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3.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anguyenthi/Desktop/NTDC/2.1 TKCS_CƠ SỞ DỮ LIỆU HỢP TÁC QUỐC TẾ_14012026/"/>
    </mc:Choice>
  </mc:AlternateContent>
  <xr:revisionPtr revIDLastSave="0" documentId="8_{72F14ABB-A306-504A-8C16-72FABA37C7D8}" xr6:coauthVersionLast="47" xr6:coauthVersionMax="47" xr10:uidLastSave="{00000000-0000-0000-0000-000000000000}"/>
  <bookViews>
    <workbookView xWindow="0" yWindow="500" windowWidth="23240" windowHeight="12440" firstSheet="8" activeTab="19" xr2:uid="{00000000-000D-0000-FFFF-FFFF00000000}"/>
  </bookViews>
  <sheets>
    <sheet name="B1.TMĐT_DV CNTT" sheetId="1" state="hidden" r:id="rId1"/>
    <sheet name="B1.1. THUÊ OCR" sheetId="2" state="hidden" r:id="rId2"/>
    <sheet name="B2. Tư vấn" sheetId="3" state="hidden" r:id="rId3"/>
    <sheet name="B3. CP THUÊ THEO YC RIÊNG" sheetId="4" state="hidden" r:id="rId4"/>
    <sheet name="B5. Đào tạo" sheetId="5" r:id="rId5"/>
    <sheet name="B5.1. Xây dựng video bài giảng" sheetId="6" r:id="rId6"/>
    <sheet name="B6+7.CP HSMT" sheetId="7" state="hidden" r:id="rId7"/>
    <sheet name="B8.Dinh muc nhan cong" sheetId="8" r:id="rId8"/>
    <sheet name="B9. CP THUÊ PM" sheetId="9" state="hidden" r:id="rId9"/>
    <sheet name="B10. Lãi suất" sheetId="10" state="hidden" r:id="rId10"/>
    <sheet name="B11. Du toan GTPM " sheetId="11" r:id="rId11"/>
    <sheet name="B11.1.Tong hop Usecases" sheetId="12" r:id="rId12"/>
    <sheet name="B11.2.Diem tac nhan" sheetId="13" r:id="rId13"/>
    <sheet name="B11.3.He so Cong nghe" sheetId="14" r:id="rId14"/>
    <sheet name="B11.4.He so Moi truong" sheetId="15" r:id="rId15"/>
    <sheet name="B11.6. DSYC" sheetId="16" state="hidden" r:id="rId16"/>
    <sheet name="B12. CP Kiem thu doc lap" sheetId="17" r:id="rId17"/>
    <sheet name="B12.1.Hệ số phức tạp về KT-TCF" sheetId="18" r:id="rId18"/>
    <sheet name="B12.2.Hệ số phức tạp về MT-ECF" sheetId="19" r:id="rId19"/>
    <sheet name="B11.5.DS.Usecase" sheetId="20" r:id="rId20"/>
    <sheet name="Sheet2" sheetId="23" state="hidden" r:id="rId21"/>
    <sheet name="Sheet3" sheetId="24" state="hidden" r:id="rId22"/>
    <sheet name="B4. Định mức QLDA &amp; TV" sheetId="21" state="hidden" r:id="rId23"/>
  </sheets>
  <definedNames>
    <definedName name="_" localSheetId="22">#REF!</definedName>
    <definedName name="_">#REF!</definedName>
    <definedName name="___________________________a130" localSheetId="22">{"Offgrid",#N/A,FALSE,"OFFGRID";"Region",#N/A,FALSE,"REGION";"Offgrid -2",#N/A,FALSE,"OFFGRID";"WTP",#N/A,FALSE,"WTP";"WTP -2",#N/A,FALSE,"WTP";"Project",#N/A,FALSE,"PROJECT";"Summary -2",#N/A,FALSE,"SUMMARY"}</definedName>
    <definedName name="___________________________a130">{"Offgrid",#N/A,FALSE,"OFFGRID";"Region",#N/A,FALSE,"REGION";"Offgrid -2",#N/A,FALSE,"OFFGRID";"WTP",#N/A,FALSE,"WTP";"WTP -2",#N/A,FALSE,"WTP";"Project",#N/A,FALSE,"PROJECT";"Summary -2",#N/A,FALSE,"SUMMARY"}</definedName>
    <definedName name="__________________________a129" localSheetId="22">{"Offgrid",#N/A,FALSE,"OFFGRID";"Region",#N/A,FALSE,"REGION";"Offgrid -2",#N/A,FALSE,"OFFGRID";"WTP",#N/A,FALSE,"WTP";"WTP -2",#N/A,FALSE,"WTP";"Project",#N/A,FALSE,"PROJECT";"Summary -2",#N/A,FALSE,"SUMMARY"}</definedName>
    <definedName name="__________________________a129">{"Offgrid",#N/A,FALSE,"OFFGRID";"Region",#N/A,FALSE,"REGION";"Offgrid -2",#N/A,FALSE,"OFFGRID";"WTP",#N/A,FALSE,"WTP";"WTP -2",#N/A,FALSE,"WTP";"Project",#N/A,FALSE,"PROJECT";"Summary -2",#N/A,FALSE,"SUMMARY"}</definedName>
    <definedName name="__________________________a130" localSheetId="22">{"Offgrid",#N/A,FALSE,"OFFGRID";"Region",#N/A,FALSE,"REGION";"Offgrid -2",#N/A,FALSE,"OFFGRID";"WTP",#N/A,FALSE,"WTP";"WTP -2",#N/A,FALSE,"WTP";"Project",#N/A,FALSE,"PROJECT";"Summary -2",#N/A,FALSE,"SUMMARY"}</definedName>
    <definedName name="__________________________a130">{"Offgrid",#N/A,FALSE,"OFFGRID";"Region",#N/A,FALSE,"REGION";"Offgrid -2",#N/A,FALSE,"OFFGRID";"WTP",#N/A,FALSE,"WTP";"WTP -2",#N/A,FALSE,"WTP";"Project",#N/A,FALSE,"PROJECT";"Summary -2",#N/A,FALSE,"SUMMARY"}</definedName>
    <definedName name="_________________________a129" localSheetId="22">{"Offgrid",#N/A,FALSE,"OFFGRID";"Region",#N/A,FALSE,"REGION";"Offgrid -2",#N/A,FALSE,"OFFGRID";"WTP",#N/A,FALSE,"WTP";"WTP -2",#N/A,FALSE,"WTP";"Project",#N/A,FALSE,"PROJECT";"Summary -2",#N/A,FALSE,"SUMMARY"}</definedName>
    <definedName name="_________________________a129">{"Offgrid",#N/A,FALSE,"OFFGRID";"Region",#N/A,FALSE,"REGION";"Offgrid -2",#N/A,FALSE,"OFFGRID";"WTP",#N/A,FALSE,"WTP";"WTP -2",#N/A,FALSE,"WTP";"Project",#N/A,FALSE,"PROJECT";"Summary -2",#N/A,FALSE,"SUMMARY"}</definedName>
    <definedName name="_________________________a130" localSheetId="22">{"Offgrid",#N/A,FALSE,"OFFGRID";"Region",#N/A,FALSE,"REGION";"Offgrid -2",#N/A,FALSE,"OFFGRID";"WTP",#N/A,FALSE,"WTP";"WTP -2",#N/A,FALSE,"WTP";"Project",#N/A,FALSE,"PROJECT";"Summary -2",#N/A,FALSE,"SUMMARY"}</definedName>
    <definedName name="_________________________a130">{"Offgrid",#N/A,FALSE,"OFFGRID";"Region",#N/A,FALSE,"REGION";"Offgrid -2",#N/A,FALSE,"OFFGRID";"WTP",#N/A,FALSE,"WTP";"WTP -2",#N/A,FALSE,"WTP";"Project",#N/A,FALSE,"PROJECT";"Summary -2",#N/A,FALSE,"SUMMARY"}</definedName>
    <definedName name="_________________________Goi8" localSheetId="22">{"'Sheet1'!$L$16"}</definedName>
    <definedName name="_________________________Goi8">{"'Sheet1'!$L$16"}</definedName>
    <definedName name="_________________________Lan1" localSheetId="22">{"'Sheet1'!$L$16"}</definedName>
    <definedName name="_________________________Lan1">{"'Sheet1'!$L$16"}</definedName>
    <definedName name="_________________________LAN3" localSheetId="22">{"'Sheet1'!$L$16"}</definedName>
    <definedName name="_________________________LAN3">{"'Sheet1'!$L$16"}</definedName>
    <definedName name="_________________________TM2" localSheetId="22">{"'Sheet1'!$L$16"}</definedName>
    <definedName name="_________________________TM2">{"'Sheet1'!$L$16"}</definedName>
    <definedName name="________________________a1" localSheetId="22">{"'Sheet1'!$L$16"}</definedName>
    <definedName name="________________________a1">{"'Sheet1'!$L$16"}</definedName>
    <definedName name="________________________a129" localSheetId="22">{"Offgrid",#N/A,FALSE,"OFFGRID";"Region",#N/A,FALSE,"REGION";"Offgrid -2",#N/A,FALSE,"OFFGRID";"WTP",#N/A,FALSE,"WTP";"WTP -2",#N/A,FALSE,"WTP";"Project",#N/A,FALSE,"PROJECT";"Summary -2",#N/A,FALSE,"SUMMARY"}</definedName>
    <definedName name="________________________a129">{"Offgrid",#N/A,FALSE,"OFFGRID";"Region",#N/A,FALSE,"REGION";"Offgrid -2",#N/A,FALSE,"OFFGRID";"WTP",#N/A,FALSE,"WTP";"WTP -2",#N/A,FALSE,"WTP";"Project",#N/A,FALSE,"PROJECT";"Summary -2",#N/A,FALSE,"SUMMARY"}</definedName>
    <definedName name="________________________a130" localSheetId="22">{"Offgrid",#N/A,FALSE,"OFFGRID";"Region",#N/A,FALSE,"REGION";"Offgrid -2",#N/A,FALSE,"OFFGRID";"WTP",#N/A,FALSE,"WTP";"WTP -2",#N/A,FALSE,"WTP";"Project",#N/A,FALSE,"PROJECT";"Summary -2",#N/A,FALSE,"SUMMARY"}</definedName>
    <definedName name="________________________a130">{"Offgrid",#N/A,FALSE,"OFFGRID";"Region",#N/A,FALSE,"REGION";"Offgrid -2",#N/A,FALSE,"OFFGRID";"WTP",#N/A,FALSE,"WTP";"WTP -2",#N/A,FALSE,"WTP";"Project",#N/A,FALSE,"PROJECT";"Summary -2",#N/A,FALSE,"SUMMARY"}</definedName>
    <definedName name="________________________Goi8" localSheetId="22">{"'Sheet1'!$L$16"}</definedName>
    <definedName name="________________________Goi8">{"'Sheet1'!$L$16"}</definedName>
    <definedName name="________________________Lan1" localSheetId="22">{"'Sheet1'!$L$16"}</definedName>
    <definedName name="________________________Lan1">{"'Sheet1'!$L$16"}</definedName>
    <definedName name="________________________LAN3" localSheetId="22">{"'Sheet1'!$L$16"}</definedName>
    <definedName name="________________________LAN3">{"'Sheet1'!$L$16"}</definedName>
    <definedName name="________________________TM2" localSheetId="22">{"'Sheet1'!$L$16"}</definedName>
    <definedName name="________________________TM2">{"'Sheet1'!$L$16"}</definedName>
    <definedName name="_______________________a1" localSheetId="22">{"'Sheet1'!$L$16"}</definedName>
    <definedName name="_______________________a1">{"'Sheet1'!$L$16"}</definedName>
    <definedName name="_______________________a129" localSheetId="22">{"Offgrid",#N/A,FALSE,"OFFGRID";"Region",#N/A,FALSE,"REGION";"Offgrid -2",#N/A,FALSE,"OFFGRID";"WTP",#N/A,FALSE,"WTP";"WTP -2",#N/A,FALSE,"WTP";"Project",#N/A,FALSE,"PROJECT";"Summary -2",#N/A,FALSE,"SUMMARY"}</definedName>
    <definedName name="_______________________a129">{"Offgrid",#N/A,FALSE,"OFFGRID";"Region",#N/A,FALSE,"REGION";"Offgrid -2",#N/A,FALSE,"OFFGRID";"WTP",#N/A,FALSE,"WTP";"WTP -2",#N/A,FALSE,"WTP";"Project",#N/A,FALSE,"PROJECT";"Summary -2",#N/A,FALSE,"SUMMARY"}</definedName>
    <definedName name="_______________________a130" localSheetId="22">{"Offgrid",#N/A,FALSE,"OFFGRID";"Region",#N/A,FALSE,"REGION";"Offgrid -2",#N/A,FALSE,"OFFGRID";"WTP",#N/A,FALSE,"WTP";"WTP -2",#N/A,FALSE,"WTP";"Project",#N/A,FALSE,"PROJECT";"Summary -2",#N/A,FALSE,"SUMMARY"}</definedName>
    <definedName name="_______________________a130">{"Offgrid",#N/A,FALSE,"OFFGRID";"Region",#N/A,FALSE,"REGION";"Offgrid -2",#N/A,FALSE,"OFFGRID";"WTP",#N/A,FALSE,"WTP";"WTP -2",#N/A,FALSE,"WTP";"Project",#N/A,FALSE,"PROJECT";"Summary -2",#N/A,FALSE,"SUMMARY"}</definedName>
    <definedName name="_______________________Goi8" localSheetId="22">{"'Sheet1'!$L$16"}</definedName>
    <definedName name="_______________________Goi8">{"'Sheet1'!$L$16"}</definedName>
    <definedName name="_______________________hu2" localSheetId="22">{"'Sheet1'!$L$16"}</definedName>
    <definedName name="_______________________hu2">{"'Sheet1'!$L$16"}</definedName>
    <definedName name="_______________________hu5" localSheetId="22">{"'Sheet1'!$L$16"}</definedName>
    <definedName name="_______________________hu5">{"'Sheet1'!$L$16"}</definedName>
    <definedName name="_______________________hu6" localSheetId="22">{"'Sheet1'!$L$16"}</definedName>
    <definedName name="_______________________hu6">{"'Sheet1'!$L$16"}</definedName>
    <definedName name="_______________________Lan1" localSheetId="22">{"'Sheet1'!$L$16"}</definedName>
    <definedName name="_______________________Lan1">{"'Sheet1'!$L$16"}</definedName>
    <definedName name="_______________________LAN3" localSheetId="22">{"'Sheet1'!$L$16"}</definedName>
    <definedName name="_______________________LAN3">{"'Sheet1'!$L$16"}</definedName>
    <definedName name="_______________________PA3" localSheetId="22">{"'Sheet1'!$L$16"}</definedName>
    <definedName name="_______________________PA3">{"'Sheet1'!$L$16"}</definedName>
    <definedName name="_______________________TM2" localSheetId="22">{"'Sheet1'!$L$16"}</definedName>
    <definedName name="_______________________TM2">{"'Sheet1'!$L$16"}</definedName>
    <definedName name="______________________a1" localSheetId="22">{"'Sheet1'!$L$16"}</definedName>
    <definedName name="______________________a1">{"'Sheet1'!$L$16"}</definedName>
    <definedName name="______________________a129" localSheetId="22">{"Offgrid",#N/A,FALSE,"OFFGRID";"Region",#N/A,FALSE,"REGION";"Offgrid -2",#N/A,FALSE,"OFFGRID";"WTP",#N/A,FALSE,"WTP";"WTP -2",#N/A,FALSE,"WTP";"Project",#N/A,FALSE,"PROJECT";"Summary -2",#N/A,FALSE,"SUMMARY"}</definedName>
    <definedName name="______________________a129">{"Offgrid",#N/A,FALSE,"OFFGRID";"Region",#N/A,FALSE,"REGION";"Offgrid -2",#N/A,FALSE,"OFFGRID";"WTP",#N/A,FALSE,"WTP";"WTP -2",#N/A,FALSE,"WTP";"Project",#N/A,FALSE,"PROJECT";"Summary -2",#N/A,FALSE,"SUMMARY"}</definedName>
    <definedName name="______________________a130" localSheetId="22">{"Offgrid",#N/A,FALSE,"OFFGRID";"Region",#N/A,FALSE,"REGION";"Offgrid -2",#N/A,FALSE,"OFFGRID";"WTP",#N/A,FALSE,"WTP";"WTP -2",#N/A,FALSE,"WTP";"Project",#N/A,FALSE,"PROJECT";"Summary -2",#N/A,FALSE,"SUMMARY"}</definedName>
    <definedName name="______________________a130">{"Offgrid",#N/A,FALSE,"OFFGRID";"Region",#N/A,FALSE,"REGION";"Offgrid -2",#N/A,FALSE,"OFFGRID";"WTP",#N/A,FALSE,"WTP";"WTP -2",#N/A,FALSE,"WTP";"Project",#N/A,FALSE,"PROJECT";"Summary -2",#N/A,FALSE,"SUMMARY"}</definedName>
    <definedName name="______________________Goi8" localSheetId="22">{"'Sheet1'!$L$16"}</definedName>
    <definedName name="______________________Goi8">{"'Sheet1'!$L$16"}</definedName>
    <definedName name="______________________hu1" localSheetId="22">{"'Sheet1'!$L$16"}</definedName>
    <definedName name="______________________hu1">{"'Sheet1'!$L$16"}</definedName>
    <definedName name="______________________hu2" localSheetId="22">{"'Sheet1'!$L$16"}</definedName>
    <definedName name="______________________hu2">{"'Sheet1'!$L$16"}</definedName>
    <definedName name="______________________hu5" localSheetId="22">{"'Sheet1'!$L$16"}</definedName>
    <definedName name="______________________hu5">{"'Sheet1'!$L$16"}</definedName>
    <definedName name="______________________hu6" localSheetId="22">{"'Sheet1'!$L$16"}</definedName>
    <definedName name="______________________hu6">{"'Sheet1'!$L$16"}</definedName>
    <definedName name="______________________Lan1" localSheetId="22">{"'Sheet1'!$L$16"}</definedName>
    <definedName name="______________________Lan1">{"'Sheet1'!$L$16"}</definedName>
    <definedName name="______________________LAN3" localSheetId="22">{"'Sheet1'!$L$16"}</definedName>
    <definedName name="______________________LAN3">{"'Sheet1'!$L$16"}</definedName>
    <definedName name="______________________PA3" localSheetId="22">{"'Sheet1'!$L$16"}</definedName>
    <definedName name="______________________PA3">{"'Sheet1'!$L$16"}</definedName>
    <definedName name="______________________TM2" localSheetId="22">{"'Sheet1'!$L$16"}</definedName>
    <definedName name="______________________TM2">{"'Sheet1'!$L$16"}</definedName>
    <definedName name="______________________tt3" localSheetId="22">{"'Sheet1'!$L$16"}</definedName>
    <definedName name="______________________tt3">{"'Sheet1'!$L$16"}</definedName>
    <definedName name="_____________________a1" localSheetId="22">{"'Sheet1'!$L$16"}</definedName>
    <definedName name="_____________________a1">{"'Sheet1'!$L$16"}</definedName>
    <definedName name="_____________________a129" localSheetId="22">{"Offgrid",#N/A,FALSE,"OFFGRID";"Region",#N/A,FALSE,"REGION";"Offgrid -2",#N/A,FALSE,"OFFGRID";"WTP",#N/A,FALSE,"WTP";"WTP -2",#N/A,FALSE,"WTP";"Project",#N/A,FALSE,"PROJECT";"Summary -2",#N/A,FALSE,"SUMMARY"}</definedName>
    <definedName name="_____________________a129">{"Offgrid",#N/A,FALSE,"OFFGRID";"Region",#N/A,FALSE,"REGION";"Offgrid -2",#N/A,FALSE,"OFFGRID";"WTP",#N/A,FALSE,"WTP";"WTP -2",#N/A,FALSE,"WTP";"Project",#N/A,FALSE,"PROJECT";"Summary -2",#N/A,FALSE,"SUMMARY"}</definedName>
    <definedName name="_____________________a130" localSheetId="22">{"Offgrid",#N/A,FALSE,"OFFGRID";"Region",#N/A,FALSE,"REGION";"Offgrid -2",#N/A,FALSE,"OFFGRID";"WTP",#N/A,FALSE,"WTP";"WTP -2",#N/A,FALSE,"WTP";"Project",#N/A,FALSE,"PROJECT";"Summary -2",#N/A,FALSE,"SUMMARY"}</definedName>
    <definedName name="_____________________a130">{"Offgrid",#N/A,FALSE,"OFFGRID";"Region",#N/A,FALSE,"REGION";"Offgrid -2",#N/A,FALSE,"OFFGRID";"WTP",#N/A,FALSE,"WTP";"WTP -2",#N/A,FALSE,"WTP";"Project",#N/A,FALSE,"PROJECT";"Summary -2",#N/A,FALSE,"SUMMARY"}</definedName>
    <definedName name="_____________________Goi8" localSheetId="22">{"'Sheet1'!$L$16"}</definedName>
    <definedName name="_____________________Goi8">{"'Sheet1'!$L$16"}</definedName>
    <definedName name="_____________________hu1" localSheetId="22">{"'Sheet1'!$L$16"}</definedName>
    <definedName name="_____________________hu1">{"'Sheet1'!$L$16"}</definedName>
    <definedName name="_____________________hu2" localSheetId="22">{"'Sheet1'!$L$16"}</definedName>
    <definedName name="_____________________hu2">{"'Sheet1'!$L$16"}</definedName>
    <definedName name="_____________________hu5" localSheetId="22">{"'Sheet1'!$L$16"}</definedName>
    <definedName name="_____________________hu5">{"'Sheet1'!$L$16"}</definedName>
    <definedName name="_____________________hu6" localSheetId="22">{"'Sheet1'!$L$16"}</definedName>
    <definedName name="_____________________hu6">{"'Sheet1'!$L$16"}</definedName>
    <definedName name="_____________________Lan1" localSheetId="22">{"'Sheet1'!$L$16"}</definedName>
    <definedName name="_____________________Lan1">{"'Sheet1'!$L$16"}</definedName>
    <definedName name="_____________________LAN3" localSheetId="22">{"'Sheet1'!$L$16"}</definedName>
    <definedName name="_____________________LAN3">{"'Sheet1'!$L$16"}</definedName>
    <definedName name="_____________________PA3" localSheetId="22">{"'Sheet1'!$L$16"}</definedName>
    <definedName name="_____________________PA3">{"'Sheet1'!$L$16"}</definedName>
    <definedName name="_____________________TM2" localSheetId="22">{"'Sheet1'!$L$16"}</definedName>
    <definedName name="_____________________TM2">{"'Sheet1'!$L$16"}</definedName>
    <definedName name="_____________________tt3" localSheetId="22">{"'Sheet1'!$L$16"}</definedName>
    <definedName name="_____________________tt3">{"'Sheet1'!$L$16"}</definedName>
    <definedName name="____________________a1" localSheetId="22">{"'Sheet1'!$L$16"}</definedName>
    <definedName name="____________________a1">{"'Sheet1'!$L$16"}</definedName>
    <definedName name="____________________a129" localSheetId="22">{"Offgrid",#N/A,FALSE,"OFFGRID";"Region",#N/A,FALSE,"REGION";"Offgrid -2",#N/A,FALSE,"OFFGRID";"WTP",#N/A,FALSE,"WTP";"WTP -2",#N/A,FALSE,"WTP";"Project",#N/A,FALSE,"PROJECT";"Summary -2",#N/A,FALSE,"SUMMARY"}</definedName>
    <definedName name="____________________a129">{"Offgrid",#N/A,FALSE,"OFFGRID";"Region",#N/A,FALSE,"REGION";"Offgrid -2",#N/A,FALSE,"OFFGRID";"WTP",#N/A,FALSE,"WTP";"WTP -2",#N/A,FALSE,"WTP";"Project",#N/A,FALSE,"PROJECT";"Summary -2",#N/A,FALSE,"SUMMARY"}</definedName>
    <definedName name="____________________a130" localSheetId="22">{"Offgrid",#N/A,FALSE,"OFFGRID";"Region",#N/A,FALSE,"REGION";"Offgrid -2",#N/A,FALSE,"OFFGRID";"WTP",#N/A,FALSE,"WTP";"WTP -2",#N/A,FALSE,"WTP";"Project",#N/A,FALSE,"PROJECT";"Summary -2",#N/A,FALSE,"SUMMARY"}</definedName>
    <definedName name="____________________a130">{"Offgrid",#N/A,FALSE,"OFFGRID";"Region",#N/A,FALSE,"REGION";"Offgrid -2",#N/A,FALSE,"OFFGRID";"WTP",#N/A,FALSE,"WTP";"WTP -2",#N/A,FALSE,"WTP";"Project",#N/A,FALSE,"PROJECT";"Summary -2",#N/A,FALSE,"SUMMARY"}</definedName>
    <definedName name="____________________Goi8" localSheetId="22">{"'Sheet1'!$L$16"}</definedName>
    <definedName name="____________________Goi8">{"'Sheet1'!$L$16"}</definedName>
    <definedName name="____________________hu1" localSheetId="22">{"'Sheet1'!$L$16"}</definedName>
    <definedName name="____________________hu1">{"'Sheet1'!$L$16"}</definedName>
    <definedName name="____________________hu2" localSheetId="22">{"'Sheet1'!$L$16"}</definedName>
    <definedName name="____________________hu2">{"'Sheet1'!$L$16"}</definedName>
    <definedName name="____________________hu5" localSheetId="22">{"'Sheet1'!$L$16"}</definedName>
    <definedName name="____________________hu5">{"'Sheet1'!$L$16"}</definedName>
    <definedName name="____________________hu6" localSheetId="22">{"'Sheet1'!$L$16"}</definedName>
    <definedName name="____________________hu6">{"'Sheet1'!$L$16"}</definedName>
    <definedName name="____________________Lan1" localSheetId="22">{"'Sheet1'!$L$16"}</definedName>
    <definedName name="____________________Lan1">{"'Sheet1'!$L$16"}</definedName>
    <definedName name="____________________LAN3" localSheetId="22">{"'Sheet1'!$L$16"}</definedName>
    <definedName name="____________________LAN3">{"'Sheet1'!$L$16"}</definedName>
    <definedName name="____________________NCN15" localSheetId="22">{"'Sheet1'!$L$16"}</definedName>
    <definedName name="____________________NCN15">{"'Sheet1'!$L$16"}</definedName>
    <definedName name="____________________PA3" localSheetId="22">{"'Sheet1'!$L$16"}</definedName>
    <definedName name="____________________PA3">{"'Sheet1'!$L$16"}</definedName>
    <definedName name="____________________TM2" localSheetId="22">{"'Sheet1'!$L$16"}</definedName>
    <definedName name="____________________TM2">{"'Sheet1'!$L$16"}</definedName>
    <definedName name="____________________tt3" localSheetId="22">{"'Sheet1'!$L$16"}</definedName>
    <definedName name="____________________tt3">{"'Sheet1'!$L$16"}</definedName>
    <definedName name="___________________a1" localSheetId="22">{"'Sheet1'!$L$16"}</definedName>
    <definedName name="___________________a1">{"'Sheet1'!$L$16"}</definedName>
    <definedName name="___________________a129" localSheetId="22">{"Offgrid",#N/A,FALSE,"OFFGRID";"Region",#N/A,FALSE,"REGION";"Offgrid -2",#N/A,FALSE,"OFFGRID";"WTP",#N/A,FALSE,"WTP";"WTP -2",#N/A,FALSE,"WTP";"Project",#N/A,FALSE,"PROJECT";"Summary -2",#N/A,FALSE,"SUMMARY"}</definedName>
    <definedName name="___________________a129">{"Offgrid",#N/A,FALSE,"OFFGRID";"Region",#N/A,FALSE,"REGION";"Offgrid -2",#N/A,FALSE,"OFFGRID";"WTP",#N/A,FALSE,"WTP";"WTP -2",#N/A,FALSE,"WTP";"Project",#N/A,FALSE,"PROJECT";"Summary -2",#N/A,FALSE,"SUMMARY"}</definedName>
    <definedName name="___________________a130" localSheetId="22">{"Offgrid",#N/A,FALSE,"OFFGRID";"Region",#N/A,FALSE,"REGION";"Offgrid -2",#N/A,FALSE,"OFFGRID";"WTP",#N/A,FALSE,"WTP";"WTP -2",#N/A,FALSE,"WTP";"Project",#N/A,FALSE,"PROJECT";"Summary -2",#N/A,FALSE,"SUMMARY"}</definedName>
    <definedName name="___________________a130">{"Offgrid",#N/A,FALSE,"OFFGRID";"Region",#N/A,FALSE,"REGION";"Offgrid -2",#N/A,FALSE,"OFFGRID";"WTP",#N/A,FALSE,"WTP";"WTP -2",#N/A,FALSE,"WTP";"Project",#N/A,FALSE,"PROJECT";"Summary -2",#N/A,FALSE,"SUMMARY"}</definedName>
    <definedName name="___________________Goi8" localSheetId="22">{"'Sheet1'!$L$16"}</definedName>
    <definedName name="___________________Goi8">{"'Sheet1'!$L$16"}</definedName>
    <definedName name="___________________hu1" localSheetId="22">{"'Sheet1'!$L$16"}</definedName>
    <definedName name="___________________hu1">{"'Sheet1'!$L$16"}</definedName>
    <definedName name="___________________hu2" localSheetId="22">{"'Sheet1'!$L$16"}</definedName>
    <definedName name="___________________hu2">{"'Sheet1'!$L$16"}</definedName>
    <definedName name="___________________hu5" localSheetId="22">{"'Sheet1'!$L$16"}</definedName>
    <definedName name="___________________hu5">{"'Sheet1'!$L$16"}</definedName>
    <definedName name="___________________hu6" localSheetId="22">{"'Sheet1'!$L$16"}</definedName>
    <definedName name="___________________hu6">{"'Sheet1'!$L$16"}</definedName>
    <definedName name="___________________Lan1" localSheetId="22">{"'Sheet1'!$L$16"}</definedName>
    <definedName name="___________________Lan1">{"'Sheet1'!$L$16"}</definedName>
    <definedName name="___________________LAN3" localSheetId="22">{"'Sheet1'!$L$16"}</definedName>
    <definedName name="___________________LAN3">{"'Sheet1'!$L$16"}</definedName>
    <definedName name="___________________NCN15" localSheetId="22">{"'Sheet1'!$L$16"}</definedName>
    <definedName name="___________________NCN15">{"'Sheet1'!$L$16"}</definedName>
    <definedName name="___________________PA3" localSheetId="22">{"'Sheet1'!$L$16"}</definedName>
    <definedName name="___________________PA3">{"'Sheet1'!$L$16"}</definedName>
    <definedName name="___________________TM2" localSheetId="22">{"'Sheet1'!$L$16"}</definedName>
    <definedName name="___________________TM2">{"'Sheet1'!$L$16"}</definedName>
    <definedName name="___________________tt3" localSheetId="22">{"'Sheet1'!$L$16"}</definedName>
    <definedName name="___________________tt3">{"'Sheet1'!$L$16"}</definedName>
    <definedName name="__________________a1" localSheetId="22">{"'Sheet1'!$L$16"}</definedName>
    <definedName name="__________________a1">{"'Sheet1'!$L$16"}</definedName>
    <definedName name="__________________a129" localSheetId="22">{"Offgrid",#N/A,FALSE,"OFFGRID";"Region",#N/A,FALSE,"REGION";"Offgrid -2",#N/A,FALSE,"OFFGRID";"WTP",#N/A,FALSE,"WTP";"WTP -2",#N/A,FALSE,"WTP";"Project",#N/A,FALSE,"PROJECT";"Summary -2",#N/A,FALSE,"SUMMARY"}</definedName>
    <definedName name="__________________a129">{"Offgrid",#N/A,FALSE,"OFFGRID";"Region",#N/A,FALSE,"REGION";"Offgrid -2",#N/A,FALSE,"OFFGRID";"WTP",#N/A,FALSE,"WTP";"WTP -2",#N/A,FALSE,"WTP";"Project",#N/A,FALSE,"PROJECT";"Summary -2",#N/A,FALSE,"SUMMARY"}</definedName>
    <definedName name="__________________a130" localSheetId="22">{"Offgrid",#N/A,FALSE,"OFFGRID";"Region",#N/A,FALSE,"REGION";"Offgrid -2",#N/A,FALSE,"OFFGRID";"WTP",#N/A,FALSE,"WTP";"WTP -2",#N/A,FALSE,"WTP";"Project",#N/A,FALSE,"PROJECT";"Summary -2",#N/A,FALSE,"SUMMARY"}</definedName>
    <definedName name="__________________a130">{"Offgrid",#N/A,FALSE,"OFFGRID";"Region",#N/A,FALSE,"REGION";"Offgrid -2",#N/A,FALSE,"OFFGRID";"WTP",#N/A,FALSE,"WTP";"WTP -2",#N/A,FALSE,"WTP";"Project",#N/A,FALSE,"PROJECT";"Summary -2",#N/A,FALSE,"SUMMARY"}</definedName>
    <definedName name="__________________Goi8" localSheetId="22">{"'Sheet1'!$L$16"}</definedName>
    <definedName name="__________________Goi8">{"'Sheet1'!$L$16"}</definedName>
    <definedName name="__________________hu1" localSheetId="22">{"'Sheet1'!$L$16"}</definedName>
    <definedName name="__________________hu1">{"'Sheet1'!$L$16"}</definedName>
    <definedName name="__________________hu2" localSheetId="22">{"'Sheet1'!$L$16"}</definedName>
    <definedName name="__________________hu2">{"'Sheet1'!$L$16"}</definedName>
    <definedName name="__________________hu5" localSheetId="22">{"'Sheet1'!$L$16"}</definedName>
    <definedName name="__________________hu5">{"'Sheet1'!$L$16"}</definedName>
    <definedName name="__________________hu6" localSheetId="22">{"'Sheet1'!$L$16"}</definedName>
    <definedName name="__________________hu6">{"'Sheet1'!$L$16"}</definedName>
    <definedName name="__________________Lan1" localSheetId="22">{"'Sheet1'!$L$16"}</definedName>
    <definedName name="__________________Lan1">{"'Sheet1'!$L$16"}</definedName>
    <definedName name="__________________LAN3" localSheetId="22">{"'Sheet1'!$L$16"}</definedName>
    <definedName name="__________________LAN3">{"'Sheet1'!$L$16"}</definedName>
    <definedName name="__________________NCN15" localSheetId="22">{"'Sheet1'!$L$16"}</definedName>
    <definedName name="__________________NCN15">{"'Sheet1'!$L$16"}</definedName>
    <definedName name="__________________PA3" localSheetId="22">{"'Sheet1'!$L$16"}</definedName>
    <definedName name="__________________PA3">{"'Sheet1'!$L$16"}</definedName>
    <definedName name="__________________TM2" localSheetId="22">{"'Sheet1'!$L$16"}</definedName>
    <definedName name="__________________TM2">{"'Sheet1'!$L$16"}</definedName>
    <definedName name="__________________tt3" localSheetId="22">{"'Sheet1'!$L$16"}</definedName>
    <definedName name="__________________tt3">{"'Sheet1'!$L$16"}</definedName>
    <definedName name="_________________a1" localSheetId="22">{"'Sheet1'!$L$16"}</definedName>
    <definedName name="_________________a1">{"'Sheet1'!$L$16"}</definedName>
    <definedName name="_________________a129" localSheetId="22">{"Offgrid",#N/A,FALSE,"OFFGRID";"Region",#N/A,FALSE,"REGION";"Offgrid -2",#N/A,FALSE,"OFFGRID";"WTP",#N/A,FALSE,"WTP";"WTP -2",#N/A,FALSE,"WTP";"Project",#N/A,FALSE,"PROJECT";"Summary -2",#N/A,FALSE,"SUMMARY"}</definedName>
    <definedName name="_________________a129">{"Offgrid",#N/A,FALSE,"OFFGRID";"Region",#N/A,FALSE,"REGION";"Offgrid -2",#N/A,FALSE,"OFFGRID";"WTP",#N/A,FALSE,"WTP";"WTP -2",#N/A,FALSE,"WTP";"Project",#N/A,FALSE,"PROJECT";"Summary -2",#N/A,FALSE,"SUMMARY"}</definedName>
    <definedName name="_________________a130" localSheetId="22">{"Offgrid",#N/A,FALSE,"OFFGRID";"Region",#N/A,FALSE,"REGION";"Offgrid -2",#N/A,FALSE,"OFFGRID";"WTP",#N/A,FALSE,"WTP";"WTP -2",#N/A,FALSE,"WTP";"Project",#N/A,FALSE,"PROJECT";"Summary -2",#N/A,FALSE,"SUMMARY"}</definedName>
    <definedName name="_________________a130">{"Offgrid",#N/A,FALSE,"OFFGRID";"Region",#N/A,FALSE,"REGION";"Offgrid -2",#N/A,FALSE,"OFFGRID";"WTP",#N/A,FALSE,"WTP";"WTP -2",#N/A,FALSE,"WTP";"Project",#N/A,FALSE,"PROJECT";"Summary -2",#N/A,FALSE,"SUMMARY"}</definedName>
    <definedName name="_________________Goi8" localSheetId="22">{"'Sheet1'!$L$16"}</definedName>
    <definedName name="_________________Goi8">{"'Sheet1'!$L$16"}</definedName>
    <definedName name="_________________hu1" localSheetId="22">{"'Sheet1'!$L$16"}</definedName>
    <definedName name="_________________hu1">{"'Sheet1'!$L$16"}</definedName>
    <definedName name="_________________hu2" localSheetId="22">{"'Sheet1'!$L$16"}</definedName>
    <definedName name="_________________hu2">{"'Sheet1'!$L$16"}</definedName>
    <definedName name="_________________hu5" localSheetId="22">{"'Sheet1'!$L$16"}</definedName>
    <definedName name="_________________hu5">{"'Sheet1'!$L$16"}</definedName>
    <definedName name="_________________hu6" localSheetId="22">{"'Sheet1'!$L$16"}</definedName>
    <definedName name="_________________hu6">{"'Sheet1'!$L$16"}</definedName>
    <definedName name="_________________KL3" localSheetId="22">{"'Sheet1'!$L$16"}</definedName>
    <definedName name="_________________KL3">{"'Sheet1'!$L$16"}</definedName>
    <definedName name="_________________Lan1" localSheetId="22">{"'Sheet1'!$L$16"}</definedName>
    <definedName name="_________________Lan1">{"'Sheet1'!$L$16"}</definedName>
    <definedName name="_________________LAN3" localSheetId="22">{"'Sheet1'!$L$16"}</definedName>
    <definedName name="_________________LAN3">{"'Sheet1'!$L$16"}</definedName>
    <definedName name="_________________NCN15" localSheetId="22">{"'Sheet1'!$L$16"}</definedName>
    <definedName name="_________________NCN15">{"'Sheet1'!$L$16"}</definedName>
    <definedName name="_________________PA3" localSheetId="22">{"'Sheet1'!$L$16"}</definedName>
    <definedName name="_________________PA3">{"'Sheet1'!$L$16"}</definedName>
    <definedName name="_________________TM2" localSheetId="22">{"'Sheet1'!$L$16"}</definedName>
    <definedName name="_________________TM2">{"'Sheet1'!$L$16"}</definedName>
    <definedName name="_________________tt3" localSheetId="22">{"'Sheet1'!$L$16"}</definedName>
    <definedName name="_________________tt3">{"'Sheet1'!$L$16"}</definedName>
    <definedName name="________________a1" localSheetId="22">{"'Sheet1'!$L$16"}</definedName>
    <definedName name="________________a1">{"'Sheet1'!$L$16"}</definedName>
    <definedName name="________________a129" localSheetId="22">{"Offgrid",#N/A,FALSE,"OFFGRID";"Region",#N/A,FALSE,"REGION";"Offgrid -2",#N/A,FALSE,"OFFGRID";"WTP",#N/A,FALSE,"WTP";"WTP -2",#N/A,FALSE,"WTP";"Project",#N/A,FALSE,"PROJECT";"Summary -2",#N/A,FALSE,"SUMMARY"}</definedName>
    <definedName name="________________a129">{"Offgrid",#N/A,FALSE,"OFFGRID";"Region",#N/A,FALSE,"REGION";"Offgrid -2",#N/A,FALSE,"OFFGRID";"WTP",#N/A,FALSE,"WTP";"WTP -2",#N/A,FALSE,"WTP";"Project",#N/A,FALSE,"PROJECT";"Summary -2",#N/A,FALSE,"SUMMARY"}</definedName>
    <definedName name="________________a130" localSheetId="22">{"Offgrid",#N/A,FALSE,"OFFGRID";"Region",#N/A,FALSE,"REGION";"Offgrid -2",#N/A,FALSE,"OFFGRID";"WTP",#N/A,FALSE,"WTP";"WTP -2",#N/A,FALSE,"WTP";"Project",#N/A,FALSE,"PROJECT";"Summary -2",#N/A,FALSE,"SUMMARY"}</definedName>
    <definedName name="________________a130">{"Offgrid",#N/A,FALSE,"OFFGRID";"Region",#N/A,FALSE,"REGION";"Offgrid -2",#N/A,FALSE,"OFFGRID";"WTP",#N/A,FALSE,"WTP";"WTP -2",#N/A,FALSE,"WTP";"Project",#N/A,FALSE,"PROJECT";"Summary -2",#N/A,FALSE,"SUMMARY"}</definedName>
    <definedName name="________________a2" localSheetId="22">{"'Sheet1'!$L$16"}</definedName>
    <definedName name="________________a2">{"'Sheet1'!$L$16"}</definedName>
    <definedName name="________________Goi8" localSheetId="22">{"'Sheet1'!$L$16"}</definedName>
    <definedName name="________________Goi8">{"'Sheet1'!$L$16"}</definedName>
    <definedName name="________________hu1" localSheetId="22">{"'Sheet1'!$L$16"}</definedName>
    <definedName name="________________hu1">{"'Sheet1'!$L$16"}</definedName>
    <definedName name="________________hu2" localSheetId="22">{"'Sheet1'!$L$16"}</definedName>
    <definedName name="________________hu2">{"'Sheet1'!$L$16"}</definedName>
    <definedName name="________________hu5" localSheetId="22">{"'Sheet1'!$L$16"}</definedName>
    <definedName name="________________hu5">{"'Sheet1'!$L$16"}</definedName>
    <definedName name="________________hu6" localSheetId="22">{"'Sheet1'!$L$16"}</definedName>
    <definedName name="________________hu6">{"'Sheet1'!$L$16"}</definedName>
    <definedName name="________________KL3" localSheetId="22">{"'Sheet1'!$L$16"}</definedName>
    <definedName name="________________KL3">{"'Sheet1'!$L$16"}</definedName>
    <definedName name="________________Lan1" localSheetId="22">{"'Sheet1'!$L$16"}</definedName>
    <definedName name="________________Lan1">{"'Sheet1'!$L$16"}</definedName>
    <definedName name="________________LAN3" localSheetId="22">{"'Sheet1'!$L$16"}</definedName>
    <definedName name="________________LAN3">{"'Sheet1'!$L$16"}</definedName>
    <definedName name="________________NCN15" localSheetId="22">{"'Sheet1'!$L$16"}</definedName>
    <definedName name="________________NCN15">{"'Sheet1'!$L$16"}</definedName>
    <definedName name="________________PA3" localSheetId="22">{"'Sheet1'!$L$16"}</definedName>
    <definedName name="________________PA3">{"'Sheet1'!$L$16"}</definedName>
    <definedName name="________________TM2" localSheetId="22">{"'Sheet1'!$L$16"}</definedName>
    <definedName name="________________TM2">{"'Sheet1'!$L$16"}</definedName>
    <definedName name="________________tt3" localSheetId="22">{"'Sheet1'!$L$16"}</definedName>
    <definedName name="________________tt3">{"'Sheet1'!$L$16"}</definedName>
    <definedName name="_______________a1" localSheetId="22">{"'Sheet1'!$L$16"}</definedName>
    <definedName name="_______________a1">{"'Sheet1'!$L$16"}</definedName>
    <definedName name="_______________a129" localSheetId="22">{"Offgrid",#N/A,FALSE,"OFFGRID";"Region",#N/A,FALSE,"REGION";"Offgrid -2",#N/A,FALSE,"OFFGRID";"WTP",#N/A,FALSE,"WTP";"WTP -2",#N/A,FALSE,"WTP";"Project",#N/A,FALSE,"PROJECT";"Summary -2",#N/A,FALSE,"SUMMARY"}</definedName>
    <definedName name="_______________a129">{"Offgrid",#N/A,FALSE,"OFFGRID";"Region",#N/A,FALSE,"REGION";"Offgrid -2",#N/A,FALSE,"OFFGRID";"WTP",#N/A,FALSE,"WTP";"WTP -2",#N/A,FALSE,"WTP";"Project",#N/A,FALSE,"PROJECT";"Summary -2",#N/A,FALSE,"SUMMARY"}</definedName>
    <definedName name="_______________a130" localSheetId="22">{"Offgrid",#N/A,FALSE,"OFFGRID";"Region",#N/A,FALSE,"REGION";"Offgrid -2",#N/A,FALSE,"OFFGRID";"WTP",#N/A,FALSE,"WTP";"WTP -2",#N/A,FALSE,"WTP";"Project",#N/A,FALSE,"PROJECT";"Summary -2",#N/A,FALSE,"SUMMARY"}</definedName>
    <definedName name="_______________a130">{"Offgrid",#N/A,FALSE,"OFFGRID";"Region",#N/A,FALSE,"REGION";"Offgrid -2",#N/A,FALSE,"OFFGRID";"WTP",#N/A,FALSE,"WTP";"WTP -2",#N/A,FALSE,"WTP";"Project",#N/A,FALSE,"PROJECT";"Summary -2",#N/A,FALSE,"SUMMARY"}</definedName>
    <definedName name="_______________Goi8" localSheetId="22">{"'Sheet1'!$L$16"}</definedName>
    <definedName name="_______________Goi8">{"'Sheet1'!$L$16"}</definedName>
    <definedName name="_______________h1" localSheetId="22">{"'Sheet1'!$L$16"}</definedName>
    <definedName name="_______________h1">{"'Sheet1'!$L$16"}</definedName>
    <definedName name="_______________hu1" localSheetId="22">{"'Sheet1'!$L$16"}</definedName>
    <definedName name="_______________hu1">{"'Sheet1'!$L$16"}</definedName>
    <definedName name="_______________hu2" localSheetId="22">{"'Sheet1'!$L$16"}</definedName>
    <definedName name="_______________hu2">{"'Sheet1'!$L$16"}</definedName>
    <definedName name="_______________hu5" localSheetId="22">{"'Sheet1'!$L$16"}</definedName>
    <definedName name="_______________hu5">{"'Sheet1'!$L$16"}</definedName>
    <definedName name="_______________hu6" localSheetId="22">{"'Sheet1'!$L$16"}</definedName>
    <definedName name="_______________hu6">{"'Sheet1'!$L$16"}</definedName>
    <definedName name="_______________KL3" localSheetId="22">{"'Sheet1'!$L$16"}</definedName>
    <definedName name="_______________KL3">{"'Sheet1'!$L$16"}</definedName>
    <definedName name="_______________Lan1" localSheetId="22">{"'Sheet1'!$L$16"}</definedName>
    <definedName name="_______________Lan1">{"'Sheet1'!$L$16"}</definedName>
    <definedName name="_______________LAN3" localSheetId="22">{"'Sheet1'!$L$16"}</definedName>
    <definedName name="_______________LAN3">{"'Sheet1'!$L$16"}</definedName>
    <definedName name="_______________NCN15" localSheetId="22">{"'Sheet1'!$L$16"}</definedName>
    <definedName name="_______________NCN15">{"'Sheet1'!$L$16"}</definedName>
    <definedName name="_______________PA3" localSheetId="22">{"'Sheet1'!$L$16"}</definedName>
    <definedName name="_______________PA3">{"'Sheet1'!$L$16"}</definedName>
    <definedName name="_______________TM2" localSheetId="22">{"'Sheet1'!$L$16"}</definedName>
    <definedName name="_______________TM2">{"'Sheet1'!$L$16"}</definedName>
    <definedName name="_______________tt3" localSheetId="22">{"'Sheet1'!$L$16"}</definedName>
    <definedName name="_______________tt3">{"'Sheet1'!$L$16"}</definedName>
    <definedName name="______________a1" localSheetId="0">{"'Sheet1'!$L$16"}</definedName>
    <definedName name="______________a1" localSheetId="14">{"'Sheet1'!$L$16"}</definedName>
    <definedName name="______________a1" localSheetId="19">{"'Sheet1'!$L$16"}</definedName>
    <definedName name="______________a1" localSheetId="16">{"'Sheet1'!$L$16"}</definedName>
    <definedName name="______________a1" localSheetId="22">{"'Sheet1'!$L$16"}</definedName>
    <definedName name="______________a1" localSheetId="7">{"'Sheet1'!$L$16"}</definedName>
    <definedName name="______________a1">{"'Sheet1'!$L$16"}</definedName>
    <definedName name="______________a1_1" localSheetId="0">{"'Sheet1'!$L$16"}</definedName>
    <definedName name="______________a1_1" localSheetId="14">{"'Sheet1'!$L$16"}</definedName>
    <definedName name="______________a1_1" localSheetId="16">{"'Sheet1'!$L$16"}</definedName>
    <definedName name="______________a1_1" localSheetId="22">{"'Sheet1'!$L$16"}</definedName>
    <definedName name="______________a1_1" localSheetId="7">{"'Sheet1'!$L$16"}</definedName>
    <definedName name="______________a1_1">{"'Sheet1'!$L$16"}</definedName>
    <definedName name="______________a129" localSheetId="22">{"Offgrid",#N/A,FALSE,"OFFGRID";"Region",#N/A,FALSE,"REGION";"Offgrid -2",#N/A,FALSE,"OFFGRID";"WTP",#N/A,FALSE,"WTP";"WTP -2",#N/A,FALSE,"WTP";"Project",#N/A,FALSE,"PROJECT";"Summary -2",#N/A,FALSE,"SUMMARY"}</definedName>
    <definedName name="______________a129">{"Offgrid",#N/A,FALSE,"OFFGRID";"Region",#N/A,FALSE,"REGION";"Offgrid -2",#N/A,FALSE,"OFFGRID";"WTP",#N/A,FALSE,"WTP";"WTP -2",#N/A,FALSE,"WTP";"Project",#N/A,FALSE,"PROJECT";"Summary -2",#N/A,FALSE,"SUMMARY"}</definedName>
    <definedName name="______________a130" localSheetId="22">{"Offgrid",#N/A,FALSE,"OFFGRID";"Region",#N/A,FALSE,"REGION";"Offgrid -2",#N/A,FALSE,"OFFGRID";"WTP",#N/A,FALSE,"WTP";"WTP -2",#N/A,FALSE,"WTP";"Project",#N/A,FALSE,"PROJECT";"Summary -2",#N/A,FALSE,"SUMMARY"}</definedName>
    <definedName name="______________a130">{"Offgrid",#N/A,FALSE,"OFFGRID";"Region",#N/A,FALSE,"REGION";"Offgrid -2",#N/A,FALSE,"OFFGRID";"WTP",#N/A,FALSE,"WTP";"WTP -2",#N/A,FALSE,"WTP";"Project",#N/A,FALSE,"PROJECT";"Summary -2",#N/A,FALSE,"SUMMARY"}</definedName>
    <definedName name="______________a2" localSheetId="22">{"'Sheet1'!$L$16"}</definedName>
    <definedName name="______________a2">{"'Sheet1'!$L$16"}</definedName>
    <definedName name="______________Goi8" localSheetId="22">{"'Sheet1'!$L$16"}</definedName>
    <definedName name="______________Goi8">{"'Sheet1'!$L$16"}</definedName>
    <definedName name="______________h1" localSheetId="22">{"'Sheet1'!$L$16"}</definedName>
    <definedName name="______________h1">{"'Sheet1'!$L$16"}</definedName>
    <definedName name="______________hu1" localSheetId="22">{"'Sheet1'!$L$16"}</definedName>
    <definedName name="______________hu1">{"'Sheet1'!$L$16"}</definedName>
    <definedName name="______________hu2" localSheetId="22">{"'Sheet1'!$L$16"}</definedName>
    <definedName name="______________hu2">{"'Sheet1'!$L$16"}</definedName>
    <definedName name="______________hu5" localSheetId="22">{"'Sheet1'!$L$16"}</definedName>
    <definedName name="______________hu5">{"'Sheet1'!$L$16"}</definedName>
    <definedName name="______________hu6" localSheetId="22">{"'Sheet1'!$L$16"}</definedName>
    <definedName name="______________hu6">{"'Sheet1'!$L$16"}</definedName>
    <definedName name="______________KL3" localSheetId="22">{"'Sheet1'!$L$16"}</definedName>
    <definedName name="______________KL3">{"'Sheet1'!$L$16"}</definedName>
    <definedName name="______________Lan1" localSheetId="22">{"'Sheet1'!$L$16"}</definedName>
    <definedName name="______________Lan1">{"'Sheet1'!$L$16"}</definedName>
    <definedName name="______________LAN3" localSheetId="22">{"'Sheet1'!$L$16"}</definedName>
    <definedName name="______________LAN3">{"'Sheet1'!$L$16"}</definedName>
    <definedName name="______________NCN15" localSheetId="22">{"'Sheet1'!$L$16"}</definedName>
    <definedName name="______________NCN15">{"'Sheet1'!$L$16"}</definedName>
    <definedName name="______________PA3" localSheetId="22">{"'Sheet1'!$L$16"}</definedName>
    <definedName name="______________PA3">{"'Sheet1'!$L$16"}</definedName>
    <definedName name="______________TM2" localSheetId="22">{"'Sheet1'!$L$16"}</definedName>
    <definedName name="______________TM2">{"'Sheet1'!$L$16"}</definedName>
    <definedName name="______________tt3" localSheetId="22">{"'Sheet1'!$L$16"}</definedName>
    <definedName name="______________tt3">{"'Sheet1'!$L$16"}</definedName>
    <definedName name="_____________a1" localSheetId="0">{"'Sheet1'!$L$16"}</definedName>
    <definedName name="_____________a1" localSheetId="14">{"'Sheet1'!$L$16"}</definedName>
    <definedName name="_____________a1" localSheetId="19">{"'Sheet1'!$L$16"}</definedName>
    <definedName name="_____________a1" localSheetId="16">{"'Sheet1'!$L$16"}</definedName>
    <definedName name="_____________a1" localSheetId="22">{"'Sheet1'!$L$16"}</definedName>
    <definedName name="_____________a1" localSheetId="7">{"'Sheet1'!$L$16"}</definedName>
    <definedName name="_____________a1">{"'Sheet1'!$L$16"}</definedName>
    <definedName name="_____________a1_1" localSheetId="0">{"'Sheet1'!$L$16"}</definedName>
    <definedName name="_____________a1_1" localSheetId="14">{"'Sheet1'!$L$16"}</definedName>
    <definedName name="_____________a1_1" localSheetId="16">{"'Sheet1'!$L$16"}</definedName>
    <definedName name="_____________a1_1" localSheetId="22">{"'Sheet1'!$L$16"}</definedName>
    <definedName name="_____________a1_1" localSheetId="7">{"'Sheet1'!$L$16"}</definedName>
    <definedName name="_____________a1_1">{"'Sheet1'!$L$16"}</definedName>
    <definedName name="_____________a129" localSheetId="22">{"Offgrid",#N/A,FALSE,"OFFGRID";"Region",#N/A,FALSE,"REGION";"Offgrid -2",#N/A,FALSE,"OFFGRID";"WTP",#N/A,FALSE,"WTP";"WTP -2",#N/A,FALSE,"WTP";"Project",#N/A,FALSE,"PROJECT";"Summary -2",#N/A,FALSE,"SUMMARY"}</definedName>
    <definedName name="_____________a129">{"Offgrid",#N/A,FALSE,"OFFGRID";"Region",#N/A,FALSE,"REGION";"Offgrid -2",#N/A,FALSE,"OFFGRID";"WTP",#N/A,FALSE,"WTP";"WTP -2",#N/A,FALSE,"WTP";"Project",#N/A,FALSE,"PROJECT";"Summary -2",#N/A,FALSE,"SUMMARY"}</definedName>
    <definedName name="_____________a130" localSheetId="22">{"Offgrid",#N/A,FALSE,"OFFGRID";"Region",#N/A,FALSE,"REGION";"Offgrid -2",#N/A,FALSE,"OFFGRID";"WTP",#N/A,FALSE,"WTP";"WTP -2",#N/A,FALSE,"WTP";"Project",#N/A,FALSE,"PROJECT";"Summary -2",#N/A,FALSE,"SUMMARY"}</definedName>
    <definedName name="_____________a130">{"Offgrid",#N/A,FALSE,"OFFGRID";"Region",#N/A,FALSE,"REGION";"Offgrid -2",#N/A,FALSE,"OFFGRID";"WTP",#N/A,FALSE,"WTP";"WTP -2",#N/A,FALSE,"WTP";"Project",#N/A,FALSE,"PROJECT";"Summary -2",#N/A,FALSE,"SUMMARY"}</definedName>
    <definedName name="_____________a2" localSheetId="22">{"'Sheet1'!$L$16"}</definedName>
    <definedName name="_____________a2">{"'Sheet1'!$L$16"}</definedName>
    <definedName name="_____________Goi8" localSheetId="22">{"'Sheet1'!$L$16"}</definedName>
    <definedName name="_____________Goi8">{"'Sheet1'!$L$16"}</definedName>
    <definedName name="_____________h1" localSheetId="22">{"'Sheet1'!$L$16"}</definedName>
    <definedName name="_____________h1">{"'Sheet1'!$L$16"}</definedName>
    <definedName name="_____________hu1" localSheetId="22">{"'Sheet1'!$L$16"}</definedName>
    <definedName name="_____________hu1">{"'Sheet1'!$L$16"}</definedName>
    <definedName name="_____________hu2" localSheetId="22">{"'Sheet1'!$L$16"}</definedName>
    <definedName name="_____________hu2">{"'Sheet1'!$L$16"}</definedName>
    <definedName name="_____________hu5" localSheetId="22">{"'Sheet1'!$L$16"}</definedName>
    <definedName name="_____________hu5">{"'Sheet1'!$L$16"}</definedName>
    <definedName name="_____________hu6" localSheetId="22">{"'Sheet1'!$L$16"}</definedName>
    <definedName name="_____________hu6">{"'Sheet1'!$L$16"}</definedName>
    <definedName name="_____________huy1" localSheetId="22">{"'Sheet1'!$L$16"}</definedName>
    <definedName name="_____________huy1">{"'Sheet1'!$L$16"}</definedName>
    <definedName name="_____________KL3" localSheetId="22">{"'Sheet1'!$L$16"}</definedName>
    <definedName name="_____________KL3">{"'Sheet1'!$L$16"}</definedName>
    <definedName name="_____________Lan1" localSheetId="22">{"'Sheet1'!$L$16"}</definedName>
    <definedName name="_____________Lan1">{"'Sheet1'!$L$16"}</definedName>
    <definedName name="_____________LAN3" localSheetId="22">{"'Sheet1'!$L$16"}</definedName>
    <definedName name="_____________LAN3">{"'Sheet1'!$L$16"}</definedName>
    <definedName name="_____________NCN15" localSheetId="22">{"'Sheet1'!$L$16"}</definedName>
    <definedName name="_____________NCN15">{"'Sheet1'!$L$16"}</definedName>
    <definedName name="_____________PA3" localSheetId="22">{"'Sheet1'!$L$16"}</definedName>
    <definedName name="_____________PA3">{"'Sheet1'!$L$16"}</definedName>
    <definedName name="_____________TM2" localSheetId="22">{"'Sheet1'!$L$16"}</definedName>
    <definedName name="_____________TM2">{"'Sheet1'!$L$16"}</definedName>
    <definedName name="_____________tt3" localSheetId="22">{"'Sheet1'!$L$16"}</definedName>
    <definedName name="_____________tt3">{"'Sheet1'!$L$16"}</definedName>
    <definedName name="____________a1" localSheetId="0">{"'Sheet1'!$L$16"}</definedName>
    <definedName name="____________a1" localSheetId="14">{"'Sheet1'!$L$16"}</definedName>
    <definedName name="____________a1" localSheetId="19">{"'Sheet1'!$L$16"}</definedName>
    <definedName name="____________a1" localSheetId="16">{"'Sheet1'!$L$16"}</definedName>
    <definedName name="____________a1" localSheetId="22">{"'Sheet1'!$L$16"}</definedName>
    <definedName name="____________a1" localSheetId="7">{"'Sheet1'!$L$16"}</definedName>
    <definedName name="____________a1">{"'Sheet1'!$L$16"}</definedName>
    <definedName name="____________a1_1" localSheetId="0">{"'Sheet1'!$L$16"}</definedName>
    <definedName name="____________a1_1" localSheetId="14">{"'Sheet1'!$L$16"}</definedName>
    <definedName name="____________a1_1" localSheetId="16">{"'Sheet1'!$L$16"}</definedName>
    <definedName name="____________a1_1" localSheetId="22">{"'Sheet1'!$L$16"}</definedName>
    <definedName name="____________a1_1" localSheetId="7">{"'Sheet1'!$L$16"}</definedName>
    <definedName name="____________a1_1">{"'Sheet1'!$L$16"}</definedName>
    <definedName name="____________a129" localSheetId="22">{"Offgrid",#N/A,FALSE,"OFFGRID";"Region",#N/A,FALSE,"REGION";"Offgrid -2",#N/A,FALSE,"OFFGRID";"WTP",#N/A,FALSE,"WTP";"WTP -2",#N/A,FALSE,"WTP";"Project",#N/A,FALSE,"PROJECT";"Summary -2",#N/A,FALSE,"SUMMARY"}</definedName>
    <definedName name="____________a129">{"Offgrid",#N/A,FALSE,"OFFGRID";"Region",#N/A,FALSE,"REGION";"Offgrid -2",#N/A,FALSE,"OFFGRID";"WTP",#N/A,FALSE,"WTP";"WTP -2",#N/A,FALSE,"WTP";"Project",#N/A,FALSE,"PROJECT";"Summary -2",#N/A,FALSE,"SUMMARY"}</definedName>
    <definedName name="____________a130" localSheetId="22">{"Offgrid",#N/A,FALSE,"OFFGRID";"Region",#N/A,FALSE,"REGION";"Offgrid -2",#N/A,FALSE,"OFFGRID";"WTP",#N/A,FALSE,"WTP";"WTP -2",#N/A,FALSE,"WTP";"Project",#N/A,FALSE,"PROJECT";"Summary -2",#N/A,FALSE,"SUMMARY"}</definedName>
    <definedName name="____________a130">{"Offgrid",#N/A,FALSE,"OFFGRID";"Region",#N/A,FALSE,"REGION";"Offgrid -2",#N/A,FALSE,"OFFGRID";"WTP",#N/A,FALSE,"WTP";"WTP -2",#N/A,FALSE,"WTP";"Project",#N/A,FALSE,"PROJECT";"Summary -2",#N/A,FALSE,"SUMMARY"}</definedName>
    <definedName name="____________a2" localSheetId="22">{"'Sheet1'!$L$16"}</definedName>
    <definedName name="____________a2">{"'Sheet1'!$L$16"}</definedName>
    <definedName name="____________CM1" localSheetId="22">{"'Sheet1'!$L$16"}</definedName>
    <definedName name="____________CM1">{"'Sheet1'!$L$16"}</definedName>
    <definedName name="____________CON1">#REF!</definedName>
    <definedName name="____________CON2">#REF!</definedName>
    <definedName name="____________d1500" localSheetId="22">{"'Sheet1'!$L$16"}</definedName>
    <definedName name="____________d1500">{"'Sheet1'!$L$16"}</definedName>
    <definedName name="____________Goi8" localSheetId="22">{"'Sheet1'!$L$16"}</definedName>
    <definedName name="____________Goi8">{"'Sheet1'!$L$16"}</definedName>
    <definedName name="____________h1" localSheetId="22">{"'Sheet1'!$L$16"}</definedName>
    <definedName name="____________h1">{"'Sheet1'!$L$16"}</definedName>
    <definedName name="____________hu1" localSheetId="22">{"'Sheet1'!$L$16"}</definedName>
    <definedName name="____________hu1">{"'Sheet1'!$L$16"}</definedName>
    <definedName name="____________hu2" localSheetId="22">{"'Sheet1'!$L$16"}</definedName>
    <definedName name="____________hu2">{"'Sheet1'!$L$16"}</definedName>
    <definedName name="____________hu5" localSheetId="22">{"'Sheet1'!$L$16"}</definedName>
    <definedName name="____________hu5">{"'Sheet1'!$L$16"}</definedName>
    <definedName name="____________hu6" localSheetId="22">{"'Sheet1'!$L$16"}</definedName>
    <definedName name="____________hu6">{"'Sheet1'!$L$16"}</definedName>
    <definedName name="____________KL3" localSheetId="22">{"'Sheet1'!$L$16"}</definedName>
    <definedName name="____________KL3">{"'Sheet1'!$L$16"}</definedName>
    <definedName name="____________Lan1" localSheetId="22">{"'Sheet1'!$L$16"}</definedName>
    <definedName name="____________Lan1">{"'Sheet1'!$L$16"}</definedName>
    <definedName name="____________LAN3" localSheetId="22">{"'Sheet1'!$L$16"}</definedName>
    <definedName name="____________LAN3">{"'Sheet1'!$L$16"}</definedName>
    <definedName name="____________NCN15" localSheetId="22">{"'Sheet1'!$L$16"}</definedName>
    <definedName name="____________NCN15">{"'Sheet1'!$L$16"}</definedName>
    <definedName name="____________NET2">#REF!</definedName>
    <definedName name="____________PA3" localSheetId="22">{"'Sheet1'!$L$16"}</definedName>
    <definedName name="____________PA3">{"'Sheet1'!$L$16"}</definedName>
    <definedName name="____________TM2" localSheetId="22">{"'Sheet1'!$L$16"}</definedName>
    <definedName name="____________TM2">{"'Sheet1'!$L$16"}</definedName>
    <definedName name="____________tt3" localSheetId="22">{"'Sheet1'!$L$16"}</definedName>
    <definedName name="____________tt3">{"'Sheet1'!$L$16"}</definedName>
    <definedName name="___________a1" localSheetId="0">{"'Sheet1'!$L$16"}</definedName>
    <definedName name="___________a1" localSheetId="14">{"'Sheet1'!$L$16"}</definedName>
    <definedName name="___________a1" localSheetId="19">{"'Sheet1'!$L$16"}</definedName>
    <definedName name="___________a1" localSheetId="16">{"'Sheet1'!$L$16"}</definedName>
    <definedName name="___________a1" localSheetId="22">{"'Sheet1'!$L$16"}</definedName>
    <definedName name="___________a1" localSheetId="7">{"'Sheet1'!$L$16"}</definedName>
    <definedName name="___________a1">{"'Sheet1'!$L$16"}</definedName>
    <definedName name="___________a1_1" localSheetId="0">{"'Sheet1'!$L$16"}</definedName>
    <definedName name="___________a1_1" localSheetId="14">{"'Sheet1'!$L$16"}</definedName>
    <definedName name="___________a1_1" localSheetId="16">{"'Sheet1'!$L$16"}</definedName>
    <definedName name="___________a1_1" localSheetId="22">{"'Sheet1'!$L$16"}</definedName>
    <definedName name="___________a1_1" localSheetId="7">{"'Sheet1'!$L$16"}</definedName>
    <definedName name="___________a1_1">{"'Sheet1'!$L$16"}</definedName>
    <definedName name="___________a129" localSheetId="22">{"Offgrid",#N/A,FALSE,"OFFGRID";"Region",#N/A,FALSE,"REGION";"Offgrid -2",#N/A,FALSE,"OFFGRID";"WTP",#N/A,FALSE,"WTP";"WTP -2",#N/A,FALSE,"WTP";"Project",#N/A,FALSE,"PROJECT";"Summary -2",#N/A,FALSE,"SUMMARY"}</definedName>
    <definedName name="___________a129">{"Offgrid",#N/A,FALSE,"OFFGRID";"Region",#N/A,FALSE,"REGION";"Offgrid -2",#N/A,FALSE,"OFFGRID";"WTP",#N/A,FALSE,"WTP";"WTP -2",#N/A,FALSE,"WTP";"Project",#N/A,FALSE,"PROJECT";"Summary -2",#N/A,FALSE,"SUMMARY"}</definedName>
    <definedName name="___________a130" localSheetId="22">{"Offgrid",#N/A,FALSE,"OFFGRID";"Region",#N/A,FALSE,"REGION";"Offgrid -2",#N/A,FALSE,"OFFGRID";"WTP",#N/A,FALSE,"WTP";"WTP -2",#N/A,FALSE,"WTP";"Project",#N/A,FALSE,"PROJECT";"Summary -2",#N/A,FALSE,"SUMMARY"}</definedName>
    <definedName name="___________a130">{"Offgrid",#N/A,FALSE,"OFFGRID";"Region",#N/A,FALSE,"REGION";"Offgrid -2",#N/A,FALSE,"OFFGRID";"WTP",#N/A,FALSE,"WTP";"WTP -2",#N/A,FALSE,"WTP";"Project",#N/A,FALSE,"PROJECT";"Summary -2",#N/A,FALSE,"SUMMARY"}</definedName>
    <definedName name="___________a2" localSheetId="22">{"'Sheet1'!$L$16"}</definedName>
    <definedName name="___________a2">{"'Sheet1'!$L$16"}</definedName>
    <definedName name="___________CON1">#REF!</definedName>
    <definedName name="___________CON2">#REF!</definedName>
    <definedName name="___________CT2" localSheetId="22">{"'Sheet1'!$L$16"}</definedName>
    <definedName name="___________CT2">{"'Sheet1'!$L$16"}</definedName>
    <definedName name="___________d1500" localSheetId="22">{"'Sheet1'!$L$16"}</definedName>
    <definedName name="___________d1500">{"'Sheet1'!$L$16"}</definedName>
    <definedName name="___________Goi8" localSheetId="22">{"'Sheet1'!$L$16"}</definedName>
    <definedName name="___________Goi8">{"'Sheet1'!$L$16"}</definedName>
    <definedName name="___________h1" localSheetId="22">{"'Sheet1'!$L$16"}</definedName>
    <definedName name="___________h1">{"'Sheet1'!$L$16"}</definedName>
    <definedName name="___________hu1" localSheetId="22">{"'Sheet1'!$L$16"}</definedName>
    <definedName name="___________hu1">{"'Sheet1'!$L$16"}</definedName>
    <definedName name="___________hu2" localSheetId="22">{"'Sheet1'!$L$16"}</definedName>
    <definedName name="___________hu2">{"'Sheet1'!$L$16"}</definedName>
    <definedName name="___________hu5" localSheetId="22">{"'Sheet1'!$L$16"}</definedName>
    <definedName name="___________hu5">{"'Sheet1'!$L$16"}</definedName>
    <definedName name="___________hu6" localSheetId="22">{"'Sheet1'!$L$16"}</definedName>
    <definedName name="___________hu6">{"'Sheet1'!$L$16"}</definedName>
    <definedName name="___________huy1" localSheetId="22">{"'Sheet1'!$L$16"}</definedName>
    <definedName name="___________huy1">{"'Sheet1'!$L$16"}</definedName>
    <definedName name="___________k9" localSheetId="22">{#N/A,#N/A,FALSE,"Chi tiÆt"}</definedName>
    <definedName name="___________k9">{#N/A,#N/A,FALSE,"Chi tiÆt"}</definedName>
    <definedName name="___________KL3" localSheetId="22">{"'Sheet1'!$L$16"}</definedName>
    <definedName name="___________KL3">{"'Sheet1'!$L$16"}</definedName>
    <definedName name="___________Lan1" localSheetId="22">{"'Sheet1'!$L$16"}</definedName>
    <definedName name="___________Lan1">{"'Sheet1'!$L$16"}</definedName>
    <definedName name="___________LAN3" localSheetId="22">{"'Sheet1'!$L$16"}</definedName>
    <definedName name="___________LAN3">{"'Sheet1'!$L$16"}</definedName>
    <definedName name="___________NCN15" localSheetId="22">{"'Sheet1'!$L$16"}</definedName>
    <definedName name="___________NCN15">{"'Sheet1'!$L$16"}</definedName>
    <definedName name="___________NET2">#REF!</definedName>
    <definedName name="___________PA3" localSheetId="22">{"'Sheet1'!$L$16"}</definedName>
    <definedName name="___________PA3">{"'Sheet1'!$L$16"}</definedName>
    <definedName name="___________pd10" localSheetId="22">{"'Summary'!$A$1:$J$46"}</definedName>
    <definedName name="___________pd10">{"'Summary'!$A$1:$J$46"}</definedName>
    <definedName name="___________PD11" localSheetId="22">{"'Summary'!$A$1:$J$46"}</definedName>
    <definedName name="___________PD11">{"'Summary'!$A$1:$J$46"}</definedName>
    <definedName name="___________pd12" localSheetId="22">{"'Summary'!$A$1:$J$46"}</definedName>
    <definedName name="___________pd12">{"'Summary'!$A$1:$J$46"}</definedName>
    <definedName name="___________pd9" localSheetId="22">{"'Summary'!$A$1:$J$46"}</definedName>
    <definedName name="___________pd9">{"'Summary'!$A$1:$J$46"}</definedName>
    <definedName name="___________SCL4" localSheetId="22">{"'Sheet1'!$L$16"}</definedName>
    <definedName name="___________SCL4">{"'Sheet1'!$L$16"}</definedName>
    <definedName name="___________SD30" localSheetId="22">{"'Summary'!$A$1:$J$46"}</definedName>
    <definedName name="___________SD30">{"'Summary'!$A$1:$J$46"}</definedName>
    <definedName name="___________sd31" localSheetId="22">{"'Summary'!$A$1:$J$46"}</definedName>
    <definedName name="___________sd31">{"'Summary'!$A$1:$J$46"}</definedName>
    <definedName name="___________TH02" localSheetId="22">{"'Sheet1'!$L$16"}</definedName>
    <definedName name="___________TH02">{"'Sheet1'!$L$16"}</definedName>
    <definedName name="___________TM2" localSheetId="22">{"'Sheet1'!$L$16"}</definedName>
    <definedName name="___________TM2">{"'Sheet1'!$L$16"}</definedName>
    <definedName name="___________tt3" localSheetId="22">{"'Sheet1'!$L$16"}</definedName>
    <definedName name="___________tt3">{"'Sheet1'!$L$16"}</definedName>
    <definedName name="___________VLP2" localSheetId="22">{"'Sheet1'!$L$16"}</definedName>
    <definedName name="___________VLP2">{"'Sheet1'!$L$16"}</definedName>
    <definedName name="__________a1" localSheetId="0">{"'Sheet1'!$L$16"}</definedName>
    <definedName name="__________a1" localSheetId="14">{"'Sheet1'!$L$16"}</definedName>
    <definedName name="__________a1" localSheetId="19">{"'Sheet1'!$L$16"}</definedName>
    <definedName name="__________a1" localSheetId="16">{"'Sheet1'!$L$16"}</definedName>
    <definedName name="__________a1" localSheetId="22">{"'Sheet1'!$L$16"}</definedName>
    <definedName name="__________a1" localSheetId="7">{"'Sheet1'!$L$16"}</definedName>
    <definedName name="__________a1">{"'Sheet1'!$L$16"}</definedName>
    <definedName name="__________a1_1" localSheetId="0">{"'Sheet1'!$L$16"}</definedName>
    <definedName name="__________a1_1" localSheetId="14">{"'Sheet1'!$L$16"}</definedName>
    <definedName name="__________a1_1" localSheetId="16">{"'Sheet1'!$L$16"}</definedName>
    <definedName name="__________a1_1" localSheetId="22">{"'Sheet1'!$L$16"}</definedName>
    <definedName name="__________a1_1" localSheetId="7">{"'Sheet1'!$L$16"}</definedName>
    <definedName name="__________a1_1">{"'Sheet1'!$L$16"}</definedName>
    <definedName name="__________a129" localSheetId="22">{"Offgrid",#N/A,FALSE,"OFFGRID";"Region",#N/A,FALSE,"REGION";"Offgrid -2",#N/A,FALSE,"OFFGRID";"WTP",#N/A,FALSE,"WTP";"WTP -2",#N/A,FALSE,"WTP";"Project",#N/A,FALSE,"PROJECT";"Summary -2",#N/A,FALSE,"SUMMARY"}</definedName>
    <definedName name="__________a129">{"Offgrid",#N/A,FALSE,"OFFGRID";"Region",#N/A,FALSE,"REGION";"Offgrid -2",#N/A,FALSE,"OFFGRID";"WTP",#N/A,FALSE,"WTP";"WTP -2",#N/A,FALSE,"WTP";"Project",#N/A,FALSE,"PROJECT";"Summary -2",#N/A,FALSE,"SUMMARY"}</definedName>
    <definedName name="__________a130" localSheetId="22">{"Offgrid",#N/A,FALSE,"OFFGRID";"Region",#N/A,FALSE,"REGION";"Offgrid -2",#N/A,FALSE,"OFFGRID";"WTP",#N/A,FALSE,"WTP";"WTP -2",#N/A,FALSE,"WTP";"Project",#N/A,FALSE,"PROJECT";"Summary -2",#N/A,FALSE,"SUMMARY"}</definedName>
    <definedName name="__________a130">{"Offgrid",#N/A,FALSE,"OFFGRID";"Region",#N/A,FALSE,"REGION";"Offgrid -2",#N/A,FALSE,"OFFGRID";"WTP",#N/A,FALSE,"WTP";"WTP -2",#N/A,FALSE,"WTP";"Project",#N/A,FALSE,"PROJECT";"Summary -2",#N/A,FALSE,"SUMMARY"}</definedName>
    <definedName name="__________a2" localSheetId="22">{"'Sheet1'!$L$16"}</definedName>
    <definedName name="__________a2">{"'Sheet1'!$L$16"}</definedName>
    <definedName name="__________BSC10" localSheetId="22">#REF!</definedName>
    <definedName name="__________BSC10">#REF!</definedName>
    <definedName name="__________BSC11" localSheetId="22">#REF!</definedName>
    <definedName name="__________BSC11">#REF!</definedName>
    <definedName name="__________BSC12" localSheetId="22">#REF!</definedName>
    <definedName name="__________BSC12">#REF!</definedName>
    <definedName name="__________BSC13" localSheetId="22">#REF!</definedName>
    <definedName name="__________BSC13">#REF!</definedName>
    <definedName name="__________BSC14" localSheetId="22">#REF!</definedName>
    <definedName name="__________BSC14">#REF!</definedName>
    <definedName name="__________BSC15" localSheetId="22">#REF!</definedName>
    <definedName name="__________BSC15">#REF!</definedName>
    <definedName name="__________BSC16" localSheetId="22">#REF!</definedName>
    <definedName name="__________BSC16">#REF!</definedName>
    <definedName name="__________BSC17" localSheetId="22">#REF!</definedName>
    <definedName name="__________BSC17">#REF!</definedName>
    <definedName name="__________BSC18" localSheetId="22">#REF!</definedName>
    <definedName name="__________BSC18">#REF!</definedName>
    <definedName name="__________BSC19" localSheetId="22">#REF!</definedName>
    <definedName name="__________BSC19">#REF!</definedName>
    <definedName name="__________BSC20" localSheetId="22">#REF!</definedName>
    <definedName name="__________BSC20">#REF!</definedName>
    <definedName name="__________BSC21" localSheetId="22">#REF!</definedName>
    <definedName name="__________BSC21">#REF!</definedName>
    <definedName name="__________BSC22" localSheetId="22">#REF!</definedName>
    <definedName name="__________BSC22">#REF!</definedName>
    <definedName name="__________BSC23" localSheetId="22">#REF!</definedName>
    <definedName name="__________BSC23">#REF!</definedName>
    <definedName name="__________BSC24" localSheetId="22">#REF!</definedName>
    <definedName name="__________BSC24">#REF!</definedName>
    <definedName name="__________BSC25" localSheetId="22">#REF!</definedName>
    <definedName name="__________BSC25">#REF!</definedName>
    <definedName name="__________BSC26" localSheetId="22">#REF!</definedName>
    <definedName name="__________BSC26">#REF!</definedName>
    <definedName name="__________BSC27" localSheetId="22">#REF!</definedName>
    <definedName name="__________BSC27">#REF!</definedName>
    <definedName name="__________BSC28" localSheetId="22">#REF!</definedName>
    <definedName name="__________BSC28">#REF!</definedName>
    <definedName name="__________BSC29" localSheetId="22">#REF!</definedName>
    <definedName name="__________BSC29">#REF!</definedName>
    <definedName name="__________bsc30" localSheetId="22">#REF!</definedName>
    <definedName name="__________bsc30">#REF!</definedName>
    <definedName name="__________bsc31" localSheetId="22">#REF!</definedName>
    <definedName name="__________bsc31">#REF!</definedName>
    <definedName name="__________BSC9" localSheetId="22">#REF!</definedName>
    <definedName name="__________BSC9">#REF!</definedName>
    <definedName name="__________CM1" localSheetId="22">{"'Sheet1'!$L$16"}</definedName>
    <definedName name="__________CM1">{"'Sheet1'!$L$16"}</definedName>
    <definedName name="__________CON1">#REF!</definedName>
    <definedName name="__________CON2">#REF!</definedName>
    <definedName name="__________CT2" localSheetId="22">{"'Sheet1'!$L$16"}</definedName>
    <definedName name="__________CT2">{"'Sheet1'!$L$16"}</definedName>
    <definedName name="__________d1500" localSheetId="22">{"'Sheet1'!$L$16"}</definedName>
    <definedName name="__________d1500">{"'Sheet1'!$L$16"}</definedName>
    <definedName name="__________Goi8" localSheetId="22">{"'Sheet1'!$L$16"}</definedName>
    <definedName name="__________Goi8">{"'Sheet1'!$L$16"}</definedName>
    <definedName name="__________h1" localSheetId="22">{"'Sheet1'!$L$16"}</definedName>
    <definedName name="__________h1">{"'Sheet1'!$L$16"}</definedName>
    <definedName name="__________hu1" localSheetId="22">{"'Sheet1'!$L$16"}</definedName>
    <definedName name="__________hu1">{"'Sheet1'!$L$16"}</definedName>
    <definedName name="__________hu2" localSheetId="22">{"'Sheet1'!$L$16"}</definedName>
    <definedName name="__________hu2">{"'Sheet1'!$L$16"}</definedName>
    <definedName name="__________hu5" localSheetId="22">{"'Sheet1'!$L$16"}</definedName>
    <definedName name="__________hu5">{"'Sheet1'!$L$16"}</definedName>
    <definedName name="__________hu6" localSheetId="22">{"'Sheet1'!$L$16"}</definedName>
    <definedName name="__________hu6">{"'Sheet1'!$L$16"}</definedName>
    <definedName name="__________huy1" localSheetId="22">{"'Sheet1'!$L$16"}</definedName>
    <definedName name="__________huy1">{"'Sheet1'!$L$16"}</definedName>
    <definedName name="__________Huy2" localSheetId="22">{"'Sheet1'!$L$16"}</definedName>
    <definedName name="__________Huy2">{"'Sheet1'!$L$16"}</definedName>
    <definedName name="__________k9" localSheetId="22">{#N/A,#N/A,FALSE,"Chi tiÆt"}</definedName>
    <definedName name="__________k9">{#N/A,#N/A,FALSE,"Chi tiÆt"}</definedName>
    <definedName name="__________KL3" localSheetId="22">{"'Sheet1'!$L$16"}</definedName>
    <definedName name="__________KL3">{"'Sheet1'!$L$16"}</definedName>
    <definedName name="__________Lan1" localSheetId="22">{"'Sheet1'!$L$16"}</definedName>
    <definedName name="__________Lan1">{"'Sheet1'!$L$16"}</definedName>
    <definedName name="__________LAN3" localSheetId="22">{"'Sheet1'!$L$16"}</definedName>
    <definedName name="__________LAN3">{"'Sheet1'!$L$16"}</definedName>
    <definedName name="__________NCN15" localSheetId="22">{"'Sheet1'!$L$16"}</definedName>
    <definedName name="__________NCN15">{"'Sheet1'!$L$16"}</definedName>
    <definedName name="__________NET2">#REF!</definedName>
    <definedName name="__________PA3" localSheetId="22">{"'Sheet1'!$L$16"}</definedName>
    <definedName name="__________PA3">{"'Sheet1'!$L$16"}</definedName>
    <definedName name="__________pd10" localSheetId="22">{"'Summary'!$A$1:$J$46"}</definedName>
    <definedName name="__________pd10">{"'Summary'!$A$1:$J$46"}</definedName>
    <definedName name="__________PD11" localSheetId="22">{"'Summary'!$A$1:$J$46"}</definedName>
    <definedName name="__________PD11">{"'Summary'!$A$1:$J$46"}</definedName>
    <definedName name="__________SD30" localSheetId="22">{"'Summary'!$A$1:$J$46"}</definedName>
    <definedName name="__________SD30">{"'Summary'!$A$1:$J$46"}</definedName>
    <definedName name="__________TH02" localSheetId="22">{"'Sheet1'!$L$16"}</definedName>
    <definedName name="__________TH02">{"'Sheet1'!$L$16"}</definedName>
    <definedName name="__________TM2" localSheetId="22">{"'Sheet1'!$L$16"}</definedName>
    <definedName name="__________TM2">{"'Sheet1'!$L$16"}</definedName>
    <definedName name="__________tt3" localSheetId="22">{"'Sheet1'!$L$16"}</definedName>
    <definedName name="__________tt3">{"'Sheet1'!$L$16"}</definedName>
    <definedName name="__________VLP2" localSheetId="22">{"'Sheet1'!$L$16"}</definedName>
    <definedName name="__________VLP2">{"'Sheet1'!$L$16"}</definedName>
    <definedName name="__________VTQ1" localSheetId="22">{"'Sheet1'!$L$16"}</definedName>
    <definedName name="__________VTQ1">{"'Sheet1'!$L$16"}</definedName>
    <definedName name="_________a1" localSheetId="0">{"'Sheet1'!$L$16"}</definedName>
    <definedName name="_________a1" localSheetId="14">{"'Sheet1'!$L$16"}</definedName>
    <definedName name="_________a1" localSheetId="19">{"'Sheet1'!$L$16"}</definedName>
    <definedName name="_________a1" localSheetId="16">{"'Sheet1'!$L$16"}</definedName>
    <definedName name="_________a1" localSheetId="22">{"'Sheet1'!$L$16"}</definedName>
    <definedName name="_________a1" localSheetId="7">{"'Sheet1'!$L$16"}</definedName>
    <definedName name="_________a1">{"'Sheet1'!$L$16"}</definedName>
    <definedName name="_________a1_1" localSheetId="0">{"'Sheet1'!$L$16"}</definedName>
    <definedName name="_________a1_1" localSheetId="14">{"'Sheet1'!$L$16"}</definedName>
    <definedName name="_________a1_1" localSheetId="16">{"'Sheet1'!$L$16"}</definedName>
    <definedName name="_________a1_1" localSheetId="22">{"'Sheet1'!$L$16"}</definedName>
    <definedName name="_________a1_1" localSheetId="7">{"'Sheet1'!$L$16"}</definedName>
    <definedName name="_________a1_1">{"'Sheet1'!$L$16"}</definedName>
    <definedName name="_________a129" localSheetId="22">{"Offgrid",#N/A,FALSE,"OFFGRID";"Region",#N/A,FALSE,"REGION";"Offgrid -2",#N/A,FALSE,"OFFGRID";"WTP",#N/A,FALSE,"WTP";"WTP -2",#N/A,FALSE,"WTP";"Project",#N/A,FALSE,"PROJECT";"Summary -2",#N/A,FALSE,"SUMMARY"}</definedName>
    <definedName name="_________a129">{"Offgrid",#N/A,FALSE,"OFFGRID";"Region",#N/A,FALSE,"REGION";"Offgrid -2",#N/A,FALSE,"OFFGRID";"WTP",#N/A,FALSE,"WTP";"WTP -2",#N/A,FALSE,"WTP";"Project",#N/A,FALSE,"PROJECT";"Summary -2",#N/A,FALSE,"SUMMARY"}</definedName>
    <definedName name="_________a130" localSheetId="22">{"Offgrid",#N/A,FALSE,"OFFGRID";"Region",#N/A,FALSE,"REGION";"Offgrid -2",#N/A,FALSE,"OFFGRID";"WTP",#N/A,FALSE,"WTP";"WTP -2",#N/A,FALSE,"WTP";"Project",#N/A,FALSE,"PROJECT";"Summary -2",#N/A,FALSE,"SUMMARY"}</definedName>
    <definedName name="_________a130">{"Offgrid",#N/A,FALSE,"OFFGRID";"Region",#N/A,FALSE,"REGION";"Offgrid -2",#N/A,FALSE,"OFFGRID";"WTP",#N/A,FALSE,"WTP";"WTP -2",#N/A,FALSE,"WTP";"Project",#N/A,FALSE,"PROJECT";"Summary -2",#N/A,FALSE,"SUMMARY"}</definedName>
    <definedName name="_________a2" localSheetId="22">{"'Sheet1'!$L$16"}</definedName>
    <definedName name="_________a2">{"'Sheet1'!$L$16"}</definedName>
    <definedName name="_________BSC10" localSheetId="22">#REF!</definedName>
    <definedName name="_________BSC10">#REF!</definedName>
    <definedName name="_________BSC11" localSheetId="22">#REF!</definedName>
    <definedName name="_________BSC11">#REF!</definedName>
    <definedName name="_________BSC12" localSheetId="22">#REF!</definedName>
    <definedName name="_________BSC12">#REF!</definedName>
    <definedName name="_________BSC13" localSheetId="22">#REF!</definedName>
    <definedName name="_________BSC13">#REF!</definedName>
    <definedName name="_________BSC14" localSheetId="22">#REF!</definedName>
    <definedName name="_________BSC14">#REF!</definedName>
    <definedName name="_________BSC15" localSheetId="22">#REF!</definedName>
    <definedName name="_________BSC15">#REF!</definedName>
    <definedName name="_________BSC16" localSheetId="22">#REF!</definedName>
    <definedName name="_________BSC16">#REF!</definedName>
    <definedName name="_________BSC17" localSheetId="22">#REF!</definedName>
    <definedName name="_________BSC17">#REF!</definedName>
    <definedName name="_________BSC18" localSheetId="22">#REF!</definedName>
    <definedName name="_________BSC18">#REF!</definedName>
    <definedName name="_________BSC19" localSheetId="22">#REF!</definedName>
    <definedName name="_________BSC19">#REF!</definedName>
    <definedName name="_________BSC20" localSheetId="22">#REF!</definedName>
    <definedName name="_________BSC20">#REF!</definedName>
    <definedName name="_________BSC21" localSheetId="22">#REF!</definedName>
    <definedName name="_________BSC21">#REF!</definedName>
    <definedName name="_________BSC22" localSheetId="22">#REF!</definedName>
    <definedName name="_________BSC22">#REF!</definedName>
    <definedName name="_________BSC23" localSheetId="22">#REF!</definedName>
    <definedName name="_________BSC23">#REF!</definedName>
    <definedName name="_________BSC24" localSheetId="22">#REF!</definedName>
    <definedName name="_________BSC24">#REF!</definedName>
    <definedName name="_________BSC25" localSheetId="22">#REF!</definedName>
    <definedName name="_________BSC25">#REF!</definedName>
    <definedName name="_________BSC26" localSheetId="22">#REF!</definedName>
    <definedName name="_________BSC26">#REF!</definedName>
    <definedName name="_________BSC27" localSheetId="22">#REF!</definedName>
    <definedName name="_________BSC27">#REF!</definedName>
    <definedName name="_________BSC28" localSheetId="22">#REF!</definedName>
    <definedName name="_________BSC28">#REF!</definedName>
    <definedName name="_________BSC29" localSheetId="22">#REF!</definedName>
    <definedName name="_________BSC29">#REF!</definedName>
    <definedName name="_________bsc30" localSheetId="22">#REF!</definedName>
    <definedName name="_________bsc30">#REF!</definedName>
    <definedName name="_________bsc31" localSheetId="22">#REF!</definedName>
    <definedName name="_________bsc31">#REF!</definedName>
    <definedName name="_________BSC9" localSheetId="22">#REF!</definedName>
    <definedName name="_________BSC9">#REF!</definedName>
    <definedName name="_________CM1" localSheetId="22">{"'Sheet1'!$L$16"}</definedName>
    <definedName name="_________CM1">{"'Sheet1'!$L$16"}</definedName>
    <definedName name="_________CON1">#REF!</definedName>
    <definedName name="_________CON2">#REF!</definedName>
    <definedName name="_________d1500" localSheetId="22">{"'Sheet1'!$L$16"}</definedName>
    <definedName name="_________d1500">{"'Sheet1'!$L$16"}</definedName>
    <definedName name="_________Goi8" localSheetId="22">{"'Sheet1'!$L$16"}</definedName>
    <definedName name="_________Goi8">{"'Sheet1'!$L$16"}</definedName>
    <definedName name="_________h1" localSheetId="22">{"'Sheet1'!$L$16"}</definedName>
    <definedName name="_________h1">{"'Sheet1'!$L$16"}</definedName>
    <definedName name="_________hu1" localSheetId="22">{"'Sheet1'!$L$16"}</definedName>
    <definedName name="_________hu1">{"'Sheet1'!$L$16"}</definedName>
    <definedName name="_________hu2" localSheetId="22">{"'Sheet1'!$L$16"}</definedName>
    <definedName name="_________hu2">{"'Sheet1'!$L$16"}</definedName>
    <definedName name="_________hu5" localSheetId="22">{"'Sheet1'!$L$16"}</definedName>
    <definedName name="_________hu5">{"'Sheet1'!$L$16"}</definedName>
    <definedName name="_________hu6" localSheetId="22">{"'Sheet1'!$L$16"}</definedName>
    <definedName name="_________hu6">{"'Sheet1'!$L$16"}</definedName>
    <definedName name="_________huy1" localSheetId="22">{"'Sheet1'!$L$16"}</definedName>
    <definedName name="_________huy1">{"'Sheet1'!$L$16"}</definedName>
    <definedName name="_________Huy2" localSheetId="22">{"'Sheet1'!$L$16"}</definedName>
    <definedName name="_________Huy2">{"'Sheet1'!$L$16"}</definedName>
    <definedName name="_________KL3" localSheetId="22">{"'Sheet1'!$L$16"}</definedName>
    <definedName name="_________KL3">{"'Sheet1'!$L$16"}</definedName>
    <definedName name="_________KM130" localSheetId="22">{"'Sheet1'!$L$16"}</definedName>
    <definedName name="_________KM130">{"'Sheet1'!$L$16"}</definedName>
    <definedName name="_________Lan1" localSheetId="22">{"'Sheet1'!$L$16"}</definedName>
    <definedName name="_________Lan1">{"'Sheet1'!$L$16"}</definedName>
    <definedName name="_________LAN3" localSheetId="22">{"'Sheet1'!$L$16"}</definedName>
    <definedName name="_________LAN3">{"'Sheet1'!$L$16"}</definedName>
    <definedName name="_________NCN15" localSheetId="22">{"'Sheet1'!$L$16"}</definedName>
    <definedName name="_________NCN15">{"'Sheet1'!$L$16"}</definedName>
    <definedName name="_________NET2">#REF!</definedName>
    <definedName name="_________NSO2" localSheetId="22">{"'Sheet1'!$L$16"}</definedName>
    <definedName name="_________NSO2">{"'Sheet1'!$L$16"}</definedName>
    <definedName name="_________PA3" localSheetId="22">{"'Sheet1'!$L$16"}</definedName>
    <definedName name="_________PA3">{"'Sheet1'!$L$16"}</definedName>
    <definedName name="_________pd10" localSheetId="22">{"'Summary'!$A$1:$J$46"}</definedName>
    <definedName name="_________pd10">{"'Summary'!$A$1:$J$46"}</definedName>
    <definedName name="_________PD11" localSheetId="22">{"'Summary'!$A$1:$J$46"}</definedName>
    <definedName name="_________PD11">{"'Summary'!$A$1:$J$46"}</definedName>
    <definedName name="_________pd12" localSheetId="22">{"'Summary'!$A$1:$J$46"}</definedName>
    <definedName name="_________pd12">{"'Summary'!$A$1:$J$46"}</definedName>
    <definedName name="_________pd9" localSheetId="22">{"'Summary'!$A$1:$J$46"}</definedName>
    <definedName name="_________pd9">{"'Summary'!$A$1:$J$46"}</definedName>
    <definedName name="_________SCL4" localSheetId="22">{"'Sheet1'!$L$16"}</definedName>
    <definedName name="_________SCL4">{"'Sheet1'!$L$16"}</definedName>
    <definedName name="_________SD30" localSheetId="22">{"'Summary'!$A$1:$J$46"}</definedName>
    <definedName name="_________SD30">{"'Summary'!$A$1:$J$46"}</definedName>
    <definedName name="_________sd31" localSheetId="22">{"'Summary'!$A$1:$J$46"}</definedName>
    <definedName name="_________sd31">{"'Summary'!$A$1:$J$46"}</definedName>
    <definedName name="_________TM2" localSheetId="22">{"'Sheet1'!$L$16"}</definedName>
    <definedName name="_________TM2">{"'Sheet1'!$L$16"}</definedName>
    <definedName name="_________tt3" localSheetId="22">{"'Sheet1'!$L$16"}</definedName>
    <definedName name="_________tt3">{"'Sheet1'!$L$16"}</definedName>
    <definedName name="_________VTQ1" localSheetId="22">{"'Sheet1'!$L$16"}</definedName>
    <definedName name="_________VTQ1">{"'Sheet1'!$L$16"}</definedName>
    <definedName name="________a1" localSheetId="0">{"'Sheet1'!$L$16"}</definedName>
    <definedName name="________a1" localSheetId="14">{"'Sheet1'!$L$16"}</definedName>
    <definedName name="________a1" localSheetId="19">{"'Sheet1'!$L$16"}</definedName>
    <definedName name="________a1" localSheetId="16">{"'Sheet1'!$L$16"}</definedName>
    <definedName name="________a1" localSheetId="22">{"'Sheet1'!$L$16"}</definedName>
    <definedName name="________a1" localSheetId="7">{"'Sheet1'!$L$16"}</definedName>
    <definedName name="________a1">{"'Sheet1'!$L$16"}</definedName>
    <definedName name="________a1_1" localSheetId="0">{"'Sheet1'!$L$16"}</definedName>
    <definedName name="________a1_1" localSheetId="14">{"'Sheet1'!$L$16"}</definedName>
    <definedName name="________a1_1" localSheetId="16">{"'Sheet1'!$L$16"}</definedName>
    <definedName name="________a1_1" localSheetId="22">{"'Sheet1'!$L$16"}</definedName>
    <definedName name="________a1_1" localSheetId="7">{"'Sheet1'!$L$16"}</definedName>
    <definedName name="________a1_1">{"'Sheet1'!$L$16"}</definedName>
    <definedName name="________a129" localSheetId="22">{"Offgrid",#N/A,FALSE,"OFFGRID";"Region",#N/A,FALSE,"REGION";"Offgrid -2",#N/A,FALSE,"OFFGRID";"WTP",#N/A,FALSE,"WTP";"WTP -2",#N/A,FALSE,"WTP";"Project",#N/A,FALSE,"PROJECT";"Summary -2",#N/A,FALSE,"SUMMARY"}</definedName>
    <definedName name="________a129">{"Offgrid",#N/A,FALSE,"OFFGRID";"Region",#N/A,FALSE,"REGION";"Offgrid -2",#N/A,FALSE,"OFFGRID";"WTP",#N/A,FALSE,"WTP";"WTP -2",#N/A,FALSE,"WTP";"Project",#N/A,FALSE,"PROJECT";"Summary -2",#N/A,FALSE,"SUMMARY"}</definedName>
    <definedName name="________a130" localSheetId="22">{"Offgrid",#N/A,FALSE,"OFFGRID";"Region",#N/A,FALSE,"REGION";"Offgrid -2",#N/A,FALSE,"OFFGRID";"WTP",#N/A,FALSE,"WTP";"WTP -2",#N/A,FALSE,"WTP";"Project",#N/A,FALSE,"PROJECT";"Summary -2",#N/A,FALSE,"SUMMARY"}</definedName>
    <definedName name="________a130">{"Offgrid",#N/A,FALSE,"OFFGRID";"Region",#N/A,FALSE,"REGION";"Offgrid -2",#N/A,FALSE,"OFFGRID";"WTP",#N/A,FALSE,"WTP";"WTP -2",#N/A,FALSE,"WTP";"Project",#N/A,FALSE,"PROJECT";"Summary -2",#N/A,FALSE,"SUMMARY"}</definedName>
    <definedName name="________a2" localSheetId="22">{"'Sheet1'!$L$16"}</definedName>
    <definedName name="________a2">{"'Sheet1'!$L$16"}</definedName>
    <definedName name="________CM1" localSheetId="22">{"'Sheet1'!$L$16"}</definedName>
    <definedName name="________CM1">{"'Sheet1'!$L$16"}</definedName>
    <definedName name="________CON1">#REF!</definedName>
    <definedName name="________CON2">#REF!</definedName>
    <definedName name="________CT2" localSheetId="22">{"'Sheet1'!$L$16"}</definedName>
    <definedName name="________CT2">{"'Sheet1'!$L$16"}</definedName>
    <definedName name="________d1500" localSheetId="22">{"'Sheet1'!$L$16"}</definedName>
    <definedName name="________d1500">{"'Sheet1'!$L$16"}</definedName>
    <definedName name="________Goi8" localSheetId="22">{"'Sheet1'!$L$16"}</definedName>
    <definedName name="________Goi8">{"'Sheet1'!$L$16"}</definedName>
    <definedName name="________h1" localSheetId="22">{"'Sheet1'!$L$16"}</definedName>
    <definedName name="________h1">{"'Sheet1'!$L$16"}</definedName>
    <definedName name="________hu1" localSheetId="22">{"'Sheet1'!$L$16"}</definedName>
    <definedName name="________hu1">{"'Sheet1'!$L$16"}</definedName>
    <definedName name="________hu2" localSheetId="22">{"'Sheet1'!$L$16"}</definedName>
    <definedName name="________hu2">{"'Sheet1'!$L$16"}</definedName>
    <definedName name="________hu5" localSheetId="22">{"'Sheet1'!$L$16"}</definedName>
    <definedName name="________hu5">{"'Sheet1'!$L$16"}</definedName>
    <definedName name="________hu6" localSheetId="22">{"'Sheet1'!$L$16"}</definedName>
    <definedName name="________hu6">{"'Sheet1'!$L$16"}</definedName>
    <definedName name="________huy1" localSheetId="22">{"'Sheet1'!$L$16"}</definedName>
    <definedName name="________huy1">{"'Sheet1'!$L$16"}</definedName>
    <definedName name="________Huy2" localSheetId="22">{"'Sheet1'!$L$16"}</definedName>
    <definedName name="________Huy2">{"'Sheet1'!$L$16"}</definedName>
    <definedName name="________k9" localSheetId="22">{#N/A,#N/A,FALSE,"Chi tiÆt"}</definedName>
    <definedName name="________k9">{#N/A,#N/A,FALSE,"Chi tiÆt"}</definedName>
    <definedName name="________KL3" localSheetId="22">{"'Sheet1'!$L$16"}</definedName>
    <definedName name="________KL3">{"'Sheet1'!$L$16"}</definedName>
    <definedName name="________KM130" localSheetId="22">{"'Sheet1'!$L$16"}</definedName>
    <definedName name="________KM130">{"'Sheet1'!$L$16"}</definedName>
    <definedName name="________Lan1" localSheetId="22">{"'Sheet1'!$L$16"}</definedName>
    <definedName name="________Lan1">{"'Sheet1'!$L$16"}</definedName>
    <definedName name="________LAN3" localSheetId="22">{"'Sheet1'!$L$16"}</definedName>
    <definedName name="________LAN3">{"'Sheet1'!$L$16"}</definedName>
    <definedName name="________NCL100">#REF!</definedName>
    <definedName name="________NCL200">#REF!</definedName>
    <definedName name="________NCL250">#REF!</definedName>
    <definedName name="________NCN15" localSheetId="22">{"'Sheet1'!$L$16"}</definedName>
    <definedName name="________NCN15">{"'Sheet1'!$L$16"}</definedName>
    <definedName name="________NET2">#REF!</definedName>
    <definedName name="________nin190">#REF!</definedName>
    <definedName name="________NSO2" localSheetId="22">{"'Sheet1'!$L$16"}</definedName>
    <definedName name="________NSO2">{"'Sheet1'!$L$16"}</definedName>
    <definedName name="________PA3" localSheetId="22">{"'Sheet1'!$L$16"}</definedName>
    <definedName name="________PA3">{"'Sheet1'!$L$16"}</definedName>
    <definedName name="________pd10" localSheetId="22">{"'Summary'!$A$1:$J$46"}</definedName>
    <definedName name="________pd10">{"'Summary'!$A$1:$J$46"}</definedName>
    <definedName name="________PD11" localSheetId="22">{"'Summary'!$A$1:$J$46"}</definedName>
    <definedName name="________PD11">{"'Summary'!$A$1:$J$46"}</definedName>
    <definedName name="________pd12" localSheetId="22">{"'Summary'!$A$1:$J$46"}</definedName>
    <definedName name="________pd12">{"'Summary'!$A$1:$J$46"}</definedName>
    <definedName name="________pd9" localSheetId="22">{"'Summary'!$A$1:$J$46"}</definedName>
    <definedName name="________pd9">{"'Summary'!$A$1:$J$46"}</definedName>
    <definedName name="________SC2">#REF!</definedName>
    <definedName name="________SCL4" localSheetId="22">{"'Sheet1'!$L$16"}</definedName>
    <definedName name="________SCL4">{"'Sheet1'!$L$16"}</definedName>
    <definedName name="________SD30" localSheetId="22">{"'Summary'!$A$1:$J$46"}</definedName>
    <definedName name="________SD30">{"'Summary'!$A$1:$J$46"}</definedName>
    <definedName name="________sd31" localSheetId="22">{"'Summary'!$A$1:$J$46"}</definedName>
    <definedName name="________sd31">{"'Summary'!$A$1:$J$46"}</definedName>
    <definedName name="________SN3">#REF!</definedName>
    <definedName name="________td1" localSheetId="22">{"'Sheet1'!$L$16"}</definedName>
    <definedName name="________td1">{"'Sheet1'!$L$16"}</definedName>
    <definedName name="________TH02" localSheetId="22">{"'Sheet1'!$L$16"}</definedName>
    <definedName name="________TH02">{"'Sheet1'!$L$16"}</definedName>
    <definedName name="________TL3">#REF!</definedName>
    <definedName name="________TM2" localSheetId="22">{"'Sheet1'!$L$16"}</definedName>
    <definedName name="________TM2">{"'Sheet1'!$L$16"}</definedName>
    <definedName name="________tt3" localSheetId="22">{"'Sheet1'!$L$16"}</definedName>
    <definedName name="________tt3">{"'Sheet1'!$L$16"}</definedName>
    <definedName name="________VL100">#REF!</definedName>
    <definedName name="________VL200">#REF!</definedName>
    <definedName name="________VL250">#REF!</definedName>
    <definedName name="________VLP2" localSheetId="22">{"'Sheet1'!$L$16"}</definedName>
    <definedName name="________VLP2">{"'Sheet1'!$L$16"}</definedName>
    <definedName name="________VTQ1" localSheetId="22">{"'Sheet1'!$L$16"}</definedName>
    <definedName name="________VTQ1">{"'Sheet1'!$L$16"}</definedName>
    <definedName name="_______a1" localSheetId="0">{"'Sheet1'!$L$16"}</definedName>
    <definedName name="_______a1" localSheetId="14">{"'Sheet1'!$L$16"}</definedName>
    <definedName name="_______a1" localSheetId="19">{"'Sheet1'!$L$16"}</definedName>
    <definedName name="_______a1" localSheetId="16">{"'Sheet1'!$L$16"}</definedName>
    <definedName name="_______a1" localSheetId="22">{"'Sheet1'!$L$16"}</definedName>
    <definedName name="_______a1" localSheetId="7">{"'Sheet1'!$L$16"}</definedName>
    <definedName name="_______a1">{"'Sheet1'!$L$16"}</definedName>
    <definedName name="_______a1_1" localSheetId="0">{"'Sheet1'!$L$16"}</definedName>
    <definedName name="_______a1_1" localSheetId="14">{"'Sheet1'!$L$16"}</definedName>
    <definedName name="_______a1_1" localSheetId="16">{"'Sheet1'!$L$16"}</definedName>
    <definedName name="_______a1_1" localSheetId="22">{"'Sheet1'!$L$16"}</definedName>
    <definedName name="_______a1_1" localSheetId="7">{"'Sheet1'!$L$16"}</definedName>
    <definedName name="_______a1_1">{"'Sheet1'!$L$16"}</definedName>
    <definedName name="_______a129" localSheetId="22">{"Offgrid",#N/A,FALSE,"OFFGRID";"Region",#N/A,FALSE,"REGION";"Offgrid -2",#N/A,FALSE,"OFFGRID";"WTP",#N/A,FALSE,"WTP";"WTP -2",#N/A,FALSE,"WTP";"Project",#N/A,FALSE,"PROJECT";"Summary -2",#N/A,FALSE,"SUMMARY"}</definedName>
    <definedName name="_______a129">{"Offgrid",#N/A,FALSE,"OFFGRID";"Region",#N/A,FALSE,"REGION";"Offgrid -2",#N/A,FALSE,"OFFGRID";"WTP",#N/A,FALSE,"WTP";"WTP -2",#N/A,FALSE,"WTP";"Project",#N/A,FALSE,"PROJECT";"Summary -2",#N/A,FALSE,"SUMMARY"}</definedName>
    <definedName name="_______a130" localSheetId="22">{"Offgrid",#N/A,FALSE,"OFFGRID";"Region",#N/A,FALSE,"REGION";"Offgrid -2",#N/A,FALSE,"OFFGRID";"WTP",#N/A,FALSE,"WTP";"WTP -2",#N/A,FALSE,"WTP";"Project",#N/A,FALSE,"PROJECT";"Summary -2",#N/A,FALSE,"SUMMARY"}</definedName>
    <definedName name="_______a130">{"Offgrid",#N/A,FALSE,"OFFGRID";"Region",#N/A,FALSE,"REGION";"Offgrid -2",#N/A,FALSE,"OFFGRID";"WTP",#N/A,FALSE,"WTP";"WTP -2",#N/A,FALSE,"WTP";"Project",#N/A,FALSE,"PROJECT";"Summary -2",#N/A,FALSE,"SUMMARY"}</definedName>
    <definedName name="_______a2" localSheetId="22">{"'Sheet1'!$L$16"}</definedName>
    <definedName name="_______a2">{"'Sheet1'!$L$16"}</definedName>
    <definedName name="_______abb91" localSheetId="22">#REF!</definedName>
    <definedName name="_______abb91">#REF!</definedName>
    <definedName name="_______cep1" localSheetId="22">{"'Sheet1'!$L$16"}</definedName>
    <definedName name="_______cep1">{"'Sheet1'!$L$16"}</definedName>
    <definedName name="_______CM1" localSheetId="22">{"'Sheet1'!$L$16"}</definedName>
    <definedName name="_______CM1">{"'Sheet1'!$L$16"}</definedName>
    <definedName name="_______CON1">#REF!</definedName>
    <definedName name="_______CON2">#REF!</definedName>
    <definedName name="_______CT2" localSheetId="22">{"'Sheet1'!$L$16"}</definedName>
    <definedName name="_______CT2">{"'Sheet1'!$L$16"}</definedName>
    <definedName name="_______CT250" localSheetId="22">#REF!</definedName>
    <definedName name="_______CT250">#REF!</definedName>
    <definedName name="_______d1500" localSheetId="22">{"'Sheet1'!$L$16"}</definedName>
    <definedName name="_______d1500">{"'Sheet1'!$L$16"}</definedName>
    <definedName name="_______ddn400">#REF!</definedName>
    <definedName name="_______ddn600">#REF!</definedName>
    <definedName name="_______dgt100" localSheetId="22">#REF!</definedName>
    <definedName name="_______dgt100">#REF!</definedName>
    <definedName name="_______Goi8" localSheetId="22">{"'Sheet1'!$L$16"}</definedName>
    <definedName name="_______Goi8">{"'Sheet1'!$L$16"}</definedName>
    <definedName name="_______h1" localSheetId="22">{"'Sheet1'!$L$16"}</definedName>
    <definedName name="_______h1">{"'Sheet1'!$L$16"}</definedName>
    <definedName name="_______hu1" localSheetId="22">{"'Sheet1'!$L$16"}</definedName>
    <definedName name="_______hu1">{"'Sheet1'!$L$16"}</definedName>
    <definedName name="_______hu2" localSheetId="22">{"'Sheet1'!$L$16"}</definedName>
    <definedName name="_______hu2">{"'Sheet1'!$L$16"}</definedName>
    <definedName name="_______hu5" localSheetId="22">{"'Sheet1'!$L$16"}</definedName>
    <definedName name="_______hu5">{"'Sheet1'!$L$16"}</definedName>
    <definedName name="_______hu6" localSheetId="22">{"'Sheet1'!$L$16"}</definedName>
    <definedName name="_______hu6">{"'Sheet1'!$L$16"}</definedName>
    <definedName name="_______hu7" localSheetId="22">{"'Sheet1'!$L$16"}</definedName>
    <definedName name="_______hu7">{"'Sheet1'!$L$16"}</definedName>
    <definedName name="_______huy1" localSheetId="22">{"'Sheet1'!$L$16"}</definedName>
    <definedName name="_______huy1">{"'Sheet1'!$L$16"}</definedName>
    <definedName name="_______Huy2" localSheetId="22">{"'Sheet1'!$L$16"}</definedName>
    <definedName name="_______Huy2">{"'Sheet1'!$L$16"}</definedName>
    <definedName name="_______k9" localSheetId="22">{#N/A,#N/A,FALSE,"Chi tiÆt"}</definedName>
    <definedName name="_______k9">{#N/A,#N/A,FALSE,"Chi tiÆt"}</definedName>
    <definedName name="_______ke2" localSheetId="22">{"'Sheet1'!$L$16"}</definedName>
    <definedName name="_______ke2">{"'Sheet1'!$L$16"}</definedName>
    <definedName name="_______KL3" localSheetId="22">{"'Sheet1'!$L$16"}</definedName>
    <definedName name="_______KL3">{"'Sheet1'!$L$16"}</definedName>
    <definedName name="_______KM130" localSheetId="22">{"'Sheet1'!$L$16"}</definedName>
    <definedName name="_______KM130">{"'Sheet1'!$L$16"}</definedName>
    <definedName name="_______Lan1" localSheetId="22">{"'Sheet1'!$L$16"}</definedName>
    <definedName name="_______Lan1">{"'Sheet1'!$L$16"}</definedName>
    <definedName name="_______Lan2" localSheetId="22">{"'Sheet1'!$L$16"}</definedName>
    <definedName name="_______Lan2">{"'Sheet1'!$L$16"}</definedName>
    <definedName name="_______LAN3" localSheetId="22">{"'Sheet1'!$L$16"}</definedName>
    <definedName name="_______LAN3">{"'Sheet1'!$L$16"}</definedName>
    <definedName name="_______ld2" localSheetId="22">{"'Sheet1'!$L$16"}</definedName>
    <definedName name="_______ld2">{"'Sheet1'!$L$16"}</definedName>
    <definedName name="_______LV46" localSheetId="22">{#N/A,#N/A,FALSE,"Chi tiÆt"}</definedName>
    <definedName name="_______LV46">{#N/A,#N/A,FALSE,"Chi tiÆt"}</definedName>
    <definedName name="_______M36" localSheetId="22">{"'Sheet1'!$L$16"}</definedName>
    <definedName name="_______M36">{"'Sheet1'!$L$16"}</definedName>
    <definedName name="_______MAC12">#REF!</definedName>
    <definedName name="_______MAC46">#REF!</definedName>
    <definedName name="_______NCN15" localSheetId="22">{"'Sheet1'!$L$16"}</definedName>
    <definedName name="_______NCN15">{"'Sheet1'!$L$16"}</definedName>
    <definedName name="_______NET2">#REF!</definedName>
    <definedName name="_______NSO2" localSheetId="22">{"'Sheet1'!$L$16"}</definedName>
    <definedName name="_______NSO2">{"'Sheet1'!$L$16"}</definedName>
    <definedName name="_______PA3" localSheetId="22">{"'Sheet1'!$L$16"}</definedName>
    <definedName name="_______PA3">{"'Sheet1'!$L$16"}</definedName>
    <definedName name="_______pd10" localSheetId="22">{"'Summary'!$A$1:$J$46"}</definedName>
    <definedName name="_______pd10">{"'Summary'!$A$1:$J$46"}</definedName>
    <definedName name="_______PD11" localSheetId="22">{"'Summary'!$A$1:$J$46"}</definedName>
    <definedName name="_______PD11">{"'Summary'!$A$1:$J$46"}</definedName>
    <definedName name="_______pd12" localSheetId="22">{"'Summary'!$A$1:$J$46"}</definedName>
    <definedName name="_______pd12">{"'Summary'!$A$1:$J$46"}</definedName>
    <definedName name="_______pd9" localSheetId="22">{"'Summary'!$A$1:$J$46"}</definedName>
    <definedName name="_______pd9">{"'Summary'!$A$1:$J$46"}</definedName>
    <definedName name="_______phu3" localSheetId="22">{"'Sheet1'!$L$16"}</definedName>
    <definedName name="_______phu3">{"'Sheet1'!$L$16"}</definedName>
    <definedName name="_______sc1">#REF!</definedName>
    <definedName name="_______sc3">#REF!</definedName>
    <definedName name="_______SCL4" localSheetId="22">{"'Sheet1'!$L$16"}</definedName>
    <definedName name="_______SCL4">{"'Sheet1'!$L$16"}</definedName>
    <definedName name="_______SD30" localSheetId="22">{"'Summary'!$A$1:$J$46"}</definedName>
    <definedName name="_______SD30">{"'Summary'!$A$1:$J$46"}</definedName>
    <definedName name="_______sd31" localSheetId="22">{"'Summary'!$A$1:$J$46"}</definedName>
    <definedName name="_______sd31">{"'Summary'!$A$1:$J$46"}</definedName>
    <definedName name="_______TH02" localSheetId="22">{"'Sheet1'!$L$16"}</definedName>
    <definedName name="_______TH02">{"'Sheet1'!$L$16"}</definedName>
    <definedName name="_______th100" localSheetId="22">#REF!</definedName>
    <definedName name="_______th100">#REF!</definedName>
    <definedName name="_______TH160" localSheetId="22">#REF!</definedName>
    <definedName name="_______TH160">#REF!</definedName>
    <definedName name="_______TH3" localSheetId="22">{"'Sheet1'!$L$16"}</definedName>
    <definedName name="_______TH3">{"'Sheet1'!$L$16"}</definedName>
    <definedName name="_______TL1">#REF!</definedName>
    <definedName name="_______TL2">#REF!</definedName>
    <definedName name="_______TLA120">#REF!</definedName>
    <definedName name="_______TLA35">#REF!</definedName>
    <definedName name="_______TLA50">#REF!</definedName>
    <definedName name="_______TLA70">#REF!</definedName>
    <definedName name="_______TLA95">#REF!</definedName>
    <definedName name="_______TM2" localSheetId="22">{"'Sheet1'!$L$16"}</definedName>
    <definedName name="_______TM2">{"'Sheet1'!$L$16"}</definedName>
    <definedName name="_______TR250" localSheetId="22">#REF!</definedName>
    <definedName name="_______TR250">#REF!</definedName>
    <definedName name="_______tr375" localSheetId="22">#REF!</definedName>
    <definedName name="_______tr375">#REF!</definedName>
    <definedName name="_______tt3" localSheetId="22">{"'Sheet1'!$L$16"}</definedName>
    <definedName name="_______tt3">{"'Sheet1'!$L$16"}</definedName>
    <definedName name="_______VLP2" localSheetId="22">{"'Sheet1'!$L$16"}</definedName>
    <definedName name="_______VLP2">{"'Sheet1'!$L$16"}</definedName>
    <definedName name="______a1" localSheetId="0">{"'Sheet1'!$L$16"}</definedName>
    <definedName name="______a1" localSheetId="14">{"'Sheet1'!$L$16"}</definedName>
    <definedName name="______a1" localSheetId="19">{"'Sheet1'!$L$16"}</definedName>
    <definedName name="______a1" localSheetId="16">{"'Sheet1'!$L$16"}</definedName>
    <definedName name="______a1" localSheetId="22">{"'Sheet1'!$L$16"}</definedName>
    <definedName name="______a1" localSheetId="7">{"'Sheet1'!$L$16"}</definedName>
    <definedName name="______a1">{"'Sheet1'!$L$16"}</definedName>
    <definedName name="______a1_1" localSheetId="0">{"'Sheet1'!$L$16"}</definedName>
    <definedName name="______a1_1" localSheetId="14">{"'Sheet1'!$L$16"}</definedName>
    <definedName name="______a1_1" localSheetId="16">{"'Sheet1'!$L$16"}</definedName>
    <definedName name="______a1_1" localSheetId="22">{"'Sheet1'!$L$16"}</definedName>
    <definedName name="______a1_1" localSheetId="7">{"'Sheet1'!$L$16"}</definedName>
    <definedName name="______a1_1">{"'Sheet1'!$L$16"}</definedName>
    <definedName name="______a129" localSheetId="22">{"Offgrid",#N/A,FALSE,"OFFGRID";"Region",#N/A,FALSE,"REGION";"Offgrid -2",#N/A,FALSE,"OFFGRID";"WTP",#N/A,FALSE,"WTP";"WTP -2",#N/A,FALSE,"WTP";"Project",#N/A,FALSE,"PROJECT";"Summary -2",#N/A,FALSE,"SUMMARY"}</definedName>
    <definedName name="______a129">{"Offgrid",#N/A,FALSE,"OFFGRID";"Region",#N/A,FALSE,"REGION";"Offgrid -2",#N/A,FALSE,"OFFGRID";"WTP",#N/A,FALSE,"WTP";"WTP -2",#N/A,FALSE,"WTP";"Project",#N/A,FALSE,"PROJECT";"Summary -2",#N/A,FALSE,"SUMMARY"}</definedName>
    <definedName name="______a130" localSheetId="22">{"Offgrid",#N/A,FALSE,"OFFGRID";"Region",#N/A,FALSE,"REGION";"Offgrid -2",#N/A,FALSE,"OFFGRID";"WTP",#N/A,FALSE,"WTP";"WTP -2",#N/A,FALSE,"WTP";"Project",#N/A,FALSE,"PROJECT";"Summary -2",#N/A,FALSE,"SUMMARY"}</definedName>
    <definedName name="______a130">{"Offgrid",#N/A,FALSE,"OFFGRID";"Region",#N/A,FALSE,"REGION";"Offgrid -2",#N/A,FALSE,"OFFGRID";"WTP",#N/A,FALSE,"WTP";"WTP -2",#N/A,FALSE,"WTP";"Project",#N/A,FALSE,"PROJECT";"Summary -2",#N/A,FALSE,"SUMMARY"}</definedName>
    <definedName name="______a2" localSheetId="22">{"'Sheet1'!$L$16"}</definedName>
    <definedName name="______a2">{"'Sheet1'!$L$16"}</definedName>
    <definedName name="______b3" localSheetId="22">#REF!</definedName>
    <definedName name="______b3">[0]!______b3</definedName>
    <definedName name="______B7" localSheetId="22">#REF!</definedName>
    <definedName name="______B7">[0]!______B7</definedName>
    <definedName name="______bia2" localSheetId="22">{"'Sheet1'!$L$16"}</definedName>
    <definedName name="______bia2">{"'Sheet1'!$L$16"}</definedName>
    <definedName name="______CM1" localSheetId="22">{"'Sheet1'!$L$16"}</definedName>
    <definedName name="______CM1">{"'Sheet1'!$L$16"}</definedName>
    <definedName name="______CON1" localSheetId="22">#REF!</definedName>
    <definedName name="______CON1">#REF!</definedName>
    <definedName name="______CON2" localSheetId="22">#REF!</definedName>
    <definedName name="______CON2">#REF!</definedName>
    <definedName name="______CT2" localSheetId="22">{"'Sheet1'!$L$16"}</definedName>
    <definedName name="______CT2">{"'Sheet1'!$L$16"}</definedName>
    <definedName name="______Cty501" localSheetId="22">{"'Sheet1'!$L$16"}</definedName>
    <definedName name="______Cty501">{"'Sheet1'!$L$16"}</definedName>
    <definedName name="______d1500" localSheetId="22">{"'Sheet1'!$L$16"}</definedName>
    <definedName name="______d1500">{"'Sheet1'!$L$16"}</definedName>
    <definedName name="______ddn400" localSheetId="22">#REF!</definedName>
    <definedName name="______ddn400">#REF!</definedName>
    <definedName name="______ddn600" localSheetId="22">#REF!</definedName>
    <definedName name="______ddn600">#REF!</definedName>
    <definedName name="______GID1" localSheetId="22">#REF!</definedName>
    <definedName name="______GID1">#REF!</definedName>
    <definedName name="______Goi8" localSheetId="22">{"'Sheet1'!$L$16"}</definedName>
    <definedName name="______Goi8">{"'Sheet1'!$L$16"}</definedName>
    <definedName name="______h1" localSheetId="22">{"'Sheet1'!$L$16"}</definedName>
    <definedName name="______h1">{"'Sheet1'!$L$16"}</definedName>
    <definedName name="______ha1" localSheetId="22">{"'Sheet1'!$L$16"}</definedName>
    <definedName name="______ha1">{"'Sheet1'!$L$16"}</definedName>
    <definedName name="______hu1" localSheetId="22">{"'Sheet1'!$L$16"}</definedName>
    <definedName name="______hu1">{"'Sheet1'!$L$16"}</definedName>
    <definedName name="______hu2" localSheetId="22">{"'Sheet1'!$L$16"}</definedName>
    <definedName name="______hu2">{"'Sheet1'!$L$16"}</definedName>
    <definedName name="______hu5" localSheetId="22">{"'Sheet1'!$L$16"}</definedName>
    <definedName name="______hu5">{"'Sheet1'!$L$16"}</definedName>
    <definedName name="______hu6" localSheetId="22">{"'Sheet1'!$L$16"}</definedName>
    <definedName name="______hu6">{"'Sheet1'!$L$16"}</definedName>
    <definedName name="______hu7" localSheetId="22">{"'Sheet1'!$L$16"}</definedName>
    <definedName name="______hu7">{"'Sheet1'!$L$16"}</definedName>
    <definedName name="______huy1" localSheetId="22">{"'Sheet1'!$L$16"}</definedName>
    <definedName name="______huy1">{"'Sheet1'!$L$16"}</definedName>
    <definedName name="______Huy2" localSheetId="22">{"'Sheet1'!$L$16"}</definedName>
    <definedName name="______Huy2">{"'Sheet1'!$L$16"}</definedName>
    <definedName name="______k9" localSheetId="22">{#N/A,#N/A,FALSE,"Chi tiÆt"}</definedName>
    <definedName name="______k9">{#N/A,#N/A,FALSE,"Chi tiÆt"}</definedName>
    <definedName name="______ke2" localSheetId="22">{"'Sheet1'!$L$16"}</definedName>
    <definedName name="______ke2">{"'Sheet1'!$L$16"}</definedName>
    <definedName name="______KL3" localSheetId="22">{"'Sheet1'!$L$16"}</definedName>
    <definedName name="______KL3">{"'Sheet1'!$L$16"}</definedName>
    <definedName name="______KM130" localSheetId="22">{"'Sheet1'!$L$16"}</definedName>
    <definedName name="______KM130">{"'Sheet1'!$L$16"}</definedName>
    <definedName name="______Lan1" localSheetId="22">{"'Sheet1'!$L$16"}</definedName>
    <definedName name="______Lan1">{"'Sheet1'!$L$16"}</definedName>
    <definedName name="______Lan2" localSheetId="22">{"'Sheet1'!$L$16"}</definedName>
    <definedName name="______Lan2">{"'Sheet1'!$L$16"}</definedName>
    <definedName name="______LAN3" localSheetId="22">{"'Sheet1'!$L$16"}</definedName>
    <definedName name="______LAN3">{"'Sheet1'!$L$16"}</definedName>
    <definedName name="______ld2" localSheetId="22">{"'Sheet1'!$L$16"}</definedName>
    <definedName name="______ld2">{"'Sheet1'!$L$16"}</definedName>
    <definedName name="______lst1" localSheetId="22">#REF!</definedName>
    <definedName name="______lst1">#REF!</definedName>
    <definedName name="______lst2" localSheetId="22">#REF!</definedName>
    <definedName name="______lst2">#REF!</definedName>
    <definedName name="______lst3" localSheetId="22">#REF!</definedName>
    <definedName name="______lst3">#REF!</definedName>
    <definedName name="______LV46" localSheetId="22">{#N/A,#N/A,FALSE,"Chi tiÆt"}</definedName>
    <definedName name="______LV46">{#N/A,#N/A,FALSE,"Chi tiÆt"}</definedName>
    <definedName name="______M36" localSheetId="22">{"'Sheet1'!$L$16"}</definedName>
    <definedName name="______M36">{"'Sheet1'!$L$16"}</definedName>
    <definedName name="______MAC12" localSheetId="22">#REF!</definedName>
    <definedName name="______MAC12">#REF!</definedName>
    <definedName name="______MAC46" localSheetId="22">#REF!</definedName>
    <definedName name="______MAC46">#REF!</definedName>
    <definedName name="______NCL100" localSheetId="22">#REF!</definedName>
    <definedName name="______NCL100">#REF!</definedName>
    <definedName name="______NCL200" localSheetId="22">#REF!</definedName>
    <definedName name="______NCL200">#REF!</definedName>
    <definedName name="______NCL250" localSheetId="22">#REF!</definedName>
    <definedName name="______NCL250">#REF!</definedName>
    <definedName name="______NCN15" localSheetId="22">{"'Sheet1'!$L$16"}</definedName>
    <definedName name="______NCN15">{"'Sheet1'!$L$16"}</definedName>
    <definedName name="______NET2">#REF!</definedName>
    <definedName name="______nin190" localSheetId="22">#REF!</definedName>
    <definedName name="______nin190">#REF!</definedName>
    <definedName name="______NSO2" localSheetId="22">{"'Sheet1'!$L$16"}</definedName>
    <definedName name="______NSO2">{"'Sheet1'!$L$16"}</definedName>
    <definedName name="______PA3" localSheetId="22">{"'Sheet1'!$L$16"}</definedName>
    <definedName name="______PA3">{"'Sheet1'!$L$16"}</definedName>
    <definedName name="______pd10" localSheetId="22">{"'Summary'!$A$1:$J$46"}</definedName>
    <definedName name="______pd10">{"'Summary'!$A$1:$J$46"}</definedName>
    <definedName name="______PD11" localSheetId="22">{"'Summary'!$A$1:$J$46"}</definedName>
    <definedName name="______PD11">{"'Summary'!$A$1:$J$46"}</definedName>
    <definedName name="______pd12" localSheetId="22">{"'Summary'!$A$1:$J$46"}</definedName>
    <definedName name="______pd12">{"'Summary'!$A$1:$J$46"}</definedName>
    <definedName name="______pd9" localSheetId="22">{"'Summary'!$A$1:$J$46"}</definedName>
    <definedName name="______pd9">{"'Summary'!$A$1:$J$46"}</definedName>
    <definedName name="______phu3" localSheetId="22">{"'Sheet1'!$L$16"}</definedName>
    <definedName name="______phu3">{"'Sheet1'!$L$16"}</definedName>
    <definedName name="______sc1" localSheetId="22">#REF!</definedName>
    <definedName name="______sc1">#REF!</definedName>
    <definedName name="______SC2" localSheetId="22">#REF!</definedName>
    <definedName name="______SC2">#REF!</definedName>
    <definedName name="______sc3" localSheetId="22">#REF!</definedName>
    <definedName name="______sc3">#REF!</definedName>
    <definedName name="______SCL4" localSheetId="22">{"'Sheet1'!$L$16"}</definedName>
    <definedName name="______SCL4">{"'Sheet1'!$L$16"}</definedName>
    <definedName name="______SD30" localSheetId="22">{"'Summary'!$A$1:$J$46"}</definedName>
    <definedName name="______SD30">{"'Summary'!$A$1:$J$46"}</definedName>
    <definedName name="______sd31" localSheetId="22">{"'Summary'!$A$1:$J$46"}</definedName>
    <definedName name="______sd31">{"'Summary'!$A$1:$J$46"}</definedName>
    <definedName name="______SN3" localSheetId="22">#REF!</definedName>
    <definedName name="______SN3">#REF!</definedName>
    <definedName name="______T2" localSheetId="22">{"'Sheet1'!$L$16"}</definedName>
    <definedName name="______T2">{"'Sheet1'!$L$16"}</definedName>
    <definedName name="______T5" localSheetId="22">{"'Sheet1'!$L$16"}</definedName>
    <definedName name="______T5">{"'Sheet1'!$L$16"}</definedName>
    <definedName name="______tax1">#REF!</definedName>
    <definedName name="______td1" localSheetId="22">{"'Sheet1'!$L$16"}</definedName>
    <definedName name="______td1">{"'Sheet1'!$L$16"}</definedName>
    <definedName name="______TH02" localSheetId="22">{"'Sheet1'!$L$16"}</definedName>
    <definedName name="______TH02">{"'Sheet1'!$L$16"}</definedName>
    <definedName name="______TH3" localSheetId="22">{"'Sheet1'!$L$16"}</definedName>
    <definedName name="______TH3">{"'Sheet1'!$L$16"}</definedName>
    <definedName name="______TL1" localSheetId="22">#REF!</definedName>
    <definedName name="______TL1">#REF!</definedName>
    <definedName name="______TL2" localSheetId="22">#REF!</definedName>
    <definedName name="______TL2">#REF!</definedName>
    <definedName name="______TL3" localSheetId="22">#REF!</definedName>
    <definedName name="______TL3">#REF!</definedName>
    <definedName name="______TLA120" localSheetId="22">#REF!</definedName>
    <definedName name="______TLA120">#REF!</definedName>
    <definedName name="______TLA35" localSheetId="22">#REF!</definedName>
    <definedName name="______TLA35">#REF!</definedName>
    <definedName name="______TLA50" localSheetId="22">#REF!</definedName>
    <definedName name="______TLA50">#REF!</definedName>
    <definedName name="______TLA70" localSheetId="22">#REF!</definedName>
    <definedName name="______TLA70">#REF!</definedName>
    <definedName name="______TLA95" localSheetId="22">#REF!</definedName>
    <definedName name="______TLA95">#REF!</definedName>
    <definedName name="______TM2" localSheetId="22">{"'Sheet1'!$L$16"}</definedName>
    <definedName name="______TM2">{"'Sheet1'!$L$16"}</definedName>
    <definedName name="______tt3" localSheetId="22">{"'Sheet1'!$L$16"}</definedName>
    <definedName name="______tt3">{"'Sheet1'!$L$16"}</definedName>
    <definedName name="______VL100" localSheetId="22">#REF!</definedName>
    <definedName name="______VL100">#REF!</definedName>
    <definedName name="______VL250" localSheetId="22">#REF!</definedName>
    <definedName name="______VL250">#REF!</definedName>
    <definedName name="______VLP2" localSheetId="22">{"'Sheet1'!$L$16"}</definedName>
    <definedName name="______VLP2">{"'Sheet1'!$L$16"}</definedName>
    <definedName name="______VTQ1" localSheetId="22">{"'Sheet1'!$L$16"}</definedName>
    <definedName name="______VTQ1">{"'Sheet1'!$L$16"}</definedName>
    <definedName name="______xl150">#REF!</definedName>
    <definedName name="_____a1" localSheetId="0">{"'Sheet1'!$L$16"}</definedName>
    <definedName name="_____a1" localSheetId="14">{"'Sheet1'!$L$16"}</definedName>
    <definedName name="_____a1" localSheetId="19">{"'Sheet1'!$L$16"}</definedName>
    <definedName name="_____a1" localSheetId="16">{"'Sheet1'!$L$16"}</definedName>
    <definedName name="_____a1" localSheetId="22">{"'Sheet1'!$L$16"}</definedName>
    <definedName name="_____a1" localSheetId="7">{"'Sheet1'!$L$16"}</definedName>
    <definedName name="_____a1">{"'Sheet1'!$L$16"}</definedName>
    <definedName name="_____a1_1" localSheetId="0">{"'Sheet1'!$L$16"}</definedName>
    <definedName name="_____a1_1" localSheetId="14">{"'Sheet1'!$L$16"}</definedName>
    <definedName name="_____a1_1" localSheetId="16">{"'Sheet1'!$L$16"}</definedName>
    <definedName name="_____a1_1" localSheetId="22">{"'Sheet1'!$L$16"}</definedName>
    <definedName name="_____a1_1" localSheetId="7">{"'Sheet1'!$L$16"}</definedName>
    <definedName name="_____a1_1">{"'Sheet1'!$L$16"}</definedName>
    <definedName name="_____a129" localSheetId="0">{"Offgrid",#N/A,FALSE,"OFFGRID";"Region",#N/A,FALSE,"REGION";"Offgrid -2",#N/A,FALSE,"OFFGRID";"WTP",#N/A,FALSE,"WTP";"WTP -2",#N/A,FALSE,"WTP";"Project",#N/A,FALSE,"PROJECT";"Summary -2",#N/A,FALSE,"SUMMARY"}</definedName>
    <definedName name="_____a129" localSheetId="14">{"Offgrid",#N/A,FALSE,"OFFGRID";"Region",#N/A,FALSE,"REGION";"Offgrid -2",#N/A,FALSE,"OFFGRID";"WTP",#N/A,FALSE,"WTP";"WTP -2",#N/A,FALSE,"WTP";"Project",#N/A,FALSE,"PROJECT";"Summary -2",#N/A,FALSE,"SUMMARY"}</definedName>
    <definedName name="_____a129" localSheetId="19">{"Offgrid",#N/A,FALSE,"OFFGRID";"Region",#N/A,FALSE,"REGION";"Offgrid -2",#N/A,FALSE,"OFFGRID";"WTP",#N/A,FALSE,"WTP";"WTP -2",#N/A,FALSE,"WTP";"Project",#N/A,FALSE,"PROJECT";"Summary -2",#N/A,FALSE,"SUMMARY"}</definedName>
    <definedName name="_____a129" localSheetId="16">{"Offgrid",#N/A,FALSE,"OFFGRID";"Region",#N/A,FALSE,"REGION";"Offgrid -2",#N/A,FALSE,"OFFGRID";"WTP",#N/A,FALSE,"WTP";"WTP -2",#N/A,FALSE,"WTP";"Project",#N/A,FALSE,"PROJECT";"Summary -2",#N/A,FALSE,"SUMMARY"}</definedName>
    <definedName name="_____a129" localSheetId="17">{"Offgrid",#N/A,FALSE,"OFFGRID";"Region",#N/A,FALSE,"REGION";"Offgrid -2",#N/A,FALSE,"OFFGRID";"WTP",#N/A,FALSE,"WTP";"WTP -2",#N/A,FALSE,"WTP";"Project",#N/A,FALSE,"PROJECT";"Summary -2",#N/A,FALSE,"SUMMARY"}</definedName>
    <definedName name="_____a129" localSheetId="18">{"Offgrid",#N/A,FALSE,"OFFGRID";"Region",#N/A,FALSE,"REGION";"Offgrid -2",#N/A,FALSE,"OFFGRID";"WTP",#N/A,FALSE,"WTP";"WTP -2",#N/A,FALSE,"WTP";"Project",#N/A,FALSE,"PROJECT";"Summary -2",#N/A,FALSE,"SUMMARY"}</definedName>
    <definedName name="_____a129" localSheetId="22">{"Offgrid",#N/A,FALSE,"OFFGRID";"Region",#N/A,FALSE,"REGION";"Offgrid -2",#N/A,FALSE,"OFFGRID";"WTP",#N/A,FALSE,"WTP";"WTP -2",#N/A,FALSE,"WTP";"Project",#N/A,FALSE,"PROJECT";"Summary -2",#N/A,FALSE,"SUMMARY"}</definedName>
    <definedName name="_____a129" localSheetId="6">{"Offgrid",#N/A,FALSE,"OFFGRID";"Region",#N/A,FALSE,"REGION";"Offgrid -2",#N/A,FALSE,"OFFGRID";"WTP",#N/A,FALSE,"WTP";"WTP -2",#N/A,FALSE,"WTP";"Project",#N/A,FALSE,"PROJECT";"Summary -2",#N/A,FALSE,"SUMMARY"}</definedName>
    <definedName name="_____a129" localSheetId="7">{"Offgrid",#N/A,FALSE,"OFFGRID";"Region",#N/A,FALSE,"REGION";"Offgrid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4">{"Offgrid",#N/A,FALSE,"OFFGRID";"Region",#N/A,FALSE,"REGION";"Offgrid -2",#N/A,FALSE,"OFFGRID";"WTP",#N/A,FALSE,"WTP";"WTP -2",#N/A,FALSE,"WTP";"Project",#N/A,FALSE,"PROJECT";"Summary -2",#N/A,FALSE,"SUMMARY"}</definedName>
    <definedName name="_____a130" localSheetId="19">{"Offgrid",#N/A,FALSE,"OFFGRID";"Region",#N/A,FALSE,"REGION";"Offgrid -2",#N/A,FALSE,"OFFGRID";"WTP",#N/A,FALSE,"WTP";"WTP -2",#N/A,FALSE,"WTP";"Project",#N/A,FALSE,"PROJECT";"Summary -2",#N/A,FALSE,"SUMMARY"}</definedName>
    <definedName name="_____a130" localSheetId="16">{"Offgrid",#N/A,FALSE,"OFFGRID";"Region",#N/A,FALSE,"REGION";"Offgrid -2",#N/A,FALSE,"OFFGRID";"WTP",#N/A,FALSE,"WTP";"WTP -2",#N/A,FALSE,"WTP";"Project",#N/A,FALSE,"PROJECT";"Summary -2",#N/A,FALSE,"SUMMARY"}</definedName>
    <definedName name="_____a130" localSheetId="17">{"Offgrid",#N/A,FALSE,"OFFGRID";"Region",#N/A,FALSE,"REGION";"Offgrid -2",#N/A,FALSE,"OFFGRID";"WTP",#N/A,FALSE,"WTP";"WTP -2",#N/A,FALSE,"WTP";"Project",#N/A,FALSE,"PROJECT";"Summary -2",#N/A,FALSE,"SUMMARY"}</definedName>
    <definedName name="_____a130" localSheetId="18">{"Offgrid",#N/A,FALSE,"OFFGRID";"Region",#N/A,FALSE,"REGION";"Offgrid -2",#N/A,FALSE,"OFFGRID";"WTP",#N/A,FALSE,"WTP";"WTP -2",#N/A,FALSE,"WTP";"Project",#N/A,FALSE,"PROJECT";"Summary -2",#N/A,FALSE,"SUMMARY"}</definedName>
    <definedName name="_____a130" localSheetId="22">{"Offgrid",#N/A,FALSE,"OFFGRID";"Region",#N/A,FALSE,"REGION";"Offgrid -2",#N/A,FALSE,"OFFGRID";"WTP",#N/A,FALSE,"WTP";"WTP -2",#N/A,FALSE,"WTP";"Project",#N/A,FALSE,"PROJECT";"Summary -2",#N/A,FALSE,"SUMMARY"}</definedName>
    <definedName name="_____a130" localSheetId="6">{"Offgrid",#N/A,FALSE,"OFFGRID";"Region",#N/A,FALSE,"REGION";"Offgrid -2",#N/A,FALSE,"OFFGRID";"WTP",#N/A,FALSE,"WTP";"WTP -2",#N/A,FALSE,"WTP";"Project",#N/A,FALSE,"PROJECT";"Summary -2",#N/A,FALSE,"SUMMARY"}</definedName>
    <definedName name="_____a130" localSheetId="7">{"Offgrid",#N/A,FALSE,"OFFGRID";"Region",#N/A,FALSE,"REGION";"Offgrid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2" localSheetId="22">{"'Sheet1'!$L$16"}</definedName>
    <definedName name="_____a2">{"'Sheet1'!$L$16"}</definedName>
    <definedName name="_____cep1" localSheetId="22">{"'Sheet1'!$L$16"}</definedName>
    <definedName name="_____cep1">{"'Sheet1'!$L$16"}</definedName>
    <definedName name="_____CM1" localSheetId="22">{"'Sheet1'!$L$16"}</definedName>
    <definedName name="_____CM1">{"'Sheet1'!$L$16"}</definedName>
    <definedName name="_____CON1" localSheetId="22">#REF!</definedName>
    <definedName name="_____CON1">#REF!</definedName>
    <definedName name="_____CON2" localSheetId="22">#REF!</definedName>
    <definedName name="_____CON2">#REF!</definedName>
    <definedName name="_____CT2" localSheetId="22">{"'Sheet1'!$L$16"}</definedName>
    <definedName name="_____CT2">{"'Sheet1'!$L$16"}</definedName>
    <definedName name="_____Cty501" localSheetId="22">{"'Sheet1'!$L$16"}</definedName>
    <definedName name="_____Cty501">{"'Sheet1'!$L$16"}</definedName>
    <definedName name="_____d1500" localSheetId="22">{"'Sheet1'!$L$16"}</definedName>
    <definedName name="_____d1500">{"'Sheet1'!$L$16"}</definedName>
    <definedName name="_____ddn400" localSheetId="22">#REF!</definedName>
    <definedName name="_____ddn400">#REF!</definedName>
    <definedName name="_____ddn600" localSheetId="22">#REF!</definedName>
    <definedName name="_____ddn600">#REF!</definedName>
    <definedName name="_____GID1" localSheetId="22">#REF!</definedName>
    <definedName name="_____GID1">#REF!</definedName>
    <definedName name="_____Goi7" localSheetId="22">{"'Sheet1'!$L$16"}</definedName>
    <definedName name="_____Goi7">{"'Sheet1'!$L$16"}</definedName>
    <definedName name="_____Goi8" localSheetId="22">{"'Sheet1'!$L$16"}</definedName>
    <definedName name="_____Goi8">{"'Sheet1'!$L$16"}</definedName>
    <definedName name="_____h1" localSheetId="22">{"'Sheet1'!$L$16"}</definedName>
    <definedName name="_____h1">{"'Sheet1'!$L$16"}</definedName>
    <definedName name="_____H500866">#REF!</definedName>
    <definedName name="_____ha1" localSheetId="22">{"'Sheet1'!$L$16"}</definedName>
    <definedName name="_____ha1">{"'Sheet1'!$L$16"}</definedName>
    <definedName name="_____hu1" localSheetId="22">{"'Sheet1'!$L$16"}</definedName>
    <definedName name="_____hu1">{"'Sheet1'!$L$16"}</definedName>
    <definedName name="_____hu2" localSheetId="22">{"'Sheet1'!$L$16"}</definedName>
    <definedName name="_____hu2">{"'Sheet1'!$L$16"}</definedName>
    <definedName name="_____hu5" localSheetId="22">{"'Sheet1'!$L$16"}</definedName>
    <definedName name="_____hu5">{"'Sheet1'!$L$16"}</definedName>
    <definedName name="_____hu6" localSheetId="22">{"'Sheet1'!$L$16"}</definedName>
    <definedName name="_____hu6">{"'Sheet1'!$L$16"}</definedName>
    <definedName name="_____hu7" localSheetId="22">{"'Sheet1'!$L$16"}</definedName>
    <definedName name="_____hu7">{"'Sheet1'!$L$16"}</definedName>
    <definedName name="_____huy1" localSheetId="22">{"'Sheet1'!$L$16"}</definedName>
    <definedName name="_____huy1">{"'Sheet1'!$L$16"}</definedName>
    <definedName name="_____Huy2" localSheetId="22">{"'Sheet1'!$L$16"}</definedName>
    <definedName name="_____Huy2">{"'Sheet1'!$L$16"}</definedName>
    <definedName name="_____k9" localSheetId="22">{#N/A,#N/A,FALSE,"Chi tiÆt"}</definedName>
    <definedName name="_____k9">{#N/A,#N/A,FALSE,"Chi tiÆt"}</definedName>
    <definedName name="_____ke2" localSheetId="22">{"'Sheet1'!$L$16"}</definedName>
    <definedName name="_____ke2">{"'Sheet1'!$L$16"}</definedName>
    <definedName name="_____KM130" localSheetId="22">{"'Sheet1'!$L$16"}</definedName>
    <definedName name="_____KM130">{"'Sheet1'!$L$16"}</definedName>
    <definedName name="_____Lan1" localSheetId="22">{"'Sheet1'!$L$16"}</definedName>
    <definedName name="_____Lan1">{"'Sheet1'!$L$16"}</definedName>
    <definedName name="_____Lan2" localSheetId="22">{"'Sheet1'!$L$16"}</definedName>
    <definedName name="_____Lan2">{"'Sheet1'!$L$16"}</definedName>
    <definedName name="_____LAN3" localSheetId="22">{"'Sheet1'!$L$16"}</definedName>
    <definedName name="_____LAN3">{"'Sheet1'!$L$16"}</definedName>
    <definedName name="_____lap1" localSheetId="22">#REF!</definedName>
    <definedName name="_____lap1">#REF!</definedName>
    <definedName name="_____lap2" localSheetId="22">#REF!</definedName>
    <definedName name="_____lap2">#REF!</definedName>
    <definedName name="_____ld2" localSheetId="22">{"'Sheet1'!$L$16"}</definedName>
    <definedName name="_____ld2">{"'Sheet1'!$L$16"}</definedName>
    <definedName name="_____lst1" localSheetId="22">#REF!</definedName>
    <definedName name="_____lst1">#REF!</definedName>
    <definedName name="_____lst2" localSheetId="22">#REF!</definedName>
    <definedName name="_____lst2">#REF!</definedName>
    <definedName name="_____lst3" localSheetId="22">#REF!</definedName>
    <definedName name="_____lst3">#REF!</definedName>
    <definedName name="_____LV46" localSheetId="22">{#N/A,#N/A,FALSE,"Chi tiÆt"}</definedName>
    <definedName name="_____LV46">{#N/A,#N/A,FALSE,"Chi tiÆt"}</definedName>
    <definedName name="_____M36" localSheetId="22">{"'Sheet1'!$L$16"}</definedName>
    <definedName name="_____M36">{"'Sheet1'!$L$16"}</definedName>
    <definedName name="_____MAC12" localSheetId="22">#REF!</definedName>
    <definedName name="_____MAC12">#REF!</definedName>
    <definedName name="_____MAC46" localSheetId="22">#REF!</definedName>
    <definedName name="_____MAC46">#REF!</definedName>
    <definedName name="_____NCL100" localSheetId="22">#REF!</definedName>
    <definedName name="_____NCL100">#REF!</definedName>
    <definedName name="_____NCL200" localSheetId="22">#REF!</definedName>
    <definedName name="_____NCL200">#REF!</definedName>
    <definedName name="_____NCL250" localSheetId="22">#REF!</definedName>
    <definedName name="_____NCL250">#REF!</definedName>
    <definedName name="_____NCN15" localSheetId="22">{"'Sheet1'!$L$16"}</definedName>
    <definedName name="_____NCN15">{"'Sheet1'!$L$16"}</definedName>
    <definedName name="_____NET2">#REF!</definedName>
    <definedName name="_____nin190" localSheetId="22">#REF!</definedName>
    <definedName name="_____nin190">#REF!</definedName>
    <definedName name="_____NSO2" localSheetId="22">{"'Sheet1'!$L$16"}</definedName>
    <definedName name="_____NSO2">{"'Sheet1'!$L$16"}</definedName>
    <definedName name="_____PA3" localSheetId="22">{"'Sheet1'!$L$16"}</definedName>
    <definedName name="_____PA3">{"'Sheet1'!$L$16"}</definedName>
    <definedName name="_____pd10" localSheetId="22">{"'Summary'!$A$1:$J$46"}</definedName>
    <definedName name="_____pd10">{"'Summary'!$A$1:$J$46"}</definedName>
    <definedName name="_____PD11" localSheetId="22">{"'Summary'!$A$1:$J$46"}</definedName>
    <definedName name="_____PD11">{"'Summary'!$A$1:$J$46"}</definedName>
    <definedName name="_____pd12" localSheetId="22">{"'Summary'!$A$1:$J$46"}</definedName>
    <definedName name="_____pd12">{"'Summary'!$A$1:$J$46"}</definedName>
    <definedName name="_____pd9" localSheetId="22">{"'Summary'!$A$1:$J$46"}</definedName>
    <definedName name="_____pd9">{"'Summary'!$A$1:$J$46"}</definedName>
    <definedName name="_____phu3" localSheetId="22">{"'Sheet1'!$L$16"}</definedName>
    <definedName name="_____phu3">{"'Sheet1'!$L$16"}</definedName>
    <definedName name="_____sc1" localSheetId="22">#REF!</definedName>
    <definedName name="_____sc1">#REF!</definedName>
    <definedName name="_____SC2" localSheetId="22">#REF!</definedName>
    <definedName name="_____SC2">#REF!</definedName>
    <definedName name="_____sc3" localSheetId="22">#REF!</definedName>
    <definedName name="_____sc3">#REF!</definedName>
    <definedName name="_____SCL4" localSheetId="22">{"'Sheet1'!$L$16"}</definedName>
    <definedName name="_____SCL4">{"'Sheet1'!$L$16"}</definedName>
    <definedName name="_____SD30" localSheetId="22">{"'Summary'!$A$1:$J$46"}</definedName>
    <definedName name="_____SD30">{"'Summary'!$A$1:$J$46"}</definedName>
    <definedName name="_____sd31" localSheetId="22">{"'Summary'!$A$1:$J$46"}</definedName>
    <definedName name="_____sd31">{"'Summary'!$A$1:$J$46"}</definedName>
    <definedName name="_____SN3" localSheetId="22">#REF!</definedName>
    <definedName name="_____SN3">#REF!</definedName>
    <definedName name="_____t11" localSheetId="22">{#N/A,#N/A,FALSE,"Chi tiÆt"}</definedName>
    <definedName name="_____t11">{#N/A,#N/A,FALSE,"Chi tiÆt"}</definedName>
    <definedName name="_____T2" localSheetId="22">{"'Sheet1'!$L$16"}</definedName>
    <definedName name="_____T2">{"'Sheet1'!$L$16"}</definedName>
    <definedName name="_____T5" localSheetId="22">{"'Sheet1'!$L$16"}</definedName>
    <definedName name="_____T5">{"'Sheet1'!$L$16"}</definedName>
    <definedName name="_____tax1">#REF!</definedName>
    <definedName name="_____TB1" localSheetId="22">#REF!</definedName>
    <definedName name="_____TB1">#REF!</definedName>
    <definedName name="_____td1" localSheetId="22">{"'Sheet1'!$L$16"}</definedName>
    <definedName name="_____td1">{"'Sheet1'!$L$16"}</definedName>
    <definedName name="_____TH02" localSheetId="22">{"'Sheet1'!$L$16"}</definedName>
    <definedName name="_____TH02">{"'Sheet1'!$L$16"}</definedName>
    <definedName name="_____TH3" localSheetId="22">{"'Sheet1'!$L$16"}</definedName>
    <definedName name="_____TH3">{"'Sheet1'!$L$16"}</definedName>
    <definedName name="_____TL1" localSheetId="22">#REF!</definedName>
    <definedName name="_____TL1">#REF!</definedName>
    <definedName name="_____TL2" localSheetId="22">#REF!</definedName>
    <definedName name="_____TL2">#REF!</definedName>
    <definedName name="_____TL3" localSheetId="22">#REF!</definedName>
    <definedName name="_____TL3">#REF!</definedName>
    <definedName name="_____TLA120" localSheetId="22">#REF!</definedName>
    <definedName name="_____TLA120">#REF!</definedName>
    <definedName name="_____TLA35" localSheetId="22">#REF!</definedName>
    <definedName name="_____TLA35">#REF!</definedName>
    <definedName name="_____TLA50" localSheetId="22">#REF!</definedName>
    <definedName name="_____TLA50">#REF!</definedName>
    <definedName name="_____TLA70" localSheetId="22">#REF!</definedName>
    <definedName name="_____TLA70">#REF!</definedName>
    <definedName name="_____TLA95" localSheetId="22">#REF!</definedName>
    <definedName name="_____TLA95">#REF!</definedName>
    <definedName name="_____TM2" localSheetId="22">{"'Sheet1'!$L$16"}</definedName>
    <definedName name="_____TM2">{"'Sheet1'!$L$16"}</definedName>
    <definedName name="_____tt3" localSheetId="22">{"'Sheet1'!$L$16"}</definedName>
    <definedName name="_____tt3">{"'Sheet1'!$L$16"}</definedName>
    <definedName name="_____tz593" localSheetId="22">#REF!</definedName>
    <definedName name="_____tz593">#REF!</definedName>
    <definedName name="_____USD1">#REF!</definedName>
    <definedName name="_____VL100" localSheetId="22">#REF!</definedName>
    <definedName name="_____VL100">#REF!</definedName>
    <definedName name="_____VL250" localSheetId="22">#REF!</definedName>
    <definedName name="_____VL250">#REF!</definedName>
    <definedName name="_____VLP2" localSheetId="22">{"'Sheet1'!$L$16"}</definedName>
    <definedName name="_____VLP2">{"'Sheet1'!$L$16"}</definedName>
    <definedName name="_____VT5" localSheetId="22">#REF!</definedName>
    <definedName name="_____VT5">#REF!</definedName>
    <definedName name="_____xlfn.BAHTTEXT">#NAME?</definedName>
    <definedName name="_____xlnm_Print_Area">NA()</definedName>
    <definedName name="____a1" localSheetId="0">{"'Sheet1'!$L$16"}</definedName>
    <definedName name="____a1" localSheetId="14">{"'Sheet1'!$L$16"}</definedName>
    <definedName name="____a1" localSheetId="19">{"'Sheet1'!$L$16"}</definedName>
    <definedName name="____a1" localSheetId="16">{"'Sheet1'!$L$16"}</definedName>
    <definedName name="____a1" localSheetId="17">{"'Sheet1'!$L$16"}</definedName>
    <definedName name="____a1" localSheetId="18">{"'Sheet1'!$L$16"}</definedName>
    <definedName name="____a1" localSheetId="22">{"'Sheet1'!$L$16"}</definedName>
    <definedName name="____a1" localSheetId="6">{"'Sheet1'!$L$16"}</definedName>
    <definedName name="____a1" localSheetId="7">{"'Sheet1'!$L$16"}</definedName>
    <definedName name="____a1">{"'Sheet1'!$L$16"}</definedName>
    <definedName name="____a1_1" localSheetId="0">{"'Sheet1'!$L$16"}</definedName>
    <definedName name="____a1_1" localSheetId="14">{"'Sheet1'!$L$16"}</definedName>
    <definedName name="____a1_1" localSheetId="16">{"'Sheet1'!$L$16"}</definedName>
    <definedName name="____a1_1" localSheetId="22">{"'Sheet1'!$L$16"}</definedName>
    <definedName name="____a1_1" localSheetId="7">{"'Sheet1'!$L$16"}</definedName>
    <definedName name="____a1_1">{"'Sheet1'!$L$16"}</definedName>
    <definedName name="____a129" localSheetId="0">{"Offgrid",#N/A,FALSE,"OFFGRID";"Region",#N/A,FALSE,"REGION";"Offgrid -2",#N/A,FALSE,"OFFGRID";"WTP",#N/A,FALSE,"WTP";"WTP -2",#N/A,FALSE,"WTP";"Project",#N/A,FALSE,"PROJECT";"Summary -2",#N/A,FALSE,"SUMMARY"}</definedName>
    <definedName name="____a129" localSheetId="14">{"Offgrid",#N/A,FALSE,"OFFGRID";"Region",#N/A,FALSE,"REGION";"Offgrid -2",#N/A,FALSE,"OFFGRID";"WTP",#N/A,FALSE,"WTP";"WTP -2",#N/A,FALSE,"WTP";"Project",#N/A,FALSE,"PROJECT";"Summary -2",#N/A,FALSE,"SUMMARY"}</definedName>
    <definedName name="____a129" localSheetId="19">{"Offgrid",#N/A,FALSE,"OFFGRID";"Region",#N/A,FALSE,"REGION";"Offgrid -2",#N/A,FALSE,"OFFGRID";"WTP",#N/A,FALSE,"WTP";"WTP -2",#N/A,FALSE,"WTP";"Project",#N/A,FALSE,"PROJECT";"Summary -2",#N/A,FALSE,"SUMMARY"}</definedName>
    <definedName name="____a129" localSheetId="16">{"Offgrid",#N/A,FALSE,"OFFGRID";"Region",#N/A,FALSE,"REGION";"Offgrid -2",#N/A,FALSE,"OFFGRID";"WTP",#N/A,FALSE,"WTP";"WTP -2",#N/A,FALSE,"WTP";"Project",#N/A,FALSE,"PROJECT";"Summary -2",#N/A,FALSE,"SUMMARY"}</definedName>
    <definedName name="____a129" localSheetId="17">{"Offgrid",#N/A,FALSE,"OFFGRID";"Region",#N/A,FALSE,"REGION";"Offgrid -2",#N/A,FALSE,"OFFGRID";"WTP",#N/A,FALSE,"WTP";"WTP -2",#N/A,FALSE,"WTP";"Project",#N/A,FALSE,"PROJECT";"Summary -2",#N/A,FALSE,"SUMMARY"}</definedName>
    <definedName name="____a129" localSheetId="18">{"Offgrid",#N/A,FALSE,"OFFGRID";"Region",#N/A,FALSE,"REGION";"Offgrid -2",#N/A,FALSE,"OFFGRID";"WTP",#N/A,FALSE,"WTP";"WTP -2",#N/A,FALSE,"WTP";"Project",#N/A,FALSE,"PROJECT";"Summary -2",#N/A,FALSE,"SUMMARY"}</definedName>
    <definedName name="____a129" localSheetId="22">{"Offgrid",#N/A,FALSE,"OFFGRID";"Region",#N/A,FALSE,"REGION";"Offgrid -2",#N/A,FALSE,"OFFGRID";"WTP",#N/A,FALSE,"WTP";"WTP -2",#N/A,FALSE,"WTP";"Project",#N/A,FALSE,"PROJECT";"Summary -2",#N/A,FALSE,"SUMMARY"}</definedName>
    <definedName name="____a129" localSheetId="6">{"Offgrid",#N/A,FALSE,"OFFGRID";"Region",#N/A,FALSE,"REGION";"Offgrid -2",#N/A,FALSE,"OFFGRID";"WTP",#N/A,FALSE,"WTP";"WTP -2",#N/A,FALSE,"WTP";"Project",#N/A,FALSE,"PROJECT";"Summary -2",#N/A,FALSE,"SUMMARY"}</definedName>
    <definedName name="____a129" localSheetId="7">{"Offgrid",#N/A,FALSE,"OFFGRID";"Region",#N/A,FALSE,"REGION";"Offgrid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4">{"Offgrid",#N/A,FALSE,"OFFGRID";"Region",#N/A,FALSE,"REGION";"Offgrid -2",#N/A,FALSE,"OFFGRID";"WTP",#N/A,FALSE,"WTP";"WTP -2",#N/A,FALSE,"WTP";"Project",#N/A,FALSE,"PROJECT";"Summary -2",#N/A,FALSE,"SUMMARY"}</definedName>
    <definedName name="____a130" localSheetId="19">{"Offgrid",#N/A,FALSE,"OFFGRID";"Region",#N/A,FALSE,"REGION";"Offgrid -2",#N/A,FALSE,"OFFGRID";"WTP",#N/A,FALSE,"WTP";"WTP -2",#N/A,FALSE,"WTP";"Project",#N/A,FALSE,"PROJECT";"Summary -2",#N/A,FALSE,"SUMMARY"}</definedName>
    <definedName name="____a130" localSheetId="16">{"Offgrid",#N/A,FALSE,"OFFGRID";"Region",#N/A,FALSE,"REGION";"Offgrid -2",#N/A,FALSE,"OFFGRID";"WTP",#N/A,FALSE,"WTP";"WTP -2",#N/A,FALSE,"WTP";"Project",#N/A,FALSE,"PROJECT";"Summary -2",#N/A,FALSE,"SUMMARY"}</definedName>
    <definedName name="____a130" localSheetId="17">{"Offgrid",#N/A,FALSE,"OFFGRID";"Region",#N/A,FALSE,"REGION";"Offgrid -2",#N/A,FALSE,"OFFGRID";"WTP",#N/A,FALSE,"WTP";"WTP -2",#N/A,FALSE,"WTP";"Project",#N/A,FALSE,"PROJECT";"Summary -2",#N/A,FALSE,"SUMMARY"}</definedName>
    <definedName name="____a130" localSheetId="18">{"Offgrid",#N/A,FALSE,"OFFGRID";"Region",#N/A,FALSE,"REGION";"Offgrid -2",#N/A,FALSE,"OFFGRID";"WTP",#N/A,FALSE,"WTP";"WTP -2",#N/A,FALSE,"WTP";"Project",#N/A,FALSE,"PROJECT";"Summary -2",#N/A,FALSE,"SUMMARY"}</definedName>
    <definedName name="____a130" localSheetId="22">{"Offgrid",#N/A,FALSE,"OFFGRID";"Region",#N/A,FALSE,"REGION";"Offgrid -2",#N/A,FALSE,"OFFGRID";"WTP",#N/A,FALSE,"WTP";"WTP -2",#N/A,FALSE,"WTP";"Project",#N/A,FALSE,"PROJECT";"Summary -2",#N/A,FALSE,"SUMMARY"}</definedName>
    <definedName name="____a130" localSheetId="6">{"Offgrid",#N/A,FALSE,"OFFGRID";"Region",#N/A,FALSE,"REGION";"Offgrid -2",#N/A,FALSE,"OFFGRID";"WTP",#N/A,FALSE,"WTP";"WTP -2",#N/A,FALSE,"WTP";"Project",#N/A,FALSE,"PROJECT";"Summary -2",#N/A,FALSE,"SUMMARY"}</definedName>
    <definedName name="____a130" localSheetId="7">{"Offgrid",#N/A,FALSE,"OFFGRID";"Region",#N/A,FALSE,"REGION";"Offgrid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2" localSheetId="22">{"'Sheet1'!$L$16"}</definedName>
    <definedName name="____a2">{"'Sheet1'!$L$16"}</definedName>
    <definedName name="____a3" localSheetId="22">{"'Sheet1'!$L$16"}</definedName>
    <definedName name="____a3">{"'Sheet1'!$L$16"}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atn1">#REF!</definedName>
    <definedName name="____atn10" localSheetId="22">#REF!</definedName>
    <definedName name="____atn10">#REF!</definedName>
    <definedName name="____atn3" localSheetId="22">#REF!</definedName>
    <definedName name="____atn3">#REF!</definedName>
    <definedName name="____atn4" localSheetId="22">#REF!</definedName>
    <definedName name="____atn4">#REF!</definedName>
    <definedName name="____atn5" localSheetId="22">#REF!</definedName>
    <definedName name="____atn5">#REF!</definedName>
    <definedName name="____atn6" localSheetId="22">#REF!</definedName>
    <definedName name="____atn6">#REF!</definedName>
    <definedName name="____atn7" localSheetId="22">#REF!</definedName>
    <definedName name="____atn7">#REF!</definedName>
    <definedName name="____atn8" localSheetId="22">#REF!</definedName>
    <definedName name="____atn8">#REF!</definedName>
    <definedName name="____atn9" localSheetId="22">#REF!</definedName>
    <definedName name="____atn9">#REF!</definedName>
    <definedName name="____b3" localSheetId="22">#REF!</definedName>
    <definedName name="____b3">[0]!____b3</definedName>
    <definedName name="____B7" localSheetId="22">#REF!</definedName>
    <definedName name="____B7">[0]!____B7</definedName>
    <definedName name="____bac1" localSheetId="22">#REF!</definedName>
    <definedName name="____bac1">#REF!</definedName>
    <definedName name="____bac2" localSheetId="22">#REF!</definedName>
    <definedName name="____bac2">#REF!</definedName>
    <definedName name="____BEP1" localSheetId="22">#REF!</definedName>
    <definedName name="____BEP1">#REF!</definedName>
    <definedName name="____bia2" localSheetId="22">{"'Sheet1'!$L$16"}</definedName>
    <definedName name="____bia2">{"'Sheet1'!$L$16"}</definedName>
    <definedName name="____cep1" localSheetId="0">{"'Sheet1'!$L$16"}</definedName>
    <definedName name="____cep1" localSheetId="14">{"'Sheet1'!$L$16"}</definedName>
    <definedName name="____cep1" localSheetId="16">{"'Sheet1'!$L$16"}</definedName>
    <definedName name="____cep1" localSheetId="22">{"'Sheet1'!$L$16"}</definedName>
    <definedName name="____cep1" localSheetId="6">{"'Sheet1'!$L$16"}</definedName>
    <definedName name="____cep1" localSheetId="7">{"'Sheet1'!$L$16"}</definedName>
    <definedName name="____cep1">{"'Sheet1'!$L$16"}</definedName>
    <definedName name="____CM1" localSheetId="22">{"'Sheet1'!$L$16"}</definedName>
    <definedName name="____CM1">{"'Sheet1'!$L$16"}</definedName>
    <definedName name="____CON1">#REF!</definedName>
    <definedName name="____CON2">#REF!</definedName>
    <definedName name="____cpd1">#REF!</definedName>
    <definedName name="____cpd2" localSheetId="22">#REF!</definedName>
    <definedName name="____cpd2">#REF!</definedName>
    <definedName name="____CT2" localSheetId="22">{"'Sheet1'!$L$16"}</definedName>
    <definedName name="____CT2">{"'Sheet1'!$L$16"}</definedName>
    <definedName name="____Cty501" localSheetId="22">{"'Sheet1'!$L$16"}</definedName>
    <definedName name="____Cty501">{"'Sheet1'!$L$16"}</definedName>
    <definedName name="____d1500" localSheetId="22">{"'Sheet1'!$L$16"}</definedName>
    <definedName name="____d1500">{"'Sheet1'!$L$16"}</definedName>
    <definedName name="____dao1">#REF!</definedName>
    <definedName name="____dao2">#REF!</definedName>
    <definedName name="____dap2">#REF!</definedName>
    <definedName name="____day1">#REF!</definedName>
    <definedName name="____day2">#REF!</definedName>
    <definedName name="____dbu1">#REF!</definedName>
    <definedName name="____dbu2">#REF!</definedName>
    <definedName name="____ddn400">#REF!</definedName>
    <definedName name="____ddn600">#REF!</definedName>
    <definedName name="____deo1">#REF!</definedName>
    <definedName name="____deo10" localSheetId="22">#REF!</definedName>
    <definedName name="____deo10">#REF!</definedName>
    <definedName name="____deo2" localSheetId="22">#REF!</definedName>
    <definedName name="____deo2">#REF!</definedName>
    <definedName name="____deo3" localSheetId="22">#REF!</definedName>
    <definedName name="____deo3">#REF!</definedName>
    <definedName name="____deo4" localSheetId="22">#REF!</definedName>
    <definedName name="____deo4">#REF!</definedName>
    <definedName name="____deo7" localSheetId="22">#REF!</definedName>
    <definedName name="____deo7">#REF!</definedName>
    <definedName name="____deo8" localSheetId="22">#REF!</definedName>
    <definedName name="____deo8">#REF!</definedName>
    <definedName name="____deo9" localSheetId="22">#REF!</definedName>
    <definedName name="____deo9">#REF!</definedName>
    <definedName name="____EUR1">#REF!</definedName>
    <definedName name="____EUR2">#REF!</definedName>
    <definedName name="____EXC1" localSheetId="22">#REF!</definedName>
    <definedName name="____EXC1">#REF!</definedName>
    <definedName name="____EXC2" localSheetId="22">#REF!</definedName>
    <definedName name="____EXC2">#REF!</definedName>
    <definedName name="____FIL2" localSheetId="22">#REF!</definedName>
    <definedName name="____FIL2">#REF!</definedName>
    <definedName name="____GID1" localSheetId="22">#REF!</definedName>
    <definedName name="____GID1">#REF!</definedName>
    <definedName name="____Goi7" localSheetId="22">{"'Sheet1'!$L$16"}</definedName>
    <definedName name="____Goi7">{"'Sheet1'!$L$16"}</definedName>
    <definedName name="____Goi8" localSheetId="0">{"'Sheet1'!$L$16"}</definedName>
    <definedName name="____Goi8" localSheetId="14">{"'Sheet1'!$L$16"}</definedName>
    <definedName name="____Goi8" localSheetId="19">{"'Sheet1'!$L$16"}</definedName>
    <definedName name="____Goi8" localSheetId="16">{"'Sheet1'!$L$16"}</definedName>
    <definedName name="____Goi8" localSheetId="17">{"'Sheet1'!$L$16"}</definedName>
    <definedName name="____Goi8" localSheetId="18">{"'Sheet1'!$L$16"}</definedName>
    <definedName name="____Goi8" localSheetId="22">{"'Sheet1'!$L$16"}</definedName>
    <definedName name="____Goi8" localSheetId="6">{"'Sheet1'!$L$16"}</definedName>
    <definedName name="____Goi8" localSheetId="7">{"'Sheet1'!$L$16"}</definedName>
    <definedName name="____Goi8">{"'Sheet1'!$L$16"}</definedName>
    <definedName name="____h1" localSheetId="22">{"'Sheet1'!$L$16"}</definedName>
    <definedName name="____h1">{"'Sheet1'!$L$16"}</definedName>
    <definedName name="____H500866">#REF!</definedName>
    <definedName name="____ha1" localSheetId="22">{"'Sheet1'!$L$16"}</definedName>
    <definedName name="____ha1">{"'Sheet1'!$L$16"}</definedName>
    <definedName name="____HTD1" localSheetId="22">#REF!</definedName>
    <definedName name="____HTD1">#REF!</definedName>
    <definedName name="____HTN1" localSheetId="22">#REF!</definedName>
    <definedName name="____HTN1">#REF!</definedName>
    <definedName name="____hu1" localSheetId="22">{"'Sheet1'!$L$16"}</definedName>
    <definedName name="____hu1">{"'Sheet1'!$L$16"}</definedName>
    <definedName name="____hu2" localSheetId="22">{"'Sheet1'!$L$16"}</definedName>
    <definedName name="____hu2">{"'Sheet1'!$L$16"}</definedName>
    <definedName name="____hu5" localSheetId="22">{"'Sheet1'!$L$16"}</definedName>
    <definedName name="____hu5">{"'Sheet1'!$L$16"}</definedName>
    <definedName name="____hu6" localSheetId="22">{"'Sheet1'!$L$16"}</definedName>
    <definedName name="____hu6">{"'Sheet1'!$L$16"}</definedName>
    <definedName name="____hu7" localSheetId="22">{"'Sheet1'!$L$16"}</definedName>
    <definedName name="____hu7">{"'Sheet1'!$L$16"}</definedName>
    <definedName name="____huy1" localSheetId="22">{"'Sheet1'!$L$16"}</definedName>
    <definedName name="____huy1">{"'Sheet1'!$L$16"}</definedName>
    <definedName name="____Huy2" localSheetId="22">{"'Sheet1'!$L$16"}</definedName>
    <definedName name="____Huy2">{"'Sheet1'!$L$16"}</definedName>
    <definedName name="____k9" localSheetId="22">{#N/A,#N/A,FALSE,"Chi tiÆt"}</definedName>
    <definedName name="____k9">{#N/A,#N/A,FALSE,"Chi tiÆt"}</definedName>
    <definedName name="____ke2" localSheetId="22">{"'Sheet1'!$L$16"}</definedName>
    <definedName name="____ke2">{"'Sheet1'!$L$16"}</definedName>
    <definedName name="____KL3" localSheetId="22">{"'Sheet1'!$L$16"}</definedName>
    <definedName name="____KL3">{"'Sheet1'!$L$16"}</definedName>
    <definedName name="____KM130" localSheetId="22">{"'Sheet1'!$L$16"}</definedName>
    <definedName name="____KM130">{"'Sheet1'!$L$16"}</definedName>
    <definedName name="____Km635" localSheetId="22">{"'Sheet1'!$L$16"}</definedName>
    <definedName name="____Km635">{"'Sheet1'!$L$16"}</definedName>
    <definedName name="____Lan1" localSheetId="0">{"'Sheet1'!$L$16"}</definedName>
    <definedName name="____Lan1" localSheetId="14">{"'Sheet1'!$L$16"}</definedName>
    <definedName name="____Lan1" localSheetId="19">{"'Sheet1'!$L$16"}</definedName>
    <definedName name="____Lan1" localSheetId="16">{"'Sheet1'!$L$16"}</definedName>
    <definedName name="____Lan1" localSheetId="17">{"'Sheet1'!$L$16"}</definedName>
    <definedName name="____Lan1" localSheetId="18">{"'Sheet1'!$L$16"}</definedName>
    <definedName name="____Lan1" localSheetId="22">{"'Sheet1'!$L$16"}</definedName>
    <definedName name="____Lan1" localSheetId="6">{"'Sheet1'!$L$16"}</definedName>
    <definedName name="____Lan1" localSheetId="7">{"'Sheet1'!$L$16"}</definedName>
    <definedName name="____Lan1">{"'Sheet1'!$L$16"}</definedName>
    <definedName name="____Lan2" localSheetId="22">{"'Sheet1'!$L$16"}</definedName>
    <definedName name="____Lan2">{"'Sheet1'!$L$16"}</definedName>
    <definedName name="____LAN3" localSheetId="0">{"'Sheet1'!$L$16"}</definedName>
    <definedName name="____LAN3" localSheetId="14">{"'Sheet1'!$L$16"}</definedName>
    <definedName name="____LAN3" localSheetId="19">{"'Sheet1'!$L$16"}</definedName>
    <definedName name="____LAN3" localSheetId="16">{"'Sheet1'!$L$16"}</definedName>
    <definedName name="____LAN3" localSheetId="17">{"'Sheet1'!$L$16"}</definedName>
    <definedName name="____LAN3" localSheetId="18">{"'Sheet1'!$L$16"}</definedName>
    <definedName name="____LAN3" localSheetId="22">{"'Sheet1'!$L$16"}</definedName>
    <definedName name="____LAN3" localSheetId="6">{"'Sheet1'!$L$16"}</definedName>
    <definedName name="____LAN3" localSheetId="7">{"'Sheet1'!$L$16"}</definedName>
    <definedName name="____LAN3">{"'Sheet1'!$L$16"}</definedName>
    <definedName name="____lap1">#REF!</definedName>
    <definedName name="____lap2" localSheetId="22">#REF!</definedName>
    <definedName name="____lap2">#REF!</definedName>
    <definedName name="____LCB1" localSheetId="22">#REF!</definedName>
    <definedName name="____LCB1">#REF!</definedName>
    <definedName name="____ld2" localSheetId="22">{"'Sheet1'!$L$16"}</definedName>
    <definedName name="____ld2">{"'Sheet1'!$L$16"}</definedName>
    <definedName name="____lst1" localSheetId="22">#REF!</definedName>
    <definedName name="____lst1">#REF!</definedName>
    <definedName name="____lst2" localSheetId="22">#REF!</definedName>
    <definedName name="____lst2">#REF!</definedName>
    <definedName name="____lst3" localSheetId="22">#REF!</definedName>
    <definedName name="____lst3">#REF!</definedName>
    <definedName name="____LV46" localSheetId="22">{#N/A,#N/A,FALSE,"Chi tiÆt"}</definedName>
    <definedName name="____LV46">{#N/A,#N/A,FALSE,"Chi tiÆt"}</definedName>
    <definedName name="____M36" localSheetId="22">{"'Sheet1'!$L$16"}</definedName>
    <definedName name="____M36">{"'Sheet1'!$L$16"}</definedName>
    <definedName name="____MAC12">#REF!</definedName>
    <definedName name="____MAC46">#REF!</definedName>
    <definedName name="____n23" localSheetId="22">{"'Sheet1'!$L$16"}</definedName>
    <definedName name="____n23">{"'Sheet1'!$L$16"}</definedName>
    <definedName name="____NCL100">#REF!</definedName>
    <definedName name="____NCL200">#REF!</definedName>
    <definedName name="____NCL250">#REF!</definedName>
    <definedName name="____NCN15" localSheetId="22">{"'Sheet1'!$L$16"}</definedName>
    <definedName name="____NCN15">{"'Sheet1'!$L$16"}</definedName>
    <definedName name="____NET2" localSheetId="22">#REF!</definedName>
    <definedName name="____NET2">#REF!</definedName>
    <definedName name="____nin190">#REF!</definedName>
    <definedName name="____NO1" localSheetId="22">#REF!</definedName>
    <definedName name="____NO1">#REF!</definedName>
    <definedName name="____NPV11" localSheetId="22">#REF!</definedName>
    <definedName name="____NPV11">#REF!</definedName>
    <definedName name="____NSO2" localSheetId="0">{"'Sheet1'!$L$16"}</definedName>
    <definedName name="____NSO2" localSheetId="14">{"'Sheet1'!$L$16"}</definedName>
    <definedName name="____NSO2" localSheetId="19">{"'Sheet1'!$L$16"}</definedName>
    <definedName name="____NSO2" localSheetId="16">{"'Sheet1'!$L$16"}</definedName>
    <definedName name="____NSO2" localSheetId="17">{"'Sheet1'!$L$16"}</definedName>
    <definedName name="____NSO2" localSheetId="18">{"'Sheet1'!$L$16"}</definedName>
    <definedName name="____NSO2" localSheetId="22">{"'Sheet1'!$L$16"}</definedName>
    <definedName name="____NSO2" localSheetId="6">{"'Sheet1'!$L$16"}</definedName>
    <definedName name="____NSO2" localSheetId="7">{"'Sheet1'!$L$16"}</definedName>
    <definedName name="____NSO2">{"'Sheet1'!$L$16"}</definedName>
    <definedName name="____PA3" localSheetId="0">{"'Sheet1'!$L$16"}</definedName>
    <definedName name="____PA3" localSheetId="14">{"'Sheet1'!$L$16"}</definedName>
    <definedName name="____PA3" localSheetId="19">{"'Sheet1'!$L$16"}</definedName>
    <definedName name="____PA3" localSheetId="16">{"'Sheet1'!$L$16"}</definedName>
    <definedName name="____PA3" localSheetId="17">{"'Sheet1'!$L$16"}</definedName>
    <definedName name="____PA3" localSheetId="18">{"'Sheet1'!$L$16"}</definedName>
    <definedName name="____PA3" localSheetId="22">{"'Sheet1'!$L$16"}</definedName>
    <definedName name="____PA3" localSheetId="6">{"'Sheet1'!$L$16"}</definedName>
    <definedName name="____PA3" localSheetId="7">{"'Sheet1'!$L$16"}</definedName>
    <definedName name="____PA3">{"'Sheet1'!$L$16"}</definedName>
    <definedName name="____pd10" localSheetId="22">{"'Summary'!$A$1:$J$46"}</definedName>
    <definedName name="____pd10">{"'Summary'!$A$1:$J$46"}</definedName>
    <definedName name="____PD11" localSheetId="22">{"'Summary'!$A$1:$J$46"}</definedName>
    <definedName name="____PD11">{"'Summary'!$A$1:$J$46"}</definedName>
    <definedName name="____pd12" localSheetId="22">{"'Summary'!$A$1:$J$46"}</definedName>
    <definedName name="____pd12">{"'Summary'!$A$1:$J$46"}</definedName>
    <definedName name="____pd9" localSheetId="22">{"'Summary'!$A$1:$J$46"}</definedName>
    <definedName name="____pd9">{"'Summary'!$A$1:$J$46"}</definedName>
    <definedName name="____Ph30">#REF!</definedName>
    <definedName name="____phu3" localSheetId="22">{"'Sheet1'!$L$16"}</definedName>
    <definedName name="____phu3">{"'Sheet1'!$L$16"}</definedName>
    <definedName name="____PXB80" localSheetId="22">#REF!</definedName>
    <definedName name="____PXB80">#REF!</definedName>
    <definedName name="____pZ1" localSheetId="22">#REF!</definedName>
    <definedName name="____pZ1">#REF!</definedName>
    <definedName name="____pZ2" localSheetId="22">#REF!</definedName>
    <definedName name="____pZ2">#REF!</definedName>
    <definedName name="____pZ3" localSheetId="22">#REF!</definedName>
    <definedName name="____pZ3">#REF!</definedName>
    <definedName name="____RFZ3" localSheetId="22">#REF!</definedName>
    <definedName name="____RFZ3">#REF!</definedName>
    <definedName name="____ro1" localSheetId="22">#REF!</definedName>
    <definedName name="____ro1">#REF!</definedName>
    <definedName name="____rp95" localSheetId="22">#REF!</definedName>
    <definedName name="____rp95">#REF!</definedName>
    <definedName name="____sc1">#REF!</definedName>
    <definedName name="____SC2">#REF!</definedName>
    <definedName name="____sc3">#REF!</definedName>
    <definedName name="____SCL4" localSheetId="22">{"'Sheet1'!$L$16"}</definedName>
    <definedName name="____SCL4">{"'Sheet1'!$L$16"}</definedName>
    <definedName name="____SD30" localSheetId="22">{"'Summary'!$A$1:$J$46"}</definedName>
    <definedName name="____SD30">{"'Summary'!$A$1:$J$46"}</definedName>
    <definedName name="____sd31" localSheetId="22">{"'Summary'!$A$1:$J$46"}</definedName>
    <definedName name="____sd31">{"'Summary'!$A$1:$J$46"}</definedName>
    <definedName name="____SHR1">#REF!</definedName>
    <definedName name="____SHR2" localSheetId="22">#REF!</definedName>
    <definedName name="____SHR2">#REF!</definedName>
    <definedName name="____SN3">#REF!</definedName>
    <definedName name="____STR2018">#REF!</definedName>
    <definedName name="____STR2021">#REF!</definedName>
    <definedName name="____STR2022">#REF!</definedName>
    <definedName name="____STR2023">#REF!</definedName>
    <definedName name="____STR3038">#REF!</definedName>
    <definedName name="____STR3039">#REF!</definedName>
    <definedName name="____STR3040">#REF!</definedName>
    <definedName name="____STR4057">#REF!</definedName>
    <definedName name="____tax1" localSheetId="22">#REF!</definedName>
    <definedName name="____tax1">#REF!</definedName>
    <definedName name="____tax2" localSheetId="22">#REF!</definedName>
    <definedName name="____tax2">#REF!</definedName>
    <definedName name="____tax3" localSheetId="22">#REF!</definedName>
    <definedName name="____tax3">#REF!</definedName>
    <definedName name="____tax4" localSheetId="22">#REF!</definedName>
    <definedName name="____tax4">#REF!</definedName>
    <definedName name="____TB1" localSheetId="22">#REF!</definedName>
    <definedName name="____TB1">#REF!</definedName>
    <definedName name="____td1" localSheetId="22">{"'Sheet1'!$L$16"}</definedName>
    <definedName name="____td1">{"'Sheet1'!$L$16"}</definedName>
    <definedName name="____tg427">#REF!</definedName>
    <definedName name="____TH02" localSheetId="22">{"'Sheet1'!$L$16"}</definedName>
    <definedName name="____TH02">{"'Sheet1'!$L$16"}</definedName>
    <definedName name="____TH3" localSheetId="22">{"'Sheet1'!$L$16"}</definedName>
    <definedName name="____TH3">{"'Sheet1'!$L$16"}</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M2" localSheetId="22">{"'Sheet1'!$L$16"}</definedName>
    <definedName name="____TM2">{"'Sheet1'!$L$16"}</definedName>
    <definedName name="____tp2">#REF!</definedName>
    <definedName name="____tt3" localSheetId="0">{"'Sheet1'!$L$16"}</definedName>
    <definedName name="____tt3" localSheetId="14">{"'Sheet1'!$L$16"}</definedName>
    <definedName name="____tt3" localSheetId="19">{"'Sheet1'!$L$16"}</definedName>
    <definedName name="____tt3" localSheetId="16">{"'Sheet1'!$L$16"}</definedName>
    <definedName name="____tt3" localSheetId="17">{"'Sheet1'!$L$16"}</definedName>
    <definedName name="____tt3" localSheetId="18">{"'Sheet1'!$L$16"}</definedName>
    <definedName name="____tt3" localSheetId="22">{"'Sheet1'!$L$16"}</definedName>
    <definedName name="____tt3" localSheetId="6">{"'Sheet1'!$L$16"}</definedName>
    <definedName name="____tt3" localSheetId="7">{"'Sheet1'!$L$16"}</definedName>
    <definedName name="____tt3">{"'Sheet1'!$L$16"}</definedName>
    <definedName name="____TX1">#REF!</definedName>
    <definedName name="____tz593" localSheetId="22">#REF!</definedName>
    <definedName name="____tz593">#REF!</definedName>
    <definedName name="____USD1">#REF!</definedName>
    <definedName name="____vc1">#REF!</definedName>
    <definedName name="____vc2">#REF!</definedName>
    <definedName name="____vc3">#REF!</definedName>
    <definedName name="____vl1" localSheetId="22">#REF!</definedName>
    <definedName name="____vl1">#REF!</definedName>
    <definedName name="____VL100">#REF!</definedName>
    <definedName name="____VL200">#REF!</definedName>
    <definedName name="____VL250">#REF!</definedName>
    <definedName name="____VLP2" localSheetId="22">{"'Sheet1'!$L$16"}</definedName>
    <definedName name="____VLP2">{"'Sheet1'!$L$16"}</definedName>
    <definedName name="____VT5" localSheetId="22">#REF!</definedName>
    <definedName name="____VT5">#REF!</definedName>
    <definedName name="____xb80" localSheetId="22">#REF!</definedName>
    <definedName name="____xb80">#REF!</definedName>
    <definedName name="____xlnm_Print_Area">NA()</definedName>
    <definedName name="____xo1" localSheetId="22">#REF!</definedName>
    <definedName name="____xo1">#REF!</definedName>
    <definedName name="___a1" localSheetId="0">{"'Sheet1'!$L$16"}</definedName>
    <definedName name="___a1" localSheetId="14">{"'Sheet1'!$L$16"}</definedName>
    <definedName name="___a1" localSheetId="19">{"'Sheet1'!$L$16"}</definedName>
    <definedName name="___a1" localSheetId="16">{"'Sheet1'!$L$16"}</definedName>
    <definedName name="___a1" localSheetId="17">{"'Sheet1'!$L$16"}</definedName>
    <definedName name="___a1" localSheetId="18">{"'Sheet1'!$L$16"}</definedName>
    <definedName name="___a1" localSheetId="22">{"'Sheet1'!$L$16"}</definedName>
    <definedName name="___a1" localSheetId="6">{"'Sheet1'!$L$16"}</definedName>
    <definedName name="___a1">{"'Sheet1'!$L$16"}</definedName>
    <definedName name="___a1_1" localSheetId="0">{"'Sheet1'!$L$16"}</definedName>
    <definedName name="___a1_1" localSheetId="14">{"'Sheet1'!$L$16"}</definedName>
    <definedName name="___a1_1" localSheetId="16">{"'Sheet1'!$L$16"}</definedName>
    <definedName name="___a1_1" localSheetId="22">{"'Sheet1'!$L$16"}</definedName>
    <definedName name="___a1_1" localSheetId="7">{"'Sheet1'!$L$16"}</definedName>
    <definedName name="___a1_1">{"'Sheet1'!$L$16"}</definedName>
    <definedName name="___a129" localSheetId="0">{"Offgrid",#N/A,FALSE,"OFFGRID";"Region",#N/A,FALSE,"REGION";"Offgrid -2",#N/A,FALSE,"OFFGRID";"WTP",#N/A,FALSE,"WTP";"WTP -2",#N/A,FALSE,"WTP";"Project",#N/A,FALSE,"PROJECT";"Summary -2",#N/A,FALSE,"SUMMARY"}</definedName>
    <definedName name="___a129" localSheetId="14">{"Offgrid",#N/A,FALSE,"OFFGRID";"Region",#N/A,FALSE,"REGION";"Offgrid -2",#N/A,FALSE,"OFFGRID";"WTP",#N/A,FALSE,"WTP";"WTP -2",#N/A,FALSE,"WTP";"Project",#N/A,FALSE,"PROJECT";"Summary -2",#N/A,FALSE,"SUMMARY"}</definedName>
    <definedName name="___a129" localSheetId="19">{"Offgrid",#N/A,FALSE,"OFFGRID";"Region",#N/A,FALSE,"REGION";"Offgrid -2",#N/A,FALSE,"OFFGRID";"WTP",#N/A,FALSE,"WTP";"WTP -2",#N/A,FALSE,"WTP";"Project",#N/A,FALSE,"PROJECT";"Summary -2",#N/A,FALSE,"SUMMARY"}</definedName>
    <definedName name="___a129" localSheetId="16">{"Offgrid",#N/A,FALSE,"OFFGRID";"Region",#N/A,FALSE,"REGION";"Offgrid -2",#N/A,FALSE,"OFFGRID";"WTP",#N/A,FALSE,"WTP";"WTP -2",#N/A,FALSE,"WTP";"Project",#N/A,FALSE,"PROJECT";"Summary -2",#N/A,FALSE,"SUMMARY"}</definedName>
    <definedName name="___a129" localSheetId="17">{"Offgrid",#N/A,FALSE,"OFFGRID";"Region",#N/A,FALSE,"REGION";"Offgrid -2",#N/A,FALSE,"OFFGRID";"WTP",#N/A,FALSE,"WTP";"WTP -2",#N/A,FALSE,"WTP";"Project",#N/A,FALSE,"PROJECT";"Summary -2",#N/A,FALSE,"SUMMARY"}</definedName>
    <definedName name="___a129" localSheetId="18">{"Offgrid",#N/A,FALSE,"OFFGRID";"Region",#N/A,FALSE,"REGION";"Offgrid -2",#N/A,FALSE,"OFFGRID";"WTP",#N/A,FALSE,"WTP";"WTP -2",#N/A,FALSE,"WTP";"Project",#N/A,FALSE,"PROJECT";"Summary -2",#N/A,FALSE,"SUMMARY"}</definedName>
    <definedName name="___a129" localSheetId="22">{"Offgrid",#N/A,FALSE,"OFFGRID";"Region",#N/A,FALSE,"REGION";"Offgrid -2",#N/A,FALSE,"OFFGRID";"WTP",#N/A,FALSE,"WTP";"WTP -2",#N/A,FALSE,"WTP";"Project",#N/A,FALSE,"PROJECT";"Summary -2",#N/A,FALSE,"SUMMARY"}</definedName>
    <definedName name="___a129" localSheetId="6">{"Offgrid",#N/A,FALSE,"OFFGRID";"Region",#N/A,FALSE,"REGION";"Offgrid -2",#N/A,FALSE,"OFFGRID";"WTP",#N/A,FALSE,"WTP";"WTP -2",#N/A,FALSE,"WTP";"Project",#N/A,FALSE,"PROJECT";"Summary -2",#N/A,FALSE,"SUMMARY"}</definedName>
    <definedName name="___a129" localSheetId="7">{"Offgrid",#N/A,FALSE,"OFFGRID";"Region",#N/A,FALSE,"REGION";"Offgrid -2",#N/A,FALSE,"OFFGRID";"WTP",#N/A,FALSE,"WTP";"WTP -2",#N/A,FALSE,"WTP";"Project",#N/A,FALSE,"PROJECT";"Summary -2",#N/A,FALSE,"SUMMARY"}</definedName>
    <definedName name="___a129">{"Offgrid",#N/A,FALSE,"OFFGRID";"Region",#N/A,FALSE,"REGION";"Offgrid -2",#N/A,FALSE,"OFFGRID";"WTP",#N/A,FALSE,"WTP";"WTP -2",#N/A,FALSE,"WTP";"Project",#N/A,FALSE,"PROJECT";"Summary -2",#N/A,FALSE,"SUMMARY"}</definedName>
    <definedName name="___a130" localSheetId="0">{"Offgrid",#N/A,FALSE,"OFFGRID";"Region",#N/A,FALSE,"REGION";"Offgrid -2",#N/A,FALSE,"OFFGRID";"WTP",#N/A,FALSE,"WTP";"WTP -2",#N/A,FALSE,"WTP";"Project",#N/A,FALSE,"PROJECT";"Summary -2",#N/A,FALSE,"SUMMARY"}</definedName>
    <definedName name="___a130" localSheetId="14">{"Offgrid",#N/A,FALSE,"OFFGRID";"Region",#N/A,FALSE,"REGION";"Offgrid -2",#N/A,FALSE,"OFFGRID";"WTP",#N/A,FALSE,"WTP";"WTP -2",#N/A,FALSE,"WTP";"Project",#N/A,FALSE,"PROJECT";"Summary -2",#N/A,FALSE,"SUMMARY"}</definedName>
    <definedName name="___a130" localSheetId="19">{"Offgrid",#N/A,FALSE,"OFFGRID";"Region",#N/A,FALSE,"REGION";"Offgrid -2",#N/A,FALSE,"OFFGRID";"WTP",#N/A,FALSE,"WTP";"WTP -2",#N/A,FALSE,"WTP";"Project",#N/A,FALSE,"PROJECT";"Summary -2",#N/A,FALSE,"SUMMARY"}</definedName>
    <definedName name="___a130" localSheetId="16">{"Offgrid",#N/A,FALSE,"OFFGRID";"Region",#N/A,FALSE,"REGION";"Offgrid -2",#N/A,FALSE,"OFFGRID";"WTP",#N/A,FALSE,"WTP";"WTP -2",#N/A,FALSE,"WTP";"Project",#N/A,FALSE,"PROJECT";"Summary -2",#N/A,FALSE,"SUMMARY"}</definedName>
    <definedName name="___a130" localSheetId="17">{"Offgrid",#N/A,FALSE,"OFFGRID";"Region",#N/A,FALSE,"REGION";"Offgrid -2",#N/A,FALSE,"OFFGRID";"WTP",#N/A,FALSE,"WTP";"WTP -2",#N/A,FALSE,"WTP";"Project",#N/A,FALSE,"PROJECT";"Summary -2",#N/A,FALSE,"SUMMARY"}</definedName>
    <definedName name="___a130" localSheetId="18">{"Offgrid",#N/A,FALSE,"OFFGRID";"Region",#N/A,FALSE,"REGION";"Offgrid -2",#N/A,FALSE,"OFFGRID";"WTP",#N/A,FALSE,"WTP";"WTP -2",#N/A,FALSE,"WTP";"Project",#N/A,FALSE,"PROJECT";"Summary -2",#N/A,FALSE,"SUMMARY"}</definedName>
    <definedName name="___a130" localSheetId="22">{"Offgrid",#N/A,FALSE,"OFFGRID";"Region",#N/A,FALSE,"REGION";"Offgrid -2",#N/A,FALSE,"OFFGRID";"WTP",#N/A,FALSE,"WTP";"WTP -2",#N/A,FALSE,"WTP";"Project",#N/A,FALSE,"PROJECT";"Summary -2",#N/A,FALSE,"SUMMARY"}</definedName>
    <definedName name="___a130" localSheetId="6">{"Offgrid",#N/A,FALSE,"OFFGRID";"Region",#N/A,FALSE,"REGION";"Offgrid -2",#N/A,FALSE,"OFFGRID";"WTP",#N/A,FALSE,"WTP";"WTP -2",#N/A,FALSE,"WTP";"Project",#N/A,FALSE,"PROJECT";"Summary -2",#N/A,FALSE,"SUMMARY"}</definedName>
    <definedName name="___a130" localSheetId="7">{"Offgrid",#N/A,FALSE,"OFFGRID";"Region",#N/A,FALSE,"REGION";"Offgrid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name="___a2" localSheetId="22">{"'Sheet1'!$L$16"}</definedName>
    <definedName name="___a2">{"'Sheet1'!$L$16"}</definedName>
    <definedName name="___a3" localSheetId="22">{"'Sheet1'!$L$16"}</definedName>
    <definedName name="___a3">{"'Sheet1'!$L$16"}</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 localSheetId="22">#REF!</definedName>
    <definedName name="___atn10">#REF!</definedName>
    <definedName name="___atn2" localSheetId="22">#REF!</definedName>
    <definedName name="___atn2">#REF!</definedName>
    <definedName name="___atn3" localSheetId="22">#REF!</definedName>
    <definedName name="___atn3">#REF!</definedName>
    <definedName name="___atn4" localSheetId="22">#REF!</definedName>
    <definedName name="___atn4">#REF!</definedName>
    <definedName name="___atn5" localSheetId="22">#REF!</definedName>
    <definedName name="___atn5">#REF!</definedName>
    <definedName name="___atn6" localSheetId="22">#REF!</definedName>
    <definedName name="___atn6">#REF!</definedName>
    <definedName name="___atn7" localSheetId="22">#REF!</definedName>
    <definedName name="___atn7">#REF!</definedName>
    <definedName name="___atn8" localSheetId="22">#REF!</definedName>
    <definedName name="___atn8">#REF!</definedName>
    <definedName name="___atn9" localSheetId="22">#REF!</definedName>
    <definedName name="___atn9">#REF!</definedName>
    <definedName name="___b3" localSheetId="22">#REF!</definedName>
    <definedName name="___b3">#REF!</definedName>
    <definedName name="___B7" localSheetId="22">#REF!</definedName>
    <definedName name="___B7">#REF!</definedName>
    <definedName name="___ba1" localSheetId="22">{#N/A,#N/A,FALSE,"Chi tiÆt"}</definedName>
    <definedName name="___ba1">{#N/A,#N/A,FALSE,"Chi tiÆt"}</definedName>
    <definedName name="___bac1" localSheetId="22">#REF!</definedName>
    <definedName name="___bac1">#REF!</definedName>
    <definedName name="___bac2" localSheetId="22">#REF!</definedName>
    <definedName name="___bac2">#REF!</definedName>
    <definedName name="___BEP1" localSheetId="22">#REF!</definedName>
    <definedName name="___BEP1">#REF!</definedName>
    <definedName name="___bia2" localSheetId="22">{"'Sheet1'!$L$16"}</definedName>
    <definedName name="___bia2">{"'Sheet1'!$L$16"}</definedName>
    <definedName name="___Bm2" localSheetId="22">{"'Sheet1'!$L$16"}</definedName>
    <definedName name="___Bm2">{"'Sheet1'!$L$16"}</definedName>
    <definedName name="___boi1">#REF!</definedName>
    <definedName name="___boi2">#REF!</definedName>
    <definedName name="___BSC10" localSheetId="22">#REF!</definedName>
    <definedName name="___BSC10">#REF!</definedName>
    <definedName name="___BSC11" localSheetId="22">#REF!</definedName>
    <definedName name="___BSC11">#REF!</definedName>
    <definedName name="___BSC12" localSheetId="22">#REF!</definedName>
    <definedName name="___BSC12">#REF!</definedName>
    <definedName name="___BSC13" localSheetId="22">#REF!</definedName>
    <definedName name="___BSC13">#REF!</definedName>
    <definedName name="___BSC14" localSheetId="22">#REF!</definedName>
    <definedName name="___BSC14">#REF!</definedName>
    <definedName name="___BSC15" localSheetId="22">#REF!</definedName>
    <definedName name="___BSC15">#REF!</definedName>
    <definedName name="___BSC16" localSheetId="22">#REF!</definedName>
    <definedName name="___BSC16">#REF!</definedName>
    <definedName name="___BSC17" localSheetId="22">#REF!</definedName>
    <definedName name="___BSC17">#REF!</definedName>
    <definedName name="___BSC18" localSheetId="22">#REF!</definedName>
    <definedName name="___BSC18">#REF!</definedName>
    <definedName name="___BSC19" localSheetId="22">#REF!</definedName>
    <definedName name="___BSC19">#REF!</definedName>
    <definedName name="___BSC20" localSheetId="22">#REF!</definedName>
    <definedName name="___BSC20">#REF!</definedName>
    <definedName name="___BSC21" localSheetId="22">#REF!</definedName>
    <definedName name="___BSC21">#REF!</definedName>
    <definedName name="___BSC22" localSheetId="22">#REF!</definedName>
    <definedName name="___BSC22">#REF!</definedName>
    <definedName name="___BSC23" localSheetId="22">#REF!</definedName>
    <definedName name="___BSC23">#REF!</definedName>
    <definedName name="___BSC24" localSheetId="22">#REF!</definedName>
    <definedName name="___BSC24">#REF!</definedName>
    <definedName name="___BSC25" localSheetId="22">#REF!</definedName>
    <definedName name="___BSC25">#REF!</definedName>
    <definedName name="___BSC26" localSheetId="22">#REF!</definedName>
    <definedName name="___BSC26">#REF!</definedName>
    <definedName name="___BSC27" localSheetId="22">#REF!</definedName>
    <definedName name="___BSC27">#REF!</definedName>
    <definedName name="___BSC28" localSheetId="22">#REF!</definedName>
    <definedName name="___BSC28">#REF!</definedName>
    <definedName name="___BSC29" localSheetId="22">#REF!</definedName>
    <definedName name="___BSC29">#REF!</definedName>
    <definedName name="___bsc30" localSheetId="22">#REF!</definedName>
    <definedName name="___bsc30">#REF!</definedName>
    <definedName name="___bsc31" localSheetId="22">#REF!</definedName>
    <definedName name="___bsc31">#REF!</definedName>
    <definedName name="___BSC9" localSheetId="22">#REF!</definedName>
    <definedName name="___BSC9">#REF!</definedName>
    <definedName name="___btm10" localSheetId="22">#REF!</definedName>
    <definedName name="___btm10">#REF!</definedName>
    <definedName name="___btm100" localSheetId="22">#REF!</definedName>
    <definedName name="___btm100">#REF!</definedName>
    <definedName name="___BTM150" localSheetId="22">#REF!</definedName>
    <definedName name="___BTM150">#REF!</definedName>
    <definedName name="___BTM250">#REF!</definedName>
    <definedName name="___btM300">#REF!</definedName>
    <definedName name="___BTM50" localSheetId="22">#REF!</definedName>
    <definedName name="___BTM50">#REF!</definedName>
    <definedName name="___CA1" localSheetId="22">#REF!</definedName>
    <definedName name="___CA1">#REF!</definedName>
    <definedName name="___CA2" localSheetId="22">#REF!</definedName>
    <definedName name="___CA2">#REF!</definedName>
    <definedName name="___CA3" localSheetId="22">#REF!</definedName>
    <definedName name="___CA3">#REF!</definedName>
    <definedName name="___cao1" localSheetId="22">#REF!</definedName>
    <definedName name="___cao1">#REF!</definedName>
    <definedName name="___cao2" localSheetId="22">#REF!</definedName>
    <definedName name="___cao2">#REF!</definedName>
    <definedName name="___cao3" localSheetId="22">#REF!</definedName>
    <definedName name="___cao3">#REF!</definedName>
    <definedName name="___cao4" localSheetId="22">#REF!</definedName>
    <definedName name="___cao4">#REF!</definedName>
    <definedName name="___cao5" localSheetId="22">#REF!</definedName>
    <definedName name="___cao5">#REF!</definedName>
    <definedName name="___cao6" localSheetId="22">#REF!</definedName>
    <definedName name="___cao6">#REF!</definedName>
    <definedName name="___cep1" localSheetId="0">{"'Sheet1'!$L$16"}</definedName>
    <definedName name="___cep1" localSheetId="14">{"'Sheet1'!$L$16"}</definedName>
    <definedName name="___cep1" localSheetId="16">{"'Sheet1'!$L$16"}</definedName>
    <definedName name="___cep1" localSheetId="22">{"'Sheet1'!$L$16"}</definedName>
    <definedName name="___cep1" localSheetId="6">{"'Sheet1'!$L$16"}</definedName>
    <definedName name="___cep1" localSheetId="7">{"'Sheet1'!$L$16"}</definedName>
    <definedName name="___cep1">{"'Sheet1'!$L$16"}</definedName>
    <definedName name="___CM1" localSheetId="22">{"'Sheet1'!$L$16"}</definedName>
    <definedName name="___CM1">{"'Sheet1'!$L$16"}</definedName>
    <definedName name="___coc15" localSheetId="22">{"'Sheet1'!$L$16"}</definedName>
    <definedName name="___coc15">{"'Sheet1'!$L$16"}</definedName>
    <definedName name="___CON1">#REF!</definedName>
    <definedName name="___CON2" localSheetId="22">#REF!</definedName>
    <definedName name="___CON2">#REF!</definedName>
    <definedName name="___COT1" localSheetId="22">#REF!</definedName>
    <definedName name="___COT1">#REF!</definedName>
    <definedName name="___COT2" localSheetId="22">#REF!</definedName>
    <definedName name="___COT2">#REF!</definedName>
    <definedName name="___cpd1" localSheetId="22">#REF!</definedName>
    <definedName name="___cpd1">#REF!</definedName>
    <definedName name="___cpd2" localSheetId="22">#REF!</definedName>
    <definedName name="___cpd2">#REF!</definedName>
    <definedName name="___CT2" localSheetId="22">{"'Sheet1'!$L$16"}</definedName>
    <definedName name="___CT2">{"'Sheet1'!$L$16"}</definedName>
    <definedName name="___Cty501" localSheetId="22">{"'Sheet1'!$L$16"}</definedName>
    <definedName name="___Cty501">{"'Sheet1'!$L$16"}</definedName>
    <definedName name="___D11" localSheetId="22">#REF!</definedName>
    <definedName name="___D11">[0]!___D11</definedName>
    <definedName name="___d1500" localSheetId="22">{"'Sheet1'!$L$16"}</definedName>
    <definedName name="___d1500">{"'Sheet1'!$L$16"}</definedName>
    <definedName name="___DA1">#REF!</definedName>
    <definedName name="___DA2" localSheetId="22">#REF!</definedName>
    <definedName name="___DA2">#REF!</definedName>
    <definedName name="___DA3" localSheetId="22">#REF!</definedName>
    <definedName name="___DA3">#REF!</definedName>
    <definedName name="___dai1" localSheetId="22">#REF!</definedName>
    <definedName name="___dai1">#REF!</definedName>
    <definedName name="___dai2" localSheetId="22">#REF!</definedName>
    <definedName name="___dai2">#REF!</definedName>
    <definedName name="___dai3" localSheetId="22">#REF!</definedName>
    <definedName name="___dai3">#REF!</definedName>
    <definedName name="___dai4" localSheetId="22">#REF!</definedName>
    <definedName name="___dai4">#REF!</definedName>
    <definedName name="___dai5" localSheetId="22">#REF!</definedName>
    <definedName name="___dai5">#REF!</definedName>
    <definedName name="___dai6" localSheetId="22">#REF!</definedName>
    <definedName name="___dai6">#REF!</definedName>
    <definedName name="___dam33" localSheetId="22">#REF!</definedName>
    <definedName name="___dam33">#REF!</definedName>
    <definedName name="___dan1" localSheetId="22">#REF!</definedName>
    <definedName name="___dan1">#REF!</definedName>
    <definedName name="___dan2" localSheetId="22">#REF!</definedName>
    <definedName name="___dan2">#REF!</definedName>
    <definedName name="___dao1" localSheetId="22">#REF!</definedName>
    <definedName name="___dao1">#REF!</definedName>
    <definedName name="___dao2" localSheetId="22">#REF!</definedName>
    <definedName name="___dao2">#REF!</definedName>
    <definedName name="___dap2" localSheetId="22">#REF!</definedName>
    <definedName name="___dap2">#REF!</definedName>
    <definedName name="___day1" localSheetId="22">#REF!</definedName>
    <definedName name="___day1">#REF!</definedName>
    <definedName name="___day2" localSheetId="22">#REF!</definedName>
    <definedName name="___day2">#REF!</definedName>
    <definedName name="___dbu1" localSheetId="22">#REF!</definedName>
    <definedName name="___dbu1">#REF!</definedName>
    <definedName name="___dbu2" localSheetId="22">#REF!</definedName>
    <definedName name="___dbu2">#REF!</definedName>
    <definedName name="___DC1" localSheetId="22">#REF!</definedName>
    <definedName name="___DC1">#REF!</definedName>
    <definedName name="___DC2" localSheetId="22">#REF!</definedName>
    <definedName name="___DC2">#REF!</definedName>
    <definedName name="___DC3" localSheetId="22">#REF!</definedName>
    <definedName name="___DC3">#REF!</definedName>
    <definedName name="___ddn400" localSheetId="22">#REF!</definedName>
    <definedName name="___ddn400">#REF!</definedName>
    <definedName name="___ddn600" localSheetId="22">#REF!</definedName>
    <definedName name="___ddn600">#REF!</definedName>
    <definedName name="___deo1" localSheetId="22">#REF!</definedName>
    <definedName name="___deo1">#REF!</definedName>
    <definedName name="___deo10" localSheetId="22">#REF!</definedName>
    <definedName name="___deo10">#REF!</definedName>
    <definedName name="___deo2" localSheetId="22">#REF!</definedName>
    <definedName name="___deo2">#REF!</definedName>
    <definedName name="___deo3" localSheetId="22">#REF!</definedName>
    <definedName name="___deo3">#REF!</definedName>
    <definedName name="___deo4" localSheetId="22">#REF!</definedName>
    <definedName name="___deo4">#REF!</definedName>
    <definedName name="___deo5" localSheetId="22">#REF!</definedName>
    <definedName name="___deo5">#REF!</definedName>
    <definedName name="___deo6" localSheetId="22">#REF!</definedName>
    <definedName name="___deo6">#REF!</definedName>
    <definedName name="___deo7" localSheetId="22">#REF!</definedName>
    <definedName name="___deo7">#REF!</definedName>
    <definedName name="___deo8" localSheetId="22">#REF!</definedName>
    <definedName name="___deo8">#REF!</definedName>
    <definedName name="___deo9" localSheetId="22">#REF!</definedName>
    <definedName name="___deo9">#REF!</definedName>
    <definedName name="___DgL1" localSheetId="22">#REF!</definedName>
    <definedName name="___DgL1">#REF!</definedName>
    <definedName name="___DgL2" localSheetId="22">#REF!</definedName>
    <definedName name="___DgL2">#REF!</definedName>
    <definedName name="___DgL3" localSheetId="22">#REF!</definedName>
    <definedName name="___DgL3">#REF!</definedName>
    <definedName name="___DgL4" localSheetId="22">#REF!</definedName>
    <definedName name="___DgL4">#REF!</definedName>
    <definedName name="___DgL5" localSheetId="22">#REF!</definedName>
    <definedName name="___DgL5">#REF!</definedName>
    <definedName name="___DgS1" localSheetId="22">#REF!</definedName>
    <definedName name="___DgS1">#REF!</definedName>
    <definedName name="___DgS2" localSheetId="22">#REF!</definedName>
    <definedName name="___DgS2">#REF!</definedName>
    <definedName name="___DIS1">#REF!</definedName>
    <definedName name="___DIS2">#REF!</definedName>
    <definedName name="___E1200" localSheetId="22">{"'Sheet1'!$L$16"}</definedName>
    <definedName name="___E1200">{"'Sheet1'!$L$16"}</definedName>
    <definedName name="___EUR1">#REF!</definedName>
    <definedName name="___EUR2">#REF!</definedName>
    <definedName name="___EUR3">#REF!</definedName>
    <definedName name="___EUR4">#REF!</definedName>
    <definedName name="___EUR7">#REF!</definedName>
    <definedName name="___EXC1" localSheetId="22">#REF!</definedName>
    <definedName name="___EXC1">#REF!</definedName>
    <definedName name="___EXC2" localSheetId="22">#REF!</definedName>
    <definedName name="___EXC2">#REF!</definedName>
    <definedName name="___FIL2" localSheetId="22">#REF!</definedName>
    <definedName name="___FIL2">#REF!</definedName>
    <definedName name="___GID1" localSheetId="22">#REF!</definedName>
    <definedName name="___GID1">#REF!</definedName>
    <definedName name="___Goi7" localSheetId="22">{"'Sheet1'!$L$16"}</definedName>
    <definedName name="___Goi7">{"'Sheet1'!$L$16"}</definedName>
    <definedName name="___Goi8" localSheetId="22">{"'Sheet1'!$L$16"}</definedName>
    <definedName name="___Goi8">{"'Sheet1'!$L$16"}</definedName>
    <definedName name="___gon4">#REF!</definedName>
    <definedName name="___gxl1">#REF!</definedName>
    <definedName name="___gxl2" localSheetId="22">#REF!</definedName>
    <definedName name="___gxl2">#REF!</definedName>
    <definedName name="___h1" localSheetId="22">{"'Sheet1'!$L$16"}</definedName>
    <definedName name="___h1">{"'Sheet1'!$L$16"}</definedName>
    <definedName name="___H500866">#REF!</definedName>
    <definedName name="___ha1" localSheetId="22">{"'Sheet1'!$L$16"}</definedName>
    <definedName name="___ha1">{"'Sheet1'!$L$16"}</definedName>
    <definedName name="___hom2" localSheetId="22">#REF!</definedName>
    <definedName name="___hom2">#REF!</definedName>
    <definedName name="___hsm2">1.1289</definedName>
    <definedName name="___HTD1">#REF!</definedName>
    <definedName name="___HTN1" localSheetId="22">#REF!</definedName>
    <definedName name="___HTN1">#REF!</definedName>
    <definedName name="___hu1" localSheetId="22">{"'Sheet1'!$L$16"}</definedName>
    <definedName name="___hu1">{"'Sheet1'!$L$16"}</definedName>
    <definedName name="___hu2" localSheetId="22">{"'Sheet1'!$L$16"}</definedName>
    <definedName name="___hu2">{"'Sheet1'!$L$16"}</definedName>
    <definedName name="___hu5" localSheetId="22">{"'Sheet1'!$L$16"}</definedName>
    <definedName name="___hu5">{"'Sheet1'!$L$16"}</definedName>
    <definedName name="___hu6" localSheetId="22">{"'Sheet1'!$L$16"}</definedName>
    <definedName name="___hu6">{"'Sheet1'!$L$16"}</definedName>
    <definedName name="___hu7" localSheetId="22">{"'Sheet1'!$L$16"}</definedName>
    <definedName name="___hu7">{"'Sheet1'!$L$16"}</definedName>
    <definedName name="___huy1" localSheetId="22">{"'Sheet1'!$L$16"}</definedName>
    <definedName name="___huy1">{"'Sheet1'!$L$16"}</definedName>
    <definedName name="___Huy2" localSheetId="22">{"'Sheet1'!$L$16"}</definedName>
    <definedName name="___Huy2">{"'Sheet1'!$L$16"}</definedName>
    <definedName name="___k9" localSheetId="22">{#N/A,#N/A,FALSE,"Chi tiÆt"}</definedName>
    <definedName name="___k9">{#N/A,#N/A,FALSE,"Chi tiÆt"}</definedName>
    <definedName name="___ke2" localSheetId="22">{"'Sheet1'!$L$16"}</definedName>
    <definedName name="___ke2">{"'Sheet1'!$L$16"}</definedName>
    <definedName name="___kl1" localSheetId="22">#REF!</definedName>
    <definedName name="___KL1">#REF!</definedName>
    <definedName name="___KL2" localSheetId="22">#REF!</definedName>
    <definedName name="___KL2">#REF!</definedName>
    <definedName name="___KL3" localSheetId="22">#REF!</definedName>
    <definedName name="___KL3">#REF!</definedName>
    <definedName name="___KL4" localSheetId="22">#REF!</definedName>
    <definedName name="___KL4">#REF!</definedName>
    <definedName name="___KL5" localSheetId="22">#REF!</definedName>
    <definedName name="___KL5">#REF!</definedName>
    <definedName name="___KL6" localSheetId="22">#REF!</definedName>
    <definedName name="___KL6">#REF!</definedName>
    <definedName name="___KL7" localSheetId="22">#REF!</definedName>
    <definedName name="___KL7">#REF!</definedName>
    <definedName name="___KM130" localSheetId="22">{"'Sheet1'!$L$16"}</definedName>
    <definedName name="___KM130">{"'Sheet1'!$L$16"}</definedName>
    <definedName name="___Km635" localSheetId="22">{"'Sheet1'!$L$16"}</definedName>
    <definedName name="___Km635">{"'Sheet1'!$L$16"}</definedName>
    <definedName name="___Lan1" localSheetId="22">{"'Sheet1'!$L$16"}</definedName>
    <definedName name="___Lan1">{"'Sheet1'!$L$16"}</definedName>
    <definedName name="___Lan2" localSheetId="22">{"'Sheet1'!$L$16"}</definedName>
    <definedName name="___Lan2">{"'Sheet1'!$L$16"}</definedName>
    <definedName name="___LAN3" localSheetId="22">{"'Sheet1'!$L$16"}</definedName>
    <definedName name="___LAN3">{"'Sheet1'!$L$16"}</definedName>
    <definedName name="___lap1">#REF!</definedName>
    <definedName name="___lap2" localSheetId="22">#REF!</definedName>
    <definedName name="___lap2">#REF!</definedName>
    <definedName name="___LCB1" localSheetId="22">#REF!</definedName>
    <definedName name="___LCB1">#REF!</definedName>
    <definedName name="___ld2" localSheetId="22">{"'Sheet1'!$L$16"}</definedName>
    <definedName name="___ld2">{"'Sheet1'!$L$16"}</definedName>
    <definedName name="___lst1" localSheetId="22">#REF!</definedName>
    <definedName name="___lst1">#REF!</definedName>
    <definedName name="___lst2" localSheetId="22">#REF!</definedName>
    <definedName name="___lst2">#REF!</definedName>
    <definedName name="___lst3" localSheetId="22">#REF!</definedName>
    <definedName name="___lst3">#REF!</definedName>
    <definedName name="___LV46" localSheetId="22">{#N/A,#N/A,FALSE,"Chi tiÆt"}</definedName>
    <definedName name="___LV46">{#N/A,#N/A,FALSE,"Chi tiÆt"}</definedName>
    <definedName name="___M36" localSheetId="22">{"'Sheet1'!$L$16"}</definedName>
    <definedName name="___M36">{"'Sheet1'!$L$16"}</definedName>
    <definedName name="___MAC12" localSheetId="22">#REF!</definedName>
    <definedName name="___MAC12">#REF!</definedName>
    <definedName name="___MAC46" localSheetId="22">#REF!</definedName>
    <definedName name="___MAC46">#REF!</definedName>
    <definedName name="___MXS19" localSheetId="22">#REF!</definedName>
    <definedName name="___MXS19">#REF!</definedName>
    <definedName name="___NC100">#REF!</definedName>
    <definedName name="___NC150">#REF!</definedName>
    <definedName name="___NCL100" localSheetId="22">#REF!</definedName>
    <definedName name="___NCL100">#REF!</definedName>
    <definedName name="___NCL200" localSheetId="22">#REF!</definedName>
    <definedName name="___NCL200">#REF!</definedName>
    <definedName name="___NCL250" localSheetId="22">#REF!</definedName>
    <definedName name="___NCL250">#REF!</definedName>
    <definedName name="___NCN15" localSheetId="22">{"'Sheet1'!$L$16"}</definedName>
    <definedName name="___NCN15">{"'Sheet1'!$L$16"}</definedName>
    <definedName name="___NET2" localSheetId="22">#REF!</definedName>
    <definedName name="___NET2">#REF!</definedName>
    <definedName name="___nin190" localSheetId="22">#REF!</definedName>
    <definedName name="___nin190">#REF!</definedName>
    <definedName name="___NO1" localSheetId="22">#REF!</definedName>
    <definedName name="___NO1">#REF!</definedName>
    <definedName name="___NPV1" localSheetId="22">#REF!</definedName>
    <definedName name="___NPV1">#REF!</definedName>
    <definedName name="___NPV10" localSheetId="22">#REF!</definedName>
    <definedName name="___NPV10">#REF!</definedName>
    <definedName name="___NPV11" localSheetId="22">#REF!</definedName>
    <definedName name="___NPV11">#REF!</definedName>
    <definedName name="___NPV2" localSheetId="22">#REF!</definedName>
    <definedName name="___NPV2">#REF!</definedName>
    <definedName name="___NPV3" localSheetId="22">#REF!</definedName>
    <definedName name="___NPV3">#REF!</definedName>
    <definedName name="___NPV9" localSheetId="22">#REF!</definedName>
    <definedName name="___NPV9">#REF!</definedName>
    <definedName name="___NSO2" localSheetId="22">{"'Sheet1'!$L$16"}</definedName>
    <definedName name="___NSO2">{"'Sheet1'!$L$16"}</definedName>
    <definedName name="___OT1" localSheetId="22">#REF!</definedName>
    <definedName name="___OT1">#REF!</definedName>
    <definedName name="___OT2" localSheetId="22">#REF!</definedName>
    <definedName name="___OT2">#REF!</definedName>
    <definedName name="___OT3" localSheetId="22">#REF!</definedName>
    <definedName name="___OT3">#REF!</definedName>
    <definedName name="___OT4" localSheetId="22">#REF!</definedName>
    <definedName name="___OT4">#REF!</definedName>
    <definedName name="___OT5" localSheetId="22">#REF!</definedName>
    <definedName name="___OT5">#REF!</definedName>
    <definedName name="___p1">#REF!</definedName>
    <definedName name="___PA3" localSheetId="22">{"'Sheet1'!$L$16"}</definedName>
    <definedName name="___PA3">{"'Sheet1'!$L$16"}</definedName>
    <definedName name="___pd10" localSheetId="22">{"'Summary'!$A$1:$J$46"}</definedName>
    <definedName name="___pd10">{"'Summary'!$A$1:$J$46"}</definedName>
    <definedName name="___PD11" localSheetId="22">{"'Summary'!$A$1:$J$46"}</definedName>
    <definedName name="___PD11">{"'Summary'!$A$1:$J$46"}</definedName>
    <definedName name="___pd12" localSheetId="22">{"'Summary'!$A$1:$J$46"}</definedName>
    <definedName name="___pd12">{"'Summary'!$A$1:$J$46"}</definedName>
    <definedName name="___pd9" localSheetId="22">{"'Summary'!$A$1:$J$46"}</definedName>
    <definedName name="___pd9">{"'Summary'!$A$1:$J$46"}</definedName>
    <definedName name="___Ph30">#REF!</definedName>
    <definedName name="___phi10" localSheetId="22">#REF!</definedName>
    <definedName name="___phi10">#REF!</definedName>
    <definedName name="___phi12" localSheetId="22">#REF!</definedName>
    <definedName name="___phi12">#REF!</definedName>
    <definedName name="___phi14" localSheetId="22">#REF!</definedName>
    <definedName name="___phi14">#REF!</definedName>
    <definedName name="___phi16" localSheetId="22">#REF!</definedName>
    <definedName name="___phi16">#REF!</definedName>
    <definedName name="___phi18" localSheetId="22">#REF!</definedName>
    <definedName name="___phi18">#REF!</definedName>
    <definedName name="___phi20" localSheetId="22">#REF!</definedName>
    <definedName name="___phi20">#REF!</definedName>
    <definedName name="___phi22" localSheetId="22">#REF!</definedName>
    <definedName name="___phi22">#REF!</definedName>
    <definedName name="___phi25" localSheetId="22">#REF!</definedName>
    <definedName name="___phi25">#REF!</definedName>
    <definedName name="___phi28" localSheetId="22">#REF!</definedName>
    <definedName name="___phi28">#REF!</definedName>
    <definedName name="___phi6" localSheetId="22">#REF!</definedName>
    <definedName name="___phi6">#REF!</definedName>
    <definedName name="___phi8" localSheetId="22">#REF!</definedName>
    <definedName name="___phi8">#REF!</definedName>
    <definedName name="___phu3" localSheetId="22">{"'Sheet1'!$L$16"}</definedName>
    <definedName name="___phu3">{"'Sheet1'!$L$16"}</definedName>
    <definedName name="___PXB80" localSheetId="22">#REF!</definedName>
    <definedName name="___PXB80">#REF!</definedName>
    <definedName name="___pZ1" localSheetId="22">#REF!</definedName>
    <definedName name="___pZ1">#REF!</definedName>
    <definedName name="___pZ2" localSheetId="22">#REF!</definedName>
    <definedName name="___pZ2">#REF!</definedName>
    <definedName name="___pZ3" localSheetId="22">#REF!</definedName>
    <definedName name="___pZ3">#REF!</definedName>
    <definedName name="___R">#REF!</definedName>
    <definedName name="___RFZ3" localSheetId="22">#REF!</definedName>
    <definedName name="___RFZ3">#REF!</definedName>
    <definedName name="___RHH1">#REF!</definedName>
    <definedName name="___RHH10">#REF!</definedName>
    <definedName name="___RHP1">#REF!</definedName>
    <definedName name="___RHP10">#REF!</definedName>
    <definedName name="___RI1">#REF!</definedName>
    <definedName name="___RI10">#REF!</definedName>
    <definedName name="___RII1">#REF!</definedName>
    <definedName name="___RII10">#REF!</definedName>
    <definedName name="___RIP1">#REF!</definedName>
    <definedName name="___RIP10">#REF!</definedName>
    <definedName name="___ro1" localSheetId="22">#REF!</definedName>
    <definedName name="___ro1">#REF!</definedName>
    <definedName name="___rp95" localSheetId="22">#REF!</definedName>
    <definedName name="___rp95">#REF!</definedName>
    <definedName name="___sat10">#REF!</definedName>
    <definedName name="___sat12" localSheetId="22">#REF!</definedName>
    <definedName name="___sat12">#REF!</definedName>
    <definedName name="___sat14">#REF!</definedName>
    <definedName name="___sat16" localSheetId="22">#REF!</definedName>
    <definedName name="___sat16">#REF!</definedName>
    <definedName name="___sat20" localSheetId="22">#REF!</definedName>
    <definedName name="___sat20">#REF!</definedName>
    <definedName name="___sat8">#REF!</definedName>
    <definedName name="___sc1" localSheetId="22">#REF!</definedName>
    <definedName name="___sc1">#REF!</definedName>
    <definedName name="___SC2" localSheetId="22">#REF!</definedName>
    <definedName name="___SC2">#REF!</definedName>
    <definedName name="___sc3" localSheetId="22">#REF!</definedName>
    <definedName name="___sc3">#REF!</definedName>
    <definedName name="___SCL4" localSheetId="22">{"'Sheet1'!$L$16"}</definedName>
    <definedName name="___SCL4">{"'Sheet1'!$L$16"}</definedName>
    <definedName name="___SD30" localSheetId="22">{"'Summary'!$A$1:$J$46"}</definedName>
    <definedName name="___SD30">{"'Summary'!$A$1:$J$46"}</definedName>
    <definedName name="___sd31" localSheetId="22">{"'Summary'!$A$1:$J$46"}</definedName>
    <definedName name="___sd31">{"'Summary'!$A$1:$J$46"}</definedName>
    <definedName name="___SHR1">#REF!</definedName>
    <definedName name="___SHR2" localSheetId="22">#REF!</definedName>
    <definedName name="___SHR2">#REF!</definedName>
    <definedName name="___slg1" localSheetId="22">#REF!</definedName>
    <definedName name="___slg1">#REF!</definedName>
    <definedName name="___slg2" localSheetId="22">#REF!</definedName>
    <definedName name="___slg2">#REF!</definedName>
    <definedName name="___slg3" localSheetId="22">#REF!</definedName>
    <definedName name="___slg3">#REF!</definedName>
    <definedName name="___slg4" localSheetId="22">#REF!</definedName>
    <definedName name="___slg4">#REF!</definedName>
    <definedName name="___slg5" localSheetId="22">#REF!</definedName>
    <definedName name="___slg5">#REF!</definedName>
    <definedName name="___slg6" localSheetId="22">#REF!</definedName>
    <definedName name="___slg6">#REF!</definedName>
    <definedName name="___SN3" localSheetId="22">#REF!</definedName>
    <definedName name="___SN3">#REF!</definedName>
    <definedName name="___sua20" localSheetId="22">#REF!</definedName>
    <definedName name="___sua20">#REF!</definedName>
    <definedName name="___sua30" localSheetId="22">#REF!</definedName>
    <definedName name="___sua30">#REF!</definedName>
    <definedName name="___t11" localSheetId="22">{#N/A,#N/A,FALSE,"Chi tiÆt"}</definedName>
    <definedName name="___t11">{#N/A,#N/A,FALSE,"Chi tiÆt"}</definedName>
    <definedName name="___t22" localSheetId="22">#REF!</definedName>
    <definedName name="___t22">[0]!___t22</definedName>
    <definedName name="___t4" localSheetId="22">#REF!</definedName>
    <definedName name="___t4" localSheetId="6">#REF!</definedName>
    <definedName name="___t4" localSheetId="7">#REF!</definedName>
    <definedName name="___t4">#REF!</definedName>
    <definedName name="___TAT1" localSheetId="22">#REF!</definedName>
    <definedName name="___TAT1">#REF!</definedName>
    <definedName name="___tax1" localSheetId="22">#REF!</definedName>
    <definedName name="___tax1">#REF!</definedName>
    <definedName name="___tax2" localSheetId="22">#REF!</definedName>
    <definedName name="___tax2">#REF!</definedName>
    <definedName name="___tax3" localSheetId="22">#REF!</definedName>
    <definedName name="___tax3">#REF!</definedName>
    <definedName name="___tax4" localSheetId="22">#REF!</definedName>
    <definedName name="___tax4">#REF!</definedName>
    <definedName name="___TB1">#REF!</definedName>
    <definedName name="___td1" localSheetId="22">{"'Sheet1'!$L$16"}</definedName>
    <definedName name="___td1">{"'Sheet1'!$L$16"}</definedName>
    <definedName name="___TEN1">#REF!</definedName>
    <definedName name="___tg2">#REF!</definedName>
    <definedName name="___tg427" localSheetId="22">#REF!</definedName>
    <definedName name="___tg427">#REF!</definedName>
    <definedName name="___TH02" localSheetId="22">{"'Sheet1'!$L$16"}</definedName>
    <definedName name="___TH02">{"'Sheet1'!$L$16"}</definedName>
    <definedName name="___TH2">#REF!</definedName>
    <definedName name="___TL1" localSheetId="22">#REF!</definedName>
    <definedName name="___TL1">#REF!</definedName>
    <definedName name="___TL2" localSheetId="22">#REF!</definedName>
    <definedName name="___TL2">#REF!</definedName>
    <definedName name="___TL3" localSheetId="22">#REF!</definedName>
    <definedName name="___TL3">#REF!</definedName>
    <definedName name="___TL30" localSheetId="22">#REF!</definedName>
    <definedName name="___TL30">#REF!</definedName>
    <definedName name="___TL31" localSheetId="22">#REF!</definedName>
    <definedName name="___TL31">#REF!</definedName>
    <definedName name="___TLA120" localSheetId="22">#REF!</definedName>
    <definedName name="___TLA120">#REF!</definedName>
    <definedName name="___TLA35" localSheetId="22">#REF!</definedName>
    <definedName name="___TLA35">#REF!</definedName>
    <definedName name="___TLA50" localSheetId="22">#REF!</definedName>
    <definedName name="___TLA50">#REF!</definedName>
    <definedName name="___TLA70" localSheetId="22">#REF!</definedName>
    <definedName name="___TLA70">#REF!</definedName>
    <definedName name="___TLA95" localSheetId="22">#REF!</definedName>
    <definedName name="___TLA95">#REF!</definedName>
    <definedName name="___TM2" localSheetId="22">{"'Sheet1'!$L$16"}</definedName>
    <definedName name="___TM2">{"'Sheet1'!$L$16"}</definedName>
    <definedName name="___tp2">#REF!</definedName>
    <definedName name="___TT04" localSheetId="22">#REF!</definedName>
    <definedName name="___TT04">#REF!</definedName>
    <definedName name="___tt3" localSheetId="22">{"'Sheet1'!$L$16"}</definedName>
    <definedName name="___tt3">{"'Sheet1'!$L$16"}</definedName>
    <definedName name="___TX1">#REF!</definedName>
    <definedName name="___tz593">#REF!</definedName>
    <definedName name="___vc1" localSheetId="22">#REF!</definedName>
    <definedName name="___vc1">#REF!</definedName>
    <definedName name="___vc2" localSheetId="22">#REF!</definedName>
    <definedName name="___vc2">#REF!</definedName>
    <definedName name="___vc3" localSheetId="22">#REF!</definedName>
    <definedName name="___vc3">#REF!</definedName>
    <definedName name="___vl1" localSheetId="22">#REF!</definedName>
    <definedName name="___vl1">#REF!</definedName>
    <definedName name="___VL100" localSheetId="22">#REF!</definedName>
    <definedName name="___VL100">#REF!</definedName>
    <definedName name="___VL150">#REF!</definedName>
    <definedName name="___VL200">#REF!</definedName>
    <definedName name="___VL250" localSheetId="22">#REF!</definedName>
    <definedName name="___VL250">#REF!</definedName>
    <definedName name="___VLP2" localSheetId="22">{"'Sheet1'!$L$16"}</definedName>
    <definedName name="___VLP2">{"'Sheet1'!$L$16"}</definedName>
    <definedName name="___VT5" localSheetId="22">#REF!</definedName>
    <definedName name="___VT5">#REF!</definedName>
    <definedName name="___xb80" localSheetId="22">#REF!</definedName>
    <definedName name="___xb80">#REF!</definedName>
    <definedName name="___xlfn.BAHTTEXT">#NAME?</definedName>
    <definedName name="___xlnm_Print_Area">NA()</definedName>
    <definedName name="___xm30" localSheetId="22">#REF!</definedName>
    <definedName name="___xm30">#REF!</definedName>
    <definedName name="___xo1" localSheetId="22">#REF!</definedName>
    <definedName name="___xo1">#REF!</definedName>
    <definedName name="___Zl80" localSheetId="22">#REF!</definedName>
    <definedName name="___Zl80">#REF!</definedName>
    <definedName name="__?DATA_DATA2_L">#REF!</definedName>
    <definedName name="__041_Distributoren_Preisliste">#REF!</definedName>
    <definedName name="__0DATA_DATA2_L" localSheetId="22">#REF!</definedName>
    <definedName name="__0DATA_DATA2_L">#REF!</definedName>
    <definedName name="__123Graph_A">#REF!</definedName>
    <definedName name="__123Graph_ACURVE">#REF!</definedName>
    <definedName name="__123Graph_APAY">#REF!</definedName>
    <definedName name="__123Graph_B">#REF!</definedName>
    <definedName name="__123Graph_C">#REF!</definedName>
    <definedName name="__123Graph_D">#REF!</definedName>
    <definedName name="__123Graph_E">#REF!</definedName>
    <definedName name="__123Graph_F">#REF!</definedName>
    <definedName name="__123Graph_X">#REF!</definedName>
    <definedName name="__123Graph_XCURVE">#REF!</definedName>
    <definedName name="__123Graph_XPAY">#REF!</definedName>
    <definedName name="__4_0ten_">#REF!</definedName>
    <definedName name="__4_0xoa_">#REF!</definedName>
    <definedName name="__a1" localSheetId="0">{"'Sheet1'!$L$16"}</definedName>
    <definedName name="__a1" localSheetId="22">{"'Sheet1'!$L$16"}</definedName>
    <definedName name="__a1">{"'Sheet1'!$L$16"}</definedName>
    <definedName name="__a1_1" localSheetId="0">{"'Sheet1'!$L$16"}</definedName>
    <definedName name="__a1_1" localSheetId="14">{"'Sheet1'!$L$16"}</definedName>
    <definedName name="__a1_1" localSheetId="16">{"'Sheet1'!$L$16"}</definedName>
    <definedName name="__a1_1" localSheetId="22">{"'Sheet1'!$L$16"}</definedName>
    <definedName name="__a1_1" localSheetId="7">{"'Sheet1'!$L$16"}</definedName>
    <definedName name="__a1_1">{"'Sheet1'!$L$16"}</definedName>
    <definedName name="__a129" localSheetId="0">{"Offgrid",#N/A,FALSE,"OFFGRID";"Region",#N/A,FALSE,"REGION";"Offgrid -2",#N/A,FALSE,"OFFGRID";"WTP",#N/A,FALSE,"WTP";"WTP -2",#N/A,FALSE,"WTP";"Project",#N/A,FALSE,"PROJECT";"Summary -2",#N/A,FALSE,"SUMMARY"}</definedName>
    <definedName name="__a129" localSheetId="14">{"Offgrid",#N/A,FALSE,"OFFGRID";"Region",#N/A,FALSE,"REGION";"Offgrid -2",#N/A,FALSE,"OFFGRID";"WTP",#N/A,FALSE,"WTP";"WTP -2",#N/A,FALSE,"WTP";"Project",#N/A,FALSE,"PROJECT";"Summary -2",#N/A,FALSE,"SUMMARY"}</definedName>
    <definedName name="__a129" localSheetId="19">{"Offgrid",#N/A,FALSE,"OFFGRID";"Region",#N/A,FALSE,"REGION";"Offgrid -2",#N/A,FALSE,"OFFGRID";"WTP",#N/A,FALSE,"WTP";"WTP -2",#N/A,FALSE,"WTP";"Project",#N/A,FALSE,"PROJECT";"Summary -2",#N/A,FALSE,"SUMMARY"}</definedName>
    <definedName name="__a129" localSheetId="16">{"Offgrid",#N/A,FALSE,"OFFGRID";"Region",#N/A,FALSE,"REGION";"Offgrid -2",#N/A,FALSE,"OFFGRID";"WTP",#N/A,FALSE,"WTP";"WTP -2",#N/A,FALSE,"WTP";"Project",#N/A,FALSE,"PROJECT";"Summary -2",#N/A,FALSE,"SUMMARY"}</definedName>
    <definedName name="__a129" localSheetId="22">{"Offgrid",#N/A,FALSE,"OFFGRID";"Region",#N/A,FALSE,"REGION";"Offgrid -2",#N/A,FALSE,"OFFGRID";"WTP",#N/A,FALSE,"WTP";"WTP -2",#N/A,FALSE,"WTP";"Project",#N/A,FALSE,"PROJECT";"Summary -2",#N/A,FALSE,"SUMMARY"}</definedName>
    <definedName name="__a129" localSheetId="6">{"Offgrid",#N/A,FALSE,"OFFGRID";"Region",#N/A,FALSE,"REGION";"Offgrid -2",#N/A,FALSE,"OFFGRID";"WTP",#N/A,FALSE,"WTP";"WTP -2",#N/A,FALSE,"WTP";"Project",#N/A,FALSE,"PROJECT";"Summary -2",#N/A,FALSE,"SUMMARY"}</definedName>
    <definedName name="__a129">{"Offgrid",#N/A,FALSE,"OFFGRID";"Region",#N/A,FALSE,"REGION";"Offgrid -2",#N/A,FALSE,"OFFGRID";"WTP",#N/A,FALSE,"WTP";"WTP -2",#N/A,FALSE,"WTP";"Project",#N/A,FALSE,"PROJECT";"Summary -2",#N/A,FALSE,"SUMMARY"}</definedName>
    <definedName name="__a129_1" localSheetId="0">{"Offgrid",#N/A,FALSE,"OFFGRID";"Region",#N/A,FALSE,"REGION";"Offgrid -2",#N/A,FALSE,"OFFGRID";"WTP",#N/A,FALSE,"WTP";"WTP -2",#N/A,FALSE,"WTP";"Project",#N/A,FALSE,"PROJECT";"Summary -2",#N/A,FALSE,"SUMMARY"}</definedName>
    <definedName name="__a129_1" localSheetId="14">{"Offgrid",#N/A,FALSE,"OFFGRID";"Region",#N/A,FALSE,"REGION";"Offgrid -2",#N/A,FALSE,"OFFGRID";"WTP",#N/A,FALSE,"WTP";"WTP -2",#N/A,FALSE,"WTP";"Project",#N/A,FALSE,"PROJECT";"Summary -2",#N/A,FALSE,"SUMMARY"}</definedName>
    <definedName name="__a129_1" localSheetId="16">{"Offgrid",#N/A,FALSE,"OFFGRID";"Region",#N/A,FALSE,"REGION";"Offgrid -2",#N/A,FALSE,"OFFGRID";"WTP",#N/A,FALSE,"WTP";"WTP -2",#N/A,FALSE,"WTP";"Project",#N/A,FALSE,"PROJECT";"Summary -2",#N/A,FALSE,"SUMMARY"}</definedName>
    <definedName name="__a129_1" localSheetId="22">{"Offgrid",#N/A,FALSE,"OFFGRID";"Region",#N/A,FALSE,"REGION";"Offgrid -2",#N/A,FALSE,"OFFGRID";"WTP",#N/A,FALSE,"WTP";"WTP -2",#N/A,FALSE,"WTP";"Project",#N/A,FALSE,"PROJECT";"Summary -2",#N/A,FALSE,"SUMMARY"}</definedName>
    <definedName name="__a129_1" localSheetId="7">{"Offgrid",#N/A,FALSE,"OFFGRID";"Region",#N/A,FALSE,"REGION";"Offgrid -2",#N/A,FALSE,"OFFGRID";"WTP",#N/A,FALSE,"WTP";"WTP -2",#N/A,FALSE,"WTP";"Project",#N/A,FALSE,"PROJECT";"Summary -2",#N/A,FALSE,"SUMMARY"}</definedName>
    <definedName name="__a129_1">{"Offgrid",#N/A,FALSE,"OFFGRID";"Region",#N/A,FALSE,"REGION";"Offgrid -2",#N/A,FALSE,"OFFGRID";"WTP",#N/A,FALSE,"WTP";"WTP -2",#N/A,FALSE,"WTP";"Project",#N/A,FALSE,"PROJECT";"Summary -2",#N/A,FALSE,"SUMMARY"}</definedName>
    <definedName name="__a130" localSheetId="0">{"Offgrid",#N/A,FALSE,"OFFGRID";"Region",#N/A,FALSE,"REGION";"Offgrid -2",#N/A,FALSE,"OFFGRID";"WTP",#N/A,FALSE,"WTP";"WTP -2",#N/A,FALSE,"WTP";"Project",#N/A,FALSE,"PROJECT";"Summary -2",#N/A,FALSE,"SUMMARY"}</definedName>
    <definedName name="__a130" localSheetId="14">{"Offgrid",#N/A,FALSE,"OFFGRID";"Region",#N/A,FALSE,"REGION";"Offgrid -2",#N/A,FALSE,"OFFGRID";"WTP",#N/A,FALSE,"WTP";"WTP -2",#N/A,FALSE,"WTP";"Project",#N/A,FALSE,"PROJECT";"Summary -2",#N/A,FALSE,"SUMMARY"}</definedName>
    <definedName name="__a130" localSheetId="19">{"Offgrid",#N/A,FALSE,"OFFGRID";"Region",#N/A,FALSE,"REGION";"Offgrid -2",#N/A,FALSE,"OFFGRID";"WTP",#N/A,FALSE,"WTP";"WTP -2",#N/A,FALSE,"WTP";"Project",#N/A,FALSE,"PROJECT";"Summary -2",#N/A,FALSE,"SUMMARY"}</definedName>
    <definedName name="__a130" localSheetId="16">{"Offgrid",#N/A,FALSE,"OFFGRID";"Region",#N/A,FALSE,"REGION";"Offgrid -2",#N/A,FALSE,"OFFGRID";"WTP",#N/A,FALSE,"WTP";"WTP -2",#N/A,FALSE,"WTP";"Project",#N/A,FALSE,"PROJECT";"Summary -2",#N/A,FALSE,"SUMMARY"}</definedName>
    <definedName name="__a130" localSheetId="22">{"Offgrid",#N/A,FALSE,"OFFGRID";"Region",#N/A,FALSE,"REGION";"Offgrid -2",#N/A,FALSE,"OFFGRID";"WTP",#N/A,FALSE,"WTP";"WTP -2",#N/A,FALSE,"WTP";"Project",#N/A,FALSE,"PROJECT";"Summary -2",#N/A,FALSE,"SUMMARY"}</definedName>
    <definedName name="__a130" localSheetId="6">{"Offgrid",#N/A,FALSE,"OFFGRID";"Region",#N/A,FALSE,"REGION";"Offgrid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a130_1" localSheetId="0">{"Offgrid",#N/A,FALSE,"OFFGRID";"Region",#N/A,FALSE,"REGION";"Offgrid -2",#N/A,FALSE,"OFFGRID";"WTP",#N/A,FALSE,"WTP";"WTP -2",#N/A,FALSE,"WTP";"Project",#N/A,FALSE,"PROJECT";"Summary -2",#N/A,FALSE,"SUMMARY"}</definedName>
    <definedName name="__a130_1" localSheetId="14">{"Offgrid",#N/A,FALSE,"OFFGRID";"Region",#N/A,FALSE,"REGION";"Offgrid -2",#N/A,FALSE,"OFFGRID";"WTP",#N/A,FALSE,"WTP";"WTP -2",#N/A,FALSE,"WTP";"Project",#N/A,FALSE,"PROJECT";"Summary -2",#N/A,FALSE,"SUMMARY"}</definedName>
    <definedName name="__a130_1" localSheetId="16">{"Offgrid",#N/A,FALSE,"OFFGRID";"Region",#N/A,FALSE,"REGION";"Offgrid -2",#N/A,FALSE,"OFFGRID";"WTP",#N/A,FALSE,"WTP";"WTP -2",#N/A,FALSE,"WTP";"Project",#N/A,FALSE,"PROJECT";"Summary -2",#N/A,FALSE,"SUMMARY"}</definedName>
    <definedName name="__a130_1" localSheetId="22">{"Offgrid",#N/A,FALSE,"OFFGRID";"Region",#N/A,FALSE,"REGION";"Offgrid -2",#N/A,FALSE,"OFFGRID";"WTP",#N/A,FALSE,"WTP";"WTP -2",#N/A,FALSE,"WTP";"Project",#N/A,FALSE,"PROJECT";"Summary -2",#N/A,FALSE,"SUMMARY"}</definedName>
    <definedName name="__a130_1" localSheetId="7">{"Offgrid",#N/A,FALSE,"OFFGRID";"Region",#N/A,FALSE,"REGION";"Offgrid -2",#N/A,FALSE,"OFFGRID";"WTP",#N/A,FALSE,"WTP";"WTP -2",#N/A,FALSE,"WTP";"Project",#N/A,FALSE,"PROJECT";"Summary -2",#N/A,FALSE,"SUMMARY"}</definedName>
    <definedName name="__a130_1">{"Offgrid",#N/A,FALSE,"OFFGRID";"Region",#N/A,FALSE,"REGION";"Offgrid -2",#N/A,FALSE,"OFFGRID";"WTP",#N/A,FALSE,"WTP";"WTP -2",#N/A,FALSE,"WTP";"Project",#N/A,FALSE,"PROJECT";"Summary -2",#N/A,FALSE,"SUMMARY"}</definedName>
    <definedName name="__a2" localSheetId="0">{"'Sheet1'!$L$16"}</definedName>
    <definedName name="__a2" localSheetId="14">{"'Sheet1'!$L$16"}</definedName>
    <definedName name="__a2" localSheetId="19">{"'Sheet1'!$L$16"}</definedName>
    <definedName name="__a2" localSheetId="16">{"'Sheet1'!$L$16"}</definedName>
    <definedName name="__a2" localSheetId="17">{"'Sheet1'!$L$16"}</definedName>
    <definedName name="__a2" localSheetId="18">{"'Sheet1'!$L$16"}</definedName>
    <definedName name="__a2" localSheetId="22">{"'Sheet1'!$L$16"}</definedName>
    <definedName name="__a2" localSheetId="6">{"'Sheet1'!$L$16"}</definedName>
    <definedName name="__a2" localSheetId="7">{"'Sheet1'!$L$16"}</definedName>
    <definedName name="__a2">{"'Sheet1'!$L$16"}</definedName>
    <definedName name="__a3" localSheetId="0">{"'Sheet1'!$L$16"}</definedName>
    <definedName name="__a3" localSheetId="14">{"'Sheet1'!$L$16"}</definedName>
    <definedName name="__a3" localSheetId="19">{"'Sheet1'!$L$16"}</definedName>
    <definedName name="__a3" localSheetId="16">{"'Sheet1'!$L$16"}</definedName>
    <definedName name="__a3" localSheetId="17">{"'Sheet1'!$L$16"}</definedName>
    <definedName name="__a3" localSheetId="18">{"'Sheet1'!$L$16"}</definedName>
    <definedName name="__a3" localSheetId="22">{"'Sheet1'!$L$16"}</definedName>
    <definedName name="__a3" localSheetId="6">{"'Sheet1'!$L$16"}</definedName>
    <definedName name="__a3" localSheetId="7">{"'Sheet1'!$L$16"}</definedName>
    <definedName name="__a3">{"'Sheet1'!$L$16"}</definedName>
    <definedName name="__A65700" localSheetId="22">#REF!</definedName>
    <definedName name="__A65700">#REF!</definedName>
    <definedName name="__A65800" localSheetId="22">#REF!</definedName>
    <definedName name="__A65800">#REF!</definedName>
    <definedName name="__A66000" localSheetId="22">#REF!</definedName>
    <definedName name="__A66000">#REF!</definedName>
    <definedName name="__A67000" localSheetId="22">#REF!</definedName>
    <definedName name="__A67000">#REF!</definedName>
    <definedName name="__A68000" localSheetId="22">#REF!</definedName>
    <definedName name="__A68000">#REF!</definedName>
    <definedName name="__A70000" localSheetId="22">#REF!</definedName>
    <definedName name="__A70000">#REF!</definedName>
    <definedName name="__A75000" localSheetId="22">#REF!</definedName>
    <definedName name="__A75000">#REF!</definedName>
    <definedName name="__A85000" localSheetId="22">#REF!</definedName>
    <definedName name="__A85000">#REF!</definedName>
    <definedName name="__abb91" localSheetId="22">#REF!</definedName>
    <definedName name="__abb91">#REF!</definedName>
    <definedName name="__atn1" localSheetId="22">#REF!</definedName>
    <definedName name="__atn1">#REF!</definedName>
    <definedName name="__atn10" localSheetId="22">#REF!</definedName>
    <definedName name="__atn10">#REF!</definedName>
    <definedName name="__atn2" localSheetId="22">#REF!</definedName>
    <definedName name="__atn2">#REF!</definedName>
    <definedName name="__atn3" localSheetId="22">#REF!</definedName>
    <definedName name="__atn3">#REF!</definedName>
    <definedName name="__atn4" localSheetId="22">#REF!</definedName>
    <definedName name="__atn4">#REF!</definedName>
    <definedName name="__atn5" localSheetId="22">#REF!</definedName>
    <definedName name="__atn5">#REF!</definedName>
    <definedName name="__atn6" localSheetId="22">#REF!</definedName>
    <definedName name="__atn6">#REF!</definedName>
    <definedName name="__atn7" localSheetId="22">#REF!</definedName>
    <definedName name="__atn7">#REF!</definedName>
    <definedName name="__atn8" localSheetId="22">#REF!</definedName>
    <definedName name="__atn8">#REF!</definedName>
    <definedName name="__atn9" localSheetId="22">#REF!</definedName>
    <definedName name="__atn9">#REF!</definedName>
    <definedName name="__b3" localSheetId="22">#REF!</definedName>
    <definedName name="__b3">#REF!</definedName>
    <definedName name="__B7" localSheetId="22">#REF!</definedName>
    <definedName name="__B7">#REF!</definedName>
    <definedName name="__ba1" localSheetId="22">{#N/A,#N/A,FALSE,"Chi tiÆt"}</definedName>
    <definedName name="__ba1">{#N/A,#N/A,FALSE,"Chi tiÆt"}</definedName>
    <definedName name="__bac1" localSheetId="22">#REF!</definedName>
    <definedName name="__bac1">#REF!</definedName>
    <definedName name="__bac2" localSheetId="22">#REF!</definedName>
    <definedName name="__bac2">#REF!</definedName>
    <definedName name="__BEP1" localSheetId="22">#REF!</definedName>
    <definedName name="__BEP1">#REF!</definedName>
    <definedName name="__bia2" localSheetId="22">{"'Sheet1'!$L$16"}</definedName>
    <definedName name="__bia2">{"'Sheet1'!$L$16"}</definedName>
    <definedName name="__Bia22" localSheetId="22">'B4. Định mức QLDA &amp; TV'!__Bia22</definedName>
    <definedName name="__Bia22">[0]!__Bia22</definedName>
    <definedName name="__Bia3" localSheetId="22">'B4. Định mức QLDA &amp; TV'!__Bia3</definedName>
    <definedName name="__Bia3">[0]!__Bia3</definedName>
    <definedName name="__BIA4" localSheetId="0">{"'Sheet1'!$L$16"}</definedName>
    <definedName name="__BIA4" localSheetId="14">{"'Sheet1'!$L$16"}</definedName>
    <definedName name="__BIA4" localSheetId="16">{"'Sheet1'!$L$16"}</definedName>
    <definedName name="__BIA4" localSheetId="17">{"'Sheet1'!$L$16"}</definedName>
    <definedName name="__BIA4" localSheetId="18">{"'Sheet1'!$L$16"}</definedName>
    <definedName name="__BIA4" localSheetId="22">{"'Sheet1'!$L$16"}</definedName>
    <definedName name="__BIA4" localSheetId="6">{"'Sheet1'!$L$16"}</definedName>
    <definedName name="__BIA4" localSheetId="7">{"'Sheet1'!$L$16"}</definedName>
    <definedName name="__BIA4">{"'Sheet1'!$L$16"}</definedName>
    <definedName name="__bia5">#REF!</definedName>
    <definedName name="__bia6">#REF!</definedName>
    <definedName name="__Bm2" localSheetId="22">{"'Sheet1'!$L$16"}</definedName>
    <definedName name="__Bm2">{"'Sheet1'!$L$16"}</definedName>
    <definedName name="__boi1">#REF!</definedName>
    <definedName name="__boi2">#REF!</definedName>
    <definedName name="__boi3">#REF!</definedName>
    <definedName name="__boi4">#REF!</definedName>
    <definedName name="__BOT10">"Botón de opción 10"</definedName>
    <definedName name="__BOT9">"Botón de opción 9"</definedName>
    <definedName name="__BSC10" localSheetId="22">#REF!</definedName>
    <definedName name="__BSC10">#REF!</definedName>
    <definedName name="__BSC11" localSheetId="22">#REF!</definedName>
    <definedName name="__BSC11">#REF!</definedName>
    <definedName name="__BSC12" localSheetId="22">#REF!</definedName>
    <definedName name="__BSC12">#REF!</definedName>
    <definedName name="__BSC13" localSheetId="22">#REF!</definedName>
    <definedName name="__BSC13">#REF!</definedName>
    <definedName name="__BSC14" localSheetId="22">#REF!</definedName>
    <definedName name="__BSC14">#REF!</definedName>
    <definedName name="__BSC15" localSheetId="22">#REF!</definedName>
    <definedName name="__BSC15">#REF!</definedName>
    <definedName name="__BSC16" localSheetId="22">#REF!</definedName>
    <definedName name="__BSC16">#REF!</definedName>
    <definedName name="__BSC17" localSheetId="22">#REF!</definedName>
    <definedName name="__BSC17">#REF!</definedName>
    <definedName name="__BSC18" localSheetId="22">#REF!</definedName>
    <definedName name="__BSC18">#REF!</definedName>
    <definedName name="__BSC19" localSheetId="22">#REF!</definedName>
    <definedName name="__BSC19">#REF!</definedName>
    <definedName name="__BSC20" localSheetId="22">#REF!</definedName>
    <definedName name="__BSC20">#REF!</definedName>
    <definedName name="__BSC21" localSheetId="22">#REF!</definedName>
    <definedName name="__BSC21">#REF!</definedName>
    <definedName name="__BSC22" localSheetId="22">#REF!</definedName>
    <definedName name="__BSC22">#REF!</definedName>
    <definedName name="__BSC23" localSheetId="22">#REF!</definedName>
    <definedName name="__BSC23">#REF!</definedName>
    <definedName name="__BSC24" localSheetId="22">#REF!</definedName>
    <definedName name="__BSC24">#REF!</definedName>
    <definedName name="__BSC25" localSheetId="22">#REF!</definedName>
    <definedName name="__BSC25">#REF!</definedName>
    <definedName name="__BSC26" localSheetId="22">#REF!</definedName>
    <definedName name="__BSC26">#REF!</definedName>
    <definedName name="__BSC27" localSheetId="22">#REF!</definedName>
    <definedName name="__BSC27">#REF!</definedName>
    <definedName name="__BSC28" localSheetId="22">#REF!</definedName>
    <definedName name="__BSC28">#REF!</definedName>
    <definedName name="__BSC29" localSheetId="22">#REF!</definedName>
    <definedName name="__BSC29">#REF!</definedName>
    <definedName name="__bsc30" localSheetId="22">#REF!</definedName>
    <definedName name="__bsc30">#REF!</definedName>
    <definedName name="__bsc31" localSheetId="22">#REF!</definedName>
    <definedName name="__bsc31">#REF!</definedName>
    <definedName name="__BSC9" localSheetId="22">#REF!</definedName>
    <definedName name="__BSC9">#REF!</definedName>
    <definedName name="__btm10" localSheetId="22">#REF!</definedName>
    <definedName name="__btm10">#REF!</definedName>
    <definedName name="__btm100" localSheetId="22">#REF!</definedName>
    <definedName name="__btm100">#REF!</definedName>
    <definedName name="__BTM150" localSheetId="22">#REF!</definedName>
    <definedName name="__BTM150">#REF!</definedName>
    <definedName name="__BTM200" localSheetId="22">#REF!</definedName>
    <definedName name="__BTM200">#REF!</definedName>
    <definedName name="__BTM250" localSheetId="22">#REF!</definedName>
    <definedName name="__BTM250">#REF!</definedName>
    <definedName name="__BTM300" localSheetId="22">#REF!</definedName>
    <definedName name="__BTM300">#REF!</definedName>
    <definedName name="__BTM50" localSheetId="22">#REF!</definedName>
    <definedName name="__BTM50">#REF!</definedName>
    <definedName name="__bve01">#REF!</definedName>
    <definedName name="__bve02">#REF!</definedName>
    <definedName name="__bve03">#REF!</definedName>
    <definedName name="__bve04">#REF!</definedName>
    <definedName name="__bve05">#REF!</definedName>
    <definedName name="__bve1">#REF!</definedName>
    <definedName name="__bve10">#REF!</definedName>
    <definedName name="__bve13">#REF!</definedName>
    <definedName name="__bve2">#REF!</definedName>
    <definedName name="__bve3">#REF!</definedName>
    <definedName name="__bve4">#REF!</definedName>
    <definedName name="__bve6">#REF!</definedName>
    <definedName name="__bve8">#REF!</definedName>
    <definedName name="__CA1" localSheetId="22">#REF!</definedName>
    <definedName name="__CA1">#REF!</definedName>
    <definedName name="__CA2" localSheetId="22">#REF!</definedName>
    <definedName name="__CA2">#REF!</definedName>
    <definedName name="__CA3" localSheetId="22">#REF!</definedName>
    <definedName name="__CA3">#REF!</definedName>
    <definedName name="__Can2">#REF!</definedName>
    <definedName name="__cao1" localSheetId="22">#REF!</definedName>
    <definedName name="__cao1">#REF!</definedName>
    <definedName name="__cao2" localSheetId="22">#REF!</definedName>
    <definedName name="__cao2">#REF!</definedName>
    <definedName name="__cao3" localSheetId="22">#REF!</definedName>
    <definedName name="__cao3">#REF!</definedName>
    <definedName name="__cao4" localSheetId="22">#REF!</definedName>
    <definedName name="__cao4">#REF!</definedName>
    <definedName name="__cao5" localSheetId="22">#REF!</definedName>
    <definedName name="__cao5">#REF!</definedName>
    <definedName name="__cao6" localSheetId="22">#REF!</definedName>
    <definedName name="__cao6">#REF!</definedName>
    <definedName name="__cap1">#REF!</definedName>
    <definedName name="__Cap2">[0]!__Cap2</definedName>
    <definedName name="__CAU22">#REF!</definedName>
    <definedName name="__cau25">#REF!</definedName>
    <definedName name="__cau40">#REF!</definedName>
    <definedName name="__CAU8">#REF!</definedName>
    <definedName name="__CAU9">#REF!</definedName>
    <definedName name="__cep1" localSheetId="0">{"'Sheet1'!$L$16"}</definedName>
    <definedName name="__cep1" localSheetId="14">{"'Sheet1'!$L$16"}</definedName>
    <definedName name="__cep1" localSheetId="16">{"'Sheet1'!$L$16"}</definedName>
    <definedName name="__cep1" localSheetId="22">{"'Sheet1'!$L$16"}</definedName>
    <definedName name="__cep1" localSheetId="6">{"'Sheet1'!$L$16"}</definedName>
    <definedName name="__cep1" localSheetId="7">{"'Sheet1'!$L$16"}</definedName>
    <definedName name="__cep1">{"'Sheet1'!$L$16"}</definedName>
    <definedName name="__chk1">#REF!</definedName>
    <definedName name="__chl3331">#REF!</definedName>
    <definedName name="__chl3334">#REF!</definedName>
    <definedName name="__CM1" localSheetId="22">{"'Sheet1'!$L$16"}</definedName>
    <definedName name="__CM1">{"'Sheet1'!$L$16"}</definedName>
    <definedName name="__coc15" localSheetId="22">{"'Sheet1'!$L$16"}</definedName>
    <definedName name="__coc15">{"'Sheet1'!$L$16"}</definedName>
    <definedName name="__coc250">#REF!</definedName>
    <definedName name="__coc300" localSheetId="22">#REF!</definedName>
    <definedName name="__coc300">#REF!</definedName>
    <definedName name="__coc35">#REF!</definedName>
    <definedName name="__coc350" localSheetId="22">#REF!</definedName>
    <definedName name="__coc350">#REF!</definedName>
    <definedName name="__CON1" localSheetId="22">#REF!</definedName>
    <definedName name="__CON1">#REF!</definedName>
    <definedName name="__CON2" localSheetId="22">#REF!</definedName>
    <definedName name="__CON2">#REF!</definedName>
    <definedName name="__COT1" localSheetId="22">#REF!</definedName>
    <definedName name="__COT1">#REF!</definedName>
    <definedName name="__COT2" localSheetId="22">#REF!</definedName>
    <definedName name="__COT2">#REF!</definedName>
    <definedName name="__cpd1" localSheetId="22">#REF!</definedName>
    <definedName name="__cpd1">#REF!</definedName>
    <definedName name="__cpd2" localSheetId="22">#REF!</definedName>
    <definedName name="__cpd2">#REF!</definedName>
    <definedName name="__CT2" localSheetId="22">{"'Sheet1'!$L$16"}</definedName>
    <definedName name="__CT2">{"'Sheet1'!$L$16"}</definedName>
    <definedName name="__CT250" localSheetId="22">#REF!</definedName>
    <definedName name="__CT250">#REF!</definedName>
    <definedName name="__Cty501" localSheetId="22">{"'Sheet1'!$L$16"}</definedName>
    <definedName name="__Cty501">{"'Sheet1'!$L$16"}</definedName>
    <definedName name="__D11" localSheetId="22">'B4. Định mức QLDA &amp; TV'!__D11</definedName>
    <definedName name="__D11">[0]!__D11</definedName>
    <definedName name="__d1500" localSheetId="0">{"'Sheet1'!$L$16"}</definedName>
    <definedName name="__d1500" localSheetId="14">{"'Sheet1'!$L$16"}</definedName>
    <definedName name="__d1500" localSheetId="19">{"'Sheet1'!$L$16"}</definedName>
    <definedName name="__d1500" localSheetId="16">{"'Sheet1'!$L$16"}</definedName>
    <definedName name="__d1500" localSheetId="17">{"'Sheet1'!$L$16"}</definedName>
    <definedName name="__d1500" localSheetId="18">{"'Sheet1'!$L$16"}</definedName>
    <definedName name="__d1500" localSheetId="22">{"'Sheet1'!$L$16"}</definedName>
    <definedName name="__d1500" localSheetId="6">{"'Sheet1'!$L$16"}</definedName>
    <definedName name="__d1500" localSheetId="7">{"'Sheet1'!$L$16"}</definedName>
    <definedName name="__d1500">{"'Sheet1'!$L$16"}</definedName>
    <definedName name="__DA1">#REF!</definedName>
    <definedName name="__DA2" localSheetId="22">#REF!</definedName>
    <definedName name="__DA2">#REF!</definedName>
    <definedName name="__DA3" localSheetId="22">#REF!</definedName>
    <definedName name="__DA3">#REF!</definedName>
    <definedName name="__dai1" localSheetId="22">#REF!</definedName>
    <definedName name="__dai1">#REF!</definedName>
    <definedName name="__dai2" localSheetId="22">#REF!</definedName>
    <definedName name="__dai2">#REF!</definedName>
    <definedName name="__dai3" localSheetId="22">#REF!</definedName>
    <definedName name="__dai3">#REF!</definedName>
    <definedName name="__dai4" localSheetId="22">#REF!</definedName>
    <definedName name="__dai4">#REF!</definedName>
    <definedName name="__dai5" localSheetId="22">#REF!</definedName>
    <definedName name="__dai5">#REF!</definedName>
    <definedName name="__dai6" localSheetId="22">#REF!</definedName>
    <definedName name="__dai6">#REF!</definedName>
    <definedName name="__dam33" localSheetId="22">#REF!</definedName>
    <definedName name="__dam33">#REF!</definedName>
    <definedName name="__dan1" localSheetId="22">#REF!</definedName>
    <definedName name="__dan1">#REF!</definedName>
    <definedName name="__dan2" localSheetId="22">#REF!</definedName>
    <definedName name="__dan2">#REF!</definedName>
    <definedName name="__dao1" localSheetId="22">#REF!</definedName>
    <definedName name="__dao1">#REF!</definedName>
    <definedName name="__dao2" localSheetId="22">#REF!</definedName>
    <definedName name="__dao2">#REF!</definedName>
    <definedName name="__dap2" localSheetId="22">#REF!</definedName>
    <definedName name="__dap2">#REF!</definedName>
    <definedName name="__day1" localSheetId="22">#REF!</definedName>
    <definedName name="__day1">#REF!</definedName>
    <definedName name="__day2" localSheetId="22">#REF!</definedName>
    <definedName name="__day2">#REF!</definedName>
    <definedName name="__dbu1" localSheetId="22">#REF!</definedName>
    <definedName name="__dbu1">#REF!</definedName>
    <definedName name="__dbu2" localSheetId="22">#REF!</definedName>
    <definedName name="__dbu2">#REF!</definedName>
    <definedName name="__DC1" localSheetId="22">#REF!</definedName>
    <definedName name="__DC1">#REF!</definedName>
    <definedName name="__DC2" localSheetId="22">#REF!</definedName>
    <definedName name="__DC2">#REF!</definedName>
    <definedName name="__DC3" localSheetId="22">#REF!</definedName>
    <definedName name="__DC3">#REF!</definedName>
    <definedName name="__ddn400" localSheetId="22">#REF!</definedName>
    <definedName name="__ddn400">#REF!</definedName>
    <definedName name="__ddn600" localSheetId="22">#REF!</definedName>
    <definedName name="__ddn600">#REF!</definedName>
    <definedName name="__deo1" localSheetId="22">#REF!</definedName>
    <definedName name="__deo1">#REF!</definedName>
    <definedName name="__deo10" localSheetId="22">#REF!</definedName>
    <definedName name="__deo10">#REF!</definedName>
    <definedName name="__deo2" localSheetId="22">#REF!</definedName>
    <definedName name="__deo2">#REF!</definedName>
    <definedName name="__deo3" localSheetId="22">#REF!</definedName>
    <definedName name="__deo3">#REF!</definedName>
    <definedName name="__deo4" localSheetId="22">#REF!</definedName>
    <definedName name="__deo4">#REF!</definedName>
    <definedName name="__deo5" localSheetId="22">#REF!</definedName>
    <definedName name="__deo5">#REF!</definedName>
    <definedName name="__deo6" localSheetId="22">#REF!</definedName>
    <definedName name="__deo6">#REF!</definedName>
    <definedName name="__deo7" localSheetId="22">#REF!</definedName>
    <definedName name="__deo7">#REF!</definedName>
    <definedName name="__deo8" localSheetId="22">#REF!</definedName>
    <definedName name="__deo8">#REF!</definedName>
    <definedName name="__deo9" localSheetId="22">#REF!</definedName>
    <definedName name="__deo9">#REF!</definedName>
    <definedName name="__DGC10">#REF!</definedName>
    <definedName name="__DGC22">#REF!</definedName>
    <definedName name="__DGC7">#REF!</definedName>
    <definedName name="__DGC8">#REF!</definedName>
    <definedName name="__DGC9">#REF!</definedName>
    <definedName name="__DgL1" localSheetId="22">#REF!</definedName>
    <definedName name="__DgL1">#REF!</definedName>
    <definedName name="__DgL2" localSheetId="22">#REF!</definedName>
    <definedName name="__DgL2">#REF!</definedName>
    <definedName name="__DgL3" localSheetId="22">#REF!</definedName>
    <definedName name="__DgL3">#REF!</definedName>
    <definedName name="__DgL4" localSheetId="22">#REF!</definedName>
    <definedName name="__DgL4">#REF!</definedName>
    <definedName name="__DgL5" localSheetId="22">#REF!</definedName>
    <definedName name="__DgL5">#REF!</definedName>
    <definedName name="__DgS1" localSheetId="22">#REF!</definedName>
    <definedName name="__DgS1">#REF!</definedName>
    <definedName name="__DgS2" localSheetId="22">#REF!</definedName>
    <definedName name="__DgS2">#REF!</definedName>
    <definedName name="__dgt100" localSheetId="22">#REF!</definedName>
    <definedName name="__dgt100">#REF!</definedName>
    <definedName name="__DIS1" localSheetId="22">#REF!</definedName>
    <definedName name="__DIS1">#REF!</definedName>
    <definedName name="__DIS2" localSheetId="22">#REF!</definedName>
    <definedName name="__DIS2">#REF!</definedName>
    <definedName name="__dky3331">#REF!</definedName>
    <definedName name="__dky3334">#REF!</definedName>
    <definedName name="__E1200" localSheetId="22">{"'Sheet1'!$L$16"}</definedName>
    <definedName name="__E1200">{"'Sheet1'!$L$16"}</definedName>
    <definedName name="__EUR3">#REF!</definedName>
    <definedName name="__EUR4">#REF!</definedName>
    <definedName name="__EUR7">#REF!</definedName>
    <definedName name="__EXC1" localSheetId="22">#REF!</definedName>
    <definedName name="__EXC1">#REF!</definedName>
    <definedName name="__EXC2" localSheetId="22">#REF!</definedName>
    <definedName name="__EXC2">#REF!</definedName>
    <definedName name="__FIL2" localSheetId="22">#REF!</definedName>
    <definedName name="__FIL2">#REF!</definedName>
    <definedName name="__fin2" localSheetId="22">#REF!</definedName>
    <definedName name="__fin2">#REF!</definedName>
    <definedName name="__fin3" localSheetId="22">#REF!</definedName>
    <definedName name="__fin3">#REF!</definedName>
    <definedName name="__GIA1">#REF!</definedName>
    <definedName name="__GID1" localSheetId="22">#REF!</definedName>
    <definedName name="__GID1">#REF!</definedName>
    <definedName name="__Goi7" localSheetId="22">{"'Sheet1'!$L$16"}</definedName>
    <definedName name="__Goi7">{"'Sheet1'!$L$16"}</definedName>
    <definedName name="__Goi8" localSheetId="0">{"'Sheet1'!$L$16"}</definedName>
    <definedName name="__Goi8" localSheetId="14">{"'Sheet1'!$L$16"}</definedName>
    <definedName name="__Goi8" localSheetId="19">{"'Sheet1'!$L$16"}</definedName>
    <definedName name="__Goi8" localSheetId="16">{"'Sheet1'!$L$16"}</definedName>
    <definedName name="__Goi8" localSheetId="17">{"'Sheet1'!$L$16"}</definedName>
    <definedName name="__Goi8" localSheetId="18">{"'Sheet1'!$L$16"}</definedName>
    <definedName name="__Goi8" localSheetId="22">{"'Sheet1'!$L$16"}</definedName>
    <definedName name="__Goi8" localSheetId="6">{"'Sheet1'!$L$16"}</definedName>
    <definedName name="__Goi8">{"'Sheet1'!$L$16"}</definedName>
    <definedName name="__Goi8_1" localSheetId="0">{"'Sheet1'!$L$16"}</definedName>
    <definedName name="__Goi8_1" localSheetId="14">{"'Sheet1'!$L$16"}</definedName>
    <definedName name="__Goi8_1" localSheetId="16">{"'Sheet1'!$L$16"}</definedName>
    <definedName name="__Goi8_1" localSheetId="22">{"'Sheet1'!$L$16"}</definedName>
    <definedName name="__Goi8_1" localSheetId="7">{"'Sheet1'!$L$16"}</definedName>
    <definedName name="__Goi8_1">{"'Sheet1'!$L$16"}</definedName>
    <definedName name="__gon4">#REF!</definedName>
    <definedName name="__gvl1">#REF!</definedName>
    <definedName name="__gxl1">#REF!</definedName>
    <definedName name="__gxl2" localSheetId="22">#REF!</definedName>
    <definedName name="__gxl2">#REF!</definedName>
    <definedName name="__h1" localSheetId="0">{"'Sheet1'!$L$16"}</definedName>
    <definedName name="__h1" localSheetId="14">{"'Sheet1'!$L$16"}</definedName>
    <definedName name="__h1" localSheetId="19">{"'Sheet1'!$L$16"}</definedName>
    <definedName name="__h1" localSheetId="16">{"'Sheet1'!$L$16"}</definedName>
    <definedName name="__h1" localSheetId="17">{"'Sheet1'!$L$16"}</definedName>
    <definedName name="__h1" localSheetId="18">{"'Sheet1'!$L$16"}</definedName>
    <definedName name="__h1" localSheetId="22">{"'Sheet1'!$L$16"}</definedName>
    <definedName name="__h1" localSheetId="6">{"'Sheet1'!$L$16"}</definedName>
    <definedName name="__h1" localSheetId="7">{"'Sheet1'!$L$16"}</definedName>
    <definedName name="__h1">{"'Sheet1'!$L$16"}</definedName>
    <definedName name="__H500866">#REF!</definedName>
    <definedName name="__han23">#REF!</definedName>
    <definedName name="__hom2" localSheetId="22">#REF!</definedName>
    <definedName name="__hom2">#REF!</definedName>
    <definedName name="__hsm2">1.1289</definedName>
    <definedName name="__HTD1" localSheetId="22">#REF!</definedName>
    <definedName name="__HTD1">#REF!</definedName>
    <definedName name="__HTN1" localSheetId="22">#REF!</definedName>
    <definedName name="__HTN1">#REF!</definedName>
    <definedName name="__hu1" localSheetId="22">{"'Sheet1'!$L$16"}</definedName>
    <definedName name="__hu1">{"'Sheet1'!$L$16"}</definedName>
    <definedName name="__hu2" localSheetId="22">{"'Sheet1'!$L$16"}</definedName>
    <definedName name="__hu2">{"'Sheet1'!$L$16"}</definedName>
    <definedName name="__hu5" localSheetId="22">{"'Sheet1'!$L$16"}</definedName>
    <definedName name="__hu5">{"'Sheet1'!$L$16"}</definedName>
    <definedName name="__hu6" localSheetId="22">{"'Sheet1'!$L$16"}</definedName>
    <definedName name="__hu6">{"'Sheet1'!$L$16"}</definedName>
    <definedName name="__hu7" localSheetId="22">{"'Sheet1'!$L$16"}</definedName>
    <definedName name="__hu7">{"'Sheet1'!$L$16"}</definedName>
    <definedName name="__huy1" localSheetId="22">{"'Sheet1'!$L$16"}</definedName>
    <definedName name="__huy1">{"'Sheet1'!$L$16"}</definedName>
    <definedName name="__Huy2" localSheetId="22">{"'Sheet1'!$L$16"}</definedName>
    <definedName name="__Huy2">{"'Sheet1'!$L$16"}</definedName>
    <definedName name="__IntlFixup">TRUE</definedName>
    <definedName name="__ITP3600" localSheetId="22">#REF!</definedName>
    <definedName name="__ITP3600">#REF!</definedName>
    <definedName name="__ITP5620" localSheetId="22">#REF!</definedName>
    <definedName name="__ITP5620">#REF!</definedName>
    <definedName name="__ITP7270" localSheetId="22">#REF!</definedName>
    <definedName name="__ITP7270">#REF!</definedName>
    <definedName name="__ITP7450" localSheetId="22">#REF!</definedName>
    <definedName name="__ITP7450">#REF!</definedName>
    <definedName name="__ITP7470" localSheetId="22">#REF!</definedName>
    <definedName name="__ITP7470">#REF!</definedName>
    <definedName name="__ITP7750" localSheetId="22">#REF!</definedName>
    <definedName name="__ITP7750">#REF!</definedName>
    <definedName name="__k9" localSheetId="22">{#N/A,#N/A,FALSE,"Chi tiÆt"}</definedName>
    <definedName name="__k9">{#N/A,#N/A,FALSE,"Chi tiÆt"}</definedName>
    <definedName name="__ke2" localSheetId="22">{"'Sheet1'!$L$16"}</definedName>
    <definedName name="__ke2">{"'Sheet1'!$L$16"}</definedName>
    <definedName name="__key2">#REF!</definedName>
    <definedName name="__KL1" localSheetId="22">#REF!</definedName>
    <definedName name="__kl1">#REF!</definedName>
    <definedName name="__kl2" localSheetId="22">{"'Sheet1'!$L$16"}</definedName>
    <definedName name="__KL2">#REF!</definedName>
    <definedName name="__KL3" localSheetId="22">#REF!</definedName>
    <definedName name="__KL3">#REF!</definedName>
    <definedName name="__KL4" localSheetId="22">#REF!</definedName>
    <definedName name="__KL4">#REF!</definedName>
    <definedName name="__KL5" localSheetId="22">#REF!</definedName>
    <definedName name="__KL5">#REF!</definedName>
    <definedName name="__KL6" localSheetId="22">#REF!</definedName>
    <definedName name="__KL6">#REF!</definedName>
    <definedName name="__KL7" localSheetId="22">#REF!</definedName>
    <definedName name="__KL7">#REF!</definedName>
    <definedName name="__KM130" localSheetId="22">{"'Sheet1'!$L$16"}</definedName>
    <definedName name="__KM130">{"'Sheet1'!$L$16"}</definedName>
    <definedName name="__KM188">#REF!</definedName>
    <definedName name="__km189">#REF!</definedName>
    <definedName name="__km190">#REF!</definedName>
    <definedName name="__km191">#REF!</definedName>
    <definedName name="__km192">#REF!</definedName>
    <definedName name="__km193">#REF!</definedName>
    <definedName name="__km194">#REF!</definedName>
    <definedName name="__km195">#REF!</definedName>
    <definedName name="__km196">#REF!</definedName>
    <definedName name="__km197">#REF!</definedName>
    <definedName name="__km198">#REF!</definedName>
    <definedName name="__Km635" localSheetId="22">{"'Sheet1'!$L$16"}</definedName>
    <definedName name="__Km635">{"'Sheet1'!$L$16"}</definedName>
    <definedName name="__lam1" localSheetId="22">#REF!</definedName>
    <definedName name="__lam1">#REF!</definedName>
    <definedName name="__lam2" localSheetId="22">#REF!</definedName>
    <definedName name="__lam2">#REF!</definedName>
    <definedName name="__Lan1" localSheetId="0">{"'Sheet1'!$L$16"}</definedName>
    <definedName name="__Lan1" localSheetId="14">{"'Sheet1'!$L$16"}</definedName>
    <definedName name="__Lan1" localSheetId="19">{"'Sheet1'!$L$16"}</definedName>
    <definedName name="__Lan1" localSheetId="16">{"'Sheet1'!$L$16"}</definedName>
    <definedName name="__Lan1" localSheetId="17">{"'Sheet1'!$L$16"}</definedName>
    <definedName name="__Lan1" localSheetId="18">{"'Sheet1'!$L$16"}</definedName>
    <definedName name="__Lan1" localSheetId="22">{"'Sheet1'!$L$16"}</definedName>
    <definedName name="__Lan1">{"'Sheet1'!$L$16"}</definedName>
    <definedName name="__Lan1_1" localSheetId="0">{"'Sheet1'!$L$16"}</definedName>
    <definedName name="__Lan1_1" localSheetId="14">{"'Sheet1'!$L$16"}</definedName>
    <definedName name="__Lan1_1" localSheetId="16">{"'Sheet1'!$L$16"}</definedName>
    <definedName name="__Lan1_1" localSheetId="22">{"'Sheet1'!$L$16"}</definedName>
    <definedName name="__Lan1_1" localSheetId="7">{"'Sheet1'!$L$16"}</definedName>
    <definedName name="__Lan1_1">{"'Sheet1'!$L$16"}</definedName>
    <definedName name="__Lan2" localSheetId="22">{"'Sheet1'!$L$16"}</definedName>
    <definedName name="__Lan2">{"'Sheet1'!$L$16"}</definedName>
    <definedName name="__LAN3" localSheetId="0">{"'Sheet1'!$L$16"}</definedName>
    <definedName name="__LAN3" localSheetId="14">{"'Sheet1'!$L$16"}</definedName>
    <definedName name="__LAN3" localSheetId="19">{"'Sheet1'!$L$16"}</definedName>
    <definedName name="__LAN3" localSheetId="16">{"'Sheet1'!$L$16"}</definedName>
    <definedName name="__LAN3" localSheetId="17">{"'Sheet1'!$L$16"}</definedName>
    <definedName name="__LAN3" localSheetId="18">{"'Sheet1'!$L$16"}</definedName>
    <definedName name="__LAN3" localSheetId="22">{"'Sheet1'!$L$16"}</definedName>
    <definedName name="__LAN3" localSheetId="6">{"'Sheet1'!$L$16"}</definedName>
    <definedName name="__LAN3">{"'Sheet1'!$L$16"}</definedName>
    <definedName name="__LAN3_1" localSheetId="0">{"'Sheet1'!$L$16"}</definedName>
    <definedName name="__LAN3_1" localSheetId="14">{"'Sheet1'!$L$16"}</definedName>
    <definedName name="__LAN3_1" localSheetId="16">{"'Sheet1'!$L$16"}</definedName>
    <definedName name="__LAN3_1" localSheetId="22">{"'Sheet1'!$L$16"}</definedName>
    <definedName name="__LAN3_1" localSheetId="7">{"'Sheet1'!$L$16"}</definedName>
    <definedName name="__LAN3_1">{"'Sheet1'!$L$16"}</definedName>
    <definedName name="__lap1">#REF!</definedName>
    <definedName name="__lap2" localSheetId="22">#REF!</definedName>
    <definedName name="__lap2">#REF!</definedName>
    <definedName name="__LCB1" localSheetId="22">#REF!</definedName>
    <definedName name="__LCB1">#REF!</definedName>
    <definedName name="__ld2" localSheetId="22">{"'Sheet1'!$L$16"}</definedName>
    <definedName name="__ld2">{"'Sheet1'!$L$16"}</definedName>
    <definedName name="__lst1" localSheetId="22">#REF!</definedName>
    <definedName name="__lst1">#REF!</definedName>
    <definedName name="__lst2" localSheetId="22">#REF!</definedName>
    <definedName name="__lst2">#REF!</definedName>
    <definedName name="__lst3" localSheetId="22">#REF!</definedName>
    <definedName name="__lst3">#REF!</definedName>
    <definedName name="__LV46" localSheetId="22">{#N/A,#N/A,FALSE,"Chi tiÆt"}</definedName>
    <definedName name="__LV46">{#N/A,#N/A,FALSE,"Chi tiÆt"}</definedName>
    <definedName name="__M36" localSheetId="22">{"'Sheet1'!$L$16"}</definedName>
    <definedName name="__M36">{"'Sheet1'!$L$16"}</definedName>
    <definedName name="__Ma1">#REF!</definedName>
    <definedName name="__MAC12" localSheetId="22">#REF!</definedName>
    <definedName name="__MAC12">#REF!</definedName>
    <definedName name="__MAC46" localSheetId="22">#REF!</definedName>
    <definedName name="__MAC46">#REF!</definedName>
    <definedName name="__mdc1" localSheetId="22">#REF!</definedName>
    <definedName name="__mdc1">#REF!</definedName>
    <definedName name="__mdc2" localSheetId="22">#REF!</definedName>
    <definedName name="__mdc2">#REF!</definedName>
    <definedName name="__mh2" localSheetId="22">#REF!</definedName>
    <definedName name="__mh2">#REF!</definedName>
    <definedName name="__mix6">#REF!</definedName>
    <definedName name="__MoM11" localSheetId="22">#REF!</definedName>
    <definedName name="__MoM11">#REF!</definedName>
    <definedName name="__mtc3">#REF!</definedName>
    <definedName name="__mw2" localSheetId="22">#REF!</definedName>
    <definedName name="__mw2">#REF!</definedName>
    <definedName name="__MXS19" localSheetId="22">#REF!</definedName>
    <definedName name="__MXS19">#REF!</definedName>
    <definedName name="__n23" localSheetId="22">{"'Sheet1'!$L$16"}</definedName>
    <definedName name="__n23">{"'Sheet1'!$L$16"}</definedName>
    <definedName name="__NB29" localSheetId="22">{"'Sheet1'!$L$16"}</definedName>
    <definedName name="__NB29">{"'Sheet1'!$L$16"}</definedName>
    <definedName name="__NC100">#REF!</definedName>
    <definedName name="__NC150">#REF!</definedName>
    <definedName name="__nc20">#REF!</definedName>
    <definedName name="__nc25">#REF!</definedName>
    <definedName name="__nc27">#REF!</definedName>
    <definedName name="__nc30">#REF!</definedName>
    <definedName name="__nc32">#REF!</definedName>
    <definedName name="__nc37">#REF!</definedName>
    <definedName name="__nc40">#REF!</definedName>
    <definedName name="__nc45">#REF!</definedName>
    <definedName name="__nc51">#REF!</definedName>
    <definedName name="__nc6">#REF!</definedName>
    <definedName name="__nc7">#REF!</definedName>
    <definedName name="__NCL100">#REF!</definedName>
    <definedName name="__NCL200" localSheetId="22">#REF!</definedName>
    <definedName name="__NCL200">#REF!</definedName>
    <definedName name="__NCL250" localSheetId="22">#REF!</definedName>
    <definedName name="__NCL250">#REF!</definedName>
    <definedName name="__NCN15" localSheetId="22">{"'Sheet1'!$L$16"}</definedName>
    <definedName name="__NCN15">{"'Sheet1'!$L$16"}</definedName>
    <definedName name="__ne2">{"ÿÿÿÿÿ","DT cau tam Ha trinh 7.xls","DT cau tam Ha trinh 3.xls"}</definedName>
    <definedName name="__NET2" localSheetId="22">#REF!</definedName>
    <definedName name="__NET2">#REF!</definedName>
    <definedName name="__nin190" localSheetId="22">#REF!</definedName>
    <definedName name="__nin190">#REF!</definedName>
    <definedName name="__NO1" localSheetId="22">#REF!</definedName>
    <definedName name="__NO1">#REF!</definedName>
    <definedName name="__NPV1" localSheetId="22">#REF!</definedName>
    <definedName name="__NPV1">#REF!</definedName>
    <definedName name="__NPV10" localSheetId="22">#REF!</definedName>
    <definedName name="__NPV10">#REF!</definedName>
    <definedName name="__NPV11" localSheetId="22">#REF!</definedName>
    <definedName name="__NPV11">#REF!</definedName>
    <definedName name="__NPV2" localSheetId="22">#REF!</definedName>
    <definedName name="__NPV2">#REF!</definedName>
    <definedName name="__npv22" localSheetId="22">#REF!</definedName>
    <definedName name="__npv22">#REF!</definedName>
    <definedName name="__NPV3" localSheetId="22">#REF!</definedName>
    <definedName name="__NPV3">#REF!</definedName>
    <definedName name="__NPV9" localSheetId="22">#REF!</definedName>
    <definedName name="__NPV9">#REF!</definedName>
    <definedName name="__NSO2" localSheetId="0">{"'Sheet1'!$L$16"}</definedName>
    <definedName name="__NSO2" localSheetId="14">{"'Sheet1'!$L$16"}</definedName>
    <definedName name="__NSO2" localSheetId="16">{"'Sheet1'!$L$16"}</definedName>
    <definedName name="__NSO2" localSheetId="17">{"'Sheet1'!$L$16"}</definedName>
    <definedName name="__NSO2" localSheetId="18">{"'Sheet1'!$L$16"}</definedName>
    <definedName name="__NSO2" localSheetId="22">{"'Sheet1'!$L$16"}</definedName>
    <definedName name="__NSO2" localSheetId="6">{"'Sheet1'!$L$16"}</definedName>
    <definedName name="__NSO2" localSheetId="7">{"'Sheet1'!$L$16"}</definedName>
    <definedName name="__NSO2">{"'Sheet1'!$L$16"}</definedName>
    <definedName name="__NT2" localSheetId="22">{"'Sheet1'!$L$16"}</definedName>
    <definedName name="__NT2">{"'Sheet1'!$L$16"}</definedName>
    <definedName name="__Num1">#REF!</definedName>
    <definedName name="__Num2">#REF!</definedName>
    <definedName name="__Num3">#REF!</definedName>
    <definedName name="__NYL19">#REF!</definedName>
    <definedName name="__OT1">#REF!</definedName>
    <definedName name="__OT2" localSheetId="22">#REF!</definedName>
    <definedName name="__OT2">#REF!</definedName>
    <definedName name="__OT3" localSheetId="22">#REF!</definedName>
    <definedName name="__OT3">#REF!</definedName>
    <definedName name="__OT4" localSheetId="22">#REF!</definedName>
    <definedName name="__OT4">#REF!</definedName>
    <definedName name="__OT5" localSheetId="22">#REF!</definedName>
    <definedName name="__OT5">#REF!</definedName>
    <definedName name="__oto10" localSheetId="22">#REF!</definedName>
    <definedName name="__oto10">#REF!</definedName>
    <definedName name="__p01" localSheetId="22">{"'Sheet1'!$L$16"}</definedName>
    <definedName name="__p01">{"'Sheet1'!$L$16"}</definedName>
    <definedName name="__p1">#REF!</definedName>
    <definedName name="__PA3" localSheetId="0">{"'Sheet1'!$L$16"}</definedName>
    <definedName name="__PA3" localSheetId="14">{"'Sheet1'!$L$16"}</definedName>
    <definedName name="__PA3" localSheetId="19">{"'Sheet1'!$L$16"}</definedName>
    <definedName name="__PA3" localSheetId="16">{"'Sheet1'!$L$16"}</definedName>
    <definedName name="__PA3" localSheetId="17">{"'Sheet1'!$L$16"}</definedName>
    <definedName name="__PA3" localSheetId="18">{"'Sheet1'!$L$16"}</definedName>
    <definedName name="__PA3" localSheetId="22">{"'Sheet1'!$L$16"}</definedName>
    <definedName name="__PA3" localSheetId="6">{"'Sheet1'!$L$16"}</definedName>
    <definedName name="__PA3">{"'Sheet1'!$L$16"}</definedName>
    <definedName name="__PA3_1" localSheetId="0">{"'Sheet1'!$L$16"}</definedName>
    <definedName name="__PA3_1" localSheetId="14">{"'Sheet1'!$L$16"}</definedName>
    <definedName name="__PA3_1" localSheetId="16">{"'Sheet1'!$L$16"}</definedName>
    <definedName name="__PA3_1" localSheetId="22">{"'Sheet1'!$L$16"}</definedName>
    <definedName name="__PA3_1" localSheetId="7">{"'Sheet1'!$L$16"}</definedName>
    <definedName name="__PA3_1">{"'Sheet1'!$L$16"}</definedName>
    <definedName name="__pa4" localSheetId="22">{"'Sheet1'!$L$16"}</definedName>
    <definedName name="__pa4">{"'Sheet1'!$L$16"}</definedName>
    <definedName name="__pd10" localSheetId="0">{"'Summary'!$A$1:$J$46"}</definedName>
    <definedName name="__pd10" localSheetId="14">{"'Summary'!$A$1:$J$46"}</definedName>
    <definedName name="__pd10" localSheetId="19">{"'Summary'!$A$1:$J$46"}</definedName>
    <definedName name="__pd10" localSheetId="16">{"'Summary'!$A$1:$J$46"}</definedName>
    <definedName name="__pd10" localSheetId="17">{"'Summary'!$A$1:$J$46"}</definedName>
    <definedName name="__pd10" localSheetId="18">{"'Summary'!$A$1:$J$46"}</definedName>
    <definedName name="__pd10" localSheetId="22">{"'Summary'!$A$1:$J$46"}</definedName>
    <definedName name="__pd10" localSheetId="6">{"'Summary'!$A$1:$J$46"}</definedName>
    <definedName name="__pd10">{"'Summary'!$A$1:$J$46"}</definedName>
    <definedName name="__pd10_1" localSheetId="0">{"'Summary'!$A$1:$J$46"}</definedName>
    <definedName name="__pd10_1" localSheetId="14">{"'Summary'!$A$1:$J$46"}</definedName>
    <definedName name="__pd10_1" localSheetId="16">{"'Summary'!$A$1:$J$46"}</definedName>
    <definedName name="__pd10_1" localSheetId="22">{"'Summary'!$A$1:$J$46"}</definedName>
    <definedName name="__pd10_1" localSheetId="7">{"'Summary'!$A$1:$J$46"}</definedName>
    <definedName name="__pd10_1">{"'Summary'!$A$1:$J$46"}</definedName>
    <definedName name="__PD11" localSheetId="0">{"'Summary'!$A$1:$J$46"}</definedName>
    <definedName name="__PD11" localSheetId="14">{"'Summary'!$A$1:$J$46"}</definedName>
    <definedName name="__PD11" localSheetId="19">{"'Summary'!$A$1:$J$46"}</definedName>
    <definedName name="__PD11" localSheetId="16">{"'Summary'!$A$1:$J$46"}</definedName>
    <definedName name="__PD11" localSheetId="17">{"'Summary'!$A$1:$J$46"}</definedName>
    <definedName name="__PD11" localSheetId="18">{"'Summary'!$A$1:$J$46"}</definedName>
    <definedName name="__PD11" localSheetId="22">{"'Summary'!$A$1:$J$46"}</definedName>
    <definedName name="__PD11" localSheetId="6">{"'Summary'!$A$1:$J$46"}</definedName>
    <definedName name="__PD11">{"'Summary'!$A$1:$J$46"}</definedName>
    <definedName name="__PD11_1" localSheetId="0">{"'Summary'!$A$1:$J$46"}</definedName>
    <definedName name="__PD11_1" localSheetId="14">{"'Summary'!$A$1:$J$46"}</definedName>
    <definedName name="__PD11_1" localSheetId="16">{"'Summary'!$A$1:$J$46"}</definedName>
    <definedName name="__PD11_1" localSheetId="22">{"'Summary'!$A$1:$J$46"}</definedName>
    <definedName name="__PD11_1" localSheetId="7">{"'Summary'!$A$1:$J$46"}</definedName>
    <definedName name="__PD11_1">{"'Summary'!$A$1:$J$46"}</definedName>
    <definedName name="__pd12" localSheetId="22">{"'Summary'!$A$1:$J$46"}</definedName>
    <definedName name="__pd12">{"'Summary'!$A$1:$J$46"}</definedName>
    <definedName name="__pd9" localSheetId="22">{"'Summary'!$A$1:$J$46"}</definedName>
    <definedName name="__pd9">{"'Summary'!$A$1:$J$46"}</definedName>
    <definedName name="__Ph30">#REF!</definedName>
    <definedName name="__phi10" localSheetId="22">#REF!</definedName>
    <definedName name="__phi10">#REF!</definedName>
    <definedName name="__phi12" localSheetId="22">#REF!</definedName>
    <definedName name="__phi12">#REF!</definedName>
    <definedName name="__phi14" localSheetId="22">#REF!</definedName>
    <definedName name="__phi14">#REF!</definedName>
    <definedName name="__phi16" localSheetId="22">#REF!</definedName>
    <definedName name="__phi16">#REF!</definedName>
    <definedName name="__phi18" localSheetId="22">#REF!</definedName>
    <definedName name="__phi18">#REF!</definedName>
    <definedName name="__phi20" localSheetId="22">#REF!</definedName>
    <definedName name="__phi20">#REF!</definedName>
    <definedName name="__phi22" localSheetId="22">#REF!</definedName>
    <definedName name="__phi22">#REF!</definedName>
    <definedName name="__phi25" localSheetId="22">#REF!</definedName>
    <definedName name="__phi25">#REF!</definedName>
    <definedName name="__phi28" localSheetId="22">#REF!</definedName>
    <definedName name="__phi28">#REF!</definedName>
    <definedName name="__phi6" localSheetId="22">#REF!</definedName>
    <definedName name="__phi6">#REF!</definedName>
    <definedName name="__phi8" localSheetId="22">#REF!</definedName>
    <definedName name="__phi8">#REF!</definedName>
    <definedName name="__phu3" localSheetId="22">{"'Sheet1'!$L$16"}</definedName>
    <definedName name="__phu3">{"'Sheet1'!$L$16"}</definedName>
    <definedName name="__Px1">#REF!</definedName>
    <definedName name="__Px2">#REF!</definedName>
    <definedName name="__Px3">#REF!</definedName>
    <definedName name="__PXB80" localSheetId="22">#REF!</definedName>
    <definedName name="__PXB80">#REF!</definedName>
    <definedName name="__pZ1" localSheetId="22">#REF!</definedName>
    <definedName name="__pZ1">#REF!</definedName>
    <definedName name="__pZ2" localSheetId="22">#REF!</definedName>
    <definedName name="__pZ2">#REF!</definedName>
    <definedName name="__pZ3" localSheetId="22">#REF!</definedName>
    <definedName name="__pZ3">#REF!</definedName>
    <definedName name="__qh2" localSheetId="22">#REF!</definedName>
    <definedName name="__qh2">#REF!</definedName>
    <definedName name="__R">#REF!</definedName>
    <definedName name="__RFZ3" localSheetId="22">#REF!</definedName>
    <definedName name="__RFZ3">#REF!</definedName>
    <definedName name="__RHH1" localSheetId="22">#REF!</definedName>
    <definedName name="__RHH1">#REF!</definedName>
    <definedName name="__RHH10">#REF!</definedName>
    <definedName name="__RHP1">#REF!</definedName>
    <definedName name="__RHP10">#REF!</definedName>
    <definedName name="__RI1">#REF!</definedName>
    <definedName name="__RI10">#REF!</definedName>
    <definedName name="__RII1">#REF!</definedName>
    <definedName name="__RII10">#REF!</definedName>
    <definedName name="__RIP1">#REF!</definedName>
    <definedName name="__RIP10">#REF!</definedName>
    <definedName name="__ro1" localSheetId="22">#REF!</definedName>
    <definedName name="__ro1">#REF!</definedName>
    <definedName name="__rp95" localSheetId="22">#REF!</definedName>
    <definedName name="__rp95">#REF!</definedName>
    <definedName name="__san108">#REF!</definedName>
    <definedName name="__sat10" localSheetId="22">#REF!</definedName>
    <definedName name="__sat10">#REF!</definedName>
    <definedName name="__sat12" localSheetId="22">#REF!</definedName>
    <definedName name="__sat12">#REF!</definedName>
    <definedName name="__sat14" localSheetId="22">#REF!</definedName>
    <definedName name="__sat14">#REF!</definedName>
    <definedName name="__sat16" localSheetId="22">#REF!</definedName>
    <definedName name="__sat16">#REF!</definedName>
    <definedName name="__sat20" localSheetId="22">#REF!</definedName>
    <definedName name="__sat20">#REF!</definedName>
    <definedName name="__Sat27">#REF!</definedName>
    <definedName name="__Sat6">#REF!</definedName>
    <definedName name="__sat8" localSheetId="22">#REF!</definedName>
    <definedName name="__sat8">#REF!</definedName>
    <definedName name="__sc1" localSheetId="22">#REF!</definedName>
    <definedName name="__sc1">#REF!</definedName>
    <definedName name="__SC2" localSheetId="22">#REF!</definedName>
    <definedName name="__SC2">#REF!</definedName>
    <definedName name="__sc3" localSheetId="22">#REF!</definedName>
    <definedName name="__sc3">#REF!</definedName>
    <definedName name="__SCL4" localSheetId="22">{"'Sheet1'!$L$16"}</definedName>
    <definedName name="__SCL4">{"'Sheet1'!$L$16"}</definedName>
    <definedName name="__SD30" localSheetId="0">{"'Summary'!$A$1:$J$46"}</definedName>
    <definedName name="__SD30" localSheetId="14">{"'Summary'!$A$1:$J$46"}</definedName>
    <definedName name="__SD30" localSheetId="19">{"'Summary'!$A$1:$J$46"}</definedName>
    <definedName name="__SD30" localSheetId="16">{"'Summary'!$A$1:$J$46"}</definedName>
    <definedName name="__SD30" localSheetId="17">{"'Summary'!$A$1:$J$46"}</definedName>
    <definedName name="__SD30" localSheetId="18">{"'Summary'!$A$1:$J$46"}</definedName>
    <definedName name="__SD30" localSheetId="22">{"'Summary'!$A$1:$J$46"}</definedName>
    <definedName name="__SD30" localSheetId="6">{"'Summary'!$A$1:$J$46"}</definedName>
    <definedName name="__SD30">{"'Summary'!$A$1:$J$46"}</definedName>
    <definedName name="__SD30_1" localSheetId="0">{"'Summary'!$A$1:$J$46"}</definedName>
    <definedName name="__SD30_1" localSheetId="14">{"'Summary'!$A$1:$J$46"}</definedName>
    <definedName name="__SD30_1" localSheetId="16">{"'Summary'!$A$1:$J$46"}</definedName>
    <definedName name="__SD30_1" localSheetId="22">{"'Summary'!$A$1:$J$46"}</definedName>
    <definedName name="__SD30_1" localSheetId="7">{"'Summary'!$A$1:$J$46"}</definedName>
    <definedName name="__SD30_1">{"'Summary'!$A$1:$J$46"}</definedName>
    <definedName name="__sd31" localSheetId="22">{"'Summary'!$A$1:$J$46"}</definedName>
    <definedName name="__sd31">{"'Summary'!$A$1:$J$46"}</definedName>
    <definedName name="__SHR1" localSheetId="22">#REF!</definedName>
    <definedName name="__SHR1">#REF!</definedName>
    <definedName name="__SHR2" localSheetId="22">#REF!</definedName>
    <definedName name="__SHR2">#REF!</definedName>
    <definedName name="__sl2">#REF!</definedName>
    <definedName name="__slg1" localSheetId="22">#REF!</definedName>
    <definedName name="__slg1">#REF!</definedName>
    <definedName name="__slg2" localSheetId="22">#REF!</definedName>
    <definedName name="__slg2">#REF!</definedName>
    <definedName name="__slg3" localSheetId="22">#REF!</definedName>
    <definedName name="__slg3">#REF!</definedName>
    <definedName name="__slg4" localSheetId="22">#REF!</definedName>
    <definedName name="__slg4">#REF!</definedName>
    <definedName name="__slg5" localSheetId="22">#REF!</definedName>
    <definedName name="__slg5">#REF!</definedName>
    <definedName name="__slg6" localSheetId="22">#REF!</definedName>
    <definedName name="__slg6">#REF!</definedName>
    <definedName name="__SN3" localSheetId="22">#REF!</definedName>
    <definedName name="__SN3">#REF!</definedName>
    <definedName name="__Sort">#REF!</definedName>
    <definedName name="__SQT10">#REF!</definedName>
    <definedName name="__SQT8">#REF!</definedName>
    <definedName name="__SQT9">#REF!</definedName>
    <definedName name="__SSP3600" localSheetId="22">#REF!</definedName>
    <definedName name="__SSP3600">#REF!</definedName>
    <definedName name="__SSP5620" localSheetId="22">#REF!</definedName>
    <definedName name="__SSP5620">#REF!</definedName>
    <definedName name="__SSP7270" localSheetId="22">#REF!</definedName>
    <definedName name="__SSP7270">#REF!</definedName>
    <definedName name="__SSP7450" localSheetId="22">#REF!</definedName>
    <definedName name="__SSP7450">#REF!</definedName>
    <definedName name="__SSP7470" localSheetId="22">#REF!</definedName>
    <definedName name="__SSP7470">#REF!</definedName>
    <definedName name="__SSP7750" localSheetId="22">#REF!</definedName>
    <definedName name="__SSP7750">#REF!</definedName>
    <definedName name="__STR2018">#REF!</definedName>
    <definedName name="__STR2021">#REF!</definedName>
    <definedName name="__STR20212">#REF!</definedName>
    <definedName name="__STR2022">#REF!</definedName>
    <definedName name="__STR2023">#REF!</definedName>
    <definedName name="__STR3038">#REF!</definedName>
    <definedName name="__STR3039">#REF!</definedName>
    <definedName name="__STR3040">#REF!</definedName>
    <definedName name="__STR4057">#REF!</definedName>
    <definedName name="__su12" localSheetId="22">#REF!</definedName>
    <definedName name="__su12">#REF!</definedName>
    <definedName name="__Su70" localSheetId="22">#REF!</definedName>
    <definedName name="__Su70">#REF!</definedName>
    <definedName name="__sua20" localSheetId="22">#REF!</definedName>
    <definedName name="__sua20">#REF!</definedName>
    <definedName name="__sua30" localSheetId="22">#REF!</definedName>
    <definedName name="__sua30">#REF!</definedName>
    <definedName name="__sw70609" localSheetId="22">#REF!</definedName>
    <definedName name="__sw70609">#REF!</definedName>
    <definedName name="__T10" localSheetId="22">{"'Sheet1'!$L$16"}</definedName>
    <definedName name="__T10">{"'Sheet1'!$L$16"}</definedName>
    <definedName name="__t11" localSheetId="22">{#N/A,#N/A,FALSE,"Chi tiÆt"}</definedName>
    <definedName name="__t11">{#N/A,#N/A,FALSE,"Chi tiÆt"}</definedName>
    <definedName name="__T12" localSheetId="22">{"'Sheet1'!$L$16"}</definedName>
    <definedName name="__T12">{"'Sheet1'!$L$16"}</definedName>
    <definedName name="__t22" localSheetId="22">#REF!</definedName>
    <definedName name="__t22">[0]!__t22</definedName>
    <definedName name="__t4" localSheetId="17">#REF!</definedName>
    <definedName name="__t4" localSheetId="18">#REF!</definedName>
    <definedName name="__t4" localSheetId="22">#REF!</definedName>
    <definedName name="__t4" localSheetId="6">#REF!</definedName>
    <definedName name="__t4" localSheetId="7">#REF!</definedName>
    <definedName name="__t4">#REF!</definedName>
    <definedName name="__T7">{"Thuxm2.xls","Sheet1"}</definedName>
    <definedName name="__TAT1" localSheetId="22">#REF!</definedName>
    <definedName name="__TAT1">#REF!</definedName>
    <definedName name="__tax1" localSheetId="22">#REF!</definedName>
    <definedName name="__tax1">#REF!</definedName>
    <definedName name="__tax2" localSheetId="22">#REF!</definedName>
    <definedName name="__tax2">#REF!</definedName>
    <definedName name="__tax3" localSheetId="22">#REF!</definedName>
    <definedName name="__tax3">#REF!</definedName>
    <definedName name="__tax4" localSheetId="22">#REF!</definedName>
    <definedName name="__tax4">#REF!</definedName>
    <definedName name="__TB1" localSheetId="22">#REF!</definedName>
    <definedName name="__TB1">#REF!</definedName>
    <definedName name="__tbn3334">#REF!</definedName>
    <definedName name="__td1" localSheetId="0">{"'Sheet1'!$L$16"}</definedName>
    <definedName name="__td1" localSheetId="14">{"'Sheet1'!$L$16"}</definedName>
    <definedName name="__td1" localSheetId="19">{"'Sheet1'!$L$16"}</definedName>
    <definedName name="__td1" localSheetId="16">{"'Sheet1'!$L$16"}</definedName>
    <definedName name="__td1" localSheetId="17">{"'Sheet1'!$L$16"}</definedName>
    <definedName name="__td1" localSheetId="18">{"'Sheet1'!$L$16"}</definedName>
    <definedName name="__td1" localSheetId="22">{"'Sheet1'!$L$16"}</definedName>
    <definedName name="__td1" localSheetId="6">{"'Sheet1'!$L$16"}</definedName>
    <definedName name="__td1" localSheetId="7">{"'Sheet1'!$L$16"}</definedName>
    <definedName name="__td1">{"'Sheet1'!$L$16"}</definedName>
    <definedName name="__TEN1">#REF!</definedName>
    <definedName name="__tg2">#REF!</definedName>
    <definedName name="__tg427" localSheetId="22">#REF!</definedName>
    <definedName name="__tg427">#REF!</definedName>
    <definedName name="__TH02" localSheetId="22">{"'Sheet1'!$L$16"}</definedName>
    <definedName name="__TH02">{"'Sheet1'!$L$16"}</definedName>
    <definedName name="__TH1" localSheetId="22">#REF!</definedName>
    <definedName name="__TH1">[0]!__TH1</definedName>
    <definedName name="__th100" localSheetId="22">#REF!</definedName>
    <definedName name="__th100">#REF!</definedName>
    <definedName name="__TH160" localSheetId="22">#REF!</definedName>
    <definedName name="__TH160">#REF!</definedName>
    <definedName name="__TH2" localSheetId="22">#REF!</definedName>
    <definedName name="__TH2">#REF!</definedName>
    <definedName name="__TH20">#REF!</definedName>
    <definedName name="__TH20004" localSheetId="22">{"'Sheet1'!$L$16"}</definedName>
    <definedName name="__TH20004">{"'Sheet1'!$L$16"}</definedName>
    <definedName name="__th24" localSheetId="22">{"'Sheet1'!$L$16"}</definedName>
    <definedName name="__th24">{"'Sheet1'!$L$16"}</definedName>
    <definedName name="__TH3">#REF!</definedName>
    <definedName name="__thu2">{"Thuxm2.xls","Sheet1"}</definedName>
    <definedName name="__TK155">#REF!</definedName>
    <definedName name="__TK422">#REF!</definedName>
    <definedName name="__TL1" localSheetId="22">#REF!</definedName>
    <definedName name="__TL1">#REF!</definedName>
    <definedName name="__TL2" localSheetId="22">#REF!</definedName>
    <definedName name="__TL2">#REF!</definedName>
    <definedName name="__TL3" localSheetId="22">#REF!</definedName>
    <definedName name="__TL3">#REF!</definedName>
    <definedName name="__TL30" localSheetId="22">#REF!</definedName>
    <definedName name="__TL30">#REF!</definedName>
    <definedName name="__TL31" localSheetId="22">#REF!</definedName>
    <definedName name="__TL31">#REF!</definedName>
    <definedName name="__TLA120" localSheetId="22">#REF!</definedName>
    <definedName name="__TLA120">#REF!</definedName>
    <definedName name="__TLA35" localSheetId="22">#REF!</definedName>
    <definedName name="__TLA35">#REF!</definedName>
    <definedName name="__TLA50" localSheetId="22">#REF!</definedName>
    <definedName name="__TLA50">#REF!</definedName>
    <definedName name="__TLA70" localSheetId="22">#REF!</definedName>
    <definedName name="__TLA70">#REF!</definedName>
    <definedName name="__TLA95" localSheetId="22">#REF!</definedName>
    <definedName name="__TLA95">#REF!</definedName>
    <definedName name="__TM2" localSheetId="0">{"'Sheet1'!$L$16"}</definedName>
    <definedName name="__TM2" localSheetId="14">{"'Sheet1'!$L$16"}</definedName>
    <definedName name="__TM2" localSheetId="19">{"'Sheet1'!$L$16"}</definedName>
    <definedName name="__TM2" localSheetId="16">{"'Sheet1'!$L$16"}</definedName>
    <definedName name="__TM2" localSheetId="17">{"'Sheet1'!$L$16"}</definedName>
    <definedName name="__TM2" localSheetId="18">{"'Sheet1'!$L$16"}</definedName>
    <definedName name="__TM2" localSheetId="22">{"'Sheet1'!$L$16"}</definedName>
    <definedName name="__TM2" localSheetId="6">{"'Sheet1'!$L$16"}</definedName>
    <definedName name="__TM2">{"'Sheet1'!$L$16"}</definedName>
    <definedName name="__TM2_1" localSheetId="0">{"'Sheet1'!$L$16"}</definedName>
    <definedName name="__TM2_1" localSheetId="14">{"'Sheet1'!$L$16"}</definedName>
    <definedName name="__TM2_1" localSheetId="16">{"'Sheet1'!$L$16"}</definedName>
    <definedName name="__TM2_1" localSheetId="22">{"'Sheet1'!$L$16"}</definedName>
    <definedName name="__TM2_1" localSheetId="7">{"'Sheet1'!$L$16"}</definedName>
    <definedName name="__TM2_1">{"'Sheet1'!$L$16"}</definedName>
    <definedName name="__tnh10">#REF!</definedName>
    <definedName name="__tp2">#REF!</definedName>
    <definedName name="__TR250" localSheetId="22">#REF!</definedName>
    <definedName name="__TR250">#REF!</definedName>
    <definedName name="__tr375" localSheetId="22">#REF!</definedName>
    <definedName name="__tr375">#REF!</definedName>
    <definedName name="__tra100">#REF!</definedName>
    <definedName name="__tra102">#REF!</definedName>
    <definedName name="__tra104">#REF!</definedName>
    <definedName name="__tra106">#REF!</definedName>
    <definedName name="__tra108">#REF!</definedName>
    <definedName name="__tra110">#REF!</definedName>
    <definedName name="__tra112">#REF!</definedName>
    <definedName name="__tra114">#REF!</definedName>
    <definedName name="__tra116">#REF!</definedName>
    <definedName name="__tra118">#REF!</definedName>
    <definedName name="__tra120">#REF!</definedName>
    <definedName name="__tra122">#REF!</definedName>
    <definedName name="__tra124">#REF!</definedName>
    <definedName name="__tra126">#REF!</definedName>
    <definedName name="__tra128">#REF!</definedName>
    <definedName name="__tra130">#REF!</definedName>
    <definedName name="__tra132">#REF!</definedName>
    <definedName name="__tra134">#REF!</definedName>
    <definedName name="__tra136">#REF!</definedName>
    <definedName name="__tra138">#REF!</definedName>
    <definedName name="__tra140">#REF!</definedName>
    <definedName name="__tra70">#REF!</definedName>
    <definedName name="__tra72">#REF!</definedName>
    <definedName name="__tra74">#REF!</definedName>
    <definedName name="__tra76">#REF!</definedName>
    <definedName name="__tra78">#REF!</definedName>
    <definedName name="__tra80">#REF!</definedName>
    <definedName name="__tra82">#REF!</definedName>
    <definedName name="__tra84">#REF!</definedName>
    <definedName name="__tra86">#REF!</definedName>
    <definedName name="__tra88">#REF!</definedName>
    <definedName name="__tra90">#REF!</definedName>
    <definedName name="__tra92">#REF!</definedName>
    <definedName name="__tra94">#REF!</definedName>
    <definedName name="__tra96">#REF!</definedName>
    <definedName name="__tra98">#REF!</definedName>
    <definedName name="__TT04" localSheetId="22">#REF!</definedName>
    <definedName name="__TT04">#REF!</definedName>
    <definedName name="__tt3" localSheetId="0">{"'Sheet1'!$L$16"}</definedName>
    <definedName name="__tt3" localSheetId="14">{"'Sheet1'!$L$16"}</definedName>
    <definedName name="__tt3" localSheetId="19">{"'Sheet1'!$L$16"}</definedName>
    <definedName name="__tt3" localSheetId="16">{"'Sheet1'!$L$16"}</definedName>
    <definedName name="__tt3" localSheetId="17">{"'Sheet1'!$L$16"}</definedName>
    <definedName name="__tt3" localSheetId="18">{"'Sheet1'!$L$16"}</definedName>
    <definedName name="__tt3" localSheetId="22">{"'Sheet1'!$L$16"}</definedName>
    <definedName name="__tt3" localSheetId="6">{"'Sheet1'!$L$16"}</definedName>
    <definedName name="__tt3">{"'Sheet1'!$L$16"}</definedName>
    <definedName name="__tt3_1" localSheetId="0">{"'Sheet1'!$L$16"}</definedName>
    <definedName name="__tt3_1" localSheetId="14">{"'Sheet1'!$L$16"}</definedName>
    <definedName name="__tt3_1" localSheetId="16">{"'Sheet1'!$L$16"}</definedName>
    <definedName name="__tt3_1" localSheetId="22">{"'Sheet1'!$L$16"}</definedName>
    <definedName name="__tt3_1" localSheetId="7">{"'Sheet1'!$L$16"}</definedName>
    <definedName name="__tt3_1">{"'Sheet1'!$L$16"}</definedName>
    <definedName name="__TX1" localSheetId="22">#REF!</definedName>
    <definedName name="__TX1">#REF!</definedName>
    <definedName name="__tz593" localSheetId="22">#REF!</definedName>
    <definedName name="__tz593">#REF!</definedName>
    <definedName name="__ui108">#REF!</definedName>
    <definedName name="__ui180">#REF!</definedName>
    <definedName name="__USD1">#REF!</definedName>
    <definedName name="__VAT1">#REF!</definedName>
    <definedName name="__VAT2">#REF!</definedName>
    <definedName name="__vb1">#REF!</definedName>
    <definedName name="__vb2">#REF!</definedName>
    <definedName name="__vc1" localSheetId="22">#REF!</definedName>
    <definedName name="__vc1">#REF!</definedName>
    <definedName name="__vc2" localSheetId="22">#REF!</definedName>
    <definedName name="__vc2">#REF!</definedName>
    <definedName name="__vc3" localSheetId="22">#REF!</definedName>
    <definedName name="__vc3">#REF!</definedName>
    <definedName name="__vc4" localSheetId="22">{"'Sheet1'!$L$16"}</definedName>
    <definedName name="__vc4">{"'Sheet1'!$L$16"}</definedName>
    <definedName name="__vl1" localSheetId="22">#REF!</definedName>
    <definedName name="__vl1">#REF!</definedName>
    <definedName name="__VL100" localSheetId="22">#REF!</definedName>
    <definedName name="__VL100">#REF!</definedName>
    <definedName name="__VL150">#REF!</definedName>
    <definedName name="__VL200" localSheetId="22">#REF!</definedName>
    <definedName name="__VL200">#REF!</definedName>
    <definedName name="__VL250" localSheetId="22">#REF!</definedName>
    <definedName name="__VL250">#REF!</definedName>
    <definedName name="__vl3" localSheetId="22">{"'Sheet1'!$L$16"}</definedName>
    <definedName name="__vl3">{"'Sheet1'!$L$16"}</definedName>
    <definedName name="__VLP2" localSheetId="22">{"'Sheet1'!$L$16"}</definedName>
    <definedName name="__VLP2">{"'Sheet1'!$L$16"}</definedName>
    <definedName name="__VT22">#REF!</definedName>
    <definedName name="__VT5" localSheetId="22">#REF!</definedName>
    <definedName name="__VT5">#REF!</definedName>
    <definedName name="__VTQ1" localSheetId="22">{"'Sheet1'!$L$16"}</definedName>
    <definedName name="__VTQ1">{"'Sheet1'!$L$16"}</definedName>
    <definedName name="__Vx1">#REF!</definedName>
    <definedName name="__Vx2">#REF!</definedName>
    <definedName name="__xb80" localSheetId="22">#REF!</definedName>
    <definedName name="__xb80">#REF!</definedName>
    <definedName name="__xlcn.WorksheetConnection_App_totalC3J41" localSheetId="19">#REF!</definedName>
    <definedName name="__xlcn.WorksheetConnection_App_totalC3J41" localSheetId="22">#REF!</definedName>
    <definedName name="__xlcn.WorksheetConnection_App_totalC3J41" localSheetId="6">#REF!</definedName>
    <definedName name="__xlcn.WorksheetConnection_App_totalC3J41">#REF!</definedName>
    <definedName name="__xlfn.BAHTTEXT">#NAME?</definedName>
    <definedName name="__xlfn.IFERROR">#NAME?</definedName>
    <definedName name="__xlnm_Print_Area">#NAME?</definedName>
    <definedName name="__xm30" localSheetId="22">#REF!</definedName>
    <definedName name="__xm30">#REF!</definedName>
    <definedName name="__xm40">#REF!</definedName>
    <definedName name="__xo1" localSheetId="22">#REF!</definedName>
    <definedName name="__xo1">#REF!</definedName>
    <definedName name="__YL19">#REF!</definedName>
    <definedName name="__Zl80" localSheetId="22">#REF!</definedName>
    <definedName name="__Zl80">#REF!</definedName>
    <definedName name="_.._mik">#REF!</definedName>
    <definedName name="_0" localSheetId="22">#REF!</definedName>
    <definedName name="_0">#REF!</definedName>
    <definedName name="_0_10" localSheetId="22">#REF!</definedName>
    <definedName name="_0_10">#REF!</definedName>
    <definedName name="_0_11" localSheetId="22">#REF!</definedName>
    <definedName name="_0_11">#REF!</definedName>
    <definedName name="_0_12" localSheetId="22">#REF!</definedName>
    <definedName name="_0_12">#REF!</definedName>
    <definedName name="_0_13">#REF!</definedName>
    <definedName name="_0_14">#REF!</definedName>
    <definedName name="_01_11_2001">#REF!</definedName>
    <definedName name="_02" localSheetId="22">#REF!</definedName>
    <definedName name="_02">#REF!</definedName>
    <definedName name="_041_Distributoren_Preisliste">#REF!</definedName>
    <definedName name="_1" localSheetId="22">#REF!</definedName>
    <definedName name="_1">NA()</definedName>
    <definedName name="_1_____0ten_">#REF!</definedName>
    <definedName name="_1_?" localSheetId="22">#REF!</definedName>
    <definedName name="_1_?">#REF!</definedName>
    <definedName name="_1_0__123Grap">#REF!</definedName>
    <definedName name="_1_0DATA_DATA2_L" localSheetId="22">#REF!</definedName>
    <definedName name="_1_0DATA_DATA2_L">#REF!</definedName>
    <definedName name="_1_0ten_">#REF!</definedName>
    <definedName name="_1_14">#REF!</definedName>
    <definedName name="_1_18">NA()</definedName>
    <definedName name="_10_0ten_">#REF!</definedName>
    <definedName name="_10_0xoa_">#REF!</definedName>
    <definedName name="_1000A01" localSheetId="22">#REF!</definedName>
    <definedName name="_1000A01">NA()</definedName>
    <definedName name="_1000A01_14">NA()</definedName>
    <definedName name="_1000A01_18">NA()</definedName>
    <definedName name="_10TEÂN_KHAÙCH_HAØ" localSheetId="22">#REF!</definedName>
    <definedName name="_10TEÂN_KHAÙCH_HAØ">#REF!</definedName>
    <definedName name="_10THAØNH_TIEÀN" localSheetId="22">#REF!</definedName>
    <definedName name="_10THAØNH_TIEÀN">#REF!</definedName>
    <definedName name="_11">#REF!</definedName>
    <definedName name="_11THAØNH_TIEÀN" localSheetId="22">#REF!</definedName>
    <definedName name="_11THAØNH_TIEÀN">#REF!</definedName>
    <definedName name="_11TRÒ_GIAÙ">#REF!</definedName>
    <definedName name="_12TRÒ_GIAÙ" localSheetId="22">#REF!</definedName>
    <definedName name="_12TRÒ_GIAÙ">#REF!</definedName>
    <definedName name="_12TRÒ_GIAÙ__VAT">#REF!</definedName>
    <definedName name="_1320NX">#REF!</definedName>
    <definedName name="_1353SH_HW">#REF!</definedName>
    <definedName name="_1353SH_SW">#REF!</definedName>
    <definedName name="_13TRÒ_GIAÙ__VAT" localSheetId="22">#REF!</definedName>
    <definedName name="_13TRÒ_GIAÙ__VAT">#REF!</definedName>
    <definedName name="_14_0xoa_">#REF!</definedName>
    <definedName name="_1626LM_SHELF">#REF!</definedName>
    <definedName name="_1641SM">#REF!</definedName>
    <definedName name="_1650SMC_OG">#REF!</definedName>
    <definedName name="_1650SMC_TP">#REF!</definedName>
    <definedName name="_1660SM">#REF!</definedName>
    <definedName name="_1660SM_SHELF4">#REF!</definedName>
    <definedName name="_1660SM_SHELF5">#REF!</definedName>
    <definedName name="_1662SMC_SHELF">#REF!</definedName>
    <definedName name="_1678MCC_SHELF">#REF!</definedName>
    <definedName name="_1BA1025" localSheetId="22">#REF!</definedName>
    <definedName name="_1BA1025">#REF!</definedName>
    <definedName name="_1BA1037" localSheetId="22">#REF!</definedName>
    <definedName name="_1BA1037">#REF!</definedName>
    <definedName name="_1BA1050" localSheetId="22">#REF!</definedName>
    <definedName name="_1BA1050">#REF!</definedName>
    <definedName name="_1BA1075" localSheetId="22">#REF!</definedName>
    <definedName name="_1BA1075">#REF!</definedName>
    <definedName name="_1BA1100" localSheetId="22">#REF!</definedName>
    <definedName name="_1BA1100">#REF!</definedName>
    <definedName name="_1BA2500" localSheetId="22">#REF!</definedName>
    <definedName name="_1BA2500">#REF!</definedName>
    <definedName name="_1BA3025" localSheetId="22">#REF!</definedName>
    <definedName name="_1BA3025">#REF!</definedName>
    <definedName name="_1BA3037" localSheetId="22">#REF!</definedName>
    <definedName name="_1BA3037">#REF!</definedName>
    <definedName name="_1BA3050" localSheetId="22">#REF!</definedName>
    <definedName name="_1BA3050">#REF!</definedName>
    <definedName name="_1BA305G" localSheetId="22">#REF!</definedName>
    <definedName name="_1BA305G">#REF!</definedName>
    <definedName name="_1BA3075" localSheetId="22">#REF!</definedName>
    <definedName name="_1BA3075">#REF!</definedName>
    <definedName name="_1BA3100" localSheetId="22">#REF!</definedName>
    <definedName name="_1BA3100">#REF!</definedName>
    <definedName name="_1BA3160" localSheetId="22">#REF!</definedName>
    <definedName name="_1BA3160">#REF!</definedName>
    <definedName name="_1BA3250" localSheetId="22">#REF!</definedName>
    <definedName name="_1BA3250">#REF!</definedName>
    <definedName name="_1BA3320" localSheetId="22">#REF!</definedName>
    <definedName name="_1BA3320">#REF!</definedName>
    <definedName name="_1BA3400" localSheetId="22">#REF!</definedName>
    <definedName name="_1BA3400">#REF!</definedName>
    <definedName name="_1BA400P" localSheetId="22">#REF!</definedName>
    <definedName name="_1BA400P">#REF!</definedName>
    <definedName name="_1CAP001" localSheetId="22">#REF!</definedName>
    <definedName name="_1CAP001">#REF!</definedName>
    <definedName name="_1CAP002" localSheetId="22">#REF!</definedName>
    <definedName name="_1CAP002">#REF!</definedName>
    <definedName name="_1CAP003" localSheetId="22">#REF!</definedName>
    <definedName name="_1CAP003">#REF!</definedName>
    <definedName name="_1CAPTU1" localSheetId="22">#REF!</definedName>
    <definedName name="_1CAPTU1">#REF!</definedName>
    <definedName name="_1CDHT01" localSheetId="22">#REF!</definedName>
    <definedName name="_1CDHT01">#REF!</definedName>
    <definedName name="_1CDHT02" localSheetId="22">#REF!</definedName>
    <definedName name="_1CDHT02">#REF!</definedName>
    <definedName name="_1CHANG1" localSheetId="22">#REF!</definedName>
    <definedName name="_1CHANG1">#REF!</definedName>
    <definedName name="_1DA0801" localSheetId="22">#REF!</definedName>
    <definedName name="_1DA0801">#REF!</definedName>
    <definedName name="_1DA0802" localSheetId="22">#REF!</definedName>
    <definedName name="_1DA0802">#REF!</definedName>
    <definedName name="_1DA1201" localSheetId="22">#REF!</definedName>
    <definedName name="_1DA1201">#REF!</definedName>
    <definedName name="_1DA2001" localSheetId="22">#REF!</definedName>
    <definedName name="_1DA2001">#REF!</definedName>
    <definedName name="_1DA3204" localSheetId="22">#REF!</definedName>
    <definedName name="_1DA3204">#REF!</definedName>
    <definedName name="_1DAU001" localSheetId="22">#REF!</definedName>
    <definedName name="_1DAU001">#REF!</definedName>
    <definedName name="_1DAU002" localSheetId="22">#REF!</definedName>
    <definedName name="_1DAU002">#REF!</definedName>
    <definedName name="_1DAU003" localSheetId="22">#REF!</definedName>
    <definedName name="_1DAU003">#REF!</definedName>
    <definedName name="_1DCTT48" localSheetId="22">#REF!</definedName>
    <definedName name="_1DCTT48">#REF!</definedName>
    <definedName name="_1DDAY03" localSheetId="22">#REF!</definedName>
    <definedName name="_1DDAY03">#REF!</definedName>
    <definedName name="_1DDTT01" localSheetId="22">#REF!</definedName>
    <definedName name="_1DDTT01">#REF!</definedName>
    <definedName name="_1DK1001" localSheetId="22">#REF!</definedName>
    <definedName name="_1DK1001">#REF!</definedName>
    <definedName name="_1DK3001" localSheetId="22">#REF!</definedName>
    <definedName name="_1DK3001">#REF!</definedName>
    <definedName name="_1FCO101" localSheetId="22">#REF!</definedName>
    <definedName name="_1FCO101">#REF!</definedName>
    <definedName name="_1GIA101" localSheetId="22">#REF!</definedName>
    <definedName name="_1GIA101">#REF!</definedName>
    <definedName name="_1KD22B1" localSheetId="22">#REF!</definedName>
    <definedName name="_1KD22B1">#REF!</definedName>
    <definedName name="_1KDM22T" localSheetId="22">#REF!</definedName>
    <definedName name="_1KDM22T">#REF!</definedName>
    <definedName name="_1KEP001" localSheetId="22">#REF!</definedName>
    <definedName name="_1KEP001">#REF!</definedName>
    <definedName name="_1LA1001" localSheetId="22">#REF!</definedName>
    <definedName name="_1LA1001">#REF!</definedName>
    <definedName name="_1LCAP01" localSheetId="22">#REF!</definedName>
    <definedName name="_1LCAP01">#REF!</definedName>
    <definedName name="_1MCCBO2" localSheetId="22">#REF!</definedName>
    <definedName name="_1MCCBO2">#REF!</definedName>
    <definedName name="_1PKCAP1" localSheetId="22">#REF!</definedName>
    <definedName name="_1PKCAP1">#REF!</definedName>
    <definedName name="_1PKIEN1" localSheetId="22">#REF!</definedName>
    <definedName name="_1PKIEN1">#REF!</definedName>
    <definedName name="_1PKTT01" localSheetId="22">#REF!</definedName>
    <definedName name="_1PKTT01">#REF!</definedName>
    <definedName name="_1STREO1" localSheetId="22">#REF!</definedName>
    <definedName name="_1STREO1">#REF!</definedName>
    <definedName name="_1STREO2" localSheetId="22">#REF!</definedName>
    <definedName name="_1STREO2">#REF!</definedName>
    <definedName name="_1STREO3" localSheetId="22">#REF!</definedName>
    <definedName name="_1STREO3">#REF!</definedName>
    <definedName name="_1TCD101" localSheetId="22">#REF!</definedName>
    <definedName name="_1TCD101">#REF!</definedName>
    <definedName name="_1TCD201" localSheetId="22">#REF!</definedName>
    <definedName name="_1TCD201">#REF!</definedName>
    <definedName name="_1TD1001" localSheetId="22">#REF!</definedName>
    <definedName name="_1TD1001">#REF!</definedName>
    <definedName name="_1TD1002" localSheetId="22">#REF!</definedName>
    <definedName name="_1TD1002">#REF!</definedName>
    <definedName name="_1TD2001" localSheetId="22">#REF!</definedName>
    <definedName name="_1TD2001">#REF!</definedName>
    <definedName name="_1TIHT01" localSheetId="22">#REF!</definedName>
    <definedName name="_1TIHT01">#REF!</definedName>
    <definedName name="_1TIHT02" localSheetId="22">#REF!</definedName>
    <definedName name="_1TIHT02">#REF!</definedName>
    <definedName name="_1TIHT03" localSheetId="22">#REF!</definedName>
    <definedName name="_1TIHT03">#REF!</definedName>
    <definedName name="_1TIHT04" localSheetId="22">#REF!</definedName>
    <definedName name="_1TIHT04">#REF!</definedName>
    <definedName name="_1TIHT05" localSheetId="22">#REF!</definedName>
    <definedName name="_1TIHT05">#REF!</definedName>
    <definedName name="_1TRU121" localSheetId="22">#REF!</definedName>
    <definedName name="_1TRU121">#REF!</definedName>
    <definedName name="_1UCLEV1" localSheetId="22">#REF!</definedName>
    <definedName name="_1UCLEV1">#REF!</definedName>
    <definedName name="_2" localSheetId="22">#REF!</definedName>
    <definedName name="_2">NA()</definedName>
    <definedName name="_2_____0xoa_">#REF!</definedName>
    <definedName name="_2_??????" localSheetId="22">#REF!</definedName>
    <definedName name="_2_??????">#REF!</definedName>
    <definedName name="_2_0_Dist_">#REF!</definedName>
    <definedName name="_2_0ten_">#REF!</definedName>
    <definedName name="_2_0xoa_">#REF!</definedName>
    <definedName name="_2_14">#REF!</definedName>
    <definedName name="_2_18">NA()</definedName>
    <definedName name="_20_0xoa_">#REF!</definedName>
    <definedName name="_23NA" localSheetId="22">#REF!</definedName>
    <definedName name="_23NA">#REF!</definedName>
    <definedName name="_23NB">#REF!</definedName>
    <definedName name="_23NC">#REF!</definedName>
    <definedName name="_25">#REF!</definedName>
    <definedName name="_27">#REF!</definedName>
    <definedName name="_27_02_01">#REF!</definedName>
    <definedName name="_29_p_1">#REF!</definedName>
    <definedName name="_2BLA100" localSheetId="22">#REF!</definedName>
    <definedName name="_2BLA100">#REF!</definedName>
    <definedName name="_2CHAG01" localSheetId="22">#REF!</definedName>
    <definedName name="_2CHAG01">#REF!</definedName>
    <definedName name="_2CHAG02" localSheetId="22">#REF!</definedName>
    <definedName name="_2CHAG02">#REF!</definedName>
    <definedName name="_2CHDG01" localSheetId="22">#REF!</definedName>
    <definedName name="_2CHDG01">#REF!</definedName>
    <definedName name="_2CHDG02" localSheetId="22">#REF!</definedName>
    <definedName name="_2CHDG02">#REF!</definedName>
    <definedName name="_2CHGI01" localSheetId="22">#REF!</definedName>
    <definedName name="_2CHGI01">#REF!</definedName>
    <definedName name="_2CHSG01" localSheetId="22">#REF!</definedName>
    <definedName name="_2CHSG01">#REF!</definedName>
    <definedName name="_2COTT48" localSheetId="22">#REF!</definedName>
    <definedName name="_2COTT48">#REF!</definedName>
    <definedName name="_2DA0801" localSheetId="22">#REF!</definedName>
    <definedName name="_2DA0801">#REF!</definedName>
    <definedName name="_2DA0802" localSheetId="22">#REF!</definedName>
    <definedName name="_2DA0802">#REF!</definedName>
    <definedName name="_2DA2001" localSheetId="22">#REF!</definedName>
    <definedName name="_2DA2001">#REF!</definedName>
    <definedName name="_2DA2002" localSheetId="22">#REF!</definedName>
    <definedName name="_2DA2002">#REF!</definedName>
    <definedName name="_2DA2401" localSheetId="22">#REF!</definedName>
    <definedName name="_2DA2401">#REF!</definedName>
    <definedName name="_2DA2402" localSheetId="22">#REF!</definedName>
    <definedName name="_2DA2402">#REF!</definedName>
    <definedName name="_2DA2403" localSheetId="22">#REF!</definedName>
    <definedName name="_2DA2403">#REF!</definedName>
    <definedName name="_2DA2404" localSheetId="22">#REF!</definedName>
    <definedName name="_2DA2404">#REF!</definedName>
    <definedName name="_2DA2405" localSheetId="22">#REF!</definedName>
    <definedName name="_2DA2405">#REF!</definedName>
    <definedName name="_2DA2406" localSheetId="22">#REF!</definedName>
    <definedName name="_2DA2406">#REF!</definedName>
    <definedName name="_2DA3202" localSheetId="22">#REF!</definedName>
    <definedName name="_2DA3202">#REF!</definedName>
    <definedName name="_2DAL201" localSheetId="22">#REF!</definedName>
    <definedName name="_2DAL201">#REF!</definedName>
    <definedName name="_2DATA_DATA2_L" localSheetId="22">#REF!</definedName>
    <definedName name="_2DATA_DATA2_L">#REF!</definedName>
    <definedName name="_2DCT001" localSheetId="22">#REF!</definedName>
    <definedName name="_2DCT001">#REF!</definedName>
    <definedName name="_2DDAY01" localSheetId="22">#REF!</definedName>
    <definedName name="_2DDAY01">#REF!</definedName>
    <definedName name="_2DS1P01" localSheetId="22">#REF!</definedName>
    <definedName name="_2DS1P01">#REF!</definedName>
    <definedName name="_2DS3P01" localSheetId="22">#REF!</definedName>
    <definedName name="_2DS3P01">#REF!</definedName>
    <definedName name="_2FCO100" localSheetId="22">#REF!</definedName>
    <definedName name="_2FCO100">#REF!</definedName>
    <definedName name="_2FCO200" localSheetId="22">#REF!</definedName>
    <definedName name="_2FCO200">#REF!</definedName>
    <definedName name="_2KD0221" localSheetId="22">#REF!</definedName>
    <definedName name="_2KD0221">#REF!</definedName>
    <definedName name="_2KD0223" localSheetId="22">#REF!</definedName>
    <definedName name="_2KD0223">#REF!</definedName>
    <definedName name="_2KD0481" localSheetId="22">#REF!</definedName>
    <definedName name="_2KD0481">#REF!</definedName>
    <definedName name="_2KD0500" localSheetId="22">#REF!</definedName>
    <definedName name="_2KD0500">#REF!</definedName>
    <definedName name="_2KD0501" localSheetId="22">#REF!</definedName>
    <definedName name="_2KD0501">#REF!</definedName>
    <definedName name="_2KD0502" localSheetId="22">#REF!</definedName>
    <definedName name="_2KD0502">#REF!</definedName>
    <definedName name="_2KD0700" localSheetId="22">#REF!</definedName>
    <definedName name="_2KD0700">#REF!</definedName>
    <definedName name="_2KD0701" localSheetId="22">#REF!</definedName>
    <definedName name="_2KD0701">#REF!</definedName>
    <definedName name="_2KD0702" localSheetId="22">#REF!</definedName>
    <definedName name="_2KD0702">#REF!</definedName>
    <definedName name="_2KD0950" localSheetId="22">#REF!</definedName>
    <definedName name="_2KD0950">#REF!</definedName>
    <definedName name="_2KD0951" localSheetId="22">#REF!</definedName>
    <definedName name="_2KD0951">#REF!</definedName>
    <definedName name="_2KD1501" localSheetId="22">#REF!</definedName>
    <definedName name="_2KD1501">#REF!</definedName>
    <definedName name="_2KD1502" localSheetId="22">#REF!</definedName>
    <definedName name="_2KD1502">#REF!</definedName>
    <definedName name="_2KD22B1" localSheetId="22">#REF!</definedName>
    <definedName name="_2KD22B1">#REF!</definedName>
    <definedName name="_2KD2401" localSheetId="22">#REF!</definedName>
    <definedName name="_2KD2401">#REF!</definedName>
    <definedName name="_2KD48B1" localSheetId="22">#REF!</definedName>
    <definedName name="_2KD48B1">#REF!</definedName>
    <definedName name="_2LA1001" localSheetId="22">#REF!</definedName>
    <definedName name="_2LA1001">#REF!</definedName>
    <definedName name="_2LBCO01" localSheetId="22">#REF!</definedName>
    <definedName name="_2LBCO01">#REF!</definedName>
    <definedName name="_2LBS001" localSheetId="22">#REF!</definedName>
    <definedName name="_2LBS001">#REF!</definedName>
    <definedName name="_2MONG01" localSheetId="22">#REF!</definedName>
    <definedName name="_2MONG01">#REF!</definedName>
    <definedName name="_2NEO001" localSheetId="22">#REF!</definedName>
    <definedName name="_2NEO001">#REF!</definedName>
    <definedName name="_2NHANH1" localSheetId="22">#REF!</definedName>
    <definedName name="_2NHANH1">#REF!</definedName>
    <definedName name="_2OILS01" localSheetId="22">#REF!</definedName>
    <definedName name="_2OILS01">#REF!</definedName>
    <definedName name="_2PKTT01" localSheetId="22">#REF!</definedName>
    <definedName name="_2PKTT01">#REF!</definedName>
    <definedName name="_2RECLO1" localSheetId="22">#REF!</definedName>
    <definedName name="_2RECLO1">#REF!</definedName>
    <definedName name="_2SDINH1" localSheetId="22">#REF!</definedName>
    <definedName name="_2SDINH1">#REF!</definedName>
    <definedName name="_2SDUNG1" localSheetId="22">#REF!</definedName>
    <definedName name="_2SDUNG1">#REF!</definedName>
    <definedName name="_2STREO1" localSheetId="22">#REF!</definedName>
    <definedName name="_2STREO1">#REF!</definedName>
    <definedName name="_2STREO2" localSheetId="22">#REF!</definedName>
    <definedName name="_2STREO2">#REF!</definedName>
    <definedName name="_2STREO3" localSheetId="22">#REF!</definedName>
    <definedName name="_2STREO3">#REF!</definedName>
    <definedName name="_2STREO4" localSheetId="22">#REF!</definedName>
    <definedName name="_2STREO4">#REF!</definedName>
    <definedName name="_2STREO7" localSheetId="22">#REF!</definedName>
    <definedName name="_2STREO7">#REF!</definedName>
    <definedName name="_2SUDO01" localSheetId="22">#REF!</definedName>
    <definedName name="_2SUDO01">#REF!</definedName>
    <definedName name="_2TDIA01" localSheetId="22">#REF!</definedName>
    <definedName name="_2TDIA01">#REF!</definedName>
    <definedName name="_2TDTD01" localSheetId="22">#REF!</definedName>
    <definedName name="_2TDTD01">#REF!</definedName>
    <definedName name="_2TRU121" localSheetId="22">#REF!</definedName>
    <definedName name="_2TRU121">#REF!</definedName>
    <definedName name="_2TRU122" localSheetId="22">#REF!</definedName>
    <definedName name="_2TRU122">#REF!</definedName>
    <definedName name="_2TRU141" localSheetId="22">#REF!</definedName>
    <definedName name="_2TRU141">#REF!</definedName>
    <definedName name="_2TU3100" localSheetId="22">#REF!</definedName>
    <definedName name="_2TU3100">#REF!</definedName>
    <definedName name="_2TU6100" localSheetId="22">#REF!</definedName>
    <definedName name="_2TU6100">#REF!</definedName>
    <definedName name="_2UCLEV1" localSheetId="22">#REF!</definedName>
    <definedName name="_2UCLEV1">#REF!</definedName>
    <definedName name="_2VTLT01" localSheetId="22">#REF!</definedName>
    <definedName name="_2VTLT01">#REF!</definedName>
    <definedName name="_3____0ten_">#REF!</definedName>
    <definedName name="_3_0_0__123Grap">#REF!</definedName>
    <definedName name="_3_0DATA_DATA2_L" localSheetId="22">#REF!</definedName>
    <definedName name="_3_0DATA_DATA2_L">#REF!</definedName>
    <definedName name="_3_0ten_">#REF!</definedName>
    <definedName name="_30" localSheetId="22">#REF!</definedName>
    <definedName name="_30">#REF!</definedName>
    <definedName name="_35" localSheetId="22">#REF!</definedName>
    <definedName name="_35">#REF!</definedName>
    <definedName name="_37">#REF!</definedName>
    <definedName name="_38Excel_BuiltIn_Database_1">#REF!</definedName>
    <definedName name="_3ABC501" localSheetId="22">#REF!</definedName>
    <definedName name="_3ABC501">#REF!</definedName>
    <definedName name="_3ABC701" localSheetId="22">#REF!</definedName>
    <definedName name="_3ABC701">#REF!</definedName>
    <definedName name="_3ABC951" localSheetId="22">#REF!</definedName>
    <definedName name="_3ABC951">#REF!</definedName>
    <definedName name="_3BLXMD" localSheetId="22">#REF!</definedName>
    <definedName name="_3BLXMD">#REF!</definedName>
    <definedName name="_3BRANCH" localSheetId="22">#REF!</definedName>
    <definedName name="_3BRANCH">#REF!</definedName>
    <definedName name="_3BTHT01" localSheetId="22">#REF!</definedName>
    <definedName name="_3BTHT01">#REF!</definedName>
    <definedName name="_3BTHT02" localSheetId="22">#REF!</definedName>
    <definedName name="_3BTHT02">#REF!</definedName>
    <definedName name="_3BTHT11" localSheetId="22">#REF!</definedName>
    <definedName name="_3BTHT11">#REF!</definedName>
    <definedName name="_3CHAG01" localSheetId="22">#REF!</definedName>
    <definedName name="_3CHAG01">#REF!</definedName>
    <definedName name="_3CHAG02" localSheetId="22">#REF!</definedName>
    <definedName name="_3CHAG02">#REF!</definedName>
    <definedName name="_3CHAG03" localSheetId="22">#REF!</definedName>
    <definedName name="_3CHAG03">#REF!</definedName>
    <definedName name="_3CHAG04" localSheetId="22">#REF!</definedName>
    <definedName name="_3CHAG04">#REF!</definedName>
    <definedName name="_3CHDG01" localSheetId="22">#REF!</definedName>
    <definedName name="_3CHDG01">#REF!</definedName>
    <definedName name="_3CHDG02" localSheetId="22">#REF!</definedName>
    <definedName name="_3CHDG02">#REF!</definedName>
    <definedName name="_3CHDG03" localSheetId="22">#REF!</definedName>
    <definedName name="_3CHDG03">#REF!</definedName>
    <definedName name="_3CHDG04" localSheetId="22">#REF!</definedName>
    <definedName name="_3CHDG04">#REF!</definedName>
    <definedName name="_3CHSG01" localSheetId="22">#REF!</definedName>
    <definedName name="_3CHSG01">#REF!</definedName>
    <definedName name="_3CHSG02" localSheetId="22">#REF!</definedName>
    <definedName name="_3CHSG02">#REF!</definedName>
    <definedName name="_3CLHT01" localSheetId="22">#REF!</definedName>
    <definedName name="_3CLHT01">#REF!</definedName>
    <definedName name="_3CLHT02" localSheetId="22">#REF!</definedName>
    <definedName name="_3CLHT02">#REF!</definedName>
    <definedName name="_3CLHT03" localSheetId="22">#REF!</definedName>
    <definedName name="_3CLHT03">#REF!</definedName>
    <definedName name="_3COABC1" localSheetId="22">#REF!</definedName>
    <definedName name="_3COABC1">#REF!</definedName>
    <definedName name="_3CPHA01" localSheetId="22">#REF!</definedName>
    <definedName name="_3CPHA01">#REF!</definedName>
    <definedName name="_3DA0001" localSheetId="22">#REF!</definedName>
    <definedName name="_3DA0001">#REF!</definedName>
    <definedName name="_3DA0002" localSheetId="22">#REF!</definedName>
    <definedName name="_3DA0002">#REF!</definedName>
    <definedName name="_3DCT001" localSheetId="22">#REF!</definedName>
    <definedName name="_3DCT001">#REF!</definedName>
    <definedName name="_3DUPLEX" localSheetId="22">#REF!</definedName>
    <definedName name="_3DUPLEX">#REF!</definedName>
    <definedName name="_3FERRU1" localSheetId="22">#REF!</definedName>
    <definedName name="_3FERRU1">#REF!</definedName>
    <definedName name="_3FERRU2" localSheetId="22">#REF!</definedName>
    <definedName name="_3FERRU2">#REF!</definedName>
    <definedName name="_3KD3501" localSheetId="22">#REF!</definedName>
    <definedName name="_3KD3501">#REF!</definedName>
    <definedName name="_3KD3502" localSheetId="22">#REF!</definedName>
    <definedName name="_3KD3502">#REF!</definedName>
    <definedName name="_3KD3511" localSheetId="22">#REF!</definedName>
    <definedName name="_3KD3511">#REF!</definedName>
    <definedName name="_3KD3801" localSheetId="22">#REF!</definedName>
    <definedName name="_3KD3801">#REF!</definedName>
    <definedName name="_3KD4801" localSheetId="22">#REF!</definedName>
    <definedName name="_3KD4801">#REF!</definedName>
    <definedName name="_3KD5011" localSheetId="22">#REF!</definedName>
    <definedName name="_3KD5011">#REF!</definedName>
    <definedName name="_3KD7501" localSheetId="22">#REF!</definedName>
    <definedName name="_3KD7501">#REF!</definedName>
    <definedName name="_3KD9501" localSheetId="22">#REF!</definedName>
    <definedName name="_3KD9501">#REF!</definedName>
    <definedName name="_3LABC01" localSheetId="22">#REF!</definedName>
    <definedName name="_3LABC01">#REF!</definedName>
    <definedName name="_3LONG01" localSheetId="22">#REF!</definedName>
    <definedName name="_3LONG01">#REF!</definedName>
    <definedName name="_3LONG02" localSheetId="22">#REF!</definedName>
    <definedName name="_3LONG02">#REF!</definedName>
    <definedName name="_3LONG03" localSheetId="22">#REF!</definedName>
    <definedName name="_3LONG03">#REF!</definedName>
    <definedName name="_3LONG04" localSheetId="22">#REF!</definedName>
    <definedName name="_3LONG04">#REF!</definedName>
    <definedName name="_3LSON01" localSheetId="22">#REF!</definedName>
    <definedName name="_3LSON01">#REF!</definedName>
    <definedName name="_3LSON02" localSheetId="22">#REF!</definedName>
    <definedName name="_3LSON02">#REF!</definedName>
    <definedName name="_3LSON03" localSheetId="22">#REF!</definedName>
    <definedName name="_3LSON03">#REF!</definedName>
    <definedName name="_3LSON04" localSheetId="22">#REF!</definedName>
    <definedName name="_3LSON04">#REF!</definedName>
    <definedName name="_3LSON05" localSheetId="22">#REF!</definedName>
    <definedName name="_3LSON05">#REF!</definedName>
    <definedName name="_3LSON06" localSheetId="22">#REF!</definedName>
    <definedName name="_3LSON06">#REF!</definedName>
    <definedName name="_3LSON07" localSheetId="22">#REF!</definedName>
    <definedName name="_3LSON07">#REF!</definedName>
    <definedName name="_3LSON08" localSheetId="22">#REF!</definedName>
    <definedName name="_3LSON08">#REF!</definedName>
    <definedName name="_3LSON09" localSheetId="22">#REF!</definedName>
    <definedName name="_3LSON09">#REF!</definedName>
    <definedName name="_3LSON10" localSheetId="22">#REF!</definedName>
    <definedName name="_3LSON10">#REF!</definedName>
    <definedName name="_3LSON11" localSheetId="22">#REF!</definedName>
    <definedName name="_3LSON11">#REF!</definedName>
    <definedName name="_3LSON12" localSheetId="22">#REF!</definedName>
    <definedName name="_3LSON12">#REF!</definedName>
    <definedName name="_3LSON13" localSheetId="22">#REF!</definedName>
    <definedName name="_3LSON13">#REF!</definedName>
    <definedName name="_3LSON14" localSheetId="22">#REF!</definedName>
    <definedName name="_3LSON14">#REF!</definedName>
    <definedName name="_3LSON15" localSheetId="22">#REF!</definedName>
    <definedName name="_3LSON15">#REF!</definedName>
    <definedName name="_3LSON16" localSheetId="22">#REF!</definedName>
    <definedName name="_3LSON16">#REF!</definedName>
    <definedName name="_3LSON17" localSheetId="22">#REF!</definedName>
    <definedName name="_3LSON17">#REF!</definedName>
    <definedName name="_3LSON18" localSheetId="22">#REF!</definedName>
    <definedName name="_3LSON18">#REF!</definedName>
    <definedName name="_3LSON19" localSheetId="22">#REF!</definedName>
    <definedName name="_3LSON19">#REF!</definedName>
    <definedName name="_3MAÕ_HAØNG" localSheetId="22">#REF!</definedName>
    <definedName name="_3MAÕ_HAØNG">#REF!</definedName>
    <definedName name="_3MONG01" localSheetId="22">#REF!</definedName>
    <definedName name="_3MONG01">#REF!</definedName>
    <definedName name="_3N" localSheetId="22">#REF!</definedName>
    <definedName name="_3N">#REF!</definedName>
    <definedName name="_3NEO001" localSheetId="22">#REF!</definedName>
    <definedName name="_3NEO001">#REF!</definedName>
    <definedName name="_3NEO002" localSheetId="22">#REF!</definedName>
    <definedName name="_3NEO002">#REF!</definedName>
    <definedName name="_3PKABC1" localSheetId="22">#REF!</definedName>
    <definedName name="_3PKABC1">#REF!</definedName>
    <definedName name="_3PKHT01" localSheetId="22">#REF!</definedName>
    <definedName name="_3PKHT01">#REF!</definedName>
    <definedName name="_3QUARTD" localSheetId="22">#REF!</definedName>
    <definedName name="_3QUARTD">#REF!</definedName>
    <definedName name="_3RACK31" localSheetId="22">#REF!</definedName>
    <definedName name="_3RACK31">#REF!</definedName>
    <definedName name="_3RACK41" localSheetId="22">#REF!</definedName>
    <definedName name="_3RACK41">#REF!</definedName>
    <definedName name="_3TDIA01" localSheetId="22">#REF!</definedName>
    <definedName name="_3TDIA01">#REF!</definedName>
    <definedName name="_3TDIA02" localSheetId="22">#REF!</definedName>
    <definedName name="_3TDIA02">#REF!</definedName>
    <definedName name="_3TRU091" localSheetId="22">#REF!</definedName>
    <definedName name="_3TRU091">#REF!</definedName>
    <definedName name="_3TRU101" localSheetId="22">#REF!</definedName>
    <definedName name="_3TRU101">#REF!</definedName>
    <definedName name="_3TRU102" localSheetId="22">#REF!</definedName>
    <definedName name="_3TRU102">#REF!</definedName>
    <definedName name="_3TRU121" localSheetId="22">#REF!</definedName>
    <definedName name="_3TRU121">#REF!</definedName>
    <definedName name="_3TRU731" localSheetId="22">#REF!</definedName>
    <definedName name="_3TRU731">#REF!</definedName>
    <definedName name="_3TRU841" localSheetId="22">#REF!</definedName>
    <definedName name="_3TRU841">#REF!</definedName>
    <definedName name="_3TRU842" localSheetId="22">#REF!</definedName>
    <definedName name="_3TRU842">#REF!</definedName>
    <definedName name="_3TRU843" localSheetId="22">#REF!</definedName>
    <definedName name="_3TRU843">#REF!</definedName>
    <definedName name="_3TU0601" localSheetId="22">#REF!</definedName>
    <definedName name="_3TU0601">#REF!</definedName>
    <definedName name="_3TU0602" localSheetId="22">#REF!</definedName>
    <definedName name="_3TU0602">#REF!</definedName>
    <definedName name="_3TU0603" localSheetId="22">#REF!</definedName>
    <definedName name="_3TU0603">#REF!</definedName>
    <definedName name="_3TU0609" localSheetId="22">#REF!</definedName>
    <definedName name="_3TU0609">#REF!</definedName>
    <definedName name="_3TU0901" localSheetId="22">#REF!</definedName>
    <definedName name="_3TU0901">#REF!</definedName>
    <definedName name="_3TU0902" localSheetId="22">#REF!</definedName>
    <definedName name="_3TU0902">#REF!</definedName>
    <definedName name="_3TU0903" localSheetId="22">#REF!</definedName>
    <definedName name="_3TU0903">#REF!</definedName>
    <definedName name="_4____0xoa_">#REF!</definedName>
    <definedName name="_4_0_0_F">#REF!</definedName>
    <definedName name="_4_0ten_">#REF!</definedName>
    <definedName name="_4_0xoa_">#REF!</definedName>
    <definedName name="_40">#REF!</definedName>
    <definedName name="_40x4">5100</definedName>
    <definedName name="_413565">"hdong+Sheet1!$A$2:$J$24263!$A$13374"</definedName>
    <definedName name="_43Excel_BuiltIn_Print_Area_1">#REF!</definedName>
    <definedName name="_44Excel_BuiltIn_Print_Titles_1">NA()</definedName>
    <definedName name="_45" localSheetId="22">#REF!</definedName>
    <definedName name="_45">#REF!</definedName>
    <definedName name="_4CDTT01" localSheetId="22">#REF!</definedName>
    <definedName name="_4CDTT01">#REF!</definedName>
    <definedName name="_4CNT050" localSheetId="22">#REF!</definedName>
    <definedName name="_4CNT050">#REF!</definedName>
    <definedName name="_4CNT095" localSheetId="22">#REF!</definedName>
    <definedName name="_4CNT095">#REF!</definedName>
    <definedName name="_4CNT150" localSheetId="22">#REF!</definedName>
    <definedName name="_4CNT150">#REF!</definedName>
    <definedName name="_4CNT240" localSheetId="22">#REF!</definedName>
    <definedName name="_4CNT240">#REF!</definedName>
    <definedName name="_4CTL050" localSheetId="22">#REF!</definedName>
    <definedName name="_4CTL050">#REF!</definedName>
    <definedName name="_4CTL095" localSheetId="22">#REF!</definedName>
    <definedName name="_4CTL095">#REF!</definedName>
    <definedName name="_4CTL150" localSheetId="22">#REF!</definedName>
    <definedName name="_4CTL150">#REF!</definedName>
    <definedName name="_4CTL240" localSheetId="22">#REF!</definedName>
    <definedName name="_4CTL240">#REF!</definedName>
    <definedName name="_4ED2062" localSheetId="22">#REF!</definedName>
    <definedName name="_4ED2062">#REF!</definedName>
    <definedName name="_4ED2063" localSheetId="22">#REF!</definedName>
    <definedName name="_4ED2063">#REF!</definedName>
    <definedName name="_4ED2064" localSheetId="22">#REF!</definedName>
    <definedName name="_4ED2064">#REF!</definedName>
    <definedName name="_4FCO100" localSheetId="22">#REF!</definedName>
    <definedName name="_4FCO100">#REF!</definedName>
    <definedName name="_4FCO101" localSheetId="22">#REF!</definedName>
    <definedName name="_4FCO101">#REF!</definedName>
    <definedName name="_4GIA101" localSheetId="22">#REF!</definedName>
    <definedName name="_4GIA101">#REF!</definedName>
    <definedName name="_4GOIC01" localSheetId="22">#REF!</definedName>
    <definedName name="_4GOIC01">#REF!</definedName>
    <definedName name="_4HDCTT1" localSheetId="22">#REF!</definedName>
    <definedName name="_4HDCTT1">#REF!</definedName>
    <definedName name="_4HDCTT2" localSheetId="22">#REF!</definedName>
    <definedName name="_4HDCTT2">#REF!</definedName>
    <definedName name="_4HDCTT3" localSheetId="22">#REF!</definedName>
    <definedName name="_4HDCTT3">#REF!</definedName>
    <definedName name="_4HDCTT4" localSheetId="22">#REF!</definedName>
    <definedName name="_4HDCTT4">#REF!</definedName>
    <definedName name="_4HNCTT1" localSheetId="22">#REF!</definedName>
    <definedName name="_4HNCTT1">#REF!</definedName>
    <definedName name="_4HNCTT2" localSheetId="22">#REF!</definedName>
    <definedName name="_4HNCTT2">#REF!</definedName>
    <definedName name="_4HNCTT3" localSheetId="22">#REF!</definedName>
    <definedName name="_4HNCTT3">#REF!</definedName>
    <definedName name="_4HNCTT4" localSheetId="22">#REF!</definedName>
    <definedName name="_4HNCTT4">#REF!</definedName>
    <definedName name="_4KEPC01" localSheetId="22">#REF!</definedName>
    <definedName name="_4KEPC01">#REF!</definedName>
    <definedName name="_4LBCO01" localSheetId="22">#REF!</definedName>
    <definedName name="_4LBCO01">#REF!</definedName>
    <definedName name="_4MAÕ_HAØNG" localSheetId="22">#REF!</definedName>
    <definedName name="_4MAÕ_HAØNG">#REF!</definedName>
    <definedName name="_4MAÕ_SOÁ_THUEÁ" localSheetId="22">#REF!</definedName>
    <definedName name="_4MAÕ_SOÁ_THUEÁ">#REF!</definedName>
    <definedName name="_4OSLCTT" localSheetId="22">#REF!</definedName>
    <definedName name="_4OSLCTT">#REF!</definedName>
    <definedName name="_4OSLCTT_18">#REF!</definedName>
    <definedName name="_5" localSheetId="22">#REF!</definedName>
    <definedName name="_5">#REF!</definedName>
    <definedName name="_5___0ten_">#REF!</definedName>
    <definedName name="_5_0ten_">#REF!</definedName>
    <definedName name="_5CNHT95" localSheetId="22">#REF!</definedName>
    <definedName name="_5CNHT95">#REF!</definedName>
    <definedName name="_5GOIC01" localSheetId="22">#REF!</definedName>
    <definedName name="_5GOIC01">#REF!</definedName>
    <definedName name="_5HDCHT1" localSheetId="22">#REF!</definedName>
    <definedName name="_5HDCHT1">#REF!</definedName>
    <definedName name="_5KEPC01" localSheetId="22">#REF!</definedName>
    <definedName name="_5KEPC01">#REF!</definedName>
    <definedName name="_5MAÕ_SOÁ_THUEÁ" localSheetId="22">#REF!</definedName>
    <definedName name="_5MAÕ_SOÁ_THUEÁ">#REF!</definedName>
    <definedName name="_5ÑÔN_GIAÙ" localSheetId="22">#REF!</definedName>
    <definedName name="_5ÑÔN_GIAÙ">#REF!</definedName>
    <definedName name="_5OSLCHT" localSheetId="22">#REF!</definedName>
    <definedName name="_5OSLCHT">#REF!</definedName>
    <definedName name="_5TU120" localSheetId="22">#REF!</definedName>
    <definedName name="_5TU120">#REF!</definedName>
    <definedName name="_5TU130" localSheetId="22">#REF!</definedName>
    <definedName name="_5TU130">#REF!</definedName>
    <definedName name="_6___0xoa_">#REF!</definedName>
    <definedName name="_6_0xoa_">#REF!</definedName>
    <definedName name="_6BNTTTH" localSheetId="22">#REF!</definedName>
    <definedName name="_6BNTTTH">#REF!</definedName>
    <definedName name="_6DCTTBO" localSheetId="22">#REF!</definedName>
    <definedName name="_6DCTTBO">#REF!</definedName>
    <definedName name="_6DD24TT" localSheetId="22">#REF!</definedName>
    <definedName name="_6DD24TT">#REF!</definedName>
    <definedName name="_6FCOTBU" localSheetId="22">#REF!</definedName>
    <definedName name="_6FCOTBU">#REF!</definedName>
    <definedName name="_6LATUBU" localSheetId="22">#REF!</definedName>
    <definedName name="_6LATUBU">#REF!</definedName>
    <definedName name="_6ÑÔN_GIAÙ" localSheetId="22">#REF!</definedName>
    <definedName name="_6ÑÔN_GIAÙ">#REF!</definedName>
    <definedName name="_6SDTT24" localSheetId="22">#REF!</definedName>
    <definedName name="_6SDTT24">#REF!</definedName>
    <definedName name="_6SOÁ_CTÖØ">#REF!</definedName>
    <definedName name="_6TBUDTT" localSheetId="22">#REF!</definedName>
    <definedName name="_6TBUDTT">#REF!</definedName>
    <definedName name="_6TDDDTT" localSheetId="22">#REF!</definedName>
    <definedName name="_6TDDDTT">#REF!</definedName>
    <definedName name="_6TLTTTH" localSheetId="22">#REF!</definedName>
    <definedName name="_6TLTTTH">#REF!</definedName>
    <definedName name="_6TUBUTT" localSheetId="22">#REF!</definedName>
    <definedName name="_6TUBUTT">#REF!</definedName>
    <definedName name="_6UCLVIS" localSheetId="22">#REF!</definedName>
    <definedName name="_6UCLVIS">#REF!</definedName>
    <definedName name="_7DNCABC" localSheetId="22">#REF!</definedName>
    <definedName name="_7DNCABC">#REF!</definedName>
    <definedName name="_7HDCTBU" localSheetId="22">#REF!</definedName>
    <definedName name="_7HDCTBU">#REF!</definedName>
    <definedName name="_7PKTUBU" localSheetId="22">#REF!</definedName>
    <definedName name="_7PKTUBU">#REF!</definedName>
    <definedName name="_7SOÁ_CTÖØ" localSheetId="22">#REF!</definedName>
    <definedName name="_7SOÁ_CTÖØ">#REF!</definedName>
    <definedName name="_7SOÁ_LÖÔÏNG">#REF!</definedName>
    <definedName name="_7TBHT20" localSheetId="22">#REF!</definedName>
    <definedName name="_7TBHT20">#REF!</definedName>
    <definedName name="_7TBHT30" localSheetId="22">#REF!</definedName>
    <definedName name="_7TBHT30">#REF!</definedName>
    <definedName name="_7TDCABC" localSheetId="22">#REF!</definedName>
    <definedName name="_7TDCABC">#REF!</definedName>
    <definedName name="_8" localSheetId="22">#REF!</definedName>
    <definedName name="_8">#REF!</definedName>
    <definedName name="_8_0xoa_">#REF!</definedName>
    <definedName name="_8SOÁ_LÖÔÏNG" localSheetId="22">#REF!</definedName>
    <definedName name="_8SOÁ_LÖÔÏNG">#REF!</definedName>
    <definedName name="_8TEÂN_HAØNG">#REF!</definedName>
    <definedName name="_9600LH">#REF!</definedName>
    <definedName name="_9647LH">#REF!</definedName>
    <definedName name="_9674LH">#REF!</definedName>
    <definedName name="_9681LH">#REF!</definedName>
    <definedName name="_9TEÂN_HAØNG" localSheetId="22">#REF!</definedName>
    <definedName name="_9TEÂN_HAØNG">#REF!</definedName>
    <definedName name="_9TEÂN_KHAÙCH_HAØ">#REF!</definedName>
    <definedName name="_a">#REF!</definedName>
    <definedName name="_a1" localSheetId="0">{"'Sheet1'!$L$16"}</definedName>
    <definedName name="_a1" localSheetId="22">{"'Sheet1'!$L$16"}</definedName>
    <definedName name="_a1">{"'Sheet1'!$L$16"}</definedName>
    <definedName name="_a1_1" localSheetId="0">{"'Sheet1'!$L$16"}</definedName>
    <definedName name="_a1_1" localSheetId="14">{"'Sheet1'!$L$16"}</definedName>
    <definedName name="_a1_1" localSheetId="16">{"'Sheet1'!$L$16"}</definedName>
    <definedName name="_a1_1" localSheetId="22">{"'Sheet1'!$L$16"}</definedName>
    <definedName name="_a1_1" localSheetId="7">{"'Sheet1'!$L$16"}</definedName>
    <definedName name="_a1_1">{"'Sheet1'!$L$16"}</definedName>
    <definedName name="_a111">#REF!</definedName>
    <definedName name="_a129" localSheetId="0">{"Offgrid",#N/A,FALSE,"OFFGRID";"Region",#N/A,FALSE,"REGION";"Offgrid -2",#N/A,FALSE,"OFFGRID";"WTP",#N/A,FALSE,"WTP";"WTP -2",#N/A,FALSE,"WTP";"Project",#N/A,FALSE,"PROJECT";"Summary -2",#N/A,FALSE,"SUMMARY"}</definedName>
    <definedName name="_a129" localSheetId="14">{"Offgrid",#N/A,FALSE,"OFFGRID";"Region",#N/A,FALSE,"REGION";"Offgrid -2",#N/A,FALSE,"OFFGRID";"WTP",#N/A,FALSE,"WTP";"WTP -2",#N/A,FALSE,"WTP";"Project",#N/A,FALSE,"PROJECT";"Summary -2",#N/A,FALSE,"SUMMARY"}</definedName>
    <definedName name="_a129" localSheetId="19">{"Offgrid",#N/A,FALSE,"OFFGRID";"Region",#N/A,FALSE,"REGION";"Offgrid -2",#N/A,FALSE,"OFFGRID";"WTP",#N/A,FALSE,"WTP";"WTP -2",#N/A,FALSE,"WTP";"Project",#N/A,FALSE,"PROJECT";"Summary -2",#N/A,FALSE,"SUMMARY"}</definedName>
    <definedName name="_a129" localSheetId="16">{"Offgrid",#N/A,FALSE,"OFFGRID";"Region",#N/A,FALSE,"REGION";"Offgrid -2",#N/A,FALSE,"OFFGRID";"WTP",#N/A,FALSE,"WTP";"WTP -2",#N/A,FALSE,"WTP";"Project",#N/A,FALSE,"PROJECT";"Summary -2",#N/A,FALSE,"SUMMARY"}</definedName>
    <definedName name="_a129" localSheetId="22">{"Offgrid",#N/A,FALSE,"OFFGRID";"Region",#N/A,FALSE,"REGION";"Offgrid -2",#N/A,FALSE,"OFFGRID";"WTP",#N/A,FALSE,"WTP";"WTP -2",#N/A,FALSE,"WTP";"Project",#N/A,FALSE,"PROJECT";"Summary -2",#N/A,FALSE,"SUMMARY"}</definedName>
    <definedName name="_a129" localSheetId="6">{"Offgrid",#N/A,FALSE,"OFFGRID";"Region",#N/A,FALSE,"REGION";"Offgrid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29_1" localSheetId="0">{"Offgrid",#N/A,FALSE,"OFFGRID";"Region",#N/A,FALSE,"REGION";"Offgrid -2",#N/A,FALSE,"OFFGRID";"WTP",#N/A,FALSE,"WTP";"WTP -2",#N/A,FALSE,"WTP";"Project",#N/A,FALSE,"PROJECT";"Summary -2",#N/A,FALSE,"SUMMARY"}</definedName>
    <definedName name="_a129_1" localSheetId="14">{"Offgrid",#N/A,FALSE,"OFFGRID";"Region",#N/A,FALSE,"REGION";"Offgrid -2",#N/A,FALSE,"OFFGRID";"WTP",#N/A,FALSE,"WTP";"WTP -2",#N/A,FALSE,"WTP";"Project",#N/A,FALSE,"PROJECT";"Summary -2",#N/A,FALSE,"SUMMARY"}</definedName>
    <definedName name="_a129_1" localSheetId="16">{"Offgrid",#N/A,FALSE,"OFFGRID";"Region",#N/A,FALSE,"REGION";"Offgrid -2",#N/A,FALSE,"OFFGRID";"WTP",#N/A,FALSE,"WTP";"WTP -2",#N/A,FALSE,"WTP";"Project",#N/A,FALSE,"PROJECT";"Summary -2",#N/A,FALSE,"SUMMARY"}</definedName>
    <definedName name="_a129_1" localSheetId="22">{"Offgrid",#N/A,FALSE,"OFFGRID";"Region",#N/A,FALSE,"REGION";"Offgrid -2",#N/A,FALSE,"OFFGRID";"WTP",#N/A,FALSE,"WTP";"WTP -2",#N/A,FALSE,"WTP";"Project",#N/A,FALSE,"PROJECT";"Summary -2",#N/A,FALSE,"SUMMARY"}</definedName>
    <definedName name="_a129_1" localSheetId="7">{"Offgrid",#N/A,FALSE,"OFFGRID";"Region",#N/A,FALSE,"REGION";"Offgrid -2",#N/A,FALSE,"OFFGRID";"WTP",#N/A,FALSE,"WTP";"WTP -2",#N/A,FALSE,"WTP";"Project",#N/A,FALSE,"PROJECT";"Summary -2",#N/A,FALSE,"SUMMARY"}</definedName>
    <definedName name="_a129_1">{"Offgrid",#N/A,FALSE,"OFFGRID";"Region",#N/A,FALSE,"REGION";"Offgrid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4">{"Offgrid",#N/A,FALSE,"OFFGRID";"Region",#N/A,FALSE,"REGION";"Offgrid -2",#N/A,FALSE,"OFFGRID";"WTP",#N/A,FALSE,"WTP";"WTP -2",#N/A,FALSE,"WTP";"Project",#N/A,FALSE,"PROJECT";"Summary -2",#N/A,FALSE,"SUMMARY"}</definedName>
    <definedName name="_a130" localSheetId="19">{"Offgrid",#N/A,FALSE,"OFFGRID";"Region",#N/A,FALSE,"REGION";"Offgrid -2",#N/A,FALSE,"OFFGRID";"WTP",#N/A,FALSE,"WTP";"WTP -2",#N/A,FALSE,"WTP";"Project",#N/A,FALSE,"PROJECT";"Summary -2",#N/A,FALSE,"SUMMARY"}</definedName>
    <definedName name="_a130" localSheetId="16">{"Offgrid",#N/A,FALSE,"OFFGRID";"Region",#N/A,FALSE,"REGION";"Offgrid -2",#N/A,FALSE,"OFFGRID";"WTP",#N/A,FALSE,"WTP";"WTP -2",#N/A,FALSE,"WTP";"Project",#N/A,FALSE,"PROJECT";"Summary -2",#N/A,FALSE,"SUMMARY"}</definedName>
    <definedName name="_a130" localSheetId="22">{"Offgrid",#N/A,FALSE,"OFFGRID";"Region",#N/A,FALSE,"REGION";"Offgrid -2",#N/A,FALSE,"OFFGRID";"WTP",#N/A,FALSE,"WTP";"WTP -2",#N/A,FALSE,"WTP";"Project",#N/A,FALSE,"PROJECT";"Summary -2",#N/A,FALSE,"SUMMARY"}</definedName>
    <definedName name="_a130" localSheetId="6">{"Offgrid",#N/A,FALSE,"OFFGRID";"Region",#N/A,FALSE,"REGION";"Offgrid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130_1" localSheetId="0">{"Offgrid",#N/A,FALSE,"OFFGRID";"Region",#N/A,FALSE,"REGION";"Offgrid -2",#N/A,FALSE,"OFFGRID";"WTP",#N/A,FALSE,"WTP";"WTP -2",#N/A,FALSE,"WTP";"Project",#N/A,FALSE,"PROJECT";"Summary -2",#N/A,FALSE,"SUMMARY"}</definedName>
    <definedName name="_a130_1" localSheetId="14">{"Offgrid",#N/A,FALSE,"OFFGRID";"Region",#N/A,FALSE,"REGION";"Offgrid -2",#N/A,FALSE,"OFFGRID";"WTP",#N/A,FALSE,"WTP";"WTP -2",#N/A,FALSE,"WTP";"Project",#N/A,FALSE,"PROJECT";"Summary -2",#N/A,FALSE,"SUMMARY"}</definedName>
    <definedName name="_a130_1" localSheetId="16">{"Offgrid",#N/A,FALSE,"OFFGRID";"Region",#N/A,FALSE,"REGION";"Offgrid -2",#N/A,FALSE,"OFFGRID";"WTP",#N/A,FALSE,"WTP";"WTP -2",#N/A,FALSE,"WTP";"Project",#N/A,FALSE,"PROJECT";"Summary -2",#N/A,FALSE,"SUMMARY"}</definedName>
    <definedName name="_a130_1" localSheetId="22">{"Offgrid",#N/A,FALSE,"OFFGRID";"Region",#N/A,FALSE,"REGION";"Offgrid -2",#N/A,FALSE,"OFFGRID";"WTP",#N/A,FALSE,"WTP";"WTP -2",#N/A,FALSE,"WTP";"Project",#N/A,FALSE,"PROJECT";"Summary -2",#N/A,FALSE,"SUMMARY"}</definedName>
    <definedName name="_a130_1" localSheetId="7">{"Offgrid",#N/A,FALSE,"OFFGRID";"Region",#N/A,FALSE,"REGION";"Offgrid -2",#N/A,FALSE,"OFFGRID";"WTP",#N/A,FALSE,"WTP";"WTP -2",#N/A,FALSE,"WTP";"Project",#N/A,FALSE,"PROJECT";"Summary -2",#N/A,FALSE,"SUMMARY"}</definedName>
    <definedName name="_a130_1">{"Offgrid",#N/A,FALSE,"OFFGRID";"Region",#N/A,FALSE,"REGION";"Offgrid -2",#N/A,FALSE,"OFFGRID";"WTP",#N/A,FALSE,"WTP";"WTP -2",#N/A,FALSE,"WTP";"Project",#N/A,FALSE,"PROJECT";"Summary -2",#N/A,FALSE,"SUMMARY"}</definedName>
    <definedName name="_a2" localSheetId="0">{"'Sheet1'!$L$16"}</definedName>
    <definedName name="_a2" localSheetId="14">{"'Sheet1'!$L$16"}</definedName>
    <definedName name="_a2" localSheetId="19">{"'Sheet1'!$L$16"}</definedName>
    <definedName name="_a2" localSheetId="16">{"'Sheet1'!$L$16"}</definedName>
    <definedName name="_a2" localSheetId="22">{"'Sheet1'!$L$16"}</definedName>
    <definedName name="_a2" localSheetId="7">{"'Sheet1'!$L$16"}</definedName>
    <definedName name="_a2">{"'Sheet1'!$L$16"}</definedName>
    <definedName name="_a2_1" localSheetId="0">{"'Sheet1'!$L$16"}</definedName>
    <definedName name="_a2_1" localSheetId="14">{"'Sheet1'!$L$16"}</definedName>
    <definedName name="_a2_1" localSheetId="16">{"'Sheet1'!$L$16"}</definedName>
    <definedName name="_a2_1" localSheetId="22">{"'Sheet1'!$L$16"}</definedName>
    <definedName name="_a2_1" localSheetId="7">{"'Sheet1'!$L$16"}</definedName>
    <definedName name="_a2_1">{"'Sheet1'!$L$16"}</definedName>
    <definedName name="_a3" localSheetId="22">{"'Sheet1'!$L$16"}</definedName>
    <definedName name="_a3">{"'Sheet1'!$L$16"}</definedName>
    <definedName name="_A4" localSheetId="0">{"'Sheet1'!$L$16"}</definedName>
    <definedName name="_A4" localSheetId="14">{"'Sheet1'!$L$16"}</definedName>
    <definedName name="_A4" localSheetId="19">{"'Sheet1'!$L$16"}</definedName>
    <definedName name="_A4" localSheetId="16">{"'Sheet1'!$L$16"}</definedName>
    <definedName name="_A4" localSheetId="17">{"'Sheet1'!$L$16"}</definedName>
    <definedName name="_A4" localSheetId="18">{"'Sheet1'!$L$16"}</definedName>
    <definedName name="_A4" localSheetId="22">{"'Sheet1'!$L$16"}</definedName>
    <definedName name="_A4" localSheetId="6">{"'Sheet1'!$L$16"}</definedName>
    <definedName name="_A4" localSheetId="7">{"'Sheet1'!$L$16"}</definedName>
    <definedName name="_A4">{"'Sheet1'!$L$16"}</definedName>
    <definedName name="_A4_1" localSheetId="0">{"'Sheet1'!$L$16"}</definedName>
    <definedName name="_A4_1" localSheetId="14">{"'Sheet1'!$L$16"}</definedName>
    <definedName name="_A4_1" localSheetId="16">{"'Sheet1'!$L$16"}</definedName>
    <definedName name="_A4_1" localSheetId="22">{"'Sheet1'!$L$16"}</definedName>
    <definedName name="_A4_1" localSheetId="7">{"'Sheet1'!$L$16"}</definedName>
    <definedName name="_A4_1">{"'Sheet1'!$L$16"}</definedName>
    <definedName name="_A65700" localSheetId="22">#REF!</definedName>
    <definedName name="_A65700">#REF!</definedName>
    <definedName name="_A65800" localSheetId="22">#REF!</definedName>
    <definedName name="_A65800">#REF!</definedName>
    <definedName name="_A66000" localSheetId="22">#REF!</definedName>
    <definedName name="_A66000">#REF!</definedName>
    <definedName name="_A67000" localSheetId="22">#REF!</definedName>
    <definedName name="_A67000">#REF!</definedName>
    <definedName name="_A68000" localSheetId="22">#REF!</definedName>
    <definedName name="_A68000">#REF!</definedName>
    <definedName name="_A70000" localSheetId="22">#REF!</definedName>
    <definedName name="_A70000">#REF!</definedName>
    <definedName name="_A75000" localSheetId="22">#REF!</definedName>
    <definedName name="_A75000">#REF!</definedName>
    <definedName name="_A85000" localSheetId="22">#REF!</definedName>
    <definedName name="_A85000">#REF!</definedName>
    <definedName name="_abb91" localSheetId="22">#REF!</definedName>
    <definedName name="_abb91">#REF!</definedName>
    <definedName name="_abc123">#REF!</definedName>
    <definedName name="_ATC12">#REF!</definedName>
    <definedName name="_ATC15">#REF!</definedName>
    <definedName name="_ATC3">#REF!</definedName>
    <definedName name="_ATC6">#REF!</definedName>
    <definedName name="_ATC9">#REF!</definedName>
    <definedName name="_atn1" localSheetId="22">#REF!</definedName>
    <definedName name="_atn1">#REF!</definedName>
    <definedName name="_atn10" localSheetId="22">#REF!</definedName>
    <definedName name="_atn10">#REF!</definedName>
    <definedName name="_atn2" localSheetId="22">#REF!</definedName>
    <definedName name="_atn2">#REF!</definedName>
    <definedName name="_atn3" localSheetId="22">#REF!</definedName>
    <definedName name="_atn3">#REF!</definedName>
    <definedName name="_atn4" localSheetId="22">#REF!</definedName>
    <definedName name="_atn4">#REF!</definedName>
    <definedName name="_atn5" localSheetId="22">#REF!</definedName>
    <definedName name="_atn5">#REF!</definedName>
    <definedName name="_atn6" localSheetId="22">#REF!</definedName>
    <definedName name="_atn6">#REF!</definedName>
    <definedName name="_atn7" localSheetId="22">#REF!</definedName>
    <definedName name="_atn7">#REF!</definedName>
    <definedName name="_atn8" localSheetId="22">#REF!</definedName>
    <definedName name="_atn8">#REF!</definedName>
    <definedName name="_atn9" localSheetId="22">#REF!</definedName>
    <definedName name="_atn9">#REF!</definedName>
    <definedName name="_b1" localSheetId="22">{"'Sheet1'!$L$16"}</definedName>
    <definedName name="_b1">{"'Sheet1'!$L$16"}</definedName>
    <definedName name="_b100000">#REF!</definedName>
    <definedName name="_b129" localSheetId="22">{"Offgrid",#N/A,FALSE,"OFFGRID";"Region",#N/A,FALSE,"REGION";"Offgrid -2",#N/A,FALSE,"OFFGRID";"WTP",#N/A,FALSE,"WTP";"WTP -2",#N/A,FALSE,"WTP";"Project",#N/A,FALSE,"PROJECT";"Summary -2",#N/A,FALSE,"SUMMARY"}</definedName>
    <definedName name="_b129">{"Offgrid",#N/A,FALSE,"OFFGRID";"Region",#N/A,FALSE,"REGION";"Offgrid -2",#N/A,FALSE,"OFFGRID";"WTP",#N/A,FALSE,"WTP";"WTP -2",#N/A,FALSE,"WTP";"Project",#N/A,FALSE,"PROJECT";"Summary -2",#N/A,FALSE,"SUMMARY"}</definedName>
    <definedName name="_b3" localSheetId="22">#REF!</definedName>
    <definedName name="_b3">#REF!</definedName>
    <definedName name="_B4">#REF!</definedName>
    <definedName name="_B7" localSheetId="22">#REF!</definedName>
    <definedName name="_B7">#REF!</definedName>
    <definedName name="_B72100">#REF!</definedName>
    <definedName name="_B72172" localSheetId="22">#REF!</definedName>
    <definedName name="_B72172">#REF!</definedName>
    <definedName name="_B86000">#REF!</definedName>
    <definedName name="_ba1" localSheetId="22">{#N/A,#N/A,FALSE,"Chi tiÆt"}</definedName>
    <definedName name="_ba1">{#N/A,#N/A,FALSE,"Chi tiÆt"}</definedName>
    <definedName name="_bac1" localSheetId="22">#REF!</definedName>
    <definedName name="_bac1">#REF!</definedName>
    <definedName name="_bac2" localSheetId="22">#REF!</definedName>
    <definedName name="_bac2">#REF!</definedName>
    <definedName name="_ban2" localSheetId="22">{"'Sheet1'!$L$16"}</definedName>
    <definedName name="_ban2">{"'Sheet1'!$L$16"}</definedName>
    <definedName name="_BBU2">#REF!</definedName>
    <definedName name="_BBU3">#REF!</definedName>
    <definedName name="_BEP1" localSheetId="22">#REF!</definedName>
    <definedName name="_BEP1">#REF!</definedName>
    <definedName name="_BIA2" localSheetId="22">'B4. Định mức QLDA &amp; TV'!_BIA2</definedName>
    <definedName name="_BIA2">[0]!_BIA2</definedName>
    <definedName name="_Bia22" localSheetId="22">'B4. Định mức QLDA &amp; TV'!_Bia22</definedName>
    <definedName name="_Bia22">[0]!_Bia22</definedName>
    <definedName name="_Bia3" localSheetId="22">'B4. Định mức QLDA &amp; TV'!_Bia3</definedName>
    <definedName name="_Bia3">[0]!_Bia3</definedName>
    <definedName name="_BIA4" localSheetId="0">{"'Sheet1'!$L$16"}</definedName>
    <definedName name="_BIA4" localSheetId="14">{"'Sheet1'!$L$16"}</definedName>
    <definedName name="_BIA4" localSheetId="16">{"'Sheet1'!$L$16"}</definedName>
    <definedName name="_BIA4" localSheetId="17">{"'Sheet1'!$L$16"}</definedName>
    <definedName name="_BIA4" localSheetId="18">{"'Sheet1'!$L$16"}</definedName>
    <definedName name="_BIA4" localSheetId="22">{"'Sheet1'!$L$16"}</definedName>
    <definedName name="_BIA4" localSheetId="6">{"'Sheet1'!$L$16"}</definedName>
    <definedName name="_BIA4" localSheetId="7">{"'Sheet1'!$L$16"}</definedName>
    <definedName name="_BIA4">{"'Sheet1'!$L$16"}</definedName>
    <definedName name="_bia5" localSheetId="22">'B4. Định mức QLDA &amp; TV'!_bia5</definedName>
    <definedName name="_bia5">[0]!_bia5</definedName>
    <definedName name="_bia6" localSheetId="22">'B4. Định mức QLDA &amp; TV'!_bia6</definedName>
    <definedName name="_bia6">[0]!_bia6</definedName>
    <definedName name="_BKE7" localSheetId="22">#REF!</definedName>
    <definedName name="_BKE7">#REF!</definedName>
    <definedName name="_Bm2" localSheetId="22">{"'Sheet1'!$L$16"}</definedName>
    <definedName name="_Bm2">{"'Sheet1'!$L$16"}</definedName>
    <definedName name="_boi1">#REF!</definedName>
    <definedName name="_boi2">#REF!</definedName>
    <definedName name="_boi3">#REF!</definedName>
    <definedName name="_boi4">#REF!</definedName>
    <definedName name="_BOT10">"Botón de opción 10"</definedName>
    <definedName name="_BOT9">"Botón de opción 9"</definedName>
    <definedName name="_BSC10" localSheetId="22">#REF!</definedName>
    <definedName name="_BSC10">#REF!</definedName>
    <definedName name="_BSC11" localSheetId="22">#REF!</definedName>
    <definedName name="_BSC11">#REF!</definedName>
    <definedName name="_BSC12" localSheetId="22">#REF!</definedName>
    <definedName name="_BSC12">#REF!</definedName>
    <definedName name="_BSC13" localSheetId="22">#REF!</definedName>
    <definedName name="_BSC13">#REF!</definedName>
    <definedName name="_BSC14" localSheetId="22">#REF!</definedName>
    <definedName name="_BSC14">#REF!</definedName>
    <definedName name="_BSC15" localSheetId="22">#REF!</definedName>
    <definedName name="_BSC15">#REF!</definedName>
    <definedName name="_BSC16" localSheetId="22">#REF!</definedName>
    <definedName name="_BSC16">#REF!</definedName>
    <definedName name="_BSC17" localSheetId="22">#REF!</definedName>
    <definedName name="_BSC17">#REF!</definedName>
    <definedName name="_BSC18" localSheetId="22">#REF!</definedName>
    <definedName name="_BSC18">#REF!</definedName>
    <definedName name="_BSC19" localSheetId="22">#REF!</definedName>
    <definedName name="_BSC19">#REF!</definedName>
    <definedName name="_BSC20" localSheetId="22">#REF!</definedName>
    <definedName name="_BSC20">#REF!</definedName>
    <definedName name="_BSC21" localSheetId="22">#REF!</definedName>
    <definedName name="_BSC21">#REF!</definedName>
    <definedName name="_BSC22" localSheetId="22">#REF!</definedName>
    <definedName name="_BSC22">#REF!</definedName>
    <definedName name="_BSC23" localSheetId="22">#REF!</definedName>
    <definedName name="_BSC23">#REF!</definedName>
    <definedName name="_BSC24" localSheetId="22">#REF!</definedName>
    <definedName name="_BSC24">#REF!</definedName>
    <definedName name="_BSC25" localSheetId="22">#REF!</definedName>
    <definedName name="_BSC25">#REF!</definedName>
    <definedName name="_BSC26" localSheetId="22">#REF!</definedName>
    <definedName name="_BSC26">#REF!</definedName>
    <definedName name="_BSC27" localSheetId="22">#REF!</definedName>
    <definedName name="_BSC27">#REF!</definedName>
    <definedName name="_BSC28" localSheetId="22">#REF!</definedName>
    <definedName name="_BSC28">#REF!</definedName>
    <definedName name="_BSC29" localSheetId="22">#REF!</definedName>
    <definedName name="_BSC29">#REF!</definedName>
    <definedName name="_bsc30" localSheetId="22">#REF!</definedName>
    <definedName name="_bsc30">#REF!</definedName>
    <definedName name="_bsc31" localSheetId="22">#REF!</definedName>
    <definedName name="_bsc31">#REF!</definedName>
    <definedName name="_BSC9" localSheetId="22">#REF!</definedName>
    <definedName name="_BSC9">#REF!</definedName>
    <definedName name="_btm10" localSheetId="22">#REF!</definedName>
    <definedName name="_btm10">#REF!</definedName>
    <definedName name="_btm100" localSheetId="22">#REF!</definedName>
    <definedName name="_btm100">#REF!</definedName>
    <definedName name="_BTM150" localSheetId="22">#REF!</definedName>
    <definedName name="_BTM150">#REF!</definedName>
    <definedName name="_BTM200" localSheetId="22">#REF!</definedName>
    <definedName name="_BTM200">#REF!</definedName>
    <definedName name="_BTM250" localSheetId="22">#REF!</definedName>
    <definedName name="_BTM250">#REF!</definedName>
    <definedName name="_BTM300" localSheetId="22">#REF!</definedName>
    <definedName name="_BTM300">#REF!</definedName>
    <definedName name="_BTM50" localSheetId="22">#REF!</definedName>
    <definedName name="_BTM50">#REF!</definedName>
    <definedName name="_bua25">#REF!</definedName>
    <definedName name="_Builtin0">#REF!</definedName>
    <definedName name="_Builtin155">#REF!</definedName>
    <definedName name="_Bút" localSheetId="22">#REF!</definedName>
    <definedName name="_Bút">#REF!</definedName>
    <definedName name="_bve02">#REF!</definedName>
    <definedName name="_bve03">#REF!</definedName>
    <definedName name="_bve04">#REF!</definedName>
    <definedName name="_bve05">#REF!</definedName>
    <definedName name="_bve06">#REF!</definedName>
    <definedName name="_bve07">#REF!</definedName>
    <definedName name="_bve08">#REF!</definedName>
    <definedName name="_bve09">#REF!</definedName>
    <definedName name="_bve10">#REF!</definedName>
    <definedName name="_bve11">#REF!</definedName>
    <definedName name="_bve12">#REF!</definedName>
    <definedName name="_bve13">#REF!</definedName>
    <definedName name="_bve14">#REF!</definedName>
    <definedName name="_bve15">#REF!</definedName>
    <definedName name="_bve16">#REF!</definedName>
    <definedName name="_bve17">#REF!</definedName>
    <definedName name="_bve18">#REF!</definedName>
    <definedName name="_bve19">#REF!</definedName>
    <definedName name="_bve20">#REF!</definedName>
    <definedName name="_bve21">#REF!</definedName>
    <definedName name="_bve22">#REF!</definedName>
    <definedName name="_bve3">#REF!</definedName>
    <definedName name="_bve4">#REF!</definedName>
    <definedName name="_bve6">#REF!</definedName>
    <definedName name="_bve8">#REF!</definedName>
    <definedName name="_c">#REF!</definedName>
    <definedName name="_C_Lphi_4ab" localSheetId="22">#REF!</definedName>
    <definedName name="_C_Lphi_4ab">#REF!</definedName>
    <definedName name="_CA1" localSheetId="22">#REF!</definedName>
    <definedName name="_CA1">#REF!</definedName>
    <definedName name="_CA2" localSheetId="22">#REF!</definedName>
    <definedName name="_CA2">#REF!</definedName>
    <definedName name="_CA3" localSheetId="22">#REF!</definedName>
    <definedName name="_CA3">#REF!</definedName>
    <definedName name="_Can2">#REF!</definedName>
    <definedName name="_cao1" localSheetId="22">#REF!</definedName>
    <definedName name="_cao1">#REF!</definedName>
    <definedName name="_cao2" localSheetId="22">#REF!</definedName>
    <definedName name="_cao2">#REF!</definedName>
    <definedName name="_cao3" localSheetId="22">#REF!</definedName>
    <definedName name="_cao3">#REF!</definedName>
    <definedName name="_cao4" localSheetId="22">#REF!</definedName>
    <definedName name="_cao4">#REF!</definedName>
    <definedName name="_cao5" localSheetId="22">#REF!</definedName>
    <definedName name="_cao5">#REF!</definedName>
    <definedName name="_cao6" localSheetId="22">#REF!</definedName>
    <definedName name="_cao6">#REF!</definedName>
    <definedName name="_cap1" localSheetId="22">#REF!</definedName>
    <definedName name="_cap1">[0]!_cap1</definedName>
    <definedName name="_Cap2" localSheetId="22">'B4. Định mức QLDA &amp; TV'!_Cap2</definedName>
    <definedName name="_Cap2">[0]!_Cap2</definedName>
    <definedName name="_cat2" localSheetId="22">#REF!</definedName>
    <definedName name="_cat2">#REF!</definedName>
    <definedName name="_cat3" localSheetId="22">#REF!</definedName>
    <definedName name="_cat3">#REF!</definedName>
    <definedName name="_cat4" localSheetId="22">#REF!</definedName>
    <definedName name="_cat4">#REF!</definedName>
    <definedName name="_cat5">#REF!</definedName>
    <definedName name="_câu_hỏi" localSheetId="22">#REF!</definedName>
    <definedName name="_câu_hỏi">#REF!</definedName>
    <definedName name="_CAU10">#REF!</definedName>
    <definedName name="_Cau2">#REF!</definedName>
    <definedName name="_CAU22">#REF!</definedName>
    <definedName name="_cau25">#REF!</definedName>
    <definedName name="_cau40">#REF!</definedName>
    <definedName name="_cau50">#REF!</definedName>
    <definedName name="_CAU7">#REF!</definedName>
    <definedName name="_CAU8">#REF!</definedName>
    <definedName name="_CAU9">#REF!</definedName>
    <definedName name="_cauhoi">#REF!</definedName>
    <definedName name="_cep1" localSheetId="0">{"'Sheet1'!$L$16"}</definedName>
    <definedName name="_cep1" localSheetId="14">{"'Sheet1'!$L$16"}</definedName>
    <definedName name="_cep1" localSheetId="16">{"'Sheet1'!$L$16"}</definedName>
    <definedName name="_cep1" localSheetId="22">{"'Sheet1'!$L$16"}</definedName>
    <definedName name="_cep1" localSheetId="6">{"'Sheet1'!$L$16"}</definedName>
    <definedName name="_cep1" localSheetId="7">{"'Sheet1'!$L$16"}</definedName>
    <definedName name="_cep1">{"'Sheet1'!$L$16"}</definedName>
    <definedName name="_CFO931">#REF!</definedName>
    <definedName name="_CFU1">#REF!</definedName>
    <definedName name="_ch1">#REF!</definedName>
    <definedName name="_chk1">#REF!</definedName>
    <definedName name="_chl3331">#REF!</definedName>
    <definedName name="_chl3334">#REF!</definedName>
    <definedName name="_CIN1">#REF!</definedName>
    <definedName name="_CIN2">#REF!</definedName>
    <definedName name="_CM1" localSheetId="22">{"'Sheet1'!$L$16"}</definedName>
    <definedName name="_CM1">{"'Sheet1'!$L$16"}</definedName>
    <definedName name="_COB1">#REF!</definedName>
    <definedName name="_COB2">#REF!</definedName>
    <definedName name="_coc15" localSheetId="22">{"'Sheet1'!$L$16"}</definedName>
    <definedName name="_coc15">{"'Sheet1'!$L$16"}</definedName>
    <definedName name="_coc250">#REF!</definedName>
    <definedName name="_coc300" localSheetId="22">#REF!</definedName>
    <definedName name="_coc300">#REF!</definedName>
    <definedName name="_coc35">#REF!</definedName>
    <definedName name="_coc350" localSheetId="22">#REF!</definedName>
    <definedName name="_coc350">#REF!</definedName>
    <definedName name="_CON1" localSheetId="22">#REF!</definedName>
    <definedName name="_CON1">#REF!</definedName>
    <definedName name="_CON2" localSheetId="22">#REF!</definedName>
    <definedName name="_CON2">#REF!</definedName>
    <definedName name="_COT1" localSheetId="22">#REF!</definedName>
    <definedName name="_COT1">#REF!</definedName>
    <definedName name="_COT2" localSheetId="22">#REF!</definedName>
    <definedName name="_COT2">#REF!</definedName>
    <definedName name="_CP31" localSheetId="22">{"'Sheet1'!$L$16"}</definedName>
    <definedName name="_CP31">{"'Sheet1'!$L$16"}</definedName>
    <definedName name="_cpd1" localSheetId="22">#REF!</definedName>
    <definedName name="_cpd1">#REF!</definedName>
    <definedName name="_cpd2" localSheetId="22">#REF!</definedName>
    <definedName name="_cpd2">#REF!</definedName>
    <definedName name="_CPhi_Bhiem" localSheetId="22">#REF!</definedName>
    <definedName name="_CPhi_Bhiem">#REF!</definedName>
    <definedName name="_CPhi_BQLDA" localSheetId="22">#REF!</definedName>
    <definedName name="_CPhi_BQLDA">#REF!</definedName>
    <definedName name="_CPhi_DBaoGT" localSheetId="22">#REF!</definedName>
    <definedName name="_CPhi_DBaoGT">#REF!</definedName>
    <definedName name="_CPhi_Kdinh" localSheetId="22">#REF!</definedName>
    <definedName name="_CPhi_Kdinh">#REF!</definedName>
    <definedName name="_CPhi_Nthu_KThanh" localSheetId="22">#REF!</definedName>
    <definedName name="_CPhi_Nthu_KThanh">#REF!</definedName>
    <definedName name="_CPhi_QToan" localSheetId="22">#REF!</definedName>
    <definedName name="_CPhi_QToan">#REF!</definedName>
    <definedName name="_CPhiTKe_13" localSheetId="22">#REF!</definedName>
    <definedName name="_CPhiTKe_13">#REF!</definedName>
    <definedName name="_cs105">#REF!</definedName>
    <definedName name="_CT2" localSheetId="22">{"'Sheet1'!$L$16"}</definedName>
    <definedName name="_CT2">{"'Sheet1'!$L$16"}</definedName>
    <definedName name="_CT250" localSheetId="22">#REF!</definedName>
    <definedName name="_CT250">#REF!</definedName>
    <definedName name="_Cty501" localSheetId="22">{"'Sheet1'!$L$16"}</definedName>
    <definedName name="_Cty501">{"'Sheet1'!$L$16"}</definedName>
    <definedName name="_CVC1">#REF!</definedName>
    <definedName name="_CVM1" localSheetId="22">#REF!</definedName>
    <definedName name="_CVM1">#REF!</definedName>
    <definedName name="_CVM2" localSheetId="22">#REF!</definedName>
    <definedName name="_CVM2">#REF!</definedName>
    <definedName name="_d" localSheetId="22">NA()</definedName>
    <definedName name="_d">#REF!</definedName>
    <definedName name="_D11" localSheetId="22">'B4. Định mức QLDA &amp; TV'!_D11</definedName>
    <definedName name="_D11">[0]!_D11</definedName>
    <definedName name="_d1500" localSheetId="0">{"'Sheet1'!$L$16"}</definedName>
    <definedName name="_d1500" localSheetId="14">{"'Sheet1'!$L$16"}</definedName>
    <definedName name="_d1500" localSheetId="19">{"'Sheet1'!$L$16"}</definedName>
    <definedName name="_d1500" localSheetId="16">{"'Sheet1'!$L$16"}</definedName>
    <definedName name="_d1500" localSheetId="17">{"'Sheet1'!$L$16"}</definedName>
    <definedName name="_d1500" localSheetId="18">{"'Sheet1'!$L$16"}</definedName>
    <definedName name="_d1500" localSheetId="22">{"'Sheet1'!$L$16"}</definedName>
    <definedName name="_d1500" localSheetId="6">{"'Sheet1'!$L$16"}</definedName>
    <definedName name="_d1500" localSheetId="7">{"'Sheet1'!$L$16"}</definedName>
    <definedName name="_d1500">{"'Sheet1'!$L$16"}</definedName>
    <definedName name="_d1500_1" localSheetId="0">{"'Sheet1'!$L$16"}</definedName>
    <definedName name="_d1500_1" localSheetId="14">{"'Sheet1'!$L$16"}</definedName>
    <definedName name="_d1500_1" localSheetId="16">{"'Sheet1'!$L$16"}</definedName>
    <definedName name="_d1500_1" localSheetId="22">{"'Sheet1'!$L$16"}</definedName>
    <definedName name="_d1500_1" localSheetId="7">{"'Sheet1'!$L$16"}</definedName>
    <definedName name="_d1500_1">{"'Sheet1'!$L$16"}</definedName>
    <definedName name="_d2">#REF!</definedName>
    <definedName name="_DA1">#REF!</definedName>
    <definedName name="_DA2" localSheetId="22">#REF!</definedName>
    <definedName name="_DA2">#REF!</definedName>
    <definedName name="_DA3" localSheetId="22">#REF!</definedName>
    <definedName name="_DA3">#REF!</definedName>
    <definedName name="_dai1" localSheetId="22">#REF!</definedName>
    <definedName name="_dai1">#REF!</definedName>
    <definedName name="_dai2" localSheetId="22">#REF!</definedName>
    <definedName name="_dai2">#REF!</definedName>
    <definedName name="_dai3" localSheetId="22">#REF!</definedName>
    <definedName name="_dai3">#REF!</definedName>
    <definedName name="_dai4" localSheetId="22">#REF!</definedName>
    <definedName name="_dai4">#REF!</definedName>
    <definedName name="_dai5" localSheetId="22">#REF!</definedName>
    <definedName name="_dai5">#REF!</definedName>
    <definedName name="_dai6" localSheetId="22">#REF!</definedName>
    <definedName name="_dai6">#REF!</definedName>
    <definedName name="_dam33" localSheetId="22">#REF!</definedName>
    <definedName name="_dam33">#REF!</definedName>
    <definedName name="_dan1" localSheetId="22">#REF!</definedName>
    <definedName name="_dan1">#REF!</definedName>
    <definedName name="_dan2" localSheetId="22">#REF!</definedName>
    <definedName name="_dan2">#REF!</definedName>
    <definedName name="_dao1" localSheetId="22">#REF!</definedName>
    <definedName name="_dao1">#REF!</definedName>
    <definedName name="_dao2" localSheetId="22">#REF!</definedName>
    <definedName name="_dao2">#REF!</definedName>
    <definedName name="_dap2" localSheetId="22">#REF!</definedName>
    <definedName name="_dap2">#REF!</definedName>
    <definedName name="_dau2">#REF!</definedName>
    <definedName name="_day1" localSheetId="22">#REF!</definedName>
    <definedName name="_day1">#REF!</definedName>
    <definedName name="_day2" localSheetId="22">#REF!</definedName>
    <definedName name="_day2">#REF!</definedName>
    <definedName name="_dbu1" localSheetId="22">#REF!</definedName>
    <definedName name="_dbu1">#REF!</definedName>
    <definedName name="_dbu2" localSheetId="22">#REF!</definedName>
    <definedName name="_dbu2">#REF!</definedName>
    <definedName name="_DC1" localSheetId="22">#REF!</definedName>
    <definedName name="_DC1">#REF!</definedName>
    <definedName name="_DC2" localSheetId="22">#REF!</definedName>
    <definedName name="_DC2">#REF!</definedName>
    <definedName name="_DC3" localSheetId="22">#REF!</definedName>
    <definedName name="_DC3">#REF!</definedName>
    <definedName name="_ddn400" localSheetId="22">#REF!</definedName>
    <definedName name="_ddn400">#REF!</definedName>
    <definedName name="_ddn600" localSheetId="22">#REF!</definedName>
    <definedName name="_ddn600">#REF!</definedName>
    <definedName name="_DDP2" localSheetId="22">#REF!</definedName>
    <definedName name="_DDP2">#REF!</definedName>
    <definedName name="_deo1" localSheetId="22">#REF!</definedName>
    <definedName name="_deo1">#REF!</definedName>
    <definedName name="_deo10" localSheetId="22">#REF!</definedName>
    <definedName name="_deo10">#REF!</definedName>
    <definedName name="_deo2" localSheetId="22">#REF!</definedName>
    <definedName name="_deo2">#REF!</definedName>
    <definedName name="_deo3" localSheetId="22">#REF!</definedName>
    <definedName name="_deo3">#REF!</definedName>
    <definedName name="_deo4" localSheetId="22">#REF!</definedName>
    <definedName name="_deo4">#REF!</definedName>
    <definedName name="_deo5" localSheetId="22">#REF!</definedName>
    <definedName name="_deo5">#REF!</definedName>
    <definedName name="_deo6" localSheetId="22">#REF!</definedName>
    <definedName name="_deo6">#REF!</definedName>
    <definedName name="_deo7" localSheetId="22">#REF!</definedName>
    <definedName name="_deo7">#REF!</definedName>
    <definedName name="_deo8" localSheetId="22">#REF!</definedName>
    <definedName name="_deo8">#REF!</definedName>
    <definedName name="_deo9" localSheetId="22">#REF!</definedName>
    <definedName name="_deo9">#REF!</definedName>
    <definedName name="_DGC10" localSheetId="22">#REF!</definedName>
    <definedName name="_DGC10">#REF!</definedName>
    <definedName name="_DGC22" localSheetId="22">#REF!</definedName>
    <definedName name="_DGC22">#REF!</definedName>
    <definedName name="_DGC7">#REF!</definedName>
    <definedName name="_DGC8">#REF!</definedName>
    <definedName name="_DGC9">#REF!</definedName>
    <definedName name="_DgL1" localSheetId="22">#REF!</definedName>
    <definedName name="_DgL1">#REF!</definedName>
    <definedName name="_DgL2" localSheetId="22">#REF!</definedName>
    <definedName name="_DgL2">#REF!</definedName>
    <definedName name="_DgL3" localSheetId="22">#REF!</definedName>
    <definedName name="_DgL3">#REF!</definedName>
    <definedName name="_DgL4" localSheetId="22">#REF!</definedName>
    <definedName name="_DgL4">#REF!</definedName>
    <definedName name="_DgL5" localSheetId="22">#REF!</definedName>
    <definedName name="_DgL5">#REF!</definedName>
    <definedName name="_DgS1" localSheetId="22">#REF!</definedName>
    <definedName name="_DgS1">#REF!</definedName>
    <definedName name="_DgS2" localSheetId="22">#REF!</definedName>
    <definedName name="_DgS2">#REF!</definedName>
    <definedName name="_dgt100" localSheetId="22">#REF!</definedName>
    <definedName name="_dgt100">#REF!</definedName>
    <definedName name="_dia">#REF!</definedName>
    <definedName name="_Đĩa_DVD" localSheetId="22">#REF!</definedName>
    <definedName name="_Đĩa_DVD">#REF!</definedName>
    <definedName name="_DIS1" localSheetId="22">#REF!</definedName>
    <definedName name="_DIS1">#REF!</definedName>
    <definedName name="_DIS2" localSheetId="22">#REF!</definedName>
    <definedName name="_DIS2">#REF!</definedName>
    <definedName name="_Dist_Bin">#REF!</definedName>
    <definedName name="_Dist_Values">#REF!</definedName>
    <definedName name="_dky3331">#REF!</definedName>
    <definedName name="_dky3334">#REF!</definedName>
    <definedName name="_DOC">#REF!</definedName>
    <definedName name="_DT_CG">#REF!</definedName>
    <definedName name="_e" localSheetId="22">#REF!</definedName>
    <definedName name="_e">#REF!</definedName>
    <definedName name="_E1200" localSheetId="22">{"'Sheet1'!$L$16"}</definedName>
    <definedName name="_E1200">{"'Sheet1'!$L$16"}</definedName>
    <definedName name="_E99999">#REF!</definedName>
    <definedName name="_EUR1">#REF!</definedName>
    <definedName name="_EUR2">#REF!</definedName>
    <definedName name="_EUR3">#REF!</definedName>
    <definedName name="_EUR4">#REF!</definedName>
    <definedName name="_EUR7">#REF!</definedName>
    <definedName name="_EXC1" localSheetId="22">#REF!</definedName>
    <definedName name="_EXC1">#REF!</definedName>
    <definedName name="_EXC2" localSheetId="22">#REF!</definedName>
    <definedName name="_EXC2">#REF!</definedName>
    <definedName name="_f" localSheetId="22">#REF!</definedName>
    <definedName name="_f">#REF!</definedName>
    <definedName name="_F1" localSheetId="0">{"'Sheet1'!$L$16"}</definedName>
    <definedName name="_F1" localSheetId="14">{"'Sheet1'!$L$16"}</definedName>
    <definedName name="_F1" localSheetId="19">{"'Sheet1'!$L$16"}</definedName>
    <definedName name="_F1" localSheetId="16">{"'Sheet1'!$L$16"}</definedName>
    <definedName name="_F1" localSheetId="17">{"'Sheet1'!$L$16"}</definedName>
    <definedName name="_F1" localSheetId="18">{"'Sheet1'!$L$16"}</definedName>
    <definedName name="_F1" localSheetId="22">{"'Sheet1'!$L$16"}</definedName>
    <definedName name="_F1" localSheetId="6">{"'Sheet1'!$L$16"}</definedName>
    <definedName name="_F1">{"'Sheet1'!$L$16"}</definedName>
    <definedName name="_F1_1" localSheetId="0">{"'Sheet1'!$L$16"}</definedName>
    <definedName name="_F1_1" localSheetId="14">{"'Sheet1'!$L$16"}</definedName>
    <definedName name="_F1_1" localSheetId="16">{"'Sheet1'!$L$16"}</definedName>
    <definedName name="_F1_1" localSheetId="22">{"'Sheet1'!$L$16"}</definedName>
    <definedName name="_F1_1" localSheetId="7">{"'Sheet1'!$L$16"}</definedName>
    <definedName name="_F1_1">{"'Sheet1'!$L$16"}</definedName>
    <definedName name="_f5" localSheetId="0">{"'Sheet1'!$L$16"}</definedName>
    <definedName name="_f5" localSheetId="14">{"'Sheet1'!$L$16"}</definedName>
    <definedName name="_f5" localSheetId="16">{"'Sheet1'!$L$16"}</definedName>
    <definedName name="_f5" localSheetId="22">{"'Sheet1'!$L$16"}</definedName>
    <definedName name="_f5" localSheetId="7">{"'Sheet1'!$L$16"}</definedName>
    <definedName name="_f5">{"'Sheet1'!$L$16"}</definedName>
    <definedName name="_f5_1" localSheetId="0">{"'Sheet1'!$L$16"}</definedName>
    <definedName name="_f5_1" localSheetId="14">{"'Sheet1'!$L$16"}</definedName>
    <definedName name="_f5_1" localSheetId="16">{"'Sheet1'!$L$16"}</definedName>
    <definedName name="_f5_1" localSheetId="22">{"'Sheet1'!$L$16"}</definedName>
    <definedName name="_f5_1" localSheetId="7">{"'Sheet1'!$L$16"}</definedName>
    <definedName name="_f5_1">{"'Sheet1'!$L$16"}</definedName>
    <definedName name="_FEG2">#REF!</definedName>
    <definedName name="_FEG8">#REF!</definedName>
    <definedName name="_FIL2" localSheetId="22">#REF!</definedName>
    <definedName name="_FIL2">#REF!</definedName>
    <definedName name="_Fill" localSheetId="0">#REF!</definedName>
    <definedName name="_Fill" localSheetId="19">#REF!</definedName>
    <definedName name="_Fill" localSheetId="22">#REF!</definedName>
    <definedName name="_Fill" localSheetId="6">#REF!</definedName>
    <definedName name="_Fill">#REF!</definedName>
    <definedName name="_Fill2" localSheetId="22">#REF!</definedName>
    <definedName name="_Fill2" localSheetId="6">#REF!</definedName>
    <definedName name="_Fill2" localSheetId="7">#REF!</definedName>
    <definedName name="_Fill2">#REF!</definedName>
    <definedName name="_FillVal" localSheetId="22">#REF!</definedName>
    <definedName name="_FillVal" localSheetId="6">#REF!</definedName>
    <definedName name="_FillVal">#REF!</definedName>
    <definedName name="_xlnm._FilterDatabase" localSheetId="19" hidden="1">'B11.5.DS.Usecase'!$A$2:$H$480</definedName>
    <definedName name="_xlnm._FilterDatabase" localSheetId="15" hidden="1">'B11.6. DSYC'!$A$2:$D$1210</definedName>
    <definedName name="_xlnm._FilterDatabase" localSheetId="20" hidden="1">Sheet2!$A$1:$A$483</definedName>
    <definedName name="_fin2">#REF!</definedName>
    <definedName name="_fin3">#REF!</definedName>
    <definedName name="_g" localSheetId="22">#REF!</definedName>
    <definedName name="_g">#REF!</definedName>
    <definedName name="_g1" localSheetId="22">#REF!</definedName>
    <definedName name="_g1">#REF!</definedName>
    <definedName name="_g2" localSheetId="22">#REF!</definedName>
    <definedName name="_g2">#REF!</definedName>
    <definedName name="_GIA1" localSheetId="22">#REF!</definedName>
    <definedName name="_GIA1">#REF!</definedName>
    <definedName name="_Giay">#REF!</definedName>
    <definedName name="_Giấy_A4" localSheetId="22">#REF!</definedName>
    <definedName name="_Giấy_A4">#REF!</definedName>
    <definedName name="_GID1" localSheetId="22">#REF!</definedName>
    <definedName name="_GID1">#REF!</definedName>
    <definedName name="_Goi7" localSheetId="22">{"'Sheet1'!$L$16"}</definedName>
    <definedName name="_Goi7">{"'Sheet1'!$L$16"}</definedName>
    <definedName name="_Goi8" localSheetId="0">{"'Sheet1'!$L$16"}</definedName>
    <definedName name="_Goi8" localSheetId="14">{"'Sheet1'!$L$16"}</definedName>
    <definedName name="_Goi8" localSheetId="19">{"'Sheet1'!$L$16"}</definedName>
    <definedName name="_Goi8" localSheetId="16">{"'Sheet1'!$L$16"}</definedName>
    <definedName name="_Goi8" localSheetId="17">{"'Sheet1'!$L$16"}</definedName>
    <definedName name="_Goi8" localSheetId="18">{"'Sheet1'!$L$16"}</definedName>
    <definedName name="_Goi8" localSheetId="22">{"'Sheet1'!$L$16"}</definedName>
    <definedName name="_Goi8" localSheetId="6">{"'Sheet1'!$L$16"}</definedName>
    <definedName name="_Goi8">{"'Sheet1'!$L$16"}</definedName>
    <definedName name="_Goi8_1" localSheetId="0">{"'Sheet1'!$L$16"}</definedName>
    <definedName name="_Goi8_1" localSheetId="14">{"'Sheet1'!$L$16"}</definedName>
    <definedName name="_Goi8_1" localSheetId="16">{"'Sheet1'!$L$16"}</definedName>
    <definedName name="_Goi8_1" localSheetId="22">{"'Sheet1'!$L$16"}</definedName>
    <definedName name="_Goi8_1" localSheetId="7">{"'Sheet1'!$L$16"}</definedName>
    <definedName name="_Goi8_1">{"'Sheet1'!$L$16"}</definedName>
    <definedName name="_gon4">#REF!</definedName>
    <definedName name="_gtc1">#REF!</definedName>
    <definedName name="_gtc2">#REF!</definedName>
    <definedName name="_gtt1">#REF!</definedName>
    <definedName name="_gtt2">#REF!</definedName>
    <definedName name="_gxl1">#REF!</definedName>
    <definedName name="_gxl2" localSheetId="22">#REF!</definedName>
    <definedName name="_gxl2">#REF!</definedName>
    <definedName name="_h" localSheetId="22">#REF!</definedName>
    <definedName name="_h">#REF!</definedName>
    <definedName name="_h1" localSheetId="0">{"'Sheet1'!$L$16"}</definedName>
    <definedName name="_h1" localSheetId="14">{"'Sheet1'!$L$16"}</definedName>
    <definedName name="_h1" localSheetId="19">{"'Sheet1'!$L$16"}</definedName>
    <definedName name="_h1" localSheetId="16">{"'Sheet1'!$L$16"}</definedName>
    <definedName name="_h1" localSheetId="17">{"'Sheet1'!$L$16"}</definedName>
    <definedName name="_h1" localSheetId="18">{"'Sheet1'!$L$16"}</definedName>
    <definedName name="_h1" localSheetId="22">{"'Sheet1'!$L$16"}</definedName>
    <definedName name="_h1" localSheetId="6">{"'Sheet1'!$L$16"}</definedName>
    <definedName name="_h1" localSheetId="7">{"'Sheet1'!$L$16"}</definedName>
    <definedName name="_h1">{"'Sheet1'!$L$16"}</definedName>
    <definedName name="_H500866" localSheetId="22">#REF!</definedName>
    <definedName name="_H500866">#REF!</definedName>
    <definedName name="_hat1">#REF!</definedName>
    <definedName name="_hat10">#REF!</definedName>
    <definedName name="_hat11">#REF!</definedName>
    <definedName name="_hat12">#REF!</definedName>
    <definedName name="_hat2">#REF!</definedName>
    <definedName name="_hat3">#REF!</definedName>
    <definedName name="_hat4">#REF!</definedName>
    <definedName name="_hat5">#REF!</definedName>
    <definedName name="_hat6">#REF!</definedName>
    <definedName name="_hat7">#REF!</definedName>
    <definedName name="_hat8">#REF!</definedName>
    <definedName name="_hat9">#REF!</definedName>
    <definedName name="_hgk1">#REF!</definedName>
    <definedName name="_hgk2">#REF!</definedName>
    <definedName name="_Hlk213525272_1">#REF!</definedName>
    <definedName name="_hlo1">#REF!</definedName>
    <definedName name="_hlo2">#REF!</definedName>
    <definedName name="_học_viên" localSheetId="22">#REF!</definedName>
    <definedName name="_học_viên">#REF!</definedName>
    <definedName name="_học_viên_quản_trị" localSheetId="22">#REF!</definedName>
    <definedName name="_học_viên_quản_trị">#REF!</definedName>
    <definedName name="_hocvien">#REF!</definedName>
    <definedName name="_hocvienqt">#REF!</definedName>
    <definedName name="_hom2" localSheetId="22">#REF!</definedName>
    <definedName name="_hom2">#REF!</definedName>
    <definedName name="_hsm2">1.1289</definedName>
    <definedName name="_ht10" localSheetId="0">{"'Sheet1'!$L$16"}</definedName>
    <definedName name="_ht10" localSheetId="14">{"'Sheet1'!$L$16"}</definedName>
    <definedName name="_ht10" localSheetId="16">{"'Sheet1'!$L$16"}</definedName>
    <definedName name="_ht10" localSheetId="17">{"'Sheet1'!$L$16"}</definedName>
    <definedName name="_ht10" localSheetId="18">{"'Sheet1'!$L$16"}</definedName>
    <definedName name="_ht10" localSheetId="22">{"'Sheet1'!$L$16"}</definedName>
    <definedName name="_ht10" localSheetId="6">{"'Sheet1'!$L$16"}</definedName>
    <definedName name="_ht10" localSheetId="7">{"'Sheet1'!$L$16"}</definedName>
    <definedName name="_ht10">{"'Sheet1'!$L$16"}</definedName>
    <definedName name="_HTD1">#REF!</definedName>
    <definedName name="_HTN1" localSheetId="22">#REF!</definedName>
    <definedName name="_HTN1">#REF!</definedName>
    <definedName name="_hu1" localSheetId="0">{"'Sheet1'!$L$16"}</definedName>
    <definedName name="_hu1" localSheetId="14">{"'Sheet1'!$L$16"}</definedName>
    <definedName name="_hu1" localSheetId="19">{"'Sheet1'!$L$16"}</definedName>
    <definedName name="_hu1" localSheetId="16">{"'Sheet1'!$L$16"}</definedName>
    <definedName name="_hu1" localSheetId="17">{"'Sheet1'!$L$16"}</definedName>
    <definedName name="_hu1" localSheetId="18">{"'Sheet1'!$L$16"}</definedName>
    <definedName name="_hu1" localSheetId="22">{"'Sheet1'!$L$16"}</definedName>
    <definedName name="_hu1" localSheetId="6">{"'Sheet1'!$L$16"}</definedName>
    <definedName name="_hu1">{"'Sheet1'!$L$16"}</definedName>
    <definedName name="_hu1_1" localSheetId="0">{"'Sheet1'!$L$16"}</definedName>
    <definedName name="_hu1_1" localSheetId="14">{"'Sheet1'!$L$16"}</definedName>
    <definedName name="_hu1_1" localSheetId="16">{"'Sheet1'!$L$16"}</definedName>
    <definedName name="_hu1_1" localSheetId="22">{"'Sheet1'!$L$16"}</definedName>
    <definedName name="_hu1_1" localSheetId="7">{"'Sheet1'!$L$16"}</definedName>
    <definedName name="_hu1_1">{"'Sheet1'!$L$16"}</definedName>
    <definedName name="_hu2" localSheetId="0">{"'Sheet1'!$L$16"}</definedName>
    <definedName name="_hu2" localSheetId="14">{"'Sheet1'!$L$16"}</definedName>
    <definedName name="_hu2" localSheetId="19">{"'Sheet1'!$L$16"}</definedName>
    <definedName name="_hu2" localSheetId="16">{"'Sheet1'!$L$16"}</definedName>
    <definedName name="_hu2" localSheetId="17">{"'Sheet1'!$L$16"}</definedName>
    <definedName name="_hu2" localSheetId="18">{"'Sheet1'!$L$16"}</definedName>
    <definedName name="_hu2" localSheetId="22">{"'Sheet1'!$L$16"}</definedName>
    <definedName name="_hu2" localSheetId="6">{"'Sheet1'!$L$16"}</definedName>
    <definedName name="_hu2">{"'Sheet1'!$L$16"}</definedName>
    <definedName name="_hu2_1" localSheetId="0">{"'Sheet1'!$L$16"}</definedName>
    <definedName name="_hu2_1" localSheetId="14">{"'Sheet1'!$L$16"}</definedName>
    <definedName name="_hu2_1" localSheetId="16">{"'Sheet1'!$L$16"}</definedName>
    <definedName name="_hu2_1" localSheetId="22">{"'Sheet1'!$L$16"}</definedName>
    <definedName name="_hu2_1" localSheetId="7">{"'Sheet1'!$L$16"}</definedName>
    <definedName name="_hu2_1">{"'Sheet1'!$L$16"}</definedName>
    <definedName name="_hu5" localSheetId="0">{"'Sheet1'!$L$16"}</definedName>
    <definedName name="_hu5" localSheetId="14">{"'Sheet1'!$L$16"}</definedName>
    <definedName name="_hu5" localSheetId="19">{"'Sheet1'!$L$16"}</definedName>
    <definedName name="_hu5" localSheetId="16">{"'Sheet1'!$L$16"}</definedName>
    <definedName name="_hu5" localSheetId="17">{"'Sheet1'!$L$16"}</definedName>
    <definedName name="_hu5" localSheetId="18">{"'Sheet1'!$L$16"}</definedName>
    <definedName name="_hu5" localSheetId="22">{"'Sheet1'!$L$16"}</definedName>
    <definedName name="_hu5" localSheetId="6">{"'Sheet1'!$L$16"}</definedName>
    <definedName name="_hu5">{"'Sheet1'!$L$16"}</definedName>
    <definedName name="_hu5_1" localSheetId="0">{"'Sheet1'!$L$16"}</definedName>
    <definedName name="_hu5_1" localSheetId="14">{"'Sheet1'!$L$16"}</definedName>
    <definedName name="_hu5_1" localSheetId="16">{"'Sheet1'!$L$16"}</definedName>
    <definedName name="_hu5_1" localSheetId="22">{"'Sheet1'!$L$16"}</definedName>
    <definedName name="_hu5_1" localSheetId="7">{"'Sheet1'!$L$16"}</definedName>
    <definedName name="_hu5_1">{"'Sheet1'!$L$16"}</definedName>
    <definedName name="_hu6" localSheetId="0">{"'Sheet1'!$L$16"}</definedName>
    <definedName name="_hu6" localSheetId="14">{"'Sheet1'!$L$16"}</definedName>
    <definedName name="_hu6" localSheetId="19">{"'Sheet1'!$L$16"}</definedName>
    <definedName name="_hu6" localSheetId="16">{"'Sheet1'!$L$16"}</definedName>
    <definedName name="_hu6" localSheetId="17">{"'Sheet1'!$L$16"}</definedName>
    <definedName name="_hu6" localSheetId="18">{"'Sheet1'!$L$16"}</definedName>
    <definedName name="_hu6" localSheetId="22">{"'Sheet1'!$L$16"}</definedName>
    <definedName name="_hu6" localSheetId="6">{"'Sheet1'!$L$16"}</definedName>
    <definedName name="_hu6">{"'Sheet1'!$L$16"}</definedName>
    <definedName name="_hu6_1" localSheetId="0">{"'Sheet1'!$L$16"}</definedName>
    <definedName name="_hu6_1" localSheetId="14">{"'Sheet1'!$L$16"}</definedName>
    <definedName name="_hu6_1" localSheetId="16">{"'Sheet1'!$L$16"}</definedName>
    <definedName name="_hu6_1" localSheetId="22">{"'Sheet1'!$L$16"}</definedName>
    <definedName name="_hu6_1" localSheetId="7">{"'Sheet1'!$L$16"}</definedName>
    <definedName name="_hu6_1">{"'Sheet1'!$L$16"}</definedName>
    <definedName name="_hu7" localSheetId="0">{"'Sheet1'!$L$16"}</definedName>
    <definedName name="_hu7" localSheetId="14">{"'Sheet1'!$L$16"}</definedName>
    <definedName name="_hu7" localSheetId="19">{"'Sheet1'!$L$16"}</definedName>
    <definedName name="_hu7" localSheetId="16">{"'Sheet1'!$L$16"}</definedName>
    <definedName name="_hu7" localSheetId="17">{"'Sheet1'!$L$16"}</definedName>
    <definedName name="_hu7" localSheetId="18">{"'Sheet1'!$L$16"}</definedName>
    <definedName name="_hu7" localSheetId="22">{"'Sheet1'!$L$16"}</definedName>
    <definedName name="_hu7" localSheetId="6">{"'Sheet1'!$L$16"}</definedName>
    <definedName name="_hu7">{"'Sheet1'!$L$16"}</definedName>
    <definedName name="_hu7_1" localSheetId="0">{"'Sheet1'!$L$16"}</definedName>
    <definedName name="_hu7_1" localSheetId="14">{"'Sheet1'!$L$16"}</definedName>
    <definedName name="_hu7_1" localSheetId="16">{"'Sheet1'!$L$16"}</definedName>
    <definedName name="_hu7_1" localSheetId="22">{"'Sheet1'!$L$16"}</definedName>
    <definedName name="_hu7_1" localSheetId="7">{"'Sheet1'!$L$16"}</definedName>
    <definedName name="_hu7_1">{"'Sheet1'!$L$16"}</definedName>
    <definedName name="_huy1" localSheetId="0">{"'Sheet1'!$L$16"}</definedName>
    <definedName name="_huy1" localSheetId="14">{"'Sheet1'!$L$16"}</definedName>
    <definedName name="_huy1" localSheetId="19">{"'Sheet1'!$L$16"}</definedName>
    <definedName name="_huy1" localSheetId="16">{"'Sheet1'!$L$16"}</definedName>
    <definedName name="_huy1" localSheetId="17">{"'Sheet1'!$L$16"}</definedName>
    <definedName name="_huy1" localSheetId="18">{"'Sheet1'!$L$16"}</definedName>
    <definedName name="_huy1" localSheetId="22">{"'Sheet1'!$L$16"}</definedName>
    <definedName name="_huy1" localSheetId="6">{"'Sheet1'!$L$16"}</definedName>
    <definedName name="_huy1">{"'Sheet1'!$L$16"}</definedName>
    <definedName name="_huy1_1" localSheetId="0">{"'Sheet1'!$L$16"}</definedName>
    <definedName name="_huy1_1" localSheetId="14">{"'Sheet1'!$L$16"}</definedName>
    <definedName name="_huy1_1" localSheetId="16">{"'Sheet1'!$L$16"}</definedName>
    <definedName name="_huy1_1" localSheetId="22">{"'Sheet1'!$L$16"}</definedName>
    <definedName name="_huy1_1" localSheetId="7">{"'Sheet1'!$L$16"}</definedName>
    <definedName name="_huy1_1">{"'Sheet1'!$L$16"}</definedName>
    <definedName name="_Huy2" localSheetId="22">{"'Sheet1'!$L$16"}</definedName>
    <definedName name="_Huy2">{"'Sheet1'!$L$16"}</definedName>
    <definedName name="_i" localSheetId="22">#REF!</definedName>
    <definedName name="_i">#REF!</definedName>
    <definedName name="_i99999">#REF!</definedName>
    <definedName name="_isc2" localSheetId="22">#REF!</definedName>
    <definedName name="_isc2">#REF!</definedName>
    <definedName name="_ISC3" localSheetId="22">#REF!</definedName>
    <definedName name="_ISC3">#REF!</definedName>
    <definedName name="_ITP3600" localSheetId="22">#REF!</definedName>
    <definedName name="_ITP3600">#REF!</definedName>
    <definedName name="_ITP5620" localSheetId="22">#REF!</definedName>
    <definedName name="_ITP5620">#REF!</definedName>
    <definedName name="_ITP7250" localSheetId="22">#REF!</definedName>
    <definedName name="_ITP7250">#REF!</definedName>
    <definedName name="_ITP7270" localSheetId="22">#REF!</definedName>
    <definedName name="_ITP7270">#REF!</definedName>
    <definedName name="_ITP7450" localSheetId="22">#REF!</definedName>
    <definedName name="_ITP7450">#REF!</definedName>
    <definedName name="_ITP7470" localSheetId="22">#REF!</definedName>
    <definedName name="_ITP7470">#REF!</definedName>
    <definedName name="_ITP7750" localSheetId="22">#REF!</definedName>
    <definedName name="_ITP7750">#REF!</definedName>
    <definedName name="_IZ88" localSheetId="22">#REF!</definedName>
    <definedName name="_IZ88">#REF!</definedName>
    <definedName name="_j" localSheetId="22">#REF!</definedName>
    <definedName name="_j">#REF!</definedName>
    <definedName name="_JK4" localSheetId="22">#REF!</definedName>
    <definedName name="_JK4">#REF!</definedName>
    <definedName name="_k" localSheetId="22">#REF!</definedName>
    <definedName name="_k">#REF!</definedName>
    <definedName name="_k27" localSheetId="22">{"'Sheet1'!$L$16"}</definedName>
    <definedName name="_k27">{"'Sheet1'!$L$16"}</definedName>
    <definedName name="_k9" localSheetId="22">{#N/A,#N/A,FALSE,"Chi tiÆt"}</definedName>
    <definedName name="_k9">{#N/A,#N/A,FALSE,"Chi tiÆt"}</definedName>
    <definedName name="_ke2" localSheetId="22">{"'Sheet1'!$L$16"}</definedName>
    <definedName name="_ke2">{"'Sheet1'!$L$16"}</definedName>
    <definedName name="_Key1" localSheetId="0">#REF!</definedName>
    <definedName name="_Key1" localSheetId="19">#REF!</definedName>
    <definedName name="_Key1" localSheetId="22">#REF!</definedName>
    <definedName name="_Key1" localSheetId="6">#REF!</definedName>
    <definedName name="_Key1">#REF!</definedName>
    <definedName name="_key10">#REF!</definedName>
    <definedName name="_Key2" localSheetId="0">#REF!</definedName>
    <definedName name="_Key2" localSheetId="19">#REF!</definedName>
    <definedName name="_Key2" localSheetId="22">#REF!</definedName>
    <definedName name="_Key2" localSheetId="6">#REF!</definedName>
    <definedName name="_Key2">#REF!</definedName>
    <definedName name="_key3" localSheetId="22">#REF!</definedName>
    <definedName name="_key3" localSheetId="6">#REF!</definedName>
    <definedName name="_key3">#REF!</definedName>
    <definedName name="_khu7">#REF!</definedName>
    <definedName name="_kl1" localSheetId="22">#REF!</definedName>
    <definedName name="_kl1">#REF!</definedName>
    <definedName name="_KL2" localSheetId="22">#REF!</definedName>
    <definedName name="_KL2">#REF!</definedName>
    <definedName name="_KL3" localSheetId="22">#REF!</definedName>
    <definedName name="_KL3">#REF!</definedName>
    <definedName name="_KL4" localSheetId="22">#REF!</definedName>
    <definedName name="_KL4">#REF!</definedName>
    <definedName name="_KL5" localSheetId="22">#REF!</definedName>
    <definedName name="_KL5">#REF!</definedName>
    <definedName name="_KL6" localSheetId="22">#REF!</definedName>
    <definedName name="_KL6">#REF!</definedName>
    <definedName name="_KL7" localSheetId="22">#REF!</definedName>
    <definedName name="_KL7">#REF!</definedName>
    <definedName name="_km03" localSheetId="22">{"'Sheet1'!$L$16"}</definedName>
    <definedName name="_km03">{"'Sheet1'!$L$16"}</definedName>
    <definedName name="_KM130" localSheetId="22">{"'Sheet1'!$L$16"}</definedName>
    <definedName name="_KM130">{"'Sheet1'!$L$16"}</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 localSheetId="22">#REF!</definedName>
    <definedName name="_Km36">#REF!</definedName>
    <definedName name="_Km635" localSheetId="22">{"'Sheet1'!$L$16"}</definedName>
    <definedName name="_Km635">{"'Sheet1'!$L$16"}</definedName>
    <definedName name="_Knc36" localSheetId="22">#REF!</definedName>
    <definedName name="_Knc36">#REF!</definedName>
    <definedName name="_Knc57" localSheetId="22">#REF!</definedName>
    <definedName name="_Knc57">#REF!</definedName>
    <definedName name="_KS2" localSheetId="22">{"'Sheet1'!$L$16"}</definedName>
    <definedName name="_KS2">{"'Sheet1'!$L$16"}</definedName>
    <definedName name="_Kvl36" localSheetId="22">#REF!</definedName>
    <definedName name="_Kvl36">#REF!</definedName>
    <definedName name="_l" localSheetId="22">#REF!</definedName>
    <definedName name="_l">#REF!</definedName>
    <definedName name="_lam1" localSheetId="22">#REF!</definedName>
    <definedName name="_lam1">#REF!</definedName>
    <definedName name="_lam2" localSheetId="22">#REF!</definedName>
    <definedName name="_lam2">#REF!</definedName>
    <definedName name="_Lan1" localSheetId="0">{"'Sheet1'!$L$16"}</definedName>
    <definedName name="_Lan1" localSheetId="22">{"'Sheet1'!$L$16"}</definedName>
    <definedName name="_Lan1">{"'Sheet1'!$L$16"}</definedName>
    <definedName name="_Lan1_1" localSheetId="0">{"'Sheet1'!$L$16"}</definedName>
    <definedName name="_Lan1_1" localSheetId="14">{"'Sheet1'!$L$16"}</definedName>
    <definedName name="_Lan1_1" localSheetId="16">{"'Sheet1'!$L$16"}</definedName>
    <definedName name="_Lan1_1" localSheetId="22">{"'Sheet1'!$L$16"}</definedName>
    <definedName name="_Lan1_1" localSheetId="7">{"'Sheet1'!$L$16"}</definedName>
    <definedName name="_Lan1_1">{"'Sheet1'!$L$16"}</definedName>
    <definedName name="_Lan2" localSheetId="22">{"'Sheet1'!$L$16"}</definedName>
    <definedName name="_Lan2">{"'Sheet1'!$L$16"}</definedName>
    <definedName name="_LAN3" localSheetId="0">{"'Sheet1'!$L$16"}</definedName>
    <definedName name="_LAN3" localSheetId="14">{"'Sheet1'!$L$16"}</definedName>
    <definedName name="_LAN3" localSheetId="19">{"'Sheet1'!$L$16"}</definedName>
    <definedName name="_LAN3" localSheetId="16">{"'Sheet1'!$L$16"}</definedName>
    <definedName name="_LAN3" localSheetId="17">{"'Sheet1'!$L$16"}</definedName>
    <definedName name="_LAN3" localSheetId="18">{"'Sheet1'!$L$16"}</definedName>
    <definedName name="_LAN3" localSheetId="22">{"'Sheet1'!$L$16"}</definedName>
    <definedName name="_LAN3" localSheetId="6">{"'Sheet1'!$L$16"}</definedName>
    <definedName name="_LAN3">{"'Sheet1'!$L$16"}</definedName>
    <definedName name="_LAN3_1" localSheetId="0">{"'Sheet1'!$L$16"}</definedName>
    <definedName name="_LAN3_1" localSheetId="14">{"'Sheet1'!$L$16"}</definedName>
    <definedName name="_LAN3_1" localSheetId="16">{"'Sheet1'!$L$16"}</definedName>
    <definedName name="_LAN3_1" localSheetId="22">{"'Sheet1'!$L$16"}</definedName>
    <definedName name="_LAN3_1" localSheetId="7">{"'Sheet1'!$L$16"}</definedName>
    <definedName name="_LAN3_1">{"'Sheet1'!$L$16"}</definedName>
    <definedName name="_lap1">#REF!</definedName>
    <definedName name="_lap2" localSheetId="22">#REF!</definedName>
    <definedName name="_lap2">#REF!</definedName>
    <definedName name="_laptop">#REF!</definedName>
    <definedName name="_LCB1" localSheetId="22">#REF!</definedName>
    <definedName name="_LCB1">#REF!</definedName>
    <definedName name="_ld2" localSheetId="0">{"'Sheet1'!$L$16"}</definedName>
    <definedName name="_ld2" localSheetId="14">{"'Sheet1'!$L$16"}</definedName>
    <definedName name="_ld2" localSheetId="16">{"'Sheet1'!$L$16"}</definedName>
    <definedName name="_ld2" localSheetId="22">{"'Sheet1'!$L$16"}</definedName>
    <definedName name="_ld2" localSheetId="6">{"'Sheet1'!$L$16"}</definedName>
    <definedName name="_ld2" localSheetId="7">{"'Sheet1'!$L$16"}</definedName>
    <definedName name="_ld2">{"'Sheet1'!$L$16"}</definedName>
    <definedName name="_LIC">#REF!</definedName>
    <definedName name="_list">#REF!</definedName>
    <definedName name="_lk2" localSheetId="0">{"'Sheet1'!$L$16"}</definedName>
    <definedName name="_lk2" localSheetId="14">{"'Sheet1'!$L$16"}</definedName>
    <definedName name="_lk2" localSheetId="16">{"'Sheet1'!$L$16"}</definedName>
    <definedName name="_lk2" localSheetId="22">{"'Sheet1'!$L$16"}</definedName>
    <definedName name="_lk2" localSheetId="7">{"'Sheet1'!$L$16"}</definedName>
    <definedName name="_lk2">{"'Sheet1'!$L$16"}</definedName>
    <definedName name="_lk2_1" localSheetId="0">{"'Sheet1'!$L$16"}</definedName>
    <definedName name="_lk2_1" localSheetId="14">{"'Sheet1'!$L$16"}</definedName>
    <definedName name="_lk2_1" localSheetId="16">{"'Sheet1'!$L$16"}</definedName>
    <definedName name="_lk2_1" localSheetId="22">{"'Sheet1'!$L$16"}</definedName>
    <definedName name="_lk2_1" localSheetId="7">{"'Sheet1'!$L$16"}</definedName>
    <definedName name="_lk2_1">{"'Sheet1'!$L$16"}</definedName>
    <definedName name="_lo106" localSheetId="0">{"'Sheet1'!$L$16"}</definedName>
    <definedName name="_lo106" localSheetId="14">{"'Sheet1'!$L$16"}</definedName>
    <definedName name="_lo106" localSheetId="16">{"'Sheet1'!$L$16"}</definedName>
    <definedName name="_lo106" localSheetId="17">{"'Sheet1'!$L$16"}</definedName>
    <definedName name="_lo106" localSheetId="18">{"'Sheet1'!$L$16"}</definedName>
    <definedName name="_lo106" localSheetId="22">{"'Sheet1'!$L$16"}</definedName>
    <definedName name="_lo106" localSheetId="6">{"'Sheet1'!$L$16"}</definedName>
    <definedName name="_lo106" localSheetId="7">{"'Sheet1'!$L$16"}</definedName>
    <definedName name="_lo106">{"'Sheet1'!$L$16"}</definedName>
    <definedName name="_lst1" localSheetId="22">#REF!</definedName>
    <definedName name="_lst1">#REF!</definedName>
    <definedName name="_lst2" localSheetId="22">#REF!</definedName>
    <definedName name="_lst2">#REF!</definedName>
    <definedName name="_lst3" localSheetId="22">#REF!</definedName>
    <definedName name="_lst3">#REF!</definedName>
    <definedName name="_lu13">#REF!</definedName>
    <definedName name="_LV46" localSheetId="22">{#N/A,#N/A,FALSE,"Chi tiÆt"}</definedName>
    <definedName name="_LV46">{#N/A,#N/A,FALSE,"Chi tiÆt"}</definedName>
    <definedName name="_LX_Bac_Ninh" localSheetId="22">#REF!</definedName>
    <definedName name="_LX_Bac_Ninh">#REF!</definedName>
    <definedName name="_LX_Bac_Ninh_SAG" localSheetId="22">#REF!</definedName>
    <definedName name="_LX_Bac_Ninh_SAG">#REF!</definedName>
    <definedName name="_m" localSheetId="22">#REF!</definedName>
    <definedName name="_m">#REF!</definedName>
    <definedName name="_M1" localSheetId="22">#REF!</definedName>
    <definedName name="_M1">#REF!</definedName>
    <definedName name="_m1233" localSheetId="0">{"'Sheet1'!$L$16"}</definedName>
    <definedName name="_m1233" localSheetId="14">{"'Sheet1'!$L$16"}</definedName>
    <definedName name="_m1233" localSheetId="16">{"'Sheet1'!$L$16"}</definedName>
    <definedName name="_m1233" localSheetId="17">{"'Sheet1'!$L$16"}</definedName>
    <definedName name="_m1233" localSheetId="18">{"'Sheet1'!$L$16"}</definedName>
    <definedName name="_m1233" localSheetId="22">{"'Sheet1'!$L$16"}</definedName>
    <definedName name="_m1233" localSheetId="6">{"'Sheet1'!$L$16"}</definedName>
    <definedName name="_m1233" localSheetId="7">{"'Sheet1'!$L$16"}</definedName>
    <definedName name="_m1233">{"'Sheet1'!$L$16"}</definedName>
    <definedName name="_m1233_1" localSheetId="0">{"'Sheet1'!$L$16"}</definedName>
    <definedName name="_m1233_1" localSheetId="14">{"'Sheet1'!$L$16"}</definedName>
    <definedName name="_m1233_1" localSheetId="16">{"'Sheet1'!$L$16"}</definedName>
    <definedName name="_m1233_1" localSheetId="22">{"'Sheet1'!$L$16"}</definedName>
    <definedName name="_m1233_1" localSheetId="7">{"'Sheet1'!$L$16"}</definedName>
    <definedName name="_m1233_1">{"'Sheet1'!$L$16"}</definedName>
    <definedName name="_M2" localSheetId="0">{"'Sheet1'!$L$16"}</definedName>
    <definedName name="_M2" localSheetId="14">{"'Sheet1'!$L$16"}</definedName>
    <definedName name="_M2" localSheetId="16">{"'Sheet1'!$L$16"}</definedName>
    <definedName name="_M2" localSheetId="17">{"'Sheet1'!$L$16"}</definedName>
    <definedName name="_M2" localSheetId="18">{"'Sheet1'!$L$16"}</definedName>
    <definedName name="_M2" localSheetId="22">{"'Sheet1'!$L$16"}</definedName>
    <definedName name="_M2" localSheetId="6">{"'Sheet1'!$L$16"}</definedName>
    <definedName name="_M2" localSheetId="7">{"'Sheet1'!$L$16"}</definedName>
    <definedName name="_M2">{"'Sheet1'!$L$16"}</definedName>
    <definedName name="_M2_1" localSheetId="0">{"'Sheet1'!$L$16"}</definedName>
    <definedName name="_M2_1" localSheetId="14">{"'Sheet1'!$L$16"}</definedName>
    <definedName name="_M2_1" localSheetId="16">{"'Sheet1'!$L$16"}</definedName>
    <definedName name="_M2_1" localSheetId="22">{"'Sheet1'!$L$16"}</definedName>
    <definedName name="_M2_1" localSheetId="7">{"'Sheet1'!$L$16"}</definedName>
    <definedName name="_M2_1">{"'Sheet1'!$L$16"}</definedName>
    <definedName name="_M36" localSheetId="22">{"'Sheet1'!$L$16"}</definedName>
    <definedName name="_M36">{"'Sheet1'!$L$16"}</definedName>
    <definedName name="_m4" localSheetId="22">{"'Sheet1'!$L$16"}</definedName>
    <definedName name="_m4">{"'Sheet1'!$L$16"}</definedName>
    <definedName name="_Ma1">#REF!</definedName>
    <definedName name="_MAC12" localSheetId="22">#REF!</definedName>
    <definedName name="_MAC12">#REF!</definedName>
    <definedName name="_MAC46" localSheetId="22">#REF!</definedName>
    <definedName name="_MAC46">#REF!</definedName>
    <definedName name="_MatMult_A">#REF!</definedName>
    <definedName name="_MatMult_AxB">#REF!</definedName>
    <definedName name="_MatMult_B">#REF!</definedName>
    <definedName name="_Máy_in_laser" localSheetId="22">#REF!</definedName>
    <definedName name="_Máy_in_laser">#REF!</definedName>
    <definedName name="_Máy_photocopy" localSheetId="22">#REF!</definedName>
    <definedName name="_Máy_photocopy">#REF!</definedName>
    <definedName name="_Máy_scan" localSheetId="22">#REF!</definedName>
    <definedName name="_Máy_scan">#REF!</definedName>
    <definedName name="_Máy_tính_để_bàn" localSheetId="22">#REF!</definedName>
    <definedName name="_Máy_tính_để_bàn">#REF!</definedName>
    <definedName name="_Máy_tính_xách_tay" localSheetId="22">#REF!</definedName>
    <definedName name="_Máy_tính_xách_tay">#REF!</definedName>
    <definedName name="_may2">#REF!</definedName>
    <definedName name="_may3">#REF!</definedName>
    <definedName name="_mayban">#REF!</definedName>
    <definedName name="_mayin">#REF!</definedName>
    <definedName name="_maypt">#REF!</definedName>
    <definedName name="_mayscan">#REF!</definedName>
    <definedName name="_MB1">#REF!</definedName>
    <definedName name="_MB2">#REF!</definedName>
    <definedName name="_MCB1">#REF!</definedName>
    <definedName name="_mcc08" localSheetId="22">{#N/A,#N/A,FALSE,"CCTV"}</definedName>
    <definedName name="_mcc08">{#N/A,#N/A,FALSE,"CCTV"}</definedName>
    <definedName name="_MCC3" localSheetId="0">{#N/A,#N/A,FALSE,"CCTV"}</definedName>
    <definedName name="_MCC3" localSheetId="22">{#N/A,#N/A,FALSE,"CCTV"}</definedName>
    <definedName name="_MCC3">{#N/A,#N/A,FALSE,"CCTV"}</definedName>
    <definedName name="_MCC3_1" localSheetId="0">{#N/A,#N/A,FALSE,"CCTV"}</definedName>
    <definedName name="_MCC3_1" localSheetId="14">{#N/A,#N/A,FALSE,"CCTV"}</definedName>
    <definedName name="_MCC3_1" localSheetId="16">{#N/A,#N/A,FALSE,"CCTV"}</definedName>
    <definedName name="_MCC3_1" localSheetId="22">{#N/A,#N/A,FALSE,"CCTV"}</definedName>
    <definedName name="_MCC3_1" localSheetId="7">{#N/A,#N/A,FALSE,"CCTV"}</definedName>
    <definedName name="_MCC3_1">{#N/A,#N/A,FALSE,"CCTV"}</definedName>
    <definedName name="_MD5500" localSheetId="22">#REF!</definedName>
    <definedName name="_MD5500">#REF!</definedName>
    <definedName name="_MEP2" localSheetId="0">{#N/A,#N/A,FALSE,"CCTV"}</definedName>
    <definedName name="_MEP2" localSheetId="22">{#N/A,#N/A,FALSE,"CCTV"}</definedName>
    <definedName name="_MEP2">{#N/A,#N/A,FALSE,"CCTV"}</definedName>
    <definedName name="_MEP2_1" localSheetId="0">{#N/A,#N/A,FALSE,"CCTV"}</definedName>
    <definedName name="_MEP2_1" localSheetId="14">{#N/A,#N/A,FALSE,"CCTV"}</definedName>
    <definedName name="_MEP2_1" localSheetId="16">{#N/A,#N/A,FALSE,"CCTV"}</definedName>
    <definedName name="_MEP2_1" localSheetId="22">{#N/A,#N/A,FALSE,"CCTV"}</definedName>
    <definedName name="_MEP2_1" localSheetId="7">{#N/A,#N/A,FALSE,"CCTV"}</definedName>
    <definedName name="_MEP2_1">{#N/A,#N/A,FALSE,"CCTV"}</definedName>
    <definedName name="_mix6" localSheetId="22">#REF!</definedName>
    <definedName name="_mix6">#REF!</definedName>
    <definedName name="_mm11" localSheetId="22">#REF!</definedName>
    <definedName name="_mm11">#REF!</definedName>
    <definedName name="_mm12" localSheetId="22">#REF!</definedName>
    <definedName name="_mm12">#REF!</definedName>
    <definedName name="_mm13" localSheetId="22">#REF!</definedName>
    <definedName name="_mm13">#REF!</definedName>
    <definedName name="_mm14" localSheetId="22">#REF!</definedName>
    <definedName name="_mm14">#REF!</definedName>
    <definedName name="_mm15" localSheetId="22">#REF!</definedName>
    <definedName name="_mm15">#REF!</definedName>
    <definedName name="_mm3" localSheetId="22">#REF!</definedName>
    <definedName name="_mm3">#REF!</definedName>
    <definedName name="_mm4" localSheetId="22">#REF!</definedName>
    <definedName name="_mm4">#REF!</definedName>
    <definedName name="_mm5" localSheetId="22">#REF!</definedName>
    <definedName name="_mm5">#REF!</definedName>
    <definedName name="_mm6" localSheetId="22">#REF!</definedName>
    <definedName name="_mm6">#REF!</definedName>
    <definedName name="_MN1" localSheetId="22">#REF!</definedName>
    <definedName name="_MN1">#REF!</definedName>
    <definedName name="_MN2" localSheetId="22">#REF!</definedName>
    <definedName name="_MN2">#REF!</definedName>
    <definedName name="_MoM11" localSheetId="22">#REF!</definedName>
    <definedName name="_MoM11">#REF!</definedName>
    <definedName name="_MSC_SMA16_4" localSheetId="22">#REF!</definedName>
    <definedName name="_MSC_SMA16_4">#REF!</definedName>
    <definedName name="_MSC_SMA1K" localSheetId="22">#REF!</definedName>
    <definedName name="_MSC_SMA1K">#REF!</definedName>
    <definedName name="_MSC_SMA4_1" localSheetId="22">#REF!</definedName>
    <definedName name="_MSC_SMA4_1">#REF!</definedName>
    <definedName name="_msl100">#REF!</definedName>
    <definedName name="_msl200">#REF!</definedName>
    <definedName name="_msl250">#REF!</definedName>
    <definedName name="_msl300">#REF!</definedName>
    <definedName name="_msl400">#REF!</definedName>
    <definedName name="_msl800">#REF!</definedName>
    <definedName name="_MT1">#REF!</definedName>
    <definedName name="_MT2">#REF!</definedName>
    <definedName name="_MT8" localSheetId="22">{"'Sheet1'!$L$16"}</definedName>
    <definedName name="_MT8">{"'Sheet1'!$L$16"}</definedName>
    <definedName name="_mtc3">#REF!</definedName>
    <definedName name="_MTL12" localSheetId="22">{"'Sheet1'!$L$16"}</definedName>
    <definedName name="_MTL12">{"'Sheet1'!$L$16"}</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x1">#REF!</definedName>
    <definedName name="_mx2">#REF!</definedName>
    <definedName name="_MXS19" localSheetId="22">#REF!</definedName>
    <definedName name="_MXS19">#REF!</definedName>
    <definedName name="_MY152">#REF!</definedName>
    <definedName name="_n" localSheetId="22">#REF!</definedName>
    <definedName name="_n">#REF!</definedName>
    <definedName name="_n23" localSheetId="0">{"'Sheet1'!$L$16"}</definedName>
    <definedName name="_n23" localSheetId="14">{"'Sheet1'!$L$16"}</definedName>
    <definedName name="_n23" localSheetId="16">{"'Sheet1'!$L$16"}</definedName>
    <definedName name="_n23" localSheetId="17">{"'Sheet1'!$L$16"}</definedName>
    <definedName name="_n23" localSheetId="18">{"'Sheet1'!$L$16"}</definedName>
    <definedName name="_n23" localSheetId="22">{"'Sheet1'!$L$16"}</definedName>
    <definedName name="_n23" localSheetId="6">{"'Sheet1'!$L$16"}</definedName>
    <definedName name="_n23" localSheetId="7">{"'Sheet1'!$L$16"}</definedName>
    <definedName name="_n23">{"'Sheet1'!$L$16"}</definedName>
    <definedName name="_NAM1" localSheetId="22">#REF!</definedName>
    <definedName name="_NAM1">#REF!</definedName>
    <definedName name="_NB29" localSheetId="22">{"'Sheet1'!$L$16"}</definedName>
    <definedName name="_NB29">{"'Sheet1'!$L$16"}</definedName>
    <definedName name="_NC100">#REF!</definedName>
    <definedName name="_NC150">#REF!</definedName>
    <definedName name="_nc151">#REF!</definedName>
    <definedName name="_NC2">#REF!</definedName>
    <definedName name="_nc27">#REF!</definedName>
    <definedName name="_nc30">#REF!</definedName>
    <definedName name="_nc32">#REF!</definedName>
    <definedName name="_nc45">#REF!</definedName>
    <definedName name="_nc46" localSheetId="22">#REF!</definedName>
    <definedName name="_nc46">#REF!</definedName>
    <definedName name="_nc6" localSheetId="22">#REF!</definedName>
    <definedName name="_nc6">#REF!</definedName>
    <definedName name="_nc7" localSheetId="22">#REF!</definedName>
    <definedName name="_nc7">#REF!</definedName>
    <definedName name="_ncb1" localSheetId="22">#REF!</definedName>
    <definedName name="_ncb1">[0]!_ncb1</definedName>
    <definedName name="_ncc2" localSheetId="22">#REF!</definedName>
    <definedName name="_ncc2">#REF!</definedName>
    <definedName name="_NCC3" localSheetId="22">#REF!</definedName>
    <definedName name="_NCC3">#REF!</definedName>
    <definedName name="_NCC4">#REF!</definedName>
    <definedName name="_NCL100" localSheetId="22">#REF!</definedName>
    <definedName name="_NCL100">#REF!</definedName>
    <definedName name="_NCL200" localSheetId="22">#REF!</definedName>
    <definedName name="_NCL200">#REF!</definedName>
    <definedName name="_NCL250" localSheetId="22">#REF!</definedName>
    <definedName name="_NCL250">#REF!</definedName>
    <definedName name="_NCN15" localSheetId="22">{"'Sheet1'!$L$16"}</definedName>
    <definedName name="_NCN15">{"'Sheet1'!$L$16"}</definedName>
    <definedName name="_ne2" localSheetId="22">{"ÿÿÿÿÿ","DT cau tam Ha trinh 7.xls","DT cau tam Ha trinh 3.xls"}</definedName>
    <definedName name="_ne2">{"ÿÿÿÿÿ","DT cau tam Ha trinh 7.xls","DT cau tam Ha trinh 3.xls"}</definedName>
    <definedName name="_NET2" localSheetId="22">#REF!</definedName>
    <definedName name="_NET2">#REF!</definedName>
    <definedName name="_net4">#REF!</definedName>
    <definedName name="_nh1" localSheetId="22">#REF!</definedName>
    <definedName name="_nh1">#REF!</definedName>
    <definedName name="_nh2" localSheetId="22">#REF!</definedName>
    <definedName name="_nh2">#REF!</definedName>
    <definedName name="_nh3" localSheetId="22">#REF!</definedName>
    <definedName name="_nh3">#REF!</definedName>
    <definedName name="_nh4" localSheetId="22">#REF!</definedName>
    <definedName name="_nh4">#REF!</definedName>
    <definedName name="_nh5" localSheetId="22">#REF!</definedName>
    <definedName name="_nh5">#REF!</definedName>
    <definedName name="_nh6" localSheetId="22">#REF!</definedName>
    <definedName name="_nh6">#REF!</definedName>
    <definedName name="_nh7" localSheetId="22">#REF!</definedName>
    <definedName name="_nh7">#REF!</definedName>
    <definedName name="_Ni1">#REF!</definedName>
    <definedName name="_Nii1">#REF!</definedName>
    <definedName name="_Nii3">#REF!</definedName>
    <definedName name="_Nii35">#REF!</definedName>
    <definedName name="_Nii4">#REF!</definedName>
    <definedName name="_Nii5">#REF!</definedName>
    <definedName name="_Nii6">#REF!</definedName>
    <definedName name="_Nii7">#REF!</definedName>
    <definedName name="_nin190" localSheetId="22">#REF!</definedName>
    <definedName name="_nin190">#REF!</definedName>
    <definedName name="_NO1" localSheetId="22">#REF!</definedName>
    <definedName name="_NO1">#REF!</definedName>
    <definedName name="_np1" localSheetId="22">#REF!</definedName>
    <definedName name="_np1">#REF!</definedName>
    <definedName name="_np2">#REF!</definedName>
    <definedName name="_np3">#REF!</definedName>
    <definedName name="_np4">#REF!</definedName>
    <definedName name="_NPV1" localSheetId="22">#REF!</definedName>
    <definedName name="_NPV1">#REF!</definedName>
    <definedName name="_NPV10" localSheetId="22">#REF!</definedName>
    <definedName name="_NPV10">#REF!</definedName>
    <definedName name="_NPV11" localSheetId="22">#REF!</definedName>
    <definedName name="_NPV11">#REF!</definedName>
    <definedName name="_NPV2" localSheetId="22">#REF!</definedName>
    <definedName name="_NPV2">#REF!</definedName>
    <definedName name="_NPV3" localSheetId="22">#REF!</definedName>
    <definedName name="_NPV3">#REF!</definedName>
    <definedName name="_NPV9" localSheetId="22">#REF!</definedName>
    <definedName name="_NPV9">#REF!</definedName>
    <definedName name="_NR1">#REF!</definedName>
    <definedName name="_NSO2" localSheetId="0">{"'Sheet1'!$L$16"}</definedName>
    <definedName name="_NSO2" localSheetId="14">{"'Sheet1'!$L$16"}</definedName>
    <definedName name="_NSO2" localSheetId="19">{"'Sheet1'!$L$16"}</definedName>
    <definedName name="_NSO2" localSheetId="16">{"'Sheet1'!$L$16"}</definedName>
    <definedName name="_NSO2" localSheetId="17">{"'Sheet1'!$L$16"}</definedName>
    <definedName name="_NSO2" localSheetId="18">{"'Sheet1'!$L$16"}</definedName>
    <definedName name="_NSO2" localSheetId="22">{"'Sheet1'!$L$16"}</definedName>
    <definedName name="_NSO2" localSheetId="6">{"'Sheet1'!$L$16"}</definedName>
    <definedName name="_NSO2">{"'Sheet1'!$L$16"}</definedName>
    <definedName name="_NSO2_1" localSheetId="0">{"'Sheet1'!$L$16"}</definedName>
    <definedName name="_NSO2_1" localSheetId="14">{"'Sheet1'!$L$16"}</definedName>
    <definedName name="_NSO2_1" localSheetId="16">{"'Sheet1'!$L$16"}</definedName>
    <definedName name="_NSO2_1" localSheetId="22">{"'Sheet1'!$L$16"}</definedName>
    <definedName name="_NSO2_1" localSheetId="7">{"'Sheet1'!$L$16"}</definedName>
    <definedName name="_NSO2_1">{"'Sheet1'!$L$16"}</definedName>
    <definedName name="_NSO3" localSheetId="0">{"'Sheet1'!$L$16"}</definedName>
    <definedName name="_NSO3" localSheetId="14">{"'Sheet1'!$L$16"}</definedName>
    <definedName name="_NSO3" localSheetId="19">{"'Sheet1'!$L$16"}</definedName>
    <definedName name="_NSO3" localSheetId="16">{"'Sheet1'!$L$16"}</definedName>
    <definedName name="_NSO3" localSheetId="17">{"'Sheet1'!$L$16"}</definedName>
    <definedName name="_NSO3" localSheetId="18">{"'Sheet1'!$L$16"}</definedName>
    <definedName name="_NSO3" localSheetId="22">{"'Sheet1'!$L$16"}</definedName>
    <definedName name="_NSO3" localSheetId="6">{"'Sheet1'!$L$16"}</definedName>
    <definedName name="_NSO3">{"'Sheet1'!$L$16"}</definedName>
    <definedName name="_NSO3_1" localSheetId="0">{"'Sheet1'!$L$16"}</definedName>
    <definedName name="_NSO3_1" localSheetId="14">{"'Sheet1'!$L$16"}</definedName>
    <definedName name="_NSO3_1" localSheetId="16">{"'Sheet1'!$L$16"}</definedName>
    <definedName name="_NSO3_1" localSheetId="22">{"'Sheet1'!$L$16"}</definedName>
    <definedName name="_NSO3_1" localSheetId="7">{"'Sheet1'!$L$16"}</definedName>
    <definedName name="_NSO3_1">{"'Sheet1'!$L$16"}</definedName>
    <definedName name="_NT2" localSheetId="22">{"'Sheet1'!$L$16"}</definedName>
    <definedName name="_NT2">{"'Sheet1'!$L$16"}</definedName>
    <definedName name="_ntt1">#REF!</definedName>
    <definedName name="_ntt2">#REF!</definedName>
    <definedName name="_Num1" localSheetId="22">#REF!</definedName>
    <definedName name="_Num1">#REF!</definedName>
    <definedName name="_Num2" localSheetId="22">#REF!</definedName>
    <definedName name="_Num2">#REF!</definedName>
    <definedName name="_Num3" localSheetId="22">#REF!</definedName>
    <definedName name="_Num3">#REF!</definedName>
    <definedName name="_NYL19">#REF!</definedName>
    <definedName name="_o" localSheetId="22">#REF!</definedName>
    <definedName name="_o">#REF!</definedName>
    <definedName name="_Order1">255</definedName>
    <definedName name="_Order2">255</definedName>
    <definedName name="_OT1" localSheetId="22">#REF!</definedName>
    <definedName name="_OT1">#REF!</definedName>
    <definedName name="_OT2" localSheetId="22">#REF!</definedName>
    <definedName name="_OT2">#REF!</definedName>
    <definedName name="_OT3" localSheetId="22">#REF!</definedName>
    <definedName name="_OT3">#REF!</definedName>
    <definedName name="_OT4" localSheetId="22">#REF!</definedName>
    <definedName name="_OT4">#REF!</definedName>
    <definedName name="_OT5" localSheetId="22">#REF!</definedName>
    <definedName name="_OT5">#REF!</definedName>
    <definedName name="_OT72100" localSheetId="22">#REF!</definedName>
    <definedName name="_OT72100">#REF!</definedName>
    <definedName name="_oto10">#REF!</definedName>
    <definedName name="_own2">#REF!</definedName>
    <definedName name="_own3">#REF!</definedName>
    <definedName name="_p" localSheetId="22">#REF!</definedName>
    <definedName name="_p">#REF!</definedName>
    <definedName name="_p01" localSheetId="22">{"'Sheet1'!$L$16"}</definedName>
    <definedName name="_p01">{"'Sheet1'!$L$16"}</definedName>
    <definedName name="_p1" localSheetId="22">#REF!</definedName>
    <definedName name="_p1">#REF!</definedName>
    <definedName name="_PA3" localSheetId="0">{"'Sheet1'!$L$16"}</definedName>
    <definedName name="_PA3" localSheetId="14">{"'Sheet1'!$L$16"}</definedName>
    <definedName name="_PA3" localSheetId="19">{"'Sheet1'!$L$16"}</definedName>
    <definedName name="_PA3" localSheetId="16">{"'Sheet1'!$L$16"}</definedName>
    <definedName name="_PA3" localSheetId="17">{"'Sheet1'!$L$16"}</definedName>
    <definedName name="_PA3" localSheetId="18">{"'Sheet1'!$L$16"}</definedName>
    <definedName name="_PA3" localSheetId="22">{"'Sheet1'!$L$16"}</definedName>
    <definedName name="_PA3" localSheetId="6">{"'Sheet1'!$L$16"}</definedName>
    <definedName name="_PA3">{"'Sheet1'!$L$16"}</definedName>
    <definedName name="_PA3_1" localSheetId="0">{"'Sheet1'!$L$16"}</definedName>
    <definedName name="_PA3_1" localSheetId="14">{"'Sheet1'!$L$16"}</definedName>
    <definedName name="_PA3_1" localSheetId="16">{"'Sheet1'!$L$16"}</definedName>
    <definedName name="_PA3_1" localSheetId="22">{"'Sheet1'!$L$16"}</definedName>
    <definedName name="_PA3_1" localSheetId="7">{"'Sheet1'!$L$16"}</definedName>
    <definedName name="_PA3_1">{"'Sheet1'!$L$16"}</definedName>
    <definedName name="_pa4" localSheetId="0">{"'Sheet1'!$L$16"}</definedName>
    <definedName name="_pa4" localSheetId="14">{"'Sheet1'!$L$16"}</definedName>
    <definedName name="_pa4" localSheetId="16">{"'Sheet1'!$L$16"}</definedName>
    <definedName name="_pa4" localSheetId="22">{"'Sheet1'!$L$16"}</definedName>
    <definedName name="_pa4" localSheetId="6">{"'Sheet1'!$L$16"}</definedName>
    <definedName name="_pa4" localSheetId="7">{"'Sheet1'!$L$16"}</definedName>
    <definedName name="_pa4">{"'Sheet1'!$L$16"}</definedName>
    <definedName name="_Parse_Out" localSheetId="0">#REF!</definedName>
    <definedName name="_Parse_Out" localSheetId="19">#REF!</definedName>
    <definedName name="_Parse_Out" localSheetId="22">#REF!</definedName>
    <definedName name="_Parse_Out">#REF!</definedName>
    <definedName name="_pbn1" localSheetId="22">#REF!</definedName>
    <definedName name="_pbn1">#REF!</definedName>
    <definedName name="_pbn2" localSheetId="22">#REF!</definedName>
    <definedName name="_pbn2">#REF!</definedName>
    <definedName name="_pbn3" localSheetId="22">#REF!</definedName>
    <definedName name="_pbn3">#REF!</definedName>
    <definedName name="_pc30" localSheetId="22">#REF!</definedName>
    <definedName name="_pc30">#REF!</definedName>
    <definedName name="_pc40" localSheetId="22">#REF!</definedName>
    <definedName name="_pc40">#REF!</definedName>
    <definedName name="_pd10" localSheetId="0">{"'Summary'!$A$1:$J$46"}</definedName>
    <definedName name="_pd10" localSheetId="14">{"'Summary'!$A$1:$J$46"}</definedName>
    <definedName name="_pd10" localSheetId="19">{"'Summary'!$A$1:$J$46"}</definedName>
    <definedName name="_pd10" localSheetId="16">{"'Summary'!$A$1:$J$46"}</definedName>
    <definedName name="_pd10" localSheetId="17">{"'Summary'!$A$1:$J$46"}</definedName>
    <definedName name="_pd10" localSheetId="18">{"'Summary'!$A$1:$J$46"}</definedName>
    <definedName name="_pd10" localSheetId="22">{"'Summary'!$A$1:$J$46"}</definedName>
    <definedName name="_pd10" localSheetId="6">{"'Summary'!$A$1:$J$46"}</definedName>
    <definedName name="_pd10">{"'Summary'!$A$1:$J$46"}</definedName>
    <definedName name="_pd10_1" localSheetId="0">{"'Summary'!$A$1:$J$46"}</definedName>
    <definedName name="_pd10_1" localSheetId="14">{"'Summary'!$A$1:$J$46"}</definedName>
    <definedName name="_pd10_1" localSheetId="16">{"'Summary'!$A$1:$J$46"}</definedName>
    <definedName name="_pd10_1" localSheetId="22">{"'Summary'!$A$1:$J$46"}</definedName>
    <definedName name="_pd10_1" localSheetId="7">{"'Summary'!$A$1:$J$46"}</definedName>
    <definedName name="_pd10_1">{"'Summary'!$A$1:$J$46"}</definedName>
    <definedName name="_pd101" localSheetId="22">{"'Summary'!$A$1:$J$46"}</definedName>
    <definedName name="_pd101">{"'Summary'!$A$1:$J$46"}</definedName>
    <definedName name="_PD11" localSheetId="0">{"'Summary'!$A$1:$J$46"}</definedName>
    <definedName name="_PD11" localSheetId="14">{"'Summary'!$A$1:$J$46"}</definedName>
    <definedName name="_PD11" localSheetId="19">{"'Summary'!$A$1:$J$46"}</definedName>
    <definedName name="_PD11" localSheetId="16">{"'Summary'!$A$1:$J$46"}</definedName>
    <definedName name="_PD11" localSheetId="17">{"'Summary'!$A$1:$J$46"}</definedName>
    <definedName name="_PD11" localSheetId="18">{"'Summary'!$A$1:$J$46"}</definedName>
    <definedName name="_PD11" localSheetId="22">{"'Summary'!$A$1:$J$46"}</definedName>
    <definedName name="_PD11" localSheetId="6">{"'Summary'!$A$1:$J$46"}</definedName>
    <definedName name="_PD11">{"'Summary'!$A$1:$J$46"}</definedName>
    <definedName name="_PD11_1" localSheetId="0">{"'Summary'!$A$1:$J$46"}</definedName>
    <definedName name="_PD11_1" localSheetId="14">{"'Summary'!$A$1:$J$46"}</definedName>
    <definedName name="_PD11_1" localSheetId="16">{"'Summary'!$A$1:$J$46"}</definedName>
    <definedName name="_PD11_1" localSheetId="22">{"'Summary'!$A$1:$J$46"}</definedName>
    <definedName name="_PD11_1" localSheetId="7">{"'Summary'!$A$1:$J$46"}</definedName>
    <definedName name="_PD11_1">{"'Summary'!$A$1:$J$46"}</definedName>
    <definedName name="_pd12" localSheetId="0">{"'Summary'!$A$1:$J$46"}</definedName>
    <definedName name="_pd12" localSheetId="22">{"'Summary'!$A$1:$J$46"}</definedName>
    <definedName name="_pd12">{"'Summary'!$A$1:$J$46"}</definedName>
    <definedName name="_pd12_1" localSheetId="0">{"'Summary'!$A$1:$J$46"}</definedName>
    <definedName name="_pd12_1" localSheetId="14">{"'Summary'!$A$1:$J$46"}</definedName>
    <definedName name="_pd12_1" localSheetId="16">{"'Summary'!$A$1:$J$46"}</definedName>
    <definedName name="_pd12_1" localSheetId="22">{"'Summary'!$A$1:$J$46"}</definedName>
    <definedName name="_pd12_1" localSheetId="7">{"'Summary'!$A$1:$J$46"}</definedName>
    <definedName name="_pd12_1">{"'Summary'!$A$1:$J$46"}</definedName>
    <definedName name="_PD2">#REF!</definedName>
    <definedName name="_PD3">#REF!</definedName>
    <definedName name="_PD4">#REF!</definedName>
    <definedName name="_pd9" localSheetId="0">{"'Summary'!$A$1:$J$46"}</definedName>
    <definedName name="_pd9" localSheetId="22">{"'Summary'!$A$1:$J$46"}</definedName>
    <definedName name="_pd9">{"'Summary'!$A$1:$J$46"}</definedName>
    <definedName name="_pd9_1" localSheetId="0">{"'Summary'!$A$1:$J$46"}</definedName>
    <definedName name="_pd9_1" localSheetId="14">{"'Summary'!$A$1:$J$46"}</definedName>
    <definedName name="_pd9_1" localSheetId="16">{"'Summary'!$A$1:$J$46"}</definedName>
    <definedName name="_pd9_1" localSheetId="22">{"'Summary'!$A$1:$J$46"}</definedName>
    <definedName name="_pd9_1" localSheetId="7">{"'Summary'!$A$1:$J$46"}</definedName>
    <definedName name="_pd9_1">{"'Summary'!$A$1:$J$46"}</definedName>
    <definedName name="_ph3" localSheetId="22">#REF!</definedName>
    <definedName name="_ph3">#REF!</definedName>
    <definedName name="_Ph30" localSheetId="22">#REF!</definedName>
    <definedName name="_Ph30">#REF!</definedName>
    <definedName name="_phi10" localSheetId="22">#REF!</definedName>
    <definedName name="_phi10">#REF!</definedName>
    <definedName name="_phi12" localSheetId="22">#REF!</definedName>
    <definedName name="_phi12">#REF!</definedName>
    <definedName name="_phi14" localSheetId="22">#REF!</definedName>
    <definedName name="_phi14">#REF!</definedName>
    <definedName name="_phi16" localSheetId="22">#REF!</definedName>
    <definedName name="_phi16">#REF!</definedName>
    <definedName name="_phi18" localSheetId="22">#REF!</definedName>
    <definedName name="_phi18">#REF!</definedName>
    <definedName name="_phi20" localSheetId="22">#REF!</definedName>
    <definedName name="_phi20">#REF!</definedName>
    <definedName name="_phi22" localSheetId="22">#REF!</definedName>
    <definedName name="_phi22">#REF!</definedName>
    <definedName name="_phi25" localSheetId="22">#REF!</definedName>
    <definedName name="_phi25">#REF!</definedName>
    <definedName name="_phi28" localSheetId="22">#REF!</definedName>
    <definedName name="_phi28">#REF!</definedName>
    <definedName name="_phi6" localSheetId="22">#REF!</definedName>
    <definedName name="_phi6">#REF!</definedName>
    <definedName name="_phi8" localSheetId="22">#REF!</definedName>
    <definedName name="_phi8">#REF!</definedName>
    <definedName name="_phu3" localSheetId="22">{"'Sheet1'!$L$16"}</definedName>
    <definedName name="_phu3">{"'Sheet1'!$L$16"}</definedName>
    <definedName name="_PL1">#REF!</definedName>
    <definedName name="_PL2">#REF!</definedName>
    <definedName name="_PR1" localSheetId="22">#REF!</definedName>
    <definedName name="_PR1">#REF!</definedName>
    <definedName name="_PU1">#REF!</definedName>
    <definedName name="_PU2">#REF!</definedName>
    <definedName name="_PU3">#REF!</definedName>
    <definedName name="_PU4">#REF!</definedName>
    <definedName name="_Px1">#REF!</definedName>
    <definedName name="_Px2">#REF!</definedName>
    <definedName name="_Px3">#REF!</definedName>
    <definedName name="_PXB80" localSheetId="22">#REF!</definedName>
    <definedName name="_PXB80">#REF!</definedName>
    <definedName name="_pZ1" localSheetId="22">#REF!</definedName>
    <definedName name="_pZ1">#REF!</definedName>
    <definedName name="_pZ2" localSheetId="22">#REF!</definedName>
    <definedName name="_pZ2">#REF!</definedName>
    <definedName name="_pZ3" localSheetId="22">#REF!</definedName>
    <definedName name="_pZ3">#REF!</definedName>
    <definedName name="_qa7">#REF!</definedName>
    <definedName name="_QLO7" localSheetId="22">#REF!</definedName>
    <definedName name="_QLO7" localSheetId="6">#REF!</definedName>
    <definedName name="_QLO7" localSheetId="7">#REF!</definedName>
    <definedName name="_QLO7">#REF!</definedName>
    <definedName name="_R" localSheetId="22">#REF!</definedName>
    <definedName name="_R">#REF!</definedName>
    <definedName name="_Rd1" localSheetId="22">#REF!</definedName>
    <definedName name="_Rd1">#REF!</definedName>
    <definedName name="_RFZ3" localSheetId="22">#REF!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ng3600" localSheetId="22">#REF!</definedName>
    <definedName name="_rng3600">#REF!</definedName>
    <definedName name="_rng3612" localSheetId="22">#REF!</definedName>
    <definedName name="_rng3612">#REF!</definedName>
    <definedName name="_rng3630" localSheetId="22">#REF!</definedName>
    <definedName name="_rng3630">#REF!</definedName>
    <definedName name="_ro1" localSheetId="22">#REF!</definedName>
    <definedName name="_ro1">#REF!</definedName>
    <definedName name="_rp95" localSheetId="22">#REF!</definedName>
    <definedName name="_rp95">#REF!</definedName>
    <definedName name="_RQ02" localSheetId="22">#REF!</definedName>
    <definedName name="_RQ02">#REF!</definedName>
    <definedName name="_san108">#REF!</definedName>
    <definedName name="_san180">#REF!</definedName>
    <definedName name="_san250">#REF!</definedName>
    <definedName name="_san54">#REF!</definedName>
    <definedName name="_san90">#REF!</definedName>
    <definedName name="_sat10" localSheetId="22">#REF!</definedName>
    <definedName name="_sat10">#REF!</definedName>
    <definedName name="_sat12" localSheetId="22">#REF!</definedName>
    <definedName name="_sat12">#REF!</definedName>
    <definedName name="_sat14" localSheetId="22">#REF!</definedName>
    <definedName name="_sat14">#REF!</definedName>
    <definedName name="_sat16" localSheetId="22">#REF!</definedName>
    <definedName name="_sat16">#REF!</definedName>
    <definedName name="_sat20" localSheetId="22">#REF!</definedName>
    <definedName name="_sat20">#REF!</definedName>
    <definedName name="_Sat27">#REF!</definedName>
    <definedName name="_Sat6">#REF!</definedName>
    <definedName name="_sat8" localSheetId="22">#REF!</definedName>
    <definedName name="_sat8">#REF!</definedName>
    <definedName name="_sc1" localSheetId="22">#REF!</definedName>
    <definedName name="_sc1">#REF!</definedName>
    <definedName name="_SC2" localSheetId="22">#REF!</definedName>
    <definedName name="_SC2">#REF!</definedName>
    <definedName name="_sc3" localSheetId="22">#REF!</definedName>
    <definedName name="_sc3">#REF!</definedName>
    <definedName name="_SCL4" localSheetId="0">{"'Sheet1'!$L$16"}</definedName>
    <definedName name="_SCL4" localSheetId="14">{"'Sheet1'!$L$16"}</definedName>
    <definedName name="_SCL4" localSheetId="19">{"'Sheet1'!$L$16"}</definedName>
    <definedName name="_SCL4" localSheetId="16">{"'Sheet1'!$L$16"}</definedName>
    <definedName name="_SCL4" localSheetId="17">{"'Sheet1'!$L$16"}</definedName>
    <definedName name="_SCL4" localSheetId="18">{"'Sheet1'!$L$16"}</definedName>
    <definedName name="_SCL4" localSheetId="22">{"'Sheet1'!$L$16"}</definedName>
    <definedName name="_SCL4" localSheetId="6">{"'Sheet1'!$L$16"}</definedName>
    <definedName name="_SCL4" localSheetId="7">{"'Sheet1'!$L$16"}</definedName>
    <definedName name="_SCL4">{"'Sheet1'!$L$16"}</definedName>
    <definedName name="_SCL4_1" localSheetId="0">{"'Sheet1'!$L$16"}</definedName>
    <definedName name="_SCL4_1" localSheetId="14">{"'Sheet1'!$L$16"}</definedName>
    <definedName name="_SCL4_1" localSheetId="16">{"'Sheet1'!$L$16"}</definedName>
    <definedName name="_SCL4_1" localSheetId="22">{"'Sheet1'!$L$16"}</definedName>
    <definedName name="_SCL4_1" localSheetId="7">{"'Sheet1'!$L$16"}</definedName>
    <definedName name="_SCL4_1">{"'Sheet1'!$L$16"}</definedName>
    <definedName name="_SD30" localSheetId="0">{"'Summary'!$A$1:$J$46"}</definedName>
    <definedName name="_SD30" localSheetId="14">{"'Summary'!$A$1:$J$46"}</definedName>
    <definedName name="_SD30" localSheetId="19">{"'Summary'!$A$1:$J$46"}</definedName>
    <definedName name="_SD30" localSheetId="16">{"'Summary'!$A$1:$J$46"}</definedName>
    <definedName name="_SD30" localSheetId="17">{"'Summary'!$A$1:$J$46"}</definedName>
    <definedName name="_SD30" localSheetId="18">{"'Summary'!$A$1:$J$46"}</definedName>
    <definedName name="_SD30" localSheetId="22">{"'Summary'!$A$1:$J$46"}</definedName>
    <definedName name="_SD30" localSheetId="6">{"'Summary'!$A$1:$J$46"}</definedName>
    <definedName name="_SD30">{"'Summary'!$A$1:$J$46"}</definedName>
    <definedName name="_SD30_1" localSheetId="0">{"'Summary'!$A$1:$J$46"}</definedName>
    <definedName name="_SD30_1" localSheetId="14">{"'Summary'!$A$1:$J$46"}</definedName>
    <definedName name="_SD30_1" localSheetId="16">{"'Summary'!$A$1:$J$46"}</definedName>
    <definedName name="_SD30_1" localSheetId="22">{"'Summary'!$A$1:$J$46"}</definedName>
    <definedName name="_SD30_1" localSheetId="7">{"'Summary'!$A$1:$J$46"}</definedName>
    <definedName name="_SD30_1">{"'Summary'!$A$1:$J$46"}</definedName>
    <definedName name="_sd31" localSheetId="0">{"'Summary'!$A$1:$J$46"}</definedName>
    <definedName name="_sd31" localSheetId="22">{"'Summary'!$A$1:$J$46"}</definedName>
    <definedName name="_sd31">{"'Summary'!$A$1:$J$46"}</definedName>
    <definedName name="_sd31_1" localSheetId="0">{"'Summary'!$A$1:$J$46"}</definedName>
    <definedName name="_sd31_1" localSheetId="14">{"'Summary'!$A$1:$J$46"}</definedName>
    <definedName name="_sd31_1" localSheetId="16">{"'Summary'!$A$1:$J$46"}</definedName>
    <definedName name="_sd31_1" localSheetId="22">{"'Summary'!$A$1:$J$46"}</definedName>
    <definedName name="_sd31_1" localSheetId="7">{"'Summary'!$A$1:$J$46"}</definedName>
    <definedName name="_sd31_1">{"'Summary'!$A$1:$J$46"}</definedName>
    <definedName name="_set11">#REF!</definedName>
    <definedName name="_set12">#REF!</definedName>
    <definedName name="_set21">#REF!</definedName>
    <definedName name="_set22">#REF!</definedName>
    <definedName name="_set31">#REF!</definedName>
    <definedName name="_set32">#REF!</definedName>
    <definedName name="_SHR1">#REF!</definedName>
    <definedName name="_SHR2" localSheetId="22">#REF!</definedName>
    <definedName name="_SHR2">#REF!</definedName>
    <definedName name="_sl2">#REF!</definedName>
    <definedName name="_slg1" localSheetId="22">#REF!</definedName>
    <definedName name="_slg1">#REF!</definedName>
    <definedName name="_slg2" localSheetId="22">#REF!</definedName>
    <definedName name="_slg2">#REF!</definedName>
    <definedName name="_slg3" localSheetId="22">#REF!</definedName>
    <definedName name="_slg3">#REF!</definedName>
    <definedName name="_slg4" localSheetId="22">#REF!</definedName>
    <definedName name="_slg4">#REF!</definedName>
    <definedName name="_slg5" localSheetId="22">#REF!</definedName>
    <definedName name="_slg5">#REF!</definedName>
    <definedName name="_slg6" localSheetId="22">#REF!</definedName>
    <definedName name="_slg6">#REF!</definedName>
    <definedName name="_SN3" localSheetId="22">#REF!</definedName>
    <definedName name="_SN3">#REF!</definedName>
    <definedName name="_soi2">#REF!</definedName>
    <definedName name="_soi3">#REF!</definedName>
    <definedName name="_Sort" localSheetId="19">#REF!</definedName>
    <definedName name="_Sort" localSheetId="22">#REF!</definedName>
    <definedName name="_Sort" localSheetId="6">#REF!</definedName>
    <definedName name="_Sort">#REF!</definedName>
    <definedName name="_SORT1">#REF!</definedName>
    <definedName name="_sORT2" localSheetId="22">#REF!</definedName>
    <definedName name="_sORT2">#REF!</definedName>
    <definedName name="_Sortmoi" localSheetId="19">#REF!</definedName>
    <definedName name="_Sortmoi" localSheetId="22">#REF!</definedName>
    <definedName name="_Sortmoi" localSheetId="6">#REF!</definedName>
    <definedName name="_Sortmoi">#REF!</definedName>
    <definedName name="_SQT10">#REF!</definedName>
    <definedName name="_SQT8">#REF!</definedName>
    <definedName name="_SQT9">#REF!</definedName>
    <definedName name="_SR1">#REF!</definedName>
    <definedName name="_SSP3600" localSheetId="22">#REF!</definedName>
    <definedName name="_SSP3600">#REF!</definedName>
    <definedName name="_SSP5620" localSheetId="22">#REF!</definedName>
    <definedName name="_SSP5620">#REF!</definedName>
    <definedName name="_SSP7250" localSheetId="22">#REF!</definedName>
    <definedName name="_SSP7250">#REF!</definedName>
    <definedName name="_SSP7270" localSheetId="22">#REF!</definedName>
    <definedName name="_SSP7270">#REF!</definedName>
    <definedName name="_SSP7450" localSheetId="22">#REF!</definedName>
    <definedName name="_SSP7450">#REF!</definedName>
    <definedName name="_SSP7470" localSheetId="22">#REF!</definedName>
    <definedName name="_SSP7470">#REF!</definedName>
    <definedName name="_SSP7750" localSheetId="22">#REF!</definedName>
    <definedName name="_SSP7750">#REF!</definedName>
    <definedName name="_st3002" localSheetId="22">#REF!</definedName>
    <definedName name="_st3002">#REF!</definedName>
    <definedName name="_st3018" localSheetId="22">#REF!</definedName>
    <definedName name="_st3018">#REF!</definedName>
    <definedName name="_st3032" localSheetId="22">#REF!</definedName>
    <definedName name="_st3032">#REF!</definedName>
    <definedName name="_STR2018">#REF!</definedName>
    <definedName name="_STR2021">#REF!</definedName>
    <definedName name="_STR20212">#REF!</definedName>
    <definedName name="_STR2022">#REF!</definedName>
    <definedName name="_STR2023">#REF!</definedName>
    <definedName name="_STR3038">#REF!</definedName>
    <definedName name="_STR3039">#REF!</definedName>
    <definedName name="_STR3040">#REF!</definedName>
    <definedName name="_STR4057">#REF!</definedName>
    <definedName name="_sua20" localSheetId="22">#REF!</definedName>
    <definedName name="_sua20">#REF!</definedName>
    <definedName name="_sua30" localSheetId="22">#REF!</definedName>
    <definedName name="_sua30">#REF!</definedName>
    <definedName name="_sum1">#REF!</definedName>
    <definedName name="_SUM22" localSheetId="22">#REF!</definedName>
    <definedName name="_SUM22">#REF!</definedName>
    <definedName name="_T01" localSheetId="19">#REF!</definedName>
    <definedName name="_T01" localSheetId="22">#REF!</definedName>
    <definedName name="_T01" localSheetId="6">#REF!</definedName>
    <definedName name="_T01">#REF!</definedName>
    <definedName name="_t1" localSheetId="22">{"'Sheet1'!$L$16"}</definedName>
    <definedName name="_t1">{"'Sheet1'!$L$16"}</definedName>
    <definedName name="_T10" localSheetId="0">{"'Sheet1'!$L$16"}</definedName>
    <definedName name="_T10" localSheetId="14">{"'Sheet1'!$L$16"}</definedName>
    <definedName name="_T10" localSheetId="19">{"'Sheet1'!$L$16"}</definedName>
    <definedName name="_T10" localSheetId="16">{"'Sheet1'!$L$16"}</definedName>
    <definedName name="_T10" localSheetId="17">{"'Sheet1'!$L$16"}</definedName>
    <definedName name="_T10" localSheetId="18">{"'Sheet1'!$L$16"}</definedName>
    <definedName name="_T10" localSheetId="22">{"'Sheet1'!$L$16"}</definedName>
    <definedName name="_T10" localSheetId="6">{"'Sheet1'!$L$16"}</definedName>
    <definedName name="_T10">{"'Sheet1'!$L$16"}</definedName>
    <definedName name="_T10_1" localSheetId="0">{"'Sheet1'!$L$16"}</definedName>
    <definedName name="_T10_1" localSheetId="14">{"'Sheet1'!$L$16"}</definedName>
    <definedName name="_T10_1" localSheetId="16">{"'Sheet1'!$L$16"}</definedName>
    <definedName name="_T10_1" localSheetId="22">{"'Sheet1'!$L$16"}</definedName>
    <definedName name="_T10_1" localSheetId="7">{"'Sheet1'!$L$16"}</definedName>
    <definedName name="_T10_1">{"'Sheet1'!$L$16"}</definedName>
    <definedName name="_t11" localSheetId="22">{#N/A,#N/A,FALSE,"Chi tiÆt"}</definedName>
    <definedName name="_t11">{#N/A,#N/A,FALSE,"Chi tiÆt"}</definedName>
    <definedName name="_T12" localSheetId="22">{"'Sheet1'!$L$16"}</definedName>
    <definedName name="_T12">{"'Sheet1'!$L$16"}</definedName>
    <definedName name="_t2" localSheetId="22">{"'Sheet1'!$L$16"}</definedName>
    <definedName name="_t2">{"'Sheet1'!$L$16"}</definedName>
    <definedName name="_t22" localSheetId="22">#REF!</definedName>
    <definedName name="_t22">[0]!_t22</definedName>
    <definedName name="_t3" localSheetId="22">'B4. Định mức QLDA &amp; TV'!SL*'B4. Định mức QLDA &amp; TV'!dg</definedName>
    <definedName name="_t3">sl*dg</definedName>
    <definedName name="_t4">#REF!</definedName>
    <definedName name="_T9" localSheetId="22">{"'Sheet1'!$L$16"}</definedName>
    <definedName name="_T9">{"'Sheet1'!$L$16"}</definedName>
    <definedName name="_ta1" localSheetId="22">#REF!</definedName>
    <definedName name="_ta1">#REF!</definedName>
    <definedName name="_ta2" localSheetId="22">#REF!</definedName>
    <definedName name="_ta2">#REF!</definedName>
    <definedName name="_ta3" localSheetId="22">#REF!</definedName>
    <definedName name="_ta3">#REF!</definedName>
    <definedName name="_ta4" localSheetId="22">#REF!</definedName>
    <definedName name="_ta4">#REF!</definedName>
    <definedName name="_ta5" localSheetId="22">#REF!</definedName>
    <definedName name="_ta5">#REF!</definedName>
    <definedName name="_ta6" localSheetId="22">#REF!</definedName>
    <definedName name="_ta6">#REF!</definedName>
    <definedName name="_Table1_In1" localSheetId="0">#REF!</definedName>
    <definedName name="_Table1_In1" localSheetId="19">#REF!</definedName>
    <definedName name="_Table1_In1" localSheetId="22">#REF!</definedName>
    <definedName name="_Table1_In1" localSheetId="6">#REF!</definedName>
    <definedName name="_Table1_In1" localSheetId="7">#REF!</definedName>
    <definedName name="_Table1_In1">#REF!</definedName>
    <definedName name="_Table1_Out" localSheetId="19">#REF!</definedName>
    <definedName name="_Table1_Out" localSheetId="22">#REF!</definedName>
    <definedName name="_Table1_Out" localSheetId="6">#REF!</definedName>
    <definedName name="_Table1_Out" localSheetId="7">#REF!</definedName>
    <definedName name="_Table1_Out">#REF!</definedName>
    <definedName name="_Table2_In1" localSheetId="19">#REF!</definedName>
    <definedName name="_Table2_In1" localSheetId="22">#REF!</definedName>
    <definedName name="_Table2_In1" localSheetId="6">#REF!</definedName>
    <definedName name="_Table2_In1" localSheetId="7">#REF!</definedName>
    <definedName name="_Table2_In1">#REF!</definedName>
    <definedName name="_Table2_In2" localSheetId="22">#REF!</definedName>
    <definedName name="_Table2_In2" localSheetId="6">#REF!</definedName>
    <definedName name="_Table2_In2" localSheetId="7">#REF!</definedName>
    <definedName name="_Table2_In2">#REF!</definedName>
    <definedName name="_Table2_Out" localSheetId="22">#REF!</definedName>
    <definedName name="_Table2_Out" localSheetId="6">#REF!</definedName>
    <definedName name="_Table2_Out" localSheetId="7">#REF!</definedName>
    <definedName name="_Table2_Out">#REF!</definedName>
    <definedName name="_tam1" localSheetId="22">#REF!</definedName>
    <definedName name="_tam1">#REF!</definedName>
    <definedName name="_TAT1" localSheetId="22">#REF!</definedName>
    <definedName name="_TAT1">#REF!</definedName>
    <definedName name="_tax1" localSheetId="22">#REF!</definedName>
    <definedName name="_tax1">#REF!</definedName>
    <definedName name="_tax2" localSheetId="22">#REF!</definedName>
    <definedName name="_tax2">#REF!</definedName>
    <definedName name="_tax3" localSheetId="22">#REF!</definedName>
    <definedName name="_tax3">#REF!</definedName>
    <definedName name="_tax4" localSheetId="22">#REF!</definedName>
    <definedName name="_tax4">#REF!</definedName>
    <definedName name="_TB1" localSheetId="22">#REF!</definedName>
    <definedName name="_TB1">#REF!</definedName>
    <definedName name="_tb2" localSheetId="22">#REF!</definedName>
    <definedName name="_tb2">#REF!</definedName>
    <definedName name="_tb3" localSheetId="22">#REF!</definedName>
    <definedName name="_tb3">#REF!</definedName>
    <definedName name="_tb4" localSheetId="22">#REF!</definedName>
    <definedName name="_tb4">#REF!</definedName>
    <definedName name="_tbn3334">#REF!</definedName>
    <definedName name="_TBT1">#REF!</definedName>
    <definedName name="_tc1" localSheetId="22">#REF!</definedName>
    <definedName name="_tc1">#REF!</definedName>
    <definedName name="_TC16">#REF!</definedName>
    <definedName name="_tct3" localSheetId="22">#REF!</definedName>
    <definedName name="_tct3">#REF!</definedName>
    <definedName name="_tct5" localSheetId="22">#REF!</definedName>
    <definedName name="_tct5">#REF!</definedName>
    <definedName name="_TCU20">#REF!</definedName>
    <definedName name="_TCU32">#REF!</definedName>
    <definedName name="_TCU43">#REF!</definedName>
    <definedName name="_TCU52">#REF!</definedName>
    <definedName name="_TCU8">#REF!</definedName>
    <definedName name="_td1" localSheetId="22">{"'Sheet1'!$L$16"}</definedName>
    <definedName name="_td1">{"'Sheet1'!$L$16"}</definedName>
    <definedName name="_te1">#REF!</definedName>
    <definedName name="_te2" localSheetId="22">#REF!</definedName>
    <definedName name="_te2">#REF!</definedName>
    <definedName name="_TEN1" localSheetId="22">#REF!</definedName>
    <definedName name="_TEN1">#REF!</definedName>
    <definedName name="_TG1">#REF!</definedName>
    <definedName name="_tg2">#REF!</definedName>
    <definedName name="_tg427" localSheetId="22">#REF!</definedName>
    <definedName name="_tg427">#REF!</definedName>
    <definedName name="_TH02" localSheetId="22">{"'Sheet1'!$L$16"}</definedName>
    <definedName name="_TH02">{"'Sheet1'!$L$16"}</definedName>
    <definedName name="_TH1" localSheetId="22">#REF!</definedName>
    <definedName name="_TH1">#REF!</definedName>
    <definedName name="_th100" localSheetId="22">#REF!</definedName>
    <definedName name="_th100">#REF!</definedName>
    <definedName name="_TH160" localSheetId="22">#REF!</definedName>
    <definedName name="_TH160">#REF!</definedName>
    <definedName name="_TH2">#REF!</definedName>
    <definedName name="_TH20">#REF!</definedName>
    <definedName name="_TH20004" localSheetId="22">{"'Sheet1'!$L$16"}</definedName>
    <definedName name="_TH20004">{"'Sheet1'!$L$16"}</definedName>
    <definedName name="_th24" localSheetId="22">{"'Sheet1'!$L$16"}</definedName>
    <definedName name="_th24">{"'Sheet1'!$L$16"}</definedName>
    <definedName name="_TH3">#REF!</definedName>
    <definedName name="_th30">1.7875</definedName>
    <definedName name="_th40">1.925</definedName>
    <definedName name="_thu2" localSheetId="22">{"Thuxm2.xls","Sheet1"}</definedName>
    <definedName name="_thu2">{"Thuxm2.xls","Sheet1"}</definedName>
    <definedName name="_Ti1" localSheetId="22">#REF!</definedName>
    <definedName name="_Ti1">#REF!</definedName>
    <definedName name="_tk1">#REF!</definedName>
    <definedName name="_TK155" localSheetId="22">#REF!</definedName>
    <definedName name="_TK155">#REF!</definedName>
    <definedName name="_TK422">#REF!</definedName>
    <definedName name="_TL1" localSheetId="22">#REF!</definedName>
    <definedName name="_TL1">#REF!</definedName>
    <definedName name="_TL2" localSheetId="22">#REF!</definedName>
    <definedName name="_TL2">#REF!</definedName>
    <definedName name="_TL3" localSheetId="22">#REF!</definedName>
    <definedName name="_TL3">#REF!</definedName>
    <definedName name="_TL30" localSheetId="22">#REF!</definedName>
    <definedName name="_TL30">#REF!</definedName>
    <definedName name="_TL31" localSheetId="22">#REF!</definedName>
    <definedName name="_TL31">#REF!</definedName>
    <definedName name="_TLA120" localSheetId="22">#REF!</definedName>
    <definedName name="_TLA120">#REF!</definedName>
    <definedName name="_TLA35" localSheetId="22">#REF!</definedName>
    <definedName name="_TLA35">#REF!</definedName>
    <definedName name="_TLA50" localSheetId="22">#REF!</definedName>
    <definedName name="_TLA50">#REF!</definedName>
    <definedName name="_TLA70" localSheetId="22">#REF!</definedName>
    <definedName name="_TLA70">#REF!</definedName>
    <definedName name="_TLA95" localSheetId="22">#REF!</definedName>
    <definedName name="_TLA95">#REF!</definedName>
    <definedName name="_tlp3" localSheetId="22">#REF!</definedName>
    <definedName name="_tlp3">#REF!</definedName>
    <definedName name="_TM2" localSheetId="0">{"'Sheet1'!$L$16"}</definedName>
    <definedName name="_TM2" localSheetId="14">{"'Sheet1'!$L$16"}</definedName>
    <definedName name="_TM2" localSheetId="19">{"'Sheet1'!$L$16"}</definedName>
    <definedName name="_TM2" localSheetId="16">{"'Sheet1'!$L$16"}</definedName>
    <definedName name="_TM2" localSheetId="17">{"'Sheet1'!$L$16"}</definedName>
    <definedName name="_TM2" localSheetId="18">{"'Sheet1'!$L$16"}</definedName>
    <definedName name="_TM2" localSheetId="22">{"'Sheet1'!$L$16"}</definedName>
    <definedName name="_TM2" localSheetId="6">{"'Sheet1'!$L$16"}</definedName>
    <definedName name="_TM2">{"'Sheet1'!$L$16"}</definedName>
    <definedName name="_TM2_1" localSheetId="0">{"'Sheet1'!$L$16"}</definedName>
    <definedName name="_TM2_1" localSheetId="14">{"'Sheet1'!$L$16"}</definedName>
    <definedName name="_TM2_1" localSheetId="16">{"'Sheet1'!$L$16"}</definedName>
    <definedName name="_TM2_1" localSheetId="22">{"'Sheet1'!$L$16"}</definedName>
    <definedName name="_TM2_1" localSheetId="7">{"'Sheet1'!$L$16"}</definedName>
    <definedName name="_TM2_1">{"'Sheet1'!$L$16"}</definedName>
    <definedName name="_tnh10">#REF!</definedName>
    <definedName name="_tnp1">#REF!</definedName>
    <definedName name="_tnp2">#REF!</definedName>
    <definedName name="_tnp3">#REF!</definedName>
    <definedName name="_tnp4">#REF!</definedName>
    <definedName name="_Toc213537997" localSheetId="12">'B11.2.Diem tac nhan'!$C$15</definedName>
    <definedName name="_Toc214694622" localSheetId="12">'B11.2.Diem tac nhan'!$C$17</definedName>
    <definedName name="_tp2" localSheetId="22">#REF!</definedName>
    <definedName name="_tp2">#REF!</definedName>
    <definedName name="_TR250" localSheetId="22">#REF!</definedName>
    <definedName name="_TR250">#REF!</definedName>
    <definedName name="_tr375" localSheetId="22">#REF!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ru21" localSheetId="22">{"'Sheet1'!$L$16"}</definedName>
    <definedName name="_Tru21">{"'Sheet1'!$L$16"}</definedName>
    <definedName name="_TRX1">#REF!</definedName>
    <definedName name="_TSR01">#REF!</definedName>
    <definedName name="_TSR02">#REF!</definedName>
    <definedName name="_TSR03">#REF!</definedName>
    <definedName name="_TSR04">#REF!</definedName>
    <definedName name="_TT_B">1.2</definedName>
    <definedName name="_TT04" localSheetId="22">#REF!</definedName>
    <definedName name="_TT04">#REF!</definedName>
    <definedName name="_tt1" localSheetId="22">#REF!</definedName>
    <definedName name="_tt1">#REF!</definedName>
    <definedName name="_tt2" localSheetId="22">#REF!</definedName>
    <definedName name="_tt2">#REF!</definedName>
    <definedName name="_tt3" localSheetId="0">{"'Sheet1'!$L$16"}</definedName>
    <definedName name="_tt3" localSheetId="14">{"'Sheet1'!$L$16"}</definedName>
    <definedName name="_tt3" localSheetId="19">{"'Sheet1'!$L$16"}</definedName>
    <definedName name="_tt3" localSheetId="16">{"'Sheet1'!$L$16"}</definedName>
    <definedName name="_tt3" localSheetId="17">{"'Sheet1'!$L$16"}</definedName>
    <definedName name="_tt3" localSheetId="18">{"'Sheet1'!$L$16"}</definedName>
    <definedName name="_tt3" localSheetId="22">{"'Sheet1'!$L$16"}</definedName>
    <definedName name="_tt3" localSheetId="6">{"'Sheet1'!$L$16"}</definedName>
    <definedName name="_tt3">{"'Sheet1'!$L$16"}</definedName>
    <definedName name="_tt3_1" localSheetId="0">{"'Sheet1'!$L$16"}</definedName>
    <definedName name="_tt3_1" localSheetId="14">{"'Sheet1'!$L$16"}</definedName>
    <definedName name="_tt3_1" localSheetId="16">{"'Sheet1'!$L$16"}</definedName>
    <definedName name="_tt3_1" localSheetId="22">{"'Sheet1'!$L$16"}</definedName>
    <definedName name="_tt3_1" localSheetId="7">{"'Sheet1'!$L$16"}</definedName>
    <definedName name="_tt3_1">{"'Sheet1'!$L$16"}</definedName>
    <definedName name="_TTP1" localSheetId="22">#REF!</definedName>
    <definedName name="_TTP1">#REF!</definedName>
    <definedName name="_TTP2" localSheetId="22">#REF!</definedName>
    <definedName name="_TTP2">#REF!</definedName>
    <definedName name="_TTP3" localSheetId="22">#REF!</definedName>
    <definedName name="_TTP3">#REF!</definedName>
    <definedName name="_TX1" localSheetId="22">#REF!</definedName>
    <definedName name="_TX1">#REF!</definedName>
    <definedName name="_tz593" localSheetId="22">#REF!</definedName>
    <definedName name="_tz593">#REF!</definedName>
    <definedName name="_uc" localSheetId="22">#REF!</definedName>
    <definedName name="_uc">#REF!</definedName>
    <definedName name="_uc_đào_tạo" localSheetId="22">#REF!</definedName>
    <definedName name="_uc_đào_tạo">#REF!</definedName>
    <definedName name="_uc1">#REF!</definedName>
    <definedName name="_ucdt">#REF!</definedName>
    <definedName name="_ui100">#REF!</definedName>
    <definedName name="_ui105">#REF!</definedName>
    <definedName name="_ui108">#REF!</definedName>
    <definedName name="_ui130">#REF!</definedName>
    <definedName name="_ui140">#REF!</definedName>
    <definedName name="_ui160">#REF!</definedName>
    <definedName name="_ui180">#REF!</definedName>
    <definedName name="_ui250">#REF!</definedName>
    <definedName name="_ui271">#REF!</definedName>
    <definedName name="_ui320">#REF!</definedName>
    <definedName name="_ui45">#REF!</definedName>
    <definedName name="_ui50">#REF!</definedName>
    <definedName name="_ui54">#REF!</definedName>
    <definedName name="_ui65">#REF!</definedName>
    <definedName name="_ui75">#REF!</definedName>
    <definedName name="_ui80">#REF!</definedName>
    <definedName name="_USD1">#REF!</definedName>
    <definedName name="_UT2">#REF!</definedName>
    <definedName name="_v">#REF!</definedName>
    <definedName name="_v5" localSheetId="0">{"'Sheet1'!$L$16"}</definedName>
    <definedName name="_v5" localSheetId="14">{"'Sheet1'!$L$16"}</definedName>
    <definedName name="_v5" localSheetId="19">{"'Sheet1'!$L$16"}</definedName>
    <definedName name="_v5" localSheetId="16">{"'Sheet1'!$L$16"}</definedName>
    <definedName name="_v5" localSheetId="17">{"'Sheet1'!$L$16"}</definedName>
    <definedName name="_v5" localSheetId="18">{"'Sheet1'!$L$16"}</definedName>
    <definedName name="_v5" localSheetId="22">{"'Sheet1'!$L$16"}</definedName>
    <definedName name="_v5" localSheetId="6">{"'Sheet1'!$L$16"}</definedName>
    <definedName name="_v5" localSheetId="7">{"'Sheet1'!$L$16"}</definedName>
    <definedName name="_v5">{"'Sheet1'!$L$16"}</definedName>
    <definedName name="_v5_1" localSheetId="0">{"'Sheet1'!$L$16"}</definedName>
    <definedName name="_v5_1" localSheetId="14">{"'Sheet1'!$L$16"}</definedName>
    <definedName name="_v5_1" localSheetId="16">{"'Sheet1'!$L$16"}</definedName>
    <definedName name="_v5_1" localSheetId="22">{"'Sheet1'!$L$16"}</definedName>
    <definedName name="_v5_1" localSheetId="7">{"'Sheet1'!$L$16"}</definedName>
    <definedName name="_v5_1">{"'Sheet1'!$L$16"}</definedName>
    <definedName name="_VAN1" localSheetId="22">#REF!</definedName>
    <definedName name="_VAN1">#REF!</definedName>
    <definedName name="_vas2" localSheetId="0">{#N/A,#N/A,TRUE,"Config1";#N/A,#N/A,TRUE,"Config2";#N/A,#N/A,TRUE,"Config3";#N/A,#N/A,TRUE,"Config4";#N/A,#N/A,TRUE,"Config5";#N/A,#N/A,TRUE,"Config6";#N/A,#N/A,TRUE,"Config7"}</definedName>
    <definedName name="_vas2" localSheetId="14">{#N/A,#N/A,TRUE,"Config1";#N/A,#N/A,TRUE,"Config2";#N/A,#N/A,TRUE,"Config3";#N/A,#N/A,TRUE,"Config4";#N/A,#N/A,TRUE,"Config5";#N/A,#N/A,TRUE,"Config6";#N/A,#N/A,TRUE,"Config7"}</definedName>
    <definedName name="_vas2" localSheetId="16">{#N/A,#N/A,TRUE,"Config1";#N/A,#N/A,TRUE,"Config2";#N/A,#N/A,TRUE,"Config3";#N/A,#N/A,TRUE,"Config4";#N/A,#N/A,TRUE,"Config5";#N/A,#N/A,TRUE,"Config6";#N/A,#N/A,TRUE,"Config7"}</definedName>
    <definedName name="_vas2" localSheetId="22">{#N/A,#N/A,TRUE,"Config1";#N/A,#N/A,TRUE,"Config2";#N/A,#N/A,TRUE,"Config3";#N/A,#N/A,TRUE,"Config4";#N/A,#N/A,TRUE,"Config5";#N/A,#N/A,TRUE,"Config6";#N/A,#N/A,TRUE,"Config7"}</definedName>
    <definedName name="_vas2" localSheetId="7">{#N/A,#N/A,TRUE,"Config1";#N/A,#N/A,TRUE,"Config2";#N/A,#N/A,TRUE,"Config3";#N/A,#N/A,TRUE,"Config4";#N/A,#N/A,TRUE,"Config5";#N/A,#N/A,TRUE,"Config6";#N/A,#N/A,TRUE,"Config7"}</definedName>
    <definedName name="_vas2">{#N/A,#N/A,TRUE,"Config1";#N/A,#N/A,TRUE,"Config2";#N/A,#N/A,TRUE,"Config3";#N/A,#N/A,TRUE,"Config4";#N/A,#N/A,TRUE,"Config5";#N/A,#N/A,TRUE,"Config6";#N/A,#N/A,TRUE,"Config7"}</definedName>
    <definedName name="_vas2_1" localSheetId="0">{#N/A,#N/A,TRUE,"Config1";#N/A,#N/A,TRUE,"Config2";#N/A,#N/A,TRUE,"Config3";#N/A,#N/A,TRUE,"Config4";#N/A,#N/A,TRUE,"Config5";#N/A,#N/A,TRUE,"Config6";#N/A,#N/A,TRUE,"Config7"}</definedName>
    <definedName name="_vas2_1" localSheetId="14">{#N/A,#N/A,TRUE,"Config1";#N/A,#N/A,TRUE,"Config2";#N/A,#N/A,TRUE,"Config3";#N/A,#N/A,TRUE,"Config4";#N/A,#N/A,TRUE,"Config5";#N/A,#N/A,TRUE,"Config6";#N/A,#N/A,TRUE,"Config7"}</definedName>
    <definedName name="_vas2_1" localSheetId="16">{#N/A,#N/A,TRUE,"Config1";#N/A,#N/A,TRUE,"Config2";#N/A,#N/A,TRUE,"Config3";#N/A,#N/A,TRUE,"Config4";#N/A,#N/A,TRUE,"Config5";#N/A,#N/A,TRUE,"Config6";#N/A,#N/A,TRUE,"Config7"}</definedName>
    <definedName name="_vas2_1" localSheetId="22">{#N/A,#N/A,TRUE,"Config1";#N/A,#N/A,TRUE,"Config2";#N/A,#N/A,TRUE,"Config3";#N/A,#N/A,TRUE,"Config4";#N/A,#N/A,TRUE,"Config5";#N/A,#N/A,TRUE,"Config6";#N/A,#N/A,TRUE,"Config7"}</definedName>
    <definedName name="_vas2_1" localSheetId="7">{#N/A,#N/A,TRUE,"Config1";#N/A,#N/A,TRUE,"Config2";#N/A,#N/A,TRUE,"Config3";#N/A,#N/A,TRUE,"Config4";#N/A,#N/A,TRUE,"Config5";#N/A,#N/A,TRUE,"Config6";#N/A,#N/A,TRUE,"Config7"}</definedName>
    <definedName name="_vas2_1">{#N/A,#N/A,TRUE,"Config1";#N/A,#N/A,TRUE,"Config2";#N/A,#N/A,TRUE,"Config3";#N/A,#N/A,TRUE,"Config4";#N/A,#N/A,TRUE,"Config5";#N/A,#N/A,TRUE,"Config6";#N/A,#N/A,TRUE,"Config7"}</definedName>
    <definedName name="_VAT1" localSheetId="22">#REF!</definedName>
    <definedName name="_VAT1">#REF!</definedName>
    <definedName name="_VAT2" localSheetId="22">#REF!</definedName>
    <definedName name="_VAT2">#REF!</definedName>
    <definedName name="_vb1" localSheetId="22">#REF!</definedName>
    <definedName name="_vb1">#REF!</definedName>
    <definedName name="_vb2">#REF!</definedName>
    <definedName name="_vbt150">#REF!</definedName>
    <definedName name="_vbt200">#REF!</definedName>
    <definedName name="_vbt210">#REF!</definedName>
    <definedName name="_vbt300">#REF!</definedName>
    <definedName name="_vbt400">#REF!</definedName>
    <definedName name="_vc1" localSheetId="22">#REF!</definedName>
    <definedName name="_vc1">#REF!</definedName>
    <definedName name="_vc2" localSheetId="22">#REF!</definedName>
    <definedName name="_vc2">#REF!</definedName>
    <definedName name="_vc3" localSheetId="22">#REF!</definedName>
    <definedName name="_vc3">#REF!</definedName>
    <definedName name="_vc4" localSheetId="22">{"'Sheet1'!$L$16"}</definedName>
    <definedName name="_vc4">{"'Sheet1'!$L$16"}</definedName>
    <definedName name="_vl1" localSheetId="22">#REF!</definedName>
    <definedName name="_vl1">#REF!</definedName>
    <definedName name="_VL100" localSheetId="22">#REF!</definedName>
    <definedName name="_VL100">#REF!</definedName>
    <definedName name="_VL150" localSheetId="22">#REF!</definedName>
    <definedName name="_VL150">#REF!</definedName>
    <definedName name="_VL200" localSheetId="22">#REF!</definedName>
    <definedName name="_VL200">#REF!</definedName>
    <definedName name="_VL250" localSheetId="22">#REF!</definedName>
    <definedName name="_VL250">#REF!</definedName>
    <definedName name="_VLP2" localSheetId="22">{"'Sheet1'!$L$16"}</definedName>
    <definedName name="_VLP2">{"'Sheet1'!$L$16"}</definedName>
    <definedName name="_VT22">#REF!</definedName>
    <definedName name="_VT5" localSheetId="22">#REF!</definedName>
    <definedName name="_VT5">#REF!</definedName>
    <definedName name="_vta2">#REF!</definedName>
    <definedName name="_VTQ1" localSheetId="22">{"'Sheet1'!$L$16"}</definedName>
    <definedName name="_VTQ1">{"'Sheet1'!$L$16"}</definedName>
    <definedName name="_vv10">#REF!</definedName>
    <definedName name="_vv11">#REF!</definedName>
    <definedName name="_vv12">#REF!</definedName>
    <definedName name="_vv13">#REF!</definedName>
    <definedName name="_vv14">#REF!</definedName>
    <definedName name="_vv15">#REF!</definedName>
    <definedName name="_vv16">#REF!</definedName>
    <definedName name="_vv17">#REF!</definedName>
    <definedName name="_vv18">#REF!</definedName>
    <definedName name="_vv19">#REF!</definedName>
    <definedName name="_vv20">#REF!</definedName>
    <definedName name="_vv21">#REF!</definedName>
    <definedName name="_vv22">#REF!</definedName>
    <definedName name="_vv23">#REF!</definedName>
    <definedName name="_vv24">#REF!</definedName>
    <definedName name="_vv25">#REF!</definedName>
    <definedName name="_vv26">#REF!</definedName>
    <definedName name="_vv27">#REF!</definedName>
    <definedName name="_vv28">#REF!</definedName>
    <definedName name="_vv29">#REF!</definedName>
    <definedName name="_vv30">#REF!</definedName>
    <definedName name="_vv31">#REF!</definedName>
    <definedName name="_vv32">#REF!</definedName>
    <definedName name="_vv33">#REF!</definedName>
    <definedName name="_vv34">#REF!</definedName>
    <definedName name="_vv35">#REF!</definedName>
    <definedName name="_vv36">#REF!</definedName>
    <definedName name="_vv37">#REF!</definedName>
    <definedName name="_vv38">#REF!</definedName>
    <definedName name="_vv39">#REF!</definedName>
    <definedName name="_vv40">#REF!</definedName>
    <definedName name="_vv41">#REF!</definedName>
    <definedName name="_vv42">#REF!</definedName>
    <definedName name="_vv43">#REF!</definedName>
    <definedName name="_vv44">#REF!</definedName>
    <definedName name="_vv45">#REF!</definedName>
    <definedName name="_vv46">#REF!</definedName>
    <definedName name="_vv47">#REF!</definedName>
    <definedName name="_vv48">#REF!</definedName>
    <definedName name="_vv49">#REF!</definedName>
    <definedName name="_vv50">#REF!</definedName>
    <definedName name="_vv6">#REF!</definedName>
    <definedName name="_vv7">#REF!</definedName>
    <definedName name="_vv8">#REF!</definedName>
    <definedName name="_vv9">#REF!</definedName>
    <definedName name="_Vx1">#REF!</definedName>
    <definedName name="_Vx2">#REF!</definedName>
    <definedName name="_vxm100">#REF!</definedName>
    <definedName name="_vxm300">#REF!</definedName>
    <definedName name="_vxm500">#REF!</definedName>
    <definedName name="_vxm75">#REF!</definedName>
    <definedName name="_x1" localSheetId="22">#REF!</definedName>
    <definedName name="_x1">#REF!</definedName>
    <definedName name="_xb80" localSheetId="22">#REF!</definedName>
    <definedName name="_xb80">#REF!</definedName>
    <definedName name="_xl2" localSheetId="22">#REF!</definedName>
    <definedName name="_xl2">#REF!</definedName>
    <definedName name="_xm2">#REF!</definedName>
    <definedName name="_xm3">#REF!</definedName>
    <definedName name="_xm30" localSheetId="22">#REF!</definedName>
    <definedName name="_xm30">#REF!</definedName>
    <definedName name="_xm4">#REF!</definedName>
    <definedName name="_xm40">#REF!</definedName>
    <definedName name="_xm5">#REF!</definedName>
    <definedName name="_xo1" localSheetId="22">#REF!</definedName>
    <definedName name="_xo1">#REF!</definedName>
    <definedName name="_xx3">#REF!</definedName>
    <definedName name="_xx4">#REF!</definedName>
    <definedName name="_xx5">#REF!</definedName>
    <definedName name="_xx6">#REF!</definedName>
    <definedName name="_xx7">#REF!</definedName>
    <definedName name="_YL19">#REF!</definedName>
    <definedName name="_z" localSheetId="22">#REF!</definedName>
    <definedName name="_z">#REF!</definedName>
    <definedName name="_z_10" localSheetId="22">#REF!</definedName>
    <definedName name="_z_10">#REF!</definedName>
    <definedName name="_z_11" localSheetId="22">#REF!</definedName>
    <definedName name="_z_11">#REF!</definedName>
    <definedName name="_z_12" localSheetId="22">#REF!</definedName>
    <definedName name="_z_12">#REF!</definedName>
    <definedName name="_z_13">#REF!</definedName>
    <definedName name="_z_14">#REF!</definedName>
    <definedName name="_z511" localSheetId="0">{"'Sheet1'!$L$16"}</definedName>
    <definedName name="_z511" localSheetId="14">{"'Sheet1'!$L$16"}</definedName>
    <definedName name="_z511" localSheetId="16">{"'Sheet1'!$L$16"}</definedName>
    <definedName name="_z511" localSheetId="17">{"'Sheet1'!$L$16"}</definedName>
    <definedName name="_z511" localSheetId="18">{"'Sheet1'!$L$16"}</definedName>
    <definedName name="_z511" localSheetId="22">{"'Sheet1'!$L$16"}</definedName>
    <definedName name="_z511" localSheetId="6">{"'Sheet1'!$L$16"}</definedName>
    <definedName name="_z511" localSheetId="7">{"'Sheet1'!$L$16"}</definedName>
    <definedName name="_z511">{"'Sheet1'!$L$16"}</definedName>
    <definedName name="_za11">#REF!</definedName>
    <definedName name="_Zl80">#REF!</definedName>
    <definedName name="a" localSheetId="22">1.2</definedName>
    <definedName name="A">#REF!</definedName>
    <definedName name="á" localSheetId="22">#REF!</definedName>
    <definedName name="á">#REF!</definedName>
    <definedName name="ằ" localSheetId="0">{"'Sheet1'!$L$16"}</definedName>
    <definedName name="ằ" localSheetId="14">{"'Sheet1'!$L$16"}</definedName>
    <definedName name="ằ" localSheetId="19">{"'Sheet1'!$L$16"}</definedName>
    <definedName name="ằ" localSheetId="16">{"'Sheet1'!$L$16"}</definedName>
    <definedName name="ằ" localSheetId="17">{"'Sheet1'!$L$16"}</definedName>
    <definedName name="ằ" localSheetId="18">{"'Sheet1'!$L$16"}</definedName>
    <definedName name="ằ" localSheetId="22">{"'Sheet1'!$L$16"}</definedName>
    <definedName name="ằ" localSheetId="6">{"'Sheet1'!$L$16"}</definedName>
    <definedName name="ằ">{"'Sheet1'!$L$16"}</definedName>
    <definedName name="â" localSheetId="0">{"'Sheet1'!$L$16"}</definedName>
    <definedName name="â" localSheetId="14">{"'Sheet1'!$L$16"}</definedName>
    <definedName name="â" localSheetId="19">{"'Sheet1'!$L$16"}</definedName>
    <definedName name="â" localSheetId="16">{"'Sheet1'!$L$16"}</definedName>
    <definedName name="â" localSheetId="17">{"'Sheet1'!$L$16"}</definedName>
    <definedName name="â" localSheetId="18">{"'Sheet1'!$L$16"}</definedName>
    <definedName name="â" localSheetId="22">{"'Sheet1'!$L$16"}</definedName>
    <definedName name="â" localSheetId="6">{"'Sheet1'!$L$16"}</definedName>
    <definedName name="â" localSheetId="7">{"'Sheet1'!$L$16"}</definedName>
    <definedName name="â">{"'Sheet1'!$L$16"}</definedName>
    <definedName name="a_">#REF!</definedName>
    <definedName name="a_1" localSheetId="22">#REF!</definedName>
    <definedName name="a_1">#REF!</definedName>
    <definedName name="ằ_1" localSheetId="0">{"'Sheet1'!$L$16"}</definedName>
    <definedName name="ằ_1" localSheetId="14">{"'Sheet1'!$L$16"}</definedName>
    <definedName name="ằ_1" localSheetId="16">{"'Sheet1'!$L$16"}</definedName>
    <definedName name="ằ_1" localSheetId="22">{"'Sheet1'!$L$16"}</definedName>
    <definedName name="ằ_1" localSheetId="7">{"'Sheet1'!$L$16"}</definedName>
    <definedName name="ằ_1">{"'Sheet1'!$L$16"}</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 localSheetId="22">#REF!</definedName>
    <definedName name="a_2">#REF!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_3" localSheetId="22">#REF!</definedName>
    <definedName name="a_3">#REF!</definedName>
    <definedName name="a_30">#REF!</definedName>
    <definedName name="a_31">#REF!</definedName>
    <definedName name="a_32">#REF!</definedName>
    <definedName name="a_33">#REF!</definedName>
    <definedName name="a_34">#REF!</definedName>
    <definedName name="a_35">#REF!</definedName>
    <definedName name="a_36">#REF!</definedName>
    <definedName name="a_37">#REF!</definedName>
    <definedName name="a_38">#REF!</definedName>
    <definedName name="a_39">#REF!</definedName>
    <definedName name="a_4" localSheetId="22">#REF!</definedName>
    <definedName name="a_4">#REF!</definedName>
    <definedName name="a_40">#REF!</definedName>
    <definedName name="a_41">#REF!</definedName>
    <definedName name="a_43">#REF!</definedName>
    <definedName name="a_44">#REF!</definedName>
    <definedName name="a_5" localSheetId="22">#REF!</definedName>
    <definedName name="a_5">#REF!</definedName>
    <definedName name="a_6" localSheetId="22">#REF!</definedName>
    <definedName name="a_6">#REF!</definedName>
    <definedName name="a_7" localSheetId="22">#REF!</definedName>
    <definedName name="a_7">#REF!</definedName>
    <definedName name="a_8">#REF!</definedName>
    <definedName name="a_9">#REF!</definedName>
    <definedName name="A_IMPRESIÓN_IM" localSheetId="22">#REF!</definedName>
    <definedName name="A_IMPRESIÓN_IM">#REF!</definedName>
    <definedName name="A_incoterm_cost">#REF!</definedName>
    <definedName name="A_incoterm_price">#REF!</definedName>
    <definedName name="A_SORT" localSheetId="22">#REF!</definedName>
    <definedName name="A_SORT" localSheetId="7">#REF!</definedName>
    <definedName name="A_SORT">#REF!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 localSheetId="22">#REF!</definedName>
    <definedName name="A01_">NA()</definedName>
    <definedName name="A01__14">NA()</definedName>
    <definedName name="A01__18">NA()</definedName>
    <definedName name="A01AC" localSheetId="22">#REF!</definedName>
    <definedName name="A01AC">NA()</definedName>
    <definedName name="A01AC_14">NA()</definedName>
    <definedName name="A01AC_18">NA()</definedName>
    <definedName name="A01CAT" localSheetId="22">#REF!</definedName>
    <definedName name="A01CAT">NA()</definedName>
    <definedName name="A01CAT_14">NA()</definedName>
    <definedName name="A01CAT_18">NA()</definedName>
    <definedName name="A01CODE" localSheetId="22">#REF!</definedName>
    <definedName name="A01CODE">NA()</definedName>
    <definedName name="A01CODE_14">NA()</definedName>
    <definedName name="A01CODE_18">NA()</definedName>
    <definedName name="A01DATA" localSheetId="22">#REF!</definedName>
    <definedName name="A01DATA">NA()</definedName>
    <definedName name="A01DATA_14">NA()</definedName>
    <definedName name="A01DATA_18">NA()</definedName>
    <definedName name="A01MI" localSheetId="22">#REF!</definedName>
    <definedName name="A01MI">NA()</definedName>
    <definedName name="A01MI_14">NA()</definedName>
    <definedName name="A01MI_18">NA()</definedName>
    <definedName name="A01TO" localSheetId="22">#REF!</definedName>
    <definedName name="A01TO">NA()</definedName>
    <definedName name="A01TO_14">NA()</definedName>
    <definedName name="A01TO_18">NA()</definedName>
    <definedName name="a1.1" localSheetId="22">#REF!</definedName>
    <definedName name="a1.1">#REF!</definedName>
    <definedName name="A1.8">#REF!</definedName>
    <definedName name="A120_" localSheetId="22">#REF!</definedName>
    <definedName name="A120_">#REF!</definedName>
    <definedName name="A120__18" localSheetId="22">#REF!</definedName>
    <definedName name="A120__18">#REF!</definedName>
    <definedName name="a129_xoa" localSheetId="0">{"Offgrid",#N/A,FALSE,"OFFGRID";"Region",#N/A,FALSE,"REGION";"Offgrid -2",#N/A,FALSE,"OFFGRID";"WTP",#N/A,FALSE,"WTP";"WTP -2",#N/A,FALSE,"WTP";"Project",#N/A,FALSE,"PROJECT";"Summary -2",#N/A,FALSE,"SUMMARY"}</definedName>
    <definedName name="a129_xoa" localSheetId="22">{"Offgrid",#N/A,FALSE,"OFFGRID";"Region",#N/A,FALSE,"REGION";"Offgrid -2",#N/A,FALSE,"OFFGRID";"WTP",#N/A,FALSE,"WTP";"WTP -2",#N/A,FALSE,"WTP";"Project",#N/A,FALSE,"PROJECT";"Summary -2",#N/A,FALSE,"SUMMARY"}</definedName>
    <definedName name="a129_xoa">{"Offgrid",#N/A,FALSE,"OFFGRID";"Region",#N/A,FALSE,"REGION";"Offgrid -2",#N/A,FALSE,"OFFGRID";"WTP",#N/A,FALSE,"WTP";"WTP -2",#N/A,FALSE,"WTP";"Project",#N/A,FALSE,"PROJECT";"Summary -2",#N/A,FALSE,"SUMMARY"}</definedName>
    <definedName name="a129_xoa_1" localSheetId="0">{"Offgrid",#N/A,FALSE,"OFFGRID";"Region",#N/A,FALSE,"REGION";"Offgrid -2",#N/A,FALSE,"OFFGRID";"WTP",#N/A,FALSE,"WTP";"WTP -2",#N/A,FALSE,"WTP";"Project",#N/A,FALSE,"PROJECT";"Summary -2",#N/A,FALSE,"SUMMARY"}</definedName>
    <definedName name="a129_xoa_1" localSheetId="14">{"Offgrid",#N/A,FALSE,"OFFGRID";"Region",#N/A,FALSE,"REGION";"Offgrid -2",#N/A,FALSE,"OFFGRID";"WTP",#N/A,FALSE,"WTP";"WTP -2",#N/A,FALSE,"WTP";"Project",#N/A,FALSE,"PROJECT";"Summary -2",#N/A,FALSE,"SUMMARY"}</definedName>
    <definedName name="a129_xoa_1" localSheetId="16">{"Offgrid",#N/A,FALSE,"OFFGRID";"Region",#N/A,FALSE,"REGION";"Offgrid -2",#N/A,FALSE,"OFFGRID";"WTP",#N/A,FALSE,"WTP";"WTP -2",#N/A,FALSE,"WTP";"Project",#N/A,FALSE,"PROJECT";"Summary -2",#N/A,FALSE,"SUMMARY"}</definedName>
    <definedName name="a129_xoa_1" localSheetId="22">{"Offgrid",#N/A,FALSE,"OFFGRID";"Region",#N/A,FALSE,"REGION";"Offgrid -2",#N/A,FALSE,"OFFGRID";"WTP",#N/A,FALSE,"WTP";"WTP -2",#N/A,FALSE,"WTP";"Project",#N/A,FALSE,"PROJECT";"Summary -2",#N/A,FALSE,"SUMMARY"}</definedName>
    <definedName name="a129_xoa_1" localSheetId="7">{"Offgrid",#N/A,FALSE,"OFFGRID";"Region",#N/A,FALSE,"REGION";"Offgrid -2",#N/A,FALSE,"OFFGRID";"WTP",#N/A,FALSE,"WTP";"WTP -2",#N/A,FALSE,"WTP";"Project",#N/A,FALSE,"PROJECT";"Summary -2",#N/A,FALSE,"SUMMARY"}</definedName>
    <definedName name="a129_xoa_1">{"Offgrid",#N/A,FALSE,"OFFGRID";"Region",#N/A,FALSE,"REGION";"Offgrid -2",#N/A,FALSE,"OFFGRID";"WTP",#N/A,FALSE,"WTP";"WTP -2",#N/A,FALSE,"WTP";"Project",#N/A,FALSE,"PROJECT";"Summary -2",#N/A,FALSE,"SUMMARY"}</definedName>
    <definedName name="a129_xoaxoa" localSheetId="0">{"Offgrid",#N/A,FALSE,"OFFGRID";"Region",#N/A,FALSE,"REGION";"Offgrid -2",#N/A,FALSE,"OFFGRID";"WTP",#N/A,FALSE,"WTP";"WTP -2",#N/A,FALSE,"WTP";"Project",#N/A,FALSE,"PROJECT";"Summary -2",#N/A,FALSE,"SUMMARY"}</definedName>
    <definedName name="a129_xoaxoa" localSheetId="22">{"Offgrid",#N/A,FALSE,"OFFGRID";"Region",#N/A,FALSE,"REGION";"Offgrid -2",#N/A,FALSE,"OFFGRID";"WTP",#N/A,FALSE,"WTP";"WTP -2",#N/A,FALSE,"WTP";"Project",#N/A,FALSE,"PROJECT";"Summary -2",#N/A,FALSE,"SUMMARY"}</definedName>
    <definedName name="a129_xoaxoa">{"Offgrid",#N/A,FALSE,"OFFGRID";"Region",#N/A,FALSE,"REGION";"Offgrid -2",#N/A,FALSE,"OFFGRID";"WTP",#N/A,FALSE,"WTP";"WTP -2",#N/A,FALSE,"WTP";"Project",#N/A,FALSE,"PROJECT";"Summary -2",#N/A,FALSE,"SUMMARY"}</definedName>
    <definedName name="a129_xoaxoa_1" localSheetId="0">{"Offgrid",#N/A,FALSE,"OFFGRID";"Region",#N/A,FALSE,"REGION";"Offgrid -2",#N/A,FALSE,"OFFGRID";"WTP",#N/A,FALSE,"WTP";"WTP -2",#N/A,FALSE,"WTP";"Project",#N/A,FALSE,"PROJECT";"Summary -2",#N/A,FALSE,"SUMMARY"}</definedName>
    <definedName name="a129_xoaxoa_1" localSheetId="14">{"Offgrid",#N/A,FALSE,"OFFGRID";"Region",#N/A,FALSE,"REGION";"Offgrid -2",#N/A,FALSE,"OFFGRID";"WTP",#N/A,FALSE,"WTP";"WTP -2",#N/A,FALSE,"WTP";"Project",#N/A,FALSE,"PROJECT";"Summary -2",#N/A,FALSE,"SUMMARY"}</definedName>
    <definedName name="a129_xoaxoa_1" localSheetId="16">{"Offgrid",#N/A,FALSE,"OFFGRID";"Region",#N/A,FALSE,"REGION";"Offgrid -2",#N/A,FALSE,"OFFGRID";"WTP",#N/A,FALSE,"WTP";"WTP -2",#N/A,FALSE,"WTP";"Project",#N/A,FALSE,"PROJECT";"Summary -2",#N/A,FALSE,"SUMMARY"}</definedName>
    <definedName name="a129_xoaxoa_1" localSheetId="22">{"Offgrid",#N/A,FALSE,"OFFGRID";"Region",#N/A,FALSE,"REGION";"Offgrid -2",#N/A,FALSE,"OFFGRID";"WTP",#N/A,FALSE,"WTP";"WTP -2",#N/A,FALSE,"WTP";"Project",#N/A,FALSE,"PROJECT";"Summary -2",#N/A,FALSE,"SUMMARY"}</definedName>
    <definedName name="a129_xoaxoa_1" localSheetId="7">{"Offgrid",#N/A,FALSE,"OFFGRID";"Region",#N/A,FALSE,"REGION";"Offgrid -2",#N/A,FALSE,"OFFGRID";"WTP",#N/A,FALSE,"WTP";"WTP -2",#N/A,FALSE,"WTP";"Project",#N/A,FALSE,"PROJECT";"Summary -2",#N/A,FALSE,"SUMMARY"}</definedName>
    <definedName name="a129_xoaxoa_1">{"Offgrid",#N/A,FALSE,"OFFGRID";"Region",#N/A,FALSE,"REGION";"Offgrid -2",#N/A,FALSE,"OFFGRID";"WTP",#N/A,FALSE,"WTP";"WTP -2",#N/A,FALSE,"WTP";"Project",#N/A,FALSE,"PROJECT";"Summary -2",#N/A,FALSE,"SUMMARY"}</definedName>
    <definedName name="a130_xoa" localSheetId="0">{"Offgrid",#N/A,FALSE,"OFFGRID";"Region",#N/A,FALSE,"REGION";"Offgrid -2",#N/A,FALSE,"OFFGRID";"WTP",#N/A,FALSE,"WTP";"WTP -2",#N/A,FALSE,"WTP";"Project",#N/A,FALSE,"PROJECT";"Summary -2",#N/A,FALSE,"SUMMARY"}</definedName>
    <definedName name="a130_xoa" localSheetId="22">{"Offgrid",#N/A,FALSE,"OFFGRID";"Region",#N/A,FALSE,"REGION";"Offgrid -2",#N/A,FALSE,"OFFGRID";"WTP",#N/A,FALSE,"WTP";"WTP -2",#N/A,FALSE,"WTP";"Project",#N/A,FALSE,"PROJECT";"Summary -2",#N/A,FALSE,"SUMMARY"}</definedName>
    <definedName name="a130_xoa">{"Offgrid",#N/A,FALSE,"OFFGRID";"Region",#N/A,FALSE,"REGION";"Offgrid -2",#N/A,FALSE,"OFFGRID";"WTP",#N/A,FALSE,"WTP";"WTP -2",#N/A,FALSE,"WTP";"Project",#N/A,FALSE,"PROJECT";"Summary -2",#N/A,FALSE,"SUMMARY"}</definedName>
    <definedName name="a130_xoa_1" localSheetId="0">{"Offgrid",#N/A,FALSE,"OFFGRID";"Region",#N/A,FALSE,"REGION";"Offgrid -2",#N/A,FALSE,"OFFGRID";"WTP",#N/A,FALSE,"WTP";"WTP -2",#N/A,FALSE,"WTP";"Project",#N/A,FALSE,"PROJECT";"Summary -2",#N/A,FALSE,"SUMMARY"}</definedName>
    <definedName name="a130_xoa_1" localSheetId="14">{"Offgrid",#N/A,FALSE,"OFFGRID";"Region",#N/A,FALSE,"REGION";"Offgrid -2",#N/A,FALSE,"OFFGRID";"WTP",#N/A,FALSE,"WTP";"WTP -2",#N/A,FALSE,"WTP";"Project",#N/A,FALSE,"PROJECT";"Summary -2",#N/A,FALSE,"SUMMARY"}</definedName>
    <definedName name="a130_xoa_1" localSheetId="16">{"Offgrid",#N/A,FALSE,"OFFGRID";"Region",#N/A,FALSE,"REGION";"Offgrid -2",#N/A,FALSE,"OFFGRID";"WTP",#N/A,FALSE,"WTP";"WTP -2",#N/A,FALSE,"WTP";"Project",#N/A,FALSE,"PROJECT";"Summary -2",#N/A,FALSE,"SUMMARY"}</definedName>
    <definedName name="a130_xoa_1" localSheetId="22">{"Offgrid",#N/A,FALSE,"OFFGRID";"Region",#N/A,FALSE,"REGION";"Offgrid -2",#N/A,FALSE,"OFFGRID";"WTP",#N/A,FALSE,"WTP";"WTP -2",#N/A,FALSE,"WTP";"Project",#N/A,FALSE,"PROJECT";"Summary -2",#N/A,FALSE,"SUMMARY"}</definedName>
    <definedName name="a130_xoa_1" localSheetId="7">{"Offgrid",#N/A,FALSE,"OFFGRID";"Region",#N/A,FALSE,"REGION";"Offgrid -2",#N/A,FALSE,"OFFGRID";"WTP",#N/A,FALSE,"WTP";"WTP -2",#N/A,FALSE,"WTP";"Project",#N/A,FALSE,"PROJECT";"Summary -2",#N/A,FALSE,"SUMMARY"}</definedName>
    <definedName name="a130_xoa_1">{"Offgrid",#N/A,FALSE,"OFFGRID";"Region",#N/A,FALSE,"REGION";"Offgrid -2",#N/A,FALSE,"OFFGRID";"WTP",#N/A,FALSE,"WTP";"WTP -2",#N/A,FALSE,"WTP";"Project",#N/A,FALSE,"PROJECT";"Summary -2",#N/A,FALSE,"SUMMARY"}</definedName>
    <definedName name="a130_xoaxoa" localSheetId="0">{"Offgrid",#N/A,FALSE,"OFFGRID";"Region",#N/A,FALSE,"REGION";"Offgrid -2",#N/A,FALSE,"OFFGRID";"WTP",#N/A,FALSE,"WTP";"WTP -2",#N/A,FALSE,"WTP";"Project",#N/A,FALSE,"PROJECT";"Summary -2",#N/A,FALSE,"SUMMARY"}</definedName>
    <definedName name="a130_xoaxoa" localSheetId="22">{"Offgrid",#N/A,FALSE,"OFFGRID";"Region",#N/A,FALSE,"REGION";"Offgrid -2",#N/A,FALSE,"OFFGRID";"WTP",#N/A,FALSE,"WTP";"WTP -2",#N/A,FALSE,"WTP";"Project",#N/A,FALSE,"PROJECT";"Summary -2",#N/A,FALSE,"SUMMARY"}</definedName>
    <definedName name="a130_xoaxoa">{"Offgrid",#N/A,FALSE,"OFFGRID";"Region",#N/A,FALSE,"REGION";"Offgrid -2",#N/A,FALSE,"OFFGRID";"WTP",#N/A,FALSE,"WTP";"WTP -2",#N/A,FALSE,"WTP";"Project",#N/A,FALSE,"PROJECT";"Summary -2",#N/A,FALSE,"SUMMARY"}</definedName>
    <definedName name="a130_xoaxoa_1" localSheetId="0">{"Offgrid",#N/A,FALSE,"OFFGRID";"Region",#N/A,FALSE,"REGION";"Offgrid -2",#N/A,FALSE,"OFFGRID";"WTP",#N/A,FALSE,"WTP";"WTP -2",#N/A,FALSE,"WTP";"Project",#N/A,FALSE,"PROJECT";"Summary -2",#N/A,FALSE,"SUMMARY"}</definedName>
    <definedName name="a130_xoaxoa_1" localSheetId="14">{"Offgrid",#N/A,FALSE,"OFFGRID";"Region",#N/A,FALSE,"REGION";"Offgrid -2",#N/A,FALSE,"OFFGRID";"WTP",#N/A,FALSE,"WTP";"WTP -2",#N/A,FALSE,"WTP";"Project",#N/A,FALSE,"PROJECT";"Summary -2",#N/A,FALSE,"SUMMARY"}</definedName>
    <definedName name="a130_xoaxoa_1" localSheetId="16">{"Offgrid",#N/A,FALSE,"OFFGRID";"Region",#N/A,FALSE,"REGION";"Offgrid -2",#N/A,FALSE,"OFFGRID";"WTP",#N/A,FALSE,"WTP";"WTP -2",#N/A,FALSE,"WTP";"Project",#N/A,FALSE,"PROJECT";"Summary -2",#N/A,FALSE,"SUMMARY"}</definedName>
    <definedName name="a130_xoaxoa_1" localSheetId="22">{"Offgrid",#N/A,FALSE,"OFFGRID";"Region",#N/A,FALSE,"REGION";"Offgrid -2",#N/A,FALSE,"OFFGRID";"WTP",#N/A,FALSE,"WTP";"WTP -2",#N/A,FALSE,"WTP";"Project",#N/A,FALSE,"PROJECT";"Summary -2",#N/A,FALSE,"SUMMARY"}</definedName>
    <definedName name="a130_xoaxoa_1" localSheetId="7">{"Offgrid",#N/A,FALSE,"OFFGRID";"Region",#N/A,FALSE,"REGION";"Offgrid -2",#N/A,FALSE,"OFFGRID";"WTP",#N/A,FALSE,"WTP";"WTP -2",#N/A,FALSE,"WTP";"Project",#N/A,FALSE,"PROJECT";"Summary -2",#N/A,FALSE,"SUMMARY"}</definedName>
    <definedName name="a130_xoaxoa_1">{"Offgrid",#N/A,FALSE,"OFFGRID";"Region",#N/A,FALSE,"REGION";"Offgrid -2",#N/A,FALSE,"OFFGRID";"WTP",#N/A,FALSE,"WTP";"WTP -2",#N/A,FALSE,"WTP";"Project",#N/A,FALSE,"PROJECT";"Summary -2",#N/A,FALSE,"SUMMARY"}</definedName>
    <definedName name="A1537A">#REF!</definedName>
    <definedName name="a1B26" localSheetId="22">#REF!</definedName>
    <definedName name="a1B26">#REF!</definedName>
    <definedName name="a1B58" localSheetId="22">#REF!</definedName>
    <definedName name="a1B58">#REF!</definedName>
    <definedName name="a1moi" localSheetId="0">{"'Sheet1'!$L$16"}</definedName>
    <definedName name="a1moi" localSheetId="14">{"'Sheet1'!$L$16"}</definedName>
    <definedName name="a1moi" localSheetId="19">{"'Sheet1'!$L$16"}</definedName>
    <definedName name="a1moi" localSheetId="16">{"'Sheet1'!$L$16"}</definedName>
    <definedName name="a1moi" localSheetId="17">{"'Sheet1'!$L$16"}</definedName>
    <definedName name="a1moi" localSheetId="18">{"'Sheet1'!$L$16"}</definedName>
    <definedName name="a1moi" localSheetId="22">{"'Sheet1'!$L$16"}</definedName>
    <definedName name="a1moi" localSheetId="6">{"'Sheet1'!$L$16"}</definedName>
    <definedName name="a1moi">{"'Sheet1'!$L$16"}</definedName>
    <definedName name="a1moi_1" localSheetId="0">{"'Sheet1'!$L$16"}</definedName>
    <definedName name="a1moi_1" localSheetId="14">{"'Sheet1'!$L$16"}</definedName>
    <definedName name="a1moi_1" localSheetId="16">{"'Sheet1'!$L$16"}</definedName>
    <definedName name="a1moi_1" localSheetId="22">{"'Sheet1'!$L$16"}</definedName>
    <definedName name="a1moi_1" localSheetId="7">{"'Sheet1'!$L$16"}</definedName>
    <definedName name="a1moi_1">{"'Sheet1'!$L$16"}</definedName>
    <definedName name="a1t0">#REF!</definedName>
    <definedName name="a277Print_Titles">#REF!</definedName>
    <definedName name="a2t1">#REF!</definedName>
    <definedName name="A35_" localSheetId="22">#REF!</definedName>
    <definedName name="A35_">#REF!</definedName>
    <definedName name="A35__18" localSheetId="22">#REF!</definedName>
    <definedName name="A35__18">#REF!</definedName>
    <definedName name="a3t2">#REF!</definedName>
    <definedName name="a4t2">#REF!</definedName>
    <definedName name="A50_" localSheetId="22">#REF!</definedName>
    <definedName name="A50_">#REF!</definedName>
    <definedName name="A50__18" localSheetId="22">#REF!</definedName>
    <definedName name="A50__18">#REF!</definedName>
    <definedName name="A5530NADISCOUNT" localSheetId="22">#REF!</definedName>
    <definedName name="A5530NADISCOUNT">#REF!</definedName>
    <definedName name="a5t1">#REF!</definedName>
    <definedName name="A65700_14">#REF!</definedName>
    <definedName name="A65800_14">#REF!</definedName>
    <definedName name="A66000_14">#REF!</definedName>
    <definedName name="A67000_14">#REF!</definedName>
    <definedName name="A68000_14">#REF!</definedName>
    <definedName name="A6N2" localSheetId="22">#REF!</definedName>
    <definedName name="A6N2">#REF!</definedName>
    <definedName name="A6N3" localSheetId="22">#REF!</definedName>
    <definedName name="A6N3">#REF!</definedName>
    <definedName name="A70_" localSheetId="22">#REF!</definedName>
    <definedName name="A70_">#REF!</definedName>
    <definedName name="A70__18" localSheetId="22">#REF!</definedName>
    <definedName name="A70__18">#REF!</definedName>
    <definedName name="A70000_14" localSheetId="22">#REF!</definedName>
    <definedName name="A70000_14">#REF!</definedName>
    <definedName name="A7250_ITP">#REF!</definedName>
    <definedName name="A7250_SSP">#REF!</definedName>
    <definedName name="A7250MDA_ITP">#REF!</definedName>
    <definedName name="A7250MDA_SSP">#REF!</definedName>
    <definedName name="A7250SFP_ITP">#REF!</definedName>
    <definedName name="A7250SFP_SSP">#REF!</definedName>
    <definedName name="A75000_14">#REF!</definedName>
    <definedName name="A7710_ITP">#REF!</definedName>
    <definedName name="A7710_SSP">#REF!</definedName>
    <definedName name="A7710c4_ITP">#REF!</definedName>
    <definedName name="A7710c4_SSP">#REF!</definedName>
    <definedName name="A7750_Chassis_ITP">#REF!</definedName>
    <definedName name="A7750_Chassis_SSP">#REF!</definedName>
    <definedName name="A7750MDA_ITP">#REF!</definedName>
    <definedName name="A7750MDA_SSP">#REF!</definedName>
    <definedName name="A85000_14">#REF!</definedName>
    <definedName name="A95_" localSheetId="22">#REF!</definedName>
    <definedName name="A95_">#REF!</definedName>
    <definedName name="A95__18" localSheetId="22">#REF!</definedName>
    <definedName name="A95__18">#REF!</definedName>
    <definedName name="A954CVSMMS">#REF!</definedName>
    <definedName name="A954CVSTT">#REF!</definedName>
    <definedName name="A955DP">#REF!</definedName>
    <definedName name="A955HWP">#REF!</definedName>
    <definedName name="A955INSTTRAI">#REF!</definedName>
    <definedName name="A955RNPSC">#REF!</definedName>
    <definedName name="A955RNPU">#REF!</definedName>
    <definedName name="AA" localSheetId="22">#REF!</definedName>
    <definedName name="AA">#REF!</definedName>
    <definedName name="aâ" localSheetId="22">#REF!</definedName>
    <definedName name="aâ">#REF!</definedName>
    <definedName name="AA_10" localSheetId="22">#REF!</definedName>
    <definedName name="AA_10">#REF!</definedName>
    <definedName name="AA_11">#REF!</definedName>
    <definedName name="AA_12">#REF!</definedName>
    <definedName name="AA_13">#REF!</definedName>
    <definedName name="AA_18">#REF!</definedName>
    <definedName name="AAA" localSheetId="22">#REF!</definedName>
    <definedName name="AAA">#REF!</definedName>
    <definedName name="AAA_10" localSheetId="22">#REF!</definedName>
    <definedName name="AAA_10">#REF!</definedName>
    <definedName name="AAA_11" localSheetId="22">#REF!</definedName>
    <definedName name="AAA_11">#REF!</definedName>
    <definedName name="AAA_12">#REF!</definedName>
    <definedName name="AAA_13">#REF!</definedName>
    <definedName name="AAA_14">#REF!</definedName>
    <definedName name="AAAA" localSheetId="0">{#N/A,#N/A,FALSE,"Chi tiÆt"}</definedName>
    <definedName name="AAAA" localSheetId="22">{#N/A,#N/A,FALSE,"Chi tiÆt"}</definedName>
    <definedName name="AAAA">{#N/A,#N/A,FALSE,"Chi tiÆt"}</definedName>
    <definedName name="AAAA_1" localSheetId="0">{#N/A,#N/A,FALSE,"Chi tiÆt"}</definedName>
    <definedName name="AAAA_1" localSheetId="14">{#N/A,#N/A,FALSE,"Chi tiÆt"}</definedName>
    <definedName name="AAAA_1" localSheetId="16">{#N/A,#N/A,FALSE,"Chi tiÆt"}</definedName>
    <definedName name="AAAA_1" localSheetId="22">{#N/A,#N/A,FALSE,"Chi tiÆt"}</definedName>
    <definedName name="AAAA_1" localSheetId="7">{#N/A,#N/A,FALSE,"Chi tiÆt"}</definedName>
    <definedName name="AAAA_1">{#N/A,#N/A,FALSE,"Chi tiÆt"}</definedName>
    <definedName name="aaaaa">#REF!</definedName>
    <definedName name="aaaaaa" localSheetId="22">{"Offgrid",#N/A,FALSE,"OFFGRID";"Region",#N/A,FALSE,"REGION";"Offgrid -2",#N/A,FALSE,"OFFGRID";"WTP",#N/A,FALSE,"WTP";"WTP -2",#N/A,FALSE,"WTP";"Project",#N/A,FALSE,"PROJECT";"Summary -2",#N/A,FALSE,"SUMMARY"}</definedName>
    <definedName name="aaaaaa">{"Offgrid",#N/A,FALSE,"OFFGRID";"Region",#N/A,FALSE,"REGION";"Offgrid -2",#N/A,FALSE,"OFFGRID";"WTP",#N/A,FALSE,"WTP";"WTP -2",#N/A,FALSE,"WTP";"Project",#N/A,FALSE,"PROJECT";"Summary -2",#N/A,FALSE,"SUMMARY"}</definedName>
    <definedName name="aaaaaaaa" localSheetId="22">#REF!</definedName>
    <definedName name="aaaaaaaa">#REF!</definedName>
    <definedName name="aaaaaaaaa" localSheetId="0">{"'Sheet1'!$L$16"}</definedName>
    <definedName name="aaaaaaaaa" localSheetId="14">{"'Sheet1'!$L$16"}</definedName>
    <definedName name="aaaaaaaaa" localSheetId="19">{"'Sheet1'!$L$16"}</definedName>
    <definedName name="aaaaaaaaa" localSheetId="16">{"'Sheet1'!$L$16"}</definedName>
    <definedName name="aaaaaaaaa" localSheetId="17">{"'Sheet1'!$L$16"}</definedName>
    <definedName name="aaaaaaaaa" localSheetId="18">{"'Sheet1'!$L$16"}</definedName>
    <definedName name="aaaaaaaaa" localSheetId="22">{"'Sheet1'!$L$16"}</definedName>
    <definedName name="aaaaaaaaa" localSheetId="6">{"'Sheet1'!$L$16"}</definedName>
    <definedName name="aaaaaaaaa">{"'Sheet1'!$L$16"}</definedName>
    <definedName name="aaaaaaaaa_1" localSheetId="0">{"'Sheet1'!$L$16"}</definedName>
    <definedName name="aaaaaaaaa_1" localSheetId="14">{"'Sheet1'!$L$16"}</definedName>
    <definedName name="aaaaaaaaa_1" localSheetId="16">{"'Sheet1'!$L$16"}</definedName>
    <definedName name="aaaaaaaaa_1" localSheetId="22">{"'Sheet1'!$L$16"}</definedName>
    <definedName name="aaaaaaaaa_1" localSheetId="7">{"'Sheet1'!$L$16"}</definedName>
    <definedName name="aaaaaaaaa_1">{"'Sheet1'!$L$16"}</definedName>
    <definedName name="aaaaaaaaaaa" localSheetId="22">{"'Sheet1'!$L$16"}</definedName>
    <definedName name="aaaaaaaaaaa">{"'Sheet1'!$L$16"}</definedName>
    <definedName name="aaaaaaaaaaaa" localSheetId="22">{#N/A,#N/A,FALSE,"Main"}</definedName>
    <definedName name="aaaaaaaaaaaa">{#N/A,#N/A,FALSE,"Main"}</definedName>
    <definedName name="aaag" localSheetId="22">'B4. Định mức QLDA &amp; TV'!aaag</definedName>
    <definedName name="aaag">#REF!</definedName>
    <definedName name="aadd" localSheetId="22">{"'Sheet1'!$L$16"}</definedName>
    <definedName name="aadd">{"'Sheet1'!$L$16"}</definedName>
    <definedName name="aass" localSheetId="0">{"'Sheet1'!$L$16"}</definedName>
    <definedName name="aass" localSheetId="14">{"'Sheet1'!$L$16"}</definedName>
    <definedName name="aass" localSheetId="16">{"'Sheet1'!$L$16"}</definedName>
    <definedName name="aass" localSheetId="17">{"'Sheet1'!$L$16"}</definedName>
    <definedName name="aass" localSheetId="18">{"'Sheet1'!$L$16"}</definedName>
    <definedName name="aass" localSheetId="22">{"'Sheet1'!$L$16"}</definedName>
    <definedName name="aass" localSheetId="6">{"'Sheet1'!$L$16"}</definedName>
    <definedName name="aass" localSheetId="7">{"'Sheet1'!$L$16"}</definedName>
    <definedName name="aass">{"'Sheet1'!$L$16"}</definedName>
    <definedName name="aassa" localSheetId="22">{"'Sheet1'!$L$16"}</definedName>
    <definedName name="aassa">{"'Sheet1'!$L$16"}</definedName>
    <definedName name="aavavavav" localSheetId="0">{#N/A,#N/A,FALSE,"Chi tiÆt"}</definedName>
    <definedName name="aavavavav" localSheetId="22">{#N/A,#N/A,FALSE,"Chi tiÆt"}</definedName>
    <definedName name="aavavavav">{#N/A,#N/A,FALSE,"Chi tiÆt"}</definedName>
    <definedName name="aavavavav_1" localSheetId="0">{#N/A,#N/A,FALSE,"Chi tiÆt"}</definedName>
    <definedName name="aavavavav_1" localSheetId="14">{#N/A,#N/A,FALSE,"Chi tiÆt"}</definedName>
    <definedName name="aavavavav_1" localSheetId="16">{#N/A,#N/A,FALSE,"Chi tiÆt"}</definedName>
    <definedName name="aavavavav_1" localSheetId="22">{#N/A,#N/A,FALSE,"Chi tiÆt"}</definedName>
    <definedName name="aavavavav_1" localSheetId="7">{#N/A,#N/A,FALSE,"Chi tiÆt"}</definedName>
    <definedName name="aavavavav_1">{#N/A,#N/A,FALSE,"Chi tiÆt"}</definedName>
    <definedName name="AB" localSheetId="22">#REF!</definedName>
    <definedName name="AB">#REF!</definedName>
    <definedName name="abb91_14" localSheetId="22">#REF!</definedName>
    <definedName name="abb91_14">#REF!</definedName>
    <definedName name="abc" localSheetId="0">#REF!</definedName>
    <definedName name="abc" localSheetId="19">#REF!</definedName>
    <definedName name="Abc" localSheetId="22">'B4. Định mức QLDA &amp; TV'!Abc</definedName>
    <definedName name="abc">#REF!</definedName>
    <definedName name="abcaaa">#REF!</definedName>
    <definedName name="abcbakca" localSheetId="0">{"'Sheet1'!$L$16"}</definedName>
    <definedName name="abcbakca" localSheetId="14">{"'Sheet1'!$L$16"}</definedName>
    <definedName name="abcbakca" localSheetId="16">{"'Sheet1'!$L$16"}</definedName>
    <definedName name="abcbakca" localSheetId="22">{"'Sheet1'!$L$16"}</definedName>
    <definedName name="abcbakca" localSheetId="6">{"'Sheet1'!$L$16"}</definedName>
    <definedName name="abcbakca" localSheetId="7">{"'Sheet1'!$L$16"}</definedName>
    <definedName name="abcbakca">{"'Sheet1'!$L$16"}</definedName>
    <definedName name="abcc" localSheetId="22">'B4. Định mức QLDA &amp; TV'!abcc</definedName>
    <definedName name="abcc">[0]!abcc</definedName>
    <definedName name="abcd" localSheetId="22">#REF!</definedName>
    <definedName name="abcd">#REF!</definedName>
    <definedName name="ABD" localSheetId="22">#REF!</definedName>
    <definedName name="ABD">#REF!</definedName>
    <definedName name="ABMD12">#REF!</definedName>
    <definedName name="ABMD16">#REF!</definedName>
    <definedName name="ABMD20">#REF!</definedName>
    <definedName name="ABMD26">#REF!</definedName>
    <definedName name="ABMD32">#REF!</definedName>
    <definedName name="ABMD4">#REF!</definedName>
    <definedName name="ABMD6">#REF!</definedName>
    <definedName name="ABMD9">#REF!</definedName>
    <definedName name="abs" localSheetId="22">#REF!</definedName>
    <definedName name="abs">#REF!</definedName>
    <definedName name="ABST12">#REF!</definedName>
    <definedName name="ABST16">#REF!</definedName>
    <definedName name="ABST20">#REF!</definedName>
    <definedName name="ABST26">#REF!</definedName>
    <definedName name="ABST32">#REF!</definedName>
    <definedName name="ABST7">#REF!</definedName>
    <definedName name="ABST9">#REF!</definedName>
    <definedName name="AC_1">#REF!</definedName>
    <definedName name="AC_2">#REF!</definedName>
    <definedName name="AC120_" localSheetId="22">#REF!</definedName>
    <definedName name="AC120_">#REF!</definedName>
    <definedName name="AC120__18" localSheetId="22">#REF!</definedName>
    <definedName name="AC120__18">#REF!</definedName>
    <definedName name="AC35_" localSheetId="22">#REF!</definedName>
    <definedName name="AC35_">#REF!</definedName>
    <definedName name="AC35__18" localSheetId="22">#REF!</definedName>
    <definedName name="AC35__18">#REF!</definedName>
    <definedName name="AC50_" localSheetId="22">#REF!</definedName>
    <definedName name="AC50_">#REF!</definedName>
    <definedName name="AC50__18" localSheetId="22">#REF!</definedName>
    <definedName name="AC50__18">#REF!</definedName>
    <definedName name="AC70_" localSheetId="22">#REF!</definedName>
    <definedName name="AC70_">#REF!</definedName>
    <definedName name="AC70__18" localSheetId="22">#REF!</definedName>
    <definedName name="AC70__18">#REF!</definedName>
    <definedName name="AC95_" localSheetId="22">#REF!</definedName>
    <definedName name="AC95_">#REF!</definedName>
    <definedName name="AC95__18" localSheetId="22">#REF!</definedName>
    <definedName name="AC95__18">#REF!</definedName>
    <definedName name="ACC.1_TR5" localSheetId="22">#REF!</definedName>
    <definedName name="ACC.1_TR5">#REF!</definedName>
    <definedName name="ACC.1_TR5_PC" localSheetId="22">#REF!</definedName>
    <definedName name="ACC.1_TR5_PC">#REF!</definedName>
    <definedName name="Acceptance_cell">#REF!</definedName>
    <definedName name="ACCEPTEST">#REF!</definedName>
    <definedName name="ACCEPTEST0">#REF!</definedName>
    <definedName name="ACCEPTEST1">#REF!</definedName>
    <definedName name="acceptest2">#REF!</definedName>
    <definedName name="Access" localSheetId="22">#REF!</definedName>
    <definedName name="Access">#REF!</definedName>
    <definedName name="Access_Button">"InstallationToolData_Sheet1_List1"</definedName>
    <definedName name="AccessCircuit" localSheetId="22">#REF!</definedName>
    <definedName name="AccessCircuit">#REF!</definedName>
    <definedName name="AccessDatabase">"C:\My Documents\LeBinh\Xls\VP Cong ty\FORM.mdb"</definedName>
    <definedName name="acchinfon" localSheetId="22">#REF!</definedName>
    <definedName name="acchinfon">#REF!</definedName>
    <definedName name="ACDA">#REF!</definedName>
    <definedName name="aco" localSheetId="22">#REF!</definedName>
    <definedName name="aco">#REF!</definedName>
    <definedName name="ACTION" localSheetId="22">#REF!</definedName>
    <definedName name="ACTION">#REF!</definedName>
    <definedName name="ACTION2">#REF!</definedName>
    <definedName name="Actions">#REF!</definedName>
    <definedName name="ActiveDirectoryPMBuild" localSheetId="22">#REF!</definedName>
    <definedName name="ActiveDirectoryPMBuild">#REF!</definedName>
    <definedName name="ActiveDirectoryPMDeploy" localSheetId="22">#REF!</definedName>
    <definedName name="ActiveDirectoryPMDeploy">#REF!</definedName>
    <definedName name="ActiveDirectoryPMEnvision" localSheetId="22">#REF!</definedName>
    <definedName name="ActiveDirectoryPMEnvision">#REF!</definedName>
    <definedName name="ActiveDirectoryPMOperate" localSheetId="22">#REF!</definedName>
    <definedName name="ActiveDirectoryPMOperate">#REF!</definedName>
    <definedName name="ActiveDirectoryPMPlan" localSheetId="22">#REF!</definedName>
    <definedName name="ActiveDirectoryPMPlan">#REF!</definedName>
    <definedName name="ActiveDirectoryQABuild" localSheetId="22">#REF!</definedName>
    <definedName name="ActiveDirectoryQABuild">#REF!</definedName>
    <definedName name="ActiveDirectoryQADeploy" localSheetId="22">#REF!</definedName>
    <definedName name="ActiveDirectoryQADeploy">#REF!</definedName>
    <definedName name="ActiveDirectoryQAEnvision" localSheetId="22">#REF!</definedName>
    <definedName name="ActiveDirectoryQAEnvision">#REF!</definedName>
    <definedName name="ActiveDirectoryQAOperate" localSheetId="22">#REF!</definedName>
    <definedName name="ActiveDirectoryQAOperate">#REF!</definedName>
    <definedName name="ActiveDirectoryQAPlan" localSheetId="22">#REF!</definedName>
    <definedName name="ActiveDirectoryQAPlan">#REF!</definedName>
    <definedName name="actor" localSheetId="22">#REF!</definedName>
    <definedName name="actor">#REF!</definedName>
    <definedName name="ActorList" localSheetId="22">#REF!</definedName>
    <definedName name="ActorList">#REF!</definedName>
    <definedName name="Actual">#REF!</definedName>
    <definedName name="ActualBeyond">#REF!</definedName>
    <definedName name="AD" localSheetId="22">#REF!</definedName>
    <definedName name="AD">#REF!</definedName>
    <definedName name="ád" localSheetId="22">#REF!</definedName>
    <definedName name="ád">#REF!</definedName>
    <definedName name="AD_PA" localSheetId="22">#REF!</definedName>
    <definedName name="AD_PA">#REF!</definedName>
    <definedName name="adada" localSheetId="22">{"'Sheet1'!$L$16"}</definedName>
    <definedName name="adada">{"'Sheet1'!$L$16"}</definedName>
    <definedName name="adadasdfas">#REF!</definedName>
    <definedName name="Adam">#REF!</definedName>
    <definedName name="Adapt">#REF!</definedName>
    <definedName name="ADAY" localSheetId="22">#REF!</definedName>
    <definedName name="ADAY">#REF!</definedName>
    <definedName name="adc">#REF!</definedName>
    <definedName name="ADComplexity" localSheetId="22">#REF!</definedName>
    <definedName name="ADComplexity">#REF!</definedName>
    <definedName name="add" localSheetId="22">#REF!</definedName>
    <definedName name="add">#REF!</definedName>
    <definedName name="Add_Coef">#REF!</definedName>
    <definedName name="ADDeploy" localSheetId="22">#REF!</definedName>
    <definedName name="ADDeploy">#REF!</definedName>
    <definedName name="ADDevStabil" localSheetId="22">#REF!</definedName>
    <definedName name="ADDevStabil">#REF!</definedName>
    <definedName name="addfadf">#REF!</definedName>
    <definedName name="Additional_Services" localSheetId="22">#REF!</definedName>
    <definedName name="Additional_Services">#REF!</definedName>
    <definedName name="additionalunitremote">#REF!</definedName>
    <definedName name="Address">#REF!</definedName>
    <definedName name="ADEnv" localSheetId="22">#REF!</definedName>
    <definedName name="ADEnv">#REF!</definedName>
    <definedName name="ADEQ" localSheetId="22">#REF!</definedName>
    <definedName name="ADEQ">#REF!</definedName>
    <definedName name="adf">#REF!</definedName>
    <definedName name="ádf">#REF!</definedName>
    <definedName name="ádfad" localSheetId="22">{"Offgrid",#N/A,FALSE,"OFFGRID";"Region",#N/A,FALSE,"REGION";"Offgrid -2",#N/A,FALSE,"OFFGRID";"WTP",#N/A,FALSE,"WTP";"WTP -2",#N/A,FALSE,"WTP";"Project",#N/A,FALSE,"PROJECT";"Summary -2",#N/A,FALSE,"SUMMARY"}</definedName>
    <definedName name="ádfad">{"Offgrid",#N/A,FALSE,"OFFGRID";"Region",#N/A,FALSE,"REGION";"Offgrid -2",#N/A,FALSE,"OFFGRID";"WTP",#N/A,FALSE,"WTP";"WTP -2",#N/A,FALSE,"WTP";"Project",#N/A,FALSE,"PROJECT";"Summary -2",#N/A,FALSE,"SUMMARY"}</definedName>
    <definedName name="adfadf">#REF!</definedName>
    <definedName name="adfadgf">#REF!</definedName>
    <definedName name="adfads">#REF!</definedName>
    <definedName name="adfas">#REF!</definedName>
    <definedName name="adfasd">#REF!</definedName>
    <definedName name="adfasdf">#REF!</definedName>
    <definedName name="adfdghfgjghkhjkjhljkl" localSheetId="0">{"'Sheet1'!$L$16"}</definedName>
    <definedName name="adfdghfgjghkhjkjhljkl" localSheetId="14">{"'Sheet1'!$L$16"}</definedName>
    <definedName name="adfdghfgjghkhjkjhljkl" localSheetId="16">{"'Sheet1'!$L$16"}</definedName>
    <definedName name="adfdghfgjghkhjkjhljkl" localSheetId="22">{"'Sheet1'!$L$16"}</definedName>
    <definedName name="adfdghfgjghkhjkjhljkl" localSheetId="6">{"'Sheet1'!$L$16"}</definedName>
    <definedName name="adfdghfgjghkhjkjhljkl" localSheetId="7">{"'Sheet1'!$L$16"}</definedName>
    <definedName name="adfdghfgjghkhjkjhljkl">{"'Sheet1'!$L$16"}</definedName>
    <definedName name="adfgdfhgdf" localSheetId="0">#REF!</definedName>
    <definedName name="adfgdfhgdf" localSheetId="19">#REF!</definedName>
    <definedName name="adfgdfhgdf" localSheetId="22">#REF!</definedName>
    <definedName name="adfgdfhgdf">#REF!</definedName>
    <definedName name="adfgfgdfg" localSheetId="0">#REF!</definedName>
    <definedName name="adfgfgdfg" localSheetId="19">#REF!</definedName>
    <definedName name="adfgfgdfg" localSheetId="22">#REF!</definedName>
    <definedName name="adfgfgdfg">#REF!</definedName>
    <definedName name="adfggg">#REF!</definedName>
    <definedName name="ádfghjrewer">#REF!</definedName>
    <definedName name="àdfgndf" localSheetId="22">{"'Sheet1'!$L$16"}</definedName>
    <definedName name="àdfgndf">{"'Sheet1'!$L$16"}</definedName>
    <definedName name="adfsd">#REF!</definedName>
    <definedName name="ádfsd">#REF!</definedName>
    <definedName name="adgadfg">#REF!</definedName>
    <definedName name="adgadg">#REF!</definedName>
    <definedName name="ADM_21E1" localSheetId="22">#REF!</definedName>
    <definedName name="ADM_21E1">#REF!</definedName>
    <definedName name="ADM_63E1" localSheetId="22">#REF!</definedName>
    <definedName name="ADM_63E1">#REF!</definedName>
    <definedName name="ADM_8E1" localSheetId="22">#REF!</definedName>
    <definedName name="ADM_8E1">#REF!</definedName>
    <definedName name="Adn" localSheetId="22">#REF!</definedName>
    <definedName name="Adn">#REF!</definedName>
    <definedName name="Adn_14" localSheetId="22">#REF!</definedName>
    <definedName name="Adn_14">#REF!</definedName>
    <definedName name="ADOperate" localSheetId="22">#REF!</definedName>
    <definedName name="ADOperate">#REF!</definedName>
    <definedName name="ADPlan" localSheetId="22">#REF!</definedName>
    <definedName name="ADPlan">#REF!</definedName>
    <definedName name="ADPS">#REF!</definedName>
    <definedName name="ADScopeIncluded" localSheetId="22">#REF!</definedName>
    <definedName name="ADScopeIncluded">#REF!</definedName>
    <definedName name="adsf">#REF!</definedName>
    <definedName name="ADSL_eq" localSheetId="22">#REF!</definedName>
    <definedName name="ADSL_eq">#REF!</definedName>
    <definedName name="ADSL_hiện_có" localSheetId="22">#REF!</definedName>
    <definedName name="ADSL_hiện_có">#REF!</definedName>
    <definedName name="ADSL_Ứng_cứu">95000</definedName>
    <definedName name="âDXAdaD" localSheetId="19">#REF!</definedName>
    <definedName name="âDXAdaD" localSheetId="22">#REF!</definedName>
    <definedName name="âDXAdaD" localSheetId="6">#REF!</definedName>
    <definedName name="âDXAdaD" localSheetId="7">#REF!</definedName>
    <definedName name="âDXAdaD">#REF!</definedName>
    <definedName name="æ76" localSheetId="22">#REF!</definedName>
    <definedName name="æ76">#REF!</definedName>
    <definedName name="æ76_14" localSheetId="22">#REF!</definedName>
    <definedName name="æ76_14">#REF!</definedName>
    <definedName name="aegwhg.gk" localSheetId="0">{"Offgrid",#N/A,FALSE,"OFFGRID";"Region",#N/A,FALSE,"REGION";"Offgrid -2",#N/A,FALSE,"OFFGRID";"WTP",#N/A,FALSE,"WTP";"WTP -2",#N/A,FALSE,"WTP";"Project",#N/A,FALSE,"PROJECT";"Summary -2",#N/A,FALSE,"SUMMARY"}</definedName>
    <definedName name="aegwhg.gk" localSheetId="22">{"Offgrid",#N/A,FALSE,"OFFGRID";"Region",#N/A,FALSE,"REGION";"Offgrid -2",#N/A,FALSE,"OFFGRID";"WTP",#N/A,FALSE,"WTP";"WTP -2",#N/A,FALSE,"WTP";"Project",#N/A,FALSE,"PROJECT";"Summary -2",#N/A,FALSE,"SUMMARY"}</definedName>
    <definedName name="aegwhg.gk">{"Offgrid",#N/A,FALSE,"OFFGRID";"Region",#N/A,FALSE,"REGION";"Offgrid -2",#N/A,FALSE,"OFFGRID";"WTP",#N/A,FALSE,"WTP";"WTP -2",#N/A,FALSE,"WTP";"Project",#N/A,FALSE,"PROJECT";"Summary -2",#N/A,FALSE,"SUMMARY"}</definedName>
    <definedName name="aegwhg.gk_1" localSheetId="0">{"Offgrid",#N/A,FALSE,"OFFGRID";"Region",#N/A,FALSE,"REGION";"Offgrid -2",#N/A,FALSE,"OFFGRID";"WTP",#N/A,FALSE,"WTP";"WTP -2",#N/A,FALSE,"WTP";"Project",#N/A,FALSE,"PROJECT";"Summary -2",#N/A,FALSE,"SUMMARY"}</definedName>
    <definedName name="aegwhg.gk_1" localSheetId="14">{"Offgrid",#N/A,FALSE,"OFFGRID";"Region",#N/A,FALSE,"REGION";"Offgrid -2",#N/A,FALSE,"OFFGRID";"WTP",#N/A,FALSE,"WTP";"WTP -2",#N/A,FALSE,"WTP";"Project",#N/A,FALSE,"PROJECT";"Summary -2",#N/A,FALSE,"SUMMARY"}</definedName>
    <definedName name="aegwhg.gk_1" localSheetId="16">{"Offgrid",#N/A,FALSE,"OFFGRID";"Region",#N/A,FALSE,"REGION";"Offgrid -2",#N/A,FALSE,"OFFGRID";"WTP",#N/A,FALSE,"WTP";"WTP -2",#N/A,FALSE,"WTP";"Project",#N/A,FALSE,"PROJECT";"Summary -2",#N/A,FALSE,"SUMMARY"}</definedName>
    <definedName name="aegwhg.gk_1" localSheetId="22">{"Offgrid",#N/A,FALSE,"OFFGRID";"Region",#N/A,FALSE,"REGION";"Offgrid -2",#N/A,FALSE,"OFFGRID";"WTP",#N/A,FALSE,"WTP";"WTP -2",#N/A,FALSE,"WTP";"Project",#N/A,FALSE,"PROJECT";"Summary -2",#N/A,FALSE,"SUMMARY"}</definedName>
    <definedName name="aegwhg.gk_1" localSheetId="7">{"Offgrid",#N/A,FALSE,"OFFGRID";"Region",#N/A,FALSE,"REGION";"Offgrid -2",#N/A,FALSE,"OFFGRID";"WTP",#N/A,FALSE,"WTP";"WTP -2",#N/A,FALSE,"WTP";"Project",#N/A,FALSE,"PROJECT";"Summary -2",#N/A,FALSE,"SUMMARY"}</definedName>
    <definedName name="aegwhg.gk_1">{"Offgrid",#N/A,FALSE,"OFFGRID";"Region",#N/A,FALSE,"REGION";"Offgrid -2",#N/A,FALSE,"OFFGRID";"WTP",#N/A,FALSE,"WTP";"WTP -2",#N/A,FALSE,"WTP";"Project",#N/A,FALSE,"PROJECT";"Summary -2",#N/A,FALSE,"SUMMARY"}</definedName>
    <definedName name="aetg.hgrs" localSheetId="0">{"Offgrid",#N/A,FALSE,"OFFGRID";"Region",#N/A,FALSE,"REGION";"Offgrid -2",#N/A,FALSE,"OFFGRID";"WTP",#N/A,FALSE,"WTP";"WTP -2",#N/A,FALSE,"WTP";"Project",#N/A,FALSE,"PROJECT";"Summary -2",#N/A,FALSE,"SUMMARY"}</definedName>
    <definedName name="aetg.hgrs" localSheetId="22">{"Offgrid",#N/A,FALSE,"OFFGRID";"Region",#N/A,FALSE,"REGION";"Offgrid -2",#N/A,FALSE,"OFFGRID";"WTP",#N/A,FALSE,"WTP";"WTP -2",#N/A,FALSE,"WTP";"Project",#N/A,FALSE,"PROJECT";"Summary -2",#N/A,FALSE,"SUMMARY"}</definedName>
    <definedName name="aetg.hgrs">{"Offgrid",#N/A,FALSE,"OFFGRID";"Region",#N/A,FALSE,"REGION";"Offgrid -2",#N/A,FALSE,"OFFGRID";"WTP",#N/A,FALSE,"WTP";"WTP -2",#N/A,FALSE,"WTP";"Project",#N/A,FALSE,"PROJECT";"Summary -2",#N/A,FALSE,"SUMMARY"}</definedName>
    <definedName name="aetg.hgrs_1" localSheetId="0">{"Offgrid",#N/A,FALSE,"OFFGRID";"Region",#N/A,FALSE,"REGION";"Offgrid -2",#N/A,FALSE,"OFFGRID";"WTP",#N/A,FALSE,"WTP";"WTP -2",#N/A,FALSE,"WTP";"Project",#N/A,FALSE,"PROJECT";"Summary -2",#N/A,FALSE,"SUMMARY"}</definedName>
    <definedName name="aetg.hgrs_1" localSheetId="14">{"Offgrid",#N/A,FALSE,"OFFGRID";"Region",#N/A,FALSE,"REGION";"Offgrid -2",#N/A,FALSE,"OFFGRID";"WTP",#N/A,FALSE,"WTP";"WTP -2",#N/A,FALSE,"WTP";"Project",#N/A,FALSE,"PROJECT";"Summary -2",#N/A,FALSE,"SUMMARY"}</definedName>
    <definedName name="aetg.hgrs_1" localSheetId="16">{"Offgrid",#N/A,FALSE,"OFFGRID";"Region",#N/A,FALSE,"REGION";"Offgrid -2",#N/A,FALSE,"OFFGRID";"WTP",#N/A,FALSE,"WTP";"WTP -2",#N/A,FALSE,"WTP";"Project",#N/A,FALSE,"PROJECT";"Summary -2",#N/A,FALSE,"SUMMARY"}</definedName>
    <definedName name="aetg.hgrs_1" localSheetId="22">{"Offgrid",#N/A,FALSE,"OFFGRID";"Region",#N/A,FALSE,"REGION";"Offgrid -2",#N/A,FALSE,"OFFGRID";"WTP",#N/A,FALSE,"WTP";"WTP -2",#N/A,FALSE,"WTP";"Project",#N/A,FALSE,"PROJECT";"Summary -2",#N/A,FALSE,"SUMMARY"}</definedName>
    <definedName name="aetg.hgrs_1" localSheetId="7">{"Offgrid",#N/A,FALSE,"OFFGRID";"Region",#N/A,FALSE,"REGION";"Offgrid -2",#N/A,FALSE,"OFFGRID";"WTP",#N/A,FALSE,"WTP";"WTP -2",#N/A,FALSE,"WTP";"Project",#N/A,FALSE,"PROJECT";"Summary -2",#N/A,FALSE,"SUMMARY"}</definedName>
    <definedName name="aetg.hgrs_1">{"Offgrid",#N/A,FALSE,"OFFGRID";"Region",#N/A,FALSE,"REGION";"Offgrid -2",#N/A,FALSE,"OFFGRID";"WTP",#N/A,FALSE,"WTP";"WTP -2",#N/A,FALSE,"WTP";"Project",#N/A,FALSE,"PROJECT";"Summary -2",#N/A,FALSE,"SUMMARY"}</definedName>
    <definedName name="âétggâgqgêágghe" localSheetId="0">{#N/A,#N/A,FALSE,"Chi tiÆt"}</definedName>
    <definedName name="âétggâgqgêágghe" localSheetId="22">{#N/A,#N/A,FALSE,"Chi tiÆt"}</definedName>
    <definedName name="âétggâgqgêágghe">{#N/A,#N/A,FALSE,"Chi tiÆt"}</definedName>
    <definedName name="âétggâgqgêágghe_1" localSheetId="0">{#N/A,#N/A,FALSE,"Chi tiÆt"}</definedName>
    <definedName name="âétggâgqgêágghe_1" localSheetId="14">{#N/A,#N/A,FALSE,"Chi tiÆt"}</definedName>
    <definedName name="âétggâgqgêágghe_1" localSheetId="16">{#N/A,#N/A,FALSE,"Chi tiÆt"}</definedName>
    <definedName name="âétggâgqgêágghe_1" localSheetId="22">{#N/A,#N/A,FALSE,"Chi tiÆt"}</definedName>
    <definedName name="âétggâgqgêágghe_1" localSheetId="7">{#N/A,#N/A,FALSE,"Chi tiÆt"}</definedName>
    <definedName name="âétggâgqgêágghe_1">{#N/A,#N/A,FALSE,"Chi tiÆt"}</definedName>
    <definedName name="ầêvqq" localSheetId="22">#REF!</definedName>
    <definedName name="ầêvqq">#REF!</definedName>
    <definedName name="âfA" localSheetId="0">{"'Sheet1'!$L$16"}</definedName>
    <definedName name="âfA" localSheetId="14">{"'Sheet1'!$L$16"}</definedName>
    <definedName name="âfA" localSheetId="19">{"'Sheet1'!$L$16"}</definedName>
    <definedName name="âfA" localSheetId="16">{"'Sheet1'!$L$16"}</definedName>
    <definedName name="âfA" localSheetId="17">{"'Sheet1'!$L$16"}</definedName>
    <definedName name="âfA" localSheetId="18">{"'Sheet1'!$L$16"}</definedName>
    <definedName name="âfA" localSheetId="22">{"'Sheet1'!$L$16"}</definedName>
    <definedName name="âfA" localSheetId="6">{"'Sheet1'!$L$16"}</definedName>
    <definedName name="âfA">{"'Sheet1'!$L$16"}</definedName>
    <definedName name="âfA_1" localSheetId="0">{"'Sheet1'!$L$16"}</definedName>
    <definedName name="âfA_1" localSheetId="14">{"'Sheet1'!$L$16"}</definedName>
    <definedName name="âfA_1" localSheetId="16">{"'Sheet1'!$L$16"}</definedName>
    <definedName name="âfA_1" localSheetId="22">{"'Sheet1'!$L$16"}</definedName>
    <definedName name="âfA_1" localSheetId="7">{"'Sheet1'!$L$16"}</definedName>
    <definedName name="âfA_1">{"'Sheet1'!$L$16"}</definedName>
    <definedName name="afasdf" localSheetId="22">'B4. Định mức QLDA &amp; TV'!afasdf</definedName>
    <definedName name="afasdf">#REF!</definedName>
    <definedName name="afasfsa" localSheetId="22">{"'Sheet1'!$L$16"}</definedName>
    <definedName name="afasfsa">{"'Sheet1'!$L$16"}</definedName>
    <definedName name="afasfsagfas" localSheetId="0">{#N/A,#N/A,FALSE,"Chi tiÆt"}</definedName>
    <definedName name="afasfsagfas" localSheetId="22">{#N/A,#N/A,FALSE,"Chi tiÆt"}</definedName>
    <definedName name="afasfsagfas">{#N/A,#N/A,FALSE,"Chi tiÆt"}</definedName>
    <definedName name="afasfsagfas_1" localSheetId="0">{#N/A,#N/A,FALSE,"Chi tiÆt"}</definedName>
    <definedName name="afasfsagfas_1" localSheetId="14">{#N/A,#N/A,FALSE,"Chi tiÆt"}</definedName>
    <definedName name="afasfsagfas_1" localSheetId="16">{#N/A,#N/A,FALSE,"Chi tiÆt"}</definedName>
    <definedName name="afasfsagfas_1" localSheetId="22">{#N/A,#N/A,FALSE,"Chi tiÆt"}</definedName>
    <definedName name="afasfsagfas_1" localSheetId="7">{#N/A,#N/A,FALSE,"Chi tiÆt"}</definedName>
    <definedName name="afasfsagfas_1">{#N/A,#N/A,FALSE,"Chi tiÆt"}</definedName>
    <definedName name="afdf" localSheetId="22">{"'Sheet1'!$L$16"}</definedName>
    <definedName name="afdf">{"'Sheet1'!$L$16"}</definedName>
    <definedName name="aff" localSheetId="22">{#N/A,#N/A,FALSE,"Chi tiÆt"}</definedName>
    <definedName name="aff">{#N/A,#N/A,FALSE,"Chi tiÆt"}</definedName>
    <definedName name="AFSAf" localSheetId="22">{#N/A,#N/A,TRUE,"Perm";#N/A,#N/A,TRUE,"Architecture"}</definedName>
    <definedName name="AFSAf">{#N/A,#N/A,TRUE,"Perm";#N/A,#N/A,TRUE,"Architecture"}</definedName>
    <definedName name="Ag" localSheetId="22">#REF!</definedName>
    <definedName name="ag">#REF!</definedName>
    <definedName name="ăg" localSheetId="0">{"'Sheet1'!$L$16"}</definedName>
    <definedName name="ăg" localSheetId="14">{"'Sheet1'!$L$16"}</definedName>
    <definedName name="ăg" localSheetId="19">{"'Sheet1'!$L$16"}</definedName>
    <definedName name="ăg" localSheetId="16">{"'Sheet1'!$L$16"}</definedName>
    <definedName name="ăg" localSheetId="17">{"'Sheet1'!$L$16"}</definedName>
    <definedName name="ăg" localSheetId="18">{"'Sheet1'!$L$16"}</definedName>
    <definedName name="ăg" localSheetId="22">{"'Sheet1'!$L$16"}</definedName>
    <definedName name="ăg" localSheetId="6">{"'Sheet1'!$L$16"}</definedName>
    <definedName name="ăg">{"'Sheet1'!$L$16"}</definedName>
    <definedName name="Ag_">#REF!</definedName>
    <definedName name="ăg_1" localSheetId="0">{"'Sheet1'!$L$16"}</definedName>
    <definedName name="ăg_1" localSheetId="14">{"'Sheet1'!$L$16"}</definedName>
    <definedName name="ăg_1" localSheetId="16">{"'Sheet1'!$L$16"}</definedName>
    <definedName name="ăg_1" localSheetId="22">{"'Sheet1'!$L$16"}</definedName>
    <definedName name="ăg_1" localSheetId="7">{"'Sheet1'!$L$16"}</definedName>
    <definedName name="ăg_1">{"'Sheet1'!$L$16"}</definedName>
    <definedName name="AG_Temp">#REF!</definedName>
    <definedName name="ag142X42" localSheetId="22">#REF!</definedName>
    <definedName name="ag142X42">#REF!</definedName>
    <definedName name="ag142X42_14" localSheetId="22">#REF!</definedName>
    <definedName name="ag142X42_14">#REF!</definedName>
    <definedName name="ag15F80" localSheetId="22">#REF!</definedName>
    <definedName name="ag15F80">#REF!</definedName>
    <definedName name="ag15F80_14" localSheetId="22">#REF!</definedName>
    <definedName name="ag15F80_14">#REF!</definedName>
    <definedName name="ag267N59" localSheetId="22">#REF!</definedName>
    <definedName name="ag267N59">#REF!</definedName>
    <definedName name="ag267N59_14" localSheetId="22">#REF!</definedName>
    <definedName name="ag267N59_14">#REF!</definedName>
    <definedName name="agd">#REF!</definedName>
    <definedName name="àgdfgfdgdf" localSheetId="19">#REF!</definedName>
    <definedName name="àgdfgfdgdf" localSheetId="22">#REF!</definedName>
    <definedName name="àgdfgfdgdf">#REF!</definedName>
    <definedName name="agdump">#REF!</definedName>
    <definedName name="agedump">#REF!</definedName>
    <definedName name="agencydump">#REF!</definedName>
    <definedName name="AGENCYLY">#REF!</definedName>
    <definedName name="AGENCYPLAN">#REF!</definedName>
    <definedName name="AgentName" localSheetId="22">#REF!</definedName>
    <definedName name="AgentName">#REF!</definedName>
    <definedName name="agfag" localSheetId="22">'B4. Định mức QLDA &amp; TV'!agfag</definedName>
    <definedName name="agfag">#REF!</definedName>
    <definedName name="agfdgadg" localSheetId="22">'B4. Định mức QLDA &amp; TV'!agfdgadg</definedName>
    <definedName name="agfdgadg">#REF!</definedName>
    <definedName name="àgfdgfdf" localSheetId="19">#REF!</definedName>
    <definedName name="àgfdgfdf" localSheetId="22">#REF!</definedName>
    <definedName name="àgfdgfdf">#REF!</definedName>
    <definedName name="ẩgg" localSheetId="0">{"'Sheet1'!$L$16"}</definedName>
    <definedName name="ẩgg" localSheetId="14">{"'Sheet1'!$L$16"}</definedName>
    <definedName name="ẩgg" localSheetId="19">{"'Sheet1'!$L$16"}</definedName>
    <definedName name="ẩgg" localSheetId="16">{"'Sheet1'!$L$16"}</definedName>
    <definedName name="ẩgg" localSheetId="17">{"'Sheet1'!$L$16"}</definedName>
    <definedName name="ẩgg" localSheetId="18">{"'Sheet1'!$L$16"}</definedName>
    <definedName name="ẩgg" localSheetId="22">{"'Sheet1'!$L$16"}</definedName>
    <definedName name="ẩgg" localSheetId="6">{"'Sheet1'!$L$16"}</definedName>
    <definedName name="ẩgg">{"'Sheet1'!$L$16"}</definedName>
    <definedName name="ẩgg_1" localSheetId="0">{"'Sheet1'!$L$16"}</definedName>
    <definedName name="ẩgg_1" localSheetId="14">{"'Sheet1'!$L$16"}</definedName>
    <definedName name="ẩgg_1" localSheetId="16">{"'Sheet1'!$L$16"}</definedName>
    <definedName name="ẩgg_1" localSheetId="22">{"'Sheet1'!$L$16"}</definedName>
    <definedName name="ẩgg_1" localSheetId="7">{"'Sheet1'!$L$16"}</definedName>
    <definedName name="ẩgg_1">{"'Sheet1'!$L$16"}</definedName>
    <definedName name="ầgga" localSheetId="0">{"'Sheet1'!$L$16"}</definedName>
    <definedName name="ầgga" localSheetId="14">{"'Sheet1'!$L$16"}</definedName>
    <definedName name="ầgga" localSheetId="19">{"'Sheet1'!$L$16"}</definedName>
    <definedName name="ầgga" localSheetId="16">{"'Sheet1'!$L$16"}</definedName>
    <definedName name="ầgga" localSheetId="17">{"'Sheet1'!$L$16"}</definedName>
    <definedName name="ầgga" localSheetId="18">{"'Sheet1'!$L$16"}</definedName>
    <definedName name="ầgga" localSheetId="22">{"'Sheet1'!$L$16"}</definedName>
    <definedName name="ầgga" localSheetId="6">{"'Sheet1'!$L$16"}</definedName>
    <definedName name="ầgga">{"'Sheet1'!$L$16"}</definedName>
    <definedName name="ầgga_1" localSheetId="0">{"'Sheet1'!$L$16"}</definedName>
    <definedName name="ầgga_1" localSheetId="14">{"'Sheet1'!$L$16"}</definedName>
    <definedName name="ầgga_1" localSheetId="16">{"'Sheet1'!$L$16"}</definedName>
    <definedName name="ầgga_1" localSheetId="22">{"'Sheet1'!$L$16"}</definedName>
    <definedName name="ầgga_1" localSheetId="7">{"'Sheet1'!$L$16"}</definedName>
    <definedName name="ầgga_1">{"'Sheet1'!$L$16"}</definedName>
    <definedName name="áhg" localSheetId="22">#REF!</definedName>
    <definedName name="áhg">#REF!</definedName>
    <definedName name="aho" localSheetId="22">#REF!</definedName>
    <definedName name="aho">#REF!</definedName>
    <definedName name="ahôhagho" localSheetId="22">{#N/A,#N/A,FALSE,"Chi tiÆt"}</definedName>
    <definedName name="ahôhagho">{#N/A,#N/A,FALSE,"Chi tiÆt"}</definedName>
    <definedName name="ai" localSheetId="22">#REF!</definedName>
    <definedName name="ai">#REF!</definedName>
    <definedName name="aí6" localSheetId="22">#REF!</definedName>
    <definedName name="aí6">#REF!</definedName>
    <definedName name="aii" localSheetId="22">#REF!</definedName>
    <definedName name="aii">#REF!</definedName>
    <definedName name="aiii" localSheetId="22">#REF!</definedName>
    <definedName name="aiii">#REF!</definedName>
    <definedName name="AIP" localSheetId="22">#REF!</definedName>
    <definedName name="AIP">#REF!</definedName>
    <definedName name="air">#REF!</definedName>
    <definedName name="Air_Freight" localSheetId="22">#REF!</definedName>
    <definedName name="Air_Freight">#REF!</definedName>
    <definedName name="air_ticket">#REF!</definedName>
    <definedName name="aircompressor">#REF!</definedName>
    <definedName name="Airfreight" localSheetId="22">#REF!</definedName>
    <definedName name="Airfreight">#REF!</definedName>
    <definedName name="AJH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_CN" localSheetId="22">#REF!</definedName>
    <definedName name="AL_CN">#REF!</definedName>
    <definedName name="ALCAPDHSW">#REF!</definedName>
    <definedName name="ALCASDHSW">#REF!</definedName>
    <definedName name="alfa">#REF!</definedName>
    <definedName name="All_Item" localSheetId="22">#REF!</definedName>
    <definedName name="All_Item">#REF!</definedName>
    <definedName name="All_Item_18" localSheetId="22">#REF!</definedName>
    <definedName name="All_Item_18">#REF!</definedName>
    <definedName name="AllKits">#REF!</definedName>
    <definedName name="AllPrice" localSheetId="22">#REF!</definedName>
    <definedName name="AllPrice">#REF!</definedName>
    <definedName name="ALLPRICES">#REF!</definedName>
    <definedName name="ALocalCoef" localSheetId="22">#REF!</definedName>
    <definedName name="ALocalCoef">#REF!</definedName>
    <definedName name="Alpha" localSheetId="22">#REF!</definedName>
    <definedName name="Alpha">#REF!</definedName>
    <definedName name="ALPIN" localSheetId="22">#REF!</definedName>
    <definedName name="ALPIN">NA()</definedName>
    <definedName name="ALPIN_14">NA()</definedName>
    <definedName name="ALPIN_18">NA()</definedName>
    <definedName name="ALPJYOU" localSheetId="22">#REF!</definedName>
    <definedName name="ALPJYOU">NA()</definedName>
    <definedName name="ALPJYOU_14">NA()</definedName>
    <definedName name="ALPJYOU_18">NA()</definedName>
    <definedName name="ALPTOI" localSheetId="22">#REF!</definedName>
    <definedName name="ALPTOI">NA()</definedName>
    <definedName name="ALPTOI_14">NA()</definedName>
    <definedName name="ALPTOI_18">NA()</definedName>
    <definedName name="am." localSheetId="22">#REF!</definedName>
    <definedName name="am.">#REF!</definedName>
    <definedName name="amiang" localSheetId="22">#REF!</definedName>
    <definedName name="amiang">#REF!</definedName>
    <definedName name="amoi" localSheetId="0">{"'Sheet1'!$L$16"}</definedName>
    <definedName name="amoi" localSheetId="14">{"'Sheet1'!$L$16"}</definedName>
    <definedName name="amoi" localSheetId="19">{"'Sheet1'!$L$16"}</definedName>
    <definedName name="amoi" localSheetId="16">{"'Sheet1'!$L$16"}</definedName>
    <definedName name="amoi" localSheetId="17">{"'Sheet1'!$L$16"}</definedName>
    <definedName name="amoi" localSheetId="18">{"'Sheet1'!$L$16"}</definedName>
    <definedName name="amoi" localSheetId="22">{"'Sheet1'!$L$16"}</definedName>
    <definedName name="amoi" localSheetId="6">{"'Sheet1'!$L$16"}</definedName>
    <definedName name="amoi">{"'Sheet1'!$L$16"}</definedName>
    <definedName name="amoi_1" localSheetId="0">{"'Sheet1'!$L$16"}</definedName>
    <definedName name="amoi_1" localSheetId="14">{"'Sheet1'!$L$16"}</definedName>
    <definedName name="amoi_1" localSheetId="16">{"'Sheet1'!$L$16"}</definedName>
    <definedName name="amoi_1" localSheetId="22">{"'Sheet1'!$L$16"}</definedName>
    <definedName name="amoi_1" localSheetId="7">{"'Sheet1'!$L$16"}</definedName>
    <definedName name="amoi_1">{"'Sheet1'!$L$16"}</definedName>
    <definedName name="an" localSheetId="22">#REF!</definedName>
    <definedName name="an">#REF!</definedName>
    <definedName name="Analysis_Rate" localSheetId="22">#REF!</definedName>
    <definedName name="Analysis_Rate">#REF!</definedName>
    <definedName name="ANDOIFHihsngml">#REF!</definedName>
    <definedName name="anfa">#REF!</definedName>
    <definedName name="AnGiang">#REF!</definedName>
    <definedName name="ANH" localSheetId="22">#REF!</definedName>
    <definedName name="anh">#REF!</definedName>
    <definedName name="AnhCS" localSheetId="22">'B4. Định mức QLDA &amp; TV'!AnhCS</definedName>
    <definedName name="AnhCS">[0]!AnhCS</definedName>
    <definedName name="anhm" localSheetId="0">{#N/A,#N/A,FALSE,"Sheet1"}</definedName>
    <definedName name="anhm" localSheetId="14">{#N/A,#N/A,FALSE,"Sheet1"}</definedName>
    <definedName name="anhm" localSheetId="16">{#N/A,#N/A,FALSE,"Sheet1"}</definedName>
    <definedName name="anhm" localSheetId="22">{#N/A,#N/A,FALSE,"Sheet1"}</definedName>
    <definedName name="anhm" localSheetId="7">{#N/A,#N/A,FALSE,"Sheet1"}</definedName>
    <definedName name="anhm">{#N/A,#N/A,FALSE,"Sheet1"}</definedName>
    <definedName name="anhm_1" localSheetId="0">{#N/A,#N/A,FALSE,"Sheet1"}</definedName>
    <definedName name="anhm_1" localSheetId="14">{#N/A,#N/A,FALSE,"Sheet1"}</definedName>
    <definedName name="anhm_1" localSheetId="16">{#N/A,#N/A,FALSE,"Sheet1"}</definedName>
    <definedName name="anhm_1" localSheetId="22">{#N/A,#N/A,FALSE,"Sheet1"}</definedName>
    <definedName name="anhm_1" localSheetId="7">{#N/A,#N/A,FALSE,"Sheet1"}</definedName>
    <definedName name="anhm_1">{#N/A,#N/A,FALSE,"Sheet1"}</definedName>
    <definedName name="anhmo" localSheetId="0">{"'Sheet1'!$L$16"}</definedName>
    <definedName name="anhmo" localSheetId="14">{"'Sheet1'!$L$16"}</definedName>
    <definedName name="anhmo" localSheetId="16">{"'Sheet1'!$L$16"}</definedName>
    <definedName name="anhmo" localSheetId="22">{"'Sheet1'!$L$16"}</definedName>
    <definedName name="anhmo" localSheetId="7">{"'Sheet1'!$L$16"}</definedName>
    <definedName name="anhmo">{"'Sheet1'!$L$16"}</definedName>
    <definedName name="anhmo_1" localSheetId="0">{"'Sheet1'!$L$16"}</definedName>
    <definedName name="anhmo_1" localSheetId="14">{"'Sheet1'!$L$16"}</definedName>
    <definedName name="anhmo_1" localSheetId="16">{"'Sheet1'!$L$16"}</definedName>
    <definedName name="anhmo_1" localSheetId="22">{"'Sheet1'!$L$16"}</definedName>
    <definedName name="anhmo_1" localSheetId="7">{"'Sheet1'!$L$16"}</definedName>
    <definedName name="anhmo_1">{"'Sheet1'!$L$16"}</definedName>
    <definedName name="Annees_Ref">#REF!</definedName>
    <definedName name="anpha">#REF!</definedName>
    <definedName name="anscount" localSheetId="22">2</definedName>
    <definedName name="anscount">1</definedName>
    <definedName name="anscount_1">2</definedName>
    <definedName name="ANT_OPT">#REF!</definedName>
    <definedName name="Antendiscount">#REF!</definedName>
    <definedName name="ANTENNA">#REF!</definedName>
    <definedName name="ANTENNALOCAL">#REF!</definedName>
    <definedName name="Antennas">#REF!</definedName>
    <definedName name="ANTK1">#REF!</definedName>
    <definedName name="AntKa">#REF!</definedName>
    <definedName name="AntKb">#REF!</definedName>
    <definedName name="AntKc">#REF!</definedName>
    <definedName name="AntKd">#REF!</definedName>
    <definedName name="AntKe">#REF!</definedName>
    <definedName name="AntKf">#REF!</definedName>
    <definedName name="AntKg">#REF!</definedName>
    <definedName name="AntKh">#REF!</definedName>
    <definedName name="AntKi">#REF!</definedName>
    <definedName name="AntKj">#REF!</definedName>
    <definedName name="AntKk">#REF!</definedName>
    <definedName name="AntKl">#REF!</definedName>
    <definedName name="AntKm">#REF!</definedName>
    <definedName name="AntKn">#REF!</definedName>
    <definedName name="AntKo">#REF!</definedName>
    <definedName name="AntKp">#REF!</definedName>
    <definedName name="AntKq">#REF!</definedName>
    <definedName name="AntKr">#REF!</definedName>
    <definedName name="ANTKZ">#REF!</definedName>
    <definedName name="Antoan" localSheetId="0">{"'Sheet1'!$L$16"}</definedName>
    <definedName name="Antoan" localSheetId="14">{"'Sheet1'!$L$16"}</definedName>
    <definedName name="Antoan" localSheetId="19">{"'Sheet1'!$L$16"}</definedName>
    <definedName name="Antoan" localSheetId="16">{"'Sheet1'!$L$16"}</definedName>
    <definedName name="Antoan" localSheetId="17">{"'Sheet1'!$L$16"}</definedName>
    <definedName name="Antoan" localSheetId="18">{"'Sheet1'!$L$16"}</definedName>
    <definedName name="Antoan" localSheetId="22">{"'Sheet1'!$L$16"}</definedName>
    <definedName name="Antoan" localSheetId="6">{"'Sheet1'!$L$16"}</definedName>
    <definedName name="Antoan">{"'Sheet1'!$L$16"}</definedName>
    <definedName name="Antoan_1" localSheetId="0">{"'Sheet1'!$L$16"}</definedName>
    <definedName name="Antoan_1" localSheetId="14">{"'Sheet1'!$L$16"}</definedName>
    <definedName name="Antoan_1" localSheetId="16">{"'Sheet1'!$L$16"}</definedName>
    <definedName name="Antoan_1" localSheetId="22">{"'Sheet1'!$L$16"}</definedName>
    <definedName name="Antoan_1" localSheetId="7">{"'Sheet1'!$L$16"}</definedName>
    <definedName name="Antoan_1">{"'Sheet1'!$L$16"}</definedName>
    <definedName name="ANZCODEACCOUNT">#REF!</definedName>
    <definedName name="ao" localSheetId="22">#REF!</definedName>
    <definedName name="ao">#REF!</definedName>
    <definedName name="AoBok" localSheetId="22">#REF!</definedName>
    <definedName name="AoBok">#REF!</definedName>
    <definedName name="AOQ">#REF!</definedName>
    <definedName name="ApDungLuong" localSheetId="22">#REF!</definedName>
    <definedName name="ApDungLuong">#REF!</definedName>
    <definedName name="APEflag">#REF!</definedName>
    <definedName name="APEMINI">#REF!</definedName>
    <definedName name="APESTANDARD">#REF!</definedName>
    <definedName name="apluc">#REF!</definedName>
    <definedName name="apluc1">#REF!</definedName>
    <definedName name="app" localSheetId="22">{"'Sheet1'!$L$16"}</definedName>
    <definedName name="app">{"'Sheet1'!$L$16"}</definedName>
    <definedName name="Appendix_1" localSheetId="22">#REF!</definedName>
    <definedName name="Appendix_1">#REF!</definedName>
    <definedName name="Appendix_2" localSheetId="22">#REF!</definedName>
    <definedName name="Appendix_2">#REF!</definedName>
    <definedName name="Appendix_3" localSheetId="22">#REF!</definedName>
    <definedName name="Appendix_3">#REF!</definedName>
    <definedName name="Appendix_4" localSheetId="22">#REF!</definedName>
    <definedName name="Appendix_4">#REF!</definedName>
    <definedName name="Appendix_5" localSheetId="22">#REF!</definedName>
    <definedName name="Appendix_5">#REF!</definedName>
    <definedName name="Appendix_6" localSheetId="22">#REF!</definedName>
    <definedName name="Appendix_6">#REF!</definedName>
    <definedName name="Appendix_7" localSheetId="22">#REF!</definedName>
    <definedName name="Appendix_7">#REF!</definedName>
    <definedName name="APPENDIX3">#REF!</definedName>
    <definedName name="Appli1">#REF!</definedName>
    <definedName name="Application_cell">#REF!</definedName>
    <definedName name="Application_List">#REF!</definedName>
    <definedName name="AppRoad">#REF!</definedName>
    <definedName name="AppStateAndRepackage" localSheetId="22">#REF!</definedName>
    <definedName name="AppStateAndRepackage">#REF!</definedName>
    <definedName name="apr">#REF!</definedName>
    <definedName name="Aps" localSheetId="22">#REF!</definedName>
    <definedName name="Aps">#REF!</definedName>
    <definedName name="aq" localSheetId="22">#REF!</definedName>
    <definedName name="aq">#REF!</definedName>
    <definedName name="aqaaaaa" localSheetId="22">{#N/A,#N/A,TRUE,"Perm";#N/A,#N/A,TRUE,"Architecture"}</definedName>
    <definedName name="aqaaaaa">{#N/A,#N/A,TRUE,"Perm";#N/A,#N/A,TRUE,"Architecture"}</definedName>
    <definedName name="Area" localSheetId="22">#REF!</definedName>
    <definedName name="area">#REF!</definedName>
    <definedName name="AREA0002">#REF!</definedName>
    <definedName name="AreaCompensation">#REF!</definedName>
    <definedName name="Arial">#REF!</definedName>
    <definedName name="array1">#REF!</definedName>
    <definedName name="as" localSheetId="22">#REF!</definedName>
    <definedName name="as">#REF!</definedName>
    <definedName name="As_" localSheetId="22">#REF!</definedName>
    <definedName name="As_">#REF!</definedName>
    <definedName name="AS2DocOpenMode">"AS2DocumentEdit"</definedName>
    <definedName name="AS2ReportLS">1</definedName>
    <definedName name="AS2StaticLS">#REF!</definedName>
    <definedName name="AS2SyncStepLS">0</definedName>
    <definedName name="AS2TickmarkLS">#REF!</definedName>
    <definedName name="AS2VersionLS">300</definedName>
    <definedName name="asd" localSheetId="22">#REF!</definedName>
    <definedName name="asd">#REF!</definedName>
    <definedName name="asdd" localSheetId="22">L3C9</definedName>
    <definedName name="asdd">L3C9</definedName>
    <definedName name="asdf" localSheetId="22">{#N/A,#N/A,FALSE,"Main"}</definedName>
    <definedName name="asdf">{#N/A,#N/A,FALSE,"Main"}</definedName>
    <definedName name="asdfafa" localSheetId="22">'B4. Định mức QLDA &amp; TV'!asdfafa</definedName>
    <definedName name="asdfafa">#REF!</definedName>
    <definedName name="asdffgggh" localSheetId="0">{"'Sheet1'!$L$16"}</definedName>
    <definedName name="asdffgggh" localSheetId="14">{"'Sheet1'!$L$16"}</definedName>
    <definedName name="asdffgggh" localSheetId="16">{"'Sheet1'!$L$16"}</definedName>
    <definedName name="asdffgggh" localSheetId="22">{"'Sheet1'!$L$16"}</definedName>
    <definedName name="asdffgggh" localSheetId="6">{"'Sheet1'!$L$16"}</definedName>
    <definedName name="asdffgggh" localSheetId="7">{"'Sheet1'!$L$16"}</definedName>
    <definedName name="asdffgggh">{"'Sheet1'!$L$16"}</definedName>
    <definedName name="ASellCoef">#REF!</definedName>
    <definedName name="asf" localSheetId="0">{"'Sheet1'!$L$16"}</definedName>
    <definedName name="asf" localSheetId="14">{"'Sheet1'!$L$16"}</definedName>
    <definedName name="asf" localSheetId="19">{"'Sheet1'!$L$16"}</definedName>
    <definedName name="asf" localSheetId="16">{"'Sheet1'!$L$16"}</definedName>
    <definedName name="asf" localSheetId="17">{"'Sheet1'!$L$16"}</definedName>
    <definedName name="asf" localSheetId="18">{"'Sheet1'!$L$16"}</definedName>
    <definedName name="asf" localSheetId="22">{"'Sheet1'!$L$16"}</definedName>
    <definedName name="asf" localSheetId="6">{"'Sheet1'!$L$16"}</definedName>
    <definedName name="asf">{"'Sheet1'!$L$16"}</definedName>
    <definedName name="asf_1" localSheetId="0">{"'Sheet1'!$L$16"}</definedName>
    <definedName name="asf_1" localSheetId="14">{"'Sheet1'!$L$16"}</definedName>
    <definedName name="asf_1" localSheetId="16">{"'Sheet1'!$L$16"}</definedName>
    <definedName name="asf_1" localSheetId="22">{"'Sheet1'!$L$16"}</definedName>
    <definedName name="asf_1" localSheetId="7">{"'Sheet1'!$L$16"}</definedName>
    <definedName name="asf_1">{"'Sheet1'!$L$16"}</definedName>
    <definedName name="ASFa" localSheetId="22">{#N/A,#N/A,TRUE,"Perm";#N/A,#N/A,TRUE,"Architecture"}</definedName>
    <definedName name="ASFa">{#N/A,#N/A,TRUE,"Perm";#N/A,#N/A,TRUE,"Architecture"}</definedName>
    <definedName name="ASP" localSheetId="22">#REF!</definedName>
    <definedName name="ASP">#REF!</definedName>
    <definedName name="asss" localSheetId="22">{"'Sheet1'!$L$16"}</definedName>
    <definedName name="asss">{"'Sheet1'!$L$16"}</definedName>
    <definedName name="asssss" localSheetId="22">{"'Sheet1'!$L$16"}</definedName>
    <definedName name="asssss">{"'Sheet1'!$L$16"}</definedName>
    <definedName name="asstx">#REF!</definedName>
    <definedName name="at" localSheetId="22">{"'Sheet1'!$L$16"}</definedName>
    <definedName name="at">{"'Sheet1'!$L$16"}</definedName>
    <definedName name="ATCSM12">#REF!</definedName>
    <definedName name="ATCSM15">#REF!</definedName>
    <definedName name="ATCSM3">#REF!</definedName>
    <definedName name="ATCSM6">#REF!</definedName>
    <definedName name="ATCSM9">#REF!</definedName>
    <definedName name="ATGT" localSheetId="0">{"'Sheet1'!$L$16"}</definedName>
    <definedName name="ATGT" localSheetId="14">{"'Sheet1'!$L$16"}</definedName>
    <definedName name="ATGT" localSheetId="19">{"'Sheet1'!$L$16"}</definedName>
    <definedName name="ATGT" localSheetId="16">{"'Sheet1'!$L$16"}</definedName>
    <definedName name="ATGT" localSheetId="17">{"'Sheet1'!$L$16"}</definedName>
    <definedName name="ATGT" localSheetId="18">{"'Sheet1'!$L$16"}</definedName>
    <definedName name="ATGT" localSheetId="22">{"'Sheet1'!$L$16"}</definedName>
    <definedName name="ATGT" localSheetId="6">{"'Sheet1'!$L$16"}</definedName>
    <definedName name="ATGT" localSheetId="7">{"'Sheet1'!$L$16"}</definedName>
    <definedName name="ATGT">{"'Sheet1'!$L$16"}</definedName>
    <definedName name="Atho2.5">#REF!</definedName>
    <definedName name="ATM">#REF!</definedName>
    <definedName name="ATM_Max_Slots">#REF!</definedName>
    <definedName name="ATRAM">#REF!</definedName>
    <definedName name="att">#REF!</definedName>
    <definedName name="Attention" localSheetId="22">#REF!</definedName>
    <definedName name="Attention">#REF!</definedName>
    <definedName name="ATTSUB_061124">#REF!</definedName>
    <definedName name="AU" localSheetId="0">{"'Sheet1'!$L$16"}</definedName>
    <definedName name="AU" localSheetId="14">{"'Sheet1'!$L$16"}</definedName>
    <definedName name="AU" localSheetId="19">{"'Sheet1'!$L$16"}</definedName>
    <definedName name="AU" localSheetId="16">{"'Sheet1'!$L$16"}</definedName>
    <definedName name="AU" localSheetId="17">{"'Sheet1'!$L$16"}</definedName>
    <definedName name="AU" localSheetId="18">{"'Sheet1'!$L$16"}</definedName>
    <definedName name="AU" localSheetId="22">{"'Sheet1'!$L$16"}</definedName>
    <definedName name="AU" localSheetId="6">{"'Sheet1'!$L$16"}</definedName>
    <definedName name="AU">{"'Sheet1'!$L$16"}</definedName>
    <definedName name="AU_1" localSheetId="0">{"'Sheet1'!$L$16"}</definedName>
    <definedName name="AU_1" localSheetId="14">{"'Sheet1'!$L$16"}</definedName>
    <definedName name="AU_1" localSheetId="16">{"'Sheet1'!$L$16"}</definedName>
    <definedName name="AU_1" localSheetId="22">{"'Sheet1'!$L$16"}</definedName>
    <definedName name="AU_1" localSheetId="7">{"'Sheet1'!$L$16"}</definedName>
    <definedName name="AU_1">{"'Sheet1'!$L$16"}</definedName>
    <definedName name="aù0" localSheetId="22">#REF!</definedName>
    <definedName name="aù0">#REF!</definedName>
    <definedName name="AUCP" localSheetId="22">#REF!</definedName>
    <definedName name="AUCP">#REF!</definedName>
    <definedName name="Aufschlag_factor">#REF!</definedName>
    <definedName name="aug">#REF!</definedName>
    <definedName name="AUOMCRHMISEGMIL">#REF!</definedName>
    <definedName name="AUOMCRPT">#REF!</definedName>
    <definedName name="AUOMCRXTC">#REF!</definedName>
    <definedName name="AUOMCRXTCGC">#REF!</definedName>
    <definedName name="AUOMCRXTPT">#REF!</definedName>
    <definedName name="AUSM_Pr">#REF!</definedName>
    <definedName name="AUSN_pra">#REF!</definedName>
    <definedName name="auto">#REF!</definedName>
    <definedName name="av" localSheetId="22">#REF!</definedName>
    <definedName name="av">#REF!</definedName>
    <definedName name="Avail_VSM">#REF!</definedName>
    <definedName name="Available_Cost_Sheets">#REF!</definedName>
    <definedName name="avavgveqvaq" localSheetId="0">{"Offgrid",#N/A,FALSE,"OFFGRID";"Region",#N/A,FALSE,"REGION";"Offgrid -2",#N/A,FALSE,"OFFGRID";"WTP",#N/A,FALSE,"WTP";"WTP -2",#N/A,FALSE,"WTP";"Project",#N/A,FALSE,"PROJECT";"Summary -2",#N/A,FALSE,"SUMMARY"}</definedName>
    <definedName name="avavgveqvaq" localSheetId="22">{"Offgrid",#N/A,FALSE,"OFFGRID";"Region",#N/A,FALSE,"REGION";"Offgrid -2",#N/A,FALSE,"OFFGRID";"WTP",#N/A,FALSE,"WTP";"WTP -2",#N/A,FALSE,"WTP";"Project",#N/A,FALSE,"PROJECT";"Summary -2",#N/A,FALSE,"SUMMARY"}</definedName>
    <definedName name="avavgveqvaq">{"Offgrid",#N/A,FALSE,"OFFGRID";"Region",#N/A,FALSE,"REGION";"Offgrid -2",#N/A,FALSE,"OFFGRID";"WTP",#N/A,FALSE,"WTP";"WTP -2",#N/A,FALSE,"WTP";"Project",#N/A,FALSE,"PROJECT";"Summary -2",#N/A,FALSE,"SUMMARY"}</definedName>
    <definedName name="avavgveqvaq_1" localSheetId="0">{"Offgrid",#N/A,FALSE,"OFFGRID";"Region",#N/A,FALSE,"REGION";"Offgrid -2",#N/A,FALSE,"OFFGRID";"WTP",#N/A,FALSE,"WTP";"WTP -2",#N/A,FALSE,"WTP";"Project",#N/A,FALSE,"PROJECT";"Summary -2",#N/A,FALSE,"SUMMARY"}</definedName>
    <definedName name="avavgveqvaq_1" localSheetId="14">{"Offgrid",#N/A,FALSE,"OFFGRID";"Region",#N/A,FALSE,"REGION";"Offgrid -2",#N/A,FALSE,"OFFGRID";"WTP",#N/A,FALSE,"WTP";"WTP -2",#N/A,FALSE,"WTP";"Project",#N/A,FALSE,"PROJECT";"Summary -2",#N/A,FALSE,"SUMMARY"}</definedName>
    <definedName name="avavgveqvaq_1" localSheetId="16">{"Offgrid",#N/A,FALSE,"OFFGRID";"Region",#N/A,FALSE,"REGION";"Offgrid -2",#N/A,FALSE,"OFFGRID";"WTP",#N/A,FALSE,"WTP";"WTP -2",#N/A,FALSE,"WTP";"Project",#N/A,FALSE,"PROJECT";"Summary -2",#N/A,FALSE,"SUMMARY"}</definedName>
    <definedName name="avavgveqvaq_1" localSheetId="22">{"Offgrid",#N/A,FALSE,"OFFGRID";"Region",#N/A,FALSE,"REGION";"Offgrid -2",#N/A,FALSE,"OFFGRID";"WTP",#N/A,FALSE,"WTP";"WTP -2",#N/A,FALSE,"WTP";"Project",#N/A,FALSE,"PROJECT";"Summary -2",#N/A,FALSE,"SUMMARY"}</definedName>
    <definedName name="avavgveqvaq_1" localSheetId="7">{"Offgrid",#N/A,FALSE,"OFFGRID";"Region",#N/A,FALSE,"REGION";"Offgrid -2",#N/A,FALSE,"OFFGRID";"WTP",#N/A,FALSE,"WTP";"WTP -2",#N/A,FALSE,"WTP";"Project",#N/A,FALSE,"PROJECT";"Summary -2",#N/A,FALSE,"SUMMARY"}</definedName>
    <definedName name="avavgveqvaq_1">{"Offgrid",#N/A,FALSE,"OFFGRID";"Region",#N/A,FALSE,"REGION";"Offgrid -2",#N/A,FALSE,"OFFGRID";"WTP",#N/A,FALSE,"WTP";"WTP -2",#N/A,FALSE,"WTP";"Project",#N/A,FALSE,"PROJECT";"Summary -2",#N/A,FALSE,"SUMMARY"}</definedName>
    <definedName name="Avion">#REF!</definedName>
    <definedName name="avl" localSheetId="22">#REF!</definedName>
    <definedName name="avl">#REF!</definedName>
    <definedName name="Avl_14" localSheetId="22">#REF!</definedName>
    <definedName name="Avl_14">#REF!</definedName>
    <definedName name="AX">#REF!</definedName>
    <definedName name="AXE">#REF!</definedName>
    <definedName name="AXSM_Pr">#REF!</definedName>
    <definedName name="AXSm_pra">#REF!</definedName>
    <definedName name="b" localSheetId="22">#REF!</definedName>
    <definedName name="B">#REF!</definedName>
    <definedName name="b_1" localSheetId="22">#REF!</definedName>
    <definedName name="b_1">#REF!</definedName>
    <definedName name="B_10" localSheetId="22">#REF!</definedName>
    <definedName name="b_10">#REF!</definedName>
    <definedName name="b_11">#REF!</definedName>
    <definedName name="b_12">#REF!</definedName>
    <definedName name="b_13">#REF!</definedName>
    <definedName name="b_14">#REF!</definedName>
    <definedName name="b_2" localSheetId="22">#REF!</definedName>
    <definedName name="b_2">#REF!</definedName>
    <definedName name="b_240" localSheetId="22">#REF!</definedName>
    <definedName name="b_240">#REF!</definedName>
    <definedName name="b_240_14">#REF!</definedName>
    <definedName name="b_280" localSheetId="22">#REF!</definedName>
    <definedName name="b_280">#REF!</definedName>
    <definedName name="b_280_14">#REF!</definedName>
    <definedName name="b_3" localSheetId="22">#REF!</definedName>
    <definedName name="b_3">#REF!</definedName>
    <definedName name="b_320" localSheetId="22">#REF!</definedName>
    <definedName name="b_320">#REF!</definedName>
    <definedName name="b_320_14">#REF!</definedName>
    <definedName name="b_4" localSheetId="22">#REF!</definedName>
    <definedName name="b_4">#REF!</definedName>
    <definedName name="b_5" localSheetId="22">#REF!</definedName>
    <definedName name="b_5">#REF!</definedName>
    <definedName name="b_6" localSheetId="22">#REF!</definedName>
    <definedName name="b_6">#REF!</definedName>
    <definedName name="b_7">#REF!</definedName>
    <definedName name="b_8">#REF!</definedName>
    <definedName name="b_9">#REF!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ng_thèng_k__khèi_l_îng___o___p__nÒn___êng_cho_tõng_Km">#REF!</definedName>
    <definedName name="B_tinh" localSheetId="22">#REF!</definedName>
    <definedName name="B_tinh">#REF!</definedName>
    <definedName name="b_tong" localSheetId="22">#REF!</definedName>
    <definedName name="b_tong">#REF!</definedName>
    <definedName name="B_VND">0.05</definedName>
    <definedName name="b_WL" localSheetId="22">#REF!</definedName>
    <definedName name="b_WL">#REF!</definedName>
    <definedName name="b_WL1" localSheetId="22">#REF!</definedName>
    <definedName name="b_WL1">#REF!</definedName>
    <definedName name="b_WS" localSheetId="22">#REF!</definedName>
    <definedName name="b_WS">#REF!</definedName>
    <definedName name="b_ws1">#REF!</definedName>
    <definedName name="B_YEN">0.1</definedName>
    <definedName name="b1_" localSheetId="22">#REF!</definedName>
    <definedName name="b1_">#REF!</definedName>
    <definedName name="b1." localSheetId="22">#REF!</definedName>
    <definedName name="b1.">#REF!</definedName>
    <definedName name="B10COT_1">"B10COT_1"</definedName>
    <definedName name="B10COT_10">"B10COT_10"</definedName>
    <definedName name="B10COT_100">"B10COT_100"</definedName>
    <definedName name="B10COT_101">"B10COT_101"</definedName>
    <definedName name="B10COT_102">"B10COT_102"</definedName>
    <definedName name="B10COT_103">"B10COT_103"</definedName>
    <definedName name="B10COT_104">"B10COT_104"</definedName>
    <definedName name="B10COT_105">"B10COT_105"</definedName>
    <definedName name="B10COT_106">"B10COT_106"</definedName>
    <definedName name="B10COT_107">"B10COT_107"</definedName>
    <definedName name="B10COT_108">"B10COT_108"</definedName>
    <definedName name="B10COT_109">"B10COT_109"</definedName>
    <definedName name="B10COT_11">"B10COT_11"</definedName>
    <definedName name="B10COT_110">"B10COT_110"</definedName>
    <definedName name="B10COT_111">"B10COT_111"</definedName>
    <definedName name="B10COT_112">"B10COT_112"</definedName>
    <definedName name="B10COT_113">"B10COT_113"</definedName>
    <definedName name="B10COT_114">"B10COT_114"</definedName>
    <definedName name="B10COT_115">"B10COT_115"</definedName>
    <definedName name="B10COT_116">"B10COT_116"</definedName>
    <definedName name="B10COT_117">"B10COT_117"</definedName>
    <definedName name="B10COT_118">"B10COT_118"</definedName>
    <definedName name="B10COT_119">"B10COT_119"</definedName>
    <definedName name="B10COT_12">"B10COT_12"</definedName>
    <definedName name="B10COT_120">"B10COT_120"</definedName>
    <definedName name="B10COT_121">"B10COT_121"</definedName>
    <definedName name="B10COT_122">"B10COT_122"</definedName>
    <definedName name="B10COT_123">"B10COT_123"</definedName>
    <definedName name="B10COT_124">"B10COT_124"</definedName>
    <definedName name="B10COT_125">"B10COT_125"</definedName>
    <definedName name="B10COT_126">"B10COT_126"</definedName>
    <definedName name="B10COT_127">"B10COT_127"</definedName>
    <definedName name="B10COT_128">"B10COT_128"</definedName>
    <definedName name="B10COT_129">"B10COT_129"</definedName>
    <definedName name="B10COT_13">"B10COT_13"</definedName>
    <definedName name="B10COT_130">"B10COT_130"</definedName>
    <definedName name="B10COT_131">"B10COT_131"</definedName>
    <definedName name="B10COT_132">"B10COT_132"</definedName>
    <definedName name="B10COT_133">"B10COT_133"</definedName>
    <definedName name="B10COT_134">"B10COT_134"</definedName>
    <definedName name="B10COT_135">"B10COT_135"</definedName>
    <definedName name="B10COT_136">"B10COT_136"</definedName>
    <definedName name="B10COT_137">"B10COT_137"</definedName>
    <definedName name="B10COT_138">"B10COT_138"</definedName>
    <definedName name="B10COT_139">"B10COT_139"</definedName>
    <definedName name="B10COT_14">"B10COT_14"</definedName>
    <definedName name="B10COT_140">"B10COT_140"</definedName>
    <definedName name="B10COT_141">"B10COT_141"</definedName>
    <definedName name="B10COT_142">"B10COT_142"</definedName>
    <definedName name="B10COT_143">"B10COT_143"</definedName>
    <definedName name="B10COT_144">"B10COT_144"</definedName>
    <definedName name="B10COT_145">"B10COT_145"</definedName>
    <definedName name="B10COT_146">"B10COT_146"</definedName>
    <definedName name="B10COT_147">"B10COT_147"</definedName>
    <definedName name="B10COT_148">"B10COT_148"</definedName>
    <definedName name="B10COT_149">"B10COT_149"</definedName>
    <definedName name="B10COT_15">"B10COT_15"</definedName>
    <definedName name="B10COT_150">"B10COT_150"</definedName>
    <definedName name="B10COT_151">"B10COT_151"</definedName>
    <definedName name="B10COT_152">"B10COT_152"</definedName>
    <definedName name="B10COT_153">"B10COT_153"</definedName>
    <definedName name="B10COT_154">"B10COT_154"</definedName>
    <definedName name="B10COT_155">"B10COT_155"</definedName>
    <definedName name="B10COT_156">"B10COT_156"</definedName>
    <definedName name="B10COT_157">"B10COT_157"</definedName>
    <definedName name="B10COT_158">"B10COT_158"</definedName>
    <definedName name="B10COT_159">"B10COT_159"</definedName>
    <definedName name="B10COT_16">"B10COT_16"</definedName>
    <definedName name="B10COT_160">"B10COT_160"</definedName>
    <definedName name="B10COT_161">"B10COT_161"</definedName>
    <definedName name="B10COT_162">"B10COT_162"</definedName>
    <definedName name="B10COT_163">"B10COT_163"</definedName>
    <definedName name="B10COT_164">"B10COT_164"</definedName>
    <definedName name="B10COT_165">"B10COT_165"</definedName>
    <definedName name="B10COT_166">"B10COT_166"</definedName>
    <definedName name="B10COT_167">"B10COT_167"</definedName>
    <definedName name="B10COT_168">"B10COT_168"</definedName>
    <definedName name="B10COT_169">"B10COT_169"</definedName>
    <definedName name="B10COT_17">"B10COT_17"</definedName>
    <definedName name="B10COT_170">"B10COT_170"</definedName>
    <definedName name="B10COT_171">"B10COT_171"</definedName>
    <definedName name="B10COT_172">"B10COT_172"</definedName>
    <definedName name="B10COT_173">"B10COT_173"</definedName>
    <definedName name="B10COT_174">"B10COT_174"</definedName>
    <definedName name="B10COT_175">"B10COT_175"</definedName>
    <definedName name="B10COT_176">"B10COT_176"</definedName>
    <definedName name="B10COT_177">"B10COT_177"</definedName>
    <definedName name="B10COT_178">"B10COT_178"</definedName>
    <definedName name="B10COT_179">"B10COT_179"</definedName>
    <definedName name="B10COT_18">"B10COT_18"</definedName>
    <definedName name="B10COT_180">"B10COT_180"</definedName>
    <definedName name="B10COT_181">"B10COT_181"</definedName>
    <definedName name="B10COT_182">"B10COT_182"</definedName>
    <definedName name="B10COT_183">"B10COT_183"</definedName>
    <definedName name="B10COT_184">"B10COT_184"</definedName>
    <definedName name="B10COT_185">"B10COT_185"</definedName>
    <definedName name="B10COT_186">"B10COT_186"</definedName>
    <definedName name="B10COT_187">"B10COT_187"</definedName>
    <definedName name="B10COT_188">"B10COT_188"</definedName>
    <definedName name="B10COT_189">"B10COT_189"</definedName>
    <definedName name="B10COT_19">"B10COT_19"</definedName>
    <definedName name="B10COT_190">"B10COT_190"</definedName>
    <definedName name="B10COT_191">"B10COT_191"</definedName>
    <definedName name="B10COT_192">"B10COT_192"</definedName>
    <definedName name="B10COT_193">"B10COT_193"</definedName>
    <definedName name="B10COT_194">"B10COT_194"</definedName>
    <definedName name="B10COT_195">"B10COT_195"</definedName>
    <definedName name="B10COT_196">"B10COT_196"</definedName>
    <definedName name="B10COT_197">"B10COT_197"</definedName>
    <definedName name="B10COT_198">"B10COT_198"</definedName>
    <definedName name="B10COT_199">"B10COT_199"</definedName>
    <definedName name="B10COT_2">"B10COT_2"</definedName>
    <definedName name="B10COT_20">"B10COT_20"</definedName>
    <definedName name="B10COT_200">"B10COT_200"</definedName>
    <definedName name="B10COT_21">"B10COT_21"</definedName>
    <definedName name="B10COT_22">"B10COT_22"</definedName>
    <definedName name="B10COT_23">"B10COT_23"</definedName>
    <definedName name="B10COT_24">"B10COT_24"</definedName>
    <definedName name="B10COT_25">"B10COT_25"</definedName>
    <definedName name="B10COT_26">"B10COT_26"</definedName>
    <definedName name="B10COT_27">"B10COT_27"</definedName>
    <definedName name="B10COT_28">"B10COT_28"</definedName>
    <definedName name="B10COT_29">"B10COT_29"</definedName>
    <definedName name="B10COT_3">"B10COT_3"</definedName>
    <definedName name="B10COT_30">"B10COT_30"</definedName>
    <definedName name="B10COT_31">"B10COT_31"</definedName>
    <definedName name="B10COT_32">"B10COT_32"</definedName>
    <definedName name="B10COT_33">"B10COT_33"</definedName>
    <definedName name="B10COT_34">"B10COT_34"</definedName>
    <definedName name="B10COT_35">"B10COT_35"</definedName>
    <definedName name="B10COT_36">"B10COT_36"</definedName>
    <definedName name="B10COT_37">"B10COT_37"</definedName>
    <definedName name="B10COT_38">"B10COT_38"</definedName>
    <definedName name="B10COT_39">"B10COT_39"</definedName>
    <definedName name="B10COT_4">"B10COT_4"</definedName>
    <definedName name="B10COT_40">"B10COT_40"</definedName>
    <definedName name="B10COT_41">"B10COT_41"</definedName>
    <definedName name="B10COT_42">"B10COT_42"</definedName>
    <definedName name="B10COT_43">"B10COT_43"</definedName>
    <definedName name="B10COT_44">"B10COT_44"</definedName>
    <definedName name="B10COT_45">"B10COT_45"</definedName>
    <definedName name="B10COT_46">"B10COT_46"</definedName>
    <definedName name="B10COT_47">"B10COT_47"</definedName>
    <definedName name="B10COT_48">"B10COT_48"</definedName>
    <definedName name="B10COT_49">"B10COT_49"</definedName>
    <definedName name="B10COT_5">"B10COT_5"</definedName>
    <definedName name="B10COT_50">"B10COT_50"</definedName>
    <definedName name="B10COT_51">"B10COT_51"</definedName>
    <definedName name="B10COT_52">"B10COT_52"</definedName>
    <definedName name="B10COT_53">"B10COT_53"</definedName>
    <definedName name="B10COT_54">"B10COT_54"</definedName>
    <definedName name="B10COT_55">"B10COT_55"</definedName>
    <definedName name="B10COT_56">"B10COT_56"</definedName>
    <definedName name="B10COT_57">"B10COT_57"</definedName>
    <definedName name="B10COT_58">"B10COT_58"</definedName>
    <definedName name="B10COT_59">"B10COT_59"</definedName>
    <definedName name="B10COT_6">"B10COT_6"</definedName>
    <definedName name="B10COT_60">"B10COT_60"</definedName>
    <definedName name="B10COT_61">"B10COT_61"</definedName>
    <definedName name="B10COT_62">"B10COT_62"</definedName>
    <definedName name="B10COT_63">"B10COT_63"</definedName>
    <definedName name="B10COT_64">"B10COT_64"</definedName>
    <definedName name="B10COT_65">"B10COT_65"</definedName>
    <definedName name="B10COT_66">"B10COT_66"</definedName>
    <definedName name="B10COT_67">"B10COT_67"</definedName>
    <definedName name="B10COT_68">"B10COT_68"</definedName>
    <definedName name="B10COT_69">"B10COT_69"</definedName>
    <definedName name="B10COT_7">"B10COT_7"</definedName>
    <definedName name="B10COT_70">"B10COT_70"</definedName>
    <definedName name="B10COT_71">"B10COT_71"</definedName>
    <definedName name="B10COT_72">"B10COT_72"</definedName>
    <definedName name="B10COT_73">"B10COT_73"</definedName>
    <definedName name="B10COT_74">"B10COT_74"</definedName>
    <definedName name="B10COT_75">"B10COT_75"</definedName>
    <definedName name="B10COT_76">"B10COT_76"</definedName>
    <definedName name="B10COT_77">"B10COT_77"</definedName>
    <definedName name="B10COT_78">"B10COT_78"</definedName>
    <definedName name="B10COT_79">"B10COT_79"</definedName>
    <definedName name="B10COT_8">"B10COT_8"</definedName>
    <definedName name="B10COT_80">"B10COT_80"</definedName>
    <definedName name="B10COT_81">"B10COT_81"</definedName>
    <definedName name="B10COT_82">"B10COT_82"</definedName>
    <definedName name="B10COT_83">"B10COT_83"</definedName>
    <definedName name="B10COT_84">"B10COT_84"</definedName>
    <definedName name="B10COT_85">"B10COT_85"</definedName>
    <definedName name="B10COT_86">"B10COT_86"</definedName>
    <definedName name="B10COT_87">"B10COT_87"</definedName>
    <definedName name="B10COT_88">"B10COT_88"</definedName>
    <definedName name="B10COT_89">"B10COT_89"</definedName>
    <definedName name="B10COT_9">"B10COT_9"</definedName>
    <definedName name="B10COT_90">"B10COT_90"</definedName>
    <definedName name="B10COT_91">"B10COT_91"</definedName>
    <definedName name="B10COT_92">"B10COT_92"</definedName>
    <definedName name="B10COT_93">"B10COT_93"</definedName>
    <definedName name="B10COT_94">"B10COT_94"</definedName>
    <definedName name="B10COT_95">"B10COT_95"</definedName>
    <definedName name="B10COT_96">"B10COT_96"</definedName>
    <definedName name="B10COT_97">"B10COT_97"</definedName>
    <definedName name="B10COT_98">"B10COT_98"</definedName>
    <definedName name="B10COT_99">"B10COT_99"</definedName>
    <definedName name="B10MA">"B10MA"</definedName>
    <definedName name="B10SMLRepeat">"B10SMLRepeat"</definedName>
    <definedName name="B10TEN">"B10TEN"</definedName>
    <definedName name="b11_" localSheetId="22">#REF!</definedName>
    <definedName name="b11_">#REF!</definedName>
    <definedName name="B11COT_1">"B11COT_1"</definedName>
    <definedName name="B11COT_10">"B11COT_10"</definedName>
    <definedName name="B11COT_100">"B11COT_100"</definedName>
    <definedName name="B11COT_101">"B11COT_101"</definedName>
    <definedName name="B11COT_102">"B11COT_102"</definedName>
    <definedName name="B11COT_103">"B11COT_103"</definedName>
    <definedName name="B11COT_104">"B11COT_104"</definedName>
    <definedName name="B11COT_105">"B11COT_105"</definedName>
    <definedName name="B11COT_106">"B11COT_106"</definedName>
    <definedName name="B11COT_107">"B11COT_107"</definedName>
    <definedName name="B11COT_108">"B11COT_108"</definedName>
    <definedName name="B11COT_109">"B11COT_109"</definedName>
    <definedName name="B11COT_11">"B11COT_11"</definedName>
    <definedName name="B11COT_110">"B11COT_110"</definedName>
    <definedName name="B11COT_111">"B11COT_111"</definedName>
    <definedName name="B11COT_112">"B11COT_112"</definedName>
    <definedName name="B11COT_113">"B11COT_113"</definedName>
    <definedName name="B11COT_114">"B11COT_114"</definedName>
    <definedName name="B11COT_115">"B11COT_115"</definedName>
    <definedName name="B11COT_116">"B11COT_116"</definedName>
    <definedName name="B11COT_117">"B11COT_117"</definedName>
    <definedName name="B11COT_118">"B11COT_118"</definedName>
    <definedName name="B11COT_119">"B11COT_119"</definedName>
    <definedName name="B11COT_12">"B11COT_12"</definedName>
    <definedName name="B11COT_120">"B11COT_120"</definedName>
    <definedName name="B11COT_121">"B11COT_121"</definedName>
    <definedName name="B11COT_122">"B11COT_122"</definedName>
    <definedName name="B11COT_123">"B11COT_123"</definedName>
    <definedName name="B11COT_124">"B11COT_124"</definedName>
    <definedName name="B11COT_125">"B11COT_125"</definedName>
    <definedName name="B11COT_126">"B11COT_126"</definedName>
    <definedName name="B11COT_127">"B11COT_127"</definedName>
    <definedName name="B11COT_128">"B11COT_128"</definedName>
    <definedName name="B11COT_129">"B11COT_129"</definedName>
    <definedName name="B11COT_13">"B11COT_13"</definedName>
    <definedName name="B11COT_130">"B11COT_130"</definedName>
    <definedName name="B11COT_131">"B11COT_131"</definedName>
    <definedName name="B11COT_132">"B11COT_132"</definedName>
    <definedName name="B11COT_133">"B11COT_133"</definedName>
    <definedName name="B11COT_134">"B11COT_134"</definedName>
    <definedName name="B11COT_135">"B11COT_135"</definedName>
    <definedName name="B11COT_136">"B11COT_136"</definedName>
    <definedName name="B11COT_137">"B11COT_137"</definedName>
    <definedName name="B11COT_138">"B11COT_138"</definedName>
    <definedName name="B11COT_139">"B11COT_139"</definedName>
    <definedName name="B11COT_14">"B11COT_14"</definedName>
    <definedName name="B11COT_140">"B11COT_140"</definedName>
    <definedName name="B11COT_141">"B11COT_141"</definedName>
    <definedName name="B11COT_142">"B11COT_142"</definedName>
    <definedName name="B11COT_143">"B11COT_143"</definedName>
    <definedName name="B11COT_144">"B11COT_144"</definedName>
    <definedName name="B11COT_145">"B11COT_145"</definedName>
    <definedName name="B11COT_146">"B11COT_146"</definedName>
    <definedName name="B11COT_147">"B11COT_147"</definedName>
    <definedName name="B11COT_148">"B11COT_148"</definedName>
    <definedName name="B11COT_149">"B11COT_149"</definedName>
    <definedName name="B11COT_15">"B11COT_15"</definedName>
    <definedName name="B11COT_150">"B11COT_150"</definedName>
    <definedName name="B11COT_151">"B11COT_151"</definedName>
    <definedName name="B11COT_152">"B11COT_152"</definedName>
    <definedName name="B11COT_153">"B11COT_153"</definedName>
    <definedName name="B11COT_154">"B11COT_154"</definedName>
    <definedName name="B11COT_155">"B11COT_155"</definedName>
    <definedName name="B11COT_156">"B11COT_156"</definedName>
    <definedName name="B11COT_157">"B11COT_157"</definedName>
    <definedName name="B11COT_158">"B11COT_158"</definedName>
    <definedName name="B11COT_159">"B11COT_159"</definedName>
    <definedName name="B11COT_16">"B11COT_16"</definedName>
    <definedName name="B11COT_160">"B11COT_160"</definedName>
    <definedName name="B11COT_161">"B11COT_161"</definedName>
    <definedName name="B11COT_162">"B11COT_162"</definedName>
    <definedName name="B11COT_163">"B11COT_163"</definedName>
    <definedName name="B11COT_164">"B11COT_164"</definedName>
    <definedName name="B11COT_165">"B11COT_165"</definedName>
    <definedName name="B11COT_166">"B11COT_166"</definedName>
    <definedName name="B11COT_167">"B11COT_167"</definedName>
    <definedName name="B11COT_168">"B11COT_168"</definedName>
    <definedName name="B11COT_169">"B11COT_169"</definedName>
    <definedName name="B11COT_17">"B11COT_17"</definedName>
    <definedName name="B11COT_170">"B11COT_170"</definedName>
    <definedName name="B11COT_171">"B11COT_171"</definedName>
    <definedName name="B11COT_172">"B11COT_172"</definedName>
    <definedName name="B11COT_173">"B11COT_173"</definedName>
    <definedName name="B11COT_174">"B11COT_174"</definedName>
    <definedName name="B11COT_175">"B11COT_175"</definedName>
    <definedName name="B11COT_176">"B11COT_176"</definedName>
    <definedName name="B11COT_177">"B11COT_177"</definedName>
    <definedName name="B11COT_178">"B11COT_178"</definedName>
    <definedName name="B11COT_179">"B11COT_179"</definedName>
    <definedName name="B11COT_18">"B11COT_18"</definedName>
    <definedName name="B11COT_180">"B11COT_180"</definedName>
    <definedName name="B11COT_181">"B11COT_181"</definedName>
    <definedName name="B11COT_182">"B11COT_182"</definedName>
    <definedName name="B11COT_183">"B11COT_183"</definedName>
    <definedName name="B11COT_184">"B11COT_184"</definedName>
    <definedName name="B11COT_185">"B11COT_185"</definedName>
    <definedName name="B11COT_186">"B11COT_186"</definedName>
    <definedName name="B11COT_187">"B11COT_187"</definedName>
    <definedName name="B11COT_188">"B11COT_188"</definedName>
    <definedName name="B11COT_189">"B11COT_189"</definedName>
    <definedName name="B11COT_19">"B11COT_19"</definedName>
    <definedName name="B11COT_190">"B11COT_190"</definedName>
    <definedName name="B11COT_191">"B11COT_191"</definedName>
    <definedName name="B11COT_192">"B11COT_192"</definedName>
    <definedName name="B11COT_193">"B11COT_193"</definedName>
    <definedName name="B11COT_194">"B11COT_194"</definedName>
    <definedName name="B11COT_195">"B11COT_195"</definedName>
    <definedName name="B11COT_196">"B11COT_196"</definedName>
    <definedName name="B11COT_197">"B11COT_197"</definedName>
    <definedName name="B11COT_198">"B11COT_198"</definedName>
    <definedName name="B11COT_199">"B11COT_199"</definedName>
    <definedName name="B11COT_2">"B11COT_2"</definedName>
    <definedName name="B11COT_20">"B11COT_20"</definedName>
    <definedName name="B11COT_200">"B11COT_200"</definedName>
    <definedName name="B11COT_21">"B11COT_21"</definedName>
    <definedName name="B11COT_22">"B11COT_22"</definedName>
    <definedName name="B11COT_23">"B11COT_23"</definedName>
    <definedName name="B11COT_24">"B11COT_24"</definedName>
    <definedName name="B11COT_25">"B11COT_25"</definedName>
    <definedName name="B11COT_26">"B11COT_26"</definedName>
    <definedName name="B11COT_27">"B11COT_27"</definedName>
    <definedName name="B11COT_28">"B11COT_28"</definedName>
    <definedName name="B11COT_29">"B11COT_29"</definedName>
    <definedName name="B11COT_3">"B11COT_3"</definedName>
    <definedName name="B11COT_30">"B11COT_30"</definedName>
    <definedName name="B11COT_31">"B11COT_31"</definedName>
    <definedName name="B11COT_32">"B11COT_32"</definedName>
    <definedName name="B11COT_33">"B11COT_33"</definedName>
    <definedName name="B11COT_34">"B11COT_34"</definedName>
    <definedName name="B11COT_35">"B11COT_35"</definedName>
    <definedName name="B11COT_36">"B11COT_36"</definedName>
    <definedName name="B11COT_37">"B11COT_37"</definedName>
    <definedName name="B11COT_38">"B11COT_38"</definedName>
    <definedName name="B11COT_39">"B11COT_39"</definedName>
    <definedName name="B11COT_4">"B11COT_4"</definedName>
    <definedName name="B11COT_40">"B11COT_40"</definedName>
    <definedName name="B11COT_41">"B11COT_41"</definedName>
    <definedName name="B11COT_42">"B11COT_42"</definedName>
    <definedName name="B11COT_43">"B11COT_43"</definedName>
    <definedName name="B11COT_44">"B11COT_44"</definedName>
    <definedName name="B11COT_45">"B11COT_45"</definedName>
    <definedName name="B11COT_46">"B11COT_46"</definedName>
    <definedName name="B11COT_47">"B11COT_47"</definedName>
    <definedName name="B11COT_48">"B11COT_48"</definedName>
    <definedName name="B11COT_49">"B11COT_49"</definedName>
    <definedName name="B11COT_5">"B11COT_5"</definedName>
    <definedName name="B11COT_50">"B11COT_50"</definedName>
    <definedName name="B11COT_51">"B11COT_51"</definedName>
    <definedName name="B11COT_52">"B11COT_52"</definedName>
    <definedName name="B11COT_53">"B11COT_53"</definedName>
    <definedName name="B11COT_54">"B11COT_54"</definedName>
    <definedName name="B11COT_55">"B11COT_55"</definedName>
    <definedName name="B11COT_56">"B11COT_56"</definedName>
    <definedName name="B11COT_57">"B11COT_57"</definedName>
    <definedName name="B11COT_58">"B11COT_58"</definedName>
    <definedName name="B11COT_59">"B11COT_59"</definedName>
    <definedName name="B11COT_6">"B11COT_6"</definedName>
    <definedName name="B11COT_60">"B11COT_60"</definedName>
    <definedName name="B11COT_61">"B11COT_61"</definedName>
    <definedName name="B11COT_62">"B11COT_62"</definedName>
    <definedName name="B11COT_63">"B11COT_63"</definedName>
    <definedName name="B11COT_64">"B11COT_64"</definedName>
    <definedName name="B11COT_65">"B11COT_65"</definedName>
    <definedName name="B11COT_66">"B11COT_66"</definedName>
    <definedName name="B11COT_67">"B11COT_67"</definedName>
    <definedName name="B11COT_68">"B11COT_68"</definedName>
    <definedName name="B11COT_69">"B11COT_69"</definedName>
    <definedName name="B11COT_7">"B11COT_7"</definedName>
    <definedName name="B11COT_70">"B11COT_70"</definedName>
    <definedName name="B11COT_71">"B11COT_71"</definedName>
    <definedName name="B11COT_72">"B11COT_72"</definedName>
    <definedName name="B11COT_73">"B11COT_73"</definedName>
    <definedName name="B11COT_74">"B11COT_74"</definedName>
    <definedName name="B11COT_75">"B11COT_75"</definedName>
    <definedName name="B11COT_76">"B11COT_76"</definedName>
    <definedName name="B11COT_77">"B11COT_77"</definedName>
    <definedName name="B11COT_78">"B11COT_78"</definedName>
    <definedName name="B11COT_79">"B11COT_79"</definedName>
    <definedName name="B11COT_8">"B11COT_8"</definedName>
    <definedName name="B11COT_80">"B11COT_80"</definedName>
    <definedName name="B11COT_81">"B11COT_81"</definedName>
    <definedName name="B11COT_82">"B11COT_82"</definedName>
    <definedName name="B11COT_83">"B11COT_83"</definedName>
    <definedName name="B11COT_84">"B11COT_84"</definedName>
    <definedName name="B11COT_85">"B11COT_85"</definedName>
    <definedName name="B11COT_86">"B11COT_86"</definedName>
    <definedName name="B11COT_87">"B11COT_87"</definedName>
    <definedName name="B11COT_88">"B11COT_88"</definedName>
    <definedName name="B11COT_89">"B11COT_89"</definedName>
    <definedName name="B11COT_9">"B11COT_9"</definedName>
    <definedName name="B11COT_90">"B11COT_90"</definedName>
    <definedName name="B11COT_91">"B11COT_91"</definedName>
    <definedName name="B11COT_92">"B11COT_92"</definedName>
    <definedName name="B11COT_93">"B11COT_93"</definedName>
    <definedName name="B11COT_94">"B11COT_94"</definedName>
    <definedName name="B11COT_95">"B11COT_95"</definedName>
    <definedName name="B11COT_96">"B11COT_96"</definedName>
    <definedName name="B11COT_97">"B11COT_97"</definedName>
    <definedName name="B11COT_98">"B11COT_98"</definedName>
    <definedName name="B11COT_99">"B11COT_99"</definedName>
    <definedName name="B11MA">"B11MA"</definedName>
    <definedName name="B11SMLRepeat">"B11SMLRepeat"</definedName>
    <definedName name="B11TEN">"B11TEN"</definedName>
    <definedName name="B12COT_1">"B12COT_1"</definedName>
    <definedName name="B12COT_10">"B12COT_10"</definedName>
    <definedName name="B12COT_100">"B12COT_100"</definedName>
    <definedName name="B12COT_101">"B12COT_101"</definedName>
    <definedName name="B12COT_102">"B12COT_102"</definedName>
    <definedName name="B12COT_103">"B12COT_103"</definedName>
    <definedName name="B12COT_104">"B12COT_104"</definedName>
    <definedName name="B12COT_105">"B12COT_105"</definedName>
    <definedName name="B12COT_106">"B12COT_106"</definedName>
    <definedName name="B12COT_107">"B12COT_107"</definedName>
    <definedName name="B12COT_108">"B12COT_108"</definedName>
    <definedName name="B12COT_109">"B12COT_109"</definedName>
    <definedName name="B12COT_11">"B12COT_11"</definedName>
    <definedName name="B12COT_110">"B12COT_110"</definedName>
    <definedName name="B12COT_111">"B12COT_111"</definedName>
    <definedName name="B12COT_112">"B12COT_112"</definedName>
    <definedName name="B12COT_113">"B12COT_113"</definedName>
    <definedName name="B12COT_114">"B12COT_114"</definedName>
    <definedName name="B12COT_115">"B12COT_115"</definedName>
    <definedName name="B12COT_116">"B12COT_116"</definedName>
    <definedName name="B12COT_117">"B12COT_117"</definedName>
    <definedName name="B12COT_118">"B12COT_118"</definedName>
    <definedName name="B12COT_119">"B12COT_119"</definedName>
    <definedName name="B12COT_12">"B12COT_12"</definedName>
    <definedName name="B12COT_120">"B12COT_120"</definedName>
    <definedName name="B12COT_121">"B12COT_121"</definedName>
    <definedName name="B12COT_122">"B12COT_122"</definedName>
    <definedName name="B12COT_123">"B12COT_123"</definedName>
    <definedName name="B12COT_124">"B12COT_124"</definedName>
    <definedName name="B12COT_125">"B12COT_125"</definedName>
    <definedName name="B12COT_126">"B12COT_126"</definedName>
    <definedName name="B12COT_127">"B12COT_127"</definedName>
    <definedName name="B12COT_128">"B12COT_128"</definedName>
    <definedName name="B12COT_129">"B12COT_129"</definedName>
    <definedName name="B12COT_13">"B12COT_13"</definedName>
    <definedName name="B12COT_130">"B12COT_130"</definedName>
    <definedName name="B12COT_131">"B12COT_131"</definedName>
    <definedName name="B12COT_132">"B12COT_132"</definedName>
    <definedName name="B12COT_133">"B12COT_133"</definedName>
    <definedName name="B12COT_134">"B12COT_134"</definedName>
    <definedName name="B12COT_135">"B12COT_135"</definedName>
    <definedName name="B12COT_136">"B12COT_136"</definedName>
    <definedName name="B12COT_137">"B12COT_137"</definedName>
    <definedName name="B12COT_138">"B12COT_138"</definedName>
    <definedName name="B12COT_139">"B12COT_139"</definedName>
    <definedName name="B12COT_14">"B12COT_14"</definedName>
    <definedName name="B12COT_140">"B12COT_140"</definedName>
    <definedName name="B12COT_141">"B12COT_141"</definedName>
    <definedName name="B12COT_142">"B12COT_142"</definedName>
    <definedName name="B12COT_143">"B12COT_143"</definedName>
    <definedName name="B12COT_144">"B12COT_144"</definedName>
    <definedName name="B12COT_145">"B12COT_145"</definedName>
    <definedName name="B12COT_146">"B12COT_146"</definedName>
    <definedName name="B12COT_147">"B12COT_147"</definedName>
    <definedName name="B12COT_148">"B12COT_148"</definedName>
    <definedName name="B12COT_149">"B12COT_149"</definedName>
    <definedName name="B12COT_15">"B12COT_15"</definedName>
    <definedName name="B12COT_150">"B12COT_150"</definedName>
    <definedName name="B12COT_151">"B12COT_151"</definedName>
    <definedName name="B12COT_152">"B12COT_152"</definedName>
    <definedName name="B12COT_153">"B12COT_153"</definedName>
    <definedName name="B12COT_154">"B12COT_154"</definedName>
    <definedName name="B12COT_155">"B12COT_155"</definedName>
    <definedName name="B12COT_156">"B12COT_156"</definedName>
    <definedName name="B12COT_157">"B12COT_157"</definedName>
    <definedName name="B12COT_158">"B12COT_158"</definedName>
    <definedName name="B12COT_159">"B12COT_159"</definedName>
    <definedName name="B12COT_16">"B12COT_16"</definedName>
    <definedName name="B12COT_160">"B12COT_160"</definedName>
    <definedName name="B12COT_161">"B12COT_161"</definedName>
    <definedName name="B12COT_162">"B12COT_162"</definedName>
    <definedName name="B12COT_163">"B12COT_163"</definedName>
    <definedName name="B12COT_164">"B12COT_164"</definedName>
    <definedName name="B12COT_165">"B12COT_165"</definedName>
    <definedName name="B12COT_166">"B12COT_166"</definedName>
    <definedName name="B12COT_167">"B12COT_167"</definedName>
    <definedName name="B12COT_168">"B12COT_168"</definedName>
    <definedName name="B12COT_169">"B12COT_169"</definedName>
    <definedName name="B12COT_17">"B12COT_17"</definedName>
    <definedName name="B12COT_170">"B12COT_170"</definedName>
    <definedName name="B12COT_171">"B12COT_171"</definedName>
    <definedName name="B12COT_172">"B12COT_172"</definedName>
    <definedName name="B12COT_173">"B12COT_173"</definedName>
    <definedName name="B12COT_174">"B12COT_174"</definedName>
    <definedName name="B12COT_175">"B12COT_175"</definedName>
    <definedName name="B12COT_176">"B12COT_176"</definedName>
    <definedName name="B12COT_177">"B12COT_177"</definedName>
    <definedName name="B12COT_178">"B12COT_178"</definedName>
    <definedName name="B12COT_179">"B12COT_179"</definedName>
    <definedName name="B12COT_18">"B12COT_18"</definedName>
    <definedName name="B12COT_180">"B12COT_180"</definedName>
    <definedName name="B12COT_181">"B12COT_181"</definedName>
    <definedName name="B12COT_182">"B12COT_182"</definedName>
    <definedName name="B12COT_183">"B12COT_183"</definedName>
    <definedName name="B12COT_184">"B12COT_184"</definedName>
    <definedName name="B12COT_185">"B12COT_185"</definedName>
    <definedName name="B12COT_186">"B12COT_186"</definedName>
    <definedName name="B12COT_187">"B12COT_187"</definedName>
    <definedName name="B12COT_188">"B12COT_188"</definedName>
    <definedName name="B12COT_189">"B12COT_189"</definedName>
    <definedName name="B12COT_19">"B12COT_19"</definedName>
    <definedName name="B12COT_190">"B12COT_190"</definedName>
    <definedName name="B12COT_191">"B12COT_191"</definedName>
    <definedName name="B12COT_192">"B12COT_192"</definedName>
    <definedName name="B12COT_193">"B12COT_193"</definedName>
    <definedName name="B12COT_194">"B12COT_194"</definedName>
    <definedName name="B12COT_195">"B12COT_195"</definedName>
    <definedName name="B12COT_196">"B12COT_196"</definedName>
    <definedName name="B12COT_197">"B12COT_197"</definedName>
    <definedName name="B12COT_198">"B12COT_198"</definedName>
    <definedName name="B12COT_199">"B12COT_199"</definedName>
    <definedName name="B12COT_2">"B12COT_2"</definedName>
    <definedName name="B12COT_20">"B12COT_20"</definedName>
    <definedName name="B12COT_200">"B12COT_200"</definedName>
    <definedName name="B12COT_21">"B12COT_21"</definedName>
    <definedName name="B12COT_22">"B12COT_22"</definedName>
    <definedName name="B12COT_23">"B12COT_23"</definedName>
    <definedName name="B12COT_24">"B12COT_24"</definedName>
    <definedName name="B12COT_25">"B12COT_25"</definedName>
    <definedName name="B12COT_26">"B12COT_26"</definedName>
    <definedName name="B12COT_27">"B12COT_27"</definedName>
    <definedName name="B12COT_28">"B12COT_28"</definedName>
    <definedName name="B12COT_29">"B12COT_29"</definedName>
    <definedName name="B12COT_3">"B12COT_3"</definedName>
    <definedName name="B12COT_30">"B12COT_30"</definedName>
    <definedName name="B12COT_31">"B12COT_31"</definedName>
    <definedName name="B12COT_32">"B12COT_32"</definedName>
    <definedName name="B12COT_33">"B12COT_33"</definedName>
    <definedName name="B12COT_34">"B12COT_34"</definedName>
    <definedName name="B12COT_35">"B12COT_35"</definedName>
    <definedName name="B12COT_36">"B12COT_36"</definedName>
    <definedName name="B12COT_37">"B12COT_37"</definedName>
    <definedName name="B12COT_38">"B12COT_38"</definedName>
    <definedName name="B12COT_39">"B12COT_39"</definedName>
    <definedName name="B12COT_4">"B12COT_4"</definedName>
    <definedName name="B12COT_40">"B12COT_40"</definedName>
    <definedName name="B12COT_41">"B12COT_41"</definedName>
    <definedName name="B12COT_42">"B12COT_42"</definedName>
    <definedName name="B12COT_43">"B12COT_43"</definedName>
    <definedName name="B12COT_44">"B12COT_44"</definedName>
    <definedName name="B12COT_45">"B12COT_45"</definedName>
    <definedName name="B12COT_46">"B12COT_46"</definedName>
    <definedName name="B12COT_47">"B12COT_47"</definedName>
    <definedName name="B12COT_48">"B12COT_48"</definedName>
    <definedName name="B12COT_49">"B12COT_49"</definedName>
    <definedName name="B12COT_5">"B12COT_5"</definedName>
    <definedName name="B12COT_50">"B12COT_50"</definedName>
    <definedName name="B12COT_51">"B12COT_51"</definedName>
    <definedName name="B12COT_52">"B12COT_52"</definedName>
    <definedName name="B12COT_53">"B12COT_53"</definedName>
    <definedName name="B12COT_54">"B12COT_54"</definedName>
    <definedName name="B12COT_55">"B12COT_55"</definedName>
    <definedName name="B12COT_56">"B12COT_56"</definedName>
    <definedName name="B12COT_57">"B12COT_57"</definedName>
    <definedName name="B12COT_58">"B12COT_58"</definedName>
    <definedName name="B12COT_59">"B12COT_59"</definedName>
    <definedName name="B12COT_6">"B12COT_6"</definedName>
    <definedName name="B12COT_60">"B12COT_60"</definedName>
    <definedName name="B12COT_61">"B12COT_61"</definedName>
    <definedName name="B12COT_62">"B12COT_62"</definedName>
    <definedName name="B12COT_63">"B12COT_63"</definedName>
    <definedName name="B12COT_64">"B12COT_64"</definedName>
    <definedName name="B12COT_65">"B12COT_65"</definedName>
    <definedName name="B12COT_66">"B12COT_66"</definedName>
    <definedName name="B12COT_67">"B12COT_67"</definedName>
    <definedName name="B12COT_68">"B12COT_68"</definedName>
    <definedName name="B12COT_69">"B12COT_69"</definedName>
    <definedName name="B12COT_7">"B12COT_7"</definedName>
    <definedName name="B12COT_70">"B12COT_70"</definedName>
    <definedName name="B12COT_71">"B12COT_71"</definedName>
    <definedName name="B12COT_72">"B12COT_72"</definedName>
    <definedName name="B12COT_73">"B12COT_73"</definedName>
    <definedName name="B12COT_74">"B12COT_74"</definedName>
    <definedName name="B12COT_75">"B12COT_75"</definedName>
    <definedName name="B12COT_76">"B12COT_76"</definedName>
    <definedName name="B12COT_77">"B12COT_77"</definedName>
    <definedName name="B12COT_78">"B12COT_78"</definedName>
    <definedName name="B12COT_79">"B12COT_79"</definedName>
    <definedName name="B12COT_8">"B12COT_8"</definedName>
    <definedName name="B12COT_80">"B12COT_80"</definedName>
    <definedName name="B12COT_81">"B12COT_81"</definedName>
    <definedName name="B12COT_82">"B12COT_82"</definedName>
    <definedName name="B12COT_83">"B12COT_83"</definedName>
    <definedName name="B12COT_84">"B12COT_84"</definedName>
    <definedName name="B12COT_85">"B12COT_85"</definedName>
    <definedName name="B12COT_86">"B12COT_86"</definedName>
    <definedName name="B12COT_87">"B12COT_87"</definedName>
    <definedName name="B12COT_88">"B12COT_88"</definedName>
    <definedName name="B12COT_89">"B12COT_89"</definedName>
    <definedName name="B12COT_9">"B12COT_9"</definedName>
    <definedName name="B12COT_90">"B12COT_90"</definedName>
    <definedName name="B12COT_91">"B12COT_91"</definedName>
    <definedName name="B12COT_92">"B12COT_92"</definedName>
    <definedName name="B12COT_93">"B12COT_93"</definedName>
    <definedName name="B12COT_94">"B12COT_94"</definedName>
    <definedName name="B12COT_95">"B12COT_95"</definedName>
    <definedName name="B12COT_96">"B12COT_96"</definedName>
    <definedName name="B12COT_97">"B12COT_97"</definedName>
    <definedName name="B12COT_98">"B12COT_98"</definedName>
    <definedName name="B12COT_99">"B12COT_99"</definedName>
    <definedName name="B12MA">"B12MA"</definedName>
    <definedName name="B12SMLRepeat">"B12SMLRepeat"</definedName>
    <definedName name="B12TEN">"B12TEN"</definedName>
    <definedName name="B13COT_1">"B13COT_1"</definedName>
    <definedName name="B13COT_10">"B13COT_10"</definedName>
    <definedName name="B13COT_100">"B13COT_100"</definedName>
    <definedName name="B13COT_101">"B13COT_101"</definedName>
    <definedName name="B13COT_102">"B13COT_102"</definedName>
    <definedName name="B13COT_103">"B13COT_103"</definedName>
    <definedName name="B13COT_104">"B13COT_104"</definedName>
    <definedName name="B13COT_105">"B13COT_105"</definedName>
    <definedName name="B13COT_106">"B13COT_106"</definedName>
    <definedName name="B13COT_107">"B13COT_107"</definedName>
    <definedName name="B13COT_108">"B13COT_108"</definedName>
    <definedName name="B13COT_109">"B13COT_109"</definedName>
    <definedName name="B13COT_11">"B13COT_11"</definedName>
    <definedName name="B13COT_110">"B13COT_110"</definedName>
    <definedName name="B13COT_111">"B13COT_111"</definedName>
    <definedName name="B13COT_112">"B13COT_112"</definedName>
    <definedName name="B13COT_113">"B13COT_113"</definedName>
    <definedName name="B13COT_114">"B13COT_114"</definedName>
    <definedName name="B13COT_115">"B13COT_115"</definedName>
    <definedName name="B13COT_116">"B13COT_116"</definedName>
    <definedName name="B13COT_117">"B13COT_117"</definedName>
    <definedName name="B13COT_118">"B13COT_118"</definedName>
    <definedName name="B13COT_119">"B13COT_119"</definedName>
    <definedName name="B13COT_12">"B13COT_12"</definedName>
    <definedName name="B13COT_120">"B13COT_120"</definedName>
    <definedName name="B13COT_121">"B13COT_121"</definedName>
    <definedName name="B13COT_122">"B13COT_122"</definedName>
    <definedName name="B13COT_123">"B13COT_123"</definedName>
    <definedName name="B13COT_124">"B13COT_124"</definedName>
    <definedName name="B13COT_125">"B13COT_125"</definedName>
    <definedName name="B13COT_126">"B13COT_126"</definedName>
    <definedName name="B13COT_127">"B13COT_127"</definedName>
    <definedName name="B13COT_128">"B13COT_128"</definedName>
    <definedName name="B13COT_129">"B13COT_129"</definedName>
    <definedName name="B13COT_13">"B13COT_13"</definedName>
    <definedName name="B13COT_130">"B13COT_130"</definedName>
    <definedName name="B13COT_131">"B13COT_131"</definedName>
    <definedName name="B13COT_132">"B13COT_132"</definedName>
    <definedName name="B13COT_133">"B13COT_133"</definedName>
    <definedName name="B13COT_134">"B13COT_134"</definedName>
    <definedName name="B13COT_135">"B13COT_135"</definedName>
    <definedName name="B13COT_136">"B13COT_136"</definedName>
    <definedName name="B13COT_137">"B13COT_137"</definedName>
    <definedName name="B13COT_138">"B13COT_138"</definedName>
    <definedName name="B13COT_139">"B13COT_139"</definedName>
    <definedName name="B13COT_14">"B13COT_14"</definedName>
    <definedName name="B13COT_140">"B13COT_140"</definedName>
    <definedName name="B13COT_141">"B13COT_141"</definedName>
    <definedName name="B13COT_142">"B13COT_142"</definedName>
    <definedName name="B13COT_143">"B13COT_143"</definedName>
    <definedName name="B13COT_144">"B13COT_144"</definedName>
    <definedName name="B13COT_145">"B13COT_145"</definedName>
    <definedName name="B13COT_146">"B13COT_146"</definedName>
    <definedName name="B13COT_147">"B13COT_147"</definedName>
    <definedName name="B13COT_148">"B13COT_148"</definedName>
    <definedName name="B13COT_149">"B13COT_149"</definedName>
    <definedName name="B13COT_15">"B13COT_15"</definedName>
    <definedName name="B13COT_150">"B13COT_150"</definedName>
    <definedName name="B13COT_151">"B13COT_151"</definedName>
    <definedName name="B13COT_152">"B13COT_152"</definedName>
    <definedName name="B13COT_153">"B13COT_153"</definedName>
    <definedName name="B13COT_154">"B13COT_154"</definedName>
    <definedName name="B13COT_155">"B13COT_155"</definedName>
    <definedName name="B13COT_156">"B13COT_156"</definedName>
    <definedName name="B13COT_157">"B13COT_157"</definedName>
    <definedName name="B13COT_158">"B13COT_158"</definedName>
    <definedName name="B13COT_159">"B13COT_159"</definedName>
    <definedName name="B13COT_16">"B13COT_16"</definedName>
    <definedName name="B13COT_160">"B13COT_160"</definedName>
    <definedName name="B13COT_161">"B13COT_161"</definedName>
    <definedName name="B13COT_162">"B13COT_162"</definedName>
    <definedName name="B13COT_163">"B13COT_163"</definedName>
    <definedName name="B13COT_164">"B13COT_164"</definedName>
    <definedName name="B13COT_165">"B13COT_165"</definedName>
    <definedName name="B13COT_166">"B13COT_166"</definedName>
    <definedName name="B13COT_167">"B13COT_167"</definedName>
    <definedName name="B13COT_168">"B13COT_168"</definedName>
    <definedName name="B13COT_169">"B13COT_169"</definedName>
    <definedName name="B13COT_17">"B13COT_17"</definedName>
    <definedName name="B13COT_170">"B13COT_170"</definedName>
    <definedName name="B13COT_171">"B13COT_171"</definedName>
    <definedName name="B13COT_172">"B13COT_172"</definedName>
    <definedName name="B13COT_173">"B13COT_173"</definedName>
    <definedName name="B13COT_174">"B13COT_174"</definedName>
    <definedName name="B13COT_175">"B13COT_175"</definedName>
    <definedName name="B13COT_176">"B13COT_176"</definedName>
    <definedName name="B13COT_177">"B13COT_177"</definedName>
    <definedName name="B13COT_178">"B13COT_178"</definedName>
    <definedName name="B13COT_179">"B13COT_179"</definedName>
    <definedName name="B13COT_18">"B13COT_18"</definedName>
    <definedName name="B13COT_180">"B13COT_180"</definedName>
    <definedName name="B13COT_181">"B13COT_181"</definedName>
    <definedName name="B13COT_182">"B13COT_182"</definedName>
    <definedName name="B13COT_183">"B13COT_183"</definedName>
    <definedName name="B13COT_184">"B13COT_184"</definedName>
    <definedName name="B13COT_185">"B13COT_185"</definedName>
    <definedName name="B13COT_186">"B13COT_186"</definedName>
    <definedName name="B13COT_187">"B13COT_187"</definedName>
    <definedName name="B13COT_188">"B13COT_188"</definedName>
    <definedName name="B13COT_189">"B13COT_189"</definedName>
    <definedName name="B13COT_19">"B13COT_19"</definedName>
    <definedName name="B13COT_190">"B13COT_190"</definedName>
    <definedName name="B13COT_191">"B13COT_191"</definedName>
    <definedName name="B13COT_192">"B13COT_192"</definedName>
    <definedName name="B13COT_193">"B13COT_193"</definedName>
    <definedName name="B13COT_194">"B13COT_194"</definedName>
    <definedName name="B13COT_195">"B13COT_195"</definedName>
    <definedName name="B13COT_196">"B13COT_196"</definedName>
    <definedName name="B13COT_197">"B13COT_197"</definedName>
    <definedName name="B13COT_198">"B13COT_198"</definedName>
    <definedName name="B13COT_199">"B13COT_199"</definedName>
    <definedName name="B13COT_2">"B13COT_2"</definedName>
    <definedName name="B13COT_20">"B13COT_20"</definedName>
    <definedName name="B13COT_200">"B13COT_200"</definedName>
    <definedName name="B13COT_21">"B13COT_21"</definedName>
    <definedName name="B13COT_22">"B13COT_22"</definedName>
    <definedName name="B13COT_23">"B13COT_23"</definedName>
    <definedName name="B13COT_24">"B13COT_24"</definedName>
    <definedName name="B13COT_25">"B13COT_25"</definedName>
    <definedName name="B13COT_26">"B13COT_26"</definedName>
    <definedName name="B13COT_27">"B13COT_27"</definedName>
    <definedName name="B13COT_28">"B13COT_28"</definedName>
    <definedName name="B13COT_29">"B13COT_29"</definedName>
    <definedName name="B13COT_3">"B13COT_3"</definedName>
    <definedName name="B13COT_30">"B13COT_30"</definedName>
    <definedName name="B13COT_31">"B13COT_31"</definedName>
    <definedName name="B13COT_32">"B13COT_32"</definedName>
    <definedName name="B13COT_33">"B13COT_33"</definedName>
    <definedName name="B13COT_34">"B13COT_34"</definedName>
    <definedName name="B13COT_35">"B13COT_35"</definedName>
    <definedName name="B13COT_36">"B13COT_36"</definedName>
    <definedName name="B13COT_37">"B13COT_37"</definedName>
    <definedName name="B13COT_38">"B13COT_38"</definedName>
    <definedName name="B13COT_39">"B13COT_39"</definedName>
    <definedName name="B13COT_4">"B13COT_4"</definedName>
    <definedName name="B13COT_40">"B13COT_40"</definedName>
    <definedName name="B13COT_41">"B13COT_41"</definedName>
    <definedName name="B13COT_42">"B13COT_42"</definedName>
    <definedName name="B13COT_43">"B13COT_43"</definedName>
    <definedName name="B13COT_44">"B13COT_44"</definedName>
    <definedName name="B13COT_45">"B13COT_45"</definedName>
    <definedName name="B13COT_46">"B13COT_46"</definedName>
    <definedName name="B13COT_47">"B13COT_47"</definedName>
    <definedName name="B13COT_48">"B13COT_48"</definedName>
    <definedName name="B13COT_49">"B13COT_49"</definedName>
    <definedName name="B13COT_5">"B13COT_5"</definedName>
    <definedName name="B13COT_50">"B13COT_50"</definedName>
    <definedName name="B13COT_51">"B13COT_51"</definedName>
    <definedName name="B13COT_52">"B13COT_52"</definedName>
    <definedName name="B13COT_53">"B13COT_53"</definedName>
    <definedName name="B13COT_54">"B13COT_54"</definedName>
    <definedName name="B13COT_55">"B13COT_55"</definedName>
    <definedName name="B13COT_56">"B13COT_56"</definedName>
    <definedName name="B13COT_57">"B13COT_57"</definedName>
    <definedName name="B13COT_58">"B13COT_58"</definedName>
    <definedName name="B13COT_59">"B13COT_59"</definedName>
    <definedName name="B13COT_6">"B13COT_6"</definedName>
    <definedName name="B13COT_60">"B13COT_60"</definedName>
    <definedName name="B13COT_61">"B13COT_61"</definedName>
    <definedName name="B13COT_62">"B13COT_62"</definedName>
    <definedName name="B13COT_63">"B13COT_63"</definedName>
    <definedName name="B13COT_64">"B13COT_64"</definedName>
    <definedName name="B13COT_65">"B13COT_65"</definedName>
    <definedName name="B13COT_66">"B13COT_66"</definedName>
    <definedName name="B13COT_67">"B13COT_67"</definedName>
    <definedName name="B13COT_68">"B13COT_68"</definedName>
    <definedName name="B13COT_69">"B13COT_69"</definedName>
    <definedName name="B13COT_7">"B13COT_7"</definedName>
    <definedName name="B13COT_70">"B13COT_70"</definedName>
    <definedName name="B13COT_71">"B13COT_71"</definedName>
    <definedName name="B13COT_72">"B13COT_72"</definedName>
    <definedName name="B13COT_73">"B13COT_73"</definedName>
    <definedName name="B13COT_74">"B13COT_74"</definedName>
    <definedName name="B13COT_75">"B13COT_75"</definedName>
    <definedName name="B13COT_76">"B13COT_76"</definedName>
    <definedName name="B13COT_77">"B13COT_77"</definedName>
    <definedName name="B13COT_78">"B13COT_78"</definedName>
    <definedName name="B13COT_79">"B13COT_79"</definedName>
    <definedName name="B13COT_8">"B13COT_8"</definedName>
    <definedName name="B13COT_80">"B13COT_80"</definedName>
    <definedName name="B13COT_81">"B13COT_81"</definedName>
    <definedName name="B13COT_82">"B13COT_82"</definedName>
    <definedName name="B13COT_83">"B13COT_83"</definedName>
    <definedName name="B13COT_84">"B13COT_84"</definedName>
    <definedName name="B13COT_85">"B13COT_85"</definedName>
    <definedName name="B13COT_86">"B13COT_86"</definedName>
    <definedName name="B13COT_87">"B13COT_87"</definedName>
    <definedName name="B13COT_88">"B13COT_88"</definedName>
    <definedName name="B13COT_89">"B13COT_89"</definedName>
    <definedName name="B13COT_9">"B13COT_9"</definedName>
    <definedName name="B13COT_90">"B13COT_90"</definedName>
    <definedName name="B13COT_91">"B13COT_91"</definedName>
    <definedName name="B13COT_92">"B13COT_92"</definedName>
    <definedName name="B13COT_93">"B13COT_93"</definedName>
    <definedName name="B13COT_94">"B13COT_94"</definedName>
    <definedName name="B13COT_95">"B13COT_95"</definedName>
    <definedName name="B13COT_96">"B13COT_96"</definedName>
    <definedName name="B13COT_97">"B13COT_97"</definedName>
    <definedName name="B13COT_98">"B13COT_98"</definedName>
    <definedName name="B13COT_99">"B13COT_99"</definedName>
    <definedName name="B13MA">"B13MA"</definedName>
    <definedName name="B13SMLRepeat">"B13SMLRepeat"</definedName>
    <definedName name="B13TEN">"B13TEN"</definedName>
    <definedName name="B14COT_1">"B14COT_1"</definedName>
    <definedName name="B14COT_10">"B14COT_10"</definedName>
    <definedName name="B14COT_100">"B14COT_100"</definedName>
    <definedName name="B14COT_101">"B14COT_101"</definedName>
    <definedName name="B14COT_102">"B14COT_102"</definedName>
    <definedName name="B14COT_103">"B14COT_103"</definedName>
    <definedName name="B14COT_104">"B14COT_104"</definedName>
    <definedName name="B14COT_105">"B14COT_105"</definedName>
    <definedName name="B14COT_106">"B14COT_106"</definedName>
    <definedName name="B14COT_107">"B14COT_107"</definedName>
    <definedName name="B14COT_108">"B14COT_108"</definedName>
    <definedName name="B14COT_109">"B14COT_109"</definedName>
    <definedName name="B14COT_11">"B14COT_11"</definedName>
    <definedName name="B14COT_110">"B14COT_110"</definedName>
    <definedName name="B14COT_111">"B14COT_111"</definedName>
    <definedName name="B14COT_112">"B14COT_112"</definedName>
    <definedName name="B14COT_113">"B14COT_113"</definedName>
    <definedName name="B14COT_114">"B14COT_114"</definedName>
    <definedName name="B14COT_115">"B14COT_115"</definedName>
    <definedName name="B14COT_116">"B14COT_116"</definedName>
    <definedName name="B14COT_117">"B14COT_117"</definedName>
    <definedName name="B14COT_118">"B14COT_118"</definedName>
    <definedName name="B14COT_119">"B14COT_119"</definedName>
    <definedName name="B14COT_12">"B14COT_12"</definedName>
    <definedName name="B14COT_120">"B14COT_120"</definedName>
    <definedName name="B14COT_121">"B14COT_121"</definedName>
    <definedName name="B14COT_122">"B14COT_122"</definedName>
    <definedName name="B14COT_123">"B14COT_123"</definedName>
    <definedName name="B14COT_124">"B14COT_124"</definedName>
    <definedName name="B14COT_125">"B14COT_125"</definedName>
    <definedName name="B14COT_126">"B14COT_126"</definedName>
    <definedName name="B14COT_127">"B14COT_127"</definedName>
    <definedName name="B14COT_128">"B14COT_128"</definedName>
    <definedName name="B14COT_129">"B14COT_129"</definedName>
    <definedName name="B14COT_13">"B14COT_13"</definedName>
    <definedName name="B14COT_130">"B14COT_130"</definedName>
    <definedName name="B14COT_131">"B14COT_131"</definedName>
    <definedName name="B14COT_132">"B14COT_132"</definedName>
    <definedName name="B14COT_133">"B14COT_133"</definedName>
    <definedName name="B14COT_134">"B14COT_134"</definedName>
    <definedName name="B14COT_135">"B14COT_135"</definedName>
    <definedName name="B14COT_136">"B14COT_136"</definedName>
    <definedName name="B14COT_137">"B14COT_137"</definedName>
    <definedName name="B14COT_138">"B14COT_138"</definedName>
    <definedName name="B14COT_139">"B14COT_139"</definedName>
    <definedName name="B14COT_14">"B14COT_14"</definedName>
    <definedName name="B14COT_140">"B14COT_140"</definedName>
    <definedName name="B14COT_141">"B14COT_141"</definedName>
    <definedName name="B14COT_142">"B14COT_142"</definedName>
    <definedName name="B14COT_143">"B14COT_143"</definedName>
    <definedName name="B14COT_144">"B14COT_144"</definedName>
    <definedName name="B14COT_145">"B14COT_145"</definedName>
    <definedName name="B14COT_146">"B14COT_146"</definedName>
    <definedName name="B14COT_147">"B14COT_147"</definedName>
    <definedName name="B14COT_148">"B14COT_148"</definedName>
    <definedName name="B14COT_149">"B14COT_149"</definedName>
    <definedName name="B14COT_15">"B14COT_15"</definedName>
    <definedName name="B14COT_150">"B14COT_150"</definedName>
    <definedName name="B14COT_151">"B14COT_151"</definedName>
    <definedName name="B14COT_152">"B14COT_152"</definedName>
    <definedName name="B14COT_153">"B14COT_153"</definedName>
    <definedName name="B14COT_154">"B14COT_154"</definedName>
    <definedName name="B14COT_155">"B14COT_155"</definedName>
    <definedName name="B14COT_156">"B14COT_156"</definedName>
    <definedName name="B14COT_157">"B14COT_157"</definedName>
    <definedName name="B14COT_158">"B14COT_158"</definedName>
    <definedName name="B14COT_159">"B14COT_159"</definedName>
    <definedName name="B14COT_16">"B14COT_16"</definedName>
    <definedName name="B14COT_160">"B14COT_160"</definedName>
    <definedName name="B14COT_161">"B14COT_161"</definedName>
    <definedName name="B14COT_162">"B14COT_162"</definedName>
    <definedName name="B14COT_163">"B14COT_163"</definedName>
    <definedName name="B14COT_164">"B14COT_164"</definedName>
    <definedName name="B14COT_165">"B14COT_165"</definedName>
    <definedName name="B14COT_166">"B14COT_166"</definedName>
    <definedName name="B14COT_167">"B14COT_167"</definedName>
    <definedName name="B14COT_168">"B14COT_168"</definedName>
    <definedName name="B14COT_169">"B14COT_169"</definedName>
    <definedName name="B14COT_17">"B14COT_17"</definedName>
    <definedName name="B14COT_170">"B14COT_170"</definedName>
    <definedName name="B14COT_171">"B14COT_171"</definedName>
    <definedName name="B14COT_172">"B14COT_172"</definedName>
    <definedName name="B14COT_173">"B14COT_173"</definedName>
    <definedName name="B14COT_174">"B14COT_174"</definedName>
    <definedName name="B14COT_175">"B14COT_175"</definedName>
    <definedName name="B14COT_176">"B14COT_176"</definedName>
    <definedName name="B14COT_177">"B14COT_177"</definedName>
    <definedName name="B14COT_178">"B14COT_178"</definedName>
    <definedName name="B14COT_179">"B14COT_179"</definedName>
    <definedName name="B14COT_18">"B14COT_18"</definedName>
    <definedName name="B14COT_180">"B14COT_180"</definedName>
    <definedName name="B14COT_181">"B14COT_181"</definedName>
    <definedName name="B14COT_182">"B14COT_182"</definedName>
    <definedName name="B14COT_183">"B14COT_183"</definedName>
    <definedName name="B14COT_184">"B14COT_184"</definedName>
    <definedName name="B14COT_185">"B14COT_185"</definedName>
    <definedName name="B14COT_186">"B14COT_186"</definedName>
    <definedName name="B14COT_187">"B14COT_187"</definedName>
    <definedName name="B14COT_188">"B14COT_188"</definedName>
    <definedName name="B14COT_189">"B14COT_189"</definedName>
    <definedName name="B14COT_19">"B14COT_19"</definedName>
    <definedName name="B14COT_190">"B14COT_190"</definedName>
    <definedName name="B14COT_191">"B14COT_191"</definedName>
    <definedName name="B14COT_192">"B14COT_192"</definedName>
    <definedName name="B14COT_193">"B14COT_193"</definedName>
    <definedName name="B14COT_194">"B14COT_194"</definedName>
    <definedName name="B14COT_195">"B14COT_195"</definedName>
    <definedName name="B14COT_196">"B14COT_196"</definedName>
    <definedName name="B14COT_197">"B14COT_197"</definedName>
    <definedName name="B14COT_198">"B14COT_198"</definedName>
    <definedName name="B14COT_199">"B14COT_199"</definedName>
    <definedName name="B14COT_2">"B14COT_2"</definedName>
    <definedName name="B14COT_20">"B14COT_20"</definedName>
    <definedName name="B14COT_200">"B14COT_200"</definedName>
    <definedName name="B14COT_21">"B14COT_21"</definedName>
    <definedName name="B14COT_22">"B14COT_22"</definedName>
    <definedName name="B14COT_23">"B14COT_23"</definedName>
    <definedName name="B14COT_24">"B14COT_24"</definedName>
    <definedName name="B14COT_25">"B14COT_25"</definedName>
    <definedName name="B14COT_26">"B14COT_26"</definedName>
    <definedName name="B14COT_27">"B14COT_27"</definedName>
    <definedName name="B14COT_28">"B14COT_28"</definedName>
    <definedName name="B14COT_29">"B14COT_29"</definedName>
    <definedName name="B14COT_3">"B14COT_3"</definedName>
    <definedName name="B14COT_30">"B14COT_30"</definedName>
    <definedName name="B14COT_31">"B14COT_31"</definedName>
    <definedName name="B14COT_32">"B14COT_32"</definedName>
    <definedName name="B14COT_33">"B14COT_33"</definedName>
    <definedName name="B14COT_34">"B14COT_34"</definedName>
    <definedName name="B14COT_35">"B14COT_35"</definedName>
    <definedName name="B14COT_36">"B14COT_36"</definedName>
    <definedName name="B14COT_37">"B14COT_37"</definedName>
    <definedName name="B14COT_38">"B14COT_38"</definedName>
    <definedName name="B14COT_39">"B14COT_39"</definedName>
    <definedName name="B14COT_4">"B14COT_4"</definedName>
    <definedName name="B14COT_40">"B14COT_40"</definedName>
    <definedName name="B14COT_41">"B14COT_41"</definedName>
    <definedName name="B14COT_42">"B14COT_42"</definedName>
    <definedName name="B14COT_43">"B14COT_43"</definedName>
    <definedName name="B14COT_44">"B14COT_44"</definedName>
    <definedName name="B14COT_45">"B14COT_45"</definedName>
    <definedName name="B14COT_46">"B14COT_46"</definedName>
    <definedName name="B14COT_47">"B14COT_47"</definedName>
    <definedName name="B14COT_48">"B14COT_48"</definedName>
    <definedName name="B14COT_49">"B14COT_49"</definedName>
    <definedName name="B14COT_5">"B14COT_5"</definedName>
    <definedName name="B14COT_50">"B14COT_50"</definedName>
    <definedName name="B14COT_51">"B14COT_51"</definedName>
    <definedName name="B14COT_52">"B14COT_52"</definedName>
    <definedName name="B14COT_53">"B14COT_53"</definedName>
    <definedName name="B14COT_54">"B14COT_54"</definedName>
    <definedName name="B14COT_55">"B14COT_55"</definedName>
    <definedName name="B14COT_56">"B14COT_56"</definedName>
    <definedName name="B14COT_57">"B14COT_57"</definedName>
    <definedName name="B14COT_58">"B14COT_58"</definedName>
    <definedName name="B14COT_59">"B14COT_59"</definedName>
    <definedName name="B14COT_6">"B14COT_6"</definedName>
    <definedName name="B14COT_60">"B14COT_60"</definedName>
    <definedName name="B14COT_61">"B14COT_61"</definedName>
    <definedName name="B14COT_62">"B14COT_62"</definedName>
    <definedName name="B14COT_63">"B14COT_63"</definedName>
    <definedName name="B14COT_64">"B14COT_64"</definedName>
    <definedName name="B14COT_65">"B14COT_65"</definedName>
    <definedName name="B14COT_66">"B14COT_66"</definedName>
    <definedName name="B14COT_67">"B14COT_67"</definedName>
    <definedName name="B14COT_68">"B14COT_68"</definedName>
    <definedName name="B14COT_69">"B14COT_69"</definedName>
    <definedName name="B14COT_7">"B14COT_7"</definedName>
    <definedName name="B14COT_70">"B14COT_70"</definedName>
    <definedName name="B14COT_71">"B14COT_71"</definedName>
    <definedName name="B14COT_72">"B14COT_72"</definedName>
    <definedName name="B14COT_73">"B14COT_73"</definedName>
    <definedName name="B14COT_74">"B14COT_74"</definedName>
    <definedName name="B14COT_75">"B14COT_75"</definedName>
    <definedName name="B14COT_76">"B14COT_76"</definedName>
    <definedName name="B14COT_77">"B14COT_77"</definedName>
    <definedName name="B14COT_78">"B14COT_78"</definedName>
    <definedName name="B14COT_79">"B14COT_79"</definedName>
    <definedName name="B14COT_8">"B14COT_8"</definedName>
    <definedName name="B14COT_80">"B14COT_80"</definedName>
    <definedName name="B14COT_81">"B14COT_81"</definedName>
    <definedName name="B14COT_82">"B14COT_82"</definedName>
    <definedName name="B14COT_83">"B14COT_83"</definedName>
    <definedName name="B14COT_84">"B14COT_84"</definedName>
    <definedName name="B14COT_85">"B14COT_85"</definedName>
    <definedName name="B14COT_86">"B14COT_86"</definedName>
    <definedName name="B14COT_87">"B14COT_87"</definedName>
    <definedName name="B14COT_88">"B14COT_88"</definedName>
    <definedName name="B14COT_89">"B14COT_89"</definedName>
    <definedName name="B14COT_9">"B14COT_9"</definedName>
    <definedName name="B14COT_90">"B14COT_90"</definedName>
    <definedName name="B14COT_91">"B14COT_91"</definedName>
    <definedName name="B14COT_92">"B14COT_92"</definedName>
    <definedName name="B14COT_93">"B14COT_93"</definedName>
    <definedName name="B14COT_94">"B14COT_94"</definedName>
    <definedName name="B14COT_95">"B14COT_95"</definedName>
    <definedName name="B14COT_96">"B14COT_96"</definedName>
    <definedName name="B14COT_97">"B14COT_97"</definedName>
    <definedName name="B14COT_98">"B14COT_98"</definedName>
    <definedName name="B14COT_99">"B14COT_99"</definedName>
    <definedName name="B14MA">"B14MA"</definedName>
    <definedName name="B14SMLRepeat">"B14SMLRepeat"</definedName>
    <definedName name="B14TEN">"B14TEN"</definedName>
    <definedName name="B15COT_1">"B15COT_1"</definedName>
    <definedName name="B15COT_10">"B15COT_10"</definedName>
    <definedName name="B15COT_100">"B15COT_100"</definedName>
    <definedName name="B15COT_101">"B15COT_101"</definedName>
    <definedName name="B15COT_102">"B15COT_102"</definedName>
    <definedName name="B15COT_103">"B15COT_103"</definedName>
    <definedName name="B15COT_104">"B15COT_104"</definedName>
    <definedName name="B15COT_105">"B15COT_105"</definedName>
    <definedName name="B15COT_106">"B15COT_106"</definedName>
    <definedName name="B15COT_107">"B15COT_107"</definedName>
    <definedName name="B15COT_108">"B15COT_108"</definedName>
    <definedName name="B15COT_109">"B15COT_109"</definedName>
    <definedName name="B15COT_11">"B15COT_11"</definedName>
    <definedName name="B15COT_110">"B15COT_110"</definedName>
    <definedName name="B15COT_111">"B15COT_111"</definedName>
    <definedName name="B15COT_112">"B15COT_112"</definedName>
    <definedName name="B15COT_113">"B15COT_113"</definedName>
    <definedName name="B15COT_114">"B15COT_114"</definedName>
    <definedName name="B15COT_115">"B15COT_115"</definedName>
    <definedName name="B15COT_116">"B15COT_116"</definedName>
    <definedName name="B15COT_117">"B15COT_117"</definedName>
    <definedName name="B15COT_118">"B15COT_118"</definedName>
    <definedName name="B15COT_119">"B15COT_119"</definedName>
    <definedName name="B15COT_12">"B15COT_12"</definedName>
    <definedName name="B15COT_120">"B15COT_120"</definedName>
    <definedName name="B15COT_121">"B15COT_121"</definedName>
    <definedName name="B15COT_122">"B15COT_122"</definedName>
    <definedName name="B15COT_123">"B15COT_123"</definedName>
    <definedName name="B15COT_124">"B15COT_124"</definedName>
    <definedName name="B15COT_125">"B15COT_125"</definedName>
    <definedName name="B15COT_126">"B15COT_126"</definedName>
    <definedName name="B15COT_127">"B15COT_127"</definedName>
    <definedName name="B15COT_128">"B15COT_128"</definedName>
    <definedName name="B15COT_129">"B15COT_129"</definedName>
    <definedName name="B15COT_13">"B15COT_13"</definedName>
    <definedName name="B15COT_130">"B15COT_130"</definedName>
    <definedName name="B15COT_131">"B15COT_131"</definedName>
    <definedName name="B15COT_132">"B15COT_132"</definedName>
    <definedName name="B15COT_133">"B15COT_133"</definedName>
    <definedName name="B15COT_134">"B15COT_134"</definedName>
    <definedName name="B15COT_135">"B15COT_135"</definedName>
    <definedName name="B15COT_136">"B15COT_136"</definedName>
    <definedName name="B15COT_137">"B15COT_137"</definedName>
    <definedName name="B15COT_138">"B15COT_138"</definedName>
    <definedName name="B15COT_139">"B15COT_139"</definedName>
    <definedName name="B15COT_14">"B15COT_14"</definedName>
    <definedName name="B15COT_140">"B15COT_140"</definedName>
    <definedName name="B15COT_141">"B15COT_141"</definedName>
    <definedName name="B15COT_142">"B15COT_142"</definedName>
    <definedName name="B15COT_143">"B15COT_143"</definedName>
    <definedName name="B15COT_144">"B15COT_144"</definedName>
    <definedName name="B15COT_145">"B15COT_145"</definedName>
    <definedName name="B15COT_146">"B15COT_146"</definedName>
    <definedName name="B15COT_147">"B15COT_147"</definedName>
    <definedName name="B15COT_148">"B15COT_148"</definedName>
    <definedName name="B15COT_149">"B15COT_149"</definedName>
    <definedName name="B15COT_15">"B15COT_15"</definedName>
    <definedName name="B15COT_150">"B15COT_150"</definedName>
    <definedName name="B15COT_151">"B15COT_151"</definedName>
    <definedName name="B15COT_152">"B15COT_152"</definedName>
    <definedName name="B15COT_153">"B15COT_153"</definedName>
    <definedName name="B15COT_154">"B15COT_154"</definedName>
    <definedName name="B15COT_155">"B15COT_155"</definedName>
    <definedName name="B15COT_156">"B15COT_156"</definedName>
    <definedName name="B15COT_157">"B15COT_157"</definedName>
    <definedName name="B15COT_158">"B15COT_158"</definedName>
    <definedName name="B15COT_159">"B15COT_159"</definedName>
    <definedName name="B15COT_16">"B15COT_16"</definedName>
    <definedName name="B15COT_160">"B15COT_160"</definedName>
    <definedName name="B15COT_161">"B15COT_161"</definedName>
    <definedName name="B15COT_162">"B15COT_162"</definedName>
    <definedName name="B15COT_163">"B15COT_163"</definedName>
    <definedName name="B15COT_164">"B15COT_164"</definedName>
    <definedName name="B15COT_165">"B15COT_165"</definedName>
    <definedName name="B15COT_166">"B15COT_166"</definedName>
    <definedName name="B15COT_167">"B15COT_167"</definedName>
    <definedName name="B15COT_168">"B15COT_168"</definedName>
    <definedName name="B15COT_169">"B15COT_169"</definedName>
    <definedName name="B15COT_17">"B15COT_17"</definedName>
    <definedName name="B15COT_170">"B15COT_170"</definedName>
    <definedName name="B15COT_171">"B15COT_171"</definedName>
    <definedName name="B15COT_172">"B15COT_172"</definedName>
    <definedName name="B15COT_173">"B15COT_173"</definedName>
    <definedName name="B15COT_174">"B15COT_174"</definedName>
    <definedName name="B15COT_175">"B15COT_175"</definedName>
    <definedName name="B15COT_176">"B15COT_176"</definedName>
    <definedName name="B15COT_177">"B15COT_177"</definedName>
    <definedName name="B15COT_178">"B15COT_178"</definedName>
    <definedName name="B15COT_179">"B15COT_179"</definedName>
    <definedName name="B15COT_18">"B15COT_18"</definedName>
    <definedName name="B15COT_180">"B15COT_180"</definedName>
    <definedName name="B15COT_181">"B15COT_181"</definedName>
    <definedName name="B15COT_182">"B15COT_182"</definedName>
    <definedName name="B15COT_183">"B15COT_183"</definedName>
    <definedName name="B15COT_184">"B15COT_184"</definedName>
    <definedName name="B15COT_185">"B15COT_185"</definedName>
    <definedName name="B15COT_186">"B15COT_186"</definedName>
    <definedName name="B15COT_187">"B15COT_187"</definedName>
    <definedName name="B15COT_188">"B15COT_188"</definedName>
    <definedName name="B15COT_189">"B15COT_189"</definedName>
    <definedName name="B15COT_19">"B15COT_19"</definedName>
    <definedName name="B15COT_190">"B15COT_190"</definedName>
    <definedName name="B15COT_191">"B15COT_191"</definedName>
    <definedName name="B15COT_192">"B15COT_192"</definedName>
    <definedName name="B15COT_193">"B15COT_193"</definedName>
    <definedName name="B15COT_194">"B15COT_194"</definedName>
    <definedName name="B15COT_195">"B15COT_195"</definedName>
    <definedName name="B15COT_196">"B15COT_196"</definedName>
    <definedName name="B15COT_197">"B15COT_197"</definedName>
    <definedName name="B15COT_198">"B15COT_198"</definedName>
    <definedName name="B15COT_199">"B15COT_199"</definedName>
    <definedName name="B15COT_2">"B15COT_2"</definedName>
    <definedName name="B15COT_20">"B15COT_20"</definedName>
    <definedName name="B15COT_200">"B15COT_200"</definedName>
    <definedName name="B15COT_21">"B15COT_21"</definedName>
    <definedName name="B15COT_22">"B15COT_22"</definedName>
    <definedName name="B15COT_23">"B15COT_23"</definedName>
    <definedName name="B15COT_24">"B15COT_24"</definedName>
    <definedName name="B15COT_25">"B15COT_25"</definedName>
    <definedName name="B15COT_26">"B15COT_26"</definedName>
    <definedName name="B15COT_27">"B15COT_27"</definedName>
    <definedName name="B15COT_28">"B15COT_28"</definedName>
    <definedName name="B15COT_29">"B15COT_29"</definedName>
    <definedName name="B15COT_3">"B15COT_3"</definedName>
    <definedName name="B15COT_30">"B15COT_30"</definedName>
    <definedName name="B15COT_31">"B15COT_31"</definedName>
    <definedName name="B15COT_32">"B15COT_32"</definedName>
    <definedName name="B15COT_33">"B15COT_33"</definedName>
    <definedName name="B15COT_34">"B15COT_34"</definedName>
    <definedName name="B15COT_35">"B15COT_35"</definedName>
    <definedName name="B15COT_36">"B15COT_36"</definedName>
    <definedName name="B15COT_37">"B15COT_37"</definedName>
    <definedName name="B15COT_38">"B15COT_38"</definedName>
    <definedName name="B15COT_39">"B15COT_39"</definedName>
    <definedName name="B15COT_4">"B15COT_4"</definedName>
    <definedName name="B15COT_40">"B15COT_40"</definedName>
    <definedName name="B15COT_41">"B15COT_41"</definedName>
    <definedName name="B15COT_42">"B15COT_42"</definedName>
    <definedName name="B15COT_43">"B15COT_43"</definedName>
    <definedName name="B15COT_44">"B15COT_44"</definedName>
    <definedName name="B15COT_45">"B15COT_45"</definedName>
    <definedName name="B15COT_46">"B15COT_46"</definedName>
    <definedName name="B15COT_47">"B15COT_47"</definedName>
    <definedName name="B15COT_48">"B15COT_48"</definedName>
    <definedName name="B15COT_49">"B15COT_49"</definedName>
    <definedName name="B15COT_5">"B15COT_5"</definedName>
    <definedName name="B15COT_50">"B15COT_50"</definedName>
    <definedName name="B15COT_51">"B15COT_51"</definedName>
    <definedName name="B15COT_52">"B15COT_52"</definedName>
    <definedName name="B15COT_53">"B15COT_53"</definedName>
    <definedName name="B15COT_54">"B15COT_54"</definedName>
    <definedName name="B15COT_55">"B15COT_55"</definedName>
    <definedName name="B15COT_56">"B15COT_56"</definedName>
    <definedName name="B15COT_57">"B15COT_57"</definedName>
    <definedName name="B15COT_58">"B15COT_58"</definedName>
    <definedName name="B15COT_59">"B15COT_59"</definedName>
    <definedName name="B15COT_6">"B15COT_6"</definedName>
    <definedName name="B15COT_60">"B15COT_60"</definedName>
    <definedName name="B15COT_61">"B15COT_61"</definedName>
    <definedName name="B15COT_62">"B15COT_62"</definedName>
    <definedName name="B15COT_63">"B15COT_63"</definedName>
    <definedName name="B15COT_64">"B15COT_64"</definedName>
    <definedName name="B15COT_65">"B15COT_65"</definedName>
    <definedName name="B15COT_66">"B15COT_66"</definedName>
    <definedName name="B15COT_67">"B15COT_67"</definedName>
    <definedName name="B15COT_68">"B15COT_68"</definedName>
    <definedName name="B15COT_69">"B15COT_69"</definedName>
    <definedName name="B15COT_7">"B15COT_7"</definedName>
    <definedName name="B15COT_70">"B15COT_70"</definedName>
    <definedName name="B15COT_71">"B15COT_71"</definedName>
    <definedName name="B15COT_72">"B15COT_72"</definedName>
    <definedName name="B15COT_73">"B15COT_73"</definedName>
    <definedName name="B15COT_74">"B15COT_74"</definedName>
    <definedName name="B15COT_75">"B15COT_75"</definedName>
    <definedName name="B15COT_76">"B15COT_76"</definedName>
    <definedName name="B15COT_77">"B15COT_77"</definedName>
    <definedName name="B15COT_78">"B15COT_78"</definedName>
    <definedName name="B15COT_79">"B15COT_79"</definedName>
    <definedName name="B15COT_8">"B15COT_8"</definedName>
    <definedName name="B15COT_80">"B15COT_80"</definedName>
    <definedName name="B15COT_81">"B15COT_81"</definedName>
    <definedName name="B15COT_82">"B15COT_82"</definedName>
    <definedName name="B15COT_83">"B15COT_83"</definedName>
    <definedName name="B15COT_84">"B15COT_84"</definedName>
    <definedName name="B15COT_85">"B15COT_85"</definedName>
    <definedName name="B15COT_86">"B15COT_86"</definedName>
    <definedName name="B15COT_87">"B15COT_87"</definedName>
    <definedName name="B15COT_88">"B15COT_88"</definedName>
    <definedName name="B15COT_89">"B15COT_89"</definedName>
    <definedName name="B15COT_9">"B15COT_9"</definedName>
    <definedName name="B15COT_90">"B15COT_90"</definedName>
    <definedName name="B15COT_91">"B15COT_91"</definedName>
    <definedName name="B15COT_92">"B15COT_92"</definedName>
    <definedName name="B15COT_93">"B15COT_93"</definedName>
    <definedName name="B15COT_94">"B15COT_94"</definedName>
    <definedName name="B15COT_95">"B15COT_95"</definedName>
    <definedName name="B15COT_96">"B15COT_96"</definedName>
    <definedName name="B15COT_97">"B15COT_97"</definedName>
    <definedName name="B15COT_98">"B15COT_98"</definedName>
    <definedName name="B15COT_99">"B15COT_99"</definedName>
    <definedName name="B15MA">"B15MA"</definedName>
    <definedName name="B15SMLRepeat">"B15SMLRepeat"</definedName>
    <definedName name="B15TEN">"B15TEN"</definedName>
    <definedName name="B16COT_1">"B16COT_1"</definedName>
    <definedName name="B16COT_10">"B16COT_10"</definedName>
    <definedName name="B16COT_100">"B16COT_100"</definedName>
    <definedName name="B16COT_101">"B16COT_101"</definedName>
    <definedName name="B16COT_102">"B16COT_102"</definedName>
    <definedName name="B16COT_103">"B16COT_103"</definedName>
    <definedName name="B16COT_104">"B16COT_104"</definedName>
    <definedName name="B16COT_105">"B16COT_105"</definedName>
    <definedName name="B16COT_106">"B16COT_106"</definedName>
    <definedName name="B16COT_107">"B16COT_107"</definedName>
    <definedName name="B16COT_108">"B16COT_108"</definedName>
    <definedName name="B16COT_109">"B16COT_109"</definedName>
    <definedName name="B16COT_11">"B16COT_11"</definedName>
    <definedName name="B16COT_110">"B16COT_110"</definedName>
    <definedName name="B16COT_111">"B16COT_111"</definedName>
    <definedName name="B16COT_112">"B16COT_112"</definedName>
    <definedName name="B16COT_113">"B16COT_113"</definedName>
    <definedName name="B16COT_114">"B16COT_114"</definedName>
    <definedName name="B16COT_115">"B16COT_115"</definedName>
    <definedName name="B16COT_116">"B16COT_116"</definedName>
    <definedName name="B16COT_117">"B16COT_117"</definedName>
    <definedName name="B16COT_118">"B16COT_118"</definedName>
    <definedName name="B16COT_119">"B16COT_119"</definedName>
    <definedName name="B16COT_12">"B16COT_12"</definedName>
    <definedName name="B16COT_120">"B16COT_120"</definedName>
    <definedName name="B16COT_121">"B16COT_121"</definedName>
    <definedName name="B16COT_122">"B16COT_122"</definedName>
    <definedName name="B16COT_123">"B16COT_123"</definedName>
    <definedName name="B16COT_124">"B16COT_124"</definedName>
    <definedName name="B16COT_125">"B16COT_125"</definedName>
    <definedName name="B16COT_126">"B16COT_126"</definedName>
    <definedName name="B16COT_127">"B16COT_127"</definedName>
    <definedName name="B16COT_128">"B16COT_128"</definedName>
    <definedName name="B16COT_129">"B16COT_129"</definedName>
    <definedName name="B16COT_13">"B16COT_13"</definedName>
    <definedName name="B16COT_130">"B16COT_130"</definedName>
    <definedName name="B16COT_131">"B16COT_131"</definedName>
    <definedName name="B16COT_132">"B16COT_132"</definedName>
    <definedName name="B16COT_133">"B16COT_133"</definedName>
    <definedName name="B16COT_134">"B16COT_134"</definedName>
    <definedName name="B16COT_135">"B16COT_135"</definedName>
    <definedName name="B16COT_136">"B16COT_136"</definedName>
    <definedName name="B16COT_137">"B16COT_137"</definedName>
    <definedName name="B16COT_138">"B16COT_138"</definedName>
    <definedName name="B16COT_139">"B16COT_139"</definedName>
    <definedName name="B16COT_14">"B16COT_14"</definedName>
    <definedName name="B16COT_140">"B16COT_140"</definedName>
    <definedName name="B16COT_141">"B16COT_141"</definedName>
    <definedName name="B16COT_142">"B16COT_142"</definedName>
    <definedName name="B16COT_143">"B16COT_143"</definedName>
    <definedName name="B16COT_144">"B16COT_144"</definedName>
    <definedName name="B16COT_145">"B16COT_145"</definedName>
    <definedName name="B16COT_146">"B16COT_146"</definedName>
    <definedName name="B16COT_147">"B16COT_147"</definedName>
    <definedName name="B16COT_148">"B16COT_148"</definedName>
    <definedName name="B16COT_149">"B16COT_149"</definedName>
    <definedName name="B16COT_15">"B16COT_15"</definedName>
    <definedName name="B16COT_150">"B16COT_150"</definedName>
    <definedName name="B16COT_151">"B16COT_151"</definedName>
    <definedName name="B16COT_152">"B16COT_152"</definedName>
    <definedName name="B16COT_153">"B16COT_153"</definedName>
    <definedName name="B16COT_154">"B16COT_154"</definedName>
    <definedName name="B16COT_155">"B16COT_155"</definedName>
    <definedName name="B16COT_156">"B16COT_156"</definedName>
    <definedName name="B16COT_157">"B16COT_157"</definedName>
    <definedName name="B16COT_158">"B16COT_158"</definedName>
    <definedName name="B16COT_159">"B16COT_159"</definedName>
    <definedName name="B16COT_16">"B16COT_16"</definedName>
    <definedName name="B16COT_160">"B16COT_160"</definedName>
    <definedName name="B16COT_161">"B16COT_161"</definedName>
    <definedName name="B16COT_162">"B16COT_162"</definedName>
    <definedName name="B16COT_163">"B16COT_163"</definedName>
    <definedName name="B16COT_164">"B16COT_164"</definedName>
    <definedName name="B16COT_165">"B16COT_165"</definedName>
    <definedName name="B16COT_166">"B16COT_166"</definedName>
    <definedName name="B16COT_167">"B16COT_167"</definedName>
    <definedName name="B16COT_168">"B16COT_168"</definedName>
    <definedName name="B16COT_169">"B16COT_169"</definedName>
    <definedName name="B16COT_17">"B16COT_17"</definedName>
    <definedName name="B16COT_170">"B16COT_170"</definedName>
    <definedName name="B16COT_171">"B16COT_171"</definedName>
    <definedName name="B16COT_172">"B16COT_172"</definedName>
    <definedName name="B16COT_173">"B16COT_173"</definedName>
    <definedName name="B16COT_174">"B16COT_174"</definedName>
    <definedName name="B16COT_175">"B16COT_175"</definedName>
    <definedName name="B16COT_176">"B16COT_176"</definedName>
    <definedName name="B16COT_177">"B16COT_177"</definedName>
    <definedName name="B16COT_178">"B16COT_178"</definedName>
    <definedName name="B16COT_179">"B16COT_179"</definedName>
    <definedName name="B16COT_18">"B16COT_18"</definedName>
    <definedName name="B16COT_180">"B16COT_180"</definedName>
    <definedName name="B16COT_181">"B16COT_181"</definedName>
    <definedName name="B16COT_182">"B16COT_182"</definedName>
    <definedName name="B16COT_183">"B16COT_183"</definedName>
    <definedName name="B16COT_184">"B16COT_184"</definedName>
    <definedName name="B16COT_185">"B16COT_185"</definedName>
    <definedName name="B16COT_186">"B16COT_186"</definedName>
    <definedName name="B16COT_187">"B16COT_187"</definedName>
    <definedName name="B16COT_188">"B16COT_188"</definedName>
    <definedName name="B16COT_189">"B16COT_189"</definedName>
    <definedName name="B16COT_19">"B16COT_19"</definedName>
    <definedName name="B16COT_190">"B16COT_190"</definedName>
    <definedName name="B16COT_191">"B16COT_191"</definedName>
    <definedName name="B16COT_192">"B16COT_192"</definedName>
    <definedName name="B16COT_193">"B16COT_193"</definedName>
    <definedName name="B16COT_194">"B16COT_194"</definedName>
    <definedName name="B16COT_195">"B16COT_195"</definedName>
    <definedName name="B16COT_196">"B16COT_196"</definedName>
    <definedName name="B16COT_197">"B16COT_197"</definedName>
    <definedName name="B16COT_198">"B16COT_198"</definedName>
    <definedName name="B16COT_199">"B16COT_199"</definedName>
    <definedName name="B16COT_2">"B16COT_2"</definedName>
    <definedName name="B16COT_20">"B16COT_20"</definedName>
    <definedName name="B16COT_200">"B16COT_200"</definedName>
    <definedName name="B16COT_21">"B16COT_21"</definedName>
    <definedName name="B16COT_22">"B16COT_22"</definedName>
    <definedName name="B16COT_23">"B16COT_23"</definedName>
    <definedName name="B16COT_24">"B16COT_24"</definedName>
    <definedName name="B16COT_25">"B16COT_25"</definedName>
    <definedName name="B16COT_26">"B16COT_26"</definedName>
    <definedName name="B16COT_27">"B16COT_27"</definedName>
    <definedName name="B16COT_28">"B16COT_28"</definedName>
    <definedName name="B16COT_29">"B16COT_29"</definedName>
    <definedName name="B16COT_3">"B16COT_3"</definedName>
    <definedName name="B16COT_30">"B16COT_30"</definedName>
    <definedName name="B16COT_31">"B16COT_31"</definedName>
    <definedName name="B16COT_32">"B16COT_32"</definedName>
    <definedName name="B16COT_33">"B16COT_33"</definedName>
    <definedName name="B16COT_34">"B16COT_34"</definedName>
    <definedName name="B16COT_35">"B16COT_35"</definedName>
    <definedName name="B16COT_36">"B16COT_36"</definedName>
    <definedName name="B16COT_37">"B16COT_37"</definedName>
    <definedName name="B16COT_38">"B16COT_38"</definedName>
    <definedName name="B16COT_39">"B16COT_39"</definedName>
    <definedName name="B16COT_4">"B16COT_4"</definedName>
    <definedName name="B16COT_40">"B16COT_40"</definedName>
    <definedName name="B16COT_41">"B16COT_41"</definedName>
    <definedName name="B16COT_42">"B16COT_42"</definedName>
    <definedName name="B16COT_43">"B16COT_43"</definedName>
    <definedName name="B16COT_44">"B16COT_44"</definedName>
    <definedName name="B16COT_45">"B16COT_45"</definedName>
    <definedName name="B16COT_46">"B16COT_46"</definedName>
    <definedName name="B16COT_47">"B16COT_47"</definedName>
    <definedName name="B16COT_48">"B16COT_48"</definedName>
    <definedName name="B16COT_49">"B16COT_49"</definedName>
    <definedName name="B16COT_5">"B16COT_5"</definedName>
    <definedName name="B16COT_50">"B16COT_50"</definedName>
    <definedName name="B16COT_51">"B16COT_51"</definedName>
    <definedName name="B16COT_52">"B16COT_52"</definedName>
    <definedName name="B16COT_53">"B16COT_53"</definedName>
    <definedName name="B16COT_54">"B16COT_54"</definedName>
    <definedName name="B16COT_55">"B16COT_55"</definedName>
    <definedName name="B16COT_56">"B16COT_56"</definedName>
    <definedName name="B16COT_57">"B16COT_57"</definedName>
    <definedName name="B16COT_58">"B16COT_58"</definedName>
    <definedName name="B16COT_59">"B16COT_59"</definedName>
    <definedName name="B16COT_6">"B16COT_6"</definedName>
    <definedName name="B16COT_60">"B16COT_60"</definedName>
    <definedName name="B16COT_61">"B16COT_61"</definedName>
    <definedName name="B16COT_62">"B16COT_62"</definedName>
    <definedName name="B16COT_63">"B16COT_63"</definedName>
    <definedName name="B16COT_64">"B16COT_64"</definedName>
    <definedName name="B16COT_65">"B16COT_65"</definedName>
    <definedName name="B16COT_66">"B16COT_66"</definedName>
    <definedName name="B16COT_67">"B16COT_67"</definedName>
    <definedName name="B16COT_68">"B16COT_68"</definedName>
    <definedName name="B16COT_69">"B16COT_69"</definedName>
    <definedName name="B16COT_7">"B16COT_7"</definedName>
    <definedName name="B16COT_70">"B16COT_70"</definedName>
    <definedName name="B16COT_71">"B16COT_71"</definedName>
    <definedName name="B16COT_72">"B16COT_72"</definedName>
    <definedName name="B16COT_73">"B16COT_73"</definedName>
    <definedName name="B16COT_74">"B16COT_74"</definedName>
    <definedName name="B16COT_75">"B16COT_75"</definedName>
    <definedName name="B16COT_76">"B16COT_76"</definedName>
    <definedName name="B16COT_77">"B16COT_77"</definedName>
    <definedName name="B16COT_78">"B16COT_78"</definedName>
    <definedName name="B16COT_79">"B16COT_79"</definedName>
    <definedName name="B16COT_8">"B16COT_8"</definedName>
    <definedName name="B16COT_80">"B16COT_80"</definedName>
    <definedName name="B16COT_81">"B16COT_81"</definedName>
    <definedName name="B16COT_82">"B16COT_82"</definedName>
    <definedName name="B16COT_83">"B16COT_83"</definedName>
    <definedName name="B16COT_84">"B16COT_84"</definedName>
    <definedName name="B16COT_85">"B16COT_85"</definedName>
    <definedName name="B16COT_86">"B16COT_86"</definedName>
    <definedName name="B16COT_87">"B16COT_87"</definedName>
    <definedName name="B16COT_88">"B16COT_88"</definedName>
    <definedName name="B16COT_89">"B16COT_89"</definedName>
    <definedName name="B16COT_9">"B16COT_9"</definedName>
    <definedName name="B16COT_90">"B16COT_90"</definedName>
    <definedName name="B16COT_91">"B16COT_91"</definedName>
    <definedName name="B16COT_92">"B16COT_92"</definedName>
    <definedName name="B16COT_93">"B16COT_93"</definedName>
    <definedName name="B16COT_94">"B16COT_94"</definedName>
    <definedName name="B16COT_95">"B16COT_95"</definedName>
    <definedName name="B16COT_96">"B16COT_96"</definedName>
    <definedName name="B16COT_97">"B16COT_97"</definedName>
    <definedName name="B16COT_98">"B16COT_98"</definedName>
    <definedName name="B16COT_99">"B16COT_99"</definedName>
    <definedName name="B16MA">"B16MA"</definedName>
    <definedName name="B16SMLRepeat">"B16SMLRepeat"</definedName>
    <definedName name="B16TEN">"B16TEN"</definedName>
    <definedName name="B17COT_1">"B17COT_1"</definedName>
    <definedName name="B17COT_10">"B17COT_10"</definedName>
    <definedName name="B17COT_100">"B17COT_100"</definedName>
    <definedName name="B17COT_101">"B17COT_101"</definedName>
    <definedName name="B17COT_102">"B17COT_102"</definedName>
    <definedName name="B17COT_103">"B17COT_103"</definedName>
    <definedName name="B17COT_104">"B17COT_104"</definedName>
    <definedName name="B17COT_105">"B17COT_105"</definedName>
    <definedName name="B17COT_106">"B17COT_106"</definedName>
    <definedName name="B17COT_107">"B17COT_107"</definedName>
    <definedName name="B17COT_108">"B17COT_108"</definedName>
    <definedName name="B17COT_109">"B17COT_109"</definedName>
    <definedName name="B17COT_11">"B17COT_11"</definedName>
    <definedName name="B17COT_110">"B17COT_110"</definedName>
    <definedName name="B17COT_111">"B17COT_111"</definedName>
    <definedName name="B17COT_112">"B17COT_112"</definedName>
    <definedName name="B17COT_113">"B17COT_113"</definedName>
    <definedName name="B17COT_114">"B17COT_114"</definedName>
    <definedName name="B17COT_115">"B17COT_115"</definedName>
    <definedName name="B17COT_116">"B17COT_116"</definedName>
    <definedName name="B17COT_117">"B17COT_117"</definedName>
    <definedName name="B17COT_118">"B17COT_118"</definedName>
    <definedName name="B17COT_119">"B17COT_119"</definedName>
    <definedName name="B17COT_12">"B17COT_12"</definedName>
    <definedName name="B17COT_120">"B17COT_120"</definedName>
    <definedName name="B17COT_121">"B17COT_121"</definedName>
    <definedName name="B17COT_122">"B17COT_122"</definedName>
    <definedName name="B17COT_123">"B17COT_123"</definedName>
    <definedName name="B17COT_124">"B17COT_124"</definedName>
    <definedName name="B17COT_125">"B17COT_125"</definedName>
    <definedName name="B17COT_126">"B17COT_126"</definedName>
    <definedName name="B17COT_127">"B17COT_127"</definedName>
    <definedName name="B17COT_128">"B17COT_128"</definedName>
    <definedName name="B17COT_129">"B17COT_129"</definedName>
    <definedName name="B17COT_13">"B17COT_13"</definedName>
    <definedName name="B17COT_130">"B17COT_130"</definedName>
    <definedName name="B17COT_131">"B17COT_131"</definedName>
    <definedName name="B17COT_132">"B17COT_132"</definedName>
    <definedName name="B17COT_133">"B17COT_133"</definedName>
    <definedName name="B17COT_134">"B17COT_134"</definedName>
    <definedName name="B17COT_135">"B17COT_135"</definedName>
    <definedName name="B17COT_136">"B17COT_136"</definedName>
    <definedName name="B17COT_137">"B17COT_137"</definedName>
    <definedName name="B17COT_138">"B17COT_138"</definedName>
    <definedName name="B17COT_139">"B17COT_139"</definedName>
    <definedName name="B17COT_14">"B17COT_14"</definedName>
    <definedName name="B17COT_140">"B17COT_140"</definedName>
    <definedName name="B17COT_141">"B17COT_141"</definedName>
    <definedName name="B17COT_142">"B17COT_142"</definedName>
    <definedName name="B17COT_143">"B17COT_143"</definedName>
    <definedName name="B17COT_144">"B17COT_144"</definedName>
    <definedName name="B17COT_145">"B17COT_145"</definedName>
    <definedName name="B17COT_146">"B17COT_146"</definedName>
    <definedName name="B17COT_147">"B17COT_147"</definedName>
    <definedName name="B17COT_148">"B17COT_148"</definedName>
    <definedName name="B17COT_149">"B17COT_149"</definedName>
    <definedName name="B17COT_15">"B17COT_15"</definedName>
    <definedName name="B17COT_150">"B17COT_150"</definedName>
    <definedName name="B17COT_151">"B17COT_151"</definedName>
    <definedName name="B17COT_152">"B17COT_152"</definedName>
    <definedName name="B17COT_153">"B17COT_153"</definedName>
    <definedName name="B17COT_154">"B17COT_154"</definedName>
    <definedName name="B17COT_155">"B17COT_155"</definedName>
    <definedName name="B17COT_156">"B17COT_156"</definedName>
    <definedName name="B17COT_157">"B17COT_157"</definedName>
    <definedName name="B17COT_158">"B17COT_158"</definedName>
    <definedName name="B17COT_159">"B17COT_159"</definedName>
    <definedName name="B17COT_16">"B17COT_16"</definedName>
    <definedName name="B17COT_160">"B17COT_160"</definedName>
    <definedName name="B17COT_161">"B17COT_161"</definedName>
    <definedName name="B17COT_162">"B17COT_162"</definedName>
    <definedName name="B17COT_163">"B17COT_163"</definedName>
    <definedName name="B17COT_164">"B17COT_164"</definedName>
    <definedName name="B17COT_165">"B17COT_165"</definedName>
    <definedName name="B17COT_166">"B17COT_166"</definedName>
    <definedName name="B17COT_167">"B17COT_167"</definedName>
    <definedName name="B17COT_168">"B17COT_168"</definedName>
    <definedName name="B17COT_169">"B17COT_169"</definedName>
    <definedName name="B17COT_17">"B17COT_17"</definedName>
    <definedName name="B17COT_170">"B17COT_170"</definedName>
    <definedName name="B17COT_171">"B17COT_171"</definedName>
    <definedName name="B17COT_172">"B17COT_172"</definedName>
    <definedName name="B17COT_173">"B17COT_173"</definedName>
    <definedName name="B17COT_174">"B17COT_174"</definedName>
    <definedName name="B17COT_175">"B17COT_175"</definedName>
    <definedName name="B17COT_176">"B17COT_176"</definedName>
    <definedName name="B17COT_177">"B17COT_177"</definedName>
    <definedName name="B17COT_178">"B17COT_178"</definedName>
    <definedName name="B17COT_179">"B17COT_179"</definedName>
    <definedName name="B17COT_18">"B17COT_18"</definedName>
    <definedName name="B17COT_180">"B17COT_180"</definedName>
    <definedName name="B17COT_181">"B17COT_181"</definedName>
    <definedName name="B17COT_182">"B17COT_182"</definedName>
    <definedName name="B17COT_183">"B17COT_183"</definedName>
    <definedName name="B17COT_184">"B17COT_184"</definedName>
    <definedName name="B17COT_185">"B17COT_185"</definedName>
    <definedName name="B17COT_186">"B17COT_186"</definedName>
    <definedName name="B17COT_187">"B17COT_187"</definedName>
    <definedName name="B17COT_188">"B17COT_188"</definedName>
    <definedName name="B17COT_189">"B17COT_189"</definedName>
    <definedName name="B17COT_19">"B17COT_19"</definedName>
    <definedName name="B17COT_190">"B17COT_190"</definedName>
    <definedName name="B17COT_191">"B17COT_191"</definedName>
    <definedName name="B17COT_192">"B17COT_192"</definedName>
    <definedName name="B17COT_193">"B17COT_193"</definedName>
    <definedName name="B17COT_194">"B17COT_194"</definedName>
    <definedName name="B17COT_195">"B17COT_195"</definedName>
    <definedName name="B17COT_196">"B17COT_196"</definedName>
    <definedName name="B17COT_197">"B17COT_197"</definedName>
    <definedName name="B17COT_198">"B17COT_198"</definedName>
    <definedName name="B17COT_199">"B17COT_199"</definedName>
    <definedName name="B17COT_2">"B17COT_2"</definedName>
    <definedName name="B17COT_20">"B17COT_20"</definedName>
    <definedName name="B17COT_200">"B17COT_200"</definedName>
    <definedName name="B17COT_21">"B17COT_21"</definedName>
    <definedName name="B17COT_22">"B17COT_22"</definedName>
    <definedName name="B17COT_23">"B17COT_23"</definedName>
    <definedName name="B17COT_24">"B17COT_24"</definedName>
    <definedName name="B17COT_25">"B17COT_25"</definedName>
    <definedName name="B17COT_26">"B17COT_26"</definedName>
    <definedName name="B17COT_27">"B17COT_27"</definedName>
    <definedName name="B17COT_28">"B17COT_28"</definedName>
    <definedName name="B17COT_29">"B17COT_29"</definedName>
    <definedName name="B17COT_3">"B17COT_3"</definedName>
    <definedName name="B17COT_30">"B17COT_30"</definedName>
    <definedName name="B17COT_31">"B17COT_31"</definedName>
    <definedName name="B17COT_32">"B17COT_32"</definedName>
    <definedName name="B17COT_33">"B17COT_33"</definedName>
    <definedName name="B17COT_34">"B17COT_34"</definedName>
    <definedName name="B17COT_35">"B17COT_35"</definedName>
    <definedName name="B17COT_36">"B17COT_36"</definedName>
    <definedName name="B17COT_37">"B17COT_37"</definedName>
    <definedName name="B17COT_38">"B17COT_38"</definedName>
    <definedName name="B17COT_39">"B17COT_39"</definedName>
    <definedName name="B17COT_4">"B17COT_4"</definedName>
    <definedName name="B17COT_40">"B17COT_40"</definedName>
    <definedName name="B17COT_41">"B17COT_41"</definedName>
    <definedName name="B17COT_42">"B17COT_42"</definedName>
    <definedName name="B17COT_43">"B17COT_43"</definedName>
    <definedName name="B17COT_44">"B17COT_44"</definedName>
    <definedName name="B17COT_45">"B17COT_45"</definedName>
    <definedName name="B17COT_46">"B17COT_46"</definedName>
    <definedName name="B17COT_47">"B17COT_47"</definedName>
    <definedName name="B17COT_48">"B17COT_48"</definedName>
    <definedName name="B17COT_49">"B17COT_49"</definedName>
    <definedName name="B17COT_5">"B17COT_5"</definedName>
    <definedName name="B17COT_50">"B17COT_50"</definedName>
    <definedName name="B17COT_51">"B17COT_51"</definedName>
    <definedName name="B17COT_52">"B17COT_52"</definedName>
    <definedName name="B17COT_53">"B17COT_53"</definedName>
    <definedName name="B17COT_54">"B17COT_54"</definedName>
    <definedName name="B17COT_55">"B17COT_55"</definedName>
    <definedName name="B17COT_56">"B17COT_56"</definedName>
    <definedName name="B17COT_57">"B17COT_57"</definedName>
    <definedName name="B17COT_58">"B17COT_58"</definedName>
    <definedName name="B17COT_59">"B17COT_59"</definedName>
    <definedName name="B17COT_6">"B17COT_6"</definedName>
    <definedName name="B17COT_60">"B17COT_60"</definedName>
    <definedName name="B17COT_61">"B17COT_61"</definedName>
    <definedName name="B17COT_62">"B17COT_62"</definedName>
    <definedName name="B17COT_63">"B17COT_63"</definedName>
    <definedName name="B17COT_64">"B17COT_64"</definedName>
    <definedName name="B17COT_65">"B17COT_65"</definedName>
    <definedName name="B17COT_66">"B17COT_66"</definedName>
    <definedName name="B17COT_67">"B17COT_67"</definedName>
    <definedName name="B17COT_68">"B17COT_68"</definedName>
    <definedName name="B17COT_69">"B17COT_69"</definedName>
    <definedName name="B17COT_7">"B17COT_7"</definedName>
    <definedName name="B17COT_70">"B17COT_70"</definedName>
    <definedName name="B17COT_71">"B17COT_71"</definedName>
    <definedName name="B17COT_72">"B17COT_72"</definedName>
    <definedName name="B17COT_73">"B17COT_73"</definedName>
    <definedName name="B17COT_74">"B17COT_74"</definedName>
    <definedName name="B17COT_75">"B17COT_75"</definedName>
    <definedName name="B17COT_76">"B17COT_76"</definedName>
    <definedName name="B17COT_77">"B17COT_77"</definedName>
    <definedName name="B17COT_78">"B17COT_78"</definedName>
    <definedName name="B17COT_79">"B17COT_79"</definedName>
    <definedName name="B17COT_8">"B17COT_8"</definedName>
    <definedName name="B17COT_80">"B17COT_80"</definedName>
    <definedName name="B17COT_81">"B17COT_81"</definedName>
    <definedName name="B17COT_82">"B17COT_82"</definedName>
    <definedName name="B17COT_83">"B17COT_83"</definedName>
    <definedName name="B17COT_84">"B17COT_84"</definedName>
    <definedName name="B17COT_85">"B17COT_85"</definedName>
    <definedName name="B17COT_86">"B17COT_86"</definedName>
    <definedName name="B17COT_87">"B17COT_87"</definedName>
    <definedName name="B17COT_88">"B17COT_88"</definedName>
    <definedName name="B17COT_89">"B17COT_89"</definedName>
    <definedName name="B17COT_9">"B17COT_9"</definedName>
    <definedName name="B17COT_90">"B17COT_90"</definedName>
    <definedName name="B17COT_91">"B17COT_91"</definedName>
    <definedName name="B17COT_92">"B17COT_92"</definedName>
    <definedName name="B17COT_93">"B17COT_93"</definedName>
    <definedName name="B17COT_94">"B17COT_94"</definedName>
    <definedName name="B17COT_95">"B17COT_95"</definedName>
    <definedName name="B17COT_96">"B17COT_96"</definedName>
    <definedName name="B17COT_97">"B17COT_97"</definedName>
    <definedName name="B17COT_98">"B17COT_98"</definedName>
    <definedName name="B17COT_99">"B17COT_99"</definedName>
    <definedName name="B17MA">"B17MA"</definedName>
    <definedName name="B17SMLRepeat">"B17SMLRepeat"</definedName>
    <definedName name="B17TEN">"B17TEN"</definedName>
    <definedName name="B18COT_1">"B18COT_1"</definedName>
    <definedName name="B18COT_10">"B18COT_10"</definedName>
    <definedName name="B18COT_100">"B18COT_100"</definedName>
    <definedName name="B18COT_101">"B18COT_101"</definedName>
    <definedName name="B18COT_102">"B18COT_102"</definedName>
    <definedName name="B18COT_103">"B18COT_103"</definedName>
    <definedName name="B18COT_104">"B18COT_104"</definedName>
    <definedName name="B18COT_105">"B18COT_105"</definedName>
    <definedName name="B18COT_106">"B18COT_106"</definedName>
    <definedName name="B18COT_107">"B18COT_107"</definedName>
    <definedName name="B18COT_108">"B18COT_108"</definedName>
    <definedName name="B18COT_109">"B18COT_109"</definedName>
    <definedName name="B18COT_11">"B18COT_11"</definedName>
    <definedName name="B18COT_110">"B18COT_110"</definedName>
    <definedName name="B18COT_111">"B18COT_111"</definedName>
    <definedName name="B18COT_112">"B18COT_112"</definedName>
    <definedName name="B18COT_113">"B18COT_113"</definedName>
    <definedName name="B18COT_114">"B18COT_114"</definedName>
    <definedName name="B18COT_115">"B18COT_115"</definedName>
    <definedName name="B18COT_116">"B18COT_116"</definedName>
    <definedName name="B18COT_117">"B18COT_117"</definedName>
    <definedName name="B18COT_118">"B18COT_118"</definedName>
    <definedName name="B18COT_119">"B18COT_119"</definedName>
    <definedName name="B18COT_12">"B18COT_12"</definedName>
    <definedName name="B18COT_120">"B18COT_120"</definedName>
    <definedName name="B18COT_121">"B18COT_121"</definedName>
    <definedName name="B18COT_122">"B18COT_122"</definedName>
    <definedName name="B18COT_123">"B18COT_123"</definedName>
    <definedName name="B18COT_124">"B18COT_124"</definedName>
    <definedName name="B18COT_125">"B18COT_125"</definedName>
    <definedName name="B18COT_126">"B18COT_126"</definedName>
    <definedName name="B18COT_127">"B18COT_127"</definedName>
    <definedName name="B18COT_128">"B18COT_128"</definedName>
    <definedName name="B18COT_129">"B18COT_129"</definedName>
    <definedName name="B18COT_13">"B18COT_13"</definedName>
    <definedName name="B18COT_130">"B18COT_130"</definedName>
    <definedName name="B18COT_131">"B18COT_131"</definedName>
    <definedName name="B18COT_132">"B18COT_132"</definedName>
    <definedName name="B18COT_133">"B18COT_133"</definedName>
    <definedName name="B18COT_134">"B18COT_134"</definedName>
    <definedName name="B18COT_135">"B18COT_135"</definedName>
    <definedName name="B18COT_136">"B18COT_136"</definedName>
    <definedName name="B18COT_137">"B18COT_137"</definedName>
    <definedName name="B18COT_138">"B18COT_138"</definedName>
    <definedName name="B18COT_139">"B18COT_139"</definedName>
    <definedName name="B18COT_14">"B18COT_14"</definedName>
    <definedName name="B18COT_140">"B18COT_140"</definedName>
    <definedName name="B18COT_141">"B18COT_141"</definedName>
    <definedName name="B18COT_142">"B18COT_142"</definedName>
    <definedName name="B18COT_143">"B18COT_143"</definedName>
    <definedName name="B18COT_144">"B18COT_144"</definedName>
    <definedName name="B18COT_145">"B18COT_145"</definedName>
    <definedName name="B18COT_146">"B18COT_146"</definedName>
    <definedName name="B18COT_147">"B18COT_147"</definedName>
    <definedName name="B18COT_148">"B18COT_148"</definedName>
    <definedName name="B18COT_149">"B18COT_149"</definedName>
    <definedName name="B18COT_15">"B18COT_15"</definedName>
    <definedName name="B18COT_150">"B18COT_150"</definedName>
    <definedName name="B18COT_151">"B18COT_151"</definedName>
    <definedName name="B18COT_152">"B18COT_152"</definedName>
    <definedName name="B18COT_153">"B18COT_153"</definedName>
    <definedName name="B18COT_154">"B18COT_154"</definedName>
    <definedName name="B18COT_155">"B18COT_155"</definedName>
    <definedName name="B18COT_156">"B18COT_156"</definedName>
    <definedName name="B18COT_157">"B18COT_157"</definedName>
    <definedName name="B18COT_158">"B18COT_158"</definedName>
    <definedName name="B18COT_159">"B18COT_159"</definedName>
    <definedName name="B18COT_16">"B18COT_16"</definedName>
    <definedName name="B18COT_160">"B18COT_160"</definedName>
    <definedName name="B18COT_161">"B18COT_161"</definedName>
    <definedName name="B18COT_162">"B18COT_162"</definedName>
    <definedName name="B18COT_163">"B18COT_163"</definedName>
    <definedName name="B18COT_164">"B18COT_164"</definedName>
    <definedName name="B18COT_165">"B18COT_165"</definedName>
    <definedName name="B18COT_166">"B18COT_166"</definedName>
    <definedName name="B18COT_167">"B18COT_167"</definedName>
    <definedName name="B18COT_168">"B18COT_168"</definedName>
    <definedName name="B18COT_169">"B18COT_169"</definedName>
    <definedName name="B18COT_17">"B18COT_17"</definedName>
    <definedName name="B18COT_170">"B18COT_170"</definedName>
    <definedName name="B18COT_171">"B18COT_171"</definedName>
    <definedName name="B18COT_172">"B18COT_172"</definedName>
    <definedName name="B18COT_173">"B18COT_173"</definedName>
    <definedName name="B18COT_174">"B18COT_174"</definedName>
    <definedName name="B18COT_175">"B18COT_175"</definedName>
    <definedName name="B18COT_176">"B18COT_176"</definedName>
    <definedName name="B18COT_177">"B18COT_177"</definedName>
    <definedName name="B18COT_178">"B18COT_178"</definedName>
    <definedName name="B18COT_179">"B18COT_179"</definedName>
    <definedName name="B18COT_18">"B18COT_18"</definedName>
    <definedName name="B18COT_180">"B18COT_180"</definedName>
    <definedName name="B18COT_181">"B18COT_181"</definedName>
    <definedName name="B18COT_182">"B18COT_182"</definedName>
    <definedName name="B18COT_183">"B18COT_183"</definedName>
    <definedName name="B18COT_184">"B18COT_184"</definedName>
    <definedName name="B18COT_185">"B18COT_185"</definedName>
    <definedName name="B18COT_186">"B18COT_186"</definedName>
    <definedName name="B18COT_187">"B18COT_187"</definedName>
    <definedName name="B18COT_188">"B18COT_188"</definedName>
    <definedName name="B18COT_189">"B18COT_189"</definedName>
    <definedName name="B18COT_19">"B18COT_19"</definedName>
    <definedName name="B18COT_190">"B18COT_190"</definedName>
    <definedName name="B18COT_191">"B18COT_191"</definedName>
    <definedName name="B18COT_192">"B18COT_192"</definedName>
    <definedName name="B18COT_193">"B18COT_193"</definedName>
    <definedName name="B18COT_194">"B18COT_194"</definedName>
    <definedName name="B18COT_195">"B18COT_195"</definedName>
    <definedName name="B18COT_196">"B18COT_196"</definedName>
    <definedName name="B18COT_197">"B18COT_197"</definedName>
    <definedName name="B18COT_198">"B18COT_198"</definedName>
    <definedName name="B18COT_199">"B18COT_199"</definedName>
    <definedName name="B18COT_2">"B18COT_2"</definedName>
    <definedName name="B18COT_20">"B18COT_20"</definedName>
    <definedName name="B18COT_200">"B18COT_200"</definedName>
    <definedName name="B18COT_21">"B18COT_21"</definedName>
    <definedName name="B18COT_22">"B18COT_22"</definedName>
    <definedName name="B18COT_23">"B18COT_23"</definedName>
    <definedName name="B18COT_24">"B18COT_24"</definedName>
    <definedName name="B18COT_25">"B18COT_25"</definedName>
    <definedName name="B18COT_26">"B18COT_26"</definedName>
    <definedName name="B18COT_27">"B18COT_27"</definedName>
    <definedName name="B18COT_28">"B18COT_28"</definedName>
    <definedName name="B18COT_29">"B18COT_29"</definedName>
    <definedName name="B18COT_3">"B18COT_3"</definedName>
    <definedName name="B18COT_30">"B18COT_30"</definedName>
    <definedName name="B18COT_31">"B18COT_31"</definedName>
    <definedName name="B18COT_32">"B18COT_32"</definedName>
    <definedName name="B18COT_33">"B18COT_33"</definedName>
    <definedName name="B18COT_34">"B18COT_34"</definedName>
    <definedName name="B18COT_35">"B18COT_35"</definedName>
    <definedName name="B18COT_36">"B18COT_36"</definedName>
    <definedName name="B18COT_37">"B18COT_37"</definedName>
    <definedName name="B18COT_38">"B18COT_38"</definedName>
    <definedName name="B18COT_39">"B18COT_39"</definedName>
    <definedName name="B18COT_4">"B18COT_4"</definedName>
    <definedName name="B18COT_40">"B18COT_40"</definedName>
    <definedName name="B18COT_41">"B18COT_41"</definedName>
    <definedName name="B18COT_42">"B18COT_42"</definedName>
    <definedName name="B18COT_43">"B18COT_43"</definedName>
    <definedName name="B18COT_44">"B18COT_44"</definedName>
    <definedName name="B18COT_45">"B18COT_45"</definedName>
    <definedName name="B18COT_46">"B18COT_46"</definedName>
    <definedName name="B18COT_47">"B18COT_47"</definedName>
    <definedName name="B18COT_48">"B18COT_48"</definedName>
    <definedName name="B18COT_49">"B18COT_49"</definedName>
    <definedName name="B18COT_5">"B18COT_5"</definedName>
    <definedName name="B18COT_50">"B18COT_50"</definedName>
    <definedName name="B18COT_51">"B18COT_51"</definedName>
    <definedName name="B18COT_52">"B18COT_52"</definedName>
    <definedName name="B18COT_53">"B18COT_53"</definedName>
    <definedName name="B18COT_54">"B18COT_54"</definedName>
    <definedName name="B18COT_55">"B18COT_55"</definedName>
    <definedName name="B18COT_56">"B18COT_56"</definedName>
    <definedName name="B18COT_57">"B18COT_57"</definedName>
    <definedName name="B18COT_58">"B18COT_58"</definedName>
    <definedName name="B18COT_59">"B18COT_59"</definedName>
    <definedName name="B18COT_6">"B18COT_6"</definedName>
    <definedName name="B18COT_60">"B18COT_60"</definedName>
    <definedName name="B18COT_61">"B18COT_61"</definedName>
    <definedName name="B18COT_62">"B18COT_62"</definedName>
    <definedName name="B18COT_63">"B18COT_63"</definedName>
    <definedName name="B18COT_64">"B18COT_64"</definedName>
    <definedName name="B18COT_65">"B18COT_65"</definedName>
    <definedName name="B18COT_66">"B18COT_66"</definedName>
    <definedName name="B18COT_67">"B18COT_67"</definedName>
    <definedName name="B18COT_68">"B18COT_68"</definedName>
    <definedName name="B18COT_69">"B18COT_69"</definedName>
    <definedName name="B18COT_7">"B18COT_7"</definedName>
    <definedName name="B18COT_70">"B18COT_70"</definedName>
    <definedName name="B18COT_71">"B18COT_71"</definedName>
    <definedName name="B18COT_72">"B18COT_72"</definedName>
    <definedName name="B18COT_73">"B18COT_73"</definedName>
    <definedName name="B18COT_74">"B18COT_74"</definedName>
    <definedName name="B18COT_75">"B18COT_75"</definedName>
    <definedName name="B18COT_76">"B18COT_76"</definedName>
    <definedName name="B18COT_77">"B18COT_77"</definedName>
    <definedName name="B18COT_78">"B18COT_78"</definedName>
    <definedName name="B18COT_79">"B18COT_79"</definedName>
    <definedName name="B18COT_8">"B18COT_8"</definedName>
    <definedName name="B18COT_80">"B18COT_80"</definedName>
    <definedName name="B18COT_81">"B18COT_81"</definedName>
    <definedName name="B18COT_82">"B18COT_82"</definedName>
    <definedName name="B18COT_83">"B18COT_83"</definedName>
    <definedName name="B18COT_84">"B18COT_84"</definedName>
    <definedName name="B18COT_85">"B18COT_85"</definedName>
    <definedName name="B18COT_86">"B18COT_86"</definedName>
    <definedName name="B18COT_87">"B18COT_87"</definedName>
    <definedName name="B18COT_88">"B18COT_88"</definedName>
    <definedName name="B18COT_89">"B18COT_89"</definedName>
    <definedName name="B18COT_9">"B18COT_9"</definedName>
    <definedName name="B18COT_90">"B18COT_90"</definedName>
    <definedName name="B18COT_91">"B18COT_91"</definedName>
    <definedName name="B18COT_92">"B18COT_92"</definedName>
    <definedName name="B18COT_93">"B18COT_93"</definedName>
    <definedName name="B18COT_94">"B18COT_94"</definedName>
    <definedName name="B18COT_95">"B18COT_95"</definedName>
    <definedName name="B18COT_96">"B18COT_96"</definedName>
    <definedName name="B18COT_97">"B18COT_97"</definedName>
    <definedName name="B18COT_98">"B18COT_98"</definedName>
    <definedName name="B18COT_99">"B18COT_99"</definedName>
    <definedName name="B18MA">"B18MA"</definedName>
    <definedName name="B18SMLRepeat">"B18SMLRepeat"</definedName>
    <definedName name="B18TEN">"B18TEN"</definedName>
    <definedName name="B19COT_1">"B19COT_1"</definedName>
    <definedName name="B19COT_10">"B19COT_10"</definedName>
    <definedName name="B19COT_100">"B19COT_100"</definedName>
    <definedName name="B19COT_101">"B19COT_101"</definedName>
    <definedName name="B19COT_102">"B19COT_102"</definedName>
    <definedName name="B19COT_103">"B19COT_103"</definedName>
    <definedName name="B19COT_104">"B19COT_104"</definedName>
    <definedName name="B19COT_105">"B19COT_105"</definedName>
    <definedName name="B19COT_106">"B19COT_106"</definedName>
    <definedName name="B19COT_107">"B19COT_107"</definedName>
    <definedName name="B19COT_108">"B19COT_108"</definedName>
    <definedName name="B19COT_109">"B19COT_109"</definedName>
    <definedName name="B19COT_11">"B19COT_11"</definedName>
    <definedName name="B19COT_110">"B19COT_110"</definedName>
    <definedName name="B19COT_111">"B19COT_111"</definedName>
    <definedName name="B19COT_112">"B19COT_112"</definedName>
    <definedName name="B19COT_113">"B19COT_113"</definedName>
    <definedName name="B19COT_114">"B19COT_114"</definedName>
    <definedName name="B19COT_115">"B19COT_115"</definedName>
    <definedName name="B19COT_116">"B19COT_116"</definedName>
    <definedName name="B19COT_117">"B19COT_117"</definedName>
    <definedName name="B19COT_118">"B19COT_118"</definedName>
    <definedName name="B19COT_119">"B19COT_119"</definedName>
    <definedName name="B19COT_12">"B19COT_12"</definedName>
    <definedName name="B19COT_120">"B19COT_120"</definedName>
    <definedName name="B19COT_121">"B19COT_121"</definedName>
    <definedName name="B19COT_122">"B19COT_122"</definedName>
    <definedName name="B19COT_123">"B19COT_123"</definedName>
    <definedName name="B19COT_124">"B19COT_124"</definedName>
    <definedName name="B19COT_125">"B19COT_125"</definedName>
    <definedName name="B19COT_126">"B19COT_126"</definedName>
    <definedName name="B19COT_127">"B19COT_127"</definedName>
    <definedName name="B19COT_128">"B19COT_128"</definedName>
    <definedName name="B19COT_129">"B19COT_129"</definedName>
    <definedName name="B19COT_13">"B19COT_13"</definedName>
    <definedName name="B19COT_130">"B19COT_130"</definedName>
    <definedName name="B19COT_131">"B19COT_131"</definedName>
    <definedName name="B19COT_132">"B19COT_132"</definedName>
    <definedName name="B19COT_133">"B19COT_133"</definedName>
    <definedName name="B19COT_134">"B19COT_134"</definedName>
    <definedName name="B19COT_135">"B19COT_135"</definedName>
    <definedName name="B19COT_136">"B19COT_136"</definedName>
    <definedName name="B19COT_137">"B19COT_137"</definedName>
    <definedName name="B19COT_138">"B19COT_138"</definedName>
    <definedName name="B19COT_139">"B19COT_139"</definedName>
    <definedName name="B19COT_14">"B19COT_14"</definedName>
    <definedName name="B19COT_140">"B19COT_140"</definedName>
    <definedName name="B19COT_141">"B19COT_141"</definedName>
    <definedName name="B19COT_142">"B19COT_142"</definedName>
    <definedName name="B19COT_143">"B19COT_143"</definedName>
    <definedName name="B19COT_144">"B19COT_144"</definedName>
    <definedName name="B19COT_145">"B19COT_145"</definedName>
    <definedName name="B19COT_146">"B19COT_146"</definedName>
    <definedName name="B19COT_147">"B19COT_147"</definedName>
    <definedName name="B19COT_148">"B19COT_148"</definedName>
    <definedName name="B19COT_149">"B19COT_149"</definedName>
    <definedName name="B19COT_15">"B19COT_15"</definedName>
    <definedName name="B19COT_150">"B19COT_150"</definedName>
    <definedName name="B19COT_151">"B19COT_151"</definedName>
    <definedName name="B19COT_152">"B19COT_152"</definedName>
    <definedName name="B19COT_153">"B19COT_153"</definedName>
    <definedName name="B19COT_154">"B19COT_154"</definedName>
    <definedName name="B19COT_155">"B19COT_155"</definedName>
    <definedName name="B19COT_156">"B19COT_156"</definedName>
    <definedName name="B19COT_157">"B19COT_157"</definedName>
    <definedName name="B19COT_158">"B19COT_158"</definedName>
    <definedName name="B19COT_159">"B19COT_159"</definedName>
    <definedName name="B19COT_16">"B19COT_16"</definedName>
    <definedName name="B19COT_160">"B19COT_160"</definedName>
    <definedName name="B19COT_161">"B19COT_161"</definedName>
    <definedName name="B19COT_162">"B19COT_162"</definedName>
    <definedName name="B19COT_163">"B19COT_163"</definedName>
    <definedName name="B19COT_164">"B19COT_164"</definedName>
    <definedName name="B19COT_165">"B19COT_165"</definedName>
    <definedName name="B19COT_166">"B19COT_166"</definedName>
    <definedName name="B19COT_167">"B19COT_167"</definedName>
    <definedName name="B19COT_168">"B19COT_168"</definedName>
    <definedName name="B19COT_169">"B19COT_169"</definedName>
    <definedName name="B19COT_17">"B19COT_17"</definedName>
    <definedName name="B19COT_170">"B19COT_170"</definedName>
    <definedName name="B19COT_171">"B19COT_171"</definedName>
    <definedName name="B19COT_172">"B19COT_172"</definedName>
    <definedName name="B19COT_173">"B19COT_173"</definedName>
    <definedName name="B19COT_174">"B19COT_174"</definedName>
    <definedName name="B19COT_175">"B19COT_175"</definedName>
    <definedName name="B19COT_176">"B19COT_176"</definedName>
    <definedName name="B19COT_177">"B19COT_177"</definedName>
    <definedName name="B19COT_178">"B19COT_178"</definedName>
    <definedName name="B19COT_179">"B19COT_179"</definedName>
    <definedName name="B19COT_18">"B19COT_18"</definedName>
    <definedName name="B19COT_180">"B19COT_180"</definedName>
    <definedName name="B19COT_181">"B19COT_181"</definedName>
    <definedName name="B19COT_182">"B19COT_182"</definedName>
    <definedName name="B19COT_183">"B19COT_183"</definedName>
    <definedName name="B19COT_184">"B19COT_184"</definedName>
    <definedName name="B19COT_185">"B19COT_185"</definedName>
    <definedName name="B19COT_186">"B19COT_186"</definedName>
    <definedName name="B19COT_187">"B19COT_187"</definedName>
    <definedName name="B19COT_188">"B19COT_188"</definedName>
    <definedName name="B19COT_189">"B19COT_189"</definedName>
    <definedName name="B19COT_19">"B19COT_19"</definedName>
    <definedName name="B19COT_190">"B19COT_190"</definedName>
    <definedName name="B19COT_191">"B19COT_191"</definedName>
    <definedName name="B19COT_192">"B19COT_192"</definedName>
    <definedName name="B19COT_193">"B19COT_193"</definedName>
    <definedName name="B19COT_194">"B19COT_194"</definedName>
    <definedName name="B19COT_195">"B19COT_195"</definedName>
    <definedName name="B19COT_196">"B19COT_196"</definedName>
    <definedName name="B19COT_197">"B19COT_197"</definedName>
    <definedName name="B19COT_198">"B19COT_198"</definedName>
    <definedName name="B19COT_199">"B19COT_199"</definedName>
    <definedName name="B19COT_2">"B19COT_2"</definedName>
    <definedName name="B19COT_20">"B19COT_20"</definedName>
    <definedName name="B19COT_200">"B19COT_200"</definedName>
    <definedName name="B19COT_21">"B19COT_21"</definedName>
    <definedName name="B19COT_22">"B19COT_22"</definedName>
    <definedName name="B19COT_23">"B19COT_23"</definedName>
    <definedName name="B19COT_24">"B19COT_24"</definedName>
    <definedName name="B19COT_25">"B19COT_25"</definedName>
    <definedName name="B19COT_26">"B19COT_26"</definedName>
    <definedName name="B19COT_27">"B19COT_27"</definedName>
    <definedName name="B19COT_28">"B19COT_28"</definedName>
    <definedName name="B19COT_29">"B19COT_29"</definedName>
    <definedName name="B19COT_3">"B19COT_3"</definedName>
    <definedName name="B19COT_30">"B19COT_30"</definedName>
    <definedName name="B19COT_31">"B19COT_31"</definedName>
    <definedName name="B19COT_32">"B19COT_32"</definedName>
    <definedName name="B19COT_33">"B19COT_33"</definedName>
    <definedName name="B19COT_34">"B19COT_34"</definedName>
    <definedName name="B19COT_35">"B19COT_35"</definedName>
    <definedName name="B19COT_36">"B19COT_36"</definedName>
    <definedName name="B19COT_37">"B19COT_37"</definedName>
    <definedName name="B19COT_38">"B19COT_38"</definedName>
    <definedName name="B19COT_39">"B19COT_39"</definedName>
    <definedName name="B19COT_4">"B19COT_4"</definedName>
    <definedName name="B19COT_40">"B19COT_40"</definedName>
    <definedName name="B19COT_41">"B19COT_41"</definedName>
    <definedName name="B19COT_42">"B19COT_42"</definedName>
    <definedName name="B19COT_43">"B19COT_43"</definedName>
    <definedName name="B19COT_44">"B19COT_44"</definedName>
    <definedName name="B19COT_45">"B19COT_45"</definedName>
    <definedName name="B19COT_46">"B19COT_46"</definedName>
    <definedName name="B19COT_47">"B19COT_47"</definedName>
    <definedName name="B19COT_48">"B19COT_48"</definedName>
    <definedName name="B19COT_49">"B19COT_49"</definedName>
    <definedName name="B19COT_5">"B19COT_5"</definedName>
    <definedName name="B19COT_50">"B19COT_50"</definedName>
    <definedName name="B19COT_51">"B19COT_51"</definedName>
    <definedName name="B19COT_52">"B19COT_52"</definedName>
    <definedName name="B19COT_53">"B19COT_53"</definedName>
    <definedName name="B19COT_54">"B19COT_54"</definedName>
    <definedName name="B19COT_55">"B19COT_55"</definedName>
    <definedName name="B19COT_56">"B19COT_56"</definedName>
    <definedName name="B19COT_57">"B19COT_57"</definedName>
    <definedName name="B19COT_58">"B19COT_58"</definedName>
    <definedName name="B19COT_59">"B19COT_59"</definedName>
    <definedName name="B19COT_6">"B19COT_6"</definedName>
    <definedName name="B19COT_60">"B19COT_60"</definedName>
    <definedName name="B19COT_61">"B19COT_61"</definedName>
    <definedName name="B19COT_62">"B19COT_62"</definedName>
    <definedName name="B19COT_63">"B19COT_63"</definedName>
    <definedName name="B19COT_64">"B19COT_64"</definedName>
    <definedName name="B19COT_65">"B19COT_65"</definedName>
    <definedName name="B19COT_66">"B19COT_66"</definedName>
    <definedName name="B19COT_67">"B19COT_67"</definedName>
    <definedName name="B19COT_68">"B19COT_68"</definedName>
    <definedName name="B19COT_69">"B19COT_69"</definedName>
    <definedName name="B19COT_7">"B19COT_7"</definedName>
    <definedName name="B19COT_70">"B19COT_70"</definedName>
    <definedName name="B19COT_71">"B19COT_71"</definedName>
    <definedName name="B19COT_72">"B19COT_72"</definedName>
    <definedName name="B19COT_73">"B19COT_73"</definedName>
    <definedName name="B19COT_74">"B19COT_74"</definedName>
    <definedName name="B19COT_75">"B19COT_75"</definedName>
    <definedName name="B19COT_76">"B19COT_76"</definedName>
    <definedName name="B19COT_77">"B19COT_77"</definedName>
    <definedName name="B19COT_78">"B19COT_78"</definedName>
    <definedName name="B19COT_79">"B19COT_79"</definedName>
    <definedName name="B19COT_8">"B19COT_8"</definedName>
    <definedName name="B19COT_80">"B19COT_80"</definedName>
    <definedName name="B19COT_81">"B19COT_81"</definedName>
    <definedName name="B19COT_82">"B19COT_82"</definedName>
    <definedName name="B19COT_83">"B19COT_83"</definedName>
    <definedName name="B19COT_84">"B19COT_84"</definedName>
    <definedName name="B19COT_85">"B19COT_85"</definedName>
    <definedName name="B19COT_86">"B19COT_86"</definedName>
    <definedName name="B19COT_87">"B19COT_87"</definedName>
    <definedName name="B19COT_88">"B19COT_88"</definedName>
    <definedName name="B19COT_89">"B19COT_89"</definedName>
    <definedName name="B19COT_9">"B19COT_9"</definedName>
    <definedName name="B19COT_90">"B19COT_90"</definedName>
    <definedName name="B19COT_91">"B19COT_91"</definedName>
    <definedName name="B19COT_92">"B19COT_92"</definedName>
    <definedName name="B19COT_93">"B19COT_93"</definedName>
    <definedName name="B19COT_94">"B19COT_94"</definedName>
    <definedName name="B19COT_95">"B19COT_95"</definedName>
    <definedName name="B19COT_96">"B19COT_96"</definedName>
    <definedName name="B19COT_97">"B19COT_97"</definedName>
    <definedName name="B19COT_98">"B19COT_98"</definedName>
    <definedName name="B19COT_99">"B19COT_99"</definedName>
    <definedName name="B19MA">"B19MA"</definedName>
    <definedName name="B19SMLRepeat">"B19SMLRepeat"</definedName>
    <definedName name="B19TEN">"B19TEN"</definedName>
    <definedName name="B1COT_1">"B1COT_1"</definedName>
    <definedName name="B1COT_10">"B1COT_10"</definedName>
    <definedName name="B1COT_100">"B1COT_100"</definedName>
    <definedName name="B1COT_101">"B1COT_101"</definedName>
    <definedName name="B1COT_102">"B1COT_102"</definedName>
    <definedName name="B1COT_103">"B1COT_103"</definedName>
    <definedName name="B1COT_104">"B1COT_104"</definedName>
    <definedName name="B1COT_105">"B1COT_105"</definedName>
    <definedName name="B1COT_106">"B1COT_106"</definedName>
    <definedName name="B1COT_107">"B1COT_107"</definedName>
    <definedName name="B1COT_108">"B1COT_108"</definedName>
    <definedName name="B1COT_109">"B1COT_109"</definedName>
    <definedName name="B1COT_11">"B1COT_11"</definedName>
    <definedName name="B1COT_110">"B1COT_110"</definedName>
    <definedName name="B1COT_111">"B1COT_111"</definedName>
    <definedName name="B1COT_112">"B1COT_112"</definedName>
    <definedName name="B1COT_113">"B1COT_113"</definedName>
    <definedName name="B1COT_114">"B1COT_114"</definedName>
    <definedName name="B1COT_115">"B1COT_115"</definedName>
    <definedName name="B1COT_116">"B1COT_116"</definedName>
    <definedName name="B1COT_117">"B1COT_117"</definedName>
    <definedName name="B1COT_118">"B1COT_118"</definedName>
    <definedName name="B1COT_119">"B1COT_119"</definedName>
    <definedName name="B1COT_12">"B1COT_12"</definedName>
    <definedName name="B1COT_120">"B1COT_120"</definedName>
    <definedName name="B1COT_121">"B1COT_121"</definedName>
    <definedName name="B1COT_122">"B1COT_122"</definedName>
    <definedName name="B1COT_123">"B1COT_123"</definedName>
    <definedName name="B1COT_124">"B1COT_124"</definedName>
    <definedName name="B1COT_125">"B1COT_125"</definedName>
    <definedName name="B1COT_126">"B1COT_126"</definedName>
    <definedName name="B1COT_127">"B1COT_127"</definedName>
    <definedName name="B1COT_128">"B1COT_128"</definedName>
    <definedName name="B1COT_129">"B1COT_129"</definedName>
    <definedName name="B1COT_13">"B1COT_13"</definedName>
    <definedName name="B1COT_130">"B1COT_130"</definedName>
    <definedName name="B1COT_131">"B1COT_131"</definedName>
    <definedName name="B1COT_132">"B1COT_132"</definedName>
    <definedName name="B1COT_133">"B1COT_133"</definedName>
    <definedName name="B1COT_134">"B1COT_134"</definedName>
    <definedName name="B1COT_135">"B1COT_135"</definedName>
    <definedName name="B1COT_136">"B1COT_136"</definedName>
    <definedName name="B1COT_137">"B1COT_137"</definedName>
    <definedName name="B1COT_138">"B1COT_138"</definedName>
    <definedName name="B1COT_139">"B1COT_139"</definedName>
    <definedName name="B1COT_14">"B1COT_14"</definedName>
    <definedName name="B1COT_140">"B1COT_140"</definedName>
    <definedName name="B1COT_141">"B1COT_141"</definedName>
    <definedName name="B1COT_142">"B1COT_142"</definedName>
    <definedName name="B1COT_143">"B1COT_143"</definedName>
    <definedName name="B1COT_144">"B1COT_144"</definedName>
    <definedName name="B1COT_145">"B1COT_145"</definedName>
    <definedName name="B1COT_146">"B1COT_146"</definedName>
    <definedName name="B1COT_147">"B1COT_147"</definedName>
    <definedName name="B1COT_148">"B1COT_148"</definedName>
    <definedName name="B1COT_149">"B1COT_149"</definedName>
    <definedName name="B1COT_15">"B1COT_15"</definedName>
    <definedName name="B1COT_150">"B1COT_150"</definedName>
    <definedName name="B1COT_151">"B1COT_151"</definedName>
    <definedName name="B1COT_152">"B1COT_152"</definedName>
    <definedName name="B1COT_153">"B1COT_153"</definedName>
    <definedName name="B1COT_154">"B1COT_154"</definedName>
    <definedName name="B1COT_155">"B1COT_155"</definedName>
    <definedName name="B1COT_156">"B1COT_156"</definedName>
    <definedName name="B1COT_157">"B1COT_157"</definedName>
    <definedName name="B1COT_158">"B1COT_158"</definedName>
    <definedName name="B1COT_159">"B1COT_159"</definedName>
    <definedName name="B1COT_16">"B1COT_16"</definedName>
    <definedName name="B1COT_160">"B1COT_160"</definedName>
    <definedName name="B1COT_161">"B1COT_161"</definedName>
    <definedName name="B1COT_162">"B1COT_162"</definedName>
    <definedName name="B1COT_163">"B1COT_163"</definedName>
    <definedName name="B1COT_164">"B1COT_164"</definedName>
    <definedName name="B1COT_165">"B1COT_165"</definedName>
    <definedName name="B1COT_166">"B1COT_166"</definedName>
    <definedName name="B1COT_167">"B1COT_167"</definedName>
    <definedName name="B1COT_168">"B1COT_168"</definedName>
    <definedName name="B1COT_169">"B1COT_169"</definedName>
    <definedName name="B1COT_17">"B1COT_17"</definedName>
    <definedName name="B1COT_170">"B1COT_170"</definedName>
    <definedName name="B1COT_171">"B1COT_171"</definedName>
    <definedName name="B1COT_172">"B1COT_172"</definedName>
    <definedName name="B1COT_173">"B1COT_173"</definedName>
    <definedName name="B1COT_174">"B1COT_174"</definedName>
    <definedName name="B1COT_175">"B1COT_175"</definedName>
    <definedName name="B1COT_176">"B1COT_176"</definedName>
    <definedName name="B1COT_177">"B1COT_177"</definedName>
    <definedName name="B1COT_178">"B1COT_178"</definedName>
    <definedName name="B1COT_179">"B1COT_179"</definedName>
    <definedName name="B1COT_18">"B1COT_18"</definedName>
    <definedName name="B1COT_180">"B1COT_180"</definedName>
    <definedName name="B1COT_181">"B1COT_181"</definedName>
    <definedName name="B1COT_182">"B1COT_182"</definedName>
    <definedName name="B1COT_183">"B1COT_183"</definedName>
    <definedName name="B1COT_184">"B1COT_184"</definedName>
    <definedName name="B1COT_185">"B1COT_185"</definedName>
    <definedName name="B1COT_186">"B1COT_186"</definedName>
    <definedName name="B1COT_187">"B1COT_187"</definedName>
    <definedName name="B1COT_188">"B1COT_188"</definedName>
    <definedName name="B1COT_189">"B1COT_189"</definedName>
    <definedName name="B1COT_19">"B1COT_19"</definedName>
    <definedName name="B1COT_190">"B1COT_190"</definedName>
    <definedName name="B1COT_191">"B1COT_191"</definedName>
    <definedName name="B1COT_192">"B1COT_192"</definedName>
    <definedName name="B1COT_193">"B1COT_193"</definedName>
    <definedName name="B1COT_194">"B1COT_194"</definedName>
    <definedName name="B1COT_195">"B1COT_195"</definedName>
    <definedName name="B1COT_196">"B1COT_196"</definedName>
    <definedName name="B1COT_197">"B1COT_197"</definedName>
    <definedName name="B1COT_198">"B1COT_198"</definedName>
    <definedName name="B1COT_199">"B1COT_199"</definedName>
    <definedName name="B1COT_2">"B1COT_2"</definedName>
    <definedName name="B1COT_20">"B1COT_20"</definedName>
    <definedName name="B1COT_200">"B1COT_200"</definedName>
    <definedName name="B1COT_21">"B1COT_21"</definedName>
    <definedName name="B1COT_22">"B1COT_22"</definedName>
    <definedName name="B1COT_23">"B1COT_23"</definedName>
    <definedName name="B1COT_24">"B1COT_24"</definedName>
    <definedName name="B1COT_25">"B1COT_25"</definedName>
    <definedName name="B1COT_26">"B1COT_26"</definedName>
    <definedName name="B1COT_27">"B1COT_27"</definedName>
    <definedName name="B1COT_28">"B1COT_28"</definedName>
    <definedName name="B1COT_29">"B1COT_29"</definedName>
    <definedName name="B1COT_3">"B1COT_3"</definedName>
    <definedName name="B1COT_30">"B1COT_30"</definedName>
    <definedName name="B1COT_31">"B1COT_31"</definedName>
    <definedName name="B1COT_32">"B1COT_32"</definedName>
    <definedName name="B1COT_33">"B1COT_33"</definedName>
    <definedName name="B1COT_34">"B1COT_34"</definedName>
    <definedName name="B1COT_35">"B1COT_35"</definedName>
    <definedName name="B1COT_36">"B1COT_36"</definedName>
    <definedName name="B1COT_37">"B1COT_37"</definedName>
    <definedName name="B1COT_38">"B1COT_38"</definedName>
    <definedName name="B1COT_39">"B1COT_39"</definedName>
    <definedName name="B1COT_4">"B1COT_4"</definedName>
    <definedName name="B1COT_40">"B1COT_40"</definedName>
    <definedName name="B1COT_41">"B1COT_41"</definedName>
    <definedName name="B1COT_42">"B1COT_42"</definedName>
    <definedName name="B1COT_43">"B1COT_43"</definedName>
    <definedName name="B1COT_44">"B1COT_44"</definedName>
    <definedName name="B1COT_45">"B1COT_45"</definedName>
    <definedName name="B1COT_46">"B1COT_46"</definedName>
    <definedName name="B1COT_47">"B1COT_47"</definedName>
    <definedName name="B1COT_48">"B1COT_48"</definedName>
    <definedName name="B1COT_49">"B1COT_49"</definedName>
    <definedName name="B1COT_5">"B1COT_5"</definedName>
    <definedName name="B1COT_50">"B1COT_50"</definedName>
    <definedName name="B1COT_51">"B1COT_51"</definedName>
    <definedName name="B1COT_52">"B1COT_52"</definedName>
    <definedName name="B1COT_53">"B1COT_53"</definedName>
    <definedName name="B1COT_54">"B1COT_54"</definedName>
    <definedName name="B1COT_55">"B1COT_55"</definedName>
    <definedName name="B1COT_56">"B1COT_56"</definedName>
    <definedName name="B1COT_57">"B1COT_57"</definedName>
    <definedName name="B1COT_58">"B1COT_58"</definedName>
    <definedName name="B1COT_59">"B1COT_59"</definedName>
    <definedName name="B1COT_6">"B1COT_6"</definedName>
    <definedName name="B1COT_60">"B1COT_60"</definedName>
    <definedName name="B1COT_61">"B1COT_61"</definedName>
    <definedName name="B1COT_62">"B1COT_62"</definedName>
    <definedName name="B1COT_63">"B1COT_63"</definedName>
    <definedName name="B1COT_64">"B1COT_64"</definedName>
    <definedName name="B1COT_65">"B1COT_65"</definedName>
    <definedName name="B1COT_66">"B1COT_66"</definedName>
    <definedName name="B1COT_67">"B1COT_67"</definedName>
    <definedName name="B1COT_68">"B1COT_68"</definedName>
    <definedName name="B1COT_69">"B1COT_69"</definedName>
    <definedName name="B1COT_7">"B1COT_7"</definedName>
    <definedName name="B1COT_70">"B1COT_70"</definedName>
    <definedName name="B1COT_71">"B1COT_71"</definedName>
    <definedName name="B1COT_72">"B1COT_72"</definedName>
    <definedName name="B1COT_73">"B1COT_73"</definedName>
    <definedName name="B1COT_74">"B1COT_74"</definedName>
    <definedName name="B1COT_75">"B1COT_75"</definedName>
    <definedName name="B1COT_76">"B1COT_76"</definedName>
    <definedName name="B1COT_77">"B1COT_77"</definedName>
    <definedName name="B1COT_78">"B1COT_78"</definedName>
    <definedName name="B1COT_79">"B1COT_79"</definedName>
    <definedName name="B1COT_8">"B1COT_8"</definedName>
    <definedName name="B1COT_80">"B1COT_80"</definedName>
    <definedName name="B1COT_81">"B1COT_81"</definedName>
    <definedName name="B1COT_82">"B1COT_82"</definedName>
    <definedName name="B1COT_83">"B1COT_83"</definedName>
    <definedName name="B1COT_84">"B1COT_84"</definedName>
    <definedName name="B1COT_85">"B1COT_85"</definedName>
    <definedName name="B1COT_86">"B1COT_86"</definedName>
    <definedName name="B1COT_87">"B1COT_87"</definedName>
    <definedName name="B1COT_88">"B1COT_88"</definedName>
    <definedName name="B1COT_89">"B1COT_89"</definedName>
    <definedName name="B1COT_9">"B1COT_9"</definedName>
    <definedName name="B1COT_90">"B1COT_90"</definedName>
    <definedName name="B1COT_91">"B1COT_91"</definedName>
    <definedName name="B1COT_92">"B1COT_92"</definedName>
    <definedName name="B1COT_93">"B1COT_93"</definedName>
    <definedName name="B1COT_94">"B1COT_94"</definedName>
    <definedName name="B1COT_95">"B1COT_95"</definedName>
    <definedName name="B1COT_96">"B1COT_96"</definedName>
    <definedName name="B1COT_97">"B1COT_97"</definedName>
    <definedName name="B1COT_98">"B1COT_98"</definedName>
    <definedName name="B1COT_99">"B1COT_99"</definedName>
    <definedName name="B1MA">"B1MA"</definedName>
    <definedName name="B1SMLRepeat">"B1SMLRepeat"</definedName>
    <definedName name="B1TEN">"B1TEN"</definedName>
    <definedName name="b2_" localSheetId="22">#REF!</definedName>
    <definedName name="b2_">#REF!</definedName>
    <definedName name="b2." localSheetId="22">#REF!</definedName>
    <definedName name="b2.">#REF!</definedName>
    <definedName name="B20COT_1">"B20COT_1"</definedName>
    <definedName name="B20COT_10">"B20COT_10"</definedName>
    <definedName name="B20COT_100">"B20COT_100"</definedName>
    <definedName name="B20COT_101">"B20COT_101"</definedName>
    <definedName name="B20COT_102">"B20COT_102"</definedName>
    <definedName name="B20COT_103">"B20COT_103"</definedName>
    <definedName name="B20COT_104">"B20COT_104"</definedName>
    <definedName name="B20COT_105">"B20COT_105"</definedName>
    <definedName name="B20COT_106">"B20COT_106"</definedName>
    <definedName name="B20COT_107">"B20COT_107"</definedName>
    <definedName name="B20COT_108">"B20COT_108"</definedName>
    <definedName name="B20COT_109">"B20COT_109"</definedName>
    <definedName name="B20COT_11">"B20COT_11"</definedName>
    <definedName name="B20COT_110">"B20COT_110"</definedName>
    <definedName name="B20COT_111">"B20COT_111"</definedName>
    <definedName name="B20COT_112">"B20COT_112"</definedName>
    <definedName name="B20COT_113">"B20COT_113"</definedName>
    <definedName name="B20COT_114">"B20COT_114"</definedName>
    <definedName name="B20COT_115">"B20COT_115"</definedName>
    <definedName name="B20COT_116">"B20COT_116"</definedName>
    <definedName name="B20COT_117">"B20COT_117"</definedName>
    <definedName name="B20COT_118">"B20COT_118"</definedName>
    <definedName name="B20COT_119">"B20COT_119"</definedName>
    <definedName name="B20COT_12">"B20COT_12"</definedName>
    <definedName name="B20COT_120">"B20COT_120"</definedName>
    <definedName name="B20COT_121">"B20COT_121"</definedName>
    <definedName name="B20COT_122">"B20COT_122"</definedName>
    <definedName name="B20COT_123">"B20COT_123"</definedName>
    <definedName name="B20COT_124">"B20COT_124"</definedName>
    <definedName name="B20COT_125">"B20COT_125"</definedName>
    <definedName name="B20COT_126">"B20COT_126"</definedName>
    <definedName name="B20COT_127">"B20COT_127"</definedName>
    <definedName name="B20COT_128">"B20COT_128"</definedName>
    <definedName name="B20COT_129">"B20COT_129"</definedName>
    <definedName name="B20COT_13">"B20COT_13"</definedName>
    <definedName name="B20COT_130">"B20COT_130"</definedName>
    <definedName name="B20COT_131">"B20COT_131"</definedName>
    <definedName name="B20COT_132">"B20COT_132"</definedName>
    <definedName name="B20COT_133">"B20COT_133"</definedName>
    <definedName name="B20COT_134">"B20COT_134"</definedName>
    <definedName name="B20COT_135">"B20COT_135"</definedName>
    <definedName name="B20COT_136">"B20COT_136"</definedName>
    <definedName name="B20COT_137">"B20COT_137"</definedName>
    <definedName name="B20COT_138">"B20COT_138"</definedName>
    <definedName name="B20COT_139">"B20COT_139"</definedName>
    <definedName name="B20COT_14">"B20COT_14"</definedName>
    <definedName name="B20COT_140">"B20COT_140"</definedName>
    <definedName name="B20COT_141">"B20COT_141"</definedName>
    <definedName name="B20COT_142">"B20COT_142"</definedName>
    <definedName name="B20COT_143">"B20COT_143"</definedName>
    <definedName name="B20COT_144">"B20COT_144"</definedName>
    <definedName name="B20COT_145">"B20COT_145"</definedName>
    <definedName name="B20COT_146">"B20COT_146"</definedName>
    <definedName name="B20COT_147">"B20COT_147"</definedName>
    <definedName name="B20COT_148">"B20COT_148"</definedName>
    <definedName name="B20COT_149">"B20COT_149"</definedName>
    <definedName name="B20COT_15">"B20COT_15"</definedName>
    <definedName name="B20COT_150">"B20COT_150"</definedName>
    <definedName name="B20COT_151">"B20COT_151"</definedName>
    <definedName name="B20COT_152">"B20COT_152"</definedName>
    <definedName name="B20COT_153">"B20COT_153"</definedName>
    <definedName name="B20COT_154">"B20COT_154"</definedName>
    <definedName name="B20COT_155">"B20COT_155"</definedName>
    <definedName name="B20COT_156">"B20COT_156"</definedName>
    <definedName name="B20COT_157">"B20COT_157"</definedName>
    <definedName name="B20COT_158">"B20COT_158"</definedName>
    <definedName name="B20COT_159">"B20COT_159"</definedName>
    <definedName name="B20COT_16">"B20COT_16"</definedName>
    <definedName name="B20COT_160">"B20COT_160"</definedName>
    <definedName name="B20COT_161">"B20COT_161"</definedName>
    <definedName name="B20COT_162">"B20COT_162"</definedName>
    <definedName name="B20COT_163">"B20COT_163"</definedName>
    <definedName name="B20COT_164">"B20COT_164"</definedName>
    <definedName name="B20COT_165">"B20COT_165"</definedName>
    <definedName name="B20COT_166">"B20COT_166"</definedName>
    <definedName name="B20COT_167">"B20COT_167"</definedName>
    <definedName name="B20COT_168">"B20COT_168"</definedName>
    <definedName name="B20COT_169">"B20COT_169"</definedName>
    <definedName name="B20COT_17">"B20COT_17"</definedName>
    <definedName name="B20COT_170">"B20COT_170"</definedName>
    <definedName name="B20COT_171">"B20COT_171"</definedName>
    <definedName name="B20COT_172">"B20COT_172"</definedName>
    <definedName name="B20COT_173">"B20COT_173"</definedName>
    <definedName name="B20COT_174">"B20COT_174"</definedName>
    <definedName name="B20COT_175">"B20COT_175"</definedName>
    <definedName name="B20COT_176">"B20COT_176"</definedName>
    <definedName name="B20COT_177">"B20COT_177"</definedName>
    <definedName name="B20COT_178">"B20COT_178"</definedName>
    <definedName name="B20COT_179">"B20COT_179"</definedName>
    <definedName name="B20COT_18">"B20COT_18"</definedName>
    <definedName name="B20COT_180">"B20COT_180"</definedName>
    <definedName name="B20COT_181">"B20COT_181"</definedName>
    <definedName name="B20COT_182">"B20COT_182"</definedName>
    <definedName name="B20COT_183">"B20COT_183"</definedName>
    <definedName name="B20COT_184">"B20COT_184"</definedName>
    <definedName name="B20COT_185">"B20COT_185"</definedName>
    <definedName name="B20COT_186">"B20COT_186"</definedName>
    <definedName name="B20COT_187">"B20COT_187"</definedName>
    <definedName name="B20COT_188">"B20COT_188"</definedName>
    <definedName name="B20COT_189">"B20COT_189"</definedName>
    <definedName name="B20COT_19">"B20COT_19"</definedName>
    <definedName name="B20COT_190">"B20COT_190"</definedName>
    <definedName name="B20COT_191">"B20COT_191"</definedName>
    <definedName name="B20COT_192">"B20COT_192"</definedName>
    <definedName name="B20COT_193">"B20COT_193"</definedName>
    <definedName name="B20COT_194">"B20COT_194"</definedName>
    <definedName name="B20COT_195">"B20COT_195"</definedName>
    <definedName name="B20COT_196">"B20COT_196"</definedName>
    <definedName name="B20COT_197">"B20COT_197"</definedName>
    <definedName name="B20COT_198">"B20COT_198"</definedName>
    <definedName name="B20COT_199">"B20COT_199"</definedName>
    <definedName name="B20COT_2">"B20COT_2"</definedName>
    <definedName name="B20COT_20">"B20COT_20"</definedName>
    <definedName name="B20COT_200">"B20COT_200"</definedName>
    <definedName name="B20COT_21">"B20COT_21"</definedName>
    <definedName name="B20COT_22">"B20COT_22"</definedName>
    <definedName name="B20COT_23">"B20COT_23"</definedName>
    <definedName name="B20COT_24">"B20COT_24"</definedName>
    <definedName name="B20COT_25">"B20COT_25"</definedName>
    <definedName name="B20COT_26">"B20COT_26"</definedName>
    <definedName name="B20COT_27">"B20COT_27"</definedName>
    <definedName name="B20COT_28">"B20COT_28"</definedName>
    <definedName name="B20COT_29">"B20COT_29"</definedName>
    <definedName name="B20COT_3">"B20COT_3"</definedName>
    <definedName name="B20COT_30">"B20COT_30"</definedName>
    <definedName name="B20COT_31">"B20COT_31"</definedName>
    <definedName name="B20COT_32">"B20COT_32"</definedName>
    <definedName name="B20COT_33">"B20COT_33"</definedName>
    <definedName name="B20COT_34">"B20COT_34"</definedName>
    <definedName name="B20COT_35">"B20COT_35"</definedName>
    <definedName name="B20COT_36">"B20COT_36"</definedName>
    <definedName name="B20COT_37">"B20COT_37"</definedName>
    <definedName name="B20COT_38">"B20COT_38"</definedName>
    <definedName name="B20COT_39">"B20COT_39"</definedName>
    <definedName name="B20COT_4">"B20COT_4"</definedName>
    <definedName name="B20COT_40">"B20COT_40"</definedName>
    <definedName name="B20COT_41">"B20COT_41"</definedName>
    <definedName name="B20COT_42">"B20COT_42"</definedName>
    <definedName name="B20COT_43">"B20COT_43"</definedName>
    <definedName name="B20COT_44">"B20COT_44"</definedName>
    <definedName name="B20COT_45">"B20COT_45"</definedName>
    <definedName name="B20COT_46">"B20COT_46"</definedName>
    <definedName name="B20COT_47">"B20COT_47"</definedName>
    <definedName name="B20COT_48">"B20COT_48"</definedName>
    <definedName name="B20COT_49">"B20COT_49"</definedName>
    <definedName name="B20COT_5">"B20COT_5"</definedName>
    <definedName name="B20COT_50">"B20COT_50"</definedName>
    <definedName name="B20COT_51">"B20COT_51"</definedName>
    <definedName name="B20COT_52">"B20COT_52"</definedName>
    <definedName name="B20COT_53">"B20COT_53"</definedName>
    <definedName name="B20COT_54">"B20COT_54"</definedName>
    <definedName name="B20COT_55">"B20COT_55"</definedName>
    <definedName name="B20COT_56">"B20COT_56"</definedName>
    <definedName name="B20COT_57">"B20COT_57"</definedName>
    <definedName name="B20COT_58">"B20COT_58"</definedName>
    <definedName name="B20COT_59">"B20COT_59"</definedName>
    <definedName name="B20COT_6">"B20COT_6"</definedName>
    <definedName name="B20COT_60">"B20COT_60"</definedName>
    <definedName name="B20COT_61">"B20COT_61"</definedName>
    <definedName name="B20COT_62">"B20COT_62"</definedName>
    <definedName name="B20COT_63">"B20COT_63"</definedName>
    <definedName name="B20COT_64">"B20COT_64"</definedName>
    <definedName name="B20COT_65">"B20COT_65"</definedName>
    <definedName name="B20COT_66">"B20COT_66"</definedName>
    <definedName name="B20COT_67">"B20COT_67"</definedName>
    <definedName name="B20COT_68">"B20COT_68"</definedName>
    <definedName name="B20COT_69">"B20COT_69"</definedName>
    <definedName name="B20COT_7">"B20COT_7"</definedName>
    <definedName name="B20COT_70">"B20COT_70"</definedName>
    <definedName name="B20COT_71">"B20COT_71"</definedName>
    <definedName name="B20COT_72">"B20COT_72"</definedName>
    <definedName name="B20COT_73">"B20COT_73"</definedName>
    <definedName name="B20COT_74">"B20COT_74"</definedName>
    <definedName name="B20COT_75">"B20COT_75"</definedName>
    <definedName name="B20COT_76">"B20COT_76"</definedName>
    <definedName name="B20COT_77">"B20COT_77"</definedName>
    <definedName name="B20COT_78">"B20COT_78"</definedName>
    <definedName name="B20COT_79">"B20COT_79"</definedName>
    <definedName name="B20COT_8">"B20COT_8"</definedName>
    <definedName name="B20COT_80">"B20COT_80"</definedName>
    <definedName name="B20COT_81">"B20COT_81"</definedName>
    <definedName name="B20COT_82">"B20COT_82"</definedName>
    <definedName name="B20COT_83">"B20COT_83"</definedName>
    <definedName name="B20COT_84">"B20COT_84"</definedName>
    <definedName name="B20COT_85">"B20COT_85"</definedName>
    <definedName name="B20COT_86">"B20COT_86"</definedName>
    <definedName name="B20COT_87">"B20COT_87"</definedName>
    <definedName name="B20COT_88">"B20COT_88"</definedName>
    <definedName name="B20COT_89">"B20COT_89"</definedName>
    <definedName name="B20COT_9">"B20COT_9"</definedName>
    <definedName name="B20COT_90">"B20COT_90"</definedName>
    <definedName name="B20COT_91">"B20COT_91"</definedName>
    <definedName name="B20COT_92">"B20COT_92"</definedName>
    <definedName name="B20COT_93">"B20COT_93"</definedName>
    <definedName name="B20COT_94">"B20COT_94"</definedName>
    <definedName name="B20COT_95">"B20COT_95"</definedName>
    <definedName name="B20COT_96">"B20COT_96"</definedName>
    <definedName name="B20COT_97">"B20COT_97"</definedName>
    <definedName name="B20COT_98">"B20COT_98"</definedName>
    <definedName name="B20COT_99">"B20COT_99"</definedName>
    <definedName name="B20MA">"B20MA"</definedName>
    <definedName name="B20SMLRepeat">"B20SMLRepeat"</definedName>
    <definedName name="B20TEN">"B20TEN"</definedName>
    <definedName name="B21COT_1">"B21COT_1"</definedName>
    <definedName name="B21COT_10">"B21COT_10"</definedName>
    <definedName name="B21COT_100">"B21COT_100"</definedName>
    <definedName name="B21COT_101">"B21COT_101"</definedName>
    <definedName name="B21COT_102">"B21COT_102"</definedName>
    <definedName name="B21COT_103">"B21COT_103"</definedName>
    <definedName name="B21COT_104">"B21COT_104"</definedName>
    <definedName name="B21COT_105">"B21COT_105"</definedName>
    <definedName name="B21COT_106">"B21COT_106"</definedName>
    <definedName name="B21COT_107">"B21COT_107"</definedName>
    <definedName name="B21COT_108">"B21COT_108"</definedName>
    <definedName name="B21COT_109">"B21COT_109"</definedName>
    <definedName name="B21COT_11">"B21COT_11"</definedName>
    <definedName name="B21COT_110">"B21COT_110"</definedName>
    <definedName name="B21COT_111">"B21COT_111"</definedName>
    <definedName name="B21COT_112">"B21COT_112"</definedName>
    <definedName name="B21COT_113">"B21COT_113"</definedName>
    <definedName name="B21COT_114">"B21COT_114"</definedName>
    <definedName name="B21COT_115">"B21COT_115"</definedName>
    <definedName name="B21COT_116">"B21COT_116"</definedName>
    <definedName name="B21COT_117">"B21COT_117"</definedName>
    <definedName name="B21COT_118">"B21COT_118"</definedName>
    <definedName name="B21COT_119">"B21COT_119"</definedName>
    <definedName name="B21COT_12">"B21COT_12"</definedName>
    <definedName name="B21COT_120">"B21COT_120"</definedName>
    <definedName name="B21COT_121">"B21COT_121"</definedName>
    <definedName name="B21COT_122">"B21COT_122"</definedName>
    <definedName name="B21COT_123">"B21COT_123"</definedName>
    <definedName name="B21COT_124">"B21COT_124"</definedName>
    <definedName name="B21COT_125">"B21COT_125"</definedName>
    <definedName name="B21COT_126">"B21COT_126"</definedName>
    <definedName name="B21COT_127">"B21COT_127"</definedName>
    <definedName name="B21COT_128">"B21COT_128"</definedName>
    <definedName name="B21COT_129">"B21COT_129"</definedName>
    <definedName name="B21COT_13">"B21COT_13"</definedName>
    <definedName name="B21COT_130">"B21COT_130"</definedName>
    <definedName name="B21COT_131">"B21COT_131"</definedName>
    <definedName name="B21COT_132">"B21COT_132"</definedName>
    <definedName name="B21COT_133">"B21COT_133"</definedName>
    <definedName name="B21COT_134">"B21COT_134"</definedName>
    <definedName name="B21COT_135">"B21COT_135"</definedName>
    <definedName name="B21COT_136">"B21COT_136"</definedName>
    <definedName name="B21COT_137">"B21COT_137"</definedName>
    <definedName name="B21COT_138">"B21COT_138"</definedName>
    <definedName name="B21COT_139">"B21COT_139"</definedName>
    <definedName name="B21COT_14">"B21COT_14"</definedName>
    <definedName name="B21COT_140">"B21COT_140"</definedName>
    <definedName name="B21COT_141">"B21COT_141"</definedName>
    <definedName name="B21COT_142">"B21COT_142"</definedName>
    <definedName name="B21COT_143">"B21COT_143"</definedName>
    <definedName name="B21COT_144">"B21COT_144"</definedName>
    <definedName name="B21COT_145">"B21COT_145"</definedName>
    <definedName name="B21COT_146">"B21COT_146"</definedName>
    <definedName name="B21COT_147">"B21COT_147"</definedName>
    <definedName name="B21COT_148">"B21COT_148"</definedName>
    <definedName name="B21COT_149">"B21COT_149"</definedName>
    <definedName name="B21COT_15">"B21COT_15"</definedName>
    <definedName name="B21COT_150">"B21COT_150"</definedName>
    <definedName name="B21COT_151">"B21COT_151"</definedName>
    <definedName name="B21COT_152">"B21COT_152"</definedName>
    <definedName name="B21COT_153">"B21COT_153"</definedName>
    <definedName name="B21COT_154">"B21COT_154"</definedName>
    <definedName name="B21COT_155">"B21COT_155"</definedName>
    <definedName name="B21COT_156">"B21COT_156"</definedName>
    <definedName name="B21COT_157">"B21COT_157"</definedName>
    <definedName name="B21COT_158">"B21COT_158"</definedName>
    <definedName name="B21COT_159">"B21COT_159"</definedName>
    <definedName name="B21COT_16">"B21COT_16"</definedName>
    <definedName name="B21COT_160">"B21COT_160"</definedName>
    <definedName name="B21COT_161">"B21COT_161"</definedName>
    <definedName name="B21COT_162">"B21COT_162"</definedName>
    <definedName name="B21COT_163">"B21COT_163"</definedName>
    <definedName name="B21COT_164">"B21COT_164"</definedName>
    <definedName name="B21COT_165">"B21COT_165"</definedName>
    <definedName name="B21COT_166">"B21COT_166"</definedName>
    <definedName name="B21COT_167">"B21COT_167"</definedName>
    <definedName name="B21COT_168">"B21COT_168"</definedName>
    <definedName name="B21COT_169">"B21COT_169"</definedName>
    <definedName name="B21COT_17">"B21COT_17"</definedName>
    <definedName name="B21COT_170">"B21COT_170"</definedName>
    <definedName name="B21COT_171">"B21COT_171"</definedName>
    <definedName name="B21COT_172">"B21COT_172"</definedName>
    <definedName name="B21COT_173">"B21COT_173"</definedName>
    <definedName name="B21COT_174">"B21COT_174"</definedName>
    <definedName name="B21COT_175">"B21COT_175"</definedName>
    <definedName name="B21COT_176">"B21COT_176"</definedName>
    <definedName name="B21COT_177">"B21COT_177"</definedName>
    <definedName name="B21COT_178">"B21COT_178"</definedName>
    <definedName name="B21COT_179">"B21COT_179"</definedName>
    <definedName name="B21COT_18">"B21COT_18"</definedName>
    <definedName name="B21COT_180">"B21COT_180"</definedName>
    <definedName name="B21COT_181">"B21COT_181"</definedName>
    <definedName name="B21COT_182">"B21COT_182"</definedName>
    <definedName name="B21COT_183">"B21COT_183"</definedName>
    <definedName name="B21COT_184">"B21COT_184"</definedName>
    <definedName name="B21COT_185">"B21COT_185"</definedName>
    <definedName name="B21COT_186">"B21COT_186"</definedName>
    <definedName name="B21COT_187">"B21COT_187"</definedName>
    <definedName name="B21COT_188">"B21COT_188"</definedName>
    <definedName name="B21COT_189">"B21COT_189"</definedName>
    <definedName name="B21COT_19">"B21COT_19"</definedName>
    <definedName name="B21COT_190">"B21COT_190"</definedName>
    <definedName name="B21COT_191">"B21COT_191"</definedName>
    <definedName name="B21COT_192">"B21COT_192"</definedName>
    <definedName name="B21COT_193">"B21COT_193"</definedName>
    <definedName name="B21COT_194">"B21COT_194"</definedName>
    <definedName name="B21COT_195">"B21COT_195"</definedName>
    <definedName name="B21COT_196">"B21COT_196"</definedName>
    <definedName name="B21COT_197">"B21COT_197"</definedName>
    <definedName name="B21COT_198">"B21COT_198"</definedName>
    <definedName name="B21COT_199">"B21COT_199"</definedName>
    <definedName name="B21COT_2">"B21COT_2"</definedName>
    <definedName name="B21COT_20">"B21COT_20"</definedName>
    <definedName name="B21COT_200">"B21COT_200"</definedName>
    <definedName name="B21COT_21">"B21COT_21"</definedName>
    <definedName name="B21COT_22">"B21COT_22"</definedName>
    <definedName name="B21COT_23">"B21COT_23"</definedName>
    <definedName name="B21COT_24">"B21COT_24"</definedName>
    <definedName name="B21COT_25">"B21COT_25"</definedName>
    <definedName name="B21COT_26">"B21COT_26"</definedName>
    <definedName name="B21COT_27">"B21COT_27"</definedName>
    <definedName name="B21COT_28">"B21COT_28"</definedName>
    <definedName name="B21COT_29">"B21COT_29"</definedName>
    <definedName name="B21COT_3">"B21COT_3"</definedName>
    <definedName name="B21COT_30">"B21COT_30"</definedName>
    <definedName name="B21COT_31">"B21COT_31"</definedName>
    <definedName name="B21COT_32">"B21COT_32"</definedName>
    <definedName name="B21COT_33">"B21COT_33"</definedName>
    <definedName name="B21COT_34">"B21COT_34"</definedName>
    <definedName name="B21COT_35">"B21COT_35"</definedName>
    <definedName name="B21COT_36">"B21COT_36"</definedName>
    <definedName name="B21COT_37">"B21COT_37"</definedName>
    <definedName name="B21COT_38">"B21COT_38"</definedName>
    <definedName name="B21COT_39">"B21COT_39"</definedName>
    <definedName name="B21COT_4">"B21COT_4"</definedName>
    <definedName name="B21COT_40">"B21COT_40"</definedName>
    <definedName name="B21COT_41">"B21COT_41"</definedName>
    <definedName name="B21COT_42">"B21COT_42"</definedName>
    <definedName name="B21COT_43">"B21COT_43"</definedName>
    <definedName name="B21COT_44">"B21COT_44"</definedName>
    <definedName name="B21COT_45">"B21COT_45"</definedName>
    <definedName name="B21COT_46">"B21COT_46"</definedName>
    <definedName name="B21COT_47">"B21COT_47"</definedName>
    <definedName name="B21COT_48">"B21COT_48"</definedName>
    <definedName name="B21COT_49">"B21COT_49"</definedName>
    <definedName name="B21COT_5">"B21COT_5"</definedName>
    <definedName name="B21COT_50">"B21COT_50"</definedName>
    <definedName name="B21COT_51">"B21COT_51"</definedName>
    <definedName name="B21COT_52">"B21COT_52"</definedName>
    <definedName name="B21COT_53">"B21COT_53"</definedName>
    <definedName name="B21COT_54">"B21COT_54"</definedName>
    <definedName name="B21COT_55">"B21COT_55"</definedName>
    <definedName name="B21COT_56">"B21COT_56"</definedName>
    <definedName name="B21COT_57">"B21COT_57"</definedName>
    <definedName name="B21COT_58">"B21COT_58"</definedName>
    <definedName name="B21COT_59">"B21COT_59"</definedName>
    <definedName name="B21COT_6">"B21COT_6"</definedName>
    <definedName name="B21COT_60">"B21COT_60"</definedName>
    <definedName name="B21COT_61">"B21COT_61"</definedName>
    <definedName name="B21COT_62">"B21COT_62"</definedName>
    <definedName name="B21COT_63">"B21COT_63"</definedName>
    <definedName name="B21COT_64">"B21COT_64"</definedName>
    <definedName name="B21COT_65">"B21COT_65"</definedName>
    <definedName name="B21COT_66">"B21COT_66"</definedName>
    <definedName name="B21COT_67">"B21COT_67"</definedName>
    <definedName name="B21COT_68">"B21COT_68"</definedName>
    <definedName name="B21COT_69">"B21COT_69"</definedName>
    <definedName name="B21COT_7">"B21COT_7"</definedName>
    <definedName name="B21COT_70">"B21COT_70"</definedName>
    <definedName name="B21COT_71">"B21COT_71"</definedName>
    <definedName name="B21COT_72">"B21COT_72"</definedName>
    <definedName name="B21COT_73">"B21COT_73"</definedName>
    <definedName name="B21COT_74">"B21COT_74"</definedName>
    <definedName name="B21COT_75">"B21COT_75"</definedName>
    <definedName name="B21COT_76">"B21COT_76"</definedName>
    <definedName name="B21COT_77">"B21COT_77"</definedName>
    <definedName name="B21COT_78">"B21COT_78"</definedName>
    <definedName name="B21COT_79">"B21COT_79"</definedName>
    <definedName name="B21COT_8">"B21COT_8"</definedName>
    <definedName name="B21COT_80">"B21COT_80"</definedName>
    <definedName name="B21COT_81">"B21COT_81"</definedName>
    <definedName name="B21COT_82">"B21COT_82"</definedName>
    <definedName name="B21COT_83">"B21COT_83"</definedName>
    <definedName name="B21COT_84">"B21COT_84"</definedName>
    <definedName name="B21COT_85">"B21COT_85"</definedName>
    <definedName name="B21COT_86">"B21COT_86"</definedName>
    <definedName name="B21COT_87">"B21COT_87"</definedName>
    <definedName name="B21COT_88">"B21COT_88"</definedName>
    <definedName name="B21COT_89">"B21COT_89"</definedName>
    <definedName name="B21COT_9">"B21COT_9"</definedName>
    <definedName name="B21COT_90">"B21COT_90"</definedName>
    <definedName name="B21COT_91">"B21COT_91"</definedName>
    <definedName name="B21COT_92">"B21COT_92"</definedName>
    <definedName name="B21COT_93">"B21COT_93"</definedName>
    <definedName name="B21COT_94">"B21COT_94"</definedName>
    <definedName name="B21COT_95">"B21COT_95"</definedName>
    <definedName name="B21COT_96">"B21COT_96"</definedName>
    <definedName name="B21COT_97">"B21COT_97"</definedName>
    <definedName name="B21COT_98">"B21COT_98"</definedName>
    <definedName name="B21COT_99">"B21COT_99"</definedName>
    <definedName name="B21MA">"B21MA"</definedName>
    <definedName name="B21SMLRepeat">"B21SMLRepeat"</definedName>
    <definedName name="B21TEN">"B21TEN"</definedName>
    <definedName name="B22COT_1">"B22COT_1"</definedName>
    <definedName name="B22COT_10">"B22COT_10"</definedName>
    <definedName name="B22COT_100">"B22COT_100"</definedName>
    <definedName name="B22COT_101">"B22COT_101"</definedName>
    <definedName name="B22COT_102">"B22COT_102"</definedName>
    <definedName name="B22COT_103">"B22COT_103"</definedName>
    <definedName name="B22COT_104">"B22COT_104"</definedName>
    <definedName name="B22COT_105">"B22COT_105"</definedName>
    <definedName name="B22COT_106">"B22COT_106"</definedName>
    <definedName name="B22COT_107">"B22COT_107"</definedName>
    <definedName name="B22COT_108">"B22COT_108"</definedName>
    <definedName name="B22COT_109">"B22COT_109"</definedName>
    <definedName name="B22COT_11">"B22COT_11"</definedName>
    <definedName name="B22COT_110">"B22COT_110"</definedName>
    <definedName name="B22COT_111">"B22COT_111"</definedName>
    <definedName name="B22COT_112">"B22COT_112"</definedName>
    <definedName name="B22COT_113">"B22COT_113"</definedName>
    <definedName name="B22COT_114">"B22COT_114"</definedName>
    <definedName name="B22COT_115">"B22COT_115"</definedName>
    <definedName name="B22COT_116">"B22COT_116"</definedName>
    <definedName name="B22COT_117">"B22COT_117"</definedName>
    <definedName name="B22COT_118">"B22COT_118"</definedName>
    <definedName name="B22COT_119">"B22COT_119"</definedName>
    <definedName name="B22COT_12">"B22COT_12"</definedName>
    <definedName name="B22COT_120">"B22COT_120"</definedName>
    <definedName name="B22COT_121">"B22COT_121"</definedName>
    <definedName name="B22COT_122">"B22COT_122"</definedName>
    <definedName name="B22COT_123">"B22COT_123"</definedName>
    <definedName name="B22COT_124">"B22COT_124"</definedName>
    <definedName name="B22COT_125">"B22COT_125"</definedName>
    <definedName name="B22COT_126">"B22COT_126"</definedName>
    <definedName name="B22COT_127">"B22COT_127"</definedName>
    <definedName name="B22COT_128">"B22COT_128"</definedName>
    <definedName name="B22COT_129">"B22COT_129"</definedName>
    <definedName name="B22COT_13">"B22COT_13"</definedName>
    <definedName name="B22COT_130">"B22COT_130"</definedName>
    <definedName name="B22COT_131">"B22COT_131"</definedName>
    <definedName name="B22COT_132">"B22COT_132"</definedName>
    <definedName name="B22COT_133">"B22COT_133"</definedName>
    <definedName name="B22COT_134">"B22COT_134"</definedName>
    <definedName name="B22COT_135">"B22COT_135"</definedName>
    <definedName name="B22COT_136">"B22COT_136"</definedName>
    <definedName name="B22COT_137">"B22COT_137"</definedName>
    <definedName name="B22COT_138">"B22COT_138"</definedName>
    <definedName name="B22COT_139">"B22COT_139"</definedName>
    <definedName name="B22COT_14">"B22COT_14"</definedName>
    <definedName name="B22COT_140">"B22COT_140"</definedName>
    <definedName name="B22COT_141">"B22COT_141"</definedName>
    <definedName name="B22COT_142">"B22COT_142"</definedName>
    <definedName name="B22COT_143">"B22COT_143"</definedName>
    <definedName name="B22COT_144">"B22COT_144"</definedName>
    <definedName name="B22COT_145">"B22COT_145"</definedName>
    <definedName name="B22COT_146">"B22COT_146"</definedName>
    <definedName name="B22COT_147">"B22COT_147"</definedName>
    <definedName name="B22COT_148">"B22COT_148"</definedName>
    <definedName name="B22COT_149">"B22COT_149"</definedName>
    <definedName name="B22COT_15">"B22COT_15"</definedName>
    <definedName name="B22COT_150">"B22COT_150"</definedName>
    <definedName name="B22COT_151">"B22COT_151"</definedName>
    <definedName name="B22COT_152">"B22COT_152"</definedName>
    <definedName name="B22COT_153">"B22COT_153"</definedName>
    <definedName name="B22COT_154">"B22COT_154"</definedName>
    <definedName name="B22COT_155">"B22COT_155"</definedName>
    <definedName name="B22COT_156">"B22COT_156"</definedName>
    <definedName name="B22COT_157">"B22COT_157"</definedName>
    <definedName name="B22COT_158">"B22COT_158"</definedName>
    <definedName name="B22COT_159">"B22COT_159"</definedName>
    <definedName name="B22COT_16">"B22COT_16"</definedName>
    <definedName name="B22COT_160">"B22COT_160"</definedName>
    <definedName name="B22COT_161">"B22COT_161"</definedName>
    <definedName name="B22COT_162">"B22COT_162"</definedName>
    <definedName name="B22COT_163">"B22COT_163"</definedName>
    <definedName name="B22COT_164">"B22COT_164"</definedName>
    <definedName name="B22COT_165">"B22COT_165"</definedName>
    <definedName name="B22COT_166">"B22COT_166"</definedName>
    <definedName name="B22COT_167">"B22COT_167"</definedName>
    <definedName name="B22COT_168">"B22COT_168"</definedName>
    <definedName name="B22COT_169">"B22COT_169"</definedName>
    <definedName name="B22COT_17">"B22COT_17"</definedName>
    <definedName name="B22COT_170">"B22COT_170"</definedName>
    <definedName name="B22COT_171">"B22COT_171"</definedName>
    <definedName name="B22COT_172">"B22COT_172"</definedName>
    <definedName name="B22COT_173">"B22COT_173"</definedName>
    <definedName name="B22COT_174">"B22COT_174"</definedName>
    <definedName name="B22COT_175">"B22COT_175"</definedName>
    <definedName name="B22COT_176">"B22COT_176"</definedName>
    <definedName name="B22COT_177">"B22COT_177"</definedName>
    <definedName name="B22COT_178">"B22COT_178"</definedName>
    <definedName name="B22COT_179">"B22COT_179"</definedName>
    <definedName name="B22COT_18">"B22COT_18"</definedName>
    <definedName name="B22COT_180">"B22COT_180"</definedName>
    <definedName name="B22COT_181">"B22COT_181"</definedName>
    <definedName name="B22COT_182">"B22COT_182"</definedName>
    <definedName name="B22COT_183">"B22COT_183"</definedName>
    <definedName name="B22COT_184">"B22COT_184"</definedName>
    <definedName name="B22COT_185">"B22COT_185"</definedName>
    <definedName name="B22COT_186">"B22COT_186"</definedName>
    <definedName name="B22COT_187">"B22COT_187"</definedName>
    <definedName name="B22COT_188">"B22COT_188"</definedName>
    <definedName name="B22COT_189">"B22COT_189"</definedName>
    <definedName name="B22COT_19">"B22COT_19"</definedName>
    <definedName name="B22COT_190">"B22COT_190"</definedName>
    <definedName name="B22COT_191">"B22COT_191"</definedName>
    <definedName name="B22COT_192">"B22COT_192"</definedName>
    <definedName name="B22COT_193">"B22COT_193"</definedName>
    <definedName name="B22COT_194">"B22COT_194"</definedName>
    <definedName name="B22COT_195">"B22COT_195"</definedName>
    <definedName name="B22COT_196">"B22COT_196"</definedName>
    <definedName name="B22COT_197">"B22COT_197"</definedName>
    <definedName name="B22COT_198">"B22COT_198"</definedName>
    <definedName name="B22COT_199">"B22COT_199"</definedName>
    <definedName name="B22COT_2">"B22COT_2"</definedName>
    <definedName name="B22COT_20">"B22COT_20"</definedName>
    <definedName name="B22COT_200">"B22COT_200"</definedName>
    <definedName name="B22COT_21">"B22COT_21"</definedName>
    <definedName name="B22COT_22">"B22COT_22"</definedName>
    <definedName name="B22COT_23">"B22COT_23"</definedName>
    <definedName name="B22COT_24">"B22COT_24"</definedName>
    <definedName name="B22COT_25">"B22COT_25"</definedName>
    <definedName name="B22COT_26">"B22COT_26"</definedName>
    <definedName name="B22COT_27">"B22COT_27"</definedName>
    <definedName name="B22COT_28">"B22COT_28"</definedName>
    <definedName name="B22COT_29">"B22COT_29"</definedName>
    <definedName name="B22COT_3">"B22COT_3"</definedName>
    <definedName name="B22COT_30">"B22COT_30"</definedName>
    <definedName name="B22COT_31">"B22COT_31"</definedName>
    <definedName name="B22COT_32">"B22COT_32"</definedName>
    <definedName name="B22COT_33">"B22COT_33"</definedName>
    <definedName name="B22COT_34">"B22COT_34"</definedName>
    <definedName name="B22COT_35">"B22COT_35"</definedName>
    <definedName name="B22COT_36">"B22COT_36"</definedName>
    <definedName name="B22COT_37">"B22COT_37"</definedName>
    <definedName name="B22COT_38">"B22COT_38"</definedName>
    <definedName name="B22COT_39">"B22COT_39"</definedName>
    <definedName name="B22COT_4">"B22COT_4"</definedName>
    <definedName name="B22COT_40">"B22COT_40"</definedName>
    <definedName name="B22COT_41">"B22COT_41"</definedName>
    <definedName name="B22COT_42">"B22COT_42"</definedName>
    <definedName name="B22COT_43">"B22COT_43"</definedName>
    <definedName name="B22COT_44">"B22COT_44"</definedName>
    <definedName name="B22COT_45">"B22COT_45"</definedName>
    <definedName name="B22COT_46">"B22COT_46"</definedName>
    <definedName name="B22COT_47">"B22COT_47"</definedName>
    <definedName name="B22COT_48">"B22COT_48"</definedName>
    <definedName name="B22COT_49">"B22COT_49"</definedName>
    <definedName name="B22COT_5">"B22COT_5"</definedName>
    <definedName name="B22COT_50">"B22COT_50"</definedName>
    <definedName name="B22COT_51">"B22COT_51"</definedName>
    <definedName name="B22COT_52">"B22COT_52"</definedName>
    <definedName name="B22COT_53">"B22COT_53"</definedName>
    <definedName name="B22COT_54">"B22COT_54"</definedName>
    <definedName name="B22COT_55">"B22COT_55"</definedName>
    <definedName name="B22COT_56">"B22COT_56"</definedName>
    <definedName name="B22COT_57">"B22COT_57"</definedName>
    <definedName name="B22COT_58">"B22COT_58"</definedName>
    <definedName name="B22COT_59">"B22COT_59"</definedName>
    <definedName name="B22COT_6">"B22COT_6"</definedName>
    <definedName name="B22COT_60">"B22COT_60"</definedName>
    <definedName name="B22COT_61">"B22COT_61"</definedName>
    <definedName name="B22COT_62">"B22COT_62"</definedName>
    <definedName name="B22COT_63">"B22COT_63"</definedName>
    <definedName name="B22COT_64">"B22COT_64"</definedName>
    <definedName name="B22COT_65">"B22COT_65"</definedName>
    <definedName name="B22COT_66">"B22COT_66"</definedName>
    <definedName name="B22COT_67">"B22COT_67"</definedName>
    <definedName name="B22COT_68">"B22COT_68"</definedName>
    <definedName name="B22COT_69">"B22COT_69"</definedName>
    <definedName name="B22COT_7">"B22COT_7"</definedName>
    <definedName name="B22COT_70">"B22COT_70"</definedName>
    <definedName name="B22COT_71">"B22COT_71"</definedName>
    <definedName name="B22COT_72">"B22COT_72"</definedName>
    <definedName name="B22COT_73">"B22COT_73"</definedName>
    <definedName name="B22COT_74">"B22COT_74"</definedName>
    <definedName name="B22COT_75">"B22COT_75"</definedName>
    <definedName name="B22COT_76">"B22COT_76"</definedName>
    <definedName name="B22COT_77">"B22COT_77"</definedName>
    <definedName name="B22COT_78">"B22COT_78"</definedName>
    <definedName name="B22COT_79">"B22COT_79"</definedName>
    <definedName name="B22COT_8">"B22COT_8"</definedName>
    <definedName name="B22COT_80">"B22COT_80"</definedName>
    <definedName name="B22COT_81">"B22COT_81"</definedName>
    <definedName name="B22COT_82">"B22COT_82"</definedName>
    <definedName name="B22COT_83">"B22COT_83"</definedName>
    <definedName name="B22COT_84">"B22COT_84"</definedName>
    <definedName name="B22COT_85">"B22COT_85"</definedName>
    <definedName name="B22COT_86">"B22COT_86"</definedName>
    <definedName name="B22COT_87">"B22COT_87"</definedName>
    <definedName name="B22COT_88">"B22COT_88"</definedName>
    <definedName name="B22COT_89">"B22COT_89"</definedName>
    <definedName name="B22COT_9">"B22COT_9"</definedName>
    <definedName name="B22COT_90">"B22COT_90"</definedName>
    <definedName name="B22COT_91">"B22COT_91"</definedName>
    <definedName name="B22COT_92">"B22COT_92"</definedName>
    <definedName name="B22COT_93">"B22COT_93"</definedName>
    <definedName name="B22COT_94">"B22COT_94"</definedName>
    <definedName name="B22COT_95">"B22COT_95"</definedName>
    <definedName name="B22COT_96">"B22COT_96"</definedName>
    <definedName name="B22COT_97">"B22COT_97"</definedName>
    <definedName name="B22COT_98">"B22COT_98"</definedName>
    <definedName name="B22COT_99">"B22COT_99"</definedName>
    <definedName name="B22MA">"B22MA"</definedName>
    <definedName name="B22SMLRepeat">"B22SMLRepeat"</definedName>
    <definedName name="B22TEN">"B22TEN"</definedName>
    <definedName name="B23COT_1">"B23COT_1"</definedName>
    <definedName name="B23COT_10">"B23COT_10"</definedName>
    <definedName name="B23COT_100">"B23COT_100"</definedName>
    <definedName name="B23COT_101">"B23COT_101"</definedName>
    <definedName name="B23COT_102">"B23COT_102"</definedName>
    <definedName name="B23COT_103">"B23COT_103"</definedName>
    <definedName name="B23COT_104">"B23COT_104"</definedName>
    <definedName name="B23COT_105">"B23COT_105"</definedName>
    <definedName name="B23COT_106">"B23COT_106"</definedName>
    <definedName name="B23COT_107">"B23COT_107"</definedName>
    <definedName name="B23COT_108">"B23COT_108"</definedName>
    <definedName name="B23COT_109">"B23COT_109"</definedName>
    <definedName name="B23COT_11">"B23COT_11"</definedName>
    <definedName name="B23COT_110">"B23COT_110"</definedName>
    <definedName name="B23COT_111">"B23COT_111"</definedName>
    <definedName name="B23COT_112">"B23COT_112"</definedName>
    <definedName name="B23COT_113">"B23COT_113"</definedName>
    <definedName name="B23COT_114">"B23COT_114"</definedName>
    <definedName name="B23COT_115">"B23COT_115"</definedName>
    <definedName name="B23COT_116">"B23COT_116"</definedName>
    <definedName name="B23COT_117">"B23COT_117"</definedName>
    <definedName name="B23COT_118">"B23COT_118"</definedName>
    <definedName name="B23COT_119">"B23COT_119"</definedName>
    <definedName name="B23COT_12">"B23COT_12"</definedName>
    <definedName name="B23COT_120">"B23COT_120"</definedName>
    <definedName name="B23COT_121">"B23COT_121"</definedName>
    <definedName name="B23COT_122">"B23COT_122"</definedName>
    <definedName name="B23COT_123">"B23COT_123"</definedName>
    <definedName name="B23COT_124">"B23COT_124"</definedName>
    <definedName name="B23COT_125">"B23COT_125"</definedName>
    <definedName name="B23COT_126">"B23COT_126"</definedName>
    <definedName name="B23COT_127">"B23COT_127"</definedName>
    <definedName name="B23COT_128">"B23COT_128"</definedName>
    <definedName name="B23COT_129">"B23COT_129"</definedName>
    <definedName name="B23COT_13">"B23COT_13"</definedName>
    <definedName name="B23COT_130">"B23COT_130"</definedName>
    <definedName name="B23COT_131">"B23COT_131"</definedName>
    <definedName name="B23COT_132">"B23COT_132"</definedName>
    <definedName name="B23COT_133">"B23COT_133"</definedName>
    <definedName name="B23COT_134">"B23COT_134"</definedName>
    <definedName name="B23COT_135">"B23COT_135"</definedName>
    <definedName name="B23COT_136">"B23COT_136"</definedName>
    <definedName name="B23COT_137">"B23COT_137"</definedName>
    <definedName name="B23COT_138">"B23COT_138"</definedName>
    <definedName name="B23COT_139">"B23COT_139"</definedName>
    <definedName name="B23COT_14">"B23COT_14"</definedName>
    <definedName name="B23COT_140">"B23COT_140"</definedName>
    <definedName name="B23COT_141">"B23COT_141"</definedName>
    <definedName name="B23COT_142">"B23COT_142"</definedName>
    <definedName name="B23COT_143">"B23COT_143"</definedName>
    <definedName name="B23COT_144">"B23COT_144"</definedName>
    <definedName name="B23COT_145">"B23COT_145"</definedName>
    <definedName name="B23COT_146">"B23COT_146"</definedName>
    <definedName name="B23COT_147">"B23COT_147"</definedName>
    <definedName name="B23COT_148">"B23COT_148"</definedName>
    <definedName name="B23COT_149">"B23COT_149"</definedName>
    <definedName name="B23COT_15">"B23COT_15"</definedName>
    <definedName name="B23COT_150">"B23COT_150"</definedName>
    <definedName name="B23COT_151">"B23COT_151"</definedName>
    <definedName name="B23COT_152">"B23COT_152"</definedName>
    <definedName name="B23COT_153">"B23COT_153"</definedName>
    <definedName name="B23COT_154">"B23COT_154"</definedName>
    <definedName name="B23COT_155">"B23COT_155"</definedName>
    <definedName name="B23COT_156">"B23COT_156"</definedName>
    <definedName name="B23COT_157">"B23COT_157"</definedName>
    <definedName name="B23COT_158">"B23COT_158"</definedName>
    <definedName name="B23COT_159">"B23COT_159"</definedName>
    <definedName name="B23COT_16">"B23COT_16"</definedName>
    <definedName name="B23COT_160">"B23COT_160"</definedName>
    <definedName name="B23COT_161">"B23COT_161"</definedName>
    <definedName name="B23COT_162">"B23COT_162"</definedName>
    <definedName name="B23COT_163">"B23COT_163"</definedName>
    <definedName name="B23COT_164">"B23COT_164"</definedName>
    <definedName name="B23COT_165">"B23COT_165"</definedName>
    <definedName name="B23COT_166">"B23COT_166"</definedName>
    <definedName name="B23COT_167">"B23COT_167"</definedName>
    <definedName name="B23COT_168">"B23COT_168"</definedName>
    <definedName name="B23COT_169">"B23COT_169"</definedName>
    <definedName name="B23COT_17">"B23COT_17"</definedName>
    <definedName name="B23COT_170">"B23COT_170"</definedName>
    <definedName name="B23COT_171">"B23COT_171"</definedName>
    <definedName name="B23COT_172">"B23COT_172"</definedName>
    <definedName name="B23COT_173">"B23COT_173"</definedName>
    <definedName name="B23COT_174">"B23COT_174"</definedName>
    <definedName name="B23COT_175">"B23COT_175"</definedName>
    <definedName name="B23COT_176">"B23COT_176"</definedName>
    <definedName name="B23COT_177">"B23COT_177"</definedName>
    <definedName name="B23COT_178">"B23COT_178"</definedName>
    <definedName name="B23COT_179">"B23COT_179"</definedName>
    <definedName name="B23COT_18">"B23COT_18"</definedName>
    <definedName name="B23COT_180">"B23COT_180"</definedName>
    <definedName name="B23COT_181">"B23COT_181"</definedName>
    <definedName name="B23COT_182">"B23COT_182"</definedName>
    <definedName name="B23COT_183">"B23COT_183"</definedName>
    <definedName name="B23COT_184">"B23COT_184"</definedName>
    <definedName name="B23COT_185">"B23COT_185"</definedName>
    <definedName name="B23COT_186">"B23COT_186"</definedName>
    <definedName name="B23COT_187">"B23COT_187"</definedName>
    <definedName name="B23COT_188">"B23COT_188"</definedName>
    <definedName name="B23COT_189">"B23COT_189"</definedName>
    <definedName name="B23COT_19">"B23COT_19"</definedName>
    <definedName name="B23COT_190">"B23COT_190"</definedName>
    <definedName name="B23COT_191">"B23COT_191"</definedName>
    <definedName name="B23COT_192">"B23COT_192"</definedName>
    <definedName name="B23COT_193">"B23COT_193"</definedName>
    <definedName name="B23COT_194">"B23COT_194"</definedName>
    <definedName name="B23COT_195">"B23COT_195"</definedName>
    <definedName name="B23COT_196">"B23COT_196"</definedName>
    <definedName name="B23COT_197">"B23COT_197"</definedName>
    <definedName name="B23COT_198">"B23COT_198"</definedName>
    <definedName name="B23COT_199">"B23COT_199"</definedName>
    <definedName name="B23COT_2">"B23COT_2"</definedName>
    <definedName name="B23COT_20">"B23COT_20"</definedName>
    <definedName name="B23COT_200">"B23COT_200"</definedName>
    <definedName name="B23COT_21">"B23COT_21"</definedName>
    <definedName name="B23COT_22">"B23COT_22"</definedName>
    <definedName name="B23COT_23">"B23COT_23"</definedName>
    <definedName name="B23COT_24">"B23COT_24"</definedName>
    <definedName name="B23COT_25">"B23COT_25"</definedName>
    <definedName name="B23COT_26">"B23COT_26"</definedName>
    <definedName name="B23COT_27">"B23COT_27"</definedName>
    <definedName name="B23COT_28">"B23COT_28"</definedName>
    <definedName name="B23COT_29">"B23COT_29"</definedName>
    <definedName name="B23COT_3">"B23COT_3"</definedName>
    <definedName name="B23COT_30">"B23COT_30"</definedName>
    <definedName name="B23COT_31">"B23COT_31"</definedName>
    <definedName name="B23COT_32">"B23COT_32"</definedName>
    <definedName name="B23COT_33">"B23COT_33"</definedName>
    <definedName name="B23COT_34">"B23COT_34"</definedName>
    <definedName name="B23COT_35">"B23COT_35"</definedName>
    <definedName name="B23COT_36">"B23COT_36"</definedName>
    <definedName name="B23COT_37">"B23COT_37"</definedName>
    <definedName name="B23COT_38">"B23COT_38"</definedName>
    <definedName name="B23COT_39">"B23COT_39"</definedName>
    <definedName name="B23COT_4">"B23COT_4"</definedName>
    <definedName name="B23COT_40">"B23COT_40"</definedName>
    <definedName name="B23COT_41">"B23COT_41"</definedName>
    <definedName name="B23COT_42">"B23COT_42"</definedName>
    <definedName name="B23COT_43">"B23COT_43"</definedName>
    <definedName name="B23COT_44">"B23COT_44"</definedName>
    <definedName name="B23COT_45">"B23COT_45"</definedName>
    <definedName name="B23COT_46">"B23COT_46"</definedName>
    <definedName name="B23COT_47">"B23COT_47"</definedName>
    <definedName name="B23COT_48">"B23COT_48"</definedName>
    <definedName name="B23COT_49">"B23COT_49"</definedName>
    <definedName name="B23COT_5">"B23COT_5"</definedName>
    <definedName name="B23COT_50">"B23COT_50"</definedName>
    <definedName name="B23COT_51">"B23COT_51"</definedName>
    <definedName name="B23COT_52">"B23COT_52"</definedName>
    <definedName name="B23COT_53">"B23COT_53"</definedName>
    <definedName name="B23COT_54">"B23COT_54"</definedName>
    <definedName name="B23COT_55">"B23COT_55"</definedName>
    <definedName name="B23COT_56">"B23COT_56"</definedName>
    <definedName name="B23COT_57">"B23COT_57"</definedName>
    <definedName name="B23COT_58">"B23COT_58"</definedName>
    <definedName name="B23COT_59">"B23COT_59"</definedName>
    <definedName name="B23COT_6">"B23COT_6"</definedName>
    <definedName name="B23COT_60">"B23COT_60"</definedName>
    <definedName name="B23COT_61">"B23COT_61"</definedName>
    <definedName name="B23COT_62">"B23COT_62"</definedName>
    <definedName name="B23COT_63">"B23COT_63"</definedName>
    <definedName name="B23COT_64">"B23COT_64"</definedName>
    <definedName name="B23COT_65">"B23COT_65"</definedName>
    <definedName name="B23COT_66">"B23COT_66"</definedName>
    <definedName name="B23COT_67">"B23COT_67"</definedName>
    <definedName name="B23COT_68">"B23COT_68"</definedName>
    <definedName name="B23COT_69">"B23COT_69"</definedName>
    <definedName name="B23COT_7">"B23COT_7"</definedName>
    <definedName name="B23COT_70">"B23COT_70"</definedName>
    <definedName name="B23COT_71">"B23COT_71"</definedName>
    <definedName name="B23COT_72">"B23COT_72"</definedName>
    <definedName name="B23COT_73">"B23COT_73"</definedName>
    <definedName name="B23COT_74">"B23COT_74"</definedName>
    <definedName name="B23COT_75">"B23COT_75"</definedName>
    <definedName name="B23COT_76">"B23COT_76"</definedName>
    <definedName name="B23COT_77">"B23COT_77"</definedName>
    <definedName name="B23COT_78">"B23COT_78"</definedName>
    <definedName name="B23COT_79">"B23COT_79"</definedName>
    <definedName name="B23COT_8">"B23COT_8"</definedName>
    <definedName name="B23COT_80">"B23COT_80"</definedName>
    <definedName name="B23COT_81">"B23COT_81"</definedName>
    <definedName name="B23COT_82">"B23COT_82"</definedName>
    <definedName name="B23COT_83">"B23COT_83"</definedName>
    <definedName name="B23COT_84">"B23COT_84"</definedName>
    <definedName name="B23COT_85">"B23COT_85"</definedName>
    <definedName name="B23COT_86">"B23COT_86"</definedName>
    <definedName name="B23COT_87">"B23COT_87"</definedName>
    <definedName name="B23COT_88">"B23COT_88"</definedName>
    <definedName name="B23COT_89">"B23COT_89"</definedName>
    <definedName name="B23COT_9">"B23COT_9"</definedName>
    <definedName name="B23COT_90">"B23COT_90"</definedName>
    <definedName name="B23COT_91">"B23COT_91"</definedName>
    <definedName name="B23COT_92">"B23COT_92"</definedName>
    <definedName name="B23COT_93">"B23COT_93"</definedName>
    <definedName name="B23COT_94">"B23COT_94"</definedName>
    <definedName name="B23COT_95">"B23COT_95"</definedName>
    <definedName name="B23COT_96">"B23COT_96"</definedName>
    <definedName name="B23COT_97">"B23COT_97"</definedName>
    <definedName name="B23COT_98">"B23COT_98"</definedName>
    <definedName name="B23COT_99">"B23COT_99"</definedName>
    <definedName name="B23MA">"B23MA"</definedName>
    <definedName name="B23SMLRepeat">"B23SMLRepeat"</definedName>
    <definedName name="B23TEN">"B23TEN"</definedName>
    <definedName name="B24COT_1">"B24COT_1"</definedName>
    <definedName name="B24COT_10">"B24COT_10"</definedName>
    <definedName name="B24COT_100">"B24COT_100"</definedName>
    <definedName name="B24COT_101">"B24COT_101"</definedName>
    <definedName name="B24COT_102">"B24COT_102"</definedName>
    <definedName name="B24COT_103">"B24COT_103"</definedName>
    <definedName name="B24COT_104">"B24COT_104"</definedName>
    <definedName name="B24COT_105">"B24COT_105"</definedName>
    <definedName name="B24COT_106">"B24COT_106"</definedName>
    <definedName name="B24COT_107">"B24COT_107"</definedName>
    <definedName name="B24COT_108">"B24COT_108"</definedName>
    <definedName name="B24COT_109">"B24COT_109"</definedName>
    <definedName name="B24COT_11">"B24COT_11"</definedName>
    <definedName name="B24COT_110">"B24COT_110"</definedName>
    <definedName name="B24COT_111">"B24COT_111"</definedName>
    <definedName name="B24COT_112">"B24COT_112"</definedName>
    <definedName name="B24COT_113">"B24COT_113"</definedName>
    <definedName name="B24COT_114">"B24COT_114"</definedName>
    <definedName name="B24COT_115">"B24COT_115"</definedName>
    <definedName name="B24COT_116">"B24COT_116"</definedName>
    <definedName name="B24COT_117">"B24COT_117"</definedName>
    <definedName name="B24COT_118">"B24COT_118"</definedName>
    <definedName name="B24COT_119">"B24COT_119"</definedName>
    <definedName name="B24COT_12">"B24COT_12"</definedName>
    <definedName name="B24COT_120">"B24COT_120"</definedName>
    <definedName name="B24COT_121">"B24COT_121"</definedName>
    <definedName name="B24COT_122">"B24COT_122"</definedName>
    <definedName name="B24COT_123">"B24COT_123"</definedName>
    <definedName name="B24COT_124">"B24COT_124"</definedName>
    <definedName name="B24COT_125">"B24COT_125"</definedName>
    <definedName name="B24COT_126">"B24COT_126"</definedName>
    <definedName name="B24COT_127">"B24COT_127"</definedName>
    <definedName name="B24COT_128">"B24COT_128"</definedName>
    <definedName name="B24COT_129">"B24COT_129"</definedName>
    <definedName name="B24COT_13">"B24COT_13"</definedName>
    <definedName name="B24COT_130">"B24COT_130"</definedName>
    <definedName name="B24COT_131">"B24COT_131"</definedName>
    <definedName name="B24COT_132">"B24COT_132"</definedName>
    <definedName name="B24COT_133">"B24COT_133"</definedName>
    <definedName name="B24COT_134">"B24COT_134"</definedName>
    <definedName name="B24COT_135">"B24COT_135"</definedName>
    <definedName name="B24COT_136">"B24COT_136"</definedName>
    <definedName name="B24COT_137">"B24COT_137"</definedName>
    <definedName name="B24COT_138">"B24COT_138"</definedName>
    <definedName name="B24COT_139">"B24COT_139"</definedName>
    <definedName name="B24COT_14">"B24COT_14"</definedName>
    <definedName name="B24COT_140">"B24COT_140"</definedName>
    <definedName name="B24COT_141">"B24COT_141"</definedName>
    <definedName name="B24COT_142">"B24COT_142"</definedName>
    <definedName name="B24COT_143">"B24COT_143"</definedName>
    <definedName name="B24COT_144">"B24COT_144"</definedName>
    <definedName name="B24COT_145">"B24COT_145"</definedName>
    <definedName name="B24COT_146">"B24COT_146"</definedName>
    <definedName name="B24COT_147">"B24COT_147"</definedName>
    <definedName name="B24COT_148">"B24COT_148"</definedName>
    <definedName name="B24COT_149">"B24COT_149"</definedName>
    <definedName name="B24COT_15">"B24COT_15"</definedName>
    <definedName name="B24COT_150">"B24COT_150"</definedName>
    <definedName name="B24COT_151">"B24COT_151"</definedName>
    <definedName name="B24COT_152">"B24COT_152"</definedName>
    <definedName name="B24COT_153">"B24COT_153"</definedName>
    <definedName name="B24COT_154">"B24COT_154"</definedName>
    <definedName name="B24COT_155">"B24COT_155"</definedName>
    <definedName name="B24COT_156">"B24COT_156"</definedName>
    <definedName name="B24COT_157">"B24COT_157"</definedName>
    <definedName name="B24COT_158">"B24COT_158"</definedName>
    <definedName name="B24COT_159">"B24COT_159"</definedName>
    <definedName name="B24COT_16">"B24COT_16"</definedName>
    <definedName name="B24COT_160">"B24COT_160"</definedName>
    <definedName name="B24COT_161">"B24COT_161"</definedName>
    <definedName name="B24COT_162">"B24COT_162"</definedName>
    <definedName name="B24COT_163">"B24COT_163"</definedName>
    <definedName name="B24COT_164">"B24COT_164"</definedName>
    <definedName name="B24COT_165">"B24COT_165"</definedName>
    <definedName name="B24COT_166">"B24COT_166"</definedName>
    <definedName name="B24COT_167">"B24COT_167"</definedName>
    <definedName name="B24COT_168">"B24COT_168"</definedName>
    <definedName name="B24COT_169">"B24COT_169"</definedName>
    <definedName name="B24COT_17">"B24COT_17"</definedName>
    <definedName name="B24COT_170">"B24COT_170"</definedName>
    <definedName name="B24COT_171">"B24COT_171"</definedName>
    <definedName name="B24COT_172">"B24COT_172"</definedName>
    <definedName name="B24COT_173">"B24COT_173"</definedName>
    <definedName name="B24COT_174">"B24COT_174"</definedName>
    <definedName name="B24COT_175">"B24COT_175"</definedName>
    <definedName name="B24COT_176">"B24COT_176"</definedName>
    <definedName name="B24COT_177">"B24COT_177"</definedName>
    <definedName name="B24COT_178">"B24COT_178"</definedName>
    <definedName name="B24COT_179">"B24COT_179"</definedName>
    <definedName name="B24COT_18">"B24COT_18"</definedName>
    <definedName name="B24COT_180">"B24COT_180"</definedName>
    <definedName name="B24COT_181">"B24COT_181"</definedName>
    <definedName name="B24COT_182">"B24COT_182"</definedName>
    <definedName name="B24COT_183">"B24COT_183"</definedName>
    <definedName name="B24COT_184">"B24COT_184"</definedName>
    <definedName name="B24COT_185">"B24COT_185"</definedName>
    <definedName name="B24COT_186">"B24COT_186"</definedName>
    <definedName name="B24COT_187">"B24COT_187"</definedName>
    <definedName name="B24COT_188">"B24COT_188"</definedName>
    <definedName name="B24COT_189">"B24COT_189"</definedName>
    <definedName name="B24COT_19">"B24COT_19"</definedName>
    <definedName name="B24COT_190">"B24COT_190"</definedName>
    <definedName name="B24COT_191">"B24COT_191"</definedName>
    <definedName name="B24COT_192">"B24COT_192"</definedName>
    <definedName name="B24COT_193">"B24COT_193"</definedName>
    <definedName name="B24COT_194">"B24COT_194"</definedName>
    <definedName name="B24COT_195">"B24COT_195"</definedName>
    <definedName name="B24COT_196">"B24COT_196"</definedName>
    <definedName name="B24COT_197">"B24COT_197"</definedName>
    <definedName name="B24COT_198">"B24COT_198"</definedName>
    <definedName name="B24COT_199">"B24COT_199"</definedName>
    <definedName name="B24COT_2">"B24COT_2"</definedName>
    <definedName name="B24COT_20">"B24COT_20"</definedName>
    <definedName name="B24COT_200">"B24COT_200"</definedName>
    <definedName name="B24COT_21">"B24COT_21"</definedName>
    <definedName name="B24COT_22">"B24COT_22"</definedName>
    <definedName name="B24COT_23">"B24COT_23"</definedName>
    <definedName name="B24COT_24">"B24COT_24"</definedName>
    <definedName name="B24COT_25">"B24COT_25"</definedName>
    <definedName name="B24COT_26">"B24COT_26"</definedName>
    <definedName name="B24COT_27">"B24COT_27"</definedName>
    <definedName name="B24COT_28">"B24COT_28"</definedName>
    <definedName name="B24COT_29">"B24COT_29"</definedName>
    <definedName name="B24COT_3">"B24COT_3"</definedName>
    <definedName name="B24COT_30">"B24COT_30"</definedName>
    <definedName name="B24COT_31">"B24COT_31"</definedName>
    <definedName name="B24COT_32">"B24COT_32"</definedName>
    <definedName name="B24COT_33">"B24COT_33"</definedName>
    <definedName name="B24COT_34">"B24COT_34"</definedName>
    <definedName name="B24COT_35">"B24COT_35"</definedName>
    <definedName name="B24COT_36">"B24COT_36"</definedName>
    <definedName name="B24COT_37">"B24COT_37"</definedName>
    <definedName name="B24COT_38">"B24COT_38"</definedName>
    <definedName name="B24COT_39">"B24COT_39"</definedName>
    <definedName name="B24COT_4">"B24COT_4"</definedName>
    <definedName name="B24COT_40">"B24COT_40"</definedName>
    <definedName name="B24COT_41">"B24COT_41"</definedName>
    <definedName name="B24COT_42">"B24COT_42"</definedName>
    <definedName name="B24COT_43">"B24COT_43"</definedName>
    <definedName name="B24COT_44">"B24COT_44"</definedName>
    <definedName name="B24COT_45">"B24COT_45"</definedName>
    <definedName name="B24COT_46">"B24COT_46"</definedName>
    <definedName name="B24COT_47">"B24COT_47"</definedName>
    <definedName name="B24COT_48">"B24COT_48"</definedName>
    <definedName name="B24COT_49">"B24COT_49"</definedName>
    <definedName name="B24COT_5">"B24COT_5"</definedName>
    <definedName name="B24COT_50">"B24COT_50"</definedName>
    <definedName name="B24COT_51">"B24COT_51"</definedName>
    <definedName name="B24COT_52">"B24COT_52"</definedName>
    <definedName name="B24COT_53">"B24COT_53"</definedName>
    <definedName name="B24COT_54">"B24COT_54"</definedName>
    <definedName name="B24COT_55">"B24COT_55"</definedName>
    <definedName name="B24COT_56">"B24COT_56"</definedName>
    <definedName name="B24COT_57">"B24COT_57"</definedName>
    <definedName name="B24COT_58">"B24COT_58"</definedName>
    <definedName name="B24COT_59">"B24COT_59"</definedName>
    <definedName name="B24COT_6">"B24COT_6"</definedName>
    <definedName name="B24COT_60">"B24COT_60"</definedName>
    <definedName name="B24COT_61">"B24COT_61"</definedName>
    <definedName name="B24COT_62">"B24COT_62"</definedName>
    <definedName name="B24COT_63">"B24COT_63"</definedName>
    <definedName name="B24COT_64">"B24COT_64"</definedName>
    <definedName name="B24COT_65">"B24COT_65"</definedName>
    <definedName name="B24COT_66">"B24COT_66"</definedName>
    <definedName name="B24COT_67">"B24COT_67"</definedName>
    <definedName name="B24COT_68">"B24COT_68"</definedName>
    <definedName name="B24COT_69">"B24COT_69"</definedName>
    <definedName name="B24COT_7">"B24COT_7"</definedName>
    <definedName name="B24COT_70">"B24COT_70"</definedName>
    <definedName name="B24COT_71">"B24COT_71"</definedName>
    <definedName name="B24COT_72">"B24COT_72"</definedName>
    <definedName name="B24COT_73">"B24COT_73"</definedName>
    <definedName name="B24COT_74">"B24COT_74"</definedName>
    <definedName name="B24COT_75">"B24COT_75"</definedName>
    <definedName name="B24COT_76">"B24COT_76"</definedName>
    <definedName name="B24COT_77">"B24COT_77"</definedName>
    <definedName name="B24COT_78">"B24COT_78"</definedName>
    <definedName name="B24COT_79">"B24COT_79"</definedName>
    <definedName name="B24COT_8">"B24COT_8"</definedName>
    <definedName name="B24COT_80">"B24COT_80"</definedName>
    <definedName name="B24COT_81">"B24COT_81"</definedName>
    <definedName name="B24COT_82">"B24COT_82"</definedName>
    <definedName name="B24COT_83">"B24COT_83"</definedName>
    <definedName name="B24COT_84">"B24COT_84"</definedName>
    <definedName name="B24COT_85">"B24COT_85"</definedName>
    <definedName name="B24COT_86">"B24COT_86"</definedName>
    <definedName name="B24COT_87">"B24COT_87"</definedName>
    <definedName name="B24COT_88">"B24COT_88"</definedName>
    <definedName name="B24COT_89">"B24COT_89"</definedName>
    <definedName name="B24COT_9">"B24COT_9"</definedName>
    <definedName name="B24COT_90">"B24COT_90"</definedName>
    <definedName name="B24COT_91">"B24COT_91"</definedName>
    <definedName name="B24COT_92">"B24COT_92"</definedName>
    <definedName name="B24COT_93">"B24COT_93"</definedName>
    <definedName name="B24COT_94">"B24COT_94"</definedName>
    <definedName name="B24COT_95">"B24COT_95"</definedName>
    <definedName name="B24COT_96">"B24COT_96"</definedName>
    <definedName name="B24COT_97">"B24COT_97"</definedName>
    <definedName name="B24COT_98">"B24COT_98"</definedName>
    <definedName name="B24COT_99">"B24COT_99"</definedName>
    <definedName name="B24MA">"B24MA"</definedName>
    <definedName name="B24SMLRepeat">"B24SMLRepeat"</definedName>
    <definedName name="B24TEN">"B24TEN"</definedName>
    <definedName name="B25COT_1">"B25COT_1"</definedName>
    <definedName name="B25COT_10">"B25COT_10"</definedName>
    <definedName name="B25COT_100">"B25COT_100"</definedName>
    <definedName name="B25COT_101">"B25COT_101"</definedName>
    <definedName name="B25COT_102">"B25COT_102"</definedName>
    <definedName name="B25COT_103">"B25COT_103"</definedName>
    <definedName name="B25COT_104">"B25COT_104"</definedName>
    <definedName name="B25COT_105">"B25COT_105"</definedName>
    <definedName name="B25COT_106">"B25COT_106"</definedName>
    <definedName name="B25COT_107">"B25COT_107"</definedName>
    <definedName name="B25COT_108">"B25COT_108"</definedName>
    <definedName name="B25COT_109">"B25COT_109"</definedName>
    <definedName name="B25COT_11">"B25COT_11"</definedName>
    <definedName name="B25COT_110">"B25COT_110"</definedName>
    <definedName name="B25COT_111">"B25COT_111"</definedName>
    <definedName name="B25COT_112">"B25COT_112"</definedName>
    <definedName name="B25COT_113">"B25COT_113"</definedName>
    <definedName name="B25COT_114">"B25COT_114"</definedName>
    <definedName name="B25COT_115">"B25COT_115"</definedName>
    <definedName name="B25COT_116">"B25COT_116"</definedName>
    <definedName name="B25COT_117">"B25COT_117"</definedName>
    <definedName name="B25COT_118">"B25COT_118"</definedName>
    <definedName name="B25COT_119">"B25COT_119"</definedName>
    <definedName name="B25COT_12">"B25COT_12"</definedName>
    <definedName name="B25COT_120">"B25COT_120"</definedName>
    <definedName name="B25COT_121">"B25COT_121"</definedName>
    <definedName name="B25COT_122">"B25COT_122"</definedName>
    <definedName name="B25COT_123">"B25COT_123"</definedName>
    <definedName name="B25COT_124">"B25COT_124"</definedName>
    <definedName name="B25COT_125">"B25COT_125"</definedName>
    <definedName name="B25COT_126">"B25COT_126"</definedName>
    <definedName name="B25COT_127">"B25COT_127"</definedName>
    <definedName name="B25COT_128">"B25COT_128"</definedName>
    <definedName name="B25COT_129">"B25COT_129"</definedName>
    <definedName name="B25COT_13">"B25COT_13"</definedName>
    <definedName name="B25COT_130">"B25COT_130"</definedName>
    <definedName name="B25COT_131">"B25COT_131"</definedName>
    <definedName name="B25COT_132">"B25COT_132"</definedName>
    <definedName name="B25COT_133">"B25COT_133"</definedName>
    <definedName name="B25COT_134">"B25COT_134"</definedName>
    <definedName name="B25COT_135">"B25COT_135"</definedName>
    <definedName name="B25COT_136">"B25COT_136"</definedName>
    <definedName name="B25COT_137">"B25COT_137"</definedName>
    <definedName name="B25COT_138">"B25COT_138"</definedName>
    <definedName name="B25COT_139">"B25COT_139"</definedName>
    <definedName name="B25COT_14">"B25COT_14"</definedName>
    <definedName name="B25COT_140">"B25COT_140"</definedName>
    <definedName name="B25COT_141">"B25COT_141"</definedName>
    <definedName name="B25COT_142">"B25COT_142"</definedName>
    <definedName name="B25COT_143">"B25COT_143"</definedName>
    <definedName name="B25COT_144">"B25COT_144"</definedName>
    <definedName name="B25COT_145">"B25COT_145"</definedName>
    <definedName name="B25COT_146">"B25COT_146"</definedName>
    <definedName name="B25COT_147">"B25COT_147"</definedName>
    <definedName name="B25COT_148">"B25COT_148"</definedName>
    <definedName name="B25COT_149">"B25COT_149"</definedName>
    <definedName name="B25COT_15">"B25COT_15"</definedName>
    <definedName name="B25COT_150">"B25COT_150"</definedName>
    <definedName name="B25COT_151">"B25COT_151"</definedName>
    <definedName name="B25COT_152">"B25COT_152"</definedName>
    <definedName name="B25COT_153">"B25COT_153"</definedName>
    <definedName name="B25COT_154">"B25COT_154"</definedName>
    <definedName name="B25COT_155">"B25COT_155"</definedName>
    <definedName name="B25COT_156">"B25COT_156"</definedName>
    <definedName name="B25COT_157">"B25COT_157"</definedName>
    <definedName name="B25COT_158">"B25COT_158"</definedName>
    <definedName name="B25COT_159">"B25COT_159"</definedName>
    <definedName name="B25COT_16">"B25COT_16"</definedName>
    <definedName name="B25COT_160">"B25COT_160"</definedName>
    <definedName name="B25COT_161">"B25COT_161"</definedName>
    <definedName name="B25COT_162">"B25COT_162"</definedName>
    <definedName name="B25COT_163">"B25COT_163"</definedName>
    <definedName name="B25COT_164">"B25COT_164"</definedName>
    <definedName name="B25COT_165">"B25COT_165"</definedName>
    <definedName name="B25COT_166">"B25COT_166"</definedName>
    <definedName name="B25COT_167">"B25COT_167"</definedName>
    <definedName name="B25COT_168">"B25COT_168"</definedName>
    <definedName name="B25COT_169">"B25COT_169"</definedName>
    <definedName name="B25COT_17">"B25COT_17"</definedName>
    <definedName name="B25COT_170">"B25COT_170"</definedName>
    <definedName name="B25COT_171">"B25COT_171"</definedName>
    <definedName name="B25COT_172">"B25COT_172"</definedName>
    <definedName name="B25COT_173">"B25COT_173"</definedName>
    <definedName name="B25COT_174">"B25COT_174"</definedName>
    <definedName name="B25COT_175">"B25COT_175"</definedName>
    <definedName name="B25COT_176">"B25COT_176"</definedName>
    <definedName name="B25COT_177">"B25COT_177"</definedName>
    <definedName name="B25COT_178">"B25COT_178"</definedName>
    <definedName name="B25COT_179">"B25COT_179"</definedName>
    <definedName name="B25COT_18">"B25COT_18"</definedName>
    <definedName name="B25COT_180">"B25COT_180"</definedName>
    <definedName name="B25COT_181">"B25COT_181"</definedName>
    <definedName name="B25COT_182">"B25COT_182"</definedName>
    <definedName name="B25COT_183">"B25COT_183"</definedName>
    <definedName name="B25COT_184">"B25COT_184"</definedName>
    <definedName name="B25COT_185">"B25COT_185"</definedName>
    <definedName name="B25COT_186">"B25COT_186"</definedName>
    <definedName name="B25COT_187">"B25COT_187"</definedName>
    <definedName name="B25COT_188">"B25COT_188"</definedName>
    <definedName name="B25COT_189">"B25COT_189"</definedName>
    <definedName name="B25COT_19">"B25COT_19"</definedName>
    <definedName name="B25COT_190">"B25COT_190"</definedName>
    <definedName name="B25COT_191">"B25COT_191"</definedName>
    <definedName name="B25COT_192">"B25COT_192"</definedName>
    <definedName name="B25COT_193">"B25COT_193"</definedName>
    <definedName name="B25COT_194">"B25COT_194"</definedName>
    <definedName name="B25COT_195">"B25COT_195"</definedName>
    <definedName name="B25COT_196">"B25COT_196"</definedName>
    <definedName name="B25COT_197">"B25COT_197"</definedName>
    <definedName name="B25COT_198">"B25COT_198"</definedName>
    <definedName name="B25COT_199">"B25COT_199"</definedName>
    <definedName name="B25COT_2">"B25COT_2"</definedName>
    <definedName name="B25COT_20">"B25COT_20"</definedName>
    <definedName name="B25COT_200">"B25COT_200"</definedName>
    <definedName name="B25COT_21">"B25COT_21"</definedName>
    <definedName name="B25COT_22">"B25COT_22"</definedName>
    <definedName name="B25COT_23">"B25COT_23"</definedName>
    <definedName name="B25COT_24">"B25COT_24"</definedName>
    <definedName name="B25COT_25">"B25COT_25"</definedName>
    <definedName name="B25COT_26">"B25COT_26"</definedName>
    <definedName name="B25COT_27">"B25COT_27"</definedName>
    <definedName name="B25COT_28">"B25COT_28"</definedName>
    <definedName name="B25COT_29">"B25COT_29"</definedName>
    <definedName name="B25COT_3">"B25COT_3"</definedName>
    <definedName name="B25COT_30">"B25COT_30"</definedName>
    <definedName name="B25COT_31">"B25COT_31"</definedName>
    <definedName name="B25COT_32">"B25COT_32"</definedName>
    <definedName name="B25COT_33">"B25COT_33"</definedName>
    <definedName name="B25COT_34">"B25COT_34"</definedName>
    <definedName name="B25COT_35">"B25COT_35"</definedName>
    <definedName name="B25COT_36">"B25COT_36"</definedName>
    <definedName name="B25COT_37">"B25COT_37"</definedName>
    <definedName name="B25COT_38">"B25COT_38"</definedName>
    <definedName name="B25COT_39">"B25COT_39"</definedName>
    <definedName name="B25COT_4">"B25COT_4"</definedName>
    <definedName name="B25COT_40">"B25COT_40"</definedName>
    <definedName name="B25COT_41">"B25COT_41"</definedName>
    <definedName name="B25COT_42">"B25COT_42"</definedName>
    <definedName name="B25COT_43">"B25COT_43"</definedName>
    <definedName name="B25COT_44">"B25COT_44"</definedName>
    <definedName name="B25COT_45">"B25COT_45"</definedName>
    <definedName name="B25COT_46">"B25COT_46"</definedName>
    <definedName name="B25COT_47">"B25COT_47"</definedName>
    <definedName name="B25COT_48">"B25COT_48"</definedName>
    <definedName name="B25COT_49">"B25COT_49"</definedName>
    <definedName name="B25COT_5">"B25COT_5"</definedName>
    <definedName name="B25COT_50">"B25COT_50"</definedName>
    <definedName name="B25COT_51">"B25COT_51"</definedName>
    <definedName name="B25COT_52">"B25COT_52"</definedName>
    <definedName name="B25COT_53">"B25COT_53"</definedName>
    <definedName name="B25COT_54">"B25COT_54"</definedName>
    <definedName name="B25COT_55">"B25COT_55"</definedName>
    <definedName name="B25COT_56">"B25COT_56"</definedName>
    <definedName name="B25COT_57">"B25COT_57"</definedName>
    <definedName name="B25COT_58">"B25COT_58"</definedName>
    <definedName name="B25COT_59">"B25COT_59"</definedName>
    <definedName name="B25COT_6">"B25COT_6"</definedName>
    <definedName name="B25COT_60">"B25COT_60"</definedName>
    <definedName name="B25COT_61">"B25COT_61"</definedName>
    <definedName name="B25COT_62">"B25COT_62"</definedName>
    <definedName name="B25COT_63">"B25COT_63"</definedName>
    <definedName name="B25COT_64">"B25COT_64"</definedName>
    <definedName name="B25COT_65">"B25COT_65"</definedName>
    <definedName name="B25COT_66">"B25COT_66"</definedName>
    <definedName name="B25COT_67">"B25COT_67"</definedName>
    <definedName name="B25COT_68">"B25COT_68"</definedName>
    <definedName name="B25COT_69">"B25COT_69"</definedName>
    <definedName name="B25COT_7">"B25COT_7"</definedName>
    <definedName name="B25COT_70">"B25COT_70"</definedName>
    <definedName name="B25COT_71">"B25COT_71"</definedName>
    <definedName name="B25COT_72">"B25COT_72"</definedName>
    <definedName name="B25COT_73">"B25COT_73"</definedName>
    <definedName name="B25COT_74">"B25COT_74"</definedName>
    <definedName name="B25COT_75">"B25COT_75"</definedName>
    <definedName name="B25COT_76">"B25COT_76"</definedName>
    <definedName name="B25COT_77">"B25COT_77"</definedName>
    <definedName name="B25COT_78">"B25COT_78"</definedName>
    <definedName name="B25COT_79">"B25COT_79"</definedName>
    <definedName name="B25COT_8">"B25COT_8"</definedName>
    <definedName name="B25COT_80">"B25COT_80"</definedName>
    <definedName name="B25COT_81">"B25COT_81"</definedName>
    <definedName name="B25COT_82">"B25COT_82"</definedName>
    <definedName name="B25COT_83">"B25COT_83"</definedName>
    <definedName name="B25COT_84">"B25COT_84"</definedName>
    <definedName name="B25COT_85">"B25COT_85"</definedName>
    <definedName name="B25COT_86">"B25COT_86"</definedName>
    <definedName name="B25COT_87">"B25COT_87"</definedName>
    <definedName name="B25COT_88">"B25COT_88"</definedName>
    <definedName name="B25COT_89">"B25COT_89"</definedName>
    <definedName name="B25COT_9">"B25COT_9"</definedName>
    <definedName name="B25COT_90">"B25COT_90"</definedName>
    <definedName name="B25COT_91">"B25COT_91"</definedName>
    <definedName name="B25COT_92">"B25COT_92"</definedName>
    <definedName name="B25COT_93">"B25COT_93"</definedName>
    <definedName name="B25COT_94">"B25COT_94"</definedName>
    <definedName name="B25COT_95">"B25COT_95"</definedName>
    <definedName name="B25COT_96">"B25COT_96"</definedName>
    <definedName name="B25COT_97">"B25COT_97"</definedName>
    <definedName name="B25COT_98">"B25COT_98"</definedName>
    <definedName name="B25COT_99">"B25COT_99"</definedName>
    <definedName name="B25MA">"B25MA"</definedName>
    <definedName name="B25SMLRepeat">"B25SMLRepeat"</definedName>
    <definedName name="B25TEN">"B25TEN"</definedName>
    <definedName name="B26COT_1">"B26COT_1"</definedName>
    <definedName name="B26COT_10">"B26COT_10"</definedName>
    <definedName name="B26COT_100">"B26COT_100"</definedName>
    <definedName name="B26COT_101">"B26COT_101"</definedName>
    <definedName name="B26COT_102">"B26COT_102"</definedName>
    <definedName name="B26COT_103">"B26COT_103"</definedName>
    <definedName name="B26COT_104">"B26COT_104"</definedName>
    <definedName name="B26COT_105">"B26COT_105"</definedName>
    <definedName name="B26COT_106">"B26COT_106"</definedName>
    <definedName name="B26COT_107">"B26COT_107"</definedName>
    <definedName name="B26COT_108">"B26COT_108"</definedName>
    <definedName name="B26COT_109">"B26COT_109"</definedName>
    <definedName name="B26COT_11">"B26COT_11"</definedName>
    <definedName name="B26COT_110">"B26COT_110"</definedName>
    <definedName name="B26COT_111">"B26COT_111"</definedName>
    <definedName name="B26COT_112">"B26COT_112"</definedName>
    <definedName name="B26COT_113">"B26COT_113"</definedName>
    <definedName name="B26COT_114">"B26COT_114"</definedName>
    <definedName name="B26COT_115">"B26COT_115"</definedName>
    <definedName name="B26COT_116">"B26COT_116"</definedName>
    <definedName name="B26COT_117">"B26COT_117"</definedName>
    <definedName name="B26COT_118">"B26COT_118"</definedName>
    <definedName name="B26COT_119">"B26COT_119"</definedName>
    <definedName name="B26COT_12">"B26COT_12"</definedName>
    <definedName name="B26COT_120">"B26COT_120"</definedName>
    <definedName name="B26COT_121">"B26COT_121"</definedName>
    <definedName name="B26COT_122">"B26COT_122"</definedName>
    <definedName name="B26COT_123">"B26COT_123"</definedName>
    <definedName name="B26COT_124">"B26COT_124"</definedName>
    <definedName name="B26COT_125">"B26COT_125"</definedName>
    <definedName name="B26COT_126">"B26COT_126"</definedName>
    <definedName name="B26COT_127">"B26COT_127"</definedName>
    <definedName name="B26COT_128">"B26COT_128"</definedName>
    <definedName name="B26COT_129">"B26COT_129"</definedName>
    <definedName name="B26COT_13">"B26COT_13"</definedName>
    <definedName name="B26COT_130">"B26COT_130"</definedName>
    <definedName name="B26COT_131">"B26COT_131"</definedName>
    <definedName name="B26COT_132">"B26COT_132"</definedName>
    <definedName name="B26COT_133">"B26COT_133"</definedName>
    <definedName name="B26COT_134">"B26COT_134"</definedName>
    <definedName name="B26COT_135">"B26COT_135"</definedName>
    <definedName name="B26COT_136">"B26COT_136"</definedName>
    <definedName name="B26COT_137">"B26COT_137"</definedName>
    <definedName name="B26COT_138">"B26COT_138"</definedName>
    <definedName name="B26COT_139">"B26COT_139"</definedName>
    <definedName name="B26COT_14">"B26COT_14"</definedName>
    <definedName name="B26COT_140">"B26COT_140"</definedName>
    <definedName name="B26COT_141">"B26COT_141"</definedName>
    <definedName name="B26COT_142">"B26COT_142"</definedName>
    <definedName name="B26COT_143">"B26COT_143"</definedName>
    <definedName name="B26COT_144">"B26COT_144"</definedName>
    <definedName name="B26COT_145">"B26COT_145"</definedName>
    <definedName name="B26COT_146">"B26COT_146"</definedName>
    <definedName name="B26COT_147">"B26COT_147"</definedName>
    <definedName name="B26COT_148">"B26COT_148"</definedName>
    <definedName name="B26COT_149">"B26COT_149"</definedName>
    <definedName name="B26COT_15">"B26COT_15"</definedName>
    <definedName name="B26COT_150">"B26COT_150"</definedName>
    <definedName name="B26COT_151">"B26COT_151"</definedName>
    <definedName name="B26COT_152">"B26COT_152"</definedName>
    <definedName name="B26COT_153">"B26COT_153"</definedName>
    <definedName name="B26COT_154">"B26COT_154"</definedName>
    <definedName name="B26COT_155">"B26COT_155"</definedName>
    <definedName name="B26COT_156">"B26COT_156"</definedName>
    <definedName name="B26COT_157">"B26COT_157"</definedName>
    <definedName name="B26COT_158">"B26COT_158"</definedName>
    <definedName name="B26COT_159">"B26COT_159"</definedName>
    <definedName name="B26COT_16">"B26COT_16"</definedName>
    <definedName name="B26COT_160">"B26COT_160"</definedName>
    <definedName name="B26COT_161">"B26COT_161"</definedName>
    <definedName name="B26COT_162">"B26COT_162"</definedName>
    <definedName name="B26COT_163">"B26COT_163"</definedName>
    <definedName name="B26COT_164">"B26COT_164"</definedName>
    <definedName name="B26COT_165">"B26COT_165"</definedName>
    <definedName name="B26COT_166">"B26COT_166"</definedName>
    <definedName name="B26COT_167">"B26COT_167"</definedName>
    <definedName name="B26COT_168">"B26COT_168"</definedName>
    <definedName name="B26COT_169">"B26COT_169"</definedName>
    <definedName name="B26COT_17">"B26COT_17"</definedName>
    <definedName name="B26COT_170">"B26COT_170"</definedName>
    <definedName name="B26COT_171">"B26COT_171"</definedName>
    <definedName name="B26COT_172">"B26COT_172"</definedName>
    <definedName name="B26COT_173">"B26COT_173"</definedName>
    <definedName name="B26COT_174">"B26COT_174"</definedName>
    <definedName name="B26COT_175">"B26COT_175"</definedName>
    <definedName name="B26COT_176">"B26COT_176"</definedName>
    <definedName name="B26COT_177">"B26COT_177"</definedName>
    <definedName name="B26COT_178">"B26COT_178"</definedName>
    <definedName name="B26COT_179">"B26COT_179"</definedName>
    <definedName name="B26COT_18">"B26COT_18"</definedName>
    <definedName name="B26COT_180">"B26COT_180"</definedName>
    <definedName name="B26COT_181">"B26COT_181"</definedName>
    <definedName name="B26COT_182">"B26COT_182"</definedName>
    <definedName name="B26COT_183">"B26COT_183"</definedName>
    <definedName name="B26COT_184">"B26COT_184"</definedName>
    <definedName name="B26COT_185">"B26COT_185"</definedName>
    <definedName name="B26COT_186">"B26COT_186"</definedName>
    <definedName name="B26COT_187">"B26COT_187"</definedName>
    <definedName name="B26COT_188">"B26COT_188"</definedName>
    <definedName name="B26COT_189">"B26COT_189"</definedName>
    <definedName name="B26COT_19">"B26COT_19"</definedName>
    <definedName name="B26COT_190">"B26COT_190"</definedName>
    <definedName name="B26COT_191">"B26COT_191"</definedName>
    <definedName name="B26COT_192">"B26COT_192"</definedName>
    <definedName name="B26COT_193">"B26COT_193"</definedName>
    <definedName name="B26COT_194">"B26COT_194"</definedName>
    <definedName name="B26COT_195">"B26COT_195"</definedName>
    <definedName name="B26COT_196">"B26COT_196"</definedName>
    <definedName name="B26COT_197">"B26COT_197"</definedName>
    <definedName name="B26COT_198">"B26COT_198"</definedName>
    <definedName name="B26COT_199">"B26COT_199"</definedName>
    <definedName name="B26COT_2">"B26COT_2"</definedName>
    <definedName name="B26COT_20">"B26COT_20"</definedName>
    <definedName name="B26COT_200">"B26COT_200"</definedName>
    <definedName name="B26COT_21">"B26COT_21"</definedName>
    <definedName name="B26COT_22">"B26COT_22"</definedName>
    <definedName name="B26COT_23">"B26COT_23"</definedName>
    <definedName name="B26COT_24">"B26COT_24"</definedName>
    <definedName name="B26COT_25">"B26COT_25"</definedName>
    <definedName name="B26COT_26">"B26COT_26"</definedName>
    <definedName name="B26COT_27">"B26COT_27"</definedName>
    <definedName name="B26COT_28">"B26COT_28"</definedName>
    <definedName name="B26COT_29">"B26COT_29"</definedName>
    <definedName name="B26COT_3">"B26COT_3"</definedName>
    <definedName name="B26COT_30">"B26COT_30"</definedName>
    <definedName name="B26COT_31">"B26COT_31"</definedName>
    <definedName name="B26COT_32">"B26COT_32"</definedName>
    <definedName name="B26COT_33">"B26COT_33"</definedName>
    <definedName name="B26COT_34">"B26COT_34"</definedName>
    <definedName name="B26COT_35">"B26COT_35"</definedName>
    <definedName name="B26COT_36">"B26COT_36"</definedName>
    <definedName name="B26COT_37">"B26COT_37"</definedName>
    <definedName name="B26COT_38">"B26COT_38"</definedName>
    <definedName name="B26COT_39">"B26COT_39"</definedName>
    <definedName name="B26COT_4">"B26COT_4"</definedName>
    <definedName name="B26COT_40">"B26COT_40"</definedName>
    <definedName name="B26COT_41">"B26COT_41"</definedName>
    <definedName name="B26COT_42">"B26COT_42"</definedName>
    <definedName name="B26COT_43">"B26COT_43"</definedName>
    <definedName name="B26COT_44">"B26COT_44"</definedName>
    <definedName name="B26COT_45">"B26COT_45"</definedName>
    <definedName name="B26COT_46">"B26COT_46"</definedName>
    <definedName name="B26COT_47">"B26COT_47"</definedName>
    <definedName name="B26COT_48">"B26COT_48"</definedName>
    <definedName name="B26COT_49">"B26COT_49"</definedName>
    <definedName name="B26COT_5">"B26COT_5"</definedName>
    <definedName name="B26COT_50">"B26COT_50"</definedName>
    <definedName name="B26COT_51">"B26COT_51"</definedName>
    <definedName name="B26COT_52">"B26COT_52"</definedName>
    <definedName name="B26COT_53">"B26COT_53"</definedName>
    <definedName name="B26COT_54">"B26COT_54"</definedName>
    <definedName name="B26COT_55">"B26COT_55"</definedName>
    <definedName name="B26COT_56">"B26COT_56"</definedName>
    <definedName name="B26COT_57">"B26COT_57"</definedName>
    <definedName name="B26COT_58">"B26COT_58"</definedName>
    <definedName name="B26COT_59">"B26COT_59"</definedName>
    <definedName name="B26COT_6">"B26COT_6"</definedName>
    <definedName name="B26COT_60">"B26COT_60"</definedName>
    <definedName name="B26COT_61">"B26COT_61"</definedName>
    <definedName name="B26COT_62">"B26COT_62"</definedName>
    <definedName name="B26COT_63">"B26COT_63"</definedName>
    <definedName name="B26COT_64">"B26COT_64"</definedName>
    <definedName name="B26COT_65">"B26COT_65"</definedName>
    <definedName name="B26COT_66">"B26COT_66"</definedName>
    <definedName name="B26COT_67">"B26COT_67"</definedName>
    <definedName name="B26COT_68">"B26COT_68"</definedName>
    <definedName name="B26COT_69">"B26COT_69"</definedName>
    <definedName name="B26COT_7">"B26COT_7"</definedName>
    <definedName name="B26COT_70">"B26COT_70"</definedName>
    <definedName name="B26COT_71">"B26COT_71"</definedName>
    <definedName name="B26COT_72">"B26COT_72"</definedName>
    <definedName name="B26COT_73">"B26COT_73"</definedName>
    <definedName name="B26COT_74">"B26COT_74"</definedName>
    <definedName name="B26COT_75">"B26COT_75"</definedName>
    <definedName name="B26COT_76">"B26COT_76"</definedName>
    <definedName name="B26COT_77">"B26COT_77"</definedName>
    <definedName name="B26COT_78">"B26COT_78"</definedName>
    <definedName name="B26COT_79">"B26COT_79"</definedName>
    <definedName name="B26COT_8">"B26COT_8"</definedName>
    <definedName name="B26COT_80">"B26COT_80"</definedName>
    <definedName name="B26COT_81">"B26COT_81"</definedName>
    <definedName name="B26COT_82">"B26COT_82"</definedName>
    <definedName name="B26COT_83">"B26COT_83"</definedName>
    <definedName name="B26COT_84">"B26COT_84"</definedName>
    <definedName name="B26COT_85">"B26COT_85"</definedName>
    <definedName name="B26COT_86">"B26COT_86"</definedName>
    <definedName name="B26COT_87">"B26COT_87"</definedName>
    <definedName name="B26COT_88">"B26COT_88"</definedName>
    <definedName name="B26COT_89">"B26COT_89"</definedName>
    <definedName name="B26COT_9">"B26COT_9"</definedName>
    <definedName name="B26COT_90">"B26COT_90"</definedName>
    <definedName name="B26COT_91">"B26COT_91"</definedName>
    <definedName name="B26COT_92">"B26COT_92"</definedName>
    <definedName name="B26COT_93">"B26COT_93"</definedName>
    <definedName name="B26COT_94">"B26COT_94"</definedName>
    <definedName name="B26COT_95">"B26COT_95"</definedName>
    <definedName name="B26COT_96">"B26COT_96"</definedName>
    <definedName name="B26COT_97">"B26COT_97"</definedName>
    <definedName name="B26COT_98">"B26COT_98"</definedName>
    <definedName name="B26COT_99">"B26COT_99"</definedName>
    <definedName name="B26MA">"B26MA"</definedName>
    <definedName name="B26SMLRepeat">"B26SMLRepeat"</definedName>
    <definedName name="B26TEN">"B26TEN"</definedName>
    <definedName name="B27COT_1">"B27COT_1"</definedName>
    <definedName name="B27COT_10">"B27COT_10"</definedName>
    <definedName name="B27COT_100">"B27COT_100"</definedName>
    <definedName name="B27COT_101">"B27COT_101"</definedName>
    <definedName name="B27COT_102">"B27COT_102"</definedName>
    <definedName name="B27COT_103">"B27COT_103"</definedName>
    <definedName name="B27COT_104">"B27COT_104"</definedName>
    <definedName name="B27COT_105">"B27COT_105"</definedName>
    <definedName name="B27COT_106">"B27COT_106"</definedName>
    <definedName name="B27COT_107">"B27COT_107"</definedName>
    <definedName name="B27COT_108">"B27COT_108"</definedName>
    <definedName name="B27COT_109">"B27COT_109"</definedName>
    <definedName name="B27COT_11">"B27COT_11"</definedName>
    <definedName name="B27COT_110">"B27COT_110"</definedName>
    <definedName name="B27COT_111">"B27COT_111"</definedName>
    <definedName name="B27COT_112">"B27COT_112"</definedName>
    <definedName name="B27COT_113">"B27COT_113"</definedName>
    <definedName name="B27COT_114">"B27COT_114"</definedName>
    <definedName name="B27COT_115">"B27COT_115"</definedName>
    <definedName name="B27COT_116">"B27COT_116"</definedName>
    <definedName name="B27COT_117">"B27COT_117"</definedName>
    <definedName name="B27COT_118">"B27COT_118"</definedName>
    <definedName name="B27COT_119">"B27COT_119"</definedName>
    <definedName name="B27COT_12">"B27COT_12"</definedName>
    <definedName name="B27COT_120">"B27COT_120"</definedName>
    <definedName name="B27COT_121">"B27COT_121"</definedName>
    <definedName name="B27COT_122">"B27COT_122"</definedName>
    <definedName name="B27COT_123">"B27COT_123"</definedName>
    <definedName name="B27COT_124">"B27COT_124"</definedName>
    <definedName name="B27COT_125">"B27COT_125"</definedName>
    <definedName name="B27COT_126">"B27COT_126"</definedName>
    <definedName name="B27COT_127">"B27COT_127"</definedName>
    <definedName name="B27COT_128">"B27COT_128"</definedName>
    <definedName name="B27COT_129">"B27COT_129"</definedName>
    <definedName name="B27COT_13">"B27COT_13"</definedName>
    <definedName name="B27COT_130">"B27COT_130"</definedName>
    <definedName name="B27COT_131">"B27COT_131"</definedName>
    <definedName name="B27COT_132">"B27COT_132"</definedName>
    <definedName name="B27COT_133">"B27COT_133"</definedName>
    <definedName name="B27COT_134">"B27COT_134"</definedName>
    <definedName name="B27COT_135">"B27COT_135"</definedName>
    <definedName name="B27COT_136">"B27COT_136"</definedName>
    <definedName name="B27COT_137">"B27COT_137"</definedName>
    <definedName name="B27COT_138">"B27COT_138"</definedName>
    <definedName name="B27COT_139">"B27COT_139"</definedName>
    <definedName name="B27COT_14">"B27COT_14"</definedName>
    <definedName name="B27COT_140">"B27COT_140"</definedName>
    <definedName name="B27COT_141">"B27COT_141"</definedName>
    <definedName name="B27COT_142">"B27COT_142"</definedName>
    <definedName name="B27COT_143">"B27COT_143"</definedName>
    <definedName name="B27COT_144">"B27COT_144"</definedName>
    <definedName name="B27COT_145">"B27COT_145"</definedName>
    <definedName name="B27COT_146">"B27COT_146"</definedName>
    <definedName name="B27COT_147">"B27COT_147"</definedName>
    <definedName name="B27COT_148">"B27COT_148"</definedName>
    <definedName name="B27COT_149">"B27COT_149"</definedName>
    <definedName name="B27COT_15">"B27COT_15"</definedName>
    <definedName name="B27COT_150">"B27COT_150"</definedName>
    <definedName name="B27COT_151">"B27COT_151"</definedName>
    <definedName name="B27COT_152">"B27COT_152"</definedName>
    <definedName name="B27COT_153">"B27COT_153"</definedName>
    <definedName name="B27COT_154">"B27COT_154"</definedName>
    <definedName name="B27COT_155">"B27COT_155"</definedName>
    <definedName name="B27COT_156">"B27COT_156"</definedName>
    <definedName name="B27COT_157">"B27COT_157"</definedName>
    <definedName name="B27COT_158">"B27COT_158"</definedName>
    <definedName name="B27COT_159">"B27COT_159"</definedName>
    <definedName name="B27COT_16">"B27COT_16"</definedName>
    <definedName name="B27COT_160">"B27COT_160"</definedName>
    <definedName name="B27COT_161">"B27COT_161"</definedName>
    <definedName name="B27COT_162">"B27COT_162"</definedName>
    <definedName name="B27COT_163">"B27COT_163"</definedName>
    <definedName name="B27COT_164">"B27COT_164"</definedName>
    <definedName name="B27COT_165">"B27COT_165"</definedName>
    <definedName name="B27COT_166">"B27COT_166"</definedName>
    <definedName name="B27COT_167">"B27COT_167"</definedName>
    <definedName name="B27COT_168">"B27COT_168"</definedName>
    <definedName name="B27COT_169">"B27COT_169"</definedName>
    <definedName name="B27COT_17">"B27COT_17"</definedName>
    <definedName name="B27COT_170">"B27COT_170"</definedName>
    <definedName name="B27COT_171">"B27COT_171"</definedName>
    <definedName name="B27COT_172">"B27COT_172"</definedName>
    <definedName name="B27COT_173">"B27COT_173"</definedName>
    <definedName name="B27COT_174">"B27COT_174"</definedName>
    <definedName name="B27COT_175">"B27COT_175"</definedName>
    <definedName name="B27COT_176">"B27COT_176"</definedName>
    <definedName name="B27COT_177">"B27COT_177"</definedName>
    <definedName name="B27COT_178">"B27COT_178"</definedName>
    <definedName name="B27COT_179">"B27COT_179"</definedName>
    <definedName name="B27COT_18">"B27COT_18"</definedName>
    <definedName name="B27COT_180">"B27COT_180"</definedName>
    <definedName name="B27COT_181">"B27COT_181"</definedName>
    <definedName name="B27COT_182">"B27COT_182"</definedName>
    <definedName name="B27COT_183">"B27COT_183"</definedName>
    <definedName name="B27COT_184">"B27COT_184"</definedName>
    <definedName name="B27COT_185">"B27COT_185"</definedName>
    <definedName name="B27COT_186">"B27COT_186"</definedName>
    <definedName name="B27COT_187">"B27COT_187"</definedName>
    <definedName name="B27COT_188">"B27COT_188"</definedName>
    <definedName name="B27COT_189">"B27COT_189"</definedName>
    <definedName name="B27COT_19">"B27COT_19"</definedName>
    <definedName name="B27COT_190">"B27COT_190"</definedName>
    <definedName name="B27COT_191">"B27COT_191"</definedName>
    <definedName name="B27COT_192">"B27COT_192"</definedName>
    <definedName name="B27COT_193">"B27COT_193"</definedName>
    <definedName name="B27COT_194">"B27COT_194"</definedName>
    <definedName name="B27COT_195">"B27COT_195"</definedName>
    <definedName name="B27COT_196">"B27COT_196"</definedName>
    <definedName name="B27COT_197">"B27COT_197"</definedName>
    <definedName name="B27COT_198">"B27COT_198"</definedName>
    <definedName name="B27COT_199">"B27COT_199"</definedName>
    <definedName name="B27COT_2">"B27COT_2"</definedName>
    <definedName name="B27COT_20">"B27COT_20"</definedName>
    <definedName name="B27COT_200">"B27COT_200"</definedName>
    <definedName name="B27COT_21">"B27COT_21"</definedName>
    <definedName name="B27COT_22">"B27COT_22"</definedName>
    <definedName name="B27COT_23">"B27COT_23"</definedName>
    <definedName name="B27COT_24">"B27COT_24"</definedName>
    <definedName name="B27COT_25">"B27COT_25"</definedName>
    <definedName name="B27COT_26">"B27COT_26"</definedName>
    <definedName name="B27COT_27">"B27COT_27"</definedName>
    <definedName name="B27COT_28">"B27COT_28"</definedName>
    <definedName name="B27COT_29">"B27COT_29"</definedName>
    <definedName name="B27COT_3">"B27COT_3"</definedName>
    <definedName name="B27COT_30">"B27COT_30"</definedName>
    <definedName name="B27COT_31">"B27COT_31"</definedName>
    <definedName name="B27COT_32">"B27COT_32"</definedName>
    <definedName name="B27COT_33">"B27COT_33"</definedName>
    <definedName name="B27COT_34">"B27COT_34"</definedName>
    <definedName name="B27COT_35">"B27COT_35"</definedName>
    <definedName name="B27COT_36">"B27COT_36"</definedName>
    <definedName name="B27COT_37">"B27COT_37"</definedName>
    <definedName name="B27COT_38">"B27COT_38"</definedName>
    <definedName name="B27COT_39">"B27COT_39"</definedName>
    <definedName name="B27COT_4">"B27COT_4"</definedName>
    <definedName name="B27COT_40">"B27COT_40"</definedName>
    <definedName name="B27COT_41">"B27COT_41"</definedName>
    <definedName name="B27COT_42">"B27COT_42"</definedName>
    <definedName name="B27COT_43">"B27COT_43"</definedName>
    <definedName name="B27COT_44">"B27COT_44"</definedName>
    <definedName name="B27COT_45">"B27COT_45"</definedName>
    <definedName name="B27COT_46">"B27COT_46"</definedName>
    <definedName name="B27COT_47">"B27COT_47"</definedName>
    <definedName name="B27COT_48">"B27COT_48"</definedName>
    <definedName name="B27COT_49">"B27COT_49"</definedName>
    <definedName name="B27COT_5">"B27COT_5"</definedName>
    <definedName name="B27COT_50">"B27COT_50"</definedName>
    <definedName name="B27COT_51">"B27COT_51"</definedName>
    <definedName name="B27COT_52">"B27COT_52"</definedName>
    <definedName name="B27COT_53">"B27COT_53"</definedName>
    <definedName name="B27COT_54">"B27COT_54"</definedName>
    <definedName name="B27COT_55">"B27COT_55"</definedName>
    <definedName name="B27COT_56">"B27COT_56"</definedName>
    <definedName name="B27COT_57">"B27COT_57"</definedName>
    <definedName name="B27COT_58">"B27COT_58"</definedName>
    <definedName name="B27COT_59">"B27COT_59"</definedName>
    <definedName name="B27COT_6">"B27COT_6"</definedName>
    <definedName name="B27COT_60">"B27COT_60"</definedName>
    <definedName name="B27COT_61">"B27COT_61"</definedName>
    <definedName name="B27COT_62">"B27COT_62"</definedName>
    <definedName name="B27COT_63">"B27COT_63"</definedName>
    <definedName name="B27COT_64">"B27COT_64"</definedName>
    <definedName name="B27COT_65">"B27COT_65"</definedName>
    <definedName name="B27COT_66">"B27COT_66"</definedName>
    <definedName name="B27COT_67">"B27COT_67"</definedName>
    <definedName name="B27COT_68">"B27COT_68"</definedName>
    <definedName name="B27COT_69">"B27COT_69"</definedName>
    <definedName name="B27COT_7">"B27COT_7"</definedName>
    <definedName name="B27COT_70">"B27COT_70"</definedName>
    <definedName name="B27COT_71">"B27COT_71"</definedName>
    <definedName name="B27COT_72">"B27COT_72"</definedName>
    <definedName name="B27COT_73">"B27COT_73"</definedName>
    <definedName name="B27COT_74">"B27COT_74"</definedName>
    <definedName name="B27COT_75">"B27COT_75"</definedName>
    <definedName name="B27COT_76">"B27COT_76"</definedName>
    <definedName name="B27COT_77">"B27COT_77"</definedName>
    <definedName name="B27COT_78">"B27COT_78"</definedName>
    <definedName name="B27COT_79">"B27COT_79"</definedName>
    <definedName name="B27COT_8">"B27COT_8"</definedName>
    <definedName name="B27COT_80">"B27COT_80"</definedName>
    <definedName name="B27COT_81">"B27COT_81"</definedName>
    <definedName name="B27COT_82">"B27COT_82"</definedName>
    <definedName name="B27COT_83">"B27COT_83"</definedName>
    <definedName name="B27COT_84">"B27COT_84"</definedName>
    <definedName name="B27COT_85">"B27COT_85"</definedName>
    <definedName name="B27COT_86">"B27COT_86"</definedName>
    <definedName name="B27COT_87">"B27COT_87"</definedName>
    <definedName name="B27COT_88">"B27COT_88"</definedName>
    <definedName name="B27COT_89">"B27COT_89"</definedName>
    <definedName name="B27COT_9">"B27COT_9"</definedName>
    <definedName name="B27COT_90">"B27COT_90"</definedName>
    <definedName name="B27COT_91">"B27COT_91"</definedName>
    <definedName name="B27COT_92">"B27COT_92"</definedName>
    <definedName name="B27COT_93">"B27COT_93"</definedName>
    <definedName name="B27COT_94">"B27COT_94"</definedName>
    <definedName name="B27COT_95">"B27COT_95"</definedName>
    <definedName name="B27COT_96">"B27COT_96"</definedName>
    <definedName name="B27COT_97">"B27COT_97"</definedName>
    <definedName name="B27COT_98">"B27COT_98"</definedName>
    <definedName name="B27COT_99">"B27COT_99"</definedName>
    <definedName name="B27MA">"B27MA"</definedName>
    <definedName name="B27SMLRepeat">"B27SMLRepeat"</definedName>
    <definedName name="B27TEN">"B27TEN"</definedName>
    <definedName name="B28COT_1">"B28COT_1"</definedName>
    <definedName name="B28COT_10">"B28COT_10"</definedName>
    <definedName name="B28COT_100">"B28COT_100"</definedName>
    <definedName name="B28COT_101">"B28COT_101"</definedName>
    <definedName name="B28COT_102">"B28COT_102"</definedName>
    <definedName name="B28COT_103">"B28COT_103"</definedName>
    <definedName name="B28COT_104">"B28COT_104"</definedName>
    <definedName name="B28COT_105">"B28COT_105"</definedName>
    <definedName name="B28COT_106">"B28COT_106"</definedName>
    <definedName name="B28COT_107">"B28COT_107"</definedName>
    <definedName name="B28COT_108">"B28COT_108"</definedName>
    <definedName name="B28COT_109">"B28COT_109"</definedName>
    <definedName name="B28COT_11">"B28COT_11"</definedName>
    <definedName name="B28COT_110">"B28COT_110"</definedName>
    <definedName name="B28COT_111">"B28COT_111"</definedName>
    <definedName name="B28COT_112">"B28COT_112"</definedName>
    <definedName name="B28COT_113">"B28COT_113"</definedName>
    <definedName name="B28COT_114">"B28COT_114"</definedName>
    <definedName name="B28COT_115">"B28COT_115"</definedName>
    <definedName name="B28COT_116">"B28COT_116"</definedName>
    <definedName name="B28COT_117">"B28COT_117"</definedName>
    <definedName name="B28COT_118">"B28COT_118"</definedName>
    <definedName name="B28COT_119">"B28COT_119"</definedName>
    <definedName name="B28COT_12">"B28COT_12"</definedName>
    <definedName name="B28COT_120">"B28COT_120"</definedName>
    <definedName name="B28COT_121">"B28COT_121"</definedName>
    <definedName name="B28COT_122">"B28COT_122"</definedName>
    <definedName name="B28COT_123">"B28COT_123"</definedName>
    <definedName name="B28COT_124">"B28COT_124"</definedName>
    <definedName name="B28COT_125">"B28COT_125"</definedName>
    <definedName name="B28COT_126">"B28COT_126"</definedName>
    <definedName name="B28COT_127">"B28COT_127"</definedName>
    <definedName name="B28COT_128">"B28COT_128"</definedName>
    <definedName name="B28COT_129">"B28COT_129"</definedName>
    <definedName name="B28COT_13">"B28COT_13"</definedName>
    <definedName name="B28COT_130">"B28COT_130"</definedName>
    <definedName name="B28COT_131">"B28COT_131"</definedName>
    <definedName name="B28COT_132">"B28COT_132"</definedName>
    <definedName name="B28COT_133">"B28COT_133"</definedName>
    <definedName name="B28COT_134">"B28COT_134"</definedName>
    <definedName name="B28COT_135">"B28COT_135"</definedName>
    <definedName name="B28COT_136">"B28COT_136"</definedName>
    <definedName name="B28COT_137">"B28COT_137"</definedName>
    <definedName name="B28COT_138">"B28COT_138"</definedName>
    <definedName name="B28COT_139">"B28COT_139"</definedName>
    <definedName name="B28COT_14">"B28COT_14"</definedName>
    <definedName name="B28COT_140">"B28COT_140"</definedName>
    <definedName name="B28COT_141">"B28COT_141"</definedName>
    <definedName name="B28COT_142">"B28COT_142"</definedName>
    <definedName name="B28COT_143">"B28COT_143"</definedName>
    <definedName name="B28COT_144">"B28COT_144"</definedName>
    <definedName name="B28COT_145">"B28COT_145"</definedName>
    <definedName name="B28COT_146">"B28COT_146"</definedName>
    <definedName name="B28COT_147">"B28COT_147"</definedName>
    <definedName name="B28COT_148">"B28COT_148"</definedName>
    <definedName name="B28COT_149">"B28COT_149"</definedName>
    <definedName name="B28COT_15">"B28COT_15"</definedName>
    <definedName name="B28COT_150">"B28COT_150"</definedName>
    <definedName name="B28COT_151">"B28COT_151"</definedName>
    <definedName name="B28COT_152">"B28COT_152"</definedName>
    <definedName name="B28COT_153">"B28COT_153"</definedName>
    <definedName name="B28COT_154">"B28COT_154"</definedName>
    <definedName name="B28COT_155">"B28COT_155"</definedName>
    <definedName name="B28COT_156">"B28COT_156"</definedName>
    <definedName name="B28COT_157">"B28COT_157"</definedName>
    <definedName name="B28COT_158">"B28COT_158"</definedName>
    <definedName name="B28COT_159">"B28COT_159"</definedName>
    <definedName name="B28COT_16">"B28COT_16"</definedName>
    <definedName name="B28COT_160">"B28COT_160"</definedName>
    <definedName name="B28COT_161">"B28COT_161"</definedName>
    <definedName name="B28COT_162">"B28COT_162"</definedName>
    <definedName name="B28COT_163">"B28COT_163"</definedName>
    <definedName name="B28COT_164">"B28COT_164"</definedName>
    <definedName name="B28COT_165">"B28COT_165"</definedName>
    <definedName name="B28COT_166">"B28COT_166"</definedName>
    <definedName name="B28COT_167">"B28COT_167"</definedName>
    <definedName name="B28COT_168">"B28COT_168"</definedName>
    <definedName name="B28COT_169">"B28COT_169"</definedName>
    <definedName name="B28COT_17">"B28COT_17"</definedName>
    <definedName name="B28COT_170">"B28COT_170"</definedName>
    <definedName name="B28COT_171">"B28COT_171"</definedName>
    <definedName name="B28COT_172">"B28COT_172"</definedName>
    <definedName name="B28COT_173">"B28COT_173"</definedName>
    <definedName name="B28COT_174">"B28COT_174"</definedName>
    <definedName name="B28COT_175">"B28COT_175"</definedName>
    <definedName name="B28COT_176">"B28COT_176"</definedName>
    <definedName name="B28COT_177">"B28COT_177"</definedName>
    <definedName name="B28COT_178">"B28COT_178"</definedName>
    <definedName name="B28COT_179">"B28COT_179"</definedName>
    <definedName name="B28COT_18">"B28COT_18"</definedName>
    <definedName name="B28COT_180">"B28COT_180"</definedName>
    <definedName name="B28COT_181">"B28COT_181"</definedName>
    <definedName name="B28COT_182">"B28COT_182"</definedName>
    <definedName name="B28COT_183">"B28COT_183"</definedName>
    <definedName name="B28COT_184">"B28COT_184"</definedName>
    <definedName name="B28COT_185">"B28COT_185"</definedName>
    <definedName name="B28COT_186">"B28COT_186"</definedName>
    <definedName name="B28COT_187">"B28COT_187"</definedName>
    <definedName name="B28COT_188">"B28COT_188"</definedName>
    <definedName name="B28COT_189">"B28COT_189"</definedName>
    <definedName name="B28COT_19">"B28COT_19"</definedName>
    <definedName name="B28COT_190">"B28COT_190"</definedName>
    <definedName name="B28COT_191">"B28COT_191"</definedName>
    <definedName name="B28COT_192">"B28COT_192"</definedName>
    <definedName name="B28COT_193">"B28COT_193"</definedName>
    <definedName name="B28COT_194">"B28COT_194"</definedName>
    <definedName name="B28COT_195">"B28COT_195"</definedName>
    <definedName name="B28COT_196">"B28COT_196"</definedName>
    <definedName name="B28COT_197">"B28COT_197"</definedName>
    <definedName name="B28COT_198">"B28COT_198"</definedName>
    <definedName name="B28COT_199">"B28COT_199"</definedName>
    <definedName name="B28COT_2">"B28COT_2"</definedName>
    <definedName name="B28COT_20">"B28COT_20"</definedName>
    <definedName name="B28COT_200">"B28COT_200"</definedName>
    <definedName name="B28COT_21">"B28COT_21"</definedName>
    <definedName name="B28COT_22">"B28COT_22"</definedName>
    <definedName name="B28COT_23">"B28COT_23"</definedName>
    <definedName name="B28COT_24">"B28COT_24"</definedName>
    <definedName name="B28COT_25">"B28COT_25"</definedName>
    <definedName name="B28COT_26">"B28COT_26"</definedName>
    <definedName name="B28COT_27">"B28COT_27"</definedName>
    <definedName name="B28COT_28">"B28COT_28"</definedName>
    <definedName name="B28COT_29">"B28COT_29"</definedName>
    <definedName name="B28COT_3">"B28COT_3"</definedName>
    <definedName name="B28COT_30">"B28COT_30"</definedName>
    <definedName name="B28COT_31">"B28COT_31"</definedName>
    <definedName name="B28COT_32">"B28COT_32"</definedName>
    <definedName name="B28COT_33">"B28COT_33"</definedName>
    <definedName name="B28COT_34">"B28COT_34"</definedName>
    <definedName name="B28COT_35">"B28COT_35"</definedName>
    <definedName name="B28COT_36">"B28COT_36"</definedName>
    <definedName name="B28COT_37">"B28COT_37"</definedName>
    <definedName name="B28COT_38">"B28COT_38"</definedName>
    <definedName name="B28COT_39">"B28COT_39"</definedName>
    <definedName name="B28COT_4">"B28COT_4"</definedName>
    <definedName name="B28COT_40">"B28COT_40"</definedName>
    <definedName name="B28COT_41">"B28COT_41"</definedName>
    <definedName name="B28COT_42">"B28COT_42"</definedName>
    <definedName name="B28COT_43">"B28COT_43"</definedName>
    <definedName name="B28COT_44">"B28COT_44"</definedName>
    <definedName name="B28COT_45">"B28COT_45"</definedName>
    <definedName name="B28COT_46">"B28COT_46"</definedName>
    <definedName name="B28COT_47">"B28COT_47"</definedName>
    <definedName name="B28COT_48">"B28COT_48"</definedName>
    <definedName name="B28COT_49">"B28COT_49"</definedName>
    <definedName name="B28COT_5">"B28COT_5"</definedName>
    <definedName name="B28COT_50">"B28COT_50"</definedName>
    <definedName name="B28COT_51">"B28COT_51"</definedName>
    <definedName name="B28COT_52">"B28COT_52"</definedName>
    <definedName name="B28COT_53">"B28COT_53"</definedName>
    <definedName name="B28COT_54">"B28COT_54"</definedName>
    <definedName name="B28COT_55">"B28COT_55"</definedName>
    <definedName name="B28COT_56">"B28COT_56"</definedName>
    <definedName name="B28COT_57">"B28COT_57"</definedName>
    <definedName name="B28COT_58">"B28COT_58"</definedName>
    <definedName name="B28COT_59">"B28COT_59"</definedName>
    <definedName name="B28COT_6">"B28COT_6"</definedName>
    <definedName name="B28COT_60">"B28COT_60"</definedName>
    <definedName name="B28COT_61">"B28COT_61"</definedName>
    <definedName name="B28COT_62">"B28COT_62"</definedName>
    <definedName name="B28COT_63">"B28COT_63"</definedName>
    <definedName name="B28COT_64">"B28COT_64"</definedName>
    <definedName name="B28COT_65">"B28COT_65"</definedName>
    <definedName name="B28COT_66">"B28COT_66"</definedName>
    <definedName name="B28COT_67">"B28COT_67"</definedName>
    <definedName name="B28COT_68">"B28COT_68"</definedName>
    <definedName name="B28COT_69">"B28COT_69"</definedName>
    <definedName name="B28COT_7">"B28COT_7"</definedName>
    <definedName name="B28COT_70">"B28COT_70"</definedName>
    <definedName name="B28COT_71">"B28COT_71"</definedName>
    <definedName name="B28COT_72">"B28COT_72"</definedName>
    <definedName name="B28COT_73">"B28COT_73"</definedName>
    <definedName name="B28COT_74">"B28COT_74"</definedName>
    <definedName name="B28COT_75">"B28COT_75"</definedName>
    <definedName name="B28COT_76">"B28COT_76"</definedName>
    <definedName name="B28COT_77">"B28COT_77"</definedName>
    <definedName name="B28COT_78">"B28COT_78"</definedName>
    <definedName name="B28COT_79">"B28COT_79"</definedName>
    <definedName name="B28COT_8">"B28COT_8"</definedName>
    <definedName name="B28COT_80">"B28COT_80"</definedName>
    <definedName name="B28COT_81">"B28COT_81"</definedName>
    <definedName name="B28COT_82">"B28COT_82"</definedName>
    <definedName name="B28COT_83">"B28COT_83"</definedName>
    <definedName name="B28COT_84">"B28COT_84"</definedName>
    <definedName name="B28COT_85">"B28COT_85"</definedName>
    <definedName name="B28COT_86">"B28COT_86"</definedName>
    <definedName name="B28COT_87">"B28COT_87"</definedName>
    <definedName name="B28COT_88">"B28COT_88"</definedName>
    <definedName name="B28COT_89">"B28COT_89"</definedName>
    <definedName name="B28COT_9">"B28COT_9"</definedName>
    <definedName name="B28COT_90">"B28COT_90"</definedName>
    <definedName name="B28COT_91">"B28COT_91"</definedName>
    <definedName name="B28COT_92">"B28COT_92"</definedName>
    <definedName name="B28COT_93">"B28COT_93"</definedName>
    <definedName name="B28COT_94">"B28COT_94"</definedName>
    <definedName name="B28COT_95">"B28COT_95"</definedName>
    <definedName name="B28COT_96">"B28COT_96"</definedName>
    <definedName name="B28COT_97">"B28COT_97"</definedName>
    <definedName name="B28COT_98">"B28COT_98"</definedName>
    <definedName name="B28COT_99">"B28COT_99"</definedName>
    <definedName name="B28MA">"B28MA"</definedName>
    <definedName name="B28SMLRepeat">"B28SMLRepeat"</definedName>
    <definedName name="B28TEN">"B28TEN"</definedName>
    <definedName name="B29COT_1">"B29COT_1"</definedName>
    <definedName name="B29COT_10">"B29COT_10"</definedName>
    <definedName name="B29COT_100">"B29COT_100"</definedName>
    <definedName name="B29COT_101">"B29COT_101"</definedName>
    <definedName name="B29COT_102">"B29COT_102"</definedName>
    <definedName name="B29COT_103">"B29COT_103"</definedName>
    <definedName name="B29COT_104">"B29COT_104"</definedName>
    <definedName name="B29COT_105">"B29COT_105"</definedName>
    <definedName name="B29COT_106">"B29COT_106"</definedName>
    <definedName name="B29COT_107">"B29COT_107"</definedName>
    <definedName name="B29COT_108">"B29COT_108"</definedName>
    <definedName name="B29COT_109">"B29COT_109"</definedName>
    <definedName name="B29COT_11">"B29COT_11"</definedName>
    <definedName name="B29COT_110">"B29COT_110"</definedName>
    <definedName name="B29COT_111">"B29COT_111"</definedName>
    <definedName name="B29COT_112">"B29COT_112"</definedName>
    <definedName name="B29COT_113">"B29COT_113"</definedName>
    <definedName name="B29COT_114">"B29COT_114"</definedName>
    <definedName name="B29COT_115">"B29COT_115"</definedName>
    <definedName name="B29COT_116">"B29COT_116"</definedName>
    <definedName name="B29COT_117">"B29COT_117"</definedName>
    <definedName name="B29COT_118">"B29COT_118"</definedName>
    <definedName name="B29COT_119">"B29COT_119"</definedName>
    <definedName name="B29COT_12">"B29COT_12"</definedName>
    <definedName name="B29COT_120">"B29COT_120"</definedName>
    <definedName name="B29COT_121">"B29COT_121"</definedName>
    <definedName name="B29COT_122">"B29COT_122"</definedName>
    <definedName name="B29COT_123">"B29COT_123"</definedName>
    <definedName name="B29COT_124">"B29COT_124"</definedName>
    <definedName name="B29COT_125">"B29COT_125"</definedName>
    <definedName name="B29COT_126">"B29COT_126"</definedName>
    <definedName name="B29COT_127">"B29COT_127"</definedName>
    <definedName name="B29COT_128">"B29COT_128"</definedName>
    <definedName name="B29COT_129">"B29COT_129"</definedName>
    <definedName name="B29COT_13">"B29COT_13"</definedName>
    <definedName name="B29COT_130">"B29COT_130"</definedName>
    <definedName name="B29COT_131">"B29COT_131"</definedName>
    <definedName name="B29COT_132">"B29COT_132"</definedName>
    <definedName name="B29COT_133">"B29COT_133"</definedName>
    <definedName name="B29COT_134">"B29COT_134"</definedName>
    <definedName name="B29COT_135">"B29COT_135"</definedName>
    <definedName name="B29COT_136">"B29COT_136"</definedName>
    <definedName name="B29COT_137">"B29COT_137"</definedName>
    <definedName name="B29COT_138">"B29COT_138"</definedName>
    <definedName name="B29COT_139">"B29COT_139"</definedName>
    <definedName name="B29COT_14">"B29COT_14"</definedName>
    <definedName name="B29COT_140">"B29COT_140"</definedName>
    <definedName name="B29COT_141">"B29COT_141"</definedName>
    <definedName name="B29COT_142">"B29COT_142"</definedName>
    <definedName name="B29COT_143">"B29COT_143"</definedName>
    <definedName name="B29COT_144">"B29COT_144"</definedName>
    <definedName name="B29COT_145">"B29COT_145"</definedName>
    <definedName name="B29COT_146">"B29COT_146"</definedName>
    <definedName name="B29COT_147">"B29COT_147"</definedName>
    <definedName name="B29COT_148">"B29COT_148"</definedName>
    <definedName name="B29COT_149">"B29COT_149"</definedName>
    <definedName name="B29COT_15">"B29COT_15"</definedName>
    <definedName name="B29COT_150">"B29COT_150"</definedName>
    <definedName name="B29COT_151">"B29COT_151"</definedName>
    <definedName name="B29COT_152">"B29COT_152"</definedName>
    <definedName name="B29COT_153">"B29COT_153"</definedName>
    <definedName name="B29COT_154">"B29COT_154"</definedName>
    <definedName name="B29COT_155">"B29COT_155"</definedName>
    <definedName name="B29COT_156">"B29COT_156"</definedName>
    <definedName name="B29COT_157">"B29COT_157"</definedName>
    <definedName name="B29COT_158">"B29COT_158"</definedName>
    <definedName name="B29COT_159">"B29COT_159"</definedName>
    <definedName name="B29COT_16">"B29COT_16"</definedName>
    <definedName name="B29COT_160">"B29COT_160"</definedName>
    <definedName name="B29COT_161">"B29COT_161"</definedName>
    <definedName name="B29COT_162">"B29COT_162"</definedName>
    <definedName name="B29COT_163">"B29COT_163"</definedName>
    <definedName name="B29COT_164">"B29COT_164"</definedName>
    <definedName name="B29COT_165">"B29COT_165"</definedName>
    <definedName name="B29COT_166">"B29COT_166"</definedName>
    <definedName name="B29COT_167">"B29COT_167"</definedName>
    <definedName name="B29COT_168">"B29COT_168"</definedName>
    <definedName name="B29COT_169">"B29COT_169"</definedName>
    <definedName name="B29COT_17">"B29COT_17"</definedName>
    <definedName name="B29COT_170">"B29COT_170"</definedName>
    <definedName name="B29COT_171">"B29COT_171"</definedName>
    <definedName name="B29COT_172">"B29COT_172"</definedName>
    <definedName name="B29COT_173">"B29COT_173"</definedName>
    <definedName name="B29COT_174">"B29COT_174"</definedName>
    <definedName name="B29COT_175">"B29COT_175"</definedName>
    <definedName name="B29COT_176">"B29COT_176"</definedName>
    <definedName name="B29COT_177">"B29COT_177"</definedName>
    <definedName name="B29COT_178">"B29COT_178"</definedName>
    <definedName name="B29COT_179">"B29COT_179"</definedName>
    <definedName name="B29COT_18">"B29COT_18"</definedName>
    <definedName name="B29COT_180">"B29COT_180"</definedName>
    <definedName name="B29COT_181">"B29COT_181"</definedName>
    <definedName name="B29COT_182">"B29COT_182"</definedName>
    <definedName name="B29COT_183">"B29COT_183"</definedName>
    <definedName name="B29COT_184">"B29COT_184"</definedName>
    <definedName name="B29COT_185">"B29COT_185"</definedName>
    <definedName name="B29COT_186">"B29COT_186"</definedName>
    <definedName name="B29COT_187">"B29COT_187"</definedName>
    <definedName name="B29COT_188">"B29COT_188"</definedName>
    <definedName name="B29COT_189">"B29COT_189"</definedName>
    <definedName name="B29COT_19">"B29COT_19"</definedName>
    <definedName name="B29COT_190">"B29COT_190"</definedName>
    <definedName name="B29COT_191">"B29COT_191"</definedName>
    <definedName name="B29COT_192">"B29COT_192"</definedName>
    <definedName name="B29COT_193">"B29COT_193"</definedName>
    <definedName name="B29COT_194">"B29COT_194"</definedName>
    <definedName name="B29COT_195">"B29COT_195"</definedName>
    <definedName name="B29COT_196">"B29COT_196"</definedName>
    <definedName name="B29COT_197">"B29COT_197"</definedName>
    <definedName name="B29COT_198">"B29COT_198"</definedName>
    <definedName name="B29COT_199">"B29COT_199"</definedName>
    <definedName name="B29COT_2">"B29COT_2"</definedName>
    <definedName name="B29COT_20">"B29COT_20"</definedName>
    <definedName name="B29COT_200">"B29COT_200"</definedName>
    <definedName name="B29COT_21">"B29COT_21"</definedName>
    <definedName name="B29COT_22">"B29COT_22"</definedName>
    <definedName name="B29COT_23">"B29COT_23"</definedName>
    <definedName name="B29COT_24">"B29COT_24"</definedName>
    <definedName name="B29COT_25">"B29COT_25"</definedName>
    <definedName name="B29COT_26">"B29COT_26"</definedName>
    <definedName name="B29COT_27">"B29COT_27"</definedName>
    <definedName name="B29COT_28">"B29COT_28"</definedName>
    <definedName name="B29COT_29">"B29COT_29"</definedName>
    <definedName name="B29COT_3">"B29COT_3"</definedName>
    <definedName name="B29COT_30">"B29COT_30"</definedName>
    <definedName name="B29COT_31">"B29COT_31"</definedName>
    <definedName name="B29COT_32">"B29COT_32"</definedName>
    <definedName name="B29COT_33">"B29COT_33"</definedName>
    <definedName name="B29COT_34">"B29COT_34"</definedName>
    <definedName name="B29COT_35">"B29COT_35"</definedName>
    <definedName name="B29COT_36">"B29COT_36"</definedName>
    <definedName name="B29COT_37">"B29COT_37"</definedName>
    <definedName name="B29COT_38">"B29COT_38"</definedName>
    <definedName name="B29COT_39">"B29COT_39"</definedName>
    <definedName name="B29COT_4">"B29COT_4"</definedName>
    <definedName name="B29COT_40">"B29COT_40"</definedName>
    <definedName name="B29COT_41">"B29COT_41"</definedName>
    <definedName name="B29COT_42">"B29COT_42"</definedName>
    <definedName name="B29COT_43">"B29COT_43"</definedName>
    <definedName name="B29COT_44">"B29COT_44"</definedName>
    <definedName name="B29COT_45">"B29COT_45"</definedName>
    <definedName name="B29COT_46">"B29COT_46"</definedName>
    <definedName name="B29COT_47">"B29COT_47"</definedName>
    <definedName name="B29COT_48">"B29COT_48"</definedName>
    <definedName name="B29COT_49">"B29COT_49"</definedName>
    <definedName name="B29COT_5">"B29COT_5"</definedName>
    <definedName name="B29COT_50">"B29COT_50"</definedName>
    <definedName name="B29COT_51">"B29COT_51"</definedName>
    <definedName name="B29COT_52">"B29COT_52"</definedName>
    <definedName name="B29COT_53">"B29COT_53"</definedName>
    <definedName name="B29COT_54">"B29COT_54"</definedName>
    <definedName name="B29COT_55">"B29COT_55"</definedName>
    <definedName name="B29COT_56">"B29COT_56"</definedName>
    <definedName name="B29COT_57">"B29COT_57"</definedName>
    <definedName name="B29COT_58">"B29COT_58"</definedName>
    <definedName name="B29COT_59">"B29COT_59"</definedName>
    <definedName name="B29COT_6">"B29COT_6"</definedName>
    <definedName name="B29COT_60">"B29COT_60"</definedName>
    <definedName name="B29COT_61">"B29COT_61"</definedName>
    <definedName name="B29COT_62">"B29COT_62"</definedName>
    <definedName name="B29COT_63">"B29COT_63"</definedName>
    <definedName name="B29COT_64">"B29COT_64"</definedName>
    <definedName name="B29COT_65">"B29COT_65"</definedName>
    <definedName name="B29COT_66">"B29COT_66"</definedName>
    <definedName name="B29COT_67">"B29COT_67"</definedName>
    <definedName name="B29COT_68">"B29COT_68"</definedName>
    <definedName name="B29COT_69">"B29COT_69"</definedName>
    <definedName name="B29COT_7">"B29COT_7"</definedName>
    <definedName name="B29COT_70">"B29COT_70"</definedName>
    <definedName name="B29COT_71">"B29COT_71"</definedName>
    <definedName name="B29COT_72">"B29COT_72"</definedName>
    <definedName name="B29COT_73">"B29COT_73"</definedName>
    <definedName name="B29COT_74">"B29COT_74"</definedName>
    <definedName name="B29COT_75">"B29COT_75"</definedName>
    <definedName name="B29COT_76">"B29COT_76"</definedName>
    <definedName name="B29COT_77">"B29COT_77"</definedName>
    <definedName name="B29COT_78">"B29COT_78"</definedName>
    <definedName name="B29COT_79">"B29COT_79"</definedName>
    <definedName name="B29COT_8">"B29COT_8"</definedName>
    <definedName name="B29COT_80">"B29COT_80"</definedName>
    <definedName name="B29COT_81">"B29COT_81"</definedName>
    <definedName name="B29COT_82">"B29COT_82"</definedName>
    <definedName name="B29COT_83">"B29COT_83"</definedName>
    <definedName name="B29COT_84">"B29COT_84"</definedName>
    <definedName name="B29COT_85">"B29COT_85"</definedName>
    <definedName name="B29COT_86">"B29COT_86"</definedName>
    <definedName name="B29COT_87">"B29COT_87"</definedName>
    <definedName name="B29COT_88">"B29COT_88"</definedName>
    <definedName name="B29COT_89">"B29COT_89"</definedName>
    <definedName name="B29COT_9">"B29COT_9"</definedName>
    <definedName name="B29COT_90">"B29COT_90"</definedName>
    <definedName name="B29COT_91">"B29COT_91"</definedName>
    <definedName name="B29COT_92">"B29COT_92"</definedName>
    <definedName name="B29COT_93">"B29COT_93"</definedName>
    <definedName name="B29COT_94">"B29COT_94"</definedName>
    <definedName name="B29COT_95">"B29COT_95"</definedName>
    <definedName name="B29COT_96">"B29COT_96"</definedName>
    <definedName name="B29COT_97">"B29COT_97"</definedName>
    <definedName name="B29COT_98">"B29COT_98"</definedName>
    <definedName name="B29COT_99">"B29COT_99"</definedName>
    <definedName name="B29MA">"B29MA"</definedName>
    <definedName name="B29SMLRepeat">"B29SMLRepeat"</definedName>
    <definedName name="B29TEN">"B29TEN"</definedName>
    <definedName name="B2COT_1">"B2COT_1"</definedName>
    <definedName name="B2COT_10">"B2COT_10"</definedName>
    <definedName name="B2COT_100">"B2COT_100"</definedName>
    <definedName name="B2COT_101">"B2COT_101"</definedName>
    <definedName name="B2COT_102">"B2COT_102"</definedName>
    <definedName name="B2COT_103">"B2COT_103"</definedName>
    <definedName name="B2COT_104">"B2COT_104"</definedName>
    <definedName name="B2COT_105">"B2COT_105"</definedName>
    <definedName name="B2COT_106">"B2COT_106"</definedName>
    <definedName name="B2COT_107">"B2COT_107"</definedName>
    <definedName name="B2COT_108">"B2COT_108"</definedName>
    <definedName name="B2COT_109">"B2COT_109"</definedName>
    <definedName name="B2COT_11">"B2COT_11"</definedName>
    <definedName name="B2COT_110">"B2COT_110"</definedName>
    <definedName name="B2COT_111">"B2COT_111"</definedName>
    <definedName name="B2COT_112">"B2COT_112"</definedName>
    <definedName name="B2COT_113">"B2COT_113"</definedName>
    <definedName name="B2COT_114">"B2COT_114"</definedName>
    <definedName name="B2COT_115">"B2COT_115"</definedName>
    <definedName name="B2COT_116">"B2COT_116"</definedName>
    <definedName name="B2COT_117">"B2COT_117"</definedName>
    <definedName name="B2COT_118">"B2COT_118"</definedName>
    <definedName name="B2COT_119">"B2COT_119"</definedName>
    <definedName name="B2COT_12">"B2COT_12"</definedName>
    <definedName name="B2COT_120">"B2COT_120"</definedName>
    <definedName name="B2COT_121">"B2COT_121"</definedName>
    <definedName name="B2COT_122">"B2COT_122"</definedName>
    <definedName name="B2COT_123">"B2COT_123"</definedName>
    <definedName name="B2COT_124">"B2COT_124"</definedName>
    <definedName name="B2COT_125">"B2COT_125"</definedName>
    <definedName name="B2COT_126">"B2COT_126"</definedName>
    <definedName name="B2COT_127">"B2COT_127"</definedName>
    <definedName name="B2COT_128">"B2COT_128"</definedName>
    <definedName name="B2COT_129">"B2COT_129"</definedName>
    <definedName name="B2COT_13">"B2COT_13"</definedName>
    <definedName name="B2COT_130">"B2COT_130"</definedName>
    <definedName name="B2COT_131">"B2COT_131"</definedName>
    <definedName name="B2COT_132">"B2COT_132"</definedName>
    <definedName name="B2COT_133">"B2COT_133"</definedName>
    <definedName name="B2COT_134">"B2COT_134"</definedName>
    <definedName name="B2COT_135">"B2COT_135"</definedName>
    <definedName name="B2COT_136">"B2COT_136"</definedName>
    <definedName name="B2COT_137">"B2COT_137"</definedName>
    <definedName name="B2COT_138">"B2COT_138"</definedName>
    <definedName name="B2COT_139">"B2COT_139"</definedName>
    <definedName name="B2COT_14">"B2COT_14"</definedName>
    <definedName name="B2COT_140">"B2COT_140"</definedName>
    <definedName name="B2COT_141">"B2COT_141"</definedName>
    <definedName name="B2COT_142">"B2COT_142"</definedName>
    <definedName name="B2COT_143">"B2COT_143"</definedName>
    <definedName name="B2COT_144">"B2COT_144"</definedName>
    <definedName name="B2COT_145">"B2COT_145"</definedName>
    <definedName name="B2COT_146">"B2COT_146"</definedName>
    <definedName name="B2COT_147">"B2COT_147"</definedName>
    <definedName name="B2COT_148">"B2COT_148"</definedName>
    <definedName name="B2COT_149">"B2COT_149"</definedName>
    <definedName name="B2COT_15">"B2COT_15"</definedName>
    <definedName name="B2COT_150">"B2COT_150"</definedName>
    <definedName name="B2COT_151">"B2COT_151"</definedName>
    <definedName name="B2COT_152">"B2COT_152"</definedName>
    <definedName name="B2COT_153">"B2COT_153"</definedName>
    <definedName name="B2COT_154">"B2COT_154"</definedName>
    <definedName name="B2COT_155">"B2COT_155"</definedName>
    <definedName name="B2COT_156">"B2COT_156"</definedName>
    <definedName name="B2COT_157">"B2COT_157"</definedName>
    <definedName name="B2COT_158">"B2COT_158"</definedName>
    <definedName name="B2COT_159">"B2COT_159"</definedName>
    <definedName name="B2COT_16">"B2COT_16"</definedName>
    <definedName name="B2COT_160">"B2COT_160"</definedName>
    <definedName name="B2COT_161">"B2COT_161"</definedName>
    <definedName name="B2COT_162">"B2COT_162"</definedName>
    <definedName name="B2COT_163">"B2COT_163"</definedName>
    <definedName name="B2COT_164">"B2COT_164"</definedName>
    <definedName name="B2COT_165">"B2COT_165"</definedName>
    <definedName name="B2COT_166">"B2COT_166"</definedName>
    <definedName name="B2COT_167">"B2COT_167"</definedName>
    <definedName name="B2COT_168">"B2COT_168"</definedName>
    <definedName name="B2COT_169">"B2COT_169"</definedName>
    <definedName name="B2COT_17">"B2COT_17"</definedName>
    <definedName name="B2COT_170">"B2COT_170"</definedName>
    <definedName name="B2COT_171">"B2COT_171"</definedName>
    <definedName name="B2COT_172">"B2COT_172"</definedName>
    <definedName name="B2COT_173">"B2COT_173"</definedName>
    <definedName name="B2COT_174">"B2COT_174"</definedName>
    <definedName name="B2COT_175">"B2COT_175"</definedName>
    <definedName name="B2COT_176">"B2COT_176"</definedName>
    <definedName name="B2COT_177">"B2COT_177"</definedName>
    <definedName name="B2COT_178">"B2COT_178"</definedName>
    <definedName name="B2COT_179">"B2COT_179"</definedName>
    <definedName name="B2COT_18">"B2COT_18"</definedName>
    <definedName name="B2COT_180">"B2COT_180"</definedName>
    <definedName name="B2COT_181">"B2COT_181"</definedName>
    <definedName name="B2COT_182">"B2COT_182"</definedName>
    <definedName name="B2COT_183">"B2COT_183"</definedName>
    <definedName name="B2COT_184">"B2COT_184"</definedName>
    <definedName name="B2COT_185">"B2COT_185"</definedName>
    <definedName name="B2COT_186">"B2COT_186"</definedName>
    <definedName name="B2COT_187">"B2COT_187"</definedName>
    <definedName name="B2COT_188">"B2COT_188"</definedName>
    <definedName name="B2COT_189">"B2COT_189"</definedName>
    <definedName name="B2COT_19">"B2COT_19"</definedName>
    <definedName name="B2COT_190">"B2COT_190"</definedName>
    <definedName name="B2COT_191">"B2COT_191"</definedName>
    <definedName name="B2COT_192">"B2COT_192"</definedName>
    <definedName name="B2COT_193">"B2COT_193"</definedName>
    <definedName name="B2COT_194">"B2COT_194"</definedName>
    <definedName name="B2COT_195">"B2COT_195"</definedName>
    <definedName name="B2COT_196">"B2COT_196"</definedName>
    <definedName name="B2COT_197">"B2COT_197"</definedName>
    <definedName name="B2COT_198">"B2COT_198"</definedName>
    <definedName name="B2COT_199">"B2COT_199"</definedName>
    <definedName name="B2COT_2">"B2COT_2"</definedName>
    <definedName name="B2COT_20">"B2COT_20"</definedName>
    <definedName name="B2COT_200">"B2COT_200"</definedName>
    <definedName name="B2COT_21">"B2COT_21"</definedName>
    <definedName name="B2COT_22">"B2COT_22"</definedName>
    <definedName name="B2COT_23">"B2COT_23"</definedName>
    <definedName name="B2COT_24">"B2COT_24"</definedName>
    <definedName name="B2COT_25">"B2COT_25"</definedName>
    <definedName name="B2COT_26">"B2COT_26"</definedName>
    <definedName name="B2COT_27">"B2COT_27"</definedName>
    <definedName name="B2COT_28">"B2COT_28"</definedName>
    <definedName name="B2COT_29">"B2COT_29"</definedName>
    <definedName name="B2COT_3">"B2COT_3"</definedName>
    <definedName name="B2COT_30">"B2COT_30"</definedName>
    <definedName name="B2COT_31">"B2COT_31"</definedName>
    <definedName name="B2COT_32">"B2COT_32"</definedName>
    <definedName name="B2COT_33">"B2COT_33"</definedName>
    <definedName name="B2COT_34">"B2COT_34"</definedName>
    <definedName name="B2COT_35">"B2COT_35"</definedName>
    <definedName name="B2COT_36">"B2COT_36"</definedName>
    <definedName name="B2COT_37">"B2COT_37"</definedName>
    <definedName name="B2COT_38">"B2COT_38"</definedName>
    <definedName name="B2COT_39">"B2COT_39"</definedName>
    <definedName name="B2COT_4">"B2COT_4"</definedName>
    <definedName name="B2COT_40">"B2COT_40"</definedName>
    <definedName name="B2COT_41">"B2COT_41"</definedName>
    <definedName name="B2COT_42">"B2COT_42"</definedName>
    <definedName name="B2COT_43">"B2COT_43"</definedName>
    <definedName name="B2COT_44">"B2COT_44"</definedName>
    <definedName name="B2COT_45">"B2COT_45"</definedName>
    <definedName name="B2COT_46">"B2COT_46"</definedName>
    <definedName name="B2COT_47">"B2COT_47"</definedName>
    <definedName name="B2COT_48">"B2COT_48"</definedName>
    <definedName name="B2COT_49">"B2COT_49"</definedName>
    <definedName name="B2COT_5">"B2COT_5"</definedName>
    <definedName name="B2COT_50">"B2COT_50"</definedName>
    <definedName name="B2COT_51">"B2COT_51"</definedName>
    <definedName name="B2COT_52">"B2COT_52"</definedName>
    <definedName name="B2COT_53">"B2COT_53"</definedName>
    <definedName name="B2COT_54">"B2COT_54"</definedName>
    <definedName name="B2COT_55">"B2COT_55"</definedName>
    <definedName name="B2COT_56">"B2COT_56"</definedName>
    <definedName name="B2COT_57">"B2COT_57"</definedName>
    <definedName name="B2COT_58">"B2COT_58"</definedName>
    <definedName name="B2COT_59">"B2COT_59"</definedName>
    <definedName name="B2COT_6">"B2COT_6"</definedName>
    <definedName name="B2COT_60">"B2COT_60"</definedName>
    <definedName name="B2COT_61">"B2COT_61"</definedName>
    <definedName name="B2COT_62">"B2COT_62"</definedName>
    <definedName name="B2COT_63">"B2COT_63"</definedName>
    <definedName name="B2COT_64">"B2COT_64"</definedName>
    <definedName name="B2COT_65">"B2COT_65"</definedName>
    <definedName name="B2COT_66">"B2COT_66"</definedName>
    <definedName name="B2COT_67">"B2COT_67"</definedName>
    <definedName name="B2COT_68">"B2COT_68"</definedName>
    <definedName name="B2COT_69">"B2COT_69"</definedName>
    <definedName name="B2COT_7">"B2COT_7"</definedName>
    <definedName name="B2COT_70">"B2COT_70"</definedName>
    <definedName name="B2COT_71">"B2COT_71"</definedName>
    <definedName name="B2COT_72">"B2COT_72"</definedName>
    <definedName name="B2COT_73">"B2COT_73"</definedName>
    <definedName name="B2COT_74">"B2COT_74"</definedName>
    <definedName name="B2COT_75">"B2COT_75"</definedName>
    <definedName name="B2COT_76">"B2COT_76"</definedName>
    <definedName name="B2COT_77">"B2COT_77"</definedName>
    <definedName name="B2COT_78">"B2COT_78"</definedName>
    <definedName name="B2COT_79">"B2COT_79"</definedName>
    <definedName name="B2COT_8">"B2COT_8"</definedName>
    <definedName name="B2COT_80">"B2COT_80"</definedName>
    <definedName name="B2COT_81">"B2COT_81"</definedName>
    <definedName name="B2COT_82">"B2COT_82"</definedName>
    <definedName name="B2COT_83">"B2COT_83"</definedName>
    <definedName name="B2COT_84">"B2COT_84"</definedName>
    <definedName name="B2COT_85">"B2COT_85"</definedName>
    <definedName name="B2COT_86">"B2COT_86"</definedName>
    <definedName name="B2COT_87">"B2COT_87"</definedName>
    <definedName name="B2COT_88">"B2COT_88"</definedName>
    <definedName name="B2COT_89">"B2COT_89"</definedName>
    <definedName name="B2COT_9">"B2COT_9"</definedName>
    <definedName name="B2COT_90">"B2COT_90"</definedName>
    <definedName name="B2COT_91">"B2COT_91"</definedName>
    <definedName name="B2COT_92">"B2COT_92"</definedName>
    <definedName name="B2COT_93">"B2COT_93"</definedName>
    <definedName name="B2COT_94">"B2COT_94"</definedName>
    <definedName name="B2COT_95">"B2COT_95"</definedName>
    <definedName name="B2COT_96">"B2COT_96"</definedName>
    <definedName name="B2COT_97">"B2COT_97"</definedName>
    <definedName name="B2COT_98">"B2COT_98"</definedName>
    <definedName name="B2COT_99">"B2COT_99"</definedName>
    <definedName name="B2MA">"B2MA"</definedName>
    <definedName name="B2SMLRepeat">"B2SMLRepeat"</definedName>
    <definedName name="B2TEN">"B2TEN"</definedName>
    <definedName name="b3_" localSheetId="22">#REF!</definedName>
    <definedName name="b3_">#REF!</definedName>
    <definedName name="b3_15">#REF!</definedName>
    <definedName name="b3_16">#REF!</definedName>
    <definedName name="b3_17">#REF!</definedName>
    <definedName name="b3_19">#REF!</definedName>
    <definedName name="b3_20">#REF!</definedName>
    <definedName name="b3_21">#REF!</definedName>
    <definedName name="b3_22">#REF!</definedName>
    <definedName name="b3_23">#REF!</definedName>
    <definedName name="b3_24">#REF!</definedName>
    <definedName name="b3_25">#REF!</definedName>
    <definedName name="b3_26">#REF!</definedName>
    <definedName name="b3_27">#REF!</definedName>
    <definedName name="b3_28">#REF!</definedName>
    <definedName name="b3_29">#REF!</definedName>
    <definedName name="b3_30">#REF!</definedName>
    <definedName name="b3_31">#REF!</definedName>
    <definedName name="b3_32">#REF!</definedName>
    <definedName name="b3_33">#REF!</definedName>
    <definedName name="b3_34">#REF!</definedName>
    <definedName name="b3_35">#REF!</definedName>
    <definedName name="b3_36">#REF!</definedName>
    <definedName name="b3_37">#REF!</definedName>
    <definedName name="b3_38">#REF!</definedName>
    <definedName name="b3_7">#REF!</definedName>
    <definedName name="b3." localSheetId="22">#REF!</definedName>
    <definedName name="b3.">#REF!</definedName>
    <definedName name="B30COT_1">"B30COT_1"</definedName>
    <definedName name="B30COT_10">"B30COT_10"</definedName>
    <definedName name="B30COT_100">"B30COT_100"</definedName>
    <definedName name="B30COT_101">"B30COT_101"</definedName>
    <definedName name="B30COT_102">"B30COT_102"</definedName>
    <definedName name="B30COT_103">"B30COT_103"</definedName>
    <definedName name="B30COT_104">"B30COT_104"</definedName>
    <definedName name="B30COT_105">"B30COT_105"</definedName>
    <definedName name="B30COT_106">"B30COT_106"</definedName>
    <definedName name="B30COT_107">"B30COT_107"</definedName>
    <definedName name="B30COT_108">"B30COT_108"</definedName>
    <definedName name="B30COT_109">"B30COT_109"</definedName>
    <definedName name="B30COT_11">"B30COT_11"</definedName>
    <definedName name="B30COT_110">"B30COT_110"</definedName>
    <definedName name="B30COT_111">"B30COT_111"</definedName>
    <definedName name="B30COT_112">"B30COT_112"</definedName>
    <definedName name="B30COT_113">"B30COT_113"</definedName>
    <definedName name="B30COT_114">"B30COT_114"</definedName>
    <definedName name="B30COT_115">"B30COT_115"</definedName>
    <definedName name="B30COT_116">"B30COT_116"</definedName>
    <definedName name="B30COT_117">"B30COT_117"</definedName>
    <definedName name="B30COT_118">"B30COT_118"</definedName>
    <definedName name="B30COT_119">"B30COT_119"</definedName>
    <definedName name="B30COT_12">"B30COT_12"</definedName>
    <definedName name="B30COT_120">"B30COT_120"</definedName>
    <definedName name="B30COT_121">"B30COT_121"</definedName>
    <definedName name="B30COT_122">"B30COT_122"</definedName>
    <definedName name="B30COT_123">"B30COT_123"</definedName>
    <definedName name="B30COT_124">"B30COT_124"</definedName>
    <definedName name="B30COT_125">"B30COT_125"</definedName>
    <definedName name="B30COT_126">"B30COT_126"</definedName>
    <definedName name="B30COT_127">"B30COT_127"</definedName>
    <definedName name="B30COT_128">"B30COT_128"</definedName>
    <definedName name="B30COT_129">"B30COT_129"</definedName>
    <definedName name="B30COT_13">"B30COT_13"</definedName>
    <definedName name="B30COT_130">"B30COT_130"</definedName>
    <definedName name="B30COT_131">"B30COT_131"</definedName>
    <definedName name="B30COT_132">"B30COT_132"</definedName>
    <definedName name="B30COT_133">"B30COT_133"</definedName>
    <definedName name="B30COT_134">"B30COT_134"</definedName>
    <definedName name="B30COT_135">"B30COT_135"</definedName>
    <definedName name="B30COT_136">"B30COT_136"</definedName>
    <definedName name="B30COT_137">"B30COT_137"</definedName>
    <definedName name="B30COT_138">"B30COT_138"</definedName>
    <definedName name="B30COT_139">"B30COT_139"</definedName>
    <definedName name="B30COT_14">"B30COT_14"</definedName>
    <definedName name="B30COT_140">"B30COT_140"</definedName>
    <definedName name="B30COT_141">"B30COT_141"</definedName>
    <definedName name="B30COT_142">"B30COT_142"</definedName>
    <definedName name="B30COT_143">"B30COT_143"</definedName>
    <definedName name="B30COT_144">"B30COT_144"</definedName>
    <definedName name="B30COT_145">"B30COT_145"</definedName>
    <definedName name="B30COT_146">"B30COT_146"</definedName>
    <definedName name="B30COT_147">"B30COT_147"</definedName>
    <definedName name="B30COT_148">"B30COT_148"</definedName>
    <definedName name="B30COT_149">"B30COT_149"</definedName>
    <definedName name="B30COT_15">"B30COT_15"</definedName>
    <definedName name="B30COT_150">"B30COT_150"</definedName>
    <definedName name="B30COT_151">"B30COT_151"</definedName>
    <definedName name="B30COT_152">"B30COT_152"</definedName>
    <definedName name="B30COT_153">"B30COT_153"</definedName>
    <definedName name="B30COT_154">"B30COT_154"</definedName>
    <definedName name="B30COT_155">"B30COT_155"</definedName>
    <definedName name="B30COT_156">"B30COT_156"</definedName>
    <definedName name="B30COT_157">"B30COT_157"</definedName>
    <definedName name="B30COT_158">"B30COT_158"</definedName>
    <definedName name="B30COT_159">"B30COT_159"</definedName>
    <definedName name="B30COT_16">"B30COT_16"</definedName>
    <definedName name="B30COT_160">"B30COT_160"</definedName>
    <definedName name="B30COT_161">"B30COT_161"</definedName>
    <definedName name="B30COT_162">"B30COT_162"</definedName>
    <definedName name="B30COT_163">"B30COT_163"</definedName>
    <definedName name="B30COT_164">"B30COT_164"</definedName>
    <definedName name="B30COT_165">"B30COT_165"</definedName>
    <definedName name="B30COT_166">"B30COT_166"</definedName>
    <definedName name="B30COT_167">"B30COT_167"</definedName>
    <definedName name="B30COT_168">"B30COT_168"</definedName>
    <definedName name="B30COT_169">"B30COT_169"</definedName>
    <definedName name="B30COT_17">"B30COT_17"</definedName>
    <definedName name="B30COT_170">"B30COT_170"</definedName>
    <definedName name="B30COT_171">"B30COT_171"</definedName>
    <definedName name="B30COT_172">"B30COT_172"</definedName>
    <definedName name="B30COT_173">"B30COT_173"</definedName>
    <definedName name="B30COT_174">"B30COT_174"</definedName>
    <definedName name="B30COT_175">"B30COT_175"</definedName>
    <definedName name="B30COT_176">"B30COT_176"</definedName>
    <definedName name="B30COT_177">"B30COT_177"</definedName>
    <definedName name="B30COT_178">"B30COT_178"</definedName>
    <definedName name="B30COT_179">"B30COT_179"</definedName>
    <definedName name="B30COT_18">"B30COT_18"</definedName>
    <definedName name="B30COT_180">"B30COT_180"</definedName>
    <definedName name="B30COT_181">"B30COT_181"</definedName>
    <definedName name="B30COT_182">"B30COT_182"</definedName>
    <definedName name="B30COT_183">"B30COT_183"</definedName>
    <definedName name="B30COT_184">"B30COT_184"</definedName>
    <definedName name="B30COT_185">"B30COT_185"</definedName>
    <definedName name="B30COT_186">"B30COT_186"</definedName>
    <definedName name="B30COT_187">"B30COT_187"</definedName>
    <definedName name="B30COT_188">"B30COT_188"</definedName>
    <definedName name="B30COT_189">"B30COT_189"</definedName>
    <definedName name="B30COT_19">"B30COT_19"</definedName>
    <definedName name="B30COT_190">"B30COT_190"</definedName>
    <definedName name="B30COT_191">"B30COT_191"</definedName>
    <definedName name="B30COT_192">"B30COT_192"</definedName>
    <definedName name="B30COT_193">"B30COT_193"</definedName>
    <definedName name="B30COT_194">"B30COT_194"</definedName>
    <definedName name="B30COT_195">"B30COT_195"</definedName>
    <definedName name="B30COT_196">"B30COT_196"</definedName>
    <definedName name="B30COT_197">"B30COT_197"</definedName>
    <definedName name="B30COT_198">"B30COT_198"</definedName>
    <definedName name="B30COT_199">"B30COT_199"</definedName>
    <definedName name="B30COT_2">"B30COT_2"</definedName>
    <definedName name="B30COT_20">"B30COT_20"</definedName>
    <definedName name="B30COT_200">"B30COT_200"</definedName>
    <definedName name="B30COT_21">"B30COT_21"</definedName>
    <definedName name="B30COT_22">"B30COT_22"</definedName>
    <definedName name="B30COT_23">"B30COT_23"</definedName>
    <definedName name="B30COT_24">"B30COT_24"</definedName>
    <definedName name="B30COT_25">"B30COT_25"</definedName>
    <definedName name="B30COT_26">"B30COT_26"</definedName>
    <definedName name="B30COT_27">"B30COT_27"</definedName>
    <definedName name="B30COT_28">"B30COT_28"</definedName>
    <definedName name="B30COT_29">"B30COT_29"</definedName>
    <definedName name="B30COT_3">"B30COT_3"</definedName>
    <definedName name="B30COT_30">"B30COT_30"</definedName>
    <definedName name="B30COT_31">"B30COT_31"</definedName>
    <definedName name="B30COT_32">"B30COT_32"</definedName>
    <definedName name="B30COT_33">"B30COT_33"</definedName>
    <definedName name="B30COT_34">"B30COT_34"</definedName>
    <definedName name="B30COT_35">"B30COT_35"</definedName>
    <definedName name="B30COT_36">"B30COT_36"</definedName>
    <definedName name="B30COT_37">"B30COT_37"</definedName>
    <definedName name="B30COT_38">"B30COT_38"</definedName>
    <definedName name="B30COT_39">"B30COT_39"</definedName>
    <definedName name="B30COT_4">"B30COT_4"</definedName>
    <definedName name="B30COT_40">"B30COT_40"</definedName>
    <definedName name="B30COT_41">"B30COT_41"</definedName>
    <definedName name="B30COT_42">"B30COT_42"</definedName>
    <definedName name="B30COT_43">"B30COT_43"</definedName>
    <definedName name="B30COT_44">"B30COT_44"</definedName>
    <definedName name="B30COT_45">"B30COT_45"</definedName>
    <definedName name="B30COT_46">"B30COT_46"</definedName>
    <definedName name="B30COT_47">"B30COT_47"</definedName>
    <definedName name="B30COT_48">"B30COT_48"</definedName>
    <definedName name="B30COT_49">"B30COT_49"</definedName>
    <definedName name="B30COT_5">"B30COT_5"</definedName>
    <definedName name="B30COT_50">"B30COT_50"</definedName>
    <definedName name="B30COT_51">"B30COT_51"</definedName>
    <definedName name="B30COT_52">"B30COT_52"</definedName>
    <definedName name="B30COT_53">"B30COT_53"</definedName>
    <definedName name="B30COT_54">"B30COT_54"</definedName>
    <definedName name="B30COT_55">"B30COT_55"</definedName>
    <definedName name="B30COT_56">"B30COT_56"</definedName>
    <definedName name="B30COT_57">"B30COT_57"</definedName>
    <definedName name="B30COT_58">"B30COT_58"</definedName>
    <definedName name="B30COT_59">"B30COT_59"</definedName>
    <definedName name="B30COT_6">"B30COT_6"</definedName>
    <definedName name="B30COT_60">"B30COT_60"</definedName>
    <definedName name="B30COT_61">"B30COT_61"</definedName>
    <definedName name="B30COT_62">"B30COT_62"</definedName>
    <definedName name="B30COT_63">"B30COT_63"</definedName>
    <definedName name="B30COT_64">"B30COT_64"</definedName>
    <definedName name="B30COT_65">"B30COT_65"</definedName>
    <definedName name="B30COT_66">"B30COT_66"</definedName>
    <definedName name="B30COT_67">"B30COT_67"</definedName>
    <definedName name="B30COT_68">"B30COT_68"</definedName>
    <definedName name="B30COT_69">"B30COT_69"</definedName>
    <definedName name="B30COT_7">"B30COT_7"</definedName>
    <definedName name="B30COT_70">"B30COT_70"</definedName>
    <definedName name="B30COT_71">"B30COT_71"</definedName>
    <definedName name="B30COT_72">"B30COT_72"</definedName>
    <definedName name="B30COT_73">"B30COT_73"</definedName>
    <definedName name="B30COT_74">"B30COT_74"</definedName>
    <definedName name="B30COT_75">"B30COT_75"</definedName>
    <definedName name="B30COT_76">"B30COT_76"</definedName>
    <definedName name="B30COT_77">"B30COT_77"</definedName>
    <definedName name="B30COT_78">"B30COT_78"</definedName>
    <definedName name="B30COT_79">"B30COT_79"</definedName>
    <definedName name="B30COT_8">"B30COT_8"</definedName>
    <definedName name="B30COT_80">"B30COT_80"</definedName>
    <definedName name="B30COT_81">"B30COT_81"</definedName>
    <definedName name="B30COT_82">"B30COT_82"</definedName>
    <definedName name="B30COT_83">"B30COT_83"</definedName>
    <definedName name="B30COT_84">"B30COT_84"</definedName>
    <definedName name="B30COT_85">"B30COT_85"</definedName>
    <definedName name="B30COT_86">"B30COT_86"</definedName>
    <definedName name="B30COT_87">"B30COT_87"</definedName>
    <definedName name="B30COT_88">"B30COT_88"</definedName>
    <definedName name="B30COT_89">"B30COT_89"</definedName>
    <definedName name="B30COT_9">"B30COT_9"</definedName>
    <definedName name="B30COT_90">"B30COT_90"</definedName>
    <definedName name="B30COT_91">"B30COT_91"</definedName>
    <definedName name="B30COT_92">"B30COT_92"</definedName>
    <definedName name="B30COT_93">"B30COT_93"</definedName>
    <definedName name="B30COT_94">"B30COT_94"</definedName>
    <definedName name="B30COT_95">"B30COT_95"</definedName>
    <definedName name="B30COT_96">"B30COT_96"</definedName>
    <definedName name="B30COT_97">"B30COT_97"</definedName>
    <definedName name="B30COT_98">"B30COT_98"</definedName>
    <definedName name="B30COT_99">"B30COT_99"</definedName>
    <definedName name="B30MA">"B30MA"</definedName>
    <definedName name="B30SMLRepeat">"B30SMLRepeat"</definedName>
    <definedName name="B30TEN">"B30TEN"</definedName>
    <definedName name="B31COT_1">"B31COT_1"</definedName>
    <definedName name="B31COT_10">"B31COT_10"</definedName>
    <definedName name="B31COT_100">"B31COT_100"</definedName>
    <definedName name="B31COT_101">"B31COT_101"</definedName>
    <definedName name="B31COT_102">"B31COT_102"</definedName>
    <definedName name="B31COT_103">"B31COT_103"</definedName>
    <definedName name="B31COT_104">"B31COT_104"</definedName>
    <definedName name="B31COT_105">"B31COT_105"</definedName>
    <definedName name="B31COT_106">"B31COT_106"</definedName>
    <definedName name="B31COT_107">"B31COT_107"</definedName>
    <definedName name="B31COT_108">"B31COT_108"</definedName>
    <definedName name="B31COT_109">"B31COT_109"</definedName>
    <definedName name="B31COT_11">"B31COT_11"</definedName>
    <definedName name="B31COT_110">"B31COT_110"</definedName>
    <definedName name="B31COT_111">"B31COT_111"</definedName>
    <definedName name="B31COT_112">"B31COT_112"</definedName>
    <definedName name="B31COT_113">"B31COT_113"</definedName>
    <definedName name="B31COT_114">"B31COT_114"</definedName>
    <definedName name="B31COT_115">"B31COT_115"</definedName>
    <definedName name="B31COT_116">"B31COT_116"</definedName>
    <definedName name="B31COT_117">"B31COT_117"</definedName>
    <definedName name="B31COT_118">"B31COT_118"</definedName>
    <definedName name="B31COT_119">"B31COT_119"</definedName>
    <definedName name="B31COT_12">"B31COT_12"</definedName>
    <definedName name="B31COT_120">"B31COT_120"</definedName>
    <definedName name="B31COT_121">"B31COT_121"</definedName>
    <definedName name="B31COT_122">"B31COT_122"</definedName>
    <definedName name="B31COT_123">"B31COT_123"</definedName>
    <definedName name="B31COT_124">"B31COT_124"</definedName>
    <definedName name="B31COT_125">"B31COT_125"</definedName>
    <definedName name="B31COT_126">"B31COT_126"</definedName>
    <definedName name="B31COT_127">"B31COT_127"</definedName>
    <definedName name="B31COT_128">"B31COT_128"</definedName>
    <definedName name="B31COT_129">"B31COT_129"</definedName>
    <definedName name="B31COT_13">"B31COT_13"</definedName>
    <definedName name="B31COT_130">"B31COT_130"</definedName>
    <definedName name="B31COT_131">"B31COT_131"</definedName>
    <definedName name="B31COT_132">"B31COT_132"</definedName>
    <definedName name="B31COT_133">"B31COT_133"</definedName>
    <definedName name="B31COT_134">"B31COT_134"</definedName>
    <definedName name="B31COT_135">"B31COT_135"</definedName>
    <definedName name="B31COT_136">"B31COT_136"</definedName>
    <definedName name="B31COT_137">"B31COT_137"</definedName>
    <definedName name="B31COT_138">"B31COT_138"</definedName>
    <definedName name="B31COT_139">"B31COT_139"</definedName>
    <definedName name="B31COT_14">"B31COT_14"</definedName>
    <definedName name="B31COT_140">"B31COT_140"</definedName>
    <definedName name="B31COT_141">"B31COT_141"</definedName>
    <definedName name="B31COT_142">"B31COT_142"</definedName>
    <definedName name="B31COT_143">"B31COT_143"</definedName>
    <definedName name="B31COT_144">"B31COT_144"</definedName>
    <definedName name="B31COT_145">"B31COT_145"</definedName>
    <definedName name="B31COT_146">"B31COT_146"</definedName>
    <definedName name="B31COT_147">"B31COT_147"</definedName>
    <definedName name="B31COT_148">"B31COT_148"</definedName>
    <definedName name="B31COT_149">"B31COT_149"</definedName>
    <definedName name="B31COT_15">"B31COT_15"</definedName>
    <definedName name="B31COT_150">"B31COT_150"</definedName>
    <definedName name="B31COT_151">"B31COT_151"</definedName>
    <definedName name="B31COT_152">"B31COT_152"</definedName>
    <definedName name="B31COT_153">"B31COT_153"</definedName>
    <definedName name="B31COT_154">"B31COT_154"</definedName>
    <definedName name="B31COT_155">"B31COT_155"</definedName>
    <definedName name="B31COT_156">"B31COT_156"</definedName>
    <definedName name="B31COT_157">"B31COT_157"</definedName>
    <definedName name="B31COT_158">"B31COT_158"</definedName>
    <definedName name="B31COT_159">"B31COT_159"</definedName>
    <definedName name="B31COT_16">"B31COT_16"</definedName>
    <definedName name="B31COT_160">"B31COT_160"</definedName>
    <definedName name="B31COT_161">"B31COT_161"</definedName>
    <definedName name="B31COT_162">"B31COT_162"</definedName>
    <definedName name="B31COT_163">"B31COT_163"</definedName>
    <definedName name="B31COT_164">"B31COT_164"</definedName>
    <definedName name="B31COT_165">"B31COT_165"</definedName>
    <definedName name="B31COT_166">"B31COT_166"</definedName>
    <definedName name="B31COT_167">"B31COT_167"</definedName>
    <definedName name="B31COT_168">"B31COT_168"</definedName>
    <definedName name="B31COT_169">"B31COT_169"</definedName>
    <definedName name="B31COT_17">"B31COT_17"</definedName>
    <definedName name="B31COT_170">"B31COT_170"</definedName>
    <definedName name="B31COT_171">"B31COT_171"</definedName>
    <definedName name="B31COT_172">"B31COT_172"</definedName>
    <definedName name="B31COT_173">"B31COT_173"</definedName>
    <definedName name="B31COT_174">"B31COT_174"</definedName>
    <definedName name="B31COT_175">"B31COT_175"</definedName>
    <definedName name="B31COT_176">"B31COT_176"</definedName>
    <definedName name="B31COT_177">"B31COT_177"</definedName>
    <definedName name="B31COT_178">"B31COT_178"</definedName>
    <definedName name="B31COT_179">"B31COT_179"</definedName>
    <definedName name="B31COT_18">"B31COT_18"</definedName>
    <definedName name="B31COT_180">"B31COT_180"</definedName>
    <definedName name="B31COT_181">"B31COT_181"</definedName>
    <definedName name="B31COT_182">"B31COT_182"</definedName>
    <definedName name="B31COT_183">"B31COT_183"</definedName>
    <definedName name="B31COT_184">"B31COT_184"</definedName>
    <definedName name="B31COT_185">"B31COT_185"</definedName>
    <definedName name="B31COT_186">"B31COT_186"</definedName>
    <definedName name="B31COT_187">"B31COT_187"</definedName>
    <definedName name="B31COT_188">"B31COT_188"</definedName>
    <definedName name="B31COT_189">"B31COT_189"</definedName>
    <definedName name="B31COT_19">"B31COT_19"</definedName>
    <definedName name="B31COT_190">"B31COT_190"</definedName>
    <definedName name="B31COT_191">"B31COT_191"</definedName>
    <definedName name="B31COT_192">"B31COT_192"</definedName>
    <definedName name="B31COT_193">"B31COT_193"</definedName>
    <definedName name="B31COT_194">"B31COT_194"</definedName>
    <definedName name="B31COT_195">"B31COT_195"</definedName>
    <definedName name="B31COT_196">"B31COT_196"</definedName>
    <definedName name="B31COT_197">"B31COT_197"</definedName>
    <definedName name="B31COT_198">"B31COT_198"</definedName>
    <definedName name="B31COT_199">"B31COT_199"</definedName>
    <definedName name="B31COT_2">"B31COT_2"</definedName>
    <definedName name="B31COT_20">"B31COT_20"</definedName>
    <definedName name="B31COT_200">"B31COT_200"</definedName>
    <definedName name="B31COT_21">"B31COT_21"</definedName>
    <definedName name="B31COT_22">"B31COT_22"</definedName>
    <definedName name="B31COT_23">"B31COT_23"</definedName>
    <definedName name="B31COT_24">"B31COT_24"</definedName>
    <definedName name="B31COT_25">"B31COT_25"</definedName>
    <definedName name="B31COT_26">"B31COT_26"</definedName>
    <definedName name="B31COT_27">"B31COT_27"</definedName>
    <definedName name="B31COT_28">"B31COT_28"</definedName>
    <definedName name="B31COT_29">"B31COT_29"</definedName>
    <definedName name="B31COT_3">"B31COT_3"</definedName>
    <definedName name="B31COT_30">"B31COT_30"</definedName>
    <definedName name="B31COT_31">"B31COT_31"</definedName>
    <definedName name="B31COT_32">"B31COT_32"</definedName>
    <definedName name="B31COT_33">"B31COT_33"</definedName>
    <definedName name="B31COT_34">"B31COT_34"</definedName>
    <definedName name="B31COT_35">"B31COT_35"</definedName>
    <definedName name="B31COT_36">"B31COT_36"</definedName>
    <definedName name="B31COT_37">"B31COT_37"</definedName>
    <definedName name="B31COT_38">"B31COT_38"</definedName>
    <definedName name="B31COT_39">"B31COT_39"</definedName>
    <definedName name="B31COT_4">"B31COT_4"</definedName>
    <definedName name="B31COT_40">"B31COT_40"</definedName>
    <definedName name="B31COT_41">"B31COT_41"</definedName>
    <definedName name="B31COT_42">"B31COT_42"</definedName>
    <definedName name="B31COT_43">"B31COT_43"</definedName>
    <definedName name="B31COT_44">"B31COT_44"</definedName>
    <definedName name="B31COT_45">"B31COT_45"</definedName>
    <definedName name="B31COT_46">"B31COT_46"</definedName>
    <definedName name="B31COT_47">"B31COT_47"</definedName>
    <definedName name="B31COT_48">"B31COT_48"</definedName>
    <definedName name="B31COT_49">"B31COT_49"</definedName>
    <definedName name="B31COT_5">"B31COT_5"</definedName>
    <definedName name="B31COT_50">"B31COT_50"</definedName>
    <definedName name="B31COT_51">"B31COT_51"</definedName>
    <definedName name="B31COT_52">"B31COT_52"</definedName>
    <definedName name="B31COT_53">"B31COT_53"</definedName>
    <definedName name="B31COT_54">"B31COT_54"</definedName>
    <definedName name="B31COT_55">"B31COT_55"</definedName>
    <definedName name="B31COT_56">"B31COT_56"</definedName>
    <definedName name="B31COT_57">"B31COT_57"</definedName>
    <definedName name="B31COT_58">"B31COT_58"</definedName>
    <definedName name="B31COT_59">"B31COT_59"</definedName>
    <definedName name="B31COT_6">"B31COT_6"</definedName>
    <definedName name="B31COT_60">"B31COT_60"</definedName>
    <definedName name="B31COT_61">"B31COT_61"</definedName>
    <definedName name="B31COT_62">"B31COT_62"</definedName>
    <definedName name="B31COT_63">"B31COT_63"</definedName>
    <definedName name="B31COT_64">"B31COT_64"</definedName>
    <definedName name="B31COT_65">"B31COT_65"</definedName>
    <definedName name="B31COT_66">"B31COT_66"</definedName>
    <definedName name="B31COT_67">"B31COT_67"</definedName>
    <definedName name="B31COT_68">"B31COT_68"</definedName>
    <definedName name="B31COT_69">"B31COT_69"</definedName>
    <definedName name="B31COT_7">"B31COT_7"</definedName>
    <definedName name="B31COT_70">"B31COT_70"</definedName>
    <definedName name="B31COT_71">"B31COT_71"</definedName>
    <definedName name="B31COT_72">"B31COT_72"</definedName>
    <definedName name="B31COT_73">"B31COT_73"</definedName>
    <definedName name="B31COT_74">"B31COT_74"</definedName>
    <definedName name="B31COT_75">"B31COT_75"</definedName>
    <definedName name="B31COT_76">"B31COT_76"</definedName>
    <definedName name="B31COT_77">"B31COT_77"</definedName>
    <definedName name="B31COT_78">"B31COT_78"</definedName>
    <definedName name="B31COT_79">"B31COT_79"</definedName>
    <definedName name="B31COT_8">"B31COT_8"</definedName>
    <definedName name="B31COT_80">"B31COT_80"</definedName>
    <definedName name="B31COT_81">"B31COT_81"</definedName>
    <definedName name="B31COT_82">"B31COT_82"</definedName>
    <definedName name="B31COT_83">"B31COT_83"</definedName>
    <definedName name="B31COT_84">"B31COT_84"</definedName>
    <definedName name="B31COT_85">"B31COT_85"</definedName>
    <definedName name="B31COT_86">"B31COT_86"</definedName>
    <definedName name="B31COT_87">"B31COT_87"</definedName>
    <definedName name="B31COT_88">"B31COT_88"</definedName>
    <definedName name="B31COT_89">"B31COT_89"</definedName>
    <definedName name="B31COT_9">"B31COT_9"</definedName>
    <definedName name="B31COT_90">"B31COT_90"</definedName>
    <definedName name="B31COT_91">"B31COT_91"</definedName>
    <definedName name="B31COT_92">"B31COT_92"</definedName>
    <definedName name="B31COT_93">"B31COT_93"</definedName>
    <definedName name="B31COT_94">"B31COT_94"</definedName>
    <definedName name="B31COT_95">"B31COT_95"</definedName>
    <definedName name="B31COT_96">"B31COT_96"</definedName>
    <definedName name="B31COT_97">"B31COT_97"</definedName>
    <definedName name="B31COT_98">"B31COT_98"</definedName>
    <definedName name="B31COT_99">"B31COT_99"</definedName>
    <definedName name="B31MA">"B31MA"</definedName>
    <definedName name="B31SMLRepeat">"B31SMLRepeat"</definedName>
    <definedName name="B31TEN">"B31TEN"</definedName>
    <definedName name="B32COT_1">"B32COT_1"</definedName>
    <definedName name="B32COT_10">"B32COT_10"</definedName>
    <definedName name="B32COT_100">"B32COT_100"</definedName>
    <definedName name="B32COT_101">"B32COT_101"</definedName>
    <definedName name="B32COT_102">"B32COT_102"</definedName>
    <definedName name="B32COT_103">"B32COT_103"</definedName>
    <definedName name="B32COT_104">"B32COT_104"</definedName>
    <definedName name="B32COT_105">"B32COT_105"</definedName>
    <definedName name="B32COT_106">"B32COT_106"</definedName>
    <definedName name="B32COT_107">"B32COT_107"</definedName>
    <definedName name="B32COT_108">"B32COT_108"</definedName>
    <definedName name="B32COT_109">"B32COT_109"</definedName>
    <definedName name="B32COT_11">"B32COT_11"</definedName>
    <definedName name="B32COT_110">"B32COT_110"</definedName>
    <definedName name="B32COT_111">"B32COT_111"</definedName>
    <definedName name="B32COT_112">"B32COT_112"</definedName>
    <definedName name="B32COT_113">"B32COT_113"</definedName>
    <definedName name="B32COT_114">"B32COT_114"</definedName>
    <definedName name="B32COT_115">"B32COT_115"</definedName>
    <definedName name="B32COT_116">"B32COT_116"</definedName>
    <definedName name="B32COT_117">"B32COT_117"</definedName>
    <definedName name="B32COT_118">"B32COT_118"</definedName>
    <definedName name="B32COT_119">"B32COT_119"</definedName>
    <definedName name="B32COT_12">"B32COT_12"</definedName>
    <definedName name="B32COT_120">"B32COT_120"</definedName>
    <definedName name="B32COT_121">"B32COT_121"</definedName>
    <definedName name="B32COT_122">"B32COT_122"</definedName>
    <definedName name="B32COT_123">"B32COT_123"</definedName>
    <definedName name="B32COT_124">"B32COT_124"</definedName>
    <definedName name="B32COT_125">"B32COT_125"</definedName>
    <definedName name="B32COT_126">"B32COT_126"</definedName>
    <definedName name="B32COT_127">"B32COT_127"</definedName>
    <definedName name="B32COT_128">"B32COT_128"</definedName>
    <definedName name="B32COT_129">"B32COT_129"</definedName>
    <definedName name="B32COT_13">"B32COT_13"</definedName>
    <definedName name="B32COT_130">"B32COT_130"</definedName>
    <definedName name="B32COT_131">"B32COT_131"</definedName>
    <definedName name="B32COT_132">"B32COT_132"</definedName>
    <definedName name="B32COT_133">"B32COT_133"</definedName>
    <definedName name="B32COT_134">"B32COT_134"</definedName>
    <definedName name="B32COT_135">"B32COT_135"</definedName>
    <definedName name="B32COT_136">"B32COT_136"</definedName>
    <definedName name="B32COT_137">"B32COT_137"</definedName>
    <definedName name="B32COT_138">"B32COT_138"</definedName>
    <definedName name="B32COT_139">"B32COT_139"</definedName>
    <definedName name="B32COT_14">"B32COT_14"</definedName>
    <definedName name="B32COT_140">"B32COT_140"</definedName>
    <definedName name="B32COT_141">"B32COT_141"</definedName>
    <definedName name="B32COT_142">"B32COT_142"</definedName>
    <definedName name="B32COT_143">"B32COT_143"</definedName>
    <definedName name="B32COT_144">"B32COT_144"</definedName>
    <definedName name="B32COT_145">"B32COT_145"</definedName>
    <definedName name="B32COT_146">"B32COT_146"</definedName>
    <definedName name="B32COT_147">"B32COT_147"</definedName>
    <definedName name="B32COT_148">"B32COT_148"</definedName>
    <definedName name="B32COT_149">"B32COT_149"</definedName>
    <definedName name="B32COT_15">"B32COT_15"</definedName>
    <definedName name="B32COT_150">"B32COT_150"</definedName>
    <definedName name="B32COT_151">"B32COT_151"</definedName>
    <definedName name="B32COT_152">"B32COT_152"</definedName>
    <definedName name="B32COT_153">"B32COT_153"</definedName>
    <definedName name="B32COT_154">"B32COT_154"</definedName>
    <definedName name="B32COT_155">"B32COT_155"</definedName>
    <definedName name="B32COT_156">"B32COT_156"</definedName>
    <definedName name="B32COT_157">"B32COT_157"</definedName>
    <definedName name="B32COT_158">"B32COT_158"</definedName>
    <definedName name="B32COT_159">"B32COT_159"</definedName>
    <definedName name="B32COT_16">"B32COT_16"</definedName>
    <definedName name="B32COT_160">"B32COT_160"</definedName>
    <definedName name="B32COT_161">"B32COT_161"</definedName>
    <definedName name="B32COT_162">"B32COT_162"</definedName>
    <definedName name="B32COT_163">"B32COT_163"</definedName>
    <definedName name="B32COT_164">"B32COT_164"</definedName>
    <definedName name="B32COT_165">"B32COT_165"</definedName>
    <definedName name="B32COT_166">"B32COT_166"</definedName>
    <definedName name="B32COT_167">"B32COT_167"</definedName>
    <definedName name="B32COT_168">"B32COT_168"</definedName>
    <definedName name="B32COT_169">"B32COT_169"</definedName>
    <definedName name="B32COT_17">"B32COT_17"</definedName>
    <definedName name="B32COT_170">"B32COT_170"</definedName>
    <definedName name="B32COT_171">"B32COT_171"</definedName>
    <definedName name="B32COT_172">"B32COT_172"</definedName>
    <definedName name="B32COT_173">"B32COT_173"</definedName>
    <definedName name="B32COT_174">"B32COT_174"</definedName>
    <definedName name="B32COT_175">"B32COT_175"</definedName>
    <definedName name="B32COT_176">"B32COT_176"</definedName>
    <definedName name="B32COT_177">"B32COT_177"</definedName>
    <definedName name="B32COT_178">"B32COT_178"</definedName>
    <definedName name="B32COT_179">"B32COT_179"</definedName>
    <definedName name="B32COT_18">"B32COT_18"</definedName>
    <definedName name="B32COT_180">"B32COT_180"</definedName>
    <definedName name="B32COT_181">"B32COT_181"</definedName>
    <definedName name="B32COT_182">"B32COT_182"</definedName>
    <definedName name="B32COT_183">"B32COT_183"</definedName>
    <definedName name="B32COT_184">"B32COT_184"</definedName>
    <definedName name="B32COT_185">"B32COT_185"</definedName>
    <definedName name="B32COT_186">"B32COT_186"</definedName>
    <definedName name="B32COT_187">"B32COT_187"</definedName>
    <definedName name="B32COT_188">"B32COT_188"</definedName>
    <definedName name="B32COT_189">"B32COT_189"</definedName>
    <definedName name="B32COT_19">"B32COT_19"</definedName>
    <definedName name="B32COT_190">"B32COT_190"</definedName>
    <definedName name="B32COT_191">"B32COT_191"</definedName>
    <definedName name="B32COT_192">"B32COT_192"</definedName>
    <definedName name="B32COT_193">"B32COT_193"</definedName>
    <definedName name="B32COT_194">"B32COT_194"</definedName>
    <definedName name="B32COT_195">"B32COT_195"</definedName>
    <definedName name="B32COT_196">"B32COT_196"</definedName>
    <definedName name="B32COT_197">"B32COT_197"</definedName>
    <definedName name="B32COT_198">"B32COT_198"</definedName>
    <definedName name="B32COT_199">"B32COT_199"</definedName>
    <definedName name="B32COT_2">"B32COT_2"</definedName>
    <definedName name="B32COT_20">"B32COT_20"</definedName>
    <definedName name="B32COT_200">"B32COT_200"</definedName>
    <definedName name="B32COT_21">"B32COT_21"</definedName>
    <definedName name="B32COT_22">"B32COT_22"</definedName>
    <definedName name="B32COT_23">"B32COT_23"</definedName>
    <definedName name="B32COT_24">"B32COT_24"</definedName>
    <definedName name="B32COT_25">"B32COT_25"</definedName>
    <definedName name="B32COT_26">"B32COT_26"</definedName>
    <definedName name="B32COT_27">"B32COT_27"</definedName>
    <definedName name="B32COT_28">"B32COT_28"</definedName>
    <definedName name="B32COT_29">"B32COT_29"</definedName>
    <definedName name="B32COT_3">"B32COT_3"</definedName>
    <definedName name="B32COT_30">"B32COT_30"</definedName>
    <definedName name="B32COT_31">"B32COT_31"</definedName>
    <definedName name="B32COT_32">"B32COT_32"</definedName>
    <definedName name="B32COT_33">"B32COT_33"</definedName>
    <definedName name="B32COT_34">"B32COT_34"</definedName>
    <definedName name="B32COT_35">"B32COT_35"</definedName>
    <definedName name="B32COT_36">"B32COT_36"</definedName>
    <definedName name="B32COT_37">"B32COT_37"</definedName>
    <definedName name="B32COT_38">"B32COT_38"</definedName>
    <definedName name="B32COT_39">"B32COT_39"</definedName>
    <definedName name="B32COT_4">"B32COT_4"</definedName>
    <definedName name="B32COT_40">"B32COT_40"</definedName>
    <definedName name="B32COT_41">"B32COT_41"</definedName>
    <definedName name="B32COT_42">"B32COT_42"</definedName>
    <definedName name="B32COT_43">"B32COT_43"</definedName>
    <definedName name="B32COT_44">"B32COT_44"</definedName>
    <definedName name="B32COT_45">"B32COT_45"</definedName>
    <definedName name="B32COT_46">"B32COT_46"</definedName>
    <definedName name="B32COT_47">"B32COT_47"</definedName>
    <definedName name="B32COT_48">"B32COT_48"</definedName>
    <definedName name="B32COT_49">"B32COT_49"</definedName>
    <definedName name="B32COT_5">"B32COT_5"</definedName>
    <definedName name="B32COT_50">"B32COT_50"</definedName>
    <definedName name="B32COT_51">"B32COT_51"</definedName>
    <definedName name="B32COT_52">"B32COT_52"</definedName>
    <definedName name="B32COT_53">"B32COT_53"</definedName>
    <definedName name="B32COT_54">"B32COT_54"</definedName>
    <definedName name="B32COT_55">"B32COT_55"</definedName>
    <definedName name="B32COT_56">"B32COT_56"</definedName>
    <definedName name="B32COT_57">"B32COT_57"</definedName>
    <definedName name="B32COT_58">"B32COT_58"</definedName>
    <definedName name="B32COT_59">"B32COT_59"</definedName>
    <definedName name="B32COT_6">"B32COT_6"</definedName>
    <definedName name="B32COT_60">"B32COT_60"</definedName>
    <definedName name="B32COT_61">"B32COT_61"</definedName>
    <definedName name="B32COT_62">"B32COT_62"</definedName>
    <definedName name="B32COT_63">"B32COT_63"</definedName>
    <definedName name="B32COT_64">"B32COT_64"</definedName>
    <definedName name="B32COT_65">"B32COT_65"</definedName>
    <definedName name="B32COT_66">"B32COT_66"</definedName>
    <definedName name="B32COT_67">"B32COT_67"</definedName>
    <definedName name="B32COT_68">"B32COT_68"</definedName>
    <definedName name="B32COT_69">"B32COT_69"</definedName>
    <definedName name="B32COT_7">"B32COT_7"</definedName>
    <definedName name="B32COT_70">"B32COT_70"</definedName>
    <definedName name="B32COT_71">"B32COT_71"</definedName>
    <definedName name="B32COT_72">"B32COT_72"</definedName>
    <definedName name="B32COT_73">"B32COT_73"</definedName>
    <definedName name="B32COT_74">"B32COT_74"</definedName>
    <definedName name="B32COT_75">"B32COT_75"</definedName>
    <definedName name="B32COT_76">"B32COT_76"</definedName>
    <definedName name="B32COT_77">"B32COT_77"</definedName>
    <definedName name="B32COT_78">"B32COT_78"</definedName>
    <definedName name="B32COT_79">"B32COT_79"</definedName>
    <definedName name="B32COT_8">"B32COT_8"</definedName>
    <definedName name="B32COT_80">"B32COT_80"</definedName>
    <definedName name="B32COT_81">"B32COT_81"</definedName>
    <definedName name="B32COT_82">"B32COT_82"</definedName>
    <definedName name="B32COT_83">"B32COT_83"</definedName>
    <definedName name="B32COT_84">"B32COT_84"</definedName>
    <definedName name="B32COT_85">"B32COT_85"</definedName>
    <definedName name="B32COT_86">"B32COT_86"</definedName>
    <definedName name="B32COT_87">"B32COT_87"</definedName>
    <definedName name="B32COT_88">"B32COT_88"</definedName>
    <definedName name="B32COT_89">"B32COT_89"</definedName>
    <definedName name="B32COT_9">"B32COT_9"</definedName>
    <definedName name="B32COT_90">"B32COT_90"</definedName>
    <definedName name="B32COT_91">"B32COT_91"</definedName>
    <definedName name="B32COT_92">"B32COT_92"</definedName>
    <definedName name="B32COT_93">"B32COT_93"</definedName>
    <definedName name="B32COT_94">"B32COT_94"</definedName>
    <definedName name="B32COT_95">"B32COT_95"</definedName>
    <definedName name="B32COT_96">"B32COT_96"</definedName>
    <definedName name="B32COT_97">"B32COT_97"</definedName>
    <definedName name="B32COT_98">"B32COT_98"</definedName>
    <definedName name="B32COT_99">"B32COT_99"</definedName>
    <definedName name="B32MA">"B32MA"</definedName>
    <definedName name="B32SMLRepeat">"B32SMLRepeat"</definedName>
    <definedName name="B32TEN">"B32TEN"</definedName>
    <definedName name="B33COT_1">"B33COT_1"</definedName>
    <definedName name="B33COT_10">"B33COT_10"</definedName>
    <definedName name="B33COT_100">"B33COT_100"</definedName>
    <definedName name="B33COT_101">"B33COT_101"</definedName>
    <definedName name="B33COT_102">"B33COT_102"</definedName>
    <definedName name="B33COT_103">"B33COT_103"</definedName>
    <definedName name="B33COT_104">"B33COT_104"</definedName>
    <definedName name="B33COT_105">"B33COT_105"</definedName>
    <definedName name="B33COT_106">"B33COT_106"</definedName>
    <definedName name="B33COT_107">"B33COT_107"</definedName>
    <definedName name="B33COT_108">"B33COT_108"</definedName>
    <definedName name="B33COT_109">"B33COT_109"</definedName>
    <definedName name="B33COT_11">"B33COT_11"</definedName>
    <definedName name="B33COT_110">"B33COT_110"</definedName>
    <definedName name="B33COT_111">"B33COT_111"</definedName>
    <definedName name="B33COT_112">"B33COT_112"</definedName>
    <definedName name="B33COT_113">"B33COT_113"</definedName>
    <definedName name="B33COT_114">"B33COT_114"</definedName>
    <definedName name="B33COT_115">"B33COT_115"</definedName>
    <definedName name="B33COT_116">"B33COT_116"</definedName>
    <definedName name="B33COT_117">"B33COT_117"</definedName>
    <definedName name="B33COT_118">"B33COT_118"</definedName>
    <definedName name="B33COT_119">"B33COT_119"</definedName>
    <definedName name="B33COT_12">"B33COT_12"</definedName>
    <definedName name="B33COT_120">"B33COT_120"</definedName>
    <definedName name="B33COT_121">"B33COT_121"</definedName>
    <definedName name="B33COT_122">"B33COT_122"</definedName>
    <definedName name="B33COT_123">"B33COT_123"</definedName>
    <definedName name="B33COT_124">"B33COT_124"</definedName>
    <definedName name="B33COT_125">"B33COT_125"</definedName>
    <definedName name="B33COT_126">"B33COT_126"</definedName>
    <definedName name="B33COT_127">"B33COT_127"</definedName>
    <definedName name="B33COT_128">"B33COT_128"</definedName>
    <definedName name="B33COT_129">"B33COT_129"</definedName>
    <definedName name="B33COT_13">"B33COT_13"</definedName>
    <definedName name="B33COT_130">"B33COT_130"</definedName>
    <definedName name="B33COT_131">"B33COT_131"</definedName>
    <definedName name="B33COT_132">"B33COT_132"</definedName>
    <definedName name="B33COT_133">"B33COT_133"</definedName>
    <definedName name="B33COT_134">"B33COT_134"</definedName>
    <definedName name="B33COT_135">"B33COT_135"</definedName>
    <definedName name="B33COT_136">"B33COT_136"</definedName>
    <definedName name="B33COT_137">"B33COT_137"</definedName>
    <definedName name="B33COT_138">"B33COT_138"</definedName>
    <definedName name="B33COT_139">"B33COT_139"</definedName>
    <definedName name="B33COT_14">"B33COT_14"</definedName>
    <definedName name="B33COT_140">"B33COT_140"</definedName>
    <definedName name="B33COT_141">"B33COT_141"</definedName>
    <definedName name="B33COT_142">"B33COT_142"</definedName>
    <definedName name="B33COT_143">"B33COT_143"</definedName>
    <definedName name="B33COT_144">"B33COT_144"</definedName>
    <definedName name="B33COT_145">"B33COT_145"</definedName>
    <definedName name="B33COT_146">"B33COT_146"</definedName>
    <definedName name="B33COT_147">"B33COT_147"</definedName>
    <definedName name="B33COT_148">"B33COT_148"</definedName>
    <definedName name="B33COT_149">"B33COT_149"</definedName>
    <definedName name="B33COT_15">"B33COT_15"</definedName>
    <definedName name="B33COT_150">"B33COT_150"</definedName>
    <definedName name="B33COT_151">"B33COT_151"</definedName>
    <definedName name="B33COT_152">"B33COT_152"</definedName>
    <definedName name="B33COT_153">"B33COT_153"</definedName>
    <definedName name="B33COT_154">"B33COT_154"</definedName>
    <definedName name="B33COT_155">"B33COT_155"</definedName>
    <definedName name="B33COT_156">"B33COT_156"</definedName>
    <definedName name="B33COT_157">"B33COT_157"</definedName>
    <definedName name="B33COT_158">"B33COT_158"</definedName>
    <definedName name="B33COT_159">"B33COT_159"</definedName>
    <definedName name="B33COT_16">"B33COT_16"</definedName>
    <definedName name="B33COT_160">"B33COT_160"</definedName>
    <definedName name="B33COT_161">"B33COT_161"</definedName>
    <definedName name="B33COT_162">"B33COT_162"</definedName>
    <definedName name="B33COT_163">"B33COT_163"</definedName>
    <definedName name="B33COT_164">"B33COT_164"</definedName>
    <definedName name="B33COT_165">"B33COT_165"</definedName>
    <definedName name="B33COT_166">"B33COT_166"</definedName>
    <definedName name="B33COT_167">"B33COT_167"</definedName>
    <definedName name="B33COT_168">"B33COT_168"</definedName>
    <definedName name="B33COT_169">"B33COT_169"</definedName>
    <definedName name="B33COT_17">"B33COT_17"</definedName>
    <definedName name="B33COT_170">"B33COT_170"</definedName>
    <definedName name="B33COT_171">"B33COT_171"</definedName>
    <definedName name="B33COT_172">"B33COT_172"</definedName>
    <definedName name="B33COT_173">"B33COT_173"</definedName>
    <definedName name="B33COT_174">"B33COT_174"</definedName>
    <definedName name="B33COT_175">"B33COT_175"</definedName>
    <definedName name="B33COT_176">"B33COT_176"</definedName>
    <definedName name="B33COT_177">"B33COT_177"</definedName>
    <definedName name="B33COT_178">"B33COT_178"</definedName>
    <definedName name="B33COT_179">"B33COT_179"</definedName>
    <definedName name="B33COT_18">"B33COT_18"</definedName>
    <definedName name="B33COT_180">"B33COT_180"</definedName>
    <definedName name="B33COT_181">"B33COT_181"</definedName>
    <definedName name="B33COT_182">"B33COT_182"</definedName>
    <definedName name="B33COT_183">"B33COT_183"</definedName>
    <definedName name="B33COT_184">"B33COT_184"</definedName>
    <definedName name="B33COT_185">"B33COT_185"</definedName>
    <definedName name="B33COT_186">"B33COT_186"</definedName>
    <definedName name="B33COT_187">"B33COT_187"</definedName>
    <definedName name="B33COT_188">"B33COT_188"</definedName>
    <definedName name="B33COT_189">"B33COT_189"</definedName>
    <definedName name="B33COT_19">"B33COT_19"</definedName>
    <definedName name="B33COT_190">"B33COT_190"</definedName>
    <definedName name="B33COT_191">"B33COT_191"</definedName>
    <definedName name="B33COT_192">"B33COT_192"</definedName>
    <definedName name="B33COT_193">"B33COT_193"</definedName>
    <definedName name="B33COT_194">"B33COT_194"</definedName>
    <definedName name="B33COT_195">"B33COT_195"</definedName>
    <definedName name="B33COT_196">"B33COT_196"</definedName>
    <definedName name="B33COT_197">"B33COT_197"</definedName>
    <definedName name="B33COT_198">"B33COT_198"</definedName>
    <definedName name="B33COT_199">"B33COT_199"</definedName>
    <definedName name="B33COT_2">"B33COT_2"</definedName>
    <definedName name="B33COT_20">"B33COT_20"</definedName>
    <definedName name="B33COT_200">"B33COT_200"</definedName>
    <definedName name="B33COT_21">"B33COT_21"</definedName>
    <definedName name="B33COT_22">"B33COT_22"</definedName>
    <definedName name="B33COT_23">"B33COT_23"</definedName>
    <definedName name="B33COT_24">"B33COT_24"</definedName>
    <definedName name="B33COT_25">"B33COT_25"</definedName>
    <definedName name="B33COT_26">"B33COT_26"</definedName>
    <definedName name="B33COT_27">"B33COT_27"</definedName>
    <definedName name="B33COT_28">"B33COT_28"</definedName>
    <definedName name="B33COT_29">"B33COT_29"</definedName>
    <definedName name="B33COT_3">"B33COT_3"</definedName>
    <definedName name="B33COT_30">"B33COT_30"</definedName>
    <definedName name="B33COT_31">"B33COT_31"</definedName>
    <definedName name="B33COT_32">"B33COT_32"</definedName>
    <definedName name="B33COT_33">"B33COT_33"</definedName>
    <definedName name="B33COT_34">"B33COT_34"</definedName>
    <definedName name="B33COT_35">"B33COT_35"</definedName>
    <definedName name="B33COT_36">"B33COT_36"</definedName>
    <definedName name="B33COT_37">"B33COT_37"</definedName>
    <definedName name="B33COT_38">"B33COT_38"</definedName>
    <definedName name="B33COT_39">"B33COT_39"</definedName>
    <definedName name="B33COT_4">"B33COT_4"</definedName>
    <definedName name="B33COT_40">"B33COT_40"</definedName>
    <definedName name="B33COT_41">"B33COT_41"</definedName>
    <definedName name="B33COT_42">"B33COT_42"</definedName>
    <definedName name="B33COT_43">"B33COT_43"</definedName>
    <definedName name="B33COT_44">"B33COT_44"</definedName>
    <definedName name="B33COT_45">"B33COT_45"</definedName>
    <definedName name="B33COT_46">"B33COT_46"</definedName>
    <definedName name="B33COT_47">"B33COT_47"</definedName>
    <definedName name="B33COT_48">"B33COT_48"</definedName>
    <definedName name="B33COT_49">"B33COT_49"</definedName>
    <definedName name="B33COT_5">"B33COT_5"</definedName>
    <definedName name="B33COT_50">"B33COT_50"</definedName>
    <definedName name="B33COT_51">"B33COT_51"</definedName>
    <definedName name="B33COT_52">"B33COT_52"</definedName>
    <definedName name="B33COT_53">"B33COT_53"</definedName>
    <definedName name="B33COT_54">"B33COT_54"</definedName>
    <definedName name="B33COT_55">"B33COT_55"</definedName>
    <definedName name="B33COT_56">"B33COT_56"</definedName>
    <definedName name="B33COT_57">"B33COT_57"</definedName>
    <definedName name="B33COT_58">"B33COT_58"</definedName>
    <definedName name="B33COT_59">"B33COT_59"</definedName>
    <definedName name="B33COT_6">"B33COT_6"</definedName>
    <definedName name="B33COT_60">"B33COT_60"</definedName>
    <definedName name="B33COT_61">"B33COT_61"</definedName>
    <definedName name="B33COT_62">"B33COT_62"</definedName>
    <definedName name="B33COT_63">"B33COT_63"</definedName>
    <definedName name="B33COT_64">"B33COT_64"</definedName>
    <definedName name="B33COT_65">"B33COT_65"</definedName>
    <definedName name="B33COT_66">"B33COT_66"</definedName>
    <definedName name="B33COT_67">"B33COT_67"</definedName>
    <definedName name="B33COT_68">"B33COT_68"</definedName>
    <definedName name="B33COT_69">"B33COT_69"</definedName>
    <definedName name="B33COT_7">"B33COT_7"</definedName>
    <definedName name="B33COT_70">"B33COT_70"</definedName>
    <definedName name="B33COT_71">"B33COT_71"</definedName>
    <definedName name="B33COT_72">"B33COT_72"</definedName>
    <definedName name="B33COT_73">"B33COT_73"</definedName>
    <definedName name="B33COT_74">"B33COT_74"</definedName>
    <definedName name="B33COT_75">"B33COT_75"</definedName>
    <definedName name="B33COT_76">"B33COT_76"</definedName>
    <definedName name="B33COT_77">"B33COT_77"</definedName>
    <definedName name="B33COT_78">"B33COT_78"</definedName>
    <definedName name="B33COT_79">"B33COT_79"</definedName>
    <definedName name="B33COT_8">"B33COT_8"</definedName>
    <definedName name="B33COT_80">"B33COT_80"</definedName>
    <definedName name="B33COT_81">"B33COT_81"</definedName>
    <definedName name="B33COT_82">"B33COT_82"</definedName>
    <definedName name="B33COT_83">"B33COT_83"</definedName>
    <definedName name="B33COT_84">"B33COT_84"</definedName>
    <definedName name="B33COT_85">"B33COT_85"</definedName>
    <definedName name="B33COT_86">"B33COT_86"</definedName>
    <definedName name="B33COT_87">"B33COT_87"</definedName>
    <definedName name="B33COT_88">"B33COT_88"</definedName>
    <definedName name="B33COT_89">"B33COT_89"</definedName>
    <definedName name="B33COT_9">"B33COT_9"</definedName>
    <definedName name="B33COT_90">"B33COT_90"</definedName>
    <definedName name="B33COT_91">"B33COT_91"</definedName>
    <definedName name="B33COT_92">"B33COT_92"</definedName>
    <definedName name="B33COT_93">"B33COT_93"</definedName>
    <definedName name="B33COT_94">"B33COT_94"</definedName>
    <definedName name="B33COT_95">"B33COT_95"</definedName>
    <definedName name="B33COT_96">"B33COT_96"</definedName>
    <definedName name="B33COT_97">"B33COT_97"</definedName>
    <definedName name="B33COT_98">"B33COT_98"</definedName>
    <definedName name="B33COT_99">"B33COT_99"</definedName>
    <definedName name="B33MA">"B33MA"</definedName>
    <definedName name="B33SMLRepeat">"B33SMLRepeat"</definedName>
    <definedName name="B33TEN">"B33TEN"</definedName>
    <definedName name="B34COT_1">"B34COT_1"</definedName>
    <definedName name="B34COT_10">"B34COT_10"</definedName>
    <definedName name="B34COT_100">"B34COT_100"</definedName>
    <definedName name="B34COT_101">"B34COT_101"</definedName>
    <definedName name="B34COT_102">"B34COT_102"</definedName>
    <definedName name="B34COT_103">"B34COT_103"</definedName>
    <definedName name="B34COT_104">"B34COT_104"</definedName>
    <definedName name="B34COT_105">"B34COT_105"</definedName>
    <definedName name="B34COT_106">"B34COT_106"</definedName>
    <definedName name="B34COT_107">"B34COT_107"</definedName>
    <definedName name="B34COT_108">"B34COT_108"</definedName>
    <definedName name="B34COT_109">"B34COT_109"</definedName>
    <definedName name="B34COT_11">"B34COT_11"</definedName>
    <definedName name="B34COT_110">"B34COT_110"</definedName>
    <definedName name="B34COT_111">"B34COT_111"</definedName>
    <definedName name="B34COT_112">"B34COT_112"</definedName>
    <definedName name="B34COT_113">"B34COT_113"</definedName>
    <definedName name="B34COT_114">"B34COT_114"</definedName>
    <definedName name="B34COT_115">"B34COT_115"</definedName>
    <definedName name="B34COT_116">"B34COT_116"</definedName>
    <definedName name="B34COT_117">"B34COT_117"</definedName>
    <definedName name="B34COT_118">"B34COT_118"</definedName>
    <definedName name="B34COT_119">"B34COT_119"</definedName>
    <definedName name="B34COT_12">"B34COT_12"</definedName>
    <definedName name="B34COT_120">"B34COT_120"</definedName>
    <definedName name="B34COT_121">"B34COT_121"</definedName>
    <definedName name="B34COT_122">"B34COT_122"</definedName>
    <definedName name="B34COT_123">"B34COT_123"</definedName>
    <definedName name="B34COT_124">"B34COT_124"</definedName>
    <definedName name="B34COT_125">"B34COT_125"</definedName>
    <definedName name="B34COT_126">"B34COT_126"</definedName>
    <definedName name="B34COT_127">"B34COT_127"</definedName>
    <definedName name="B34COT_128">"B34COT_128"</definedName>
    <definedName name="B34COT_129">"B34COT_129"</definedName>
    <definedName name="B34COT_13">"B34COT_13"</definedName>
    <definedName name="B34COT_130">"B34COT_130"</definedName>
    <definedName name="B34COT_131">"B34COT_131"</definedName>
    <definedName name="B34COT_132">"B34COT_132"</definedName>
    <definedName name="B34COT_133">"B34COT_133"</definedName>
    <definedName name="B34COT_134">"B34COT_134"</definedName>
    <definedName name="B34COT_135">"B34COT_135"</definedName>
    <definedName name="B34COT_136">"B34COT_136"</definedName>
    <definedName name="B34COT_137">"B34COT_137"</definedName>
    <definedName name="B34COT_138">"B34COT_138"</definedName>
    <definedName name="B34COT_139">"B34COT_139"</definedName>
    <definedName name="B34COT_14">"B34COT_14"</definedName>
    <definedName name="B34COT_140">"B34COT_140"</definedName>
    <definedName name="B34COT_141">"B34COT_141"</definedName>
    <definedName name="B34COT_142">"B34COT_142"</definedName>
    <definedName name="B34COT_143">"B34COT_143"</definedName>
    <definedName name="B34COT_144">"B34COT_144"</definedName>
    <definedName name="B34COT_145">"B34COT_145"</definedName>
    <definedName name="B34COT_146">"B34COT_146"</definedName>
    <definedName name="B34COT_147">"B34COT_147"</definedName>
    <definedName name="B34COT_148">"B34COT_148"</definedName>
    <definedName name="B34COT_149">"B34COT_149"</definedName>
    <definedName name="B34COT_15">"B34COT_15"</definedName>
    <definedName name="B34COT_150">"B34COT_150"</definedName>
    <definedName name="B34COT_151">"B34COT_151"</definedName>
    <definedName name="B34COT_152">"B34COT_152"</definedName>
    <definedName name="B34COT_153">"B34COT_153"</definedName>
    <definedName name="B34COT_154">"B34COT_154"</definedName>
    <definedName name="B34COT_155">"B34COT_155"</definedName>
    <definedName name="B34COT_156">"B34COT_156"</definedName>
    <definedName name="B34COT_157">"B34COT_157"</definedName>
    <definedName name="B34COT_158">"B34COT_158"</definedName>
    <definedName name="B34COT_159">"B34COT_159"</definedName>
    <definedName name="B34COT_16">"B34COT_16"</definedName>
    <definedName name="B34COT_160">"B34COT_160"</definedName>
    <definedName name="B34COT_161">"B34COT_161"</definedName>
    <definedName name="B34COT_162">"B34COT_162"</definedName>
    <definedName name="B34COT_163">"B34COT_163"</definedName>
    <definedName name="B34COT_164">"B34COT_164"</definedName>
    <definedName name="B34COT_165">"B34COT_165"</definedName>
    <definedName name="B34COT_166">"B34COT_166"</definedName>
    <definedName name="B34COT_167">"B34COT_167"</definedName>
    <definedName name="B34COT_168">"B34COT_168"</definedName>
    <definedName name="B34COT_169">"B34COT_169"</definedName>
    <definedName name="B34COT_17">"B34COT_17"</definedName>
    <definedName name="B34COT_170">"B34COT_170"</definedName>
    <definedName name="B34COT_171">"B34COT_171"</definedName>
    <definedName name="B34COT_172">"B34COT_172"</definedName>
    <definedName name="B34COT_173">"B34COT_173"</definedName>
    <definedName name="B34COT_174">"B34COT_174"</definedName>
    <definedName name="B34COT_175">"B34COT_175"</definedName>
    <definedName name="B34COT_176">"B34COT_176"</definedName>
    <definedName name="B34COT_177">"B34COT_177"</definedName>
    <definedName name="B34COT_178">"B34COT_178"</definedName>
    <definedName name="B34COT_179">"B34COT_179"</definedName>
    <definedName name="B34COT_18">"B34COT_18"</definedName>
    <definedName name="B34COT_180">"B34COT_180"</definedName>
    <definedName name="B34COT_181">"B34COT_181"</definedName>
    <definedName name="B34COT_182">"B34COT_182"</definedName>
    <definedName name="B34COT_183">"B34COT_183"</definedName>
    <definedName name="B34COT_184">"B34COT_184"</definedName>
    <definedName name="B34COT_185">"B34COT_185"</definedName>
    <definedName name="B34COT_186">"B34COT_186"</definedName>
    <definedName name="B34COT_187">"B34COT_187"</definedName>
    <definedName name="B34COT_188">"B34COT_188"</definedName>
    <definedName name="B34COT_189">"B34COT_189"</definedName>
    <definedName name="B34COT_19">"B34COT_19"</definedName>
    <definedName name="B34COT_190">"B34COT_190"</definedName>
    <definedName name="B34COT_191">"B34COT_191"</definedName>
    <definedName name="B34COT_192">"B34COT_192"</definedName>
    <definedName name="B34COT_193">"B34COT_193"</definedName>
    <definedName name="B34COT_194">"B34COT_194"</definedName>
    <definedName name="B34COT_195">"B34COT_195"</definedName>
    <definedName name="B34COT_196">"B34COT_196"</definedName>
    <definedName name="B34COT_197">"B34COT_197"</definedName>
    <definedName name="B34COT_198">"B34COT_198"</definedName>
    <definedName name="B34COT_199">"B34COT_199"</definedName>
    <definedName name="B34COT_2">"B34COT_2"</definedName>
    <definedName name="B34COT_20">"B34COT_20"</definedName>
    <definedName name="B34COT_200">"B34COT_200"</definedName>
    <definedName name="B34COT_21">"B34COT_21"</definedName>
    <definedName name="B34COT_22">"B34COT_22"</definedName>
    <definedName name="B34COT_23">"B34COT_23"</definedName>
    <definedName name="B34COT_24">"B34COT_24"</definedName>
    <definedName name="B34COT_25">"B34COT_25"</definedName>
    <definedName name="B34COT_26">"B34COT_26"</definedName>
    <definedName name="B34COT_27">"B34COT_27"</definedName>
    <definedName name="B34COT_28">"B34COT_28"</definedName>
    <definedName name="B34COT_29">"B34COT_29"</definedName>
    <definedName name="B34COT_3">"B34COT_3"</definedName>
    <definedName name="B34COT_30">"B34COT_30"</definedName>
    <definedName name="B34COT_31">"B34COT_31"</definedName>
    <definedName name="B34COT_32">"B34COT_32"</definedName>
    <definedName name="B34COT_33">"B34COT_33"</definedName>
    <definedName name="B34COT_34">"B34COT_34"</definedName>
    <definedName name="B34COT_35">"B34COT_35"</definedName>
    <definedName name="B34COT_36">"B34COT_36"</definedName>
    <definedName name="B34COT_37">"B34COT_37"</definedName>
    <definedName name="B34COT_38">"B34COT_38"</definedName>
    <definedName name="B34COT_39">"B34COT_39"</definedName>
    <definedName name="B34COT_4">"B34COT_4"</definedName>
    <definedName name="B34COT_40">"B34COT_40"</definedName>
    <definedName name="B34COT_41">"B34COT_41"</definedName>
    <definedName name="B34COT_42">"B34COT_42"</definedName>
    <definedName name="B34COT_43">"B34COT_43"</definedName>
    <definedName name="B34COT_44">"B34COT_44"</definedName>
    <definedName name="B34COT_45">"B34COT_45"</definedName>
    <definedName name="B34COT_46">"B34COT_46"</definedName>
    <definedName name="B34COT_47">"B34COT_47"</definedName>
    <definedName name="B34COT_48">"B34COT_48"</definedName>
    <definedName name="B34COT_49">"B34COT_49"</definedName>
    <definedName name="B34COT_5">"B34COT_5"</definedName>
    <definedName name="B34COT_50">"B34COT_50"</definedName>
    <definedName name="B34COT_51">"B34COT_51"</definedName>
    <definedName name="B34COT_52">"B34COT_52"</definedName>
    <definedName name="B34COT_53">"B34COT_53"</definedName>
    <definedName name="B34COT_54">"B34COT_54"</definedName>
    <definedName name="B34COT_55">"B34COT_55"</definedName>
    <definedName name="B34COT_56">"B34COT_56"</definedName>
    <definedName name="B34COT_57">"B34COT_57"</definedName>
    <definedName name="B34COT_58">"B34COT_58"</definedName>
    <definedName name="B34COT_59">"B34COT_59"</definedName>
    <definedName name="B34COT_6">"B34COT_6"</definedName>
    <definedName name="B34COT_60">"B34COT_60"</definedName>
    <definedName name="B34COT_61">"B34COT_61"</definedName>
    <definedName name="B34COT_62">"B34COT_62"</definedName>
    <definedName name="B34COT_63">"B34COT_63"</definedName>
    <definedName name="B34COT_64">"B34COT_64"</definedName>
    <definedName name="B34COT_65">"B34COT_65"</definedName>
    <definedName name="B34COT_66">"B34COT_66"</definedName>
    <definedName name="B34COT_67">"B34COT_67"</definedName>
    <definedName name="B34COT_68">"B34COT_68"</definedName>
    <definedName name="B34COT_69">"B34COT_69"</definedName>
    <definedName name="B34COT_7">"B34COT_7"</definedName>
    <definedName name="B34COT_70">"B34COT_70"</definedName>
    <definedName name="B34COT_71">"B34COT_71"</definedName>
    <definedName name="B34COT_72">"B34COT_72"</definedName>
    <definedName name="B34COT_73">"B34COT_73"</definedName>
    <definedName name="B34COT_74">"B34COT_74"</definedName>
    <definedName name="B34COT_75">"B34COT_75"</definedName>
    <definedName name="B34COT_76">"B34COT_76"</definedName>
    <definedName name="B34COT_77">"B34COT_77"</definedName>
    <definedName name="B34COT_78">"B34COT_78"</definedName>
    <definedName name="B34COT_79">"B34COT_79"</definedName>
    <definedName name="B34COT_8">"B34COT_8"</definedName>
    <definedName name="B34COT_80">"B34COT_80"</definedName>
    <definedName name="B34COT_81">"B34COT_81"</definedName>
    <definedName name="B34COT_82">"B34COT_82"</definedName>
    <definedName name="B34COT_83">"B34COT_83"</definedName>
    <definedName name="B34COT_84">"B34COT_84"</definedName>
    <definedName name="B34COT_85">"B34COT_85"</definedName>
    <definedName name="B34COT_86">"B34COT_86"</definedName>
    <definedName name="B34COT_87">"B34COT_87"</definedName>
    <definedName name="B34COT_88">"B34COT_88"</definedName>
    <definedName name="B34COT_89">"B34COT_89"</definedName>
    <definedName name="B34COT_9">"B34COT_9"</definedName>
    <definedName name="B34COT_90">"B34COT_90"</definedName>
    <definedName name="B34COT_91">"B34COT_91"</definedName>
    <definedName name="B34COT_92">"B34COT_92"</definedName>
    <definedName name="B34COT_93">"B34COT_93"</definedName>
    <definedName name="B34COT_94">"B34COT_94"</definedName>
    <definedName name="B34COT_95">"B34COT_95"</definedName>
    <definedName name="B34COT_96">"B34COT_96"</definedName>
    <definedName name="B34COT_97">"B34COT_97"</definedName>
    <definedName name="B34COT_98">"B34COT_98"</definedName>
    <definedName name="B34COT_99">"B34COT_99"</definedName>
    <definedName name="B34MA">"B34MA"</definedName>
    <definedName name="B34SMLRepeat">"B34SMLRepeat"</definedName>
    <definedName name="B34TEN">"B34TEN"</definedName>
    <definedName name="B35COT_1">"B35COT_1"</definedName>
    <definedName name="B35COT_10">"B35COT_10"</definedName>
    <definedName name="B35COT_100">"B35COT_100"</definedName>
    <definedName name="B35COT_101">"B35COT_101"</definedName>
    <definedName name="B35COT_102">"B35COT_102"</definedName>
    <definedName name="B35COT_103">"B35COT_103"</definedName>
    <definedName name="B35COT_104">"B35COT_104"</definedName>
    <definedName name="B35COT_105">"B35COT_105"</definedName>
    <definedName name="B35COT_106">"B35COT_106"</definedName>
    <definedName name="B35COT_107">"B35COT_107"</definedName>
    <definedName name="B35COT_108">"B35COT_108"</definedName>
    <definedName name="B35COT_109">"B35COT_109"</definedName>
    <definedName name="B35COT_11">"B35COT_11"</definedName>
    <definedName name="B35COT_110">"B35COT_110"</definedName>
    <definedName name="B35COT_111">"B35COT_111"</definedName>
    <definedName name="B35COT_112">"B35COT_112"</definedName>
    <definedName name="B35COT_113">"B35COT_113"</definedName>
    <definedName name="B35COT_114">"B35COT_114"</definedName>
    <definedName name="B35COT_115">"B35COT_115"</definedName>
    <definedName name="B35COT_116">"B35COT_116"</definedName>
    <definedName name="B35COT_117">"B35COT_117"</definedName>
    <definedName name="B35COT_118">"B35COT_118"</definedName>
    <definedName name="B35COT_119">"B35COT_119"</definedName>
    <definedName name="B35COT_12">"B35COT_12"</definedName>
    <definedName name="B35COT_120">"B35COT_120"</definedName>
    <definedName name="B35COT_121">"B35COT_121"</definedName>
    <definedName name="B35COT_122">"B35COT_122"</definedName>
    <definedName name="B35COT_123">"B35COT_123"</definedName>
    <definedName name="B35COT_124">"B35COT_124"</definedName>
    <definedName name="B35COT_125">"B35COT_125"</definedName>
    <definedName name="B35COT_126">"B35COT_126"</definedName>
    <definedName name="B35COT_127">"B35COT_127"</definedName>
    <definedName name="B35COT_128">"B35COT_128"</definedName>
    <definedName name="B35COT_129">"B35COT_129"</definedName>
    <definedName name="B35COT_13">"B35COT_13"</definedName>
    <definedName name="B35COT_130">"B35COT_130"</definedName>
    <definedName name="B35COT_131">"B35COT_131"</definedName>
    <definedName name="B35COT_132">"B35COT_132"</definedName>
    <definedName name="B35COT_133">"B35COT_133"</definedName>
    <definedName name="B35COT_134">"B35COT_134"</definedName>
    <definedName name="B35COT_135">"B35COT_135"</definedName>
    <definedName name="B35COT_136">"B35COT_136"</definedName>
    <definedName name="B35COT_137">"B35COT_137"</definedName>
    <definedName name="B35COT_138">"B35COT_138"</definedName>
    <definedName name="B35COT_139">"B35COT_139"</definedName>
    <definedName name="B35COT_14">"B35COT_14"</definedName>
    <definedName name="B35COT_140">"B35COT_140"</definedName>
    <definedName name="B35COT_141">"B35COT_141"</definedName>
    <definedName name="B35COT_142">"B35COT_142"</definedName>
    <definedName name="B35COT_143">"B35COT_143"</definedName>
    <definedName name="B35COT_144">"B35COT_144"</definedName>
    <definedName name="B35COT_145">"B35COT_145"</definedName>
    <definedName name="B35COT_146">"B35COT_146"</definedName>
    <definedName name="B35COT_147">"B35COT_147"</definedName>
    <definedName name="B35COT_148">"B35COT_148"</definedName>
    <definedName name="B35COT_149">"B35COT_149"</definedName>
    <definedName name="B35COT_15">"B35COT_15"</definedName>
    <definedName name="B35COT_150">"B35COT_150"</definedName>
    <definedName name="B35COT_151">"B35COT_151"</definedName>
    <definedName name="B35COT_152">"B35COT_152"</definedName>
    <definedName name="B35COT_153">"B35COT_153"</definedName>
    <definedName name="B35COT_154">"B35COT_154"</definedName>
    <definedName name="B35COT_155">"B35COT_155"</definedName>
    <definedName name="B35COT_156">"B35COT_156"</definedName>
    <definedName name="B35COT_157">"B35COT_157"</definedName>
    <definedName name="B35COT_158">"B35COT_158"</definedName>
    <definedName name="B35COT_159">"B35COT_159"</definedName>
    <definedName name="B35COT_16">"B35COT_16"</definedName>
    <definedName name="B35COT_160">"B35COT_160"</definedName>
    <definedName name="B35COT_161">"B35COT_161"</definedName>
    <definedName name="B35COT_162">"B35COT_162"</definedName>
    <definedName name="B35COT_163">"B35COT_163"</definedName>
    <definedName name="B35COT_164">"B35COT_164"</definedName>
    <definedName name="B35COT_165">"B35COT_165"</definedName>
    <definedName name="B35COT_166">"B35COT_166"</definedName>
    <definedName name="B35COT_167">"B35COT_167"</definedName>
    <definedName name="B35COT_168">"B35COT_168"</definedName>
    <definedName name="B35COT_169">"B35COT_169"</definedName>
    <definedName name="B35COT_17">"B35COT_17"</definedName>
    <definedName name="B35COT_170">"B35COT_170"</definedName>
    <definedName name="B35COT_171">"B35COT_171"</definedName>
    <definedName name="B35COT_172">"B35COT_172"</definedName>
    <definedName name="B35COT_173">"B35COT_173"</definedName>
    <definedName name="B35COT_174">"B35COT_174"</definedName>
    <definedName name="B35COT_175">"B35COT_175"</definedName>
    <definedName name="B35COT_176">"B35COT_176"</definedName>
    <definedName name="B35COT_177">"B35COT_177"</definedName>
    <definedName name="B35COT_178">"B35COT_178"</definedName>
    <definedName name="B35COT_179">"B35COT_179"</definedName>
    <definedName name="B35COT_18">"B35COT_18"</definedName>
    <definedName name="B35COT_180">"B35COT_180"</definedName>
    <definedName name="B35COT_181">"B35COT_181"</definedName>
    <definedName name="B35COT_182">"B35COT_182"</definedName>
    <definedName name="B35COT_183">"B35COT_183"</definedName>
    <definedName name="B35COT_184">"B35COT_184"</definedName>
    <definedName name="B35COT_185">"B35COT_185"</definedName>
    <definedName name="B35COT_186">"B35COT_186"</definedName>
    <definedName name="B35COT_187">"B35COT_187"</definedName>
    <definedName name="B35COT_188">"B35COT_188"</definedName>
    <definedName name="B35COT_189">"B35COT_189"</definedName>
    <definedName name="B35COT_19">"B35COT_19"</definedName>
    <definedName name="B35COT_190">"B35COT_190"</definedName>
    <definedName name="B35COT_191">"B35COT_191"</definedName>
    <definedName name="B35COT_192">"B35COT_192"</definedName>
    <definedName name="B35COT_193">"B35COT_193"</definedName>
    <definedName name="B35COT_194">"B35COT_194"</definedName>
    <definedName name="B35COT_195">"B35COT_195"</definedName>
    <definedName name="B35COT_196">"B35COT_196"</definedName>
    <definedName name="B35COT_197">"B35COT_197"</definedName>
    <definedName name="B35COT_198">"B35COT_198"</definedName>
    <definedName name="B35COT_199">"B35COT_199"</definedName>
    <definedName name="B35COT_2">"B35COT_2"</definedName>
    <definedName name="B35COT_20">"B35COT_20"</definedName>
    <definedName name="B35COT_200">"B35COT_200"</definedName>
    <definedName name="B35COT_21">"B35COT_21"</definedName>
    <definedName name="B35COT_22">"B35COT_22"</definedName>
    <definedName name="B35COT_23">"B35COT_23"</definedName>
    <definedName name="B35COT_24">"B35COT_24"</definedName>
    <definedName name="B35COT_25">"B35COT_25"</definedName>
    <definedName name="B35COT_26">"B35COT_26"</definedName>
    <definedName name="B35COT_27">"B35COT_27"</definedName>
    <definedName name="B35COT_28">"B35COT_28"</definedName>
    <definedName name="B35COT_29">"B35COT_29"</definedName>
    <definedName name="B35COT_3">"B35COT_3"</definedName>
    <definedName name="B35COT_30">"B35COT_30"</definedName>
    <definedName name="B35COT_31">"B35COT_31"</definedName>
    <definedName name="B35COT_32">"B35COT_32"</definedName>
    <definedName name="B35COT_33">"B35COT_33"</definedName>
    <definedName name="B35COT_34">"B35COT_34"</definedName>
    <definedName name="B35COT_35">"B35COT_35"</definedName>
    <definedName name="B35COT_36">"B35COT_36"</definedName>
    <definedName name="B35COT_37">"B35COT_37"</definedName>
    <definedName name="B35COT_38">"B35COT_38"</definedName>
    <definedName name="B35COT_39">"B35COT_39"</definedName>
    <definedName name="B35COT_4">"B35COT_4"</definedName>
    <definedName name="B35COT_40">"B35COT_40"</definedName>
    <definedName name="B35COT_41">"B35COT_41"</definedName>
    <definedName name="B35COT_42">"B35COT_42"</definedName>
    <definedName name="B35COT_43">"B35COT_43"</definedName>
    <definedName name="B35COT_44">"B35COT_44"</definedName>
    <definedName name="B35COT_45">"B35COT_45"</definedName>
    <definedName name="B35COT_46">"B35COT_46"</definedName>
    <definedName name="B35COT_47">"B35COT_47"</definedName>
    <definedName name="B35COT_48">"B35COT_48"</definedName>
    <definedName name="B35COT_49">"B35COT_49"</definedName>
    <definedName name="B35COT_5">"B35COT_5"</definedName>
    <definedName name="B35COT_50">"B35COT_50"</definedName>
    <definedName name="B35COT_51">"B35COT_51"</definedName>
    <definedName name="B35COT_52">"B35COT_52"</definedName>
    <definedName name="B35COT_53">"B35COT_53"</definedName>
    <definedName name="B35COT_54">"B35COT_54"</definedName>
    <definedName name="B35COT_55">"B35COT_55"</definedName>
    <definedName name="B35COT_56">"B35COT_56"</definedName>
    <definedName name="B35COT_57">"B35COT_57"</definedName>
    <definedName name="B35COT_58">"B35COT_58"</definedName>
    <definedName name="B35COT_59">"B35COT_59"</definedName>
    <definedName name="B35COT_6">"B35COT_6"</definedName>
    <definedName name="B35COT_60">"B35COT_60"</definedName>
    <definedName name="B35COT_61">"B35COT_61"</definedName>
    <definedName name="B35COT_62">"B35COT_62"</definedName>
    <definedName name="B35COT_63">"B35COT_63"</definedName>
    <definedName name="B35COT_64">"B35COT_64"</definedName>
    <definedName name="B35COT_65">"B35COT_65"</definedName>
    <definedName name="B35COT_66">"B35COT_66"</definedName>
    <definedName name="B35COT_67">"B35COT_67"</definedName>
    <definedName name="B35COT_68">"B35COT_68"</definedName>
    <definedName name="B35COT_69">"B35COT_69"</definedName>
    <definedName name="B35COT_7">"B35COT_7"</definedName>
    <definedName name="B35COT_70">"B35COT_70"</definedName>
    <definedName name="B35COT_71">"B35COT_71"</definedName>
    <definedName name="B35COT_72">"B35COT_72"</definedName>
    <definedName name="B35COT_73">"B35COT_73"</definedName>
    <definedName name="B35COT_74">"B35COT_74"</definedName>
    <definedName name="B35COT_75">"B35COT_75"</definedName>
    <definedName name="B35COT_76">"B35COT_76"</definedName>
    <definedName name="B35COT_77">"B35COT_77"</definedName>
    <definedName name="B35COT_78">"B35COT_78"</definedName>
    <definedName name="B35COT_79">"B35COT_79"</definedName>
    <definedName name="B35COT_8">"B35COT_8"</definedName>
    <definedName name="B35COT_80">"B35COT_80"</definedName>
    <definedName name="B35COT_81">"B35COT_81"</definedName>
    <definedName name="B35COT_82">"B35COT_82"</definedName>
    <definedName name="B35COT_83">"B35COT_83"</definedName>
    <definedName name="B35COT_84">"B35COT_84"</definedName>
    <definedName name="B35COT_85">"B35COT_85"</definedName>
    <definedName name="B35COT_86">"B35COT_86"</definedName>
    <definedName name="B35COT_87">"B35COT_87"</definedName>
    <definedName name="B35COT_88">"B35COT_88"</definedName>
    <definedName name="B35COT_89">"B35COT_89"</definedName>
    <definedName name="B35COT_9">"B35COT_9"</definedName>
    <definedName name="B35COT_90">"B35COT_90"</definedName>
    <definedName name="B35COT_91">"B35COT_91"</definedName>
    <definedName name="B35COT_92">"B35COT_92"</definedName>
    <definedName name="B35COT_93">"B35COT_93"</definedName>
    <definedName name="B35COT_94">"B35COT_94"</definedName>
    <definedName name="B35COT_95">"B35COT_95"</definedName>
    <definedName name="B35COT_96">"B35COT_96"</definedName>
    <definedName name="B35COT_97">"B35COT_97"</definedName>
    <definedName name="B35COT_98">"B35COT_98"</definedName>
    <definedName name="B35COT_99">"B35COT_99"</definedName>
    <definedName name="B35MA">"B35MA"</definedName>
    <definedName name="B35SMLRepeat">"B35SMLRepeat"</definedName>
    <definedName name="B35TEN">"B35TEN"</definedName>
    <definedName name="B3COT_1">"B3COT_1"</definedName>
    <definedName name="B3COT_10">"B3COT_10"</definedName>
    <definedName name="B3COT_100">"B3COT_100"</definedName>
    <definedName name="B3COT_101">"B3COT_101"</definedName>
    <definedName name="B3COT_102">"B3COT_102"</definedName>
    <definedName name="B3COT_103">"B3COT_103"</definedName>
    <definedName name="B3COT_104">"B3COT_104"</definedName>
    <definedName name="B3COT_105">"B3COT_105"</definedName>
    <definedName name="B3COT_106">"B3COT_106"</definedName>
    <definedName name="B3COT_107">"B3COT_107"</definedName>
    <definedName name="B3COT_108">"B3COT_108"</definedName>
    <definedName name="B3COT_109">"B3COT_109"</definedName>
    <definedName name="B3COT_11">"B3COT_11"</definedName>
    <definedName name="B3COT_110">"B3COT_110"</definedName>
    <definedName name="B3COT_111">"B3COT_111"</definedName>
    <definedName name="B3COT_112">"B3COT_112"</definedName>
    <definedName name="B3COT_113">"B3COT_113"</definedName>
    <definedName name="B3COT_114">"B3COT_114"</definedName>
    <definedName name="B3COT_115">"B3COT_115"</definedName>
    <definedName name="B3COT_116">"B3COT_116"</definedName>
    <definedName name="B3COT_117">"B3COT_117"</definedName>
    <definedName name="B3COT_118">"B3COT_118"</definedName>
    <definedName name="B3COT_119">"B3COT_119"</definedName>
    <definedName name="B3COT_12">"B3COT_12"</definedName>
    <definedName name="B3COT_120">"B3COT_120"</definedName>
    <definedName name="B3COT_121">"B3COT_121"</definedName>
    <definedName name="B3COT_122">"B3COT_122"</definedName>
    <definedName name="B3COT_123">"B3COT_123"</definedName>
    <definedName name="B3COT_124">"B3COT_124"</definedName>
    <definedName name="B3COT_125">"B3COT_125"</definedName>
    <definedName name="B3COT_126">"B3COT_126"</definedName>
    <definedName name="B3COT_127">"B3COT_127"</definedName>
    <definedName name="B3COT_128">"B3COT_128"</definedName>
    <definedName name="B3COT_129">"B3COT_129"</definedName>
    <definedName name="B3COT_13">"B3COT_13"</definedName>
    <definedName name="B3COT_130">"B3COT_130"</definedName>
    <definedName name="B3COT_131">"B3COT_131"</definedName>
    <definedName name="B3COT_132">"B3COT_132"</definedName>
    <definedName name="B3COT_133">"B3COT_133"</definedName>
    <definedName name="B3COT_134">"B3COT_134"</definedName>
    <definedName name="B3COT_135">"B3COT_135"</definedName>
    <definedName name="B3COT_136">"B3COT_136"</definedName>
    <definedName name="B3COT_137">"B3COT_137"</definedName>
    <definedName name="B3COT_138">"B3COT_138"</definedName>
    <definedName name="B3COT_139">"B3COT_139"</definedName>
    <definedName name="B3COT_14">"B3COT_14"</definedName>
    <definedName name="B3COT_140">"B3COT_140"</definedName>
    <definedName name="B3COT_141">"B3COT_141"</definedName>
    <definedName name="B3COT_142">"B3COT_142"</definedName>
    <definedName name="B3COT_143">"B3COT_143"</definedName>
    <definedName name="B3COT_144">"B3COT_144"</definedName>
    <definedName name="B3COT_145">"B3COT_145"</definedName>
    <definedName name="B3COT_146">"B3COT_146"</definedName>
    <definedName name="B3COT_147">"B3COT_147"</definedName>
    <definedName name="B3COT_148">"B3COT_148"</definedName>
    <definedName name="B3COT_149">"B3COT_149"</definedName>
    <definedName name="B3COT_15">"B3COT_15"</definedName>
    <definedName name="B3COT_150">"B3COT_150"</definedName>
    <definedName name="B3COT_151">"B3COT_151"</definedName>
    <definedName name="B3COT_152">"B3COT_152"</definedName>
    <definedName name="B3COT_153">"B3COT_153"</definedName>
    <definedName name="B3COT_154">"B3COT_154"</definedName>
    <definedName name="B3COT_155">"B3COT_155"</definedName>
    <definedName name="B3COT_156">"B3COT_156"</definedName>
    <definedName name="B3COT_157">"B3COT_157"</definedName>
    <definedName name="B3COT_158">"B3COT_158"</definedName>
    <definedName name="B3COT_159">"B3COT_159"</definedName>
    <definedName name="B3COT_16">"B3COT_16"</definedName>
    <definedName name="B3COT_160">"B3COT_160"</definedName>
    <definedName name="B3COT_161">"B3COT_161"</definedName>
    <definedName name="B3COT_162">"B3COT_162"</definedName>
    <definedName name="B3COT_163">"B3COT_163"</definedName>
    <definedName name="B3COT_164">"B3COT_164"</definedName>
    <definedName name="B3COT_165">"B3COT_165"</definedName>
    <definedName name="B3COT_166">"B3COT_166"</definedName>
    <definedName name="B3COT_167">"B3COT_167"</definedName>
    <definedName name="B3COT_168">"B3COT_168"</definedName>
    <definedName name="B3COT_169">"B3COT_169"</definedName>
    <definedName name="B3COT_17">"B3COT_17"</definedName>
    <definedName name="B3COT_170">"B3COT_170"</definedName>
    <definedName name="B3COT_171">"B3COT_171"</definedName>
    <definedName name="B3COT_172">"B3COT_172"</definedName>
    <definedName name="B3COT_173">"B3COT_173"</definedName>
    <definedName name="B3COT_174">"B3COT_174"</definedName>
    <definedName name="B3COT_175">"B3COT_175"</definedName>
    <definedName name="B3COT_176">"B3COT_176"</definedName>
    <definedName name="B3COT_177">"B3COT_177"</definedName>
    <definedName name="B3COT_178">"B3COT_178"</definedName>
    <definedName name="B3COT_179">"B3COT_179"</definedName>
    <definedName name="B3COT_18">"B3COT_18"</definedName>
    <definedName name="B3COT_180">"B3COT_180"</definedName>
    <definedName name="B3COT_181">"B3COT_181"</definedName>
    <definedName name="B3COT_182">"B3COT_182"</definedName>
    <definedName name="B3COT_183">"B3COT_183"</definedName>
    <definedName name="B3COT_184">"B3COT_184"</definedName>
    <definedName name="B3COT_185">"B3COT_185"</definedName>
    <definedName name="B3COT_186">"B3COT_186"</definedName>
    <definedName name="B3COT_187">"B3COT_187"</definedName>
    <definedName name="B3COT_188">"B3COT_188"</definedName>
    <definedName name="B3COT_189">"B3COT_189"</definedName>
    <definedName name="B3COT_19">"B3COT_19"</definedName>
    <definedName name="B3COT_190">"B3COT_190"</definedName>
    <definedName name="B3COT_191">"B3COT_191"</definedName>
    <definedName name="B3COT_192">"B3COT_192"</definedName>
    <definedName name="B3COT_193">"B3COT_193"</definedName>
    <definedName name="B3COT_194">"B3COT_194"</definedName>
    <definedName name="B3COT_195">"B3COT_195"</definedName>
    <definedName name="B3COT_196">"B3COT_196"</definedName>
    <definedName name="B3COT_197">"B3COT_197"</definedName>
    <definedName name="B3COT_198">"B3COT_198"</definedName>
    <definedName name="B3COT_199">"B3COT_199"</definedName>
    <definedName name="B3COT_2">"B3COT_2"</definedName>
    <definedName name="B3COT_20">"B3COT_20"</definedName>
    <definedName name="B3COT_200">"B3COT_200"</definedName>
    <definedName name="B3COT_21">"B3COT_21"</definedName>
    <definedName name="B3COT_22">"B3COT_22"</definedName>
    <definedName name="B3COT_23">"B3COT_23"</definedName>
    <definedName name="B3COT_24">"B3COT_24"</definedName>
    <definedName name="B3COT_25">"B3COT_25"</definedName>
    <definedName name="B3COT_26">"B3COT_26"</definedName>
    <definedName name="B3COT_27">"B3COT_27"</definedName>
    <definedName name="B3COT_28">"B3COT_28"</definedName>
    <definedName name="B3COT_29">"B3COT_29"</definedName>
    <definedName name="B3COT_3">"B3COT_3"</definedName>
    <definedName name="B3COT_30">"B3COT_30"</definedName>
    <definedName name="B3COT_31">"B3COT_31"</definedName>
    <definedName name="B3COT_32">"B3COT_32"</definedName>
    <definedName name="B3COT_33">"B3COT_33"</definedName>
    <definedName name="B3COT_34">"B3COT_34"</definedName>
    <definedName name="B3COT_35">"B3COT_35"</definedName>
    <definedName name="B3COT_36">"B3COT_36"</definedName>
    <definedName name="B3COT_37">"B3COT_37"</definedName>
    <definedName name="B3COT_38">"B3COT_38"</definedName>
    <definedName name="B3COT_39">"B3COT_39"</definedName>
    <definedName name="B3COT_4">"B3COT_4"</definedName>
    <definedName name="B3COT_40">"B3COT_40"</definedName>
    <definedName name="B3COT_41">"B3COT_41"</definedName>
    <definedName name="B3COT_42">"B3COT_42"</definedName>
    <definedName name="B3COT_43">"B3COT_43"</definedName>
    <definedName name="B3COT_44">"B3COT_44"</definedName>
    <definedName name="B3COT_45">"B3COT_45"</definedName>
    <definedName name="B3COT_46">"B3COT_46"</definedName>
    <definedName name="B3COT_47">"B3COT_47"</definedName>
    <definedName name="B3COT_48">"B3COT_48"</definedName>
    <definedName name="B3COT_49">"B3COT_49"</definedName>
    <definedName name="B3COT_5">"B3COT_5"</definedName>
    <definedName name="B3COT_50">"B3COT_50"</definedName>
    <definedName name="B3COT_51">"B3COT_51"</definedName>
    <definedName name="B3COT_52">"B3COT_52"</definedName>
    <definedName name="B3COT_53">"B3COT_53"</definedName>
    <definedName name="B3COT_54">"B3COT_54"</definedName>
    <definedName name="B3COT_55">"B3COT_55"</definedName>
    <definedName name="B3COT_56">"B3COT_56"</definedName>
    <definedName name="B3COT_57">"B3COT_57"</definedName>
    <definedName name="B3COT_58">"B3COT_58"</definedName>
    <definedName name="B3COT_59">"B3COT_59"</definedName>
    <definedName name="B3COT_6">"B3COT_6"</definedName>
    <definedName name="B3COT_60">"B3COT_60"</definedName>
    <definedName name="B3COT_61">"B3COT_61"</definedName>
    <definedName name="B3COT_62">"B3COT_62"</definedName>
    <definedName name="B3COT_63">"B3COT_63"</definedName>
    <definedName name="B3COT_64">"B3COT_64"</definedName>
    <definedName name="B3COT_65">"B3COT_65"</definedName>
    <definedName name="B3COT_66">"B3COT_66"</definedName>
    <definedName name="B3COT_67">"B3COT_67"</definedName>
    <definedName name="B3COT_68">"B3COT_68"</definedName>
    <definedName name="B3COT_69">"B3COT_69"</definedName>
    <definedName name="B3COT_7">"B3COT_7"</definedName>
    <definedName name="B3COT_70">"B3COT_70"</definedName>
    <definedName name="B3COT_71">"B3COT_71"</definedName>
    <definedName name="B3COT_72">"B3COT_72"</definedName>
    <definedName name="B3COT_73">"B3COT_73"</definedName>
    <definedName name="B3COT_74">"B3COT_74"</definedName>
    <definedName name="B3COT_75">"B3COT_75"</definedName>
    <definedName name="B3COT_76">"B3COT_76"</definedName>
    <definedName name="B3COT_77">"B3COT_77"</definedName>
    <definedName name="B3COT_78">"B3COT_78"</definedName>
    <definedName name="B3COT_79">"B3COT_79"</definedName>
    <definedName name="B3COT_8">"B3COT_8"</definedName>
    <definedName name="B3COT_80">"B3COT_80"</definedName>
    <definedName name="B3COT_81">"B3COT_81"</definedName>
    <definedName name="B3COT_82">"B3COT_82"</definedName>
    <definedName name="B3COT_83">"B3COT_83"</definedName>
    <definedName name="B3COT_84">"B3COT_84"</definedName>
    <definedName name="B3COT_85">"B3COT_85"</definedName>
    <definedName name="B3COT_86">"B3COT_86"</definedName>
    <definedName name="B3COT_87">"B3COT_87"</definedName>
    <definedName name="B3COT_88">"B3COT_88"</definedName>
    <definedName name="B3COT_89">"B3COT_89"</definedName>
    <definedName name="B3COT_9">"B3COT_9"</definedName>
    <definedName name="B3COT_90">"B3COT_90"</definedName>
    <definedName name="B3COT_91">"B3COT_91"</definedName>
    <definedName name="B3COT_92">"B3COT_92"</definedName>
    <definedName name="B3COT_93">"B3COT_93"</definedName>
    <definedName name="B3COT_94">"B3COT_94"</definedName>
    <definedName name="B3COT_95">"B3COT_95"</definedName>
    <definedName name="B3COT_96">"B3COT_96"</definedName>
    <definedName name="B3COT_97">"B3COT_97"</definedName>
    <definedName name="B3COT_98">"B3COT_98"</definedName>
    <definedName name="B3COT_99">"B3COT_99"</definedName>
    <definedName name="B3MA">"B3MA"</definedName>
    <definedName name="B3SMLRepeat">"B3SMLRepeat"</definedName>
    <definedName name="B3TEN">"B3TEN"</definedName>
    <definedName name="b4_" localSheetId="22">#REF!</definedName>
    <definedName name="b4_">#REF!</definedName>
    <definedName name="B4COT_1">"B4COT_1"</definedName>
    <definedName name="B4COT_10">"B4COT_10"</definedName>
    <definedName name="B4COT_100">"B4COT_100"</definedName>
    <definedName name="B4COT_101">"B4COT_101"</definedName>
    <definedName name="B4COT_102">"B4COT_102"</definedName>
    <definedName name="B4COT_103">"B4COT_103"</definedName>
    <definedName name="B4COT_104">"B4COT_104"</definedName>
    <definedName name="B4COT_105">"B4COT_105"</definedName>
    <definedName name="B4COT_106">"B4COT_106"</definedName>
    <definedName name="B4COT_107">"B4COT_107"</definedName>
    <definedName name="B4COT_108">"B4COT_108"</definedName>
    <definedName name="B4COT_109">"B4COT_109"</definedName>
    <definedName name="B4COT_11">"B4COT_11"</definedName>
    <definedName name="B4COT_110">"B4COT_110"</definedName>
    <definedName name="B4COT_111">"B4COT_111"</definedName>
    <definedName name="B4COT_112">"B4COT_112"</definedName>
    <definedName name="B4COT_113">"B4COT_113"</definedName>
    <definedName name="B4COT_114">"B4COT_114"</definedName>
    <definedName name="B4COT_115">"B4COT_115"</definedName>
    <definedName name="B4COT_116">"B4COT_116"</definedName>
    <definedName name="B4COT_117">"B4COT_117"</definedName>
    <definedName name="B4COT_118">"B4COT_118"</definedName>
    <definedName name="B4COT_119">"B4COT_119"</definedName>
    <definedName name="B4COT_12">"B4COT_12"</definedName>
    <definedName name="B4COT_120">"B4COT_120"</definedName>
    <definedName name="B4COT_121">"B4COT_121"</definedName>
    <definedName name="B4COT_122">"B4COT_122"</definedName>
    <definedName name="B4COT_123">"B4COT_123"</definedName>
    <definedName name="B4COT_124">"B4COT_124"</definedName>
    <definedName name="B4COT_125">"B4COT_125"</definedName>
    <definedName name="B4COT_126">"B4COT_126"</definedName>
    <definedName name="B4COT_127">"B4COT_127"</definedName>
    <definedName name="B4COT_128">"B4COT_128"</definedName>
    <definedName name="B4COT_129">"B4COT_129"</definedName>
    <definedName name="B4COT_13">"B4COT_13"</definedName>
    <definedName name="B4COT_130">"B4COT_130"</definedName>
    <definedName name="B4COT_131">"B4COT_131"</definedName>
    <definedName name="B4COT_132">"B4COT_132"</definedName>
    <definedName name="B4COT_133">"B4COT_133"</definedName>
    <definedName name="B4COT_134">"B4COT_134"</definedName>
    <definedName name="B4COT_135">"B4COT_135"</definedName>
    <definedName name="B4COT_136">"B4COT_136"</definedName>
    <definedName name="B4COT_137">"B4COT_137"</definedName>
    <definedName name="B4COT_138">"B4COT_138"</definedName>
    <definedName name="B4COT_139">"B4COT_139"</definedName>
    <definedName name="B4COT_14">"B4COT_14"</definedName>
    <definedName name="B4COT_140">"B4COT_140"</definedName>
    <definedName name="B4COT_141">"B4COT_141"</definedName>
    <definedName name="B4COT_142">"B4COT_142"</definedName>
    <definedName name="B4COT_143">"B4COT_143"</definedName>
    <definedName name="B4COT_144">"B4COT_144"</definedName>
    <definedName name="B4COT_145">"B4COT_145"</definedName>
    <definedName name="B4COT_146">"B4COT_146"</definedName>
    <definedName name="B4COT_147">"B4COT_147"</definedName>
    <definedName name="B4COT_148">"B4COT_148"</definedName>
    <definedName name="B4COT_149">"B4COT_149"</definedName>
    <definedName name="B4COT_15">"B4COT_15"</definedName>
    <definedName name="B4COT_150">"B4COT_150"</definedName>
    <definedName name="B4COT_151">"B4COT_151"</definedName>
    <definedName name="B4COT_152">"B4COT_152"</definedName>
    <definedName name="B4COT_153">"B4COT_153"</definedName>
    <definedName name="B4COT_154">"B4COT_154"</definedName>
    <definedName name="B4COT_155">"B4COT_155"</definedName>
    <definedName name="B4COT_156">"B4COT_156"</definedName>
    <definedName name="B4COT_157">"B4COT_157"</definedName>
    <definedName name="B4COT_158">"B4COT_158"</definedName>
    <definedName name="B4COT_159">"B4COT_159"</definedName>
    <definedName name="B4COT_16">"B4COT_16"</definedName>
    <definedName name="B4COT_160">"B4COT_160"</definedName>
    <definedName name="B4COT_161">"B4COT_161"</definedName>
    <definedName name="B4COT_162">"B4COT_162"</definedName>
    <definedName name="B4COT_163">"B4COT_163"</definedName>
    <definedName name="B4COT_164">"B4COT_164"</definedName>
    <definedName name="B4COT_165">"B4COT_165"</definedName>
    <definedName name="B4COT_166">"B4COT_166"</definedName>
    <definedName name="B4COT_167">"B4COT_167"</definedName>
    <definedName name="B4COT_168">"B4COT_168"</definedName>
    <definedName name="B4COT_169">"B4COT_169"</definedName>
    <definedName name="B4COT_17">"B4COT_17"</definedName>
    <definedName name="B4COT_170">"B4COT_170"</definedName>
    <definedName name="B4COT_171">"B4COT_171"</definedName>
    <definedName name="B4COT_172">"B4COT_172"</definedName>
    <definedName name="B4COT_173">"B4COT_173"</definedName>
    <definedName name="B4COT_174">"B4COT_174"</definedName>
    <definedName name="B4COT_175">"B4COT_175"</definedName>
    <definedName name="B4COT_176">"B4COT_176"</definedName>
    <definedName name="B4COT_177">"B4COT_177"</definedName>
    <definedName name="B4COT_178">"B4COT_178"</definedName>
    <definedName name="B4COT_179">"B4COT_179"</definedName>
    <definedName name="B4COT_18">"B4COT_18"</definedName>
    <definedName name="B4COT_180">"B4COT_180"</definedName>
    <definedName name="B4COT_181">"B4COT_181"</definedName>
    <definedName name="B4COT_182">"B4COT_182"</definedName>
    <definedName name="B4COT_183">"B4COT_183"</definedName>
    <definedName name="B4COT_184">"B4COT_184"</definedName>
    <definedName name="B4COT_185">"B4COT_185"</definedName>
    <definedName name="B4COT_186">"B4COT_186"</definedName>
    <definedName name="B4COT_187">"B4COT_187"</definedName>
    <definedName name="B4COT_188">"B4COT_188"</definedName>
    <definedName name="B4COT_189">"B4COT_189"</definedName>
    <definedName name="B4COT_19">"B4COT_19"</definedName>
    <definedName name="B4COT_190">"B4COT_190"</definedName>
    <definedName name="B4COT_191">"B4COT_191"</definedName>
    <definedName name="B4COT_192">"B4COT_192"</definedName>
    <definedName name="B4COT_193">"B4COT_193"</definedName>
    <definedName name="B4COT_194">"B4COT_194"</definedName>
    <definedName name="B4COT_195">"B4COT_195"</definedName>
    <definedName name="B4COT_196">"B4COT_196"</definedName>
    <definedName name="B4COT_197">"B4COT_197"</definedName>
    <definedName name="B4COT_198">"B4COT_198"</definedName>
    <definedName name="B4COT_199">"B4COT_199"</definedName>
    <definedName name="B4COT_2">"B4COT_2"</definedName>
    <definedName name="B4COT_20">"B4COT_20"</definedName>
    <definedName name="B4COT_200">"B4COT_200"</definedName>
    <definedName name="B4COT_21">"B4COT_21"</definedName>
    <definedName name="B4COT_22">"B4COT_22"</definedName>
    <definedName name="B4COT_23">"B4COT_23"</definedName>
    <definedName name="B4COT_24">"B4COT_24"</definedName>
    <definedName name="B4COT_25">"B4COT_25"</definedName>
    <definedName name="B4COT_26">"B4COT_26"</definedName>
    <definedName name="B4COT_27">"B4COT_27"</definedName>
    <definedName name="B4COT_28">"B4COT_28"</definedName>
    <definedName name="B4COT_29">"B4COT_29"</definedName>
    <definedName name="B4COT_3">"B4COT_3"</definedName>
    <definedName name="B4COT_30">"B4COT_30"</definedName>
    <definedName name="B4COT_31">"B4COT_31"</definedName>
    <definedName name="B4COT_32">"B4COT_32"</definedName>
    <definedName name="B4COT_33">"B4COT_33"</definedName>
    <definedName name="B4COT_34">"B4COT_34"</definedName>
    <definedName name="B4COT_35">"B4COT_35"</definedName>
    <definedName name="B4COT_36">"B4COT_36"</definedName>
    <definedName name="B4COT_37">"B4COT_37"</definedName>
    <definedName name="B4COT_38">"B4COT_38"</definedName>
    <definedName name="B4COT_39">"B4COT_39"</definedName>
    <definedName name="B4COT_4">"B4COT_4"</definedName>
    <definedName name="B4COT_40">"B4COT_40"</definedName>
    <definedName name="B4COT_41">"B4COT_41"</definedName>
    <definedName name="B4COT_42">"B4COT_42"</definedName>
    <definedName name="B4COT_43">"B4COT_43"</definedName>
    <definedName name="B4COT_44">"B4COT_44"</definedName>
    <definedName name="B4COT_45">"B4COT_45"</definedName>
    <definedName name="B4COT_46">"B4COT_46"</definedName>
    <definedName name="B4COT_47">"B4COT_47"</definedName>
    <definedName name="B4COT_48">"B4COT_48"</definedName>
    <definedName name="B4COT_49">"B4COT_49"</definedName>
    <definedName name="B4COT_5">"B4COT_5"</definedName>
    <definedName name="B4COT_50">"B4COT_50"</definedName>
    <definedName name="B4COT_51">"B4COT_51"</definedName>
    <definedName name="B4COT_52">"B4COT_52"</definedName>
    <definedName name="B4COT_53">"B4COT_53"</definedName>
    <definedName name="B4COT_54">"B4COT_54"</definedName>
    <definedName name="B4COT_55">"B4COT_55"</definedName>
    <definedName name="B4COT_56">"B4COT_56"</definedName>
    <definedName name="B4COT_57">"B4COT_57"</definedName>
    <definedName name="B4COT_58">"B4COT_58"</definedName>
    <definedName name="B4COT_59">"B4COT_59"</definedName>
    <definedName name="B4COT_6">"B4COT_6"</definedName>
    <definedName name="B4COT_60">"B4COT_60"</definedName>
    <definedName name="B4COT_61">"B4COT_61"</definedName>
    <definedName name="B4COT_62">"B4COT_62"</definedName>
    <definedName name="B4COT_63">"B4COT_63"</definedName>
    <definedName name="B4COT_64">"B4COT_64"</definedName>
    <definedName name="B4COT_65">"B4COT_65"</definedName>
    <definedName name="B4COT_66">"B4COT_66"</definedName>
    <definedName name="B4COT_67">"B4COT_67"</definedName>
    <definedName name="B4COT_68">"B4COT_68"</definedName>
    <definedName name="B4COT_69">"B4COT_69"</definedName>
    <definedName name="B4COT_7">"B4COT_7"</definedName>
    <definedName name="B4COT_70">"B4COT_70"</definedName>
    <definedName name="B4COT_71">"B4COT_71"</definedName>
    <definedName name="B4COT_72">"B4COT_72"</definedName>
    <definedName name="B4COT_73">"B4COT_73"</definedName>
    <definedName name="B4COT_74">"B4COT_74"</definedName>
    <definedName name="B4COT_75">"B4COT_75"</definedName>
    <definedName name="B4COT_76">"B4COT_76"</definedName>
    <definedName name="B4COT_77">"B4COT_77"</definedName>
    <definedName name="B4COT_78">"B4COT_78"</definedName>
    <definedName name="B4COT_79">"B4COT_79"</definedName>
    <definedName name="B4COT_8">"B4COT_8"</definedName>
    <definedName name="B4COT_80">"B4COT_80"</definedName>
    <definedName name="B4COT_81">"B4COT_81"</definedName>
    <definedName name="B4COT_82">"B4COT_82"</definedName>
    <definedName name="B4COT_83">"B4COT_83"</definedName>
    <definedName name="B4COT_84">"B4COT_84"</definedName>
    <definedName name="B4COT_85">"B4COT_85"</definedName>
    <definedName name="B4COT_86">"B4COT_86"</definedName>
    <definedName name="B4COT_87">"B4COT_87"</definedName>
    <definedName name="B4COT_88">"B4COT_88"</definedName>
    <definedName name="B4COT_89">"B4COT_89"</definedName>
    <definedName name="B4COT_9">"B4COT_9"</definedName>
    <definedName name="B4COT_90">"B4COT_90"</definedName>
    <definedName name="B4COT_91">"B4COT_91"</definedName>
    <definedName name="B4COT_92">"B4COT_92"</definedName>
    <definedName name="B4COT_93">"B4COT_93"</definedName>
    <definedName name="B4COT_94">"B4COT_94"</definedName>
    <definedName name="B4COT_95">"B4COT_95"</definedName>
    <definedName name="B4COT_96">"B4COT_96"</definedName>
    <definedName name="B4COT_97">"B4COT_97"</definedName>
    <definedName name="B4COT_98">"B4COT_98"</definedName>
    <definedName name="B4COT_99">"B4COT_99"</definedName>
    <definedName name="B4MA">"B4MA"</definedName>
    <definedName name="B4SMLRepeat">"B4SMLRepeat"</definedName>
    <definedName name="B4TEN">"B4TEN"</definedName>
    <definedName name="B4vv9" localSheetId="22">#REF!</definedName>
    <definedName name="B4vv9">#REF!</definedName>
    <definedName name="b5_" localSheetId="22">#REF!</definedName>
    <definedName name="b5_">#REF!</definedName>
    <definedName name="b5." localSheetId="22">#REF!</definedName>
    <definedName name="b5.">#REF!</definedName>
    <definedName name="B5COT_1">"B5COT_1"</definedName>
    <definedName name="B5COT_10">"B5COT_10"</definedName>
    <definedName name="B5COT_100">"B5COT_100"</definedName>
    <definedName name="B5COT_101">"B5COT_101"</definedName>
    <definedName name="B5COT_102">"B5COT_102"</definedName>
    <definedName name="B5COT_103">"B5COT_103"</definedName>
    <definedName name="B5COT_104">"B5COT_104"</definedName>
    <definedName name="B5COT_105">"B5COT_105"</definedName>
    <definedName name="B5COT_106">"B5COT_106"</definedName>
    <definedName name="B5COT_107">"B5COT_107"</definedName>
    <definedName name="B5COT_108">"B5COT_108"</definedName>
    <definedName name="B5COT_109">"B5COT_109"</definedName>
    <definedName name="B5COT_11">"B5COT_11"</definedName>
    <definedName name="B5COT_110">"B5COT_110"</definedName>
    <definedName name="B5COT_111">"B5COT_111"</definedName>
    <definedName name="B5COT_112">"B5COT_112"</definedName>
    <definedName name="B5COT_113">"B5COT_113"</definedName>
    <definedName name="B5COT_114">"B5COT_114"</definedName>
    <definedName name="B5COT_115">"B5COT_115"</definedName>
    <definedName name="B5COT_116">"B5COT_116"</definedName>
    <definedName name="B5COT_117">"B5COT_117"</definedName>
    <definedName name="B5COT_118">"B5COT_118"</definedName>
    <definedName name="B5COT_119">"B5COT_119"</definedName>
    <definedName name="B5COT_12">"B5COT_12"</definedName>
    <definedName name="B5COT_120">"B5COT_120"</definedName>
    <definedName name="B5COT_121">"B5COT_121"</definedName>
    <definedName name="B5COT_122">"B5COT_122"</definedName>
    <definedName name="B5COT_123">"B5COT_123"</definedName>
    <definedName name="B5COT_124">"B5COT_124"</definedName>
    <definedName name="B5COT_125">"B5COT_125"</definedName>
    <definedName name="B5COT_126">"B5COT_126"</definedName>
    <definedName name="B5COT_127">"B5COT_127"</definedName>
    <definedName name="B5COT_128">"B5COT_128"</definedName>
    <definedName name="B5COT_129">"B5COT_129"</definedName>
    <definedName name="B5COT_13">"B5COT_13"</definedName>
    <definedName name="B5COT_130">"B5COT_130"</definedName>
    <definedName name="B5COT_131">"B5COT_131"</definedName>
    <definedName name="B5COT_132">"B5COT_132"</definedName>
    <definedName name="B5COT_133">"B5COT_133"</definedName>
    <definedName name="B5COT_134">"B5COT_134"</definedName>
    <definedName name="B5COT_135">"B5COT_135"</definedName>
    <definedName name="B5COT_136">"B5COT_136"</definedName>
    <definedName name="B5COT_137">"B5COT_137"</definedName>
    <definedName name="B5COT_138">"B5COT_138"</definedName>
    <definedName name="B5COT_139">"B5COT_139"</definedName>
    <definedName name="B5COT_14">"B5COT_14"</definedName>
    <definedName name="B5COT_140">"B5COT_140"</definedName>
    <definedName name="B5COT_141">"B5COT_141"</definedName>
    <definedName name="B5COT_142">"B5COT_142"</definedName>
    <definedName name="B5COT_143">"B5COT_143"</definedName>
    <definedName name="B5COT_144">"B5COT_144"</definedName>
    <definedName name="B5COT_145">"B5COT_145"</definedName>
    <definedName name="B5COT_146">"B5COT_146"</definedName>
    <definedName name="B5COT_147">"B5COT_147"</definedName>
    <definedName name="B5COT_148">"B5COT_148"</definedName>
    <definedName name="B5COT_149">"B5COT_149"</definedName>
    <definedName name="B5COT_15">"B5COT_15"</definedName>
    <definedName name="B5COT_150">"B5COT_150"</definedName>
    <definedName name="B5COT_151">"B5COT_151"</definedName>
    <definedName name="B5COT_152">"B5COT_152"</definedName>
    <definedName name="B5COT_153">"B5COT_153"</definedName>
    <definedName name="B5COT_154">"B5COT_154"</definedName>
    <definedName name="B5COT_155">"B5COT_155"</definedName>
    <definedName name="B5COT_156">"B5COT_156"</definedName>
    <definedName name="B5COT_157">"B5COT_157"</definedName>
    <definedName name="B5COT_158">"B5COT_158"</definedName>
    <definedName name="B5COT_159">"B5COT_159"</definedName>
    <definedName name="B5COT_16">"B5COT_16"</definedName>
    <definedName name="B5COT_160">"B5COT_160"</definedName>
    <definedName name="B5COT_161">"B5COT_161"</definedName>
    <definedName name="B5COT_162">"B5COT_162"</definedName>
    <definedName name="B5COT_163">"B5COT_163"</definedName>
    <definedName name="B5COT_164">"B5COT_164"</definedName>
    <definedName name="B5COT_165">"B5COT_165"</definedName>
    <definedName name="B5COT_166">"B5COT_166"</definedName>
    <definedName name="B5COT_167">"B5COT_167"</definedName>
    <definedName name="B5COT_168">"B5COT_168"</definedName>
    <definedName name="B5COT_169">"B5COT_169"</definedName>
    <definedName name="B5COT_17">"B5COT_17"</definedName>
    <definedName name="B5COT_170">"B5COT_170"</definedName>
    <definedName name="B5COT_171">"B5COT_171"</definedName>
    <definedName name="B5COT_172">"B5COT_172"</definedName>
    <definedName name="B5COT_173">"B5COT_173"</definedName>
    <definedName name="B5COT_174">"B5COT_174"</definedName>
    <definedName name="B5COT_175">"B5COT_175"</definedName>
    <definedName name="B5COT_176">"B5COT_176"</definedName>
    <definedName name="B5COT_177">"B5COT_177"</definedName>
    <definedName name="B5COT_178">"B5COT_178"</definedName>
    <definedName name="B5COT_179">"B5COT_179"</definedName>
    <definedName name="B5COT_18">"B5COT_18"</definedName>
    <definedName name="B5COT_180">"B5COT_180"</definedName>
    <definedName name="B5COT_181">"B5COT_181"</definedName>
    <definedName name="B5COT_182">"B5COT_182"</definedName>
    <definedName name="B5COT_183">"B5COT_183"</definedName>
    <definedName name="B5COT_184">"B5COT_184"</definedName>
    <definedName name="B5COT_185">"B5COT_185"</definedName>
    <definedName name="B5COT_186">"B5COT_186"</definedName>
    <definedName name="B5COT_187">"B5COT_187"</definedName>
    <definedName name="B5COT_188">"B5COT_188"</definedName>
    <definedName name="B5COT_189">"B5COT_189"</definedName>
    <definedName name="B5COT_19">"B5COT_19"</definedName>
    <definedName name="B5COT_190">"B5COT_190"</definedName>
    <definedName name="B5COT_191">"B5COT_191"</definedName>
    <definedName name="B5COT_192">"B5COT_192"</definedName>
    <definedName name="B5COT_193">"B5COT_193"</definedName>
    <definedName name="B5COT_194">"B5COT_194"</definedName>
    <definedName name="B5COT_195">"B5COT_195"</definedName>
    <definedName name="B5COT_196">"B5COT_196"</definedName>
    <definedName name="B5COT_197">"B5COT_197"</definedName>
    <definedName name="B5COT_198">"B5COT_198"</definedName>
    <definedName name="B5COT_199">"B5COT_199"</definedName>
    <definedName name="B5COT_2">"B5COT_2"</definedName>
    <definedName name="B5COT_20">"B5COT_20"</definedName>
    <definedName name="B5COT_200">"B5COT_200"</definedName>
    <definedName name="B5COT_21">"B5COT_21"</definedName>
    <definedName name="B5COT_22">"B5COT_22"</definedName>
    <definedName name="B5COT_23">"B5COT_23"</definedName>
    <definedName name="B5COT_24">"B5COT_24"</definedName>
    <definedName name="B5COT_25">"B5COT_25"</definedName>
    <definedName name="B5COT_26">"B5COT_26"</definedName>
    <definedName name="B5COT_27">"B5COT_27"</definedName>
    <definedName name="B5COT_28">"B5COT_28"</definedName>
    <definedName name="B5COT_29">"B5COT_29"</definedName>
    <definedName name="B5COT_3">"B5COT_3"</definedName>
    <definedName name="B5COT_30">"B5COT_30"</definedName>
    <definedName name="B5COT_31">"B5COT_31"</definedName>
    <definedName name="B5COT_32">"B5COT_32"</definedName>
    <definedName name="B5COT_33">"B5COT_33"</definedName>
    <definedName name="B5COT_34">"B5COT_34"</definedName>
    <definedName name="B5COT_35">"B5COT_35"</definedName>
    <definedName name="B5COT_36">"B5COT_36"</definedName>
    <definedName name="B5COT_37">"B5COT_37"</definedName>
    <definedName name="B5COT_38">"B5COT_38"</definedName>
    <definedName name="B5COT_39">"B5COT_39"</definedName>
    <definedName name="B5COT_4">"B5COT_4"</definedName>
    <definedName name="B5COT_40">"B5COT_40"</definedName>
    <definedName name="B5COT_41">"B5COT_41"</definedName>
    <definedName name="B5COT_42">"B5COT_42"</definedName>
    <definedName name="B5COT_43">"B5COT_43"</definedName>
    <definedName name="B5COT_44">"B5COT_44"</definedName>
    <definedName name="B5COT_45">"B5COT_45"</definedName>
    <definedName name="B5COT_46">"B5COT_46"</definedName>
    <definedName name="B5COT_47">"B5COT_47"</definedName>
    <definedName name="B5COT_48">"B5COT_48"</definedName>
    <definedName name="B5COT_49">"B5COT_49"</definedName>
    <definedName name="B5COT_5">"B5COT_5"</definedName>
    <definedName name="B5COT_50">"B5COT_50"</definedName>
    <definedName name="B5COT_51">"B5COT_51"</definedName>
    <definedName name="B5COT_52">"B5COT_52"</definedName>
    <definedName name="B5COT_53">"B5COT_53"</definedName>
    <definedName name="B5COT_54">"B5COT_54"</definedName>
    <definedName name="B5COT_55">"B5COT_55"</definedName>
    <definedName name="B5COT_56">"B5COT_56"</definedName>
    <definedName name="B5COT_57">"B5COT_57"</definedName>
    <definedName name="B5COT_58">"B5COT_58"</definedName>
    <definedName name="B5COT_59">"B5COT_59"</definedName>
    <definedName name="B5COT_6">"B5COT_6"</definedName>
    <definedName name="B5COT_60">"B5COT_60"</definedName>
    <definedName name="B5COT_61">"B5COT_61"</definedName>
    <definedName name="B5COT_62">"B5COT_62"</definedName>
    <definedName name="B5COT_63">"B5COT_63"</definedName>
    <definedName name="B5COT_64">"B5COT_64"</definedName>
    <definedName name="B5COT_65">"B5COT_65"</definedName>
    <definedName name="B5COT_66">"B5COT_66"</definedName>
    <definedName name="B5COT_67">"B5COT_67"</definedName>
    <definedName name="B5COT_68">"B5COT_68"</definedName>
    <definedName name="B5COT_69">"B5COT_69"</definedName>
    <definedName name="B5COT_7">"B5COT_7"</definedName>
    <definedName name="B5COT_70">"B5COT_70"</definedName>
    <definedName name="B5COT_71">"B5COT_71"</definedName>
    <definedName name="B5COT_72">"B5COT_72"</definedName>
    <definedName name="B5COT_73">"B5COT_73"</definedName>
    <definedName name="B5COT_74">"B5COT_74"</definedName>
    <definedName name="B5COT_75">"B5COT_75"</definedName>
    <definedName name="B5COT_76">"B5COT_76"</definedName>
    <definedName name="B5COT_77">"B5COT_77"</definedName>
    <definedName name="B5COT_78">"B5COT_78"</definedName>
    <definedName name="B5COT_79">"B5COT_79"</definedName>
    <definedName name="B5COT_8">"B5COT_8"</definedName>
    <definedName name="B5COT_80">"B5COT_80"</definedName>
    <definedName name="B5COT_81">"B5COT_81"</definedName>
    <definedName name="B5COT_82">"B5COT_82"</definedName>
    <definedName name="B5COT_83">"B5COT_83"</definedName>
    <definedName name="B5COT_84">"B5COT_84"</definedName>
    <definedName name="B5COT_85">"B5COT_85"</definedName>
    <definedName name="B5COT_86">"B5COT_86"</definedName>
    <definedName name="B5COT_87">"B5COT_87"</definedName>
    <definedName name="B5COT_88">"B5COT_88"</definedName>
    <definedName name="B5COT_89">"B5COT_89"</definedName>
    <definedName name="B5COT_9">"B5COT_9"</definedName>
    <definedName name="B5COT_90">"B5COT_90"</definedName>
    <definedName name="B5COT_91">"B5COT_91"</definedName>
    <definedName name="B5COT_92">"B5COT_92"</definedName>
    <definedName name="B5COT_93">"B5COT_93"</definedName>
    <definedName name="B5COT_94">"B5COT_94"</definedName>
    <definedName name="B5COT_95">"B5COT_95"</definedName>
    <definedName name="B5COT_96">"B5COT_96"</definedName>
    <definedName name="B5COT_97">"B5COT_97"</definedName>
    <definedName name="B5COT_98">"B5COT_98"</definedName>
    <definedName name="B5COT_99">"B5COT_99"</definedName>
    <definedName name="B5MA">"B5MA"</definedName>
    <definedName name="B5SMLRepeat">"B5SMLRepeat"</definedName>
    <definedName name="B5TEN">"B5TEN"</definedName>
    <definedName name="b6_" localSheetId="22">#REF!</definedName>
    <definedName name="b6_">#REF!</definedName>
    <definedName name="b60x" localSheetId="22">#REF!</definedName>
    <definedName name="b60x">#REF!</definedName>
    <definedName name="B6Apha" localSheetId="22">#REF!</definedName>
    <definedName name="B6Apha">#REF!</definedName>
    <definedName name="B6beta" localSheetId="22">#REF!</definedName>
    <definedName name="B6beta">#REF!</definedName>
    <definedName name="B6COT_1">"B6COT_1"</definedName>
    <definedName name="B6COT_10">"B6COT_10"</definedName>
    <definedName name="B6COT_100">"B6COT_100"</definedName>
    <definedName name="B6COT_101">"B6COT_101"</definedName>
    <definedName name="B6COT_102">"B6COT_102"</definedName>
    <definedName name="B6COT_103">"B6COT_103"</definedName>
    <definedName name="B6COT_104">"B6COT_104"</definedName>
    <definedName name="B6COT_105">"B6COT_105"</definedName>
    <definedName name="B6COT_106">"B6COT_106"</definedName>
    <definedName name="B6COT_107">"B6COT_107"</definedName>
    <definedName name="B6COT_108">"B6COT_108"</definedName>
    <definedName name="B6COT_109">"B6COT_109"</definedName>
    <definedName name="B6COT_11">"B6COT_11"</definedName>
    <definedName name="B6COT_110">"B6COT_110"</definedName>
    <definedName name="B6COT_111">"B6COT_111"</definedName>
    <definedName name="B6COT_112">"B6COT_112"</definedName>
    <definedName name="B6COT_113">"B6COT_113"</definedName>
    <definedName name="B6COT_114">"B6COT_114"</definedName>
    <definedName name="B6COT_115">"B6COT_115"</definedName>
    <definedName name="B6COT_116">"B6COT_116"</definedName>
    <definedName name="B6COT_117">"B6COT_117"</definedName>
    <definedName name="B6COT_118">"B6COT_118"</definedName>
    <definedName name="B6COT_119">"B6COT_119"</definedName>
    <definedName name="B6COT_12">"B6COT_12"</definedName>
    <definedName name="B6COT_120">"B6COT_120"</definedName>
    <definedName name="B6COT_121">"B6COT_121"</definedName>
    <definedName name="B6COT_122">"B6COT_122"</definedName>
    <definedName name="B6COT_123">"B6COT_123"</definedName>
    <definedName name="B6COT_124">"B6COT_124"</definedName>
    <definedName name="B6COT_125">"B6COT_125"</definedName>
    <definedName name="B6COT_126">"B6COT_126"</definedName>
    <definedName name="B6COT_127">"B6COT_127"</definedName>
    <definedName name="B6COT_128">"B6COT_128"</definedName>
    <definedName name="B6COT_129">"B6COT_129"</definedName>
    <definedName name="B6COT_13">"B6COT_13"</definedName>
    <definedName name="B6COT_130">"B6COT_130"</definedName>
    <definedName name="B6COT_131">"B6COT_131"</definedName>
    <definedName name="B6COT_132">"B6COT_132"</definedName>
    <definedName name="B6COT_133">"B6COT_133"</definedName>
    <definedName name="B6COT_134">"B6COT_134"</definedName>
    <definedName name="B6COT_135">"B6COT_135"</definedName>
    <definedName name="B6COT_136">"B6COT_136"</definedName>
    <definedName name="B6COT_137">"B6COT_137"</definedName>
    <definedName name="B6COT_138">"B6COT_138"</definedName>
    <definedName name="B6COT_139">"B6COT_139"</definedName>
    <definedName name="B6COT_14">"B6COT_14"</definedName>
    <definedName name="B6COT_140">"B6COT_140"</definedName>
    <definedName name="B6COT_141">"B6COT_141"</definedName>
    <definedName name="B6COT_142">"B6COT_142"</definedName>
    <definedName name="B6COT_143">"B6COT_143"</definedName>
    <definedName name="B6COT_144">"B6COT_144"</definedName>
    <definedName name="B6COT_145">"B6COT_145"</definedName>
    <definedName name="B6COT_146">"B6COT_146"</definedName>
    <definedName name="B6COT_147">"B6COT_147"</definedName>
    <definedName name="B6COT_148">"B6COT_148"</definedName>
    <definedName name="B6COT_149">"B6COT_149"</definedName>
    <definedName name="B6COT_15">"B6COT_15"</definedName>
    <definedName name="B6COT_150">"B6COT_150"</definedName>
    <definedName name="B6COT_151">"B6COT_151"</definedName>
    <definedName name="B6COT_152">"B6COT_152"</definedName>
    <definedName name="B6COT_153">"B6COT_153"</definedName>
    <definedName name="B6COT_154">"B6COT_154"</definedName>
    <definedName name="B6COT_155">"B6COT_155"</definedName>
    <definedName name="B6COT_156">"B6COT_156"</definedName>
    <definedName name="B6COT_157">"B6COT_157"</definedName>
    <definedName name="B6COT_158">"B6COT_158"</definedName>
    <definedName name="B6COT_159">"B6COT_159"</definedName>
    <definedName name="B6COT_16">"B6COT_16"</definedName>
    <definedName name="B6COT_160">"B6COT_160"</definedName>
    <definedName name="B6COT_161">"B6COT_161"</definedName>
    <definedName name="B6COT_162">"B6COT_162"</definedName>
    <definedName name="B6COT_163">"B6COT_163"</definedName>
    <definedName name="B6COT_164">"B6COT_164"</definedName>
    <definedName name="B6COT_165">"B6COT_165"</definedName>
    <definedName name="B6COT_166">"B6COT_166"</definedName>
    <definedName name="B6COT_167">"B6COT_167"</definedName>
    <definedName name="B6COT_168">"B6COT_168"</definedName>
    <definedName name="B6COT_169">"B6COT_169"</definedName>
    <definedName name="B6COT_17">"B6COT_17"</definedName>
    <definedName name="B6COT_170">"B6COT_170"</definedName>
    <definedName name="B6COT_171">"B6COT_171"</definedName>
    <definedName name="B6COT_172">"B6COT_172"</definedName>
    <definedName name="B6COT_173">"B6COT_173"</definedName>
    <definedName name="B6COT_174">"B6COT_174"</definedName>
    <definedName name="B6COT_175">"B6COT_175"</definedName>
    <definedName name="B6COT_176">"B6COT_176"</definedName>
    <definedName name="B6COT_177">"B6COT_177"</definedName>
    <definedName name="B6COT_178">"B6COT_178"</definedName>
    <definedName name="B6COT_179">"B6COT_179"</definedName>
    <definedName name="B6COT_18">"B6COT_18"</definedName>
    <definedName name="B6COT_180">"B6COT_180"</definedName>
    <definedName name="B6COT_181">"B6COT_181"</definedName>
    <definedName name="B6COT_182">"B6COT_182"</definedName>
    <definedName name="B6COT_183">"B6COT_183"</definedName>
    <definedName name="B6COT_184">"B6COT_184"</definedName>
    <definedName name="B6COT_185">"B6COT_185"</definedName>
    <definedName name="B6COT_186">"B6COT_186"</definedName>
    <definedName name="B6COT_187">"B6COT_187"</definedName>
    <definedName name="B6COT_188">"B6COT_188"</definedName>
    <definedName name="B6COT_189">"B6COT_189"</definedName>
    <definedName name="B6COT_19">"B6COT_19"</definedName>
    <definedName name="B6COT_190">"B6COT_190"</definedName>
    <definedName name="B6COT_191">"B6COT_191"</definedName>
    <definedName name="B6COT_192">"B6COT_192"</definedName>
    <definedName name="B6COT_193">"B6COT_193"</definedName>
    <definedName name="B6COT_194">"B6COT_194"</definedName>
    <definedName name="B6COT_195">"B6COT_195"</definedName>
    <definedName name="B6COT_196">"B6COT_196"</definedName>
    <definedName name="B6COT_197">"B6COT_197"</definedName>
    <definedName name="B6COT_198">"B6COT_198"</definedName>
    <definedName name="B6COT_199">"B6COT_199"</definedName>
    <definedName name="B6COT_2">"B6COT_2"</definedName>
    <definedName name="B6COT_20">"B6COT_20"</definedName>
    <definedName name="B6COT_200">"B6COT_200"</definedName>
    <definedName name="B6COT_21">"B6COT_21"</definedName>
    <definedName name="B6COT_22">"B6COT_22"</definedName>
    <definedName name="B6COT_23">"B6COT_23"</definedName>
    <definedName name="B6COT_24">"B6COT_24"</definedName>
    <definedName name="B6COT_25">"B6COT_25"</definedName>
    <definedName name="B6COT_26">"B6COT_26"</definedName>
    <definedName name="B6COT_27">"B6COT_27"</definedName>
    <definedName name="B6COT_28">"B6COT_28"</definedName>
    <definedName name="B6COT_29">"B6COT_29"</definedName>
    <definedName name="B6COT_3">"B6COT_3"</definedName>
    <definedName name="B6COT_30">"B6COT_30"</definedName>
    <definedName name="B6COT_31">"B6COT_31"</definedName>
    <definedName name="B6COT_32">"B6COT_32"</definedName>
    <definedName name="B6COT_33">"B6COT_33"</definedName>
    <definedName name="B6COT_34">"B6COT_34"</definedName>
    <definedName name="B6COT_35">"B6COT_35"</definedName>
    <definedName name="B6COT_36">"B6COT_36"</definedName>
    <definedName name="B6COT_37">"B6COT_37"</definedName>
    <definedName name="B6COT_38">"B6COT_38"</definedName>
    <definedName name="B6COT_39">"B6COT_39"</definedName>
    <definedName name="B6COT_4">"B6COT_4"</definedName>
    <definedName name="B6COT_40">"B6COT_40"</definedName>
    <definedName name="B6COT_41">"B6COT_41"</definedName>
    <definedName name="B6COT_42">"B6COT_42"</definedName>
    <definedName name="B6COT_43">"B6COT_43"</definedName>
    <definedName name="B6COT_44">"B6COT_44"</definedName>
    <definedName name="B6COT_45">"B6COT_45"</definedName>
    <definedName name="B6COT_46">"B6COT_46"</definedName>
    <definedName name="B6COT_47">"B6COT_47"</definedName>
    <definedName name="B6COT_48">"B6COT_48"</definedName>
    <definedName name="B6COT_49">"B6COT_49"</definedName>
    <definedName name="B6COT_5">"B6COT_5"</definedName>
    <definedName name="B6COT_50">"B6COT_50"</definedName>
    <definedName name="B6COT_51">"B6COT_51"</definedName>
    <definedName name="B6COT_52">"B6COT_52"</definedName>
    <definedName name="B6COT_53">"B6COT_53"</definedName>
    <definedName name="B6COT_54">"B6COT_54"</definedName>
    <definedName name="B6COT_55">"B6COT_55"</definedName>
    <definedName name="B6COT_56">"B6COT_56"</definedName>
    <definedName name="B6COT_57">"B6COT_57"</definedName>
    <definedName name="B6COT_58">"B6COT_58"</definedName>
    <definedName name="B6COT_59">"B6COT_59"</definedName>
    <definedName name="B6COT_6">"B6COT_6"</definedName>
    <definedName name="B6COT_60">"B6COT_60"</definedName>
    <definedName name="B6COT_61">"B6COT_61"</definedName>
    <definedName name="B6COT_62">"B6COT_62"</definedName>
    <definedName name="B6COT_63">"B6COT_63"</definedName>
    <definedName name="B6COT_64">"B6COT_64"</definedName>
    <definedName name="B6COT_65">"B6COT_65"</definedName>
    <definedName name="B6COT_66">"B6COT_66"</definedName>
    <definedName name="B6COT_67">"B6COT_67"</definedName>
    <definedName name="B6COT_68">"B6COT_68"</definedName>
    <definedName name="B6COT_69">"B6COT_69"</definedName>
    <definedName name="B6COT_7">"B6COT_7"</definedName>
    <definedName name="B6COT_70">"B6COT_70"</definedName>
    <definedName name="B6COT_71">"B6COT_71"</definedName>
    <definedName name="B6COT_72">"B6COT_72"</definedName>
    <definedName name="B6COT_73">"B6COT_73"</definedName>
    <definedName name="B6COT_74">"B6COT_74"</definedName>
    <definedName name="B6COT_75">"B6COT_75"</definedName>
    <definedName name="B6COT_76">"B6COT_76"</definedName>
    <definedName name="B6COT_77">"B6COT_77"</definedName>
    <definedName name="B6COT_78">"B6COT_78"</definedName>
    <definedName name="B6COT_79">"B6COT_79"</definedName>
    <definedName name="B6COT_8">"B6COT_8"</definedName>
    <definedName name="B6COT_80">"B6COT_80"</definedName>
    <definedName name="B6COT_81">"B6COT_81"</definedName>
    <definedName name="B6COT_82">"B6COT_82"</definedName>
    <definedName name="B6COT_83">"B6COT_83"</definedName>
    <definedName name="B6COT_84">"B6COT_84"</definedName>
    <definedName name="B6COT_85">"B6COT_85"</definedName>
    <definedName name="B6COT_86">"B6COT_86"</definedName>
    <definedName name="B6COT_87">"B6COT_87"</definedName>
    <definedName name="B6COT_88">"B6COT_88"</definedName>
    <definedName name="B6COT_89">"B6COT_89"</definedName>
    <definedName name="B6COT_9">"B6COT_9"</definedName>
    <definedName name="B6COT_90">"B6COT_90"</definedName>
    <definedName name="B6COT_91">"B6COT_91"</definedName>
    <definedName name="B6COT_92">"B6COT_92"</definedName>
    <definedName name="B6COT_93">"B6COT_93"</definedName>
    <definedName name="B6COT_94">"B6COT_94"</definedName>
    <definedName name="B6COT_95">"B6COT_95"</definedName>
    <definedName name="B6COT_96">"B6COT_96"</definedName>
    <definedName name="B6COT_97">"B6COT_97"</definedName>
    <definedName name="B6COT_98">"B6COT_98"</definedName>
    <definedName name="B6COT_99">"B6COT_99"</definedName>
    <definedName name="B6d" localSheetId="22">#REF!</definedName>
    <definedName name="B6d">#REF!</definedName>
    <definedName name="B6MA">"B6MA"</definedName>
    <definedName name="B6phi" localSheetId="22">#REF!</definedName>
    <definedName name="B6phi">#REF!</definedName>
    <definedName name="B6SMLRepeat">"B6SMLRepeat"</definedName>
    <definedName name="B6TEN">"B6TEN"</definedName>
    <definedName name="b7_" localSheetId="22">#REF!</definedName>
    <definedName name="b7_">#REF!</definedName>
    <definedName name="B7_15">#REF!</definedName>
    <definedName name="B7_16">#REF!</definedName>
    <definedName name="B7_17">#REF!</definedName>
    <definedName name="B7_19">#REF!</definedName>
    <definedName name="B7_20">#REF!</definedName>
    <definedName name="B7_21">#REF!</definedName>
    <definedName name="B7_22">#REF!</definedName>
    <definedName name="B7_23">#REF!</definedName>
    <definedName name="B7_24">#REF!</definedName>
    <definedName name="B7_25">#REF!</definedName>
    <definedName name="B7_26">#REF!</definedName>
    <definedName name="B7_27">#REF!</definedName>
    <definedName name="B7_28">#REF!</definedName>
    <definedName name="B7_29">#REF!</definedName>
    <definedName name="B7_30">#REF!</definedName>
    <definedName name="B7_31">#REF!</definedName>
    <definedName name="B7_32">#REF!</definedName>
    <definedName name="B7_33">#REF!</definedName>
    <definedName name="B7_34">#REF!</definedName>
    <definedName name="B7_35">#REF!</definedName>
    <definedName name="B7_36">#REF!</definedName>
    <definedName name="B7_37">#REF!</definedName>
    <definedName name="B7_38">#REF!</definedName>
    <definedName name="B7_7">#REF!</definedName>
    <definedName name="B7COT_1">"B7COT_1"</definedName>
    <definedName name="B7COT_10">"B7COT_10"</definedName>
    <definedName name="B7COT_100">"B7COT_100"</definedName>
    <definedName name="B7COT_101">"B7COT_101"</definedName>
    <definedName name="B7COT_102">"B7COT_102"</definedName>
    <definedName name="B7COT_103">"B7COT_103"</definedName>
    <definedName name="B7COT_104">"B7COT_104"</definedName>
    <definedName name="B7COT_105">"B7COT_105"</definedName>
    <definedName name="B7COT_106">"B7COT_106"</definedName>
    <definedName name="B7COT_107">"B7COT_107"</definedName>
    <definedName name="B7COT_108">"B7COT_108"</definedName>
    <definedName name="B7COT_109">"B7COT_109"</definedName>
    <definedName name="B7COT_11">"B7COT_11"</definedName>
    <definedName name="B7COT_110">"B7COT_110"</definedName>
    <definedName name="B7COT_111">"B7COT_111"</definedName>
    <definedName name="B7COT_112">"B7COT_112"</definedName>
    <definedName name="B7COT_113">"B7COT_113"</definedName>
    <definedName name="B7COT_114">"B7COT_114"</definedName>
    <definedName name="B7COT_115">"B7COT_115"</definedName>
    <definedName name="B7COT_116">"B7COT_116"</definedName>
    <definedName name="B7COT_117">"B7COT_117"</definedName>
    <definedName name="B7COT_118">"B7COT_118"</definedName>
    <definedName name="B7COT_119">"B7COT_119"</definedName>
    <definedName name="B7COT_12">"B7COT_12"</definedName>
    <definedName name="B7COT_120">"B7COT_120"</definedName>
    <definedName name="B7COT_121">"B7COT_121"</definedName>
    <definedName name="B7COT_122">"B7COT_122"</definedName>
    <definedName name="B7COT_123">"B7COT_123"</definedName>
    <definedName name="B7COT_124">"B7COT_124"</definedName>
    <definedName name="B7COT_125">"B7COT_125"</definedName>
    <definedName name="B7COT_126">"B7COT_126"</definedName>
    <definedName name="B7COT_127">"B7COT_127"</definedName>
    <definedName name="B7COT_128">"B7COT_128"</definedName>
    <definedName name="B7COT_129">"B7COT_129"</definedName>
    <definedName name="B7COT_13">"B7COT_13"</definedName>
    <definedName name="B7COT_130">"B7COT_130"</definedName>
    <definedName name="B7COT_131">"B7COT_131"</definedName>
    <definedName name="B7COT_132">"B7COT_132"</definedName>
    <definedName name="B7COT_133">"B7COT_133"</definedName>
    <definedName name="B7COT_134">"B7COT_134"</definedName>
    <definedName name="B7COT_135">"B7COT_135"</definedName>
    <definedName name="B7COT_136">"B7COT_136"</definedName>
    <definedName name="B7COT_137">"B7COT_137"</definedName>
    <definedName name="B7COT_138">"B7COT_138"</definedName>
    <definedName name="B7COT_139">"B7COT_139"</definedName>
    <definedName name="B7COT_14">"B7COT_14"</definedName>
    <definedName name="B7COT_140">"B7COT_140"</definedName>
    <definedName name="B7COT_141">"B7COT_141"</definedName>
    <definedName name="B7COT_142">"B7COT_142"</definedName>
    <definedName name="B7COT_143">"B7COT_143"</definedName>
    <definedName name="B7COT_144">"B7COT_144"</definedName>
    <definedName name="B7COT_145">"B7COT_145"</definedName>
    <definedName name="B7COT_146">"B7COT_146"</definedName>
    <definedName name="B7COT_147">"B7COT_147"</definedName>
    <definedName name="B7COT_148">"B7COT_148"</definedName>
    <definedName name="B7COT_149">"B7COT_149"</definedName>
    <definedName name="B7COT_15">"B7COT_15"</definedName>
    <definedName name="B7COT_150">"B7COT_150"</definedName>
    <definedName name="B7COT_151">"B7COT_151"</definedName>
    <definedName name="B7COT_152">"B7COT_152"</definedName>
    <definedName name="B7COT_153">"B7COT_153"</definedName>
    <definedName name="B7COT_154">"B7COT_154"</definedName>
    <definedName name="B7COT_155">"B7COT_155"</definedName>
    <definedName name="B7COT_156">"B7COT_156"</definedName>
    <definedName name="B7COT_157">"B7COT_157"</definedName>
    <definedName name="B7COT_158">"B7COT_158"</definedName>
    <definedName name="B7COT_159">"B7COT_159"</definedName>
    <definedName name="B7COT_16">"B7COT_16"</definedName>
    <definedName name="B7COT_160">"B7COT_160"</definedName>
    <definedName name="B7COT_161">"B7COT_161"</definedName>
    <definedName name="B7COT_162">"B7COT_162"</definedName>
    <definedName name="B7COT_163">"B7COT_163"</definedName>
    <definedName name="B7COT_164">"B7COT_164"</definedName>
    <definedName name="B7COT_165">"B7COT_165"</definedName>
    <definedName name="B7COT_166">"B7COT_166"</definedName>
    <definedName name="B7COT_167">"B7COT_167"</definedName>
    <definedName name="B7COT_168">"B7COT_168"</definedName>
    <definedName name="B7COT_169">"B7COT_169"</definedName>
    <definedName name="B7COT_17">"B7COT_17"</definedName>
    <definedName name="B7COT_170">"B7COT_170"</definedName>
    <definedName name="B7COT_171">"B7COT_171"</definedName>
    <definedName name="B7COT_172">"B7COT_172"</definedName>
    <definedName name="B7COT_173">"B7COT_173"</definedName>
    <definedName name="B7COT_174">"B7COT_174"</definedName>
    <definedName name="B7COT_175">"B7COT_175"</definedName>
    <definedName name="B7COT_176">"B7COT_176"</definedName>
    <definedName name="B7COT_177">"B7COT_177"</definedName>
    <definedName name="B7COT_178">"B7COT_178"</definedName>
    <definedName name="B7COT_179">"B7COT_179"</definedName>
    <definedName name="B7COT_18">"B7COT_18"</definedName>
    <definedName name="B7COT_180">"B7COT_180"</definedName>
    <definedName name="B7COT_181">"B7COT_181"</definedName>
    <definedName name="B7COT_182">"B7COT_182"</definedName>
    <definedName name="B7COT_183">"B7COT_183"</definedName>
    <definedName name="B7COT_184">"B7COT_184"</definedName>
    <definedName name="B7COT_185">"B7COT_185"</definedName>
    <definedName name="B7COT_186">"B7COT_186"</definedName>
    <definedName name="B7COT_187">"B7COT_187"</definedName>
    <definedName name="B7COT_188">"B7COT_188"</definedName>
    <definedName name="B7COT_189">"B7COT_189"</definedName>
    <definedName name="B7COT_19">"B7COT_19"</definedName>
    <definedName name="B7COT_190">"B7COT_190"</definedName>
    <definedName name="B7COT_191">"B7COT_191"</definedName>
    <definedName name="B7COT_192">"B7COT_192"</definedName>
    <definedName name="B7COT_193">"B7COT_193"</definedName>
    <definedName name="B7COT_194">"B7COT_194"</definedName>
    <definedName name="B7COT_195">"B7COT_195"</definedName>
    <definedName name="B7COT_196">"B7COT_196"</definedName>
    <definedName name="B7COT_197">"B7COT_197"</definedName>
    <definedName name="B7COT_198">"B7COT_198"</definedName>
    <definedName name="B7COT_199">"B7COT_199"</definedName>
    <definedName name="B7COT_2">"B7COT_2"</definedName>
    <definedName name="B7COT_20">"B7COT_20"</definedName>
    <definedName name="B7COT_200">"B7COT_200"</definedName>
    <definedName name="B7COT_21">"B7COT_21"</definedName>
    <definedName name="B7COT_22">"B7COT_22"</definedName>
    <definedName name="B7COT_23">"B7COT_23"</definedName>
    <definedName name="B7COT_24">"B7COT_24"</definedName>
    <definedName name="B7COT_25">"B7COT_25"</definedName>
    <definedName name="B7COT_26">"B7COT_26"</definedName>
    <definedName name="B7COT_27">"B7COT_27"</definedName>
    <definedName name="B7COT_28">"B7COT_28"</definedName>
    <definedName name="B7COT_29">"B7COT_29"</definedName>
    <definedName name="B7COT_3">"B7COT_3"</definedName>
    <definedName name="B7COT_30">"B7COT_30"</definedName>
    <definedName name="B7COT_31">"B7COT_31"</definedName>
    <definedName name="B7COT_32">"B7COT_32"</definedName>
    <definedName name="B7COT_33">"B7COT_33"</definedName>
    <definedName name="B7COT_34">"B7COT_34"</definedName>
    <definedName name="B7COT_35">"B7COT_35"</definedName>
    <definedName name="B7COT_36">"B7COT_36"</definedName>
    <definedName name="B7COT_37">"B7COT_37"</definedName>
    <definedName name="B7COT_38">"B7COT_38"</definedName>
    <definedName name="B7COT_39">"B7COT_39"</definedName>
    <definedName name="B7COT_4">"B7COT_4"</definedName>
    <definedName name="B7COT_40">"B7COT_40"</definedName>
    <definedName name="B7COT_41">"B7COT_41"</definedName>
    <definedName name="B7COT_42">"B7COT_42"</definedName>
    <definedName name="B7COT_43">"B7COT_43"</definedName>
    <definedName name="B7COT_44">"B7COT_44"</definedName>
    <definedName name="B7COT_45">"B7COT_45"</definedName>
    <definedName name="B7COT_46">"B7COT_46"</definedName>
    <definedName name="B7COT_47">"B7COT_47"</definedName>
    <definedName name="B7COT_48">"B7COT_48"</definedName>
    <definedName name="B7COT_49">"B7COT_49"</definedName>
    <definedName name="B7COT_5">"B7COT_5"</definedName>
    <definedName name="B7COT_50">"B7COT_50"</definedName>
    <definedName name="B7COT_51">"B7COT_51"</definedName>
    <definedName name="B7COT_52">"B7COT_52"</definedName>
    <definedName name="B7COT_53">"B7COT_53"</definedName>
    <definedName name="B7COT_54">"B7COT_54"</definedName>
    <definedName name="B7COT_55">"B7COT_55"</definedName>
    <definedName name="B7COT_56">"B7COT_56"</definedName>
    <definedName name="B7COT_57">"B7COT_57"</definedName>
    <definedName name="B7COT_58">"B7COT_58"</definedName>
    <definedName name="B7COT_59">"B7COT_59"</definedName>
    <definedName name="B7COT_6">"B7COT_6"</definedName>
    <definedName name="B7COT_60">"B7COT_60"</definedName>
    <definedName name="B7COT_61">"B7COT_61"</definedName>
    <definedName name="B7COT_62">"B7COT_62"</definedName>
    <definedName name="B7COT_63">"B7COT_63"</definedName>
    <definedName name="B7COT_64">"B7COT_64"</definedName>
    <definedName name="B7COT_65">"B7COT_65"</definedName>
    <definedName name="B7COT_66">"B7COT_66"</definedName>
    <definedName name="B7COT_67">"B7COT_67"</definedName>
    <definedName name="B7COT_68">"B7COT_68"</definedName>
    <definedName name="B7COT_69">"B7COT_69"</definedName>
    <definedName name="B7COT_7">"B7COT_7"</definedName>
    <definedName name="B7COT_70">"B7COT_70"</definedName>
    <definedName name="B7COT_71">"B7COT_71"</definedName>
    <definedName name="B7COT_72">"B7COT_72"</definedName>
    <definedName name="B7COT_73">"B7COT_73"</definedName>
    <definedName name="B7COT_74">"B7COT_74"</definedName>
    <definedName name="B7COT_75">"B7COT_75"</definedName>
    <definedName name="B7COT_76">"B7COT_76"</definedName>
    <definedName name="B7COT_77">"B7COT_77"</definedName>
    <definedName name="B7COT_78">"B7COT_78"</definedName>
    <definedName name="B7COT_79">"B7COT_79"</definedName>
    <definedName name="B7COT_8">"B7COT_8"</definedName>
    <definedName name="B7COT_80">"B7COT_80"</definedName>
    <definedName name="B7COT_81">"B7COT_81"</definedName>
    <definedName name="B7COT_82">"B7COT_82"</definedName>
    <definedName name="B7COT_83">"B7COT_83"</definedName>
    <definedName name="B7COT_84">"B7COT_84"</definedName>
    <definedName name="B7COT_85">"B7COT_85"</definedName>
    <definedName name="B7COT_86">"B7COT_86"</definedName>
    <definedName name="B7COT_87">"B7COT_87"</definedName>
    <definedName name="B7COT_88">"B7COT_88"</definedName>
    <definedName name="B7COT_89">"B7COT_89"</definedName>
    <definedName name="B7COT_9">"B7COT_9"</definedName>
    <definedName name="B7COT_90">"B7COT_90"</definedName>
    <definedName name="B7COT_91">"B7COT_91"</definedName>
    <definedName name="B7COT_92">"B7COT_92"</definedName>
    <definedName name="B7COT_93">"B7COT_93"</definedName>
    <definedName name="B7COT_94">"B7COT_94"</definedName>
    <definedName name="B7COT_95">"B7COT_95"</definedName>
    <definedName name="B7COT_96">"B7COT_96"</definedName>
    <definedName name="B7COT_97">"B7COT_97"</definedName>
    <definedName name="B7COT_98">"B7COT_98"</definedName>
    <definedName name="B7COT_99">"B7COT_99"</definedName>
    <definedName name="B7Csau" localSheetId="22">#REF!</definedName>
    <definedName name="B7Csau">#REF!</definedName>
    <definedName name="B7dset" localSheetId="22">#REF!</definedName>
    <definedName name="B7dset">#REF!</definedName>
    <definedName name="B7MA">"B7MA"</definedName>
    <definedName name="B7R" localSheetId="22">#REF!</definedName>
    <definedName name="B7R">#REF!</definedName>
    <definedName name="B7SMLRepeat">"B7SMLRepeat"</definedName>
    <definedName name="B7TEN">"B7TEN"</definedName>
    <definedName name="b80x" localSheetId="22">#REF!</definedName>
    <definedName name="b80x">#REF!</definedName>
    <definedName name="B8COT_1">"B8COT_1"</definedName>
    <definedName name="B8COT_10">"B8COT_10"</definedName>
    <definedName name="B8COT_100">"B8COT_100"</definedName>
    <definedName name="B8COT_101">"B8COT_101"</definedName>
    <definedName name="B8COT_102">"B8COT_102"</definedName>
    <definedName name="B8COT_103">"B8COT_103"</definedName>
    <definedName name="B8COT_104">"B8COT_104"</definedName>
    <definedName name="B8COT_105">"B8COT_105"</definedName>
    <definedName name="B8COT_106">"B8COT_106"</definedName>
    <definedName name="B8COT_107">"B8COT_107"</definedName>
    <definedName name="B8COT_108">"B8COT_108"</definedName>
    <definedName name="B8COT_109">"B8COT_109"</definedName>
    <definedName name="B8COT_11">"B8COT_11"</definedName>
    <definedName name="B8COT_110">"B8COT_110"</definedName>
    <definedName name="B8COT_111">"B8COT_111"</definedName>
    <definedName name="B8COT_112">"B8COT_112"</definedName>
    <definedName name="B8COT_113">"B8COT_113"</definedName>
    <definedName name="B8COT_114">"B8COT_114"</definedName>
    <definedName name="B8COT_115">"B8COT_115"</definedName>
    <definedName name="B8COT_116">"B8COT_116"</definedName>
    <definedName name="B8COT_117">"B8COT_117"</definedName>
    <definedName name="B8COT_118">"B8COT_118"</definedName>
    <definedName name="B8COT_119">"B8COT_119"</definedName>
    <definedName name="B8COT_12">"B8COT_12"</definedName>
    <definedName name="B8COT_120">"B8COT_120"</definedName>
    <definedName name="B8COT_121">"B8COT_121"</definedName>
    <definedName name="B8COT_122">"B8COT_122"</definedName>
    <definedName name="B8COT_123">"B8COT_123"</definedName>
    <definedName name="B8COT_124">"B8COT_124"</definedName>
    <definedName name="B8COT_125">"B8COT_125"</definedName>
    <definedName name="B8COT_126">"B8COT_126"</definedName>
    <definedName name="B8COT_127">"B8COT_127"</definedName>
    <definedName name="B8COT_128">"B8COT_128"</definedName>
    <definedName name="B8COT_129">"B8COT_129"</definedName>
    <definedName name="B8COT_13">"B8COT_13"</definedName>
    <definedName name="B8COT_130">"B8COT_130"</definedName>
    <definedName name="B8COT_131">"B8COT_131"</definedName>
    <definedName name="B8COT_132">"B8COT_132"</definedName>
    <definedName name="B8COT_133">"B8COT_133"</definedName>
    <definedName name="B8COT_134">"B8COT_134"</definedName>
    <definedName name="B8COT_135">"B8COT_135"</definedName>
    <definedName name="B8COT_136">"B8COT_136"</definedName>
    <definedName name="B8COT_137">"B8COT_137"</definedName>
    <definedName name="B8COT_138">"B8COT_138"</definedName>
    <definedName name="B8COT_139">"B8COT_139"</definedName>
    <definedName name="B8COT_14">"B8COT_14"</definedName>
    <definedName name="B8COT_140">"B8COT_140"</definedName>
    <definedName name="B8COT_141">"B8COT_141"</definedName>
    <definedName name="B8COT_142">"B8COT_142"</definedName>
    <definedName name="B8COT_143">"B8COT_143"</definedName>
    <definedName name="B8COT_144">"B8COT_144"</definedName>
    <definedName name="B8COT_145">"B8COT_145"</definedName>
    <definedName name="B8COT_146">"B8COT_146"</definedName>
    <definedName name="B8COT_147">"B8COT_147"</definedName>
    <definedName name="B8COT_148">"B8COT_148"</definedName>
    <definedName name="B8COT_149">"B8COT_149"</definedName>
    <definedName name="B8COT_15">"B8COT_15"</definedName>
    <definedName name="B8COT_150">"B8COT_150"</definedName>
    <definedName name="B8COT_151">"B8COT_151"</definedName>
    <definedName name="B8COT_152">"B8COT_152"</definedName>
    <definedName name="B8COT_153">"B8COT_153"</definedName>
    <definedName name="B8COT_154">"B8COT_154"</definedName>
    <definedName name="B8COT_155">"B8COT_155"</definedName>
    <definedName name="B8COT_156">"B8COT_156"</definedName>
    <definedName name="B8COT_157">"B8COT_157"</definedName>
    <definedName name="B8COT_158">"B8COT_158"</definedName>
    <definedName name="B8COT_159">"B8COT_159"</definedName>
    <definedName name="B8COT_16">"B8COT_16"</definedName>
    <definedName name="B8COT_160">"B8COT_160"</definedName>
    <definedName name="B8COT_161">"B8COT_161"</definedName>
    <definedName name="B8COT_162">"B8COT_162"</definedName>
    <definedName name="B8COT_163">"B8COT_163"</definedName>
    <definedName name="B8COT_164">"B8COT_164"</definedName>
    <definedName name="B8COT_165">"B8COT_165"</definedName>
    <definedName name="B8COT_166">"B8COT_166"</definedName>
    <definedName name="B8COT_167">"B8COT_167"</definedName>
    <definedName name="B8COT_168">"B8COT_168"</definedName>
    <definedName name="B8COT_169">"B8COT_169"</definedName>
    <definedName name="B8COT_17">"B8COT_17"</definedName>
    <definedName name="B8COT_170">"B8COT_170"</definedName>
    <definedName name="B8COT_171">"B8COT_171"</definedName>
    <definedName name="B8COT_172">"B8COT_172"</definedName>
    <definedName name="B8COT_173">"B8COT_173"</definedName>
    <definedName name="B8COT_174">"B8COT_174"</definedName>
    <definedName name="B8COT_175">"B8COT_175"</definedName>
    <definedName name="B8COT_176">"B8COT_176"</definedName>
    <definedName name="B8COT_177">"B8COT_177"</definedName>
    <definedName name="B8COT_178">"B8COT_178"</definedName>
    <definedName name="B8COT_179">"B8COT_179"</definedName>
    <definedName name="B8COT_18">"B8COT_18"</definedName>
    <definedName name="B8COT_180">"B8COT_180"</definedName>
    <definedName name="B8COT_181">"B8COT_181"</definedName>
    <definedName name="B8COT_182">"B8COT_182"</definedName>
    <definedName name="B8COT_183">"B8COT_183"</definedName>
    <definedName name="B8COT_184">"B8COT_184"</definedName>
    <definedName name="B8COT_185">"B8COT_185"</definedName>
    <definedName name="B8COT_186">"B8COT_186"</definedName>
    <definedName name="B8COT_187">"B8COT_187"</definedName>
    <definedName name="B8COT_188">"B8COT_188"</definedName>
    <definedName name="B8COT_189">"B8COT_189"</definedName>
    <definedName name="B8COT_19">"B8COT_19"</definedName>
    <definedName name="B8COT_190">"B8COT_190"</definedName>
    <definedName name="B8COT_191">"B8COT_191"</definedName>
    <definedName name="B8COT_192">"B8COT_192"</definedName>
    <definedName name="B8COT_193">"B8COT_193"</definedName>
    <definedName name="B8COT_194">"B8COT_194"</definedName>
    <definedName name="B8COT_195">"B8COT_195"</definedName>
    <definedName name="B8COT_196">"B8COT_196"</definedName>
    <definedName name="B8COT_197">"B8COT_197"</definedName>
    <definedName name="B8COT_198">"B8COT_198"</definedName>
    <definedName name="B8COT_199">"B8COT_199"</definedName>
    <definedName name="B8COT_2">"B8COT_2"</definedName>
    <definedName name="B8COT_20">"B8COT_20"</definedName>
    <definedName name="B8COT_200">"B8COT_200"</definedName>
    <definedName name="B8COT_21">"B8COT_21"</definedName>
    <definedName name="B8COT_22">"B8COT_22"</definedName>
    <definedName name="B8COT_23">"B8COT_23"</definedName>
    <definedName name="B8COT_24">"B8COT_24"</definedName>
    <definedName name="B8COT_25">"B8COT_25"</definedName>
    <definedName name="B8COT_26">"B8COT_26"</definedName>
    <definedName name="B8COT_27">"B8COT_27"</definedName>
    <definedName name="B8COT_28">"B8COT_28"</definedName>
    <definedName name="B8COT_29">"B8COT_29"</definedName>
    <definedName name="B8COT_3">"B8COT_3"</definedName>
    <definedName name="B8COT_30">"B8COT_30"</definedName>
    <definedName name="B8COT_31">"B8COT_31"</definedName>
    <definedName name="B8COT_32">"B8COT_32"</definedName>
    <definedName name="B8COT_33">"B8COT_33"</definedName>
    <definedName name="B8COT_34">"B8COT_34"</definedName>
    <definedName name="B8COT_35">"B8COT_35"</definedName>
    <definedName name="B8COT_36">"B8COT_36"</definedName>
    <definedName name="B8COT_37">"B8COT_37"</definedName>
    <definedName name="B8COT_38">"B8COT_38"</definedName>
    <definedName name="B8COT_39">"B8COT_39"</definedName>
    <definedName name="B8COT_4">"B8COT_4"</definedName>
    <definedName name="B8COT_40">"B8COT_40"</definedName>
    <definedName name="B8COT_41">"B8COT_41"</definedName>
    <definedName name="B8COT_42">"B8COT_42"</definedName>
    <definedName name="B8COT_43">"B8COT_43"</definedName>
    <definedName name="B8COT_44">"B8COT_44"</definedName>
    <definedName name="B8COT_45">"B8COT_45"</definedName>
    <definedName name="B8COT_46">"B8COT_46"</definedName>
    <definedName name="B8COT_47">"B8COT_47"</definedName>
    <definedName name="B8COT_48">"B8COT_48"</definedName>
    <definedName name="B8COT_49">"B8COT_49"</definedName>
    <definedName name="B8COT_5">"B8COT_5"</definedName>
    <definedName name="B8COT_50">"B8COT_50"</definedName>
    <definedName name="B8COT_51">"B8COT_51"</definedName>
    <definedName name="B8COT_52">"B8COT_52"</definedName>
    <definedName name="B8COT_53">"B8COT_53"</definedName>
    <definedName name="B8COT_54">"B8COT_54"</definedName>
    <definedName name="B8COT_55">"B8COT_55"</definedName>
    <definedName name="B8COT_56">"B8COT_56"</definedName>
    <definedName name="B8COT_57">"B8COT_57"</definedName>
    <definedName name="B8COT_58">"B8COT_58"</definedName>
    <definedName name="B8COT_59">"B8COT_59"</definedName>
    <definedName name="B8COT_6">"B8COT_6"</definedName>
    <definedName name="B8COT_60">"B8COT_60"</definedName>
    <definedName name="B8COT_61">"B8COT_61"</definedName>
    <definedName name="B8COT_62">"B8COT_62"</definedName>
    <definedName name="B8COT_63">"B8COT_63"</definedName>
    <definedName name="B8COT_64">"B8COT_64"</definedName>
    <definedName name="B8COT_65">"B8COT_65"</definedName>
    <definedName name="B8COT_66">"B8COT_66"</definedName>
    <definedName name="B8COT_67">"B8COT_67"</definedName>
    <definedName name="B8COT_68">"B8COT_68"</definedName>
    <definedName name="B8COT_69">"B8COT_69"</definedName>
    <definedName name="B8COT_7">"B8COT_7"</definedName>
    <definedName name="B8COT_70">"B8COT_70"</definedName>
    <definedName name="B8COT_71">"B8COT_71"</definedName>
    <definedName name="B8COT_72">"B8COT_72"</definedName>
    <definedName name="B8COT_73">"B8COT_73"</definedName>
    <definedName name="B8COT_74">"B8COT_74"</definedName>
    <definedName name="B8COT_75">"B8COT_75"</definedName>
    <definedName name="B8COT_76">"B8COT_76"</definedName>
    <definedName name="B8COT_77">"B8COT_77"</definedName>
    <definedName name="B8COT_78">"B8COT_78"</definedName>
    <definedName name="B8COT_79">"B8COT_79"</definedName>
    <definedName name="B8COT_8">"B8COT_8"</definedName>
    <definedName name="B8COT_80">"B8COT_80"</definedName>
    <definedName name="B8COT_81">"B8COT_81"</definedName>
    <definedName name="B8COT_82">"B8COT_82"</definedName>
    <definedName name="B8COT_83">"B8COT_83"</definedName>
    <definedName name="B8COT_84">"B8COT_84"</definedName>
    <definedName name="B8COT_85">"B8COT_85"</definedName>
    <definedName name="B8COT_86">"B8COT_86"</definedName>
    <definedName name="B8COT_87">"B8COT_87"</definedName>
    <definedName name="B8COT_88">"B8COT_88"</definedName>
    <definedName name="B8COT_89">"B8COT_89"</definedName>
    <definedName name="B8COT_9">"B8COT_9"</definedName>
    <definedName name="B8COT_90">"B8COT_90"</definedName>
    <definedName name="B8COT_91">"B8COT_91"</definedName>
    <definedName name="B8COT_92">"B8COT_92"</definedName>
    <definedName name="B8COT_93">"B8COT_93"</definedName>
    <definedName name="B8COT_94">"B8COT_94"</definedName>
    <definedName name="B8COT_95">"B8COT_95"</definedName>
    <definedName name="B8COT_96">"B8COT_96"</definedName>
    <definedName name="B8COT_97">"B8COT_97"</definedName>
    <definedName name="B8COT_98">"B8COT_98"</definedName>
    <definedName name="B8COT_99">"B8COT_99"</definedName>
    <definedName name="B8MA">"B8MA"</definedName>
    <definedName name="B8SMLRepeat">"B8SMLRepeat"</definedName>
    <definedName name="B8TEN">"B8TEN"</definedName>
    <definedName name="B9COT_1">"B9COT_1"</definedName>
    <definedName name="B9COT_10">"B9COT_10"</definedName>
    <definedName name="B9COT_100">"B9COT_100"</definedName>
    <definedName name="B9COT_101">"B9COT_101"</definedName>
    <definedName name="B9COT_102">"B9COT_102"</definedName>
    <definedName name="B9COT_103">"B9COT_103"</definedName>
    <definedName name="B9COT_104">"B9COT_104"</definedName>
    <definedName name="B9COT_105">"B9COT_105"</definedName>
    <definedName name="B9COT_106">"B9COT_106"</definedName>
    <definedName name="B9COT_107">"B9COT_107"</definedName>
    <definedName name="B9COT_108">"B9COT_108"</definedName>
    <definedName name="B9COT_109">"B9COT_109"</definedName>
    <definedName name="B9COT_11">"B9COT_11"</definedName>
    <definedName name="B9COT_110">"B9COT_110"</definedName>
    <definedName name="B9COT_111">"B9COT_111"</definedName>
    <definedName name="B9COT_112">"B9COT_112"</definedName>
    <definedName name="B9COT_113">"B9COT_113"</definedName>
    <definedName name="B9COT_114">"B9COT_114"</definedName>
    <definedName name="B9COT_115">"B9COT_115"</definedName>
    <definedName name="B9COT_116">"B9COT_116"</definedName>
    <definedName name="B9COT_117">"B9COT_117"</definedName>
    <definedName name="B9COT_118">"B9COT_118"</definedName>
    <definedName name="B9COT_119">"B9COT_119"</definedName>
    <definedName name="B9COT_12">"B9COT_12"</definedName>
    <definedName name="B9COT_120">"B9COT_120"</definedName>
    <definedName name="B9COT_121">"B9COT_121"</definedName>
    <definedName name="B9COT_122">"B9COT_122"</definedName>
    <definedName name="B9COT_123">"B9COT_123"</definedName>
    <definedName name="B9COT_124">"B9COT_124"</definedName>
    <definedName name="B9COT_125">"B9COT_125"</definedName>
    <definedName name="B9COT_126">"B9COT_126"</definedName>
    <definedName name="B9COT_127">"B9COT_127"</definedName>
    <definedName name="B9COT_128">"B9COT_128"</definedName>
    <definedName name="B9COT_129">"B9COT_129"</definedName>
    <definedName name="B9COT_13">"B9COT_13"</definedName>
    <definedName name="B9COT_130">"B9COT_130"</definedName>
    <definedName name="B9COT_131">"B9COT_131"</definedName>
    <definedName name="B9COT_132">"B9COT_132"</definedName>
    <definedName name="B9COT_133">"B9COT_133"</definedName>
    <definedName name="B9COT_134">"B9COT_134"</definedName>
    <definedName name="B9COT_135">"B9COT_135"</definedName>
    <definedName name="B9COT_136">"B9COT_136"</definedName>
    <definedName name="B9COT_137">"B9COT_137"</definedName>
    <definedName name="B9COT_138">"B9COT_138"</definedName>
    <definedName name="B9COT_139">"B9COT_139"</definedName>
    <definedName name="B9COT_14">"B9COT_14"</definedName>
    <definedName name="B9COT_140">"B9COT_140"</definedName>
    <definedName name="B9COT_141">"B9COT_141"</definedName>
    <definedName name="B9COT_142">"B9COT_142"</definedName>
    <definedName name="B9COT_143">"B9COT_143"</definedName>
    <definedName name="B9COT_144">"B9COT_144"</definedName>
    <definedName name="B9COT_145">"B9COT_145"</definedName>
    <definedName name="B9COT_146">"B9COT_146"</definedName>
    <definedName name="B9COT_147">"B9COT_147"</definedName>
    <definedName name="B9COT_148">"B9COT_148"</definedName>
    <definedName name="B9COT_149">"B9COT_149"</definedName>
    <definedName name="B9COT_15">"B9COT_15"</definedName>
    <definedName name="B9COT_150">"B9COT_150"</definedName>
    <definedName name="B9COT_151">"B9COT_151"</definedName>
    <definedName name="B9COT_152">"B9COT_152"</definedName>
    <definedName name="B9COT_153">"B9COT_153"</definedName>
    <definedName name="B9COT_154">"B9COT_154"</definedName>
    <definedName name="B9COT_155">"B9COT_155"</definedName>
    <definedName name="B9COT_156">"B9COT_156"</definedName>
    <definedName name="B9COT_157">"B9COT_157"</definedName>
    <definedName name="B9COT_158">"B9COT_158"</definedName>
    <definedName name="B9COT_159">"B9COT_159"</definedName>
    <definedName name="B9COT_16">"B9COT_16"</definedName>
    <definedName name="B9COT_160">"B9COT_160"</definedName>
    <definedName name="B9COT_161">"B9COT_161"</definedName>
    <definedName name="B9COT_162">"B9COT_162"</definedName>
    <definedName name="B9COT_163">"B9COT_163"</definedName>
    <definedName name="B9COT_164">"B9COT_164"</definedName>
    <definedName name="B9COT_165">"B9COT_165"</definedName>
    <definedName name="B9COT_166">"B9COT_166"</definedName>
    <definedName name="B9COT_167">"B9COT_167"</definedName>
    <definedName name="B9COT_168">"B9COT_168"</definedName>
    <definedName name="B9COT_169">"B9COT_169"</definedName>
    <definedName name="B9COT_17">"B9COT_17"</definedName>
    <definedName name="B9COT_170">"B9COT_170"</definedName>
    <definedName name="B9COT_171">"B9COT_171"</definedName>
    <definedName name="B9COT_172">"B9COT_172"</definedName>
    <definedName name="B9COT_173">"B9COT_173"</definedName>
    <definedName name="B9COT_174">"B9COT_174"</definedName>
    <definedName name="B9COT_175">"B9COT_175"</definedName>
    <definedName name="B9COT_176">"B9COT_176"</definedName>
    <definedName name="B9COT_177">"B9COT_177"</definedName>
    <definedName name="B9COT_178">"B9COT_178"</definedName>
    <definedName name="B9COT_179">"B9COT_179"</definedName>
    <definedName name="B9COT_18">"B9COT_18"</definedName>
    <definedName name="B9COT_180">"B9COT_180"</definedName>
    <definedName name="B9COT_181">"B9COT_181"</definedName>
    <definedName name="B9COT_182">"B9COT_182"</definedName>
    <definedName name="B9COT_183">"B9COT_183"</definedName>
    <definedName name="B9COT_184">"B9COT_184"</definedName>
    <definedName name="B9COT_185">"B9COT_185"</definedName>
    <definedName name="B9COT_186">"B9COT_186"</definedName>
    <definedName name="B9COT_187">"B9COT_187"</definedName>
    <definedName name="B9COT_188">"B9COT_188"</definedName>
    <definedName name="B9COT_189">"B9COT_189"</definedName>
    <definedName name="B9COT_19">"B9COT_19"</definedName>
    <definedName name="B9COT_190">"B9COT_190"</definedName>
    <definedName name="B9COT_191">"B9COT_191"</definedName>
    <definedName name="B9COT_192">"B9COT_192"</definedName>
    <definedName name="B9COT_193">"B9COT_193"</definedName>
    <definedName name="B9COT_194">"B9COT_194"</definedName>
    <definedName name="B9COT_195">"B9COT_195"</definedName>
    <definedName name="B9COT_196">"B9COT_196"</definedName>
    <definedName name="B9COT_197">"B9COT_197"</definedName>
    <definedName name="B9COT_198">"B9COT_198"</definedName>
    <definedName name="B9COT_199">"B9COT_199"</definedName>
    <definedName name="B9COT_2">"B9COT_2"</definedName>
    <definedName name="B9COT_20">"B9COT_20"</definedName>
    <definedName name="B9COT_200">"B9COT_200"</definedName>
    <definedName name="B9COT_21">"B9COT_21"</definedName>
    <definedName name="B9COT_22">"B9COT_22"</definedName>
    <definedName name="B9COT_23">"B9COT_23"</definedName>
    <definedName name="B9COT_24">"B9COT_24"</definedName>
    <definedName name="B9COT_25">"B9COT_25"</definedName>
    <definedName name="B9COT_26">"B9COT_26"</definedName>
    <definedName name="B9COT_27">"B9COT_27"</definedName>
    <definedName name="B9COT_28">"B9COT_28"</definedName>
    <definedName name="B9COT_29">"B9COT_29"</definedName>
    <definedName name="B9COT_3">"B9COT_3"</definedName>
    <definedName name="B9COT_30">"B9COT_30"</definedName>
    <definedName name="B9COT_31">"B9COT_31"</definedName>
    <definedName name="B9COT_32">"B9COT_32"</definedName>
    <definedName name="B9COT_33">"B9COT_33"</definedName>
    <definedName name="B9COT_34">"B9COT_34"</definedName>
    <definedName name="B9COT_35">"B9COT_35"</definedName>
    <definedName name="B9COT_36">"B9COT_36"</definedName>
    <definedName name="B9COT_37">"B9COT_37"</definedName>
    <definedName name="B9COT_38">"B9COT_38"</definedName>
    <definedName name="B9COT_39">"B9COT_39"</definedName>
    <definedName name="B9COT_4">"B9COT_4"</definedName>
    <definedName name="B9COT_40">"B9COT_40"</definedName>
    <definedName name="B9COT_41">"B9COT_41"</definedName>
    <definedName name="B9COT_42">"B9COT_42"</definedName>
    <definedName name="B9COT_43">"B9COT_43"</definedName>
    <definedName name="B9COT_44">"B9COT_44"</definedName>
    <definedName name="B9COT_45">"B9COT_45"</definedName>
    <definedName name="B9COT_46">"B9COT_46"</definedName>
    <definedName name="B9COT_47">"B9COT_47"</definedName>
    <definedName name="B9COT_48">"B9COT_48"</definedName>
    <definedName name="B9COT_49">"B9COT_49"</definedName>
    <definedName name="B9COT_5">"B9COT_5"</definedName>
    <definedName name="B9COT_50">"B9COT_50"</definedName>
    <definedName name="B9COT_51">"B9COT_51"</definedName>
    <definedName name="B9COT_52">"B9COT_52"</definedName>
    <definedName name="B9COT_53">"B9COT_53"</definedName>
    <definedName name="B9COT_54">"B9COT_54"</definedName>
    <definedName name="B9COT_55">"B9COT_55"</definedName>
    <definedName name="B9COT_56">"B9COT_56"</definedName>
    <definedName name="B9COT_57">"B9COT_57"</definedName>
    <definedName name="B9COT_58">"B9COT_58"</definedName>
    <definedName name="B9COT_59">"B9COT_59"</definedName>
    <definedName name="B9COT_6">"B9COT_6"</definedName>
    <definedName name="B9COT_60">"B9COT_60"</definedName>
    <definedName name="B9COT_61">"B9COT_61"</definedName>
    <definedName name="B9COT_62">"B9COT_62"</definedName>
    <definedName name="B9COT_63">"B9COT_63"</definedName>
    <definedName name="B9COT_64">"B9COT_64"</definedName>
    <definedName name="B9COT_65">"B9COT_65"</definedName>
    <definedName name="B9COT_66">"B9COT_66"</definedName>
    <definedName name="B9COT_67">"B9COT_67"</definedName>
    <definedName name="B9COT_68">"B9COT_68"</definedName>
    <definedName name="B9COT_69">"B9COT_69"</definedName>
    <definedName name="B9COT_7">"B9COT_7"</definedName>
    <definedName name="B9COT_70">"B9COT_70"</definedName>
    <definedName name="B9COT_71">"B9COT_71"</definedName>
    <definedName name="B9COT_72">"B9COT_72"</definedName>
    <definedName name="B9COT_73">"B9COT_73"</definedName>
    <definedName name="B9COT_74">"B9COT_74"</definedName>
    <definedName name="B9COT_75">"B9COT_75"</definedName>
    <definedName name="B9COT_76">"B9COT_76"</definedName>
    <definedName name="B9COT_77">"B9COT_77"</definedName>
    <definedName name="B9COT_78">"B9COT_78"</definedName>
    <definedName name="B9COT_79">"B9COT_79"</definedName>
    <definedName name="B9COT_8">"B9COT_8"</definedName>
    <definedName name="B9COT_80">"B9COT_80"</definedName>
    <definedName name="B9COT_81">"B9COT_81"</definedName>
    <definedName name="B9COT_82">"B9COT_82"</definedName>
    <definedName name="B9COT_83">"B9COT_83"</definedName>
    <definedName name="B9COT_84">"B9COT_84"</definedName>
    <definedName name="B9COT_85">"B9COT_85"</definedName>
    <definedName name="B9COT_86">"B9COT_86"</definedName>
    <definedName name="B9COT_87">"B9COT_87"</definedName>
    <definedName name="B9COT_88">"B9COT_88"</definedName>
    <definedName name="B9COT_89">"B9COT_89"</definedName>
    <definedName name="B9COT_9">"B9COT_9"</definedName>
    <definedName name="B9COT_90">"B9COT_90"</definedName>
    <definedName name="B9COT_91">"B9COT_91"</definedName>
    <definedName name="B9COT_92">"B9COT_92"</definedName>
    <definedName name="B9COT_93">"B9COT_93"</definedName>
    <definedName name="B9COT_94">"B9COT_94"</definedName>
    <definedName name="B9COT_95">"B9COT_95"</definedName>
    <definedName name="B9COT_96">"B9COT_96"</definedName>
    <definedName name="B9COT_97">"B9COT_97"</definedName>
    <definedName name="B9COT_98">"B9COT_98"</definedName>
    <definedName name="B9COT_99">"B9COT_99"</definedName>
    <definedName name="B9MA">"B9MA"</definedName>
    <definedName name="B9SMLRepeat">"B9SMLRepeat"</definedName>
    <definedName name="B9TEN">"B9TEN"</definedName>
    <definedName name="ba" localSheetId="22">"7/7/7"</definedName>
    <definedName name="ba">"7/7/7"</definedName>
    <definedName name="bac25d">#REF!</definedName>
    <definedName name="bac27d">#REF!</definedName>
    <definedName name="bac2d">#REF!</definedName>
    <definedName name="bac35d">#REF!</definedName>
    <definedName name="bac37d">#REF!</definedName>
    <definedName name="bac3d">#REF!</definedName>
    <definedName name="bac45d">#REF!</definedName>
    <definedName name="bac47d">#REF!</definedName>
    <definedName name="bac4d">#REF!</definedName>
    <definedName name="bac4d1">#REF!</definedName>
    <definedName name="BacCan">#REF!</definedName>
    <definedName name="BacGiang">#REF!</definedName>
    <definedName name="bachang">#REF!</definedName>
    <definedName name="BacKan">#REF!</definedName>
    <definedName name="baclaixe">#REF!</definedName>
    <definedName name="BacLieu">#REF!</definedName>
    <definedName name="BacNinh">#REF!</definedName>
    <definedName name="bactho" localSheetId="22">#REF!</definedName>
    <definedName name="bactho">#REF!</definedName>
    <definedName name="bad_debt_expense" localSheetId="22">#REF!</definedName>
    <definedName name="bad_debt_expense">#REF!</definedName>
    <definedName name="Baht_CNY">#REF!</definedName>
    <definedName name="Baht_Euro">#REF!</definedName>
    <definedName name="Baht_USD">#REF!</definedName>
    <definedName name="Bai_ducdam_coc" localSheetId="22">#REF!</definedName>
    <definedName name="Bai_ducdam_coc">#REF!</definedName>
    <definedName name="ban">#REF!</definedName>
    <definedName name="ban_dan" localSheetId="22">#REF!</definedName>
    <definedName name="ban_dan">#REF!</definedName>
    <definedName name="banf">[0]!banf</definedName>
    <definedName name="Bảng_3" localSheetId="22">#REF!</definedName>
    <definedName name="Bảng_3">#REF!</definedName>
    <definedName name="Bảng_chi_phí_chuyên_gia">#REF!</definedName>
    <definedName name="BANG_CHI_TIET_THI_NGHIEM_CONG_TO">#REF!</definedName>
    <definedName name="BANG_CHI_TIET_THI_NGHIEM_DZ0.4KV">#REF!</definedName>
    <definedName name="Bang_cly" localSheetId="22">#REF!</definedName>
    <definedName name="Bang_cly">#REF!</definedName>
    <definedName name="Bang_CVC" localSheetId="22">#REF!</definedName>
    <definedName name="Bang_CVC">#REF!</definedName>
    <definedName name="bang_gia" localSheetId="22">#REF!</definedName>
    <definedName name="bang_gia">#REF!</definedName>
    <definedName name="bang_gia1">#REF!</definedName>
    <definedName name="Bảng_số_1">#REF!</definedName>
    <definedName name="Bảng_số_2">#REF!</definedName>
    <definedName name="Bảng_số_3">#REF!</definedName>
    <definedName name="Bảng_số_4">#REF!</definedName>
    <definedName name="Bảng_số_5">#REF!</definedName>
    <definedName name="Bảng_số_6">#REF!</definedName>
    <definedName name="Bảng_số_7">#REF!</definedName>
    <definedName name="Bảng_số_8">#REF!</definedName>
    <definedName name="Bảng_số_9">#REF!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ravl" localSheetId="22">#REF!</definedName>
    <definedName name="Bang_travl">#REF!</definedName>
    <definedName name="bang1" localSheetId="22">#REF!</definedName>
    <definedName name="bang1">#REF!</definedName>
    <definedName name="bang10">#REF!</definedName>
    <definedName name="bang11">#REF!</definedName>
    <definedName name="bang12">#REF!</definedName>
    <definedName name="bang13">#REF!</definedName>
    <definedName name="bang14">#REF!</definedName>
    <definedName name="bang16">#REF!</definedName>
    <definedName name="bang2" localSheetId="22">#REF!</definedName>
    <definedName name="bang2">#REF!</definedName>
    <definedName name="bang3" localSheetId="22">#REF!</definedName>
    <definedName name="bang3">#REF!</definedName>
    <definedName name="bang4" localSheetId="22">#REF!</definedName>
    <definedName name="bang4">#REF!</definedName>
    <definedName name="bang5" localSheetId="22">#REF!</definedName>
    <definedName name="bang5">#REF!</definedName>
    <definedName name="bang6" localSheetId="22">#REF!</definedName>
    <definedName name="bang6">#REF!</definedName>
    <definedName name="Bang7_THKL_HCM" localSheetId="0">{"'Sheet1'!$L$16"}</definedName>
    <definedName name="Bang7_THKL_HCM" localSheetId="14">{"'Sheet1'!$L$16"}</definedName>
    <definedName name="Bang7_THKL_HCM" localSheetId="19">{"'Sheet1'!$L$16"}</definedName>
    <definedName name="Bang7_THKL_HCM" localSheetId="16">{"'Sheet1'!$L$16"}</definedName>
    <definedName name="Bang7_THKL_HCM" localSheetId="17">{"'Sheet1'!$L$16"}</definedName>
    <definedName name="Bang7_THKL_HCM" localSheetId="18">{"'Sheet1'!$L$16"}</definedName>
    <definedName name="Bang7_THKL_HCM" localSheetId="22">{"'Sheet1'!$L$16"}</definedName>
    <definedName name="Bang7_THKL_HCM" localSheetId="6">{"'Sheet1'!$L$16"}</definedName>
    <definedName name="Bang7_THKL_HCM">{"'Sheet1'!$L$16"}</definedName>
    <definedName name="Bang7_THKL_HCM_1" localSheetId="0">{"'Sheet1'!$L$16"}</definedName>
    <definedName name="Bang7_THKL_HCM_1" localSheetId="14">{"'Sheet1'!$L$16"}</definedName>
    <definedName name="Bang7_THKL_HCM_1" localSheetId="16">{"'Sheet1'!$L$16"}</definedName>
    <definedName name="Bang7_THKL_HCM_1" localSheetId="22">{"'Sheet1'!$L$16"}</definedName>
    <definedName name="Bang7_THKL_HCM_1" localSheetId="7">{"'Sheet1'!$L$16"}</definedName>
    <definedName name="Bang7_THKL_HCM_1">{"'Sheet1'!$L$16"}</definedName>
    <definedName name="bang9">#REF!</definedName>
    <definedName name="bangcdtk">#REF!</definedName>
    <definedName name="bangchu">#REF!</definedName>
    <definedName name="bangciti" localSheetId="22">#REF!</definedName>
    <definedName name="bangciti">#REF!</definedName>
    <definedName name="bangciti_14">#REF!</definedName>
    <definedName name="Bangfs">#REF!</definedName>
    <definedName name="BangGia" localSheetId="22">#REF!</definedName>
    <definedName name="BangGia">#REF!</definedName>
    <definedName name="banggiatricap" localSheetId="22">#REF!</definedName>
    <definedName name="banggiatricap">#REF!</definedName>
    <definedName name="BangGiaVL_Q" localSheetId="22">#REF!</definedName>
    <definedName name="BangGiaVL_Q">#REF!</definedName>
    <definedName name="bangluong" localSheetId="22">#REF!</definedName>
    <definedName name="bangluong">#REF!</definedName>
    <definedName name="BangMa" localSheetId="22">#REF!</definedName>
    <definedName name="BangMa">#REF!</definedName>
    <definedName name="BangName">#REF!</definedName>
    <definedName name="Bangtienluong" localSheetId="22">#REF!</definedName>
    <definedName name="Bangtienluong">#REF!</definedName>
    <definedName name="bangtinh">#REF!</definedName>
    <definedName name="bangtk">#REF!</definedName>
    <definedName name="banmo">#REF!</definedName>
    <definedName name="banQL" localSheetId="0">{"'Sheet1'!$L$16"}</definedName>
    <definedName name="banQL" localSheetId="14">{"'Sheet1'!$L$16"}</definedName>
    <definedName name="banQL" localSheetId="19">{"'Sheet1'!$L$16"}</definedName>
    <definedName name="banQL" localSheetId="16">{"'Sheet1'!$L$16"}</definedName>
    <definedName name="banQL" localSheetId="17">{"'Sheet1'!$L$16"}</definedName>
    <definedName name="banQL" localSheetId="18">{"'Sheet1'!$L$16"}</definedName>
    <definedName name="banQL" localSheetId="22">{"'Sheet1'!$L$16"}</definedName>
    <definedName name="banQL" localSheetId="6">{"'Sheet1'!$L$16"}</definedName>
    <definedName name="banQL" localSheetId="7">{"'Sheet1'!$L$16"}</definedName>
    <definedName name="banQL">{"'Sheet1'!$L$16"}</definedName>
    <definedName name="banQL_1" localSheetId="0">{"'Sheet1'!$L$16"}</definedName>
    <definedName name="banQL_1" localSheetId="14">{"'Sheet1'!$L$16"}</definedName>
    <definedName name="banQL_1" localSheetId="16">{"'Sheet1'!$L$16"}</definedName>
    <definedName name="banQL_1" localSheetId="22">{"'Sheet1'!$L$16"}</definedName>
    <definedName name="banQL_1" localSheetId="7">{"'Sheet1'!$L$16"}</definedName>
    <definedName name="banQL_1">{"'Sheet1'!$L$16"}</definedName>
    <definedName name="banve1">#REF!</definedName>
    <definedName name="banve2">#REF!</definedName>
    <definedName name="Bao" localSheetId="0">{#N/A,#N/A,FALSE,"Chi tiÆt"}</definedName>
    <definedName name="Bao" localSheetId="14">{#N/A,#N/A,FALSE,"Chi tiÆt"}</definedName>
    <definedName name="Bao" localSheetId="19">{#N/A,#N/A,FALSE,"Chi tiÆt"}</definedName>
    <definedName name="Bao" localSheetId="16">{#N/A,#N/A,FALSE,"Chi tiÆt"}</definedName>
    <definedName name="Bao" localSheetId="22">{#N/A,#N/A,FALSE,"Chi tiÆt"}</definedName>
    <definedName name="Bao" localSheetId="6">{#N/A,#N/A,FALSE,"Chi tiÆt"}</definedName>
    <definedName name="Bao">{#N/A,#N/A,FALSE,"Chi tiÆt"}</definedName>
    <definedName name="Bao_1" localSheetId="0">{#N/A,#N/A,FALSE,"Chi tiÆt"}</definedName>
    <definedName name="Bao_1" localSheetId="14">{#N/A,#N/A,FALSE,"Chi tiÆt"}</definedName>
    <definedName name="Bao_1" localSheetId="16">{#N/A,#N/A,FALSE,"Chi tiÆt"}</definedName>
    <definedName name="Bao_1" localSheetId="22">{#N/A,#N/A,FALSE,"Chi tiÆt"}</definedName>
    <definedName name="Bao_1" localSheetId="7">{#N/A,#N/A,FALSE,"Chi tiÆt"}</definedName>
    <definedName name="Bao_1">{#N/A,#N/A,FALSE,"Chi tiÆt"}</definedName>
    <definedName name="baocao_">#REF!</definedName>
    <definedName name="Baocao1" localSheetId="22">{"Book1"}</definedName>
    <definedName name="Baocao1">{"Book1"}</definedName>
    <definedName name="BAOGIATHANG" localSheetId="22">#REF!</definedName>
    <definedName name="BAOGIATHANG">#REF!</definedName>
    <definedName name="baohanh" localSheetId="22">#REF!</definedName>
    <definedName name="baohanh">#REF!</definedName>
    <definedName name="baotaibovay" localSheetId="22">#REF!</definedName>
    <definedName name="baotaibovay">#REF!</definedName>
    <definedName name="Bar" localSheetId="22">#REF!</definedName>
    <definedName name="Bar">#REF!</definedName>
    <definedName name="BarData" localSheetId="22">#REF!</definedName>
    <definedName name="BarData">#REF!</definedName>
    <definedName name="BarData1" localSheetId="22">#REF!</definedName>
    <definedName name="BarData1">#REF!</definedName>
    <definedName name="Bardata2" localSheetId="22">#REF!</definedName>
    <definedName name="Bardata2">#REF!</definedName>
    <definedName name="baru">#REF!</definedName>
    <definedName name="BASBSS">#REF!,#REF!,#REF!,#REF!,#REF!</definedName>
    <definedName name="base_concentrator">#REF!</definedName>
    <definedName name="base_costs">#REF!</definedName>
    <definedName name="BaseModel" localSheetId="22">#REF!</definedName>
    <definedName name="BaseModel">#REF!</definedName>
    <definedName name="BaseModelPrice" localSheetId="22">#REF!</definedName>
    <definedName name="BaseModelPrice">#REF!</definedName>
    <definedName name="BasePrice" localSheetId="22">#REF!</definedName>
    <definedName name="BasePrice">#REF!</definedName>
    <definedName name="basic">#REF!</definedName>
    <definedName name="basic_interface_A">#REF!</definedName>
    <definedName name="basic_interface_B">#REF!</definedName>
    <definedName name="BasicRemediation" localSheetId="22">#REF!</definedName>
    <definedName name="BasicRemediation">#REF!</definedName>
    <definedName name="BASNSS">#REF!,#REF!,#REF!,#REF!,#REF!</definedName>
    <definedName name="Bay" localSheetId="22">#REF!</definedName>
    <definedName name="Bay">#REF!</definedName>
    <definedName name="BB" localSheetId="22">#REF!</definedName>
    <definedName name="BB">#REF!</definedName>
    <definedName name="BB_18" localSheetId="22">#REF!</definedName>
    <definedName name="BB_18">#REF!</definedName>
    <definedName name="BB_BV" localSheetId="22">#REF!</definedName>
    <definedName name="BB_BV">#REF!</definedName>
    <definedName name="BBAN" localSheetId="22">#REF!</definedName>
    <definedName name="BBAN">#REF!</definedName>
    <definedName name="bbanqt">#REF!</definedName>
    <definedName name="BBAT">#REF!</definedName>
    <definedName name="bbb" localSheetId="0">{"'Sheet1'!$L$16"}</definedName>
    <definedName name="bbb" localSheetId="14">{"'Sheet1'!$L$16"}</definedName>
    <definedName name="bbb" localSheetId="19">{"'Sheet1'!$L$16"}</definedName>
    <definedName name="bbb" localSheetId="16">{"'Sheet1'!$L$16"}</definedName>
    <definedName name="bbb" localSheetId="17">{"'Sheet1'!$L$16"}</definedName>
    <definedName name="bbb" localSheetId="18">{"'Sheet1'!$L$16"}</definedName>
    <definedName name="bbb" localSheetId="22">{"'Sheet1'!$L$16"}</definedName>
    <definedName name="bbb" localSheetId="6">{"'Sheet1'!$L$16"}</definedName>
    <definedName name="bbb">{"'Sheet1'!$L$16"}</definedName>
    <definedName name="bbb_1" localSheetId="0">{"'Sheet1'!$L$16"}</definedName>
    <definedName name="bbb_1" localSheetId="14">{"'Sheet1'!$L$16"}</definedName>
    <definedName name="bbb_1" localSheetId="16">{"'Sheet1'!$L$16"}</definedName>
    <definedName name="bbb_1" localSheetId="22">{"'Sheet1'!$L$16"}</definedName>
    <definedName name="bbb_1" localSheetId="7">{"'Sheet1'!$L$16"}</definedName>
    <definedName name="bbb_1">{"'Sheet1'!$L$16"}</definedName>
    <definedName name="bbbb" localSheetId="22">#REF!</definedName>
    <definedName name="bbbb">{"Offgrid",#N/A,FALSE,"OFFGRID";"Region",#N/A,FALSE,"REGION";"Offgrid -2",#N/A,FALSE,"OFFGRID";"WTP",#N/A,FALSE,"WTP";"WTP -2",#N/A,FALSE,"WTP";"Project",#N/A,FALSE,"PROJECT";"Summary -2",#N/A,FALSE,"SUMMARY"}</definedName>
    <definedName name="bbbbb" localSheetId="22">#REF!</definedName>
    <definedName name="bbbbb">#REF!</definedName>
    <definedName name="bbbbbbbb" localSheetId="22">#REF!</definedName>
    <definedName name="bbbbbbbb">#REF!</definedName>
    <definedName name="bbbbbbbbb" localSheetId="22">#REF!</definedName>
    <definedName name="bbbbbbbbb">#REF!</definedName>
    <definedName name="BBe" localSheetId="22">{"'Sheet1'!$L$16"}</definedName>
    <definedName name="BBe">{"'Sheet1'!$L$16"}</definedName>
    <definedName name="BBPA">#REF!</definedName>
    <definedName name="BBU_2">#REF!</definedName>
    <definedName name="BC" localSheetId="0">{"'Sheet1'!$L$16"}</definedName>
    <definedName name="BC" localSheetId="14">{"'Sheet1'!$L$16"}</definedName>
    <definedName name="BC" localSheetId="16">{"'Sheet1'!$L$16"}</definedName>
    <definedName name="BC" localSheetId="17">{"'Sheet1'!$L$16"}</definedName>
    <definedName name="BC" localSheetId="18">{"'Sheet1'!$L$16"}</definedName>
    <definedName name="BC" localSheetId="22">{"'Sheet1'!$L$16"}</definedName>
    <definedName name="BC" localSheetId="7">{"'Sheet1'!$L$16"}</definedName>
    <definedName name="BC">{"'Sheet1'!$L$16"}</definedName>
    <definedName name="bc_1">#REF!</definedName>
    <definedName name="BC_102">#REF!</definedName>
    <definedName name="bc_2">#REF!</definedName>
    <definedName name="BC_214" localSheetId="22">#REF!</definedName>
    <definedName name="BC_214">#REF!</definedName>
    <definedName name="BC_216" localSheetId="22">#REF!</definedName>
    <definedName name="BC_216">#REF!</definedName>
    <definedName name="BC_226" localSheetId="22">#REF!</definedName>
    <definedName name="BC_226">#REF!</definedName>
    <definedName name="BC_230" localSheetId="22">#REF!</definedName>
    <definedName name="BC_230">#REF!</definedName>
    <definedName name="BC_231" localSheetId="22">#REF!</definedName>
    <definedName name="BC_231">#REF!</definedName>
    <definedName name="BC_235" localSheetId="22">#REF!</definedName>
    <definedName name="BC_235">#REF!</definedName>
    <definedName name="BC_238" localSheetId="22">#REF!</definedName>
    <definedName name="BC_238">#REF!</definedName>
    <definedName name="BC_AD" localSheetId="22">#REF!</definedName>
    <definedName name="BC_AD">#REF!</definedName>
    <definedName name="BC_LH" localSheetId="22">#REF!</definedName>
    <definedName name="BC_LH">#REF!</definedName>
    <definedName name="Bcanh">#REF!</definedName>
    <definedName name="bcao10" localSheetId="22">#REF!</definedName>
    <definedName name="bcao10">#REF!</definedName>
    <definedName name="Bcao11" localSheetId="22">#REF!</definedName>
    <definedName name="Bcao11">#REF!</definedName>
    <definedName name="BCAO2" localSheetId="22">#REF!</definedName>
    <definedName name="BCAO2">#REF!</definedName>
    <definedName name="bcao3" localSheetId="22">#REF!</definedName>
    <definedName name="bcao3">#REF!</definedName>
    <definedName name="bcao4" localSheetId="22">#REF!</definedName>
    <definedName name="bcao4">#REF!</definedName>
    <definedName name="bcao5" localSheetId="22">#REF!</definedName>
    <definedName name="bcao5">#REF!</definedName>
    <definedName name="bcao6" localSheetId="22">#REF!</definedName>
    <definedName name="bcao6">#REF!</definedName>
    <definedName name="bcao7" localSheetId="22">#REF!</definedName>
    <definedName name="bcao7">#REF!</definedName>
    <definedName name="bcao8" localSheetId="22">#REF!</definedName>
    <definedName name="bcao8">#REF!</definedName>
    <definedName name="bcao9" localSheetId="22">#REF!</definedName>
    <definedName name="bcao9">#REF!</definedName>
    <definedName name="bcau">#REF!</definedName>
    <definedName name="BCD">#REF!</definedName>
    <definedName name="BCDC">#REF!</definedName>
    <definedName name="bcdt_2" localSheetId="22">'B4. Định mức QLDA &amp; TV'!bcdt_2</definedName>
    <definedName name="bcdt_2">[0]!bcdt_2</definedName>
    <definedName name="bcg" localSheetId="22">{"'Sheet1'!$L$16"}</definedName>
    <definedName name="bcg">{"'Sheet1'!$L$16"}</definedName>
    <definedName name="BCKS_2" localSheetId="22">'B4. Định mức QLDA &amp; TV'!BCKS_2</definedName>
    <definedName name="BCKS_2">[0]!BCKS_2</definedName>
    <definedName name="BCNS" localSheetId="22">#REF!</definedName>
    <definedName name="BCNS">#REF!</definedName>
    <definedName name="BCOT_1">"BCOT_1"</definedName>
    <definedName name="BCOT_10">"BCOT_10"</definedName>
    <definedName name="BCOT_100">"BCOT_100"</definedName>
    <definedName name="BCOT_101">"BCOT_101"</definedName>
    <definedName name="BCOT_102">"BCOT_102"</definedName>
    <definedName name="BCOT_103">"BCOT_103"</definedName>
    <definedName name="BCOT_104">"BCOT_104"</definedName>
    <definedName name="BCOT_105">"BCOT_105"</definedName>
    <definedName name="BCOT_106">"BCOT_106"</definedName>
    <definedName name="BCOT_107">"BCOT_107"</definedName>
    <definedName name="BCOT_108">"BCOT_108"</definedName>
    <definedName name="BCOT_109">"BCOT_109"</definedName>
    <definedName name="BCOT_11">"BCOT_11"</definedName>
    <definedName name="BCOT_110">"BCOT_110"</definedName>
    <definedName name="BCOT_111">"BCOT_111"</definedName>
    <definedName name="BCOT_112">"BCOT_112"</definedName>
    <definedName name="BCOT_113">"BCOT_113"</definedName>
    <definedName name="BCOT_114">"BCOT_114"</definedName>
    <definedName name="BCOT_115">"BCOT_115"</definedName>
    <definedName name="BCOT_116">"BCOT_116"</definedName>
    <definedName name="BCOT_117">"BCOT_117"</definedName>
    <definedName name="BCOT_118">"BCOT_118"</definedName>
    <definedName name="BCOT_119">"BCOT_119"</definedName>
    <definedName name="BCOT_12">"BCOT_12"</definedName>
    <definedName name="BCOT_120">"BCOT_120"</definedName>
    <definedName name="BCOT_121">"BCOT_121"</definedName>
    <definedName name="BCOT_122">"BCOT_122"</definedName>
    <definedName name="BCOT_123">"BCOT_123"</definedName>
    <definedName name="BCOT_124">"BCOT_124"</definedName>
    <definedName name="BCOT_125">"BCOT_125"</definedName>
    <definedName name="BCOT_126">"BCOT_126"</definedName>
    <definedName name="BCOT_127">"BCOT_127"</definedName>
    <definedName name="BCOT_128">"BCOT_128"</definedName>
    <definedName name="BCOT_129">"BCOT_129"</definedName>
    <definedName name="BCOT_13">"BCOT_13"</definedName>
    <definedName name="BCOT_130">"BCOT_130"</definedName>
    <definedName name="BCOT_131">"BCOT_131"</definedName>
    <definedName name="BCOT_132">"BCOT_132"</definedName>
    <definedName name="BCOT_133">"BCOT_133"</definedName>
    <definedName name="BCOT_134">"BCOT_134"</definedName>
    <definedName name="BCOT_135">"BCOT_135"</definedName>
    <definedName name="BCOT_136">"BCOT_136"</definedName>
    <definedName name="BCOT_137">"BCOT_137"</definedName>
    <definedName name="BCOT_138">"BCOT_138"</definedName>
    <definedName name="BCOT_139">"BCOT_139"</definedName>
    <definedName name="BCOT_14">"BCOT_14"</definedName>
    <definedName name="BCOT_140">"BCOT_140"</definedName>
    <definedName name="BCOT_141">"BCOT_141"</definedName>
    <definedName name="BCOT_142">"BCOT_142"</definedName>
    <definedName name="BCOT_143">"BCOT_143"</definedName>
    <definedName name="BCOT_144">"BCOT_144"</definedName>
    <definedName name="BCOT_145">"BCOT_145"</definedName>
    <definedName name="BCOT_146">"BCOT_146"</definedName>
    <definedName name="BCOT_147">"BCOT_147"</definedName>
    <definedName name="BCOT_148">"BCOT_148"</definedName>
    <definedName name="BCOT_149">"BCOT_149"</definedName>
    <definedName name="BCOT_15">"BCOT_15"</definedName>
    <definedName name="BCOT_150">"BCOT_150"</definedName>
    <definedName name="BCOT_151">"BCOT_151"</definedName>
    <definedName name="BCOT_152">"BCOT_152"</definedName>
    <definedName name="BCOT_153">"BCOT_153"</definedName>
    <definedName name="BCOT_154">"BCOT_154"</definedName>
    <definedName name="BCOT_155">"BCOT_155"</definedName>
    <definedName name="BCOT_156">"BCOT_156"</definedName>
    <definedName name="BCOT_157">"BCOT_157"</definedName>
    <definedName name="BCOT_158">"BCOT_158"</definedName>
    <definedName name="BCOT_159">"BCOT_159"</definedName>
    <definedName name="BCOT_16">"BCOT_16"</definedName>
    <definedName name="BCOT_160">"BCOT_160"</definedName>
    <definedName name="BCOT_161">"BCOT_161"</definedName>
    <definedName name="BCOT_162">"BCOT_162"</definedName>
    <definedName name="BCOT_163">"BCOT_163"</definedName>
    <definedName name="BCOT_164">"BCOT_164"</definedName>
    <definedName name="BCOT_165">"BCOT_165"</definedName>
    <definedName name="BCOT_166">"BCOT_166"</definedName>
    <definedName name="BCOT_167">"BCOT_167"</definedName>
    <definedName name="BCOT_168">"BCOT_168"</definedName>
    <definedName name="BCOT_169">"BCOT_169"</definedName>
    <definedName name="BCOT_17">"BCOT_17"</definedName>
    <definedName name="BCOT_170">"BCOT_170"</definedName>
    <definedName name="BCOT_171">"BCOT_171"</definedName>
    <definedName name="BCOT_172">"BCOT_172"</definedName>
    <definedName name="BCOT_173">"BCOT_173"</definedName>
    <definedName name="BCOT_174">"BCOT_174"</definedName>
    <definedName name="BCOT_175">"BCOT_175"</definedName>
    <definedName name="BCOT_176">"BCOT_176"</definedName>
    <definedName name="BCOT_177">"BCOT_177"</definedName>
    <definedName name="BCOT_178">"BCOT_178"</definedName>
    <definedName name="BCOT_179">"BCOT_179"</definedName>
    <definedName name="BCOT_18">"BCOT_18"</definedName>
    <definedName name="BCOT_180">"BCOT_180"</definedName>
    <definedName name="BCOT_181">"BCOT_181"</definedName>
    <definedName name="BCOT_182">"BCOT_182"</definedName>
    <definedName name="BCOT_183">"BCOT_183"</definedName>
    <definedName name="BCOT_184">"BCOT_184"</definedName>
    <definedName name="BCOT_185">"BCOT_185"</definedName>
    <definedName name="BCOT_186">"BCOT_186"</definedName>
    <definedName name="BCOT_187">"BCOT_187"</definedName>
    <definedName name="BCOT_188">"BCOT_188"</definedName>
    <definedName name="BCOT_189">"BCOT_189"</definedName>
    <definedName name="BCOT_19">"BCOT_19"</definedName>
    <definedName name="BCOT_190">"BCOT_190"</definedName>
    <definedName name="BCOT_191">"BCOT_191"</definedName>
    <definedName name="BCOT_192">"BCOT_192"</definedName>
    <definedName name="BCOT_193">"BCOT_193"</definedName>
    <definedName name="BCOT_194">"BCOT_194"</definedName>
    <definedName name="BCOT_195">"BCOT_195"</definedName>
    <definedName name="BCOT_196">"BCOT_196"</definedName>
    <definedName name="BCOT_197">"BCOT_197"</definedName>
    <definedName name="BCOT_198">"BCOT_198"</definedName>
    <definedName name="BCOT_199">"BCOT_199"</definedName>
    <definedName name="BCOT_2">"BCOT_2"</definedName>
    <definedName name="BCOT_20">"BCOT_20"</definedName>
    <definedName name="BCOT_200">"BCOT_200"</definedName>
    <definedName name="BCOT_21">"BCOT_21"</definedName>
    <definedName name="BCOT_22">"BCOT_22"</definedName>
    <definedName name="BCOT_23">"BCOT_23"</definedName>
    <definedName name="BCOT_24">"BCOT_24"</definedName>
    <definedName name="BCOT_25">"BCOT_25"</definedName>
    <definedName name="BCOT_26">"BCOT_26"</definedName>
    <definedName name="BCOT_27">"BCOT_27"</definedName>
    <definedName name="BCOT_28">"BCOT_28"</definedName>
    <definedName name="BCOT_29">"BCOT_29"</definedName>
    <definedName name="BCOT_3">"BCOT_3"</definedName>
    <definedName name="BCOT_30">"BCOT_30"</definedName>
    <definedName name="BCOT_31">"BCOT_31"</definedName>
    <definedName name="BCOT_32">"BCOT_32"</definedName>
    <definedName name="BCOT_33">"BCOT_33"</definedName>
    <definedName name="BCOT_34">"BCOT_34"</definedName>
    <definedName name="BCOT_35">"BCOT_35"</definedName>
    <definedName name="BCOT_36">"BCOT_36"</definedName>
    <definedName name="BCOT_37">"BCOT_37"</definedName>
    <definedName name="BCOT_38">"BCOT_38"</definedName>
    <definedName name="BCOT_39">"BCOT_39"</definedName>
    <definedName name="BCOT_4">"BCOT_4"</definedName>
    <definedName name="BCOT_40">"BCOT_40"</definedName>
    <definedName name="BCOT_41">"BCOT_41"</definedName>
    <definedName name="BCOT_42">"BCOT_42"</definedName>
    <definedName name="BCOT_43">"BCOT_43"</definedName>
    <definedName name="BCOT_44">"BCOT_44"</definedName>
    <definedName name="BCOT_45">"BCOT_45"</definedName>
    <definedName name="BCOT_46">"BCOT_46"</definedName>
    <definedName name="BCOT_47">"BCOT_47"</definedName>
    <definedName name="BCOT_48">"BCOT_48"</definedName>
    <definedName name="BCOT_49">"BCOT_49"</definedName>
    <definedName name="BCOT_5">"BCOT_5"</definedName>
    <definedName name="BCOT_50">"BCOT_50"</definedName>
    <definedName name="BCOT_51">"BCOT_51"</definedName>
    <definedName name="BCOT_52">"BCOT_52"</definedName>
    <definedName name="BCOT_53">"BCOT_53"</definedName>
    <definedName name="BCOT_54">"BCOT_54"</definedName>
    <definedName name="BCOT_55">"BCOT_55"</definedName>
    <definedName name="BCOT_56">"BCOT_56"</definedName>
    <definedName name="BCOT_57">"BCOT_57"</definedName>
    <definedName name="BCOT_58">"BCOT_58"</definedName>
    <definedName name="BCOT_59">"BCOT_59"</definedName>
    <definedName name="BCOT_6">"BCOT_6"</definedName>
    <definedName name="BCOT_60">"BCOT_60"</definedName>
    <definedName name="BCOT_61">"BCOT_61"</definedName>
    <definedName name="BCOT_62">"BCOT_62"</definedName>
    <definedName name="BCOT_63">"BCOT_63"</definedName>
    <definedName name="BCOT_64">"BCOT_64"</definedName>
    <definedName name="BCOT_65">"BCOT_65"</definedName>
    <definedName name="BCOT_66">"BCOT_66"</definedName>
    <definedName name="BCOT_67">"BCOT_67"</definedName>
    <definedName name="BCOT_68">"BCOT_68"</definedName>
    <definedName name="BCOT_69">"BCOT_69"</definedName>
    <definedName name="BCOT_7">"BCOT_7"</definedName>
    <definedName name="BCOT_70">"BCOT_70"</definedName>
    <definedName name="BCOT_71">"BCOT_71"</definedName>
    <definedName name="BCOT_72">"BCOT_72"</definedName>
    <definedName name="BCOT_73">"BCOT_73"</definedName>
    <definedName name="BCOT_74">"BCOT_74"</definedName>
    <definedName name="BCOT_75">"BCOT_75"</definedName>
    <definedName name="BCOT_76">"BCOT_76"</definedName>
    <definedName name="BCOT_77">"BCOT_77"</definedName>
    <definedName name="BCOT_78">"BCOT_78"</definedName>
    <definedName name="BCOT_79">"BCOT_79"</definedName>
    <definedName name="BCOT_8">"BCOT_8"</definedName>
    <definedName name="BCOT_80">"BCOT_80"</definedName>
    <definedName name="BCOT_81">"BCOT_81"</definedName>
    <definedName name="BCOT_82">"BCOT_82"</definedName>
    <definedName name="BCOT_83">"BCOT_83"</definedName>
    <definedName name="BCOT_84">"BCOT_84"</definedName>
    <definedName name="BCOT_85">"BCOT_85"</definedName>
    <definedName name="BCOT_86">"BCOT_86"</definedName>
    <definedName name="BCOT_87">"BCOT_87"</definedName>
    <definedName name="BCOT_88">"BCOT_88"</definedName>
    <definedName name="BCOT_89">"BCOT_89"</definedName>
    <definedName name="BCOT_9">"BCOT_9"</definedName>
    <definedName name="BCOT_90">"BCOT_90"</definedName>
    <definedName name="BCOT_91">"BCOT_91"</definedName>
    <definedName name="BCOT_92">"BCOT_92"</definedName>
    <definedName name="BCOT_93">"BCOT_93"</definedName>
    <definedName name="BCOT_94">"BCOT_94"</definedName>
    <definedName name="BCOT_95">"BCOT_95"</definedName>
    <definedName name="BCOT_96">"BCOT_96"</definedName>
    <definedName name="BCOT_97">"BCOT_97"</definedName>
    <definedName name="BCOT_98">"BCOT_98"</definedName>
    <definedName name="BCOT_99">"BCOT_99"</definedName>
    <definedName name="bd" localSheetId="22">#REF!</definedName>
    <definedName name="bd">#REF!</definedName>
    <definedName name="bd_14" localSheetId="22">#REF!</definedName>
    <definedName name="bd_14">#REF!</definedName>
    <definedName name="BD8.98" localSheetId="22">#REF!</definedName>
    <definedName name="BD8.98">#REF!</definedName>
    <definedName name="BDAY" localSheetId="22">#REF!</definedName>
    <definedName name="BDAY">#REF!</definedName>
    <definedName name="BDCA">#REF!</definedName>
    <definedName name="bdd">1.5</definedName>
    <definedName name="BDHo">#REF!</definedName>
    <definedName name="bdht15nc" localSheetId="22">#REF!</definedName>
    <definedName name="bdht15nc">#REF!</definedName>
    <definedName name="bdht15nc_14">#REF!</definedName>
    <definedName name="bdht15vl" localSheetId="22">#REF!</definedName>
    <definedName name="bdht15vl">#REF!</definedName>
    <definedName name="bdht15vl_14">#REF!</definedName>
    <definedName name="bdht25nc" localSheetId="22">#REF!</definedName>
    <definedName name="bdht25nc">#REF!</definedName>
    <definedName name="bdht25nc_14">#REF!</definedName>
    <definedName name="bdht25vl" localSheetId="22">#REF!</definedName>
    <definedName name="bdht25vl">#REF!</definedName>
    <definedName name="bdht25vl_14">#REF!</definedName>
    <definedName name="bdht325nc" localSheetId="22">#REF!</definedName>
    <definedName name="bdht325nc">#REF!</definedName>
    <definedName name="bdht325nc_14">#REF!</definedName>
    <definedName name="bdht325vl" localSheetId="22">#REF!</definedName>
    <definedName name="bdht325vl">#REF!</definedName>
    <definedName name="bdht325vl_14">#REF!</definedName>
    <definedName name="BDIM">#REF!</definedName>
    <definedName name="bdk">#REF!</definedName>
    <definedName name="bdv">#REF!</definedName>
    <definedName name="be_2T">#REF!</definedName>
    <definedName name="Be_duc_dam">#REF!</definedName>
    <definedName name="beepsound">#REF!</definedName>
    <definedName name="beepsound_18">#REF!</definedName>
    <definedName name="beff" localSheetId="22">#REF!</definedName>
    <definedName name="beff">#REF!</definedName>
    <definedName name="beg">#REF!</definedName>
    <definedName name="begin" localSheetId="22">#REF!</definedName>
    <definedName name="begin">#REF!</definedName>
    <definedName name="BELANG" localSheetId="22">#REF!</definedName>
    <definedName name="BELANG">#REF!</definedName>
    <definedName name="BELOC" localSheetId="22">#REF!</definedName>
    <definedName name="BELOC">#REF!</definedName>
    <definedName name="ben" localSheetId="22">#REF!</definedName>
    <definedName name="ben">#REF!</definedName>
    <definedName name="bengam" localSheetId="22">#REF!</definedName>
    <definedName name="bengam">#REF!</definedName>
    <definedName name="benhvien" localSheetId="22">#REF!</definedName>
    <definedName name="benhvien">#REF!</definedName>
    <definedName name="BenTre">#REF!</definedName>
    <definedName name="benuoc" localSheetId="22">#REF!</definedName>
    <definedName name="benuoc">#REF!</definedName>
    <definedName name="Bep" localSheetId="22">#REF!</definedName>
    <definedName name="Bep">#REF!</definedName>
    <definedName name="BESM">#REF!</definedName>
    <definedName name="beta">20</definedName>
    <definedName name="betong" localSheetId="22">#REF!</definedName>
    <definedName name="betong">#REF!</definedName>
    <definedName name="betong200_18" localSheetId="22">#REF!</definedName>
    <definedName name="betong200_18">#REF!</definedName>
    <definedName name="betonglotsan" localSheetId="22">{"'Sheet1'!$L$16"}</definedName>
    <definedName name="betonglotsan">{"'Sheet1'!$L$16"}</definedName>
    <definedName name="BETRON" localSheetId="22">#REF!</definedName>
    <definedName name="BETRON">#REF!</definedName>
    <definedName name="bf" localSheetId="22">'B4. Định mức QLDA &amp; TV'!bf</definedName>
    <definedName name="bf">#REF!</definedName>
    <definedName name="BF1_" localSheetId="22">#REF!</definedName>
    <definedName name="BF1_">#REF!</definedName>
    <definedName name="BF2_" localSheetId="22">#REF!</definedName>
    <definedName name="BF2_">#REF!</definedName>
    <definedName name="BF3_" localSheetId="22">#REF!</definedName>
    <definedName name="BF3_">#REF!</definedName>
    <definedName name="BFBS" localSheetId="22">#REF!</definedName>
    <definedName name="BFBS">#REF!</definedName>
    <definedName name="BFES" localSheetId="22">#REF!</definedName>
    <definedName name="BFES">#REF!</definedName>
    <definedName name="BFN" localSheetId="22">#REF!</definedName>
    <definedName name="BFN">#REF!</definedName>
    <definedName name="BFS" localSheetId="22">#REF!</definedName>
    <definedName name="BFS">#REF!</definedName>
    <definedName name="BG_Del">15</definedName>
    <definedName name="BG_Ins">4</definedName>
    <definedName name="BG_Mod">6</definedName>
    <definedName name="bgc" localSheetId="22">#REF!</definedName>
    <definedName name="bgc">#REF!</definedName>
    <definedName name="BGiacuoc" localSheetId="22">#REF!</definedName>
    <definedName name="BGiacuoc">#REF!</definedName>
    <definedName name="Bgiang" localSheetId="0">{"'Sheet1'!$L$16"}</definedName>
    <definedName name="Bgiang" localSheetId="14">{"'Sheet1'!$L$16"}</definedName>
    <definedName name="Bgiang" localSheetId="19">{"'Sheet1'!$L$16"}</definedName>
    <definedName name="Bgiang" localSheetId="16">{"'Sheet1'!$L$16"}</definedName>
    <definedName name="Bgiang" localSheetId="17">{"'Sheet1'!$L$16"}</definedName>
    <definedName name="Bgiang" localSheetId="18">{"'Sheet1'!$L$16"}</definedName>
    <definedName name="Bgiang" localSheetId="22">{"'Sheet1'!$L$16"}</definedName>
    <definedName name="Bgiang" localSheetId="6">{"'Sheet1'!$L$16"}</definedName>
    <definedName name="Bgiang" localSheetId="7">{"'Sheet1'!$L$16"}</definedName>
    <definedName name="Bgiang">{"'Sheet1'!$L$16"}</definedName>
    <definedName name="Bgiang_1" localSheetId="0">{"'Sheet1'!$L$16"}</definedName>
    <definedName name="Bgiang_1" localSheetId="14">{"'Sheet1'!$L$16"}</definedName>
    <definedName name="Bgiang_1" localSheetId="16">{"'Sheet1'!$L$16"}</definedName>
    <definedName name="Bgiang_1" localSheetId="22">{"'Sheet1'!$L$16"}</definedName>
    <definedName name="Bgiang_1" localSheetId="7">{"'Sheet1'!$L$16"}</definedName>
    <definedName name="Bgiang_1">{"'Sheet1'!$L$16"}</definedName>
    <definedName name="bgincd">#REF!</definedName>
    <definedName name="bgk">#REF!</definedName>
    <definedName name="BGNL">#REF!</definedName>
    <definedName name="BGRouterTypeSelected">#REF!</definedName>
    <definedName name="BGVL" localSheetId="22">{"'Sheet1'!$L$16"}</definedName>
    <definedName name="BGVL">{"'Sheet1'!$L$16"}</definedName>
    <definedName name="BH" localSheetId="22">#REF!</definedName>
    <definedName name="BH">#REF!</definedName>
    <definedName name="BHCA_Capacity">#REF!</definedName>
    <definedName name="BHDB" localSheetId="22">{"'Sheet1'!$L$16"}</definedName>
    <definedName name="BHDB">{"'Sheet1'!$L$16"}</definedName>
    <definedName name="bhfh" localSheetId="22">{"'Sheet1'!$L$16"}</definedName>
    <definedName name="bhfh">{"'Sheet1'!$L$16"}</definedName>
    <definedName name="BHMN">#REF!</definedName>
    <definedName name="BHMT">#REF!</definedName>
    <definedName name="BHPS">#REF!</definedName>
    <definedName name="BHT_FF">#REF!</definedName>
    <definedName name="BHXH" localSheetId="0">{"'Sheet1'!$L$16"}</definedName>
    <definedName name="BHXH" localSheetId="14">{"'Sheet1'!$L$16"}</definedName>
    <definedName name="BHXH" localSheetId="16">{"'Sheet1'!$L$16"}</definedName>
    <definedName name="BHXH" localSheetId="22">{"'Sheet1'!$L$16"}</definedName>
    <definedName name="BHXH" localSheetId="6">{"'Sheet1'!$L$16"}</definedName>
    <definedName name="BHXH" localSheetId="7">{"'Sheet1'!$L$16"}</definedName>
    <definedName name="BHXH">{"'Sheet1'!$L$16"}</definedName>
    <definedName name="BI" localSheetId="22">{#N/A,#N/A,FALSE,"이태원철근"}</definedName>
    <definedName name="BI">{#N/A,#N/A,FALSE,"이태원철근"}</definedName>
    <definedName name="bia" localSheetId="22">'B4. Định mức QLDA &amp; TV'!bia</definedName>
    <definedName name="bia">[0]!bia</definedName>
    <definedName name="Bia_TDT">#REF!</definedName>
    <definedName name="bia1BCKS" localSheetId="22">{"Book1","Tong du toan cap quang Gia lam.xls"}</definedName>
    <definedName name="bia1BCKS">{"Book1","Tong du toan cap quang Gia lam.xls"}</definedName>
    <definedName name="Bien">#REF!</definedName>
    <definedName name="Bien1">#REF!</definedName>
    <definedName name="BIENDONG" localSheetId="22">#REF!</definedName>
    <definedName name="BIENDONG">#REF!</definedName>
    <definedName name="Bieu18" localSheetId="22">{"'Sheet1'!$L$16"}</definedName>
    <definedName name="Bieu18">{"'Sheet1'!$L$16"}</definedName>
    <definedName name="BILL_TO_ADDRESS" localSheetId="22">#REF!</definedName>
    <definedName name="BILL_TO_ADDRESS">#REF!</definedName>
    <definedName name="BILL_TO_CONTACT" localSheetId="22">#REF!</definedName>
    <definedName name="BILL_TO_CONTACT">#REF!</definedName>
    <definedName name="BILL_TO_LABEL" localSheetId="22">#REF!</definedName>
    <definedName name="BILL_TO_LABEL">#REF!</definedName>
    <definedName name="BILL_TO_NAME" localSheetId="22">#REF!</definedName>
    <definedName name="BILL_TO_NAME">#REF!</definedName>
    <definedName name="BILL_TO_PHONE" localSheetId="22">#REF!</definedName>
    <definedName name="BILL_TO_PHONE">#REF!</definedName>
    <definedName name="BinhDinh">#REF!</definedName>
    <definedName name="BinhDuong">#REF!</definedName>
    <definedName name="BinhPhuoc">#REF!</definedName>
    <definedName name="BINHTHANH1">#REF!</definedName>
    <definedName name="BINHTHANH2">#REF!</definedName>
    <definedName name="BinhThuan">#REF!</definedName>
    <definedName name="BizTalkAdapter" localSheetId="22">#REF!</definedName>
    <definedName name="BizTalkAdapter">#REF!</definedName>
    <definedName name="BizTalkAdapterComplexityScore" localSheetId="22">#REF!</definedName>
    <definedName name="BizTalkAdapterComplexityScore">#REF!</definedName>
    <definedName name="BizTalkBAMParts" localSheetId="22">#REF!</definedName>
    <definedName name="BizTalkBAMParts">#REF!</definedName>
    <definedName name="BizTalkBAMProf" localSheetId="22">#REF!</definedName>
    <definedName name="BizTalkBAMProf">#REF!</definedName>
    <definedName name="BizTalkBizRuleComplexity" localSheetId="22">#REF!</definedName>
    <definedName name="BizTalkBizRuleComplexity">#REF!</definedName>
    <definedName name="BizTalkComplexity" localSheetId="22">#REF!</definedName>
    <definedName name="BizTalkComplexity">#REF!</definedName>
    <definedName name="BizTalkDepl" localSheetId="22">#REF!</definedName>
    <definedName name="BizTalkDepl">#REF!</definedName>
    <definedName name="BizTalkDevStabil" localSheetId="22">#REF!</definedName>
    <definedName name="BizTalkDevStabil">#REF!</definedName>
    <definedName name="BizTalkEnv" localSheetId="22">#REF!</definedName>
    <definedName name="BizTalkEnv">#REF!</definedName>
    <definedName name="BizTalkFuncComplexityScore" localSheetId="22">#REF!</definedName>
    <definedName name="BizTalkFuncComplexityScore">#REF!</definedName>
    <definedName name="BizTalkFuncComponents" localSheetId="22">#REF!</definedName>
    <definedName name="BizTalkFuncComponents">#REF!</definedName>
    <definedName name="BizTalkLookupPointComplexity" localSheetId="22">#REF!</definedName>
    <definedName name="BizTalkLookupPointComplexity">#REF!</definedName>
    <definedName name="BizTalkMaps" localSheetId="22">#REF!</definedName>
    <definedName name="BizTalkMaps">#REF!</definedName>
    <definedName name="BizTalkMapsComplex" localSheetId="22">#REF!</definedName>
    <definedName name="BizTalkMapsComplex">#REF!</definedName>
    <definedName name="BizTalkMapsMed" localSheetId="22">#REF!</definedName>
    <definedName name="BizTalkMapsMed">#REF!</definedName>
    <definedName name="BizTalkNETComplexityScore" localSheetId="22">#REF!</definedName>
    <definedName name="BizTalkNETComplexityScore">#REF!</definedName>
    <definedName name="BizTalkNETComponents" localSheetId="22">#REF!</definedName>
    <definedName name="BizTalkNETComponents">#REF!</definedName>
    <definedName name="BizTalkNumLookups" localSheetId="22">#REF!</definedName>
    <definedName name="BizTalkNumLookups">#REF!</definedName>
    <definedName name="BizTalkNumPortsRec" localSheetId="22">#REF!</definedName>
    <definedName name="BizTalkNumPortsRec">#REF!</definedName>
    <definedName name="BizTalkNumPortsSend" localSheetId="22">#REF!</definedName>
    <definedName name="BizTalkNumPortsSend">#REF!</definedName>
    <definedName name="BizTalkNumPortsSpec" localSheetId="22">#REF!</definedName>
    <definedName name="BizTalkNumPortsSpec">#REF!</definedName>
    <definedName name="BizTalkNumRules" localSheetId="22">#REF!</definedName>
    <definedName name="BizTalkNumRules">#REF!</definedName>
    <definedName name="BizTalkPipeComplexityScore" localSheetId="22">#REF!</definedName>
    <definedName name="BizTalkPipeComplexityScore">#REF!</definedName>
    <definedName name="BizTalkPipeComponents" localSheetId="22">#REF!</definedName>
    <definedName name="BizTalkPipeComponents">#REF!</definedName>
    <definedName name="BizTalkPlan" localSheetId="22">#REF!</definedName>
    <definedName name="BizTalkPlan">#REF!</definedName>
    <definedName name="BizTalkPMBuild" localSheetId="22">#REF!</definedName>
    <definedName name="BizTalkPMBuild">#REF!</definedName>
    <definedName name="BizTalkPMDeploy" localSheetId="22">#REF!</definedName>
    <definedName name="BizTalkPMDeploy">#REF!</definedName>
    <definedName name="BizTalkPMEnvision" localSheetId="22">#REF!</definedName>
    <definedName name="BizTalkPMEnvision">#REF!</definedName>
    <definedName name="BizTalkPMPlan" localSheetId="22">#REF!</definedName>
    <definedName name="BizTalkPMPlan">#REF!</definedName>
    <definedName name="BizTalkPortComplexity" localSheetId="22">#REF!</definedName>
    <definedName name="BizTalkPortComplexity">#REF!</definedName>
    <definedName name="BizTalkProc" localSheetId="22">#REF!</definedName>
    <definedName name="BizTalkProc">#REF!</definedName>
    <definedName name="BizTalkProcComplex" localSheetId="22">#REF!</definedName>
    <definedName name="BizTalkProcComplex">#REF!</definedName>
    <definedName name="BizTalkProcMed" localSheetId="22">#REF!</definedName>
    <definedName name="BizTalkProcMed">#REF!</definedName>
    <definedName name="BizTalkQABuild" localSheetId="22">#REF!</definedName>
    <definedName name="BizTalkQABuild">#REF!</definedName>
    <definedName name="BizTalkQADeploy" localSheetId="22">#REF!</definedName>
    <definedName name="BizTalkQADeploy">#REF!</definedName>
    <definedName name="BizTalkQAEnvision" localSheetId="22">#REF!</definedName>
    <definedName name="BizTalkQAEnvision">#REF!</definedName>
    <definedName name="BizTalkQAPlan" localSheetId="22">#REF!</definedName>
    <definedName name="BizTalkQAPlan">#REF!</definedName>
    <definedName name="BizTalkSchema" localSheetId="22">#REF!</definedName>
    <definedName name="BizTalkSchema">#REF!</definedName>
    <definedName name="BizTalkSchemaComplex" localSheetId="22">#REF!</definedName>
    <definedName name="BizTalkSchemaComplex">#REF!</definedName>
    <definedName name="BizTalkSchemaFlat" localSheetId="22">#REF!</definedName>
    <definedName name="BizTalkSchemaFlat">#REF!</definedName>
    <definedName name="BizTalkSchemaMed" localSheetId="22">#REF!</definedName>
    <definedName name="BizTalkSchemaMed">#REF!</definedName>
    <definedName name="BizTalkScopeIncluded" localSheetId="22">#REF!</definedName>
    <definedName name="BizTalkScopeIncluded">#REF!</definedName>
    <definedName name="BizTalkSSO" localSheetId="22">#REF!</definedName>
    <definedName name="BizTalkSSO">#REF!</definedName>
    <definedName name="BK">#REF!</definedName>
    <definedName name="bk_dis">80%</definedName>
    <definedName name="bl" localSheetId="22">#REF!</definedName>
    <definedName name="bl">#REF!</definedName>
    <definedName name="bl_" localSheetId="22">#REF!</definedName>
    <definedName name="bl_">#REF!</definedName>
    <definedName name="blang" localSheetId="22">#REF!</definedName>
    <definedName name="blang">#REF!</definedName>
    <definedName name="blc" localSheetId="22">#REF!</definedName>
    <definedName name="blc">#REF!</definedName>
    <definedName name="BLCDC20x100" localSheetId="22">#REF!</definedName>
    <definedName name="BLCDC20x100">#REF!</definedName>
    <definedName name="BLCDC20x105" localSheetId="22">#REF!</definedName>
    <definedName name="BLCDC20x105">#REF!</definedName>
    <definedName name="BLCDC20x110" localSheetId="22">#REF!</definedName>
    <definedName name="BLCDC20x110">#REF!</definedName>
    <definedName name="BLCDC20x115">#REF!</definedName>
    <definedName name="BLCDC20x120">#REF!</definedName>
    <definedName name="BLCDC20x80">#REF!</definedName>
    <definedName name="BLCDC20x85">#REF!</definedName>
    <definedName name="BLCDC20x90">#REF!</definedName>
    <definedName name="BLCDC20x95">#REF!</definedName>
    <definedName name="BLCDC22x105">#REF!</definedName>
    <definedName name="BLCDC22x110">#REF!</definedName>
    <definedName name="BLCDC22x115">#REF!</definedName>
    <definedName name="BLCDC22x120">#REF!</definedName>
    <definedName name="BLCDC22x125">#REF!</definedName>
    <definedName name="BLCDC22x130">#REF!</definedName>
    <definedName name="blcn">#REF!</definedName>
    <definedName name="blct">#REF!</definedName>
    <definedName name="BLDG" localSheetId="22">#REF!</definedName>
    <definedName name="BLDG">#REF!</definedName>
    <definedName name="ble" localSheetId="22">#REF!</definedName>
    <definedName name="ble">#REF!</definedName>
    <definedName name="blkh" localSheetId="22">#REF!</definedName>
    <definedName name="blkh">#REF!</definedName>
    <definedName name="blkh_18" localSheetId="22">#REF!</definedName>
    <definedName name="blkh_18">#REF!</definedName>
    <definedName name="blkh1" localSheetId="22">#REF!</definedName>
    <definedName name="blkh1">#REF!</definedName>
    <definedName name="blkh1_18">#REF!</definedName>
    <definedName name="BLOCK1">#REF!</definedName>
    <definedName name="BLOCK2">#REF!</definedName>
    <definedName name="BLOCK3">#REF!</definedName>
    <definedName name="Blocking_Probability">#REF!</definedName>
    <definedName name="blong" localSheetId="22">#REF!</definedName>
    <definedName name="blong">#REF!</definedName>
    <definedName name="bm" localSheetId="22">#REF!</definedName>
    <definedName name="bm">#REF!</definedName>
    <definedName name="bm_14" localSheetId="22">#REF!</definedName>
    <definedName name="bm_14">#REF!</definedName>
    <definedName name="BMA">"BMA"</definedName>
    <definedName name="BMBL" localSheetId="22">#REF!</definedName>
    <definedName name="BMBL">#REF!</definedName>
    <definedName name="bmdkttg">#REF!</definedName>
    <definedName name="BMH" localSheetId="22">#REF!</definedName>
    <definedName name="BMH">#REF!</definedName>
    <definedName name="BML" localSheetId="22">#REF!</definedName>
    <definedName name="BML">#REF!</definedName>
    <definedName name="BMNV">#REF!+#REF!</definedName>
    <definedName name="bmo" localSheetId="22">#REF!</definedName>
    <definedName name="bmo">#REF!</definedName>
    <definedName name="Bmoinoi">#REF!</definedName>
    <definedName name="BMS" localSheetId="22">{"'Sheet1'!$L$16"}</definedName>
    <definedName name="BMS">{"'Sheet1'!$L$16"}</definedName>
    <definedName name="bmt" localSheetId="22">#REF!</definedName>
    <definedName name="bmt">#REF!</definedName>
    <definedName name="BN">#REF!</definedName>
    <definedName name="bnbnbn" localSheetId="22">#REF!</definedName>
    <definedName name="bnbnbn">#REF!</definedName>
    <definedName name="bnc">#REF!</definedName>
    <definedName name="BO" localSheetId="22">{"'Sheet1'!$L$16"}</definedName>
    <definedName name="BO">{"'Sheet1'!$L$16"}</definedName>
    <definedName name="Bóa_can_3_m3KN_ph">#REF!</definedName>
    <definedName name="Bóa_khoan_TRC_15">#REF!</definedName>
    <definedName name="Bocdo" localSheetId="22">#REF!</definedName>
    <definedName name="Bocdo">#REF!</definedName>
    <definedName name="Bokich60T">#REF!</definedName>
    <definedName name="BOM_ini">#REF!</definedName>
    <definedName name="bombt50">#REF!</definedName>
    <definedName name="bombt60">#REF!</definedName>
    <definedName name="bomnuoc20kw">#REF!</definedName>
    <definedName name="bomnuocdau10">#REF!</definedName>
    <definedName name="bomnuocdau100">#REF!</definedName>
    <definedName name="bomnuocdau15">#REF!</definedName>
    <definedName name="bomnuocdau150">#REF!</definedName>
    <definedName name="bomnuocdau20">#REF!</definedName>
    <definedName name="bomnuocdau37">#REF!</definedName>
    <definedName name="bomnuocdau45">#REF!</definedName>
    <definedName name="bomnuocdau5">#REF!</definedName>
    <definedName name="bomnuocdau5.5">#REF!</definedName>
    <definedName name="bomnuocdau7">#REF!</definedName>
    <definedName name="bomnuocdau7.5">#REF!</definedName>
    <definedName name="bomnuocdau75">#REF!</definedName>
    <definedName name="bomnuocdien0.55">#REF!</definedName>
    <definedName name="bomnuocdien0.75">#REF!</definedName>
    <definedName name="bomnuocdien1.5">#REF!</definedName>
    <definedName name="bomnuocdien10">#REF!</definedName>
    <definedName name="bomnuocdien113">#REF!</definedName>
    <definedName name="bomnuocdien14">#REF!</definedName>
    <definedName name="bomnuocdien2">#REF!</definedName>
    <definedName name="bomnuocdien2.8">#REF!</definedName>
    <definedName name="bomnuocdien20">#REF!</definedName>
    <definedName name="bomnuocdien22">#REF!</definedName>
    <definedName name="bomnuocdien28">#REF!</definedName>
    <definedName name="bomnuocdien30">#REF!</definedName>
    <definedName name="bomnuocdien4">#REF!</definedName>
    <definedName name="bomnuocdien4.5">#REF!</definedName>
    <definedName name="bomnuocdien40">#REF!</definedName>
    <definedName name="bomnuocdien50">#REF!</definedName>
    <definedName name="bomnuocdien55">#REF!</definedName>
    <definedName name="bomnuocdien7">#REF!</definedName>
    <definedName name="bomnuocdien75">#REF!</definedName>
    <definedName name="bomnuocxang3">#REF!</definedName>
    <definedName name="bomnuocxang4">#REF!</definedName>
    <definedName name="bomnuocxang6">#REF!</definedName>
    <definedName name="bomnuocxang7">#REF!</definedName>
    <definedName name="bomnuocxang8">#REF!</definedName>
    <definedName name="BomVua">#REF!</definedName>
    <definedName name="bomvua1.5">#REF!</definedName>
    <definedName name="Bon">#REF!</definedName>
    <definedName name="Bonds">#REF!</definedName>
    <definedName name="bonnuocdien1.1">#REF!</definedName>
    <definedName name="BOOK" localSheetId="22">#REF!</definedName>
    <definedName name="BOOK">#REF!</definedName>
    <definedName name="Book2" localSheetId="22">#REF!</definedName>
    <definedName name="Book2">#REF!</definedName>
    <definedName name="Book22" localSheetId="0">{"'Sheet1'!$L$16"}</definedName>
    <definedName name="Book22" localSheetId="14">{"'Sheet1'!$L$16"}</definedName>
    <definedName name="Book22" localSheetId="16">{"'Sheet1'!$L$16"}</definedName>
    <definedName name="Book22" localSheetId="22">{"'Sheet1'!$L$16"}</definedName>
    <definedName name="Book22" localSheetId="6">{"'Sheet1'!$L$16"}</definedName>
    <definedName name="Book22" localSheetId="7">{"'Sheet1'!$L$16"}</definedName>
    <definedName name="Book22">{"'Sheet1'!$L$16"}</definedName>
    <definedName name="Boolean">#REF!</definedName>
    <definedName name="booo" localSheetId="0">{"'Summary'!$A$1:$J$46"}</definedName>
    <definedName name="booo" localSheetId="14">{"'Summary'!$A$1:$J$46"}</definedName>
    <definedName name="booo" localSheetId="16">{"'Summary'!$A$1:$J$46"}</definedName>
    <definedName name="booo" localSheetId="17">{"'Summary'!$A$1:$J$46"}</definedName>
    <definedName name="booo" localSheetId="18">{"'Summary'!$A$1:$J$46"}</definedName>
    <definedName name="booo" localSheetId="22">{"'Summary'!$A$1:$J$46"}</definedName>
    <definedName name="booo" localSheetId="6">{"'Summary'!$A$1:$J$46"}</definedName>
    <definedName name="booo" localSheetId="7">{"'Summary'!$A$1:$J$46"}</definedName>
    <definedName name="booo">{"'Summary'!$A$1:$J$46"}</definedName>
    <definedName name="BOQ" localSheetId="22">#REF!</definedName>
    <definedName name="BOQ">#REF!</definedName>
    <definedName name="BOQ_18" localSheetId="22">#REF!</definedName>
    <definedName name="BOQ_18">#REF!</definedName>
    <definedName name="BOQ_func_cost" localSheetId="22">L3C9</definedName>
    <definedName name="BOQ_func_cost">L3C9</definedName>
    <definedName name="BoQ_P1A">#REF!</definedName>
    <definedName name="BoQ_P1B">#REF!</definedName>
    <definedName name="BoQ_P2">#REF!</definedName>
    <definedName name="BOQ_size">#REF!</definedName>
    <definedName name="Border1" localSheetId="22">#REF!</definedName>
    <definedName name="Border1">#REF!</definedName>
    <definedName name="Border2" localSheetId="22">#REF!</definedName>
    <definedName name="Border2">#REF!</definedName>
    <definedName name="Bordereau_service">#REF!</definedName>
    <definedName name="Bosch" localSheetId="22">#REF!</definedName>
    <definedName name="Bosch">#REF!</definedName>
    <definedName name="Bosch_dutoan" localSheetId="22">#REF!</definedName>
    <definedName name="Bosch_dutoan">#REF!</definedName>
    <definedName name="bosung" localSheetId="0">{"'Sheet1'!$L$16"}</definedName>
    <definedName name="bosung" localSheetId="14">{"'Sheet1'!$L$16"}</definedName>
    <definedName name="bosung" localSheetId="16">{"'Sheet1'!$L$16"}</definedName>
    <definedName name="bosung" localSheetId="22">{"'Sheet1'!$L$16"}</definedName>
    <definedName name="bosung" localSheetId="6">{"'Sheet1'!$L$16"}</definedName>
    <definedName name="bosung" localSheetId="7">{"'Sheet1'!$L$16"}</definedName>
    <definedName name="bosung">{"'Sheet1'!$L$16"}</definedName>
    <definedName name="botda">#REF!</definedName>
    <definedName name="BOUYGTEL">#REF!</definedName>
    <definedName name="boxes" localSheetId="22">#REF!</definedName>
    <definedName name="boxes">#REF!</definedName>
    <definedName name="bp">#REF!</definedName>
    <definedName name="BPCLL" localSheetId="22">#REF!</definedName>
    <definedName name="BPCLL">#REF!</definedName>
    <definedName name="bqd" localSheetId="22">#REF!</definedName>
    <definedName name="bqd">#REF!</definedName>
    <definedName name="bql" localSheetId="22">{#N/A,#N/A,FALSE,"Chi tiÆt"}</definedName>
    <definedName name="bql">{#N/A,#N/A,FALSE,"Chi tiÆt"}</definedName>
    <definedName name="BQLTB" localSheetId="22">#REF!</definedName>
    <definedName name="BQLTB">#REF!</definedName>
    <definedName name="BQLTB_14" localSheetId="22">#REF!</definedName>
    <definedName name="BQLTB_14">#REF!</definedName>
    <definedName name="BQLXL" localSheetId="22">#REF!</definedName>
    <definedName name="BQLXL">#REF!</definedName>
    <definedName name="BQLXL_14">#REF!</definedName>
    <definedName name="BR_373">#REF!</definedName>
    <definedName name="BrName">#REF!</definedName>
    <definedName name="BRS_FLOOR_ANALYSIS_LINES_TO_FORMAT0" localSheetId="22">#REF!</definedName>
    <definedName name="BRS_FLOOR_ANALYSIS_LINES_TO_FORMAT0">#REF!</definedName>
    <definedName name="BRS_FLOOR_ANALYSIS_LINES_TO_FORMAT1" localSheetId="22">#REF!</definedName>
    <definedName name="BRS_FLOOR_ANALYSIS_LINES_TO_FORMAT1">#REF!</definedName>
    <definedName name="BRS_FLOOR_ANALYSIS_SECTION" localSheetId="22">#REF!</definedName>
    <definedName name="BRS_FLOOR_ANALYSIS_SECTION">#REF!</definedName>
    <definedName name="bs" localSheetId="22">#REF!</definedName>
    <definedName name="bs">#REF!</definedName>
    <definedName name="BSC" localSheetId="22">#REF!</definedName>
    <definedName name="BSC">#REF!</definedName>
    <definedName name="BSC_1_upgrade">#REF!</definedName>
    <definedName name="BSC_2_upgrade">#REF!</definedName>
    <definedName name="BSC_g1_12_6">#REF!</definedName>
    <definedName name="BSC_g1_28_8">#REF!</definedName>
    <definedName name="BSC_g1_44_12">#REF!</definedName>
    <definedName name="BSC_G1_60_15">#REF!</definedName>
    <definedName name="BSC_g1_ext_12_6_to_28_8">#REF!</definedName>
    <definedName name="BSC_g1_ext_28_8_to_44_12">#REF!</definedName>
    <definedName name="BSC_G1_ext_44_12_to_60_15">#REF!</definedName>
    <definedName name="bsc_hw">#REF!</definedName>
    <definedName name="BSC_TC012_060_S11_020">#REF!</definedName>
    <definedName name="bsc10_gproc" localSheetId="22">#REF!</definedName>
    <definedName name="bsc10_gproc">#REF!</definedName>
    <definedName name="bsc9_gproc" localSheetId="22">#REF!</definedName>
    <definedName name="bsc9_gproc">#REF!</definedName>
    <definedName name="bsca" localSheetId="22">#REF!</definedName>
    <definedName name="bsca">#REF!</definedName>
    <definedName name="bsccv" localSheetId="22">#REF!</definedName>
    <definedName name="bsccv">#REF!</definedName>
    <definedName name="BSCdiscount">#REF!</definedName>
    <definedName name="bscf" localSheetId="22">#REF!</definedName>
    <definedName name="bscf">#REF!</definedName>
    <definedName name="bsctc_hw">#REF!</definedName>
    <definedName name="BSMLRepeat">"BSMLRepeat"</definedName>
    <definedName name="bson" localSheetId="22">#REF!</definedName>
    <definedName name="bson">#REF!</definedName>
    <definedName name="BSS_TRAINING">#REF!</definedName>
    <definedName name="BSSCAT" localSheetId="22">#REF!</definedName>
    <definedName name="BSSCAT">#REF!</definedName>
    <definedName name="BSSR3">#REF!</definedName>
    <definedName name="BSSserv">#REF!</definedName>
    <definedName name="BT" localSheetId="22">#REF!</definedName>
    <definedName name="bt">#REF!</definedName>
    <definedName name="BT_125" localSheetId="22">#REF!</definedName>
    <definedName name="BT_125">#REF!</definedName>
    <definedName name="BT_14" localSheetId="22">#REF!</definedName>
    <definedName name="BT_14">#REF!</definedName>
    <definedName name="bt_18">#REF!</definedName>
    <definedName name="BT_CT_Mong_Mo_Tru_Cau" localSheetId="22">#REF!</definedName>
    <definedName name="BT_CT_Mong_Mo_Tru_Cau">#REF!</definedName>
    <definedName name="BT200_50">#REF!</definedName>
    <definedName name="btabd">#REF!</definedName>
    <definedName name="btadn">#REF!</definedName>
    <definedName name="btah">#REF!</definedName>
    <definedName name="btah1">#REF!</definedName>
    <definedName name="btai" localSheetId="22">#REF!</definedName>
    <definedName name="btai">#REF!</definedName>
    <definedName name="btaqn" localSheetId="22">#REF!</definedName>
    <definedName name="btaqn">#REF!</definedName>
    <definedName name="btaqt" localSheetId="22">#REF!</definedName>
    <definedName name="btaqt">#REF!</definedName>
    <definedName name="btbdn" localSheetId="22">#REF!</definedName>
    <definedName name="btbdn">#REF!</definedName>
    <definedName name="btbh">#REF!</definedName>
    <definedName name="btbqn">#REF!</definedName>
    <definedName name="btbqt">#REF!</definedName>
    <definedName name="btcdn">#REF!</definedName>
    <definedName name="btch">#REF!</definedName>
    <definedName name="btch1">#REF!</definedName>
    <definedName name="btch2">#REF!</definedName>
    <definedName name="btchiuaxitm300" localSheetId="22">#REF!</definedName>
    <definedName name="btchiuaxitm300">#REF!</definedName>
    <definedName name="btchiuaxitm300_18">#REF!</definedName>
    <definedName name="BTchiuaxm200" localSheetId="22">#REF!</definedName>
    <definedName name="BTchiuaxm200">#REF!</definedName>
    <definedName name="BTchiuaxm200_18">#REF!</definedName>
    <definedName name="btcocM400" localSheetId="22">#REF!</definedName>
    <definedName name="btcocM400">#REF!</definedName>
    <definedName name="btcocM400_18">#REF!</definedName>
    <definedName name="BTCOST" localSheetId="22">#REF!</definedName>
    <definedName name="BTCOST">#REF!</definedName>
    <definedName name="BTcot">#REF!</definedName>
    <definedName name="Btcot1">#REF!</definedName>
    <definedName name="btcqn">#REF!</definedName>
    <definedName name="btcqt">#REF!</definedName>
    <definedName name="btd">#REF!</definedName>
    <definedName name="btdbd">#REF!</definedName>
    <definedName name="btddn">#REF!</definedName>
    <definedName name="btdh">#REF!</definedName>
    <definedName name="btdqn">#REF!</definedName>
    <definedName name="btdqt">#REF!</definedName>
    <definedName name="BTEN">"BTEN"</definedName>
    <definedName name="bteqn" localSheetId="22">#REF!</definedName>
    <definedName name="bteqn">#REF!</definedName>
    <definedName name="BTFE100" localSheetId="22">#REF!</definedName>
    <definedName name="BTFE100">#REF!</definedName>
    <definedName name="BTH" localSheetId="22">{"'Sheet1'!$L$16"}</definedName>
    <definedName name="BTH">{"'Sheet1'!$L$16"}</definedName>
    <definedName name="btham" localSheetId="22">#REF!</definedName>
    <definedName name="btham">#REF!</definedName>
    <definedName name="BTK" localSheetId="22">#REF!</definedName>
    <definedName name="BTK">#REF!</definedName>
    <definedName name="BTK_">#REF!</definedName>
    <definedName name="btl" localSheetId="0">{"'Sheet1'!$L$16"}</definedName>
    <definedName name="btl" localSheetId="14">{"'Sheet1'!$L$16"}</definedName>
    <definedName name="btl" localSheetId="19">{"'Sheet1'!$L$16"}</definedName>
    <definedName name="btl" localSheetId="16">{"'Sheet1'!$L$16"}</definedName>
    <definedName name="btl" localSheetId="17">{"'Sheet1'!$L$16"}</definedName>
    <definedName name="btl" localSheetId="18">{"'Sheet1'!$L$16"}</definedName>
    <definedName name="btl" localSheetId="22">{"'Sheet1'!$L$16"}</definedName>
    <definedName name="btl" localSheetId="6">{"'Sheet1'!$L$16"}</definedName>
    <definedName name="btl" localSheetId="7">{"'Sheet1'!$L$16"}</definedName>
    <definedName name="btl">{"'Sheet1'!$L$16"}</definedName>
    <definedName name="btl_1" localSheetId="0">{"'Sheet1'!$L$16"}</definedName>
    <definedName name="btl_1" localSheetId="14">{"'Sheet1'!$L$16"}</definedName>
    <definedName name="btl_1" localSheetId="16">{"'Sheet1'!$L$16"}</definedName>
    <definedName name="btl_1" localSheetId="22">{"'Sheet1'!$L$16"}</definedName>
    <definedName name="btl_1" localSheetId="7">{"'Sheet1'!$L$16"}</definedName>
    <definedName name="btl_1">{"'Sheet1'!$L$16"}</definedName>
    <definedName name="Btlancan">#REF!</definedName>
    <definedName name="BTlotm100" localSheetId="22">#REF!</definedName>
    <definedName name="BTlotm100">#REF!</definedName>
    <definedName name="BTlotm100_18">#REF!</definedName>
    <definedName name="BTM150_18">#REF!</definedName>
    <definedName name="BTM200_18">#REF!</definedName>
    <definedName name="btM300_18">#REF!</definedName>
    <definedName name="BTM50_18">#REF!</definedName>
    <definedName name="BTmatcau">#REF!</definedName>
    <definedName name="BTN" localSheetId="22">#REF!</definedName>
    <definedName name="BTN">#REF!</definedName>
    <definedName name="BTN_CPDD_tuoi_nhua_lot" localSheetId="22">#REF!</definedName>
    <definedName name="BTN_CPDD_tuoi_nhua_lot">#REF!</definedName>
    <definedName name="BTRAM" localSheetId="22">#REF!</definedName>
    <definedName name="BTRAM">#REF!</definedName>
    <definedName name="BTS" localSheetId="22">#REF!</definedName>
    <definedName name="BTS">#REF!</definedName>
    <definedName name="BTS_301ad_13">#REF!</definedName>
    <definedName name="bts_area">#REF!</definedName>
    <definedName name="bts_ext">#REF!</definedName>
    <definedName name="BTS_G1">#REF!</definedName>
    <definedName name="BTS_G2">#REF!</definedName>
    <definedName name="BTS_HW">#REF!</definedName>
    <definedName name="bts_spa">#REF!</definedName>
    <definedName name="bts301ad13">#REF!</definedName>
    <definedName name="bts301ad15">#REF!</definedName>
    <definedName name="bts301ad21">#REF!</definedName>
    <definedName name="bts301ad24">#REF!</definedName>
    <definedName name="bts302ad13">#REF!</definedName>
    <definedName name="bts302ad15">#REF!</definedName>
    <definedName name="bts302ad21">#REF!</definedName>
    <definedName name="bts302ad22">#REF!</definedName>
    <definedName name="bts302ad24">#REF!</definedName>
    <definedName name="bts302ad31">#REF!</definedName>
    <definedName name="bts303ad21">#REF!</definedName>
    <definedName name="bts303ad22">#REF!</definedName>
    <definedName name="bts303ad31">#REF!</definedName>
    <definedName name="bts304ad21">#REF!</definedName>
    <definedName name="bts304ad22">#REF!</definedName>
    <definedName name="bts304ad31">#REF!</definedName>
    <definedName name="bts306ad22">#REF!</definedName>
    <definedName name="bts308ad22">#REF!</definedName>
    <definedName name="bts502ad21">#REF!</definedName>
    <definedName name="bts502ad22">#REF!</definedName>
    <definedName name="bts502ad31">#REF!</definedName>
    <definedName name="bts503ad22">#REF!</definedName>
    <definedName name="bts504ad22">#REF!</definedName>
    <definedName name="BTSdiscount">#REF!</definedName>
    <definedName name="BU_CHENH_LECH_DZ0.4KV">#REF!</definedName>
    <definedName name="BU_CHENH_LECH_DZ22KV">#REF!</definedName>
    <definedName name="BU_CHENH_LECH_TBA">#REF!</definedName>
    <definedName name="Bu_long" localSheetId="22">#REF!</definedName>
    <definedName name="Bu_long">#REF!</definedName>
    <definedName name="Bu_long_14" localSheetId="22">#REF!</definedName>
    <definedName name="Bu_long_14">#REF!</definedName>
    <definedName name="Bua" localSheetId="22">#REF!</definedName>
    <definedName name="Bua">#REF!</definedName>
    <definedName name="bua1.2" localSheetId="22">#REF!</definedName>
    <definedName name="bua1.2">#REF!</definedName>
    <definedName name="bua1.8">#REF!</definedName>
    <definedName name="BuaNhai">#REF!</definedName>
    <definedName name="buarung170">#REF!</definedName>
    <definedName name="bùc" localSheetId="22">{"Book1","Dt tonghop.xls"}</definedName>
    <definedName name="bùc">{"Book1","Dt tonghop.xls"}</definedName>
    <definedName name="bùc_15" localSheetId="22">{"Book1","Dt tonghop.xls"}</definedName>
    <definedName name="bùc_15">{"Book1","Dt tonghop.xls"}</definedName>
    <definedName name="bùc_16" localSheetId="22">{"Book1","Dt tonghop.xls"}</definedName>
    <definedName name="bùc_16">{"Book1","Dt tonghop.xls"}</definedName>
    <definedName name="bùc_17" localSheetId="22">{"Book1","Dt tonghop.xls"}</definedName>
    <definedName name="bùc_17">{"Book1","Dt tonghop.xls"}</definedName>
    <definedName name="bùc_19" localSheetId="22">{"Book1","Dt tonghop.xls"}</definedName>
    <definedName name="bùc_19">{"Book1","Dt tonghop.xls"}</definedName>
    <definedName name="bùc_20" localSheetId="22">{"Book1","Dt tonghop.xls"}</definedName>
    <definedName name="bùc_20">{"Book1","Dt tonghop.xls"}</definedName>
    <definedName name="bùc_21" localSheetId="22">{"Book1","Dt tonghop.xls"}</definedName>
    <definedName name="bùc_21">{"Book1","Dt tonghop.xls"}</definedName>
    <definedName name="bùc_22" localSheetId="22">{"Book1","Dt tonghop.xls"}</definedName>
    <definedName name="bùc_22">{"Book1","Dt tonghop.xls"}</definedName>
    <definedName name="bùc_23" localSheetId="22">{"Book1","Dt tonghop.xls"}</definedName>
    <definedName name="bùc_23">{"Book1","Dt tonghop.xls"}</definedName>
    <definedName name="bùc_24" localSheetId="22">{"Book1","Dt tonghop.xls"}</definedName>
    <definedName name="bùc_24">{"Book1","Dt tonghop.xls"}</definedName>
    <definedName name="bùc_25" localSheetId="22">{"Book1","Dt tonghop.xls"}</definedName>
    <definedName name="bùc_25">{"Book1","Dt tonghop.xls"}</definedName>
    <definedName name="bùc_26" localSheetId="22">{"Book1","Dt tonghop.xls"}</definedName>
    <definedName name="bùc_26">{"Book1","Dt tonghop.xls"}</definedName>
    <definedName name="bùc_27" localSheetId="22">{"Book1","Dt tonghop.xls"}</definedName>
    <definedName name="bùc_27">{"Book1","Dt tonghop.xls"}</definedName>
    <definedName name="bùc_28" localSheetId="22">{"Book1","Dt tonghop.xls"}</definedName>
    <definedName name="bùc_28">{"Book1","Dt tonghop.xls"}</definedName>
    <definedName name="bùc_29" localSheetId="22">{"Book1","Dt tonghop.xls"}</definedName>
    <definedName name="bùc_29">{"Book1","Dt tonghop.xls"}</definedName>
    <definedName name="bùc_30" localSheetId="22">{"Book1","Dt tonghop.xls"}</definedName>
    <definedName name="bùc_30">{"Book1","Dt tonghop.xls"}</definedName>
    <definedName name="bùc_31" localSheetId="22">{"Book1","Dt tonghop.xls"}</definedName>
    <definedName name="bùc_31">{"Book1","Dt tonghop.xls"}</definedName>
    <definedName name="bùc_32" localSheetId="22">{"Book1","Dt tonghop.xls"}</definedName>
    <definedName name="bùc_32">{"Book1","Dt tonghop.xls"}</definedName>
    <definedName name="bùc_33" localSheetId="22">{"Book1","Dt tonghop.xls"}</definedName>
    <definedName name="bùc_33">{"Book1","Dt tonghop.xls"}</definedName>
    <definedName name="bùc_34" localSheetId="22">{"Book1","Dt tonghop.xls"}</definedName>
    <definedName name="bùc_34">{"Book1","Dt tonghop.xls"}</definedName>
    <definedName name="bùc_35" localSheetId="22">{"Book1","Dt tonghop.xls"}</definedName>
    <definedName name="bùc_35">{"Book1","Dt tonghop.xls"}</definedName>
    <definedName name="bùc_36" localSheetId="22">{"Book1","Dt tonghop.xls"}</definedName>
    <definedName name="bùc_36">{"Book1","Dt tonghop.xls"}</definedName>
    <definedName name="bùc_37" localSheetId="22">{"Book1","Dt tonghop.xls"}</definedName>
    <definedName name="bùc_37">{"Book1","Dt tonghop.xls"}</definedName>
    <definedName name="bùc_38" localSheetId="22">{"Book1","Dt tonghop.xls"}</definedName>
    <definedName name="bùc_38">{"Book1","Dt tonghop.xls"}</definedName>
    <definedName name="bùc_7" localSheetId="22">{"Book1","Dt tonghop.xls"}</definedName>
    <definedName name="bùc_7">{"Book1","Dt tonghop.xls"}</definedName>
    <definedName name="budget" localSheetId="22">#REF!</definedName>
    <definedName name="budget">#REF!</definedName>
    <definedName name="budget2" localSheetId="22">#REF!</definedName>
    <definedName name="budget2">#REF!</definedName>
    <definedName name="Bulongma">8700</definedName>
    <definedName name="Bulongthepcoctiepdia" localSheetId="22">#REF!</definedName>
    <definedName name="Bulongthepcoctiepdia">#REF!</definedName>
    <definedName name="BUM" localSheetId="22">{"'Sheet1'!$L$16"}</definedName>
    <definedName name="BUM">{"'Sheet1'!$L$16"}</definedName>
    <definedName name="buoc">#REF!</definedName>
    <definedName name="buoc_18">#REF!</definedName>
    <definedName name="buocsong">#REF!</definedName>
    <definedName name="BUOMCRH100">#REF!</definedName>
    <definedName name="BUOMCRH200">#REF!</definedName>
    <definedName name="BUOMCRHOSTHS">#REF!</definedName>
    <definedName name="Bust" localSheetId="22">#REF!</definedName>
    <definedName name="Bust">#REF!</definedName>
    <definedName name="BUTTOAN" localSheetId="22">#REF!</definedName>
    <definedName name="BUTTOAN">#REF!</definedName>
    <definedName name="BUTTOAN1" localSheetId="22">#REF!</definedName>
    <definedName name="BUTTOAN1">#REF!</definedName>
    <definedName name="Button_1">"FORM_Bao_cao_cong_no_List"</definedName>
    <definedName name="button_area_1" localSheetId="22">#REF!</definedName>
    <definedName name="button_area_1">#REF!</definedName>
    <definedName name="buvenh" localSheetId="22">#REF!</definedName>
    <definedName name="buvenh">#REF!</definedName>
    <definedName name="bv" localSheetId="22">#REF!</definedName>
    <definedName name="bv">#REF!</definedName>
    <definedName name="BV_LU" localSheetId="22">#REF!</definedName>
    <definedName name="BV_LU">#REF!</definedName>
    <definedName name="bvc">#REF!</definedName>
    <definedName name="BVCISUMMARY" localSheetId="22">#REF!</definedName>
    <definedName name="BVCISUMMARY">#REF!</definedName>
    <definedName name="BVCISUMMARY_18" localSheetId="22">#REF!</definedName>
    <definedName name="BVCISUMMARY_18">#REF!</definedName>
    <definedName name="bvcnbv" localSheetId="22">{0}</definedName>
    <definedName name="bvcnbv">{0}</definedName>
    <definedName name="BVT">#REF!</definedName>
    <definedName name="bw">#REF!</definedName>
    <definedName name="BW_10">#REF!</definedName>
    <definedName name="BW_4">#REF!</definedName>
    <definedName name="BW_5">#REF!</definedName>
    <definedName name="BW_6">#REF!</definedName>
    <definedName name="BW_7">#REF!</definedName>
    <definedName name="BW_8">#REF!</definedName>
    <definedName name="BW_9">#REF!</definedName>
    <definedName name="BW_Main">#REF!</definedName>
    <definedName name="BW_Second">#REF!</definedName>
    <definedName name="BW_Third">#REF!</definedName>
    <definedName name="Bxe">#REF!</definedName>
    <definedName name="C_" localSheetId="22">#REF!</definedName>
    <definedName name="C_">#REF!</definedName>
    <definedName name="C__18" localSheetId="22">#REF!</definedName>
    <definedName name="C__18">#REF!</definedName>
    <definedName name="c_1" localSheetId="22">#REF!</definedName>
    <definedName name="c_1">#REF!</definedName>
    <definedName name="c_10">#REF!</definedName>
    <definedName name="c_11">#REF!</definedName>
    <definedName name="c_12">#REF!</definedName>
    <definedName name="c_13">#REF!</definedName>
    <definedName name="c_14">#REF!</definedName>
    <definedName name="c_2" localSheetId="22">#REF!</definedName>
    <definedName name="c_2">#REF!</definedName>
    <definedName name="c_3">#REF!</definedName>
    <definedName name="C_3_5__Dap_bo_bao" localSheetId="22">#REF!</definedName>
    <definedName name="C_3_5__Dap_bo_bao">#REF!</definedName>
    <definedName name="c_4">#REF!</definedName>
    <definedName name="c_5">#REF!</definedName>
    <definedName name="c_6">#REF!</definedName>
    <definedName name="c_7">#REF!</definedName>
    <definedName name="c_8">#REF!</definedName>
    <definedName name="c_9">#REF!</definedName>
    <definedName name="c_duty_repair">#REF!</definedName>
    <definedName name="c_duty_swap">#REF!</definedName>
    <definedName name="C_ISA">#REF!</definedName>
    <definedName name="c_n">#REF!</definedName>
    <definedName name="C_ng">#REF!</definedName>
    <definedName name="C_VND">0.03</definedName>
    <definedName name="C_W_Grid_link">#REF!</definedName>
    <definedName name="C_YEN">0.1</definedName>
    <definedName name="c." localSheetId="22">#REF!</definedName>
    <definedName name="c.">#REF!</definedName>
    <definedName name="c.1">#REF!</definedName>
    <definedName name="C.1.1..Phat_tuyen" localSheetId="22">#REF!</definedName>
    <definedName name="C.1.1..Phat_tuyen">#REF!</definedName>
    <definedName name="C.1.1..Phat_tuyen_14" localSheetId="22">#REF!</definedName>
    <definedName name="C.1.1..Phat_tuyen_14">#REF!</definedName>
    <definedName name="C.1.1..Phat_tuyen_18" localSheetId="22">#REF!</definedName>
    <definedName name="C.1.1..Phat_tuyen_18">#REF!</definedName>
    <definedName name="C.1.10..VC_Thu_cong_CG" localSheetId="22">#REF!</definedName>
    <definedName name="C.1.10..VC_Thu_cong_CG">#REF!</definedName>
    <definedName name="C.1.10..VC_Thu_cong_CG_14" localSheetId="22">#REF!</definedName>
    <definedName name="C.1.10..VC_Thu_cong_CG_14">#REF!</definedName>
    <definedName name="C.1.10..VC_Thu_cong_CG_18" localSheetId="22">#REF!</definedName>
    <definedName name="C.1.10..VC_Thu_cong_CG_18">#REF!</definedName>
    <definedName name="C.1.2..Chat_cay_thu_cong" localSheetId="22">#REF!</definedName>
    <definedName name="C.1.2..Chat_cay_thu_cong">#REF!</definedName>
    <definedName name="C.1.2..Chat_cay_thu_cong_14" localSheetId="22">#REF!</definedName>
    <definedName name="C.1.2..Chat_cay_thu_cong_14">#REF!</definedName>
    <definedName name="C.1.2..Chat_cay_thu_cong_18" localSheetId="22">#REF!</definedName>
    <definedName name="C.1.2..Chat_cay_thu_cong_18">#REF!</definedName>
    <definedName name="C.1.3..Chat_cay_may" localSheetId="22">#REF!</definedName>
    <definedName name="C.1.3..Chat_cay_may">#REF!</definedName>
    <definedName name="C.1.3..Chat_cay_may_14" localSheetId="22">#REF!</definedName>
    <definedName name="C.1.3..Chat_cay_may_14">#REF!</definedName>
    <definedName name="C.1.3..Chat_cay_may_18" localSheetId="22">#REF!</definedName>
    <definedName name="C.1.3..Chat_cay_may_18">#REF!</definedName>
    <definedName name="C.1.4..Dao_goc_cay" localSheetId="22">#REF!</definedName>
    <definedName name="C.1.4..Dao_goc_cay">#REF!</definedName>
    <definedName name="C.1.4..Dao_goc_cay_14" localSheetId="22">#REF!</definedName>
    <definedName name="C.1.4..Dao_goc_cay_14">#REF!</definedName>
    <definedName name="C.1.4..Dao_goc_cay_18" localSheetId="22">#REF!</definedName>
    <definedName name="C.1.4..Dao_goc_cay_18">#REF!</definedName>
    <definedName name="C.1.5..Lam_duong_tam" localSheetId="22">#REF!</definedName>
    <definedName name="C.1.5..Lam_duong_tam">#REF!</definedName>
    <definedName name="C.1.5..Lam_duong_tam_14" localSheetId="22">#REF!</definedName>
    <definedName name="C.1.5..Lam_duong_tam_14">#REF!</definedName>
    <definedName name="C.1.5..Lam_duong_tam_18" localSheetId="22">#REF!</definedName>
    <definedName name="C.1.5..Lam_duong_tam_18">#REF!</definedName>
    <definedName name="C.1.6..Lam_cau_tam" localSheetId="22">#REF!</definedName>
    <definedName name="C.1.6..Lam_cau_tam">#REF!</definedName>
    <definedName name="C.1.6..Lam_cau_tam_14" localSheetId="22">#REF!</definedName>
    <definedName name="C.1.6..Lam_cau_tam_14">#REF!</definedName>
    <definedName name="C.1.6..Lam_cau_tam_18" localSheetId="22">#REF!</definedName>
    <definedName name="C.1.6..Lam_cau_tam_18">#REF!</definedName>
    <definedName name="C.1.7..Rai_da_chong_lun" localSheetId="22">#REF!</definedName>
    <definedName name="C.1.7..Rai_da_chong_lun">#REF!</definedName>
    <definedName name="C.1.7..Rai_da_chong_lun_14" localSheetId="22">#REF!</definedName>
    <definedName name="C.1.7..Rai_da_chong_lun_14">#REF!</definedName>
    <definedName name="C.1.7..Rai_da_chong_lun_18" localSheetId="22">#REF!</definedName>
    <definedName name="C.1.7..Rai_da_chong_lun_18">#REF!</definedName>
    <definedName name="C.1.8..Lam_kho_tam" localSheetId="22">#REF!</definedName>
    <definedName name="C.1.8..Lam_kho_tam">#REF!</definedName>
    <definedName name="C.1.8..Lam_kho_tam_14" localSheetId="22">#REF!</definedName>
    <definedName name="C.1.8..Lam_kho_tam_14">#REF!</definedName>
    <definedName name="C.1.8..Lam_kho_tam_18" localSheetId="22">#REF!</definedName>
    <definedName name="C.1.8..Lam_kho_tam_18">#REF!</definedName>
    <definedName name="C.1.8..San_mat_bang" localSheetId="22">#REF!</definedName>
    <definedName name="C.1.8..San_mat_bang">#REF!</definedName>
    <definedName name="C.1.8..San_mat_bang_14" localSheetId="22">#REF!</definedName>
    <definedName name="C.1.8..San_mat_bang_14">#REF!</definedName>
    <definedName name="C.1.8..San_mat_bang_18" localSheetId="22">#REF!</definedName>
    <definedName name="C.1.8..San_mat_bang_18">#REF!</definedName>
    <definedName name="c.2">#REF!</definedName>
    <definedName name="C.2.1..VC_Thu_cong" localSheetId="22">#REF!</definedName>
    <definedName name="C.2.1..VC_Thu_cong">#REF!</definedName>
    <definedName name="C.2.1..VC_Thu_cong_14" localSheetId="22">#REF!</definedName>
    <definedName name="C.2.1..VC_Thu_cong_14">#REF!</definedName>
    <definedName name="C.2.1..VC_Thu_cong_18" localSheetId="22">#REF!</definedName>
    <definedName name="C.2.1..VC_Thu_cong_18">#REF!</definedName>
    <definedName name="C.2.2..VC_T_cong_CG" localSheetId="22">#REF!</definedName>
    <definedName name="C.2.2..VC_T_cong_CG">#REF!</definedName>
    <definedName name="C.2.2..VC_T_cong_CG_14" localSheetId="22">#REF!</definedName>
    <definedName name="C.2.2..VC_T_cong_CG_14">#REF!</definedName>
    <definedName name="C.2.2..VC_T_cong_CG_18" localSheetId="22">#REF!</definedName>
    <definedName name="C.2.2..VC_T_cong_CG_18">#REF!</definedName>
    <definedName name="C.2.3..Boc_do" localSheetId="22">#REF!</definedName>
    <definedName name="C.2.3..Boc_do">#REF!</definedName>
    <definedName name="C.2.3..Boc_do_14" localSheetId="22">#REF!</definedName>
    <definedName name="C.2.3..Boc_do_14">#REF!</definedName>
    <definedName name="C.2.3..Boc_do_18" localSheetId="22">#REF!</definedName>
    <definedName name="C.2.3..Boc_do_18">#REF!</definedName>
    <definedName name="C.3.1..Dao_dat_mong_cot" localSheetId="22">#REF!</definedName>
    <definedName name="C.3.1..Dao_dat_mong_cot">#REF!</definedName>
    <definedName name="C.3.1..Dao_dat_mong_cot_14" localSheetId="22">#REF!</definedName>
    <definedName name="C.3.1..Dao_dat_mong_cot_14">#REF!</definedName>
    <definedName name="C.3.1..Dao_dat_mong_cot_18" localSheetId="22">#REF!</definedName>
    <definedName name="C.3.1..Dao_dat_mong_cot_18">#REF!</definedName>
    <definedName name="C.3.2..Dao_dat_de_dap" localSheetId="22">#REF!</definedName>
    <definedName name="C.3.2..Dao_dat_de_dap">#REF!</definedName>
    <definedName name="C.3.2..Dao_dat_de_dap_14" localSheetId="22">#REF!</definedName>
    <definedName name="C.3.2..Dao_dat_de_dap_14">#REF!</definedName>
    <definedName name="C.3.2..Dao_dat_de_dap_18" localSheetId="22">#REF!</definedName>
    <definedName name="C.3.2..Dao_dat_de_dap_18">#REF!</definedName>
    <definedName name="C.3.3..Dap_dat_mong" localSheetId="22">#REF!</definedName>
    <definedName name="C.3.3..Dap_dat_mong">#REF!</definedName>
    <definedName name="C.3.3..Dap_dat_mong_14" localSheetId="22">#REF!</definedName>
    <definedName name="C.3.3..Dap_dat_mong_14">#REF!</definedName>
    <definedName name="C.3.3..Dap_dat_mong_18" localSheetId="22">#REF!</definedName>
    <definedName name="C.3.3..Dap_dat_mong_18">#REF!</definedName>
    <definedName name="C.3.4..Dao_dap_TDia" localSheetId="22">#REF!</definedName>
    <definedName name="C.3.4..Dao_dap_TDia">#REF!</definedName>
    <definedName name="C.3.4..Dao_dap_TDia_14" localSheetId="22">#REF!</definedName>
    <definedName name="C.3.4..Dao_dap_TDia_14">#REF!</definedName>
    <definedName name="C.3.4..Dao_dap_TDia_18" localSheetId="22">#REF!</definedName>
    <definedName name="C.3.4..Dao_dap_TDia_18">#REF!</definedName>
    <definedName name="C.3.5..Dap_bo_bao" localSheetId="22">#REF!</definedName>
    <definedName name="C.3.5..Dap_bo_bao">#REF!</definedName>
    <definedName name="C.3.5..Dap_bo_bao_14" localSheetId="22">#REF!</definedName>
    <definedName name="C.3.5..Dap_bo_bao_14">#REF!</definedName>
    <definedName name="C.3.5..Dap_bo_bao_18" localSheetId="22">#REF!</definedName>
    <definedName name="C.3.5..Dap_bo_bao_18">#REF!</definedName>
    <definedName name="C.3.6..Bom_tat_nuoc" localSheetId="22">#REF!</definedName>
    <definedName name="C.3.6..Bom_tat_nuoc">#REF!</definedName>
    <definedName name="C.3.6..Bom_tat_nuoc_14" localSheetId="22">#REF!</definedName>
    <definedName name="C.3.6..Bom_tat_nuoc_14">#REF!</definedName>
    <definedName name="C.3.6..Bom_tat_nuoc_18" localSheetId="22">#REF!</definedName>
    <definedName name="C.3.6..Bom_tat_nuoc_18">#REF!</definedName>
    <definedName name="C.3.7..Dao_bun" localSheetId="22">#REF!</definedName>
    <definedName name="C.3.7..Dao_bun">#REF!</definedName>
    <definedName name="C.3.7..Dao_bun_14" localSheetId="22">#REF!</definedName>
    <definedName name="C.3.7..Dao_bun_14">#REF!</definedName>
    <definedName name="C.3.7..Dao_bun_18" localSheetId="22">#REF!</definedName>
    <definedName name="C.3.7..Dao_bun_18">#REF!</definedName>
    <definedName name="C.3.8..Dap_cat_CT" localSheetId="22">#REF!</definedName>
    <definedName name="C.3.8..Dap_cat_CT">#REF!</definedName>
    <definedName name="C.3.8..Dap_cat_CT_14" localSheetId="22">#REF!</definedName>
    <definedName name="C.3.8..Dap_cat_CT_14">#REF!</definedName>
    <definedName name="C.3.8..Dap_cat_CT_18" localSheetId="22">#REF!</definedName>
    <definedName name="C.3.8..Dap_cat_CT_18">#REF!</definedName>
    <definedName name="C.3.9..Dao_pha_da" localSheetId="22">#REF!</definedName>
    <definedName name="C.3.9..Dao_pha_da">#REF!</definedName>
    <definedName name="C.3.9..Dao_pha_da_14" localSheetId="22">#REF!</definedName>
    <definedName name="C.3.9..Dao_pha_da_14">#REF!</definedName>
    <definedName name="C.3.9..Dao_pha_da_18" localSheetId="22">#REF!</definedName>
    <definedName name="C.3.9..Dao_pha_da_18">#REF!</definedName>
    <definedName name="C.4.1.Cot_thep" localSheetId="22">#REF!</definedName>
    <definedName name="C.4.1.Cot_thep">#REF!</definedName>
    <definedName name="C.4.1.Cot_thep_14" localSheetId="22">#REF!</definedName>
    <definedName name="C.4.1.Cot_thep_14">#REF!</definedName>
    <definedName name="C.4.1.Cot_thep_18" localSheetId="22">#REF!</definedName>
    <definedName name="C.4.1.Cot_thep_18">#REF!</definedName>
    <definedName name="C.4.2..Van_khuon" localSheetId="22">#REF!</definedName>
    <definedName name="C.4.2..Van_khuon">#REF!</definedName>
    <definedName name="C.4.2..Van_khuon_14" localSheetId="22">#REF!</definedName>
    <definedName name="C.4.2..Van_khuon_14">#REF!</definedName>
    <definedName name="C.4.2..Van_khuon_18" localSheetId="22">#REF!</definedName>
    <definedName name="C.4.2..Van_khuon_18">#REF!</definedName>
    <definedName name="C.4.3..Be_tong" localSheetId="22">#REF!</definedName>
    <definedName name="C.4.3..Be_tong">#REF!</definedName>
    <definedName name="C.4.3..Be_tong_14" localSheetId="22">#REF!</definedName>
    <definedName name="C.4.3..Be_tong_14">#REF!</definedName>
    <definedName name="C.4.3..Be_tong_18" localSheetId="22">#REF!</definedName>
    <definedName name="C.4.3..Be_tong_18">#REF!</definedName>
    <definedName name="C.4.4..Lap_BT_D.San" localSheetId="22">#REF!</definedName>
    <definedName name="C.4.4..Lap_BT_D.San">#REF!</definedName>
    <definedName name="C.4.4..Lap_BT_D.San_14" localSheetId="22">#REF!</definedName>
    <definedName name="C.4.4..Lap_BT_D.San_14">#REF!</definedName>
    <definedName name="C.4.4..Lap_BT_D.San_18" localSheetId="22">#REF!</definedName>
    <definedName name="C.4.4..Lap_BT_D.San_18">#REF!</definedName>
    <definedName name="C.4.5..Xay_da_hoc" localSheetId="22">#REF!</definedName>
    <definedName name="C.4.5..Xay_da_hoc">#REF!</definedName>
    <definedName name="C.4.5..Xay_da_hoc_14" localSheetId="22">#REF!</definedName>
    <definedName name="C.4.5..Xay_da_hoc_14">#REF!</definedName>
    <definedName name="C.4.5..Xay_da_hoc_18" localSheetId="22">#REF!</definedName>
    <definedName name="C.4.5..Xay_da_hoc_18">#REF!</definedName>
    <definedName name="C.4.6..Dong_coc" localSheetId="22">#REF!</definedName>
    <definedName name="C.4.6..Dong_coc">#REF!</definedName>
    <definedName name="C.4.6..Dong_coc_14" localSheetId="22">#REF!</definedName>
    <definedName name="C.4.6..Dong_coc_14">#REF!</definedName>
    <definedName name="C.4.6..Dong_coc_18" localSheetId="22">#REF!</definedName>
    <definedName name="C.4.6..Dong_coc_18">#REF!</definedName>
    <definedName name="C.4.7..Quet_Bi_tum" localSheetId="22">#REF!</definedName>
    <definedName name="C.4.7..Quet_Bi_tum">#REF!</definedName>
    <definedName name="C.4.7..Quet_Bi_tum_14" localSheetId="22">#REF!</definedName>
    <definedName name="C.4.7..Quet_Bi_tum_14">#REF!</definedName>
    <definedName name="C.4.7..Quet_Bi_tum_18" localSheetId="22">#REF!</definedName>
    <definedName name="C.4.7..Quet_Bi_tum_18">#REF!</definedName>
    <definedName name="C.5.1..Lap_cot_thep" localSheetId="22">#REF!</definedName>
    <definedName name="C.5.1..Lap_cot_thep">#REF!</definedName>
    <definedName name="C.5.1..Lap_cot_thep_14" localSheetId="22">#REF!</definedName>
    <definedName name="C.5.1..Lap_cot_thep_14">#REF!</definedName>
    <definedName name="C.5.1..Lap_cot_thep_18" localSheetId="22">#REF!</definedName>
    <definedName name="C.5.1..Lap_cot_thep_18">#REF!</definedName>
    <definedName name="C.5.2..Lap_cot_BT" localSheetId="22">#REF!</definedName>
    <definedName name="C.5.2..Lap_cot_BT">#REF!</definedName>
    <definedName name="C.5.2..Lap_cot_BT_14" localSheetId="22">#REF!</definedName>
    <definedName name="C.5.2..Lap_cot_BT_14">#REF!</definedName>
    <definedName name="C.5.2..Lap_cot_BT_18" localSheetId="22">#REF!</definedName>
    <definedName name="C.5.2..Lap_cot_BT_18">#REF!</definedName>
    <definedName name="C.5.3..Lap_dat_xa" localSheetId="22">#REF!</definedName>
    <definedName name="C.5.3..Lap_dat_xa">#REF!</definedName>
    <definedName name="C.5.3..Lap_dat_xa_14" localSheetId="22">#REF!</definedName>
    <definedName name="C.5.3..Lap_dat_xa_14">#REF!</definedName>
    <definedName name="C.5.3..Lap_dat_xa_18" localSheetId="22">#REF!</definedName>
    <definedName name="C.5.3..Lap_dat_xa_18">#REF!</definedName>
    <definedName name="C.5.4..Lap_tiep_dia" localSheetId="22">#REF!</definedName>
    <definedName name="C.5.4..Lap_tiep_dia">#REF!</definedName>
    <definedName name="C.5.4..Lap_tiep_dia_14" localSheetId="22">#REF!</definedName>
    <definedName name="C.5.4..Lap_tiep_dia_14">#REF!</definedName>
    <definedName name="C.5.4..Lap_tiep_dia_18" localSheetId="22">#REF!</definedName>
    <definedName name="C.5.4..Lap_tiep_dia_18">#REF!</definedName>
    <definedName name="C.5.5..Son_sat_thep" localSheetId="22">#REF!</definedName>
    <definedName name="C.5.5..Son_sat_thep">#REF!</definedName>
    <definedName name="C.5.5..Son_sat_thep_14" localSheetId="22">#REF!</definedName>
    <definedName name="C.5.5..Son_sat_thep_14">#REF!</definedName>
    <definedName name="C.5.5..Son_sat_thep_18" localSheetId="22">#REF!</definedName>
    <definedName name="C.5.5..Son_sat_thep_18">#REF!</definedName>
    <definedName name="C.6.1..Lap_su_dung" localSheetId="22">#REF!</definedName>
    <definedName name="C.6.1..Lap_su_dung">#REF!</definedName>
    <definedName name="C.6.1..Lap_su_dung_14" localSheetId="22">#REF!</definedName>
    <definedName name="C.6.1..Lap_su_dung_14">#REF!</definedName>
    <definedName name="C.6.1..Lap_su_dung_18" localSheetId="22">#REF!</definedName>
    <definedName name="C.6.1..Lap_su_dung_18">#REF!</definedName>
    <definedName name="C.6.2..Lap_su_CS" localSheetId="22">#REF!</definedName>
    <definedName name="C.6.2..Lap_su_CS">#REF!</definedName>
    <definedName name="C.6.2..Lap_su_CS_14" localSheetId="22">#REF!</definedName>
    <definedName name="C.6.2..Lap_su_CS_14">#REF!</definedName>
    <definedName name="C.6.2..Lap_su_CS_18" localSheetId="22">#REF!</definedName>
    <definedName name="C.6.2..Lap_su_CS_18">#REF!</definedName>
    <definedName name="C.6.3..Su_chuoi_do" localSheetId="22">#REF!</definedName>
    <definedName name="C.6.3..Su_chuoi_do">#REF!</definedName>
    <definedName name="C.6.3..Su_chuoi_do_14" localSheetId="22">#REF!</definedName>
    <definedName name="C.6.3..Su_chuoi_do_14">#REF!</definedName>
    <definedName name="C.6.3..Su_chuoi_do_18" localSheetId="22">#REF!</definedName>
    <definedName name="C.6.3..Su_chuoi_do_18">#REF!</definedName>
    <definedName name="C.6.4..Su_chuoi_neo" localSheetId="22">#REF!</definedName>
    <definedName name="C.6.4..Su_chuoi_neo">#REF!</definedName>
    <definedName name="C.6.4..Su_chuoi_neo_14" localSheetId="22">#REF!</definedName>
    <definedName name="C.6.4..Su_chuoi_neo_14">#REF!</definedName>
    <definedName name="C.6.4..Su_chuoi_neo_18" localSheetId="22">#REF!</definedName>
    <definedName name="C.6.4..Su_chuoi_neo_18">#REF!</definedName>
    <definedName name="C.6.5..Lap_phu_kien" localSheetId="22">#REF!</definedName>
    <definedName name="C.6.5..Lap_phu_kien">#REF!</definedName>
    <definedName name="C.6.5..Lap_phu_kien_14" localSheetId="22">#REF!</definedName>
    <definedName name="C.6.5..Lap_phu_kien_14">#REF!</definedName>
    <definedName name="C.6.5..Lap_phu_kien_18" localSheetId="22">#REF!</definedName>
    <definedName name="C.6.5..Lap_phu_kien_18">#REF!</definedName>
    <definedName name="C.6.6..Ep_noi_day" localSheetId="22">#REF!</definedName>
    <definedName name="C.6.6..Ep_noi_day">#REF!</definedName>
    <definedName name="C.6.6..Ep_noi_day_14" localSheetId="22">#REF!</definedName>
    <definedName name="C.6.6..Ep_noi_day_14">#REF!</definedName>
    <definedName name="C.6.6..Ep_noi_day_18" localSheetId="22">#REF!</definedName>
    <definedName name="C.6.6..Ep_noi_day_18">#REF!</definedName>
    <definedName name="C.6.7..KD_vuot_CN" localSheetId="22">#REF!</definedName>
    <definedName name="C.6.7..KD_vuot_CN">#REF!</definedName>
    <definedName name="C.6.7..KD_vuot_CN_14" localSheetId="22">#REF!</definedName>
    <definedName name="C.6.7..KD_vuot_CN_14">#REF!</definedName>
    <definedName name="C.6.7..KD_vuot_CN_18" localSheetId="22">#REF!</definedName>
    <definedName name="C.6.7..KD_vuot_CN_18">#REF!</definedName>
    <definedName name="C.6.8..Rai_cang_day" localSheetId="22">#REF!</definedName>
    <definedName name="C.6.8..Rai_cang_day">#REF!</definedName>
    <definedName name="C.6.8..Rai_cang_day_14" localSheetId="22">#REF!</definedName>
    <definedName name="C.6.8..Rai_cang_day_14">#REF!</definedName>
    <definedName name="C.6.8..Rai_cang_day_18" localSheetId="22">#REF!</definedName>
    <definedName name="C.6.8..Rai_cang_day_18">#REF!</definedName>
    <definedName name="C.6.9..Cap_quang" localSheetId="22">#REF!</definedName>
    <definedName name="C.6.9..Cap_quang">#REF!</definedName>
    <definedName name="C.6.9..Cap_quang_14" localSheetId="22">#REF!</definedName>
    <definedName name="C.6.9..Cap_quang_14">#REF!</definedName>
    <definedName name="C.6.9..Cap_quang_18" localSheetId="22">#REF!</definedName>
    <definedName name="C.6.9..Cap_quang_18">#REF!</definedName>
    <definedName name="c.BaMuoi" localSheetId="22">{"'Sheet1'!$L$16"}</definedName>
    <definedName name="c.BaMuoi">{"'Sheet1'!$L$16"}</definedName>
    <definedName name="C.II">#REF!</definedName>
    <definedName name="C.III">#REF!</definedName>
    <definedName name="C.IV">#REF!</definedName>
    <definedName name="C.MocTom" localSheetId="22">{"'Sheet1'!$L$16"}</definedName>
    <definedName name="C.MocTom">{"'Sheet1'!$L$16"}</definedName>
    <definedName name="C.V">#REF!</definedName>
    <definedName name="c1." localSheetId="22">#REF!</definedName>
    <definedName name="c1.">#REF!</definedName>
    <definedName name="c2." localSheetId="22">#REF!</definedName>
    <definedName name="c2.">#REF!</definedName>
    <definedName name="C2.7" localSheetId="22">#REF!</definedName>
    <definedName name="C2.7">#REF!</definedName>
    <definedName name="C3.0" localSheetId="22">#REF!</definedName>
    <definedName name="C3.0">#REF!</definedName>
    <definedName name="C3.5" localSheetId="22">#REF!</definedName>
    <definedName name="C3.5">#REF!</definedName>
    <definedName name="C3.7" localSheetId="22">#REF!</definedName>
    <definedName name="C3.7">#REF!</definedName>
    <definedName name="C4.0" localSheetId="22">#REF!</definedName>
    <definedName name="C4.0">#REF!</definedName>
    <definedName name="CA" localSheetId="22">#REF!</definedName>
    <definedName name="CA">#REF!</definedName>
    <definedName name="CA_PTVT">#REF!</definedName>
    <definedName name="CA_PTVT_14">#REF!</definedName>
    <definedName name="ca.1111">#REF!</definedName>
    <definedName name="ca.1111.th">#REF!</definedName>
    <definedName name="Cab" localSheetId="22">#REF!</definedName>
    <definedName name="Cab">#REF!</definedName>
    <definedName name="Caba" localSheetId="22">'B4. Định mức QLDA &amp; TV'!Caba</definedName>
    <definedName name="Caba">[0]!Caba</definedName>
    <definedName name="CABINET2M">#REF!</definedName>
    <definedName name="Cable_Lengths">#REF!</definedName>
    <definedName name="CABLE2" localSheetId="22">#REF!</definedName>
    <definedName name="CABLE2">#REF!</definedName>
    <definedName name="CABLE2_14" localSheetId="22">#REF!</definedName>
    <definedName name="CABLE2_14">#REF!</definedName>
    <definedName name="CABLEDISCOUNT" localSheetId="22">#REF!</definedName>
    <definedName name="CABLEDISCOUNT">#REF!</definedName>
    <definedName name="CACAU">298161</definedName>
    <definedName name="Cachdienchuoi" localSheetId="22">#REF!</definedName>
    <definedName name="Cachdienchuoi">#REF!</definedName>
    <definedName name="Cachdiendung" localSheetId="22">#REF!</definedName>
    <definedName name="Cachdiendung">#REF!</definedName>
    <definedName name="Cachdienhaap" localSheetId="22">#REF!</definedName>
    <definedName name="Cachdienhaap">#REF!</definedName>
    <definedName name="cage_pc">#REF!</definedName>
    <definedName name="cage_price">#REF!</definedName>
    <definedName name="CaiDat" localSheetId="22">#REF!</definedName>
    <definedName name="CaiDat">#REF!</definedName>
    <definedName name="CaiDatTong" localSheetId="22">#REF!</definedName>
    <definedName name="CaiDatTong">#REF!</definedName>
    <definedName name="CaiDatVAT" localSheetId="22">#REF!</definedName>
    <definedName name="CaiDatVAT">#REF!</definedName>
    <definedName name="CalcAgencyPrice">#REF!</definedName>
    <definedName name="CaMau">#REF!</definedName>
    <definedName name="CAMAY" localSheetId="22">#REF!</definedName>
    <definedName name="CAMAY">#REF!</definedName>
    <definedName name="CAMTC" localSheetId="22">#REF!</definedName>
    <definedName name="CAMTC">#REF!</definedName>
    <definedName name="Can2_14" localSheetId="22">#REF!</definedName>
    <definedName name="Can2_14">#REF!</definedName>
    <definedName name="CanBQL" localSheetId="22">#REF!</definedName>
    <definedName name="CanBQL">#REF!</definedName>
    <definedName name="CanBQL_14">#REF!</definedName>
    <definedName name="CanCuDiaPhuong" localSheetId="22">#REF!</definedName>
    <definedName name="CanCuDiaPhuong">#REF!</definedName>
    <definedName name="CanLePhi">#REF!</definedName>
    <definedName name="CanLePhi_14">#REF!</definedName>
    <definedName name="CanMT">#REF!</definedName>
    <definedName name="CanMT_14">#REF!</definedName>
    <definedName name="canname">#REF!</definedName>
    <definedName name="Canon">#REF!</definedName>
    <definedName name="CanTho">#REF!</definedName>
    <definedName name="cao" localSheetId="22">#REF!</definedName>
    <definedName name="cao">#REF!</definedName>
    <definedName name="CaoBang">#REF!</definedName>
    <definedName name="cap" localSheetId="22">#REF!</definedName>
    <definedName name="cap">#REF!</definedName>
    <definedName name="cap_1">#REF!</definedName>
    <definedName name="cap_15">#REF!</definedName>
    <definedName name="cap_16">#REF!</definedName>
    <definedName name="cap_17">#REF!</definedName>
    <definedName name="cap_19">#REF!</definedName>
    <definedName name="cap_20">#REF!</definedName>
    <definedName name="cap_21">#REF!</definedName>
    <definedName name="cap_22">#REF!</definedName>
    <definedName name="cap_23">#REF!</definedName>
    <definedName name="cap_24">#REF!</definedName>
    <definedName name="cap_25">#REF!</definedName>
    <definedName name="cap_26">#REF!</definedName>
    <definedName name="cap_27">#REF!</definedName>
    <definedName name="cap_28">#REF!</definedName>
    <definedName name="cap_29">#REF!</definedName>
    <definedName name="cap_3">#REF!</definedName>
    <definedName name="cap_30">#REF!</definedName>
    <definedName name="cap_31">#REF!</definedName>
    <definedName name="cap_32">#REF!</definedName>
    <definedName name="cap_33">#REF!</definedName>
    <definedName name="cap_34">#REF!</definedName>
    <definedName name="cap_35">#REF!</definedName>
    <definedName name="cap_36">#REF!</definedName>
    <definedName name="cap_37">#REF!</definedName>
    <definedName name="cap_38">#REF!</definedName>
    <definedName name="cap_39">#REF!</definedName>
    <definedName name="cap_40">#REF!</definedName>
    <definedName name="cap_41">#REF!</definedName>
    <definedName name="cap_43">#REF!</definedName>
    <definedName name="cap_44">#REF!</definedName>
    <definedName name="cap_7">#REF!</definedName>
    <definedName name="cap_DUL_va_TC" localSheetId="22">#REF!</definedName>
    <definedName name="cap_DUL_va_TC">#REF!</definedName>
    <definedName name="Cap_YS" localSheetId="22">'B4. Định mức QLDA &amp; TV'!Cap_YS</definedName>
    <definedName name="Cap_YS">[0]!Cap_YS</definedName>
    <definedName name="cap0.7" localSheetId="22">#REF!</definedName>
    <definedName name="cap0.7">#REF!</definedName>
    <definedName name="CAPDAT" localSheetId="22">#REF!</definedName>
    <definedName name="CAPDAT">#REF!</definedName>
    <definedName name="CAPDAT_14">#REF!</definedName>
    <definedName name="capdul">#REF!</definedName>
    <definedName name="capequip_price_erosion" localSheetId="22">#REF!</definedName>
    <definedName name="capequip_price_erosion">#REF!</definedName>
    <definedName name="Capngam">#REF!</definedName>
    <definedName name="capphoithiennhien">#REF!</definedName>
    <definedName name="capquang" localSheetId="22">#REF!</definedName>
    <definedName name="capquang">#REF!</definedName>
    <definedName name="capt" localSheetId="22">#REF!</definedName>
    <definedName name="capt">#REF!</definedName>
    <definedName name="CapTD" localSheetId="22">#REF!</definedName>
    <definedName name="CapTD">#REF!</definedName>
    <definedName name="Car">#REF!</definedName>
    <definedName name="CARL" localSheetId="0">{#N/A,#N/A,FALSE,"CCTV"}</definedName>
    <definedName name="CARL" localSheetId="22">{#N/A,#N/A,FALSE,"CCTV"}</definedName>
    <definedName name="CARL">{#N/A,#N/A,FALSE,"CCTV"}</definedName>
    <definedName name="CARL_1" localSheetId="0">{#N/A,#N/A,FALSE,"CCTV"}</definedName>
    <definedName name="CARL_1" localSheetId="14">{#N/A,#N/A,FALSE,"CCTV"}</definedName>
    <definedName name="CARL_1" localSheetId="16">{#N/A,#N/A,FALSE,"CCTV"}</definedName>
    <definedName name="CARL_1" localSheetId="22">{#N/A,#N/A,FALSE,"CCTV"}</definedName>
    <definedName name="CARL_1" localSheetId="7">{#N/A,#N/A,FALSE,"CCTV"}</definedName>
    <definedName name="CARL_1">{#N/A,#N/A,FALSE,"CCTV"}</definedName>
    <definedName name="CARL1" localSheetId="0">{#N/A,#N/A,FALSE,"CCTV"}</definedName>
    <definedName name="CARL1" localSheetId="22">{#N/A,#N/A,FALSE,"CCTV"}</definedName>
    <definedName name="CARL1">{#N/A,#N/A,FALSE,"CCTV"}</definedName>
    <definedName name="CARL1_1" localSheetId="0">{#N/A,#N/A,FALSE,"CCTV"}</definedName>
    <definedName name="CARL1_1" localSheetId="14">{#N/A,#N/A,FALSE,"CCTV"}</definedName>
    <definedName name="CARL1_1" localSheetId="16">{#N/A,#N/A,FALSE,"CCTV"}</definedName>
    <definedName name="CARL1_1" localSheetId="22">{#N/A,#N/A,FALSE,"CCTV"}</definedName>
    <definedName name="CARL1_1" localSheetId="7">{#N/A,#N/A,FALSE,"CCTV"}</definedName>
    <definedName name="CARL1_1">{#N/A,#N/A,FALSE,"CCTV"}</definedName>
    <definedName name="CARL2" localSheetId="0">{#N/A,#N/A,FALSE,"CCTV"}</definedName>
    <definedName name="CARL2" localSheetId="22">{#N/A,#N/A,FALSE,"CCTV"}</definedName>
    <definedName name="CARL2">{#N/A,#N/A,FALSE,"CCTV"}</definedName>
    <definedName name="CARL2_1" localSheetId="0">{#N/A,#N/A,FALSE,"CCTV"}</definedName>
    <definedName name="CARL2_1" localSheetId="14">{#N/A,#N/A,FALSE,"CCTV"}</definedName>
    <definedName name="CARL2_1" localSheetId="16">{#N/A,#N/A,FALSE,"CCTV"}</definedName>
    <definedName name="CARL2_1" localSheetId="22">{#N/A,#N/A,FALSE,"CCTV"}</definedName>
    <definedName name="CARL2_1" localSheetId="7">{#N/A,#N/A,FALSE,"CCTV"}</definedName>
    <definedName name="CARL2_1">{#N/A,#N/A,FALSE,"CCTV"}</definedName>
    <definedName name="Case_Linkw_AT_211_Fdd" localSheetId="22">#REF!</definedName>
    <definedName name="Case_Linkw_AT_211_Fdd">#REF!</definedName>
    <definedName name="Case_Linkw_ATX" localSheetId="22">#REF!</definedName>
    <definedName name="Case_Linkw_ATX">#REF!</definedName>
    <definedName name="Case_Linkw_ATX_218_Fdd" localSheetId="22">#REF!</definedName>
    <definedName name="Case_Linkw_ATX_218_Fdd">#REF!</definedName>
    <definedName name="casing">#REF!</definedName>
    <definedName name="cat" localSheetId="22">#REF!</definedName>
    <definedName name="CAT">#REF!</definedName>
    <definedName name="catalogFTM">#REF!</definedName>
    <definedName name="catalogue_old">#REF!</definedName>
    <definedName name="catalogue0005">#REF!</definedName>
    <definedName name="catalogue0101">#REF!</definedName>
    <definedName name="catalogue0104">#REF!</definedName>
    <definedName name="catalogue0201">#REF!</definedName>
    <definedName name="catalogue0203">#REF!</definedName>
    <definedName name="catalogue0210">#REF!</definedName>
    <definedName name="catalogue0303">#REF!</definedName>
    <definedName name="catalogue9903">#REF!</definedName>
    <definedName name="catalogue9911">#REF!</definedName>
    <definedName name="catBT">#REF!</definedName>
    <definedName name="catcap">#REF!</definedName>
    <definedName name="catchuan">#REF!</definedName>
    <definedName name="catden">#REF!</definedName>
    <definedName name="categories">#REF!</definedName>
    <definedName name="Category_All" localSheetId="22">#REF!</definedName>
    <definedName name="Category_All">#REF!</definedName>
    <definedName name="Category_All_18" localSheetId="22">#REF!</definedName>
    <definedName name="Category_All_18">#REF!</definedName>
    <definedName name="cathatnho">#REF!</definedName>
    <definedName name="CATIN" localSheetId="22">#REF!</definedName>
    <definedName name="CATIN">NA()</definedName>
    <definedName name="CATIN_14">NA()</definedName>
    <definedName name="CATIN_18">NA()</definedName>
    <definedName name="CATJYOU" localSheetId="22">#REF!</definedName>
    <definedName name="CATJYOU">NA()</definedName>
    <definedName name="CATJYOU_14">NA()</definedName>
    <definedName name="CATJYOU_18">NA()</definedName>
    <definedName name="catm" localSheetId="22">#REF!</definedName>
    <definedName name="catm">#REF!</definedName>
    <definedName name="catm_18" localSheetId="22">#REF!</definedName>
    <definedName name="catm_18">#REF!</definedName>
    <definedName name="catmin" localSheetId="22">#REF!</definedName>
    <definedName name="catmin">#REF!</definedName>
    <definedName name="catn">#REF!</definedName>
    <definedName name="catn_18">#REF!</definedName>
    <definedName name="catnen">#REF!</definedName>
    <definedName name="CATREC" localSheetId="22">#REF!</definedName>
    <definedName name="CATREC">NA()</definedName>
    <definedName name="CATREC_14">NA()</definedName>
    <definedName name="CATREC_18">NA()</definedName>
    <definedName name="catsan">#REF!</definedName>
    <definedName name="CATSYU" localSheetId="22">#REF!</definedName>
    <definedName name="CATSYU">NA()</definedName>
    <definedName name="CATSYU_14">NA()</definedName>
    <definedName name="CATSYU_18">NA()</definedName>
    <definedName name="catuon">#REF!</definedName>
    <definedName name="catvang" localSheetId="22">#REF!</definedName>
    <definedName name="catvang">#REF!</definedName>
    <definedName name="catvang_18" localSheetId="22">#REF!</definedName>
    <definedName name="catvang_18">#REF!</definedName>
    <definedName name="catxay">#REF!</definedName>
    <definedName name="cau" localSheetId="22">#REF!</definedName>
    <definedName name="cau">#REF!</definedName>
    <definedName name="Cau_1" localSheetId="22">#REF!</definedName>
    <definedName name="Cau_1">#REF!</definedName>
    <definedName name="Cau_tam" localSheetId="22">#REF!</definedName>
    <definedName name="Cau_tam">#REF!</definedName>
    <definedName name="caubanhhoi10">#REF!</definedName>
    <definedName name="caubanhhoi16">#REF!</definedName>
    <definedName name="caubanhhoi25">#REF!</definedName>
    <definedName name="caubanhhoi3">#REF!</definedName>
    <definedName name="caubanhhoi4">#REF!</definedName>
    <definedName name="caubanhhoi40">#REF!</definedName>
    <definedName name="caubanhhoi5">#REF!</definedName>
    <definedName name="caubanhhoi6">#REF!</definedName>
    <definedName name="caubanhhoi65">#REF!</definedName>
    <definedName name="caubanhhoi7">#REF!</definedName>
    <definedName name="caubanhhoi8">#REF!</definedName>
    <definedName name="caubanhhoi90">#REF!</definedName>
    <definedName name="caubanhxich10">#REF!</definedName>
    <definedName name="caubanhxich100">#REF!</definedName>
    <definedName name="caubanhxich16">#REF!</definedName>
    <definedName name="Caubanhxich16T" localSheetId="22">#REF!</definedName>
    <definedName name="Caubanhxich16T">#REF!</definedName>
    <definedName name="caubanhxich25">#REF!</definedName>
    <definedName name="caubanhxich28">#REF!</definedName>
    <definedName name="caubanhxich40">#REF!</definedName>
    <definedName name="caubanhxich5">#REF!</definedName>
    <definedName name="caubanhxich50">#REF!</definedName>
    <definedName name="caubanhxich63">#REF!</definedName>
    <definedName name="caubanhxich7">#REF!</definedName>
    <definedName name="CAUHSOFT">#REF!</definedName>
    <definedName name="Caunho" localSheetId="22">#REF!</definedName>
    <definedName name="Caunho">#REF!</definedName>
    <definedName name="caunho1" localSheetId="22">ErrorHandler_1</definedName>
    <definedName name="caunho1">ErrorHandler_1</definedName>
    <definedName name="caunoi30" localSheetId="22">#REF!</definedName>
    <definedName name="caunoi30">#REF!</definedName>
    <definedName name="cauthap10">#REF!</definedName>
    <definedName name="cauthap12">#REF!</definedName>
    <definedName name="cauthap15">#REF!</definedName>
    <definedName name="cauthap20">#REF!</definedName>
    <definedName name="cauthap25">#REF!</definedName>
    <definedName name="cauthap3">#REF!</definedName>
    <definedName name="cauthap30">#REF!</definedName>
    <definedName name="cauthap40">#REF!</definedName>
    <definedName name="cauthap5">#REF!</definedName>
    <definedName name="cauthap50">#REF!</definedName>
    <definedName name="cauthap8">#REF!</definedName>
    <definedName name="Cauthieunhi" localSheetId="22">#REF!</definedName>
    <definedName name="Cauthieunhi">#REF!</definedName>
    <definedName name="Cb" localSheetId="22">#REF!</definedName>
    <definedName name="Cb">#REF!</definedName>
    <definedName name="CBIL1">#REF!</definedName>
    <definedName name="CBIL2">#REF!</definedName>
    <definedName name="cbnnbn" localSheetId="0">{"'Sheet1'!$L$16"}</definedName>
    <definedName name="cbnnbn" localSheetId="14">{"'Sheet1'!$L$16"}</definedName>
    <definedName name="cbnnbn" localSheetId="16">{"'Sheet1'!$L$16"}</definedName>
    <definedName name="cbnnbn" localSheetId="22">{"'Sheet1'!$L$16"}</definedName>
    <definedName name="cbnnbn" localSheetId="7">{"'Sheet1'!$L$16"}</definedName>
    <definedName name="cbnnbn">{"'Sheet1'!$L$16"}</definedName>
    <definedName name="cbnnbn_1" localSheetId="0">{"'Sheet1'!$L$16"}</definedName>
    <definedName name="cbnnbn_1" localSheetId="14">{"'Sheet1'!$L$16"}</definedName>
    <definedName name="cbnnbn_1" localSheetId="16">{"'Sheet1'!$L$16"}</definedName>
    <definedName name="cbnnbn_1" localSheetId="22">{"'Sheet1'!$L$16"}</definedName>
    <definedName name="cbnnbn_1" localSheetId="7">{"'Sheet1'!$L$16"}</definedName>
    <definedName name="cbnnbn_1">{"'Sheet1'!$L$16"}</definedName>
    <definedName name="CBWAR">#REF!</definedName>
    <definedName name="cc" localSheetId="22">#REF!</definedName>
    <definedName name="CC">#REF!</definedName>
    <definedName name="CC_14" localSheetId="22">#REF!</definedName>
    <definedName name="CC_14">#REF!</definedName>
    <definedName name="ccc" localSheetId="22">{"'Sheet1'!$L$16"}</definedName>
    <definedName name="ccc">{"'Sheet1'!$L$16"}</definedName>
    <definedName name="cccc">#REF!</definedName>
    <definedName name="ccccc">#REF!</definedName>
    <definedName name="cccccccccccc" localSheetId="22">#REF!</definedName>
    <definedName name="cccccccccccc">#REF!</definedName>
    <definedName name="ccd" localSheetId="22">#REF!</definedName>
    <definedName name="ccd">#REF!</definedName>
    <definedName name="cch" localSheetId="22">#REF!</definedName>
    <definedName name="cch">#REF!</definedName>
    <definedName name="cchong" localSheetId="22">#REF!</definedName>
    <definedName name="cchong">#REF!</definedName>
    <definedName name="CCNK" localSheetId="22">#REF!</definedName>
    <definedName name="CCNK">#REF!</definedName>
    <definedName name="CCPABSS4">#REF!</definedName>
    <definedName name="CCPABSSLU1">#REF!</definedName>
    <definedName name="CCPABSSLU2">#REF!</definedName>
    <definedName name="CCPABSSLU3">#REF!</definedName>
    <definedName name="CCPABSSLU4">#REF!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CS" localSheetId="22">#REF!</definedName>
    <definedName name="CCS">#REF!</definedName>
    <definedName name="CCS_18" localSheetId="22">#REF!</definedName>
    <definedName name="CCS_18">#REF!</definedName>
    <definedName name="CCT" localSheetId="22">#REF!</definedName>
    <definedName name="CCT">#REF!</definedName>
    <definedName name="cd" localSheetId="22">#REF!</definedName>
    <definedName name="cd" localSheetId="6">#REF!</definedName>
    <definedName name="cd" localSheetId="7">#REF!</definedName>
    <definedName name="cd">#REF!</definedName>
    <definedName name="Çd" localSheetId="22">'B4. Định mức QLDA &amp; TV'!Çd</definedName>
    <definedName name="Çd">#REF!</definedName>
    <definedName name="cd_14" localSheetId="22">#REF!</definedName>
    <definedName name="cd_14">#REF!</definedName>
    <definedName name="CDA" localSheetId="22">#REF!</definedName>
    <definedName name="CDA">#REF!</definedName>
    <definedName name="CDAI" localSheetId="22">#REF!</definedName>
    <definedName name="CDAI">#REF!</definedName>
    <definedName name="CDAY" localSheetId="22">#REF!</definedName>
    <definedName name="CDAY">#REF!</definedName>
    <definedName name="CDB" localSheetId="22">#REF!</definedName>
    <definedName name="CDB">#REF!</definedName>
    <definedName name="cdc" localSheetId="22">#REF!*1000+1030-100</definedName>
    <definedName name="cdc">#REF!*1000+1030-100</definedName>
    <definedName name="CDD" localSheetId="22">#REF!</definedName>
    <definedName name="CDD">#REF!</definedName>
    <definedName name="CDD_18" localSheetId="22">#REF!</definedName>
    <definedName name="CDD_18">#REF!</definedName>
    <definedName name="CDDB" localSheetId="22">#REF!</definedName>
    <definedName name="CDDB">#REF!</definedName>
    <definedName name="CDDC" localSheetId="22">#REF!</definedName>
    <definedName name="CDDC">#REF!</definedName>
    <definedName name="CDDD" localSheetId="22">#REF!</definedName>
    <definedName name="CDDD">#REF!</definedName>
    <definedName name="CDDD_14" localSheetId="22">#REF!</definedName>
    <definedName name="CDDD_14">#REF!</definedName>
    <definedName name="cddd1p" localSheetId="22">#REF!</definedName>
    <definedName name="cddd1p">#REF!</definedName>
    <definedName name="cddd1p_14">#REF!</definedName>
    <definedName name="CDDD1PHA" localSheetId="22">#REF!</definedName>
    <definedName name="CDDD1PHA">#REF!</definedName>
    <definedName name="CDDD1PHA_18">#REF!</definedName>
    <definedName name="cddd3p" localSheetId="22">#REF!</definedName>
    <definedName name="cddd3p">#REF!</definedName>
    <definedName name="cddd3p_14">#REF!</definedName>
    <definedName name="CDDD3PHA" localSheetId="22">#REF!</definedName>
    <definedName name="CDDD3PHA">#REF!</definedName>
    <definedName name="CDDD3PHA_18">#REF!</definedName>
    <definedName name="CDDR_Acer40X_IDE" localSheetId="22">#REF!</definedName>
    <definedName name="CDDR_Acer40X_IDE">#REF!</definedName>
    <definedName name="CDDR_Acer48X_IDE" localSheetId="22">#REF!</definedName>
    <definedName name="CDDR_Acer48X_IDE">#REF!</definedName>
    <definedName name="CDDR_Acer50X_IDE" localSheetId="22">#REF!</definedName>
    <definedName name="CDDR_Acer50X_IDE">#REF!</definedName>
    <definedName name="CDDT" localSheetId="22">#REF!</definedName>
    <definedName name="CDDT">#REF!</definedName>
    <definedName name="CDE">#REF!</definedName>
    <definedName name="CDMA_1.9_large">#REF!</definedName>
    <definedName name="CDMA_1.9_medium">#REF!</definedName>
    <definedName name="CDMA_1.9_small">#REF!</definedName>
    <definedName name="CDMA_800_Dom_large">#REF!</definedName>
    <definedName name="CDMA_800_Dom_medium">#REF!</definedName>
    <definedName name="CDMA_800_Dom_small">#REF!</definedName>
    <definedName name="CDMA_800_Int_large">#REF!</definedName>
    <definedName name="CDMA_800_Int_medium">#REF!</definedName>
    <definedName name="CDMA_800_Int_small">#REF!</definedName>
    <definedName name="CDMA_900_large">#REF!</definedName>
    <definedName name="CDMA_900_medium">#REF!</definedName>
    <definedName name="CDMA_900_small">#REF!</definedName>
    <definedName name="CDMA_Japan_large">#REF!</definedName>
    <definedName name="CDMA_Japan_medium">#REF!</definedName>
    <definedName name="CDMA_Japan_small">#REF!</definedName>
    <definedName name="CDMD" localSheetId="22">#REF!</definedName>
    <definedName name="CDMD">#REF!</definedName>
    <definedName name="cdn" localSheetId="22">#REF!</definedName>
    <definedName name="cdn">#REF!</definedName>
    <definedName name="Cdnum" localSheetId="22">#REF!</definedName>
    <definedName name="Cdnum">#REF!</definedName>
    <definedName name="Cdnum_18" localSheetId="22">#REF!</definedName>
    <definedName name="Cdnum_18">#REF!</definedName>
    <definedName name="Cdo_8bat">#REF!</definedName>
    <definedName name="Cdo_TK50">#REF!</definedName>
    <definedName name="CDPS">#REF!</definedName>
    <definedName name="CDR">#REF!</definedName>
    <definedName name="Çdsf" localSheetId="22">'B4. Định mức QLDA &amp; TV'!Çdsf</definedName>
    <definedName name="Çdsf">#REF!</definedName>
    <definedName name="CECHO1">#REF!</definedName>
    <definedName name="CECHO2">#REF!</definedName>
    <definedName name="CEIR1">#REF!</definedName>
    <definedName name="CEIR2">#REF!</definedName>
    <definedName name="cell" localSheetId="22">#REF!</definedName>
    <definedName name="cell">#REF!</definedName>
    <definedName name="cell_duree" localSheetId="22">#REF!</definedName>
    <definedName name="cell_duree">#REF!</definedName>
    <definedName name="Cell_Lieu_Formation" localSheetId="22">#REF!</definedName>
    <definedName name="Cell_Lieu_Formation">#REF!</definedName>
    <definedName name="Cell_Nb_Formateur" localSheetId="22">#REF!</definedName>
    <definedName name="Cell_Nb_Formateur">#REF!</definedName>
    <definedName name="Cell_Pays_Origine" localSheetId="22">#REF!</definedName>
    <definedName name="Cell_Pays_Origine">#REF!</definedName>
    <definedName name="Cell_Tab_Lieu" localSheetId="22">#REF!</definedName>
    <definedName name="Cell_Tab_Lieu">#REF!</definedName>
    <definedName name="cella" localSheetId="22">#REF!</definedName>
    <definedName name="cella">#REF!</definedName>
    <definedName name="cellcv" localSheetId="22">#REF!</definedName>
    <definedName name="cellcv">#REF!</definedName>
    <definedName name="cellf" localSheetId="22">#REF!</definedName>
    <definedName name="cellf">#REF!</definedName>
    <definedName name="celltips_area" localSheetId="22">#REF!</definedName>
    <definedName name="celltips_area">#REF!</definedName>
    <definedName name="CELPNT" localSheetId="22">#REF!</definedName>
    <definedName name="CELPNT">#REF!</definedName>
    <definedName name="CELPNT2" localSheetId="22">#REF!</definedName>
    <definedName name="CELPNT2">#REF!</definedName>
    <definedName name="Cen" localSheetId="22">#REF!</definedName>
    <definedName name="Cen">#REF!</definedName>
    <definedName name="Céng">#REF!</definedName>
    <definedName name="CENVE1">#REF!</definedName>
    <definedName name="CENVE2" localSheetId="22">#REF!</definedName>
    <definedName name="CENVE2">#REF!</definedName>
    <definedName name="CÈu_long_mon_10_T">#REF!</definedName>
    <definedName name="CÈu_long_mon_30_T">#REF!</definedName>
    <definedName name="CF_CHKROUNDDG">#REF!</definedName>
    <definedName name="CF_CHKROUNDKL">#REF!</definedName>
    <definedName name="CF_CPD">#REF!</definedName>
    <definedName name="CF_CPTV">#REF!</definedName>
    <definedName name="CF_DBGVT">#REF!</definedName>
    <definedName name="CF_DGKL">#REF!</definedName>
    <definedName name="CF_DTGT">#REF!</definedName>
    <definedName name="CF_du_phong" localSheetId="22">#REF!</definedName>
    <definedName name="CF_du_phong">#REF!</definedName>
    <definedName name="CF_GTHAU">#REF!</definedName>
    <definedName name="CF_HIDE_NCM">#REF!</definedName>
    <definedName name="CF_HSDGCT">#REF!</definedName>
    <definedName name="CF_HSM">#REF!</definedName>
    <definedName name="CF_HSNC">#REF!</definedName>
    <definedName name="CF_HSTT">#REF!</definedName>
    <definedName name="CF_HSVL">#REF!</definedName>
    <definedName name="CF_LDTR">#REF!</definedName>
    <definedName name="CF_MATL">#REF!</definedName>
    <definedName name="CF_NCPALL">#REF!</definedName>
    <definedName name="CF_NCPK">#REF!</definedName>
    <definedName name="CF_NCPTV">#REF!</definedName>
    <definedName name="CF_ROUNDDG">#REF!</definedName>
    <definedName name="CF_ROUNDKL">#REF!</definedName>
    <definedName name="CF_TDGDD">#REF!</definedName>
    <definedName name="CF_TDGDP">#REF!</definedName>
    <definedName name="CF_TDGTH">#REF!</definedName>
    <definedName name="CF_TDNCXD">#REF!</definedName>
    <definedName name="CF_TITILE_MK">#REF!</definedName>
    <definedName name="CF_TITILE_MTC">#REF!</definedName>
    <definedName name="CF_TITILE_NC">#REF!</definedName>
    <definedName name="CF_TITILE_VL">#REF!</definedName>
    <definedName name="CF_TITILE_VLK">#REF!</definedName>
    <definedName name="CF_TITILE_VLP">#REF!</definedName>
    <definedName name="CF_TT">#REF!</definedName>
    <definedName name="CF_TYPE_DG">#REF!</definedName>
    <definedName name="CF1_a129" localSheetId="22">{"Offgrid",#N/A,FALSE,"OFFGRID";"Region",#N/A,FALSE,"REGION";"Offgrid -2",#N/A,FALSE,"OFFGRID";"WTP",#N/A,FALSE,"WTP";"WTP -2",#N/A,FALSE,"WTP";"Project",#N/A,FALSE,"PROJECT";"Summary -2",#N/A,FALSE,"SUMMARY"}</definedName>
    <definedName name="CF1_a129">{"Offgrid",#N/A,FALSE,"OFFGRID";"Region",#N/A,FALSE,"REGION";"Offgrid -2",#N/A,FALSE,"OFFGRID";"WTP",#N/A,FALSE,"WTP";"WTP -2",#N/A,FALSE,"WTP";"Project",#N/A,FALSE,"PROJECT";"Summary -2",#N/A,FALSE,"SUMMARY"}</definedName>
    <definedName name="cfc" localSheetId="22">#REF!</definedName>
    <definedName name="cfc">#REF!</definedName>
    <definedName name="cfc_18" localSheetId="22">#REF!</definedName>
    <definedName name="cfc_18">#REF!</definedName>
    <definedName name="CFG_SECTION" localSheetId="22">#REF!</definedName>
    <definedName name="CFG_SECTION">#REF!</definedName>
    <definedName name="CFG_SUBTOTAL_ALL" localSheetId="22">#REF!</definedName>
    <definedName name="CFG_SUBTOTAL_ALL">#REF!</definedName>
    <definedName name="CFG_SUBTOTAL_HW" localSheetId="22">#REF!</definedName>
    <definedName name="CFG_SUBTOTAL_HW">#REF!</definedName>
    <definedName name="CFG_SUBTOTAL_MW" localSheetId="22">#REF!</definedName>
    <definedName name="CFG_SUBTOTAL_MW">#REF!</definedName>
    <definedName name="CFG_SUBTOTAL_PS" localSheetId="22">#REF!</definedName>
    <definedName name="CFG_SUBTOTAL_PS">#REF!</definedName>
    <definedName name="CFG_SUBTOTAL_SECTION" localSheetId="22">#REF!</definedName>
    <definedName name="CFG_SUBTOTAL_SECTION">#REF!</definedName>
    <definedName name="CFG_SUBTOTAL_SW" localSheetId="22">#REF!</definedName>
    <definedName name="CFG_SUBTOTAL_SW">#REF!</definedName>
    <definedName name="CFG_TITLE_FLD_CFG_NAME" localSheetId="22">#REF!</definedName>
    <definedName name="CFG_TITLE_FLD_CFG_NAME">#REF!</definedName>
    <definedName name="CFG_TITLE_SECTION" localSheetId="22">#REF!</definedName>
    <definedName name="CFG_TITLE_SECTION">#REF!</definedName>
    <definedName name="CFICHARI">#REF!</definedName>
    <definedName name="CFICHGER">#REF!</definedName>
    <definedName name="cfk" localSheetId="22">#REF!</definedName>
    <definedName name="cfk">#REF!</definedName>
    <definedName name="CFO_01_FTM">#REF!</definedName>
    <definedName name="CFO_List">#REF!</definedName>
    <definedName name="cfo_num">#REF!</definedName>
    <definedName name="CFTB_HSTT">#REF!</definedName>
    <definedName name="CFUT">#REF!</definedName>
    <definedName name="cg" localSheetId="22">{"'Sheet1'!$L$16"}</definedName>
    <definedName name="cg">{"'Sheet1'!$L$16"}</definedName>
    <definedName name="Çggg" localSheetId="22">'B4. Định mức QLDA &amp; TV'!Çggg</definedName>
    <definedName name="Çggg">#REF!</definedName>
    <definedName name="cgionc" localSheetId="22">#REF!</definedName>
    <definedName name="cgionc">#REF!</definedName>
    <definedName name="cgionc_14" localSheetId="22">#REF!</definedName>
    <definedName name="cgionc_14">#REF!</definedName>
    <definedName name="cgiovl" localSheetId="22">#REF!</definedName>
    <definedName name="cgiovl">#REF!</definedName>
    <definedName name="cgiovl_14">#REF!</definedName>
    <definedName name="CH" localSheetId="22">#REF!</definedName>
    <definedName name="CH">#REF!</definedName>
    <definedName name="CH_18" localSheetId="22">#REF!</definedName>
    <definedName name="CH_18">#REF!</definedName>
    <definedName name="Ch_rong" localSheetId="22">#REF!</definedName>
    <definedName name="Ch_rong">#REF!</definedName>
    <definedName name="chaclmqs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n" localSheetId="22">#REF!</definedName>
    <definedName name="chan">#REF!</definedName>
    <definedName name="Chang" localSheetId="22">#REF!</definedName>
    <definedName name="Chang">#REF!</definedName>
    <definedName name="changde" localSheetId="22">[0]!catalogue</definedName>
    <definedName name="changde">[0]!catalogue</definedName>
    <definedName name="changde1" localSheetId="22">[0]!catalogue</definedName>
    <definedName name="changde1">[0]!catalogue</definedName>
    <definedName name="channel_size" localSheetId="22">#REF!</definedName>
    <definedName name="channel_size">#REF!</definedName>
    <definedName name="Chart3" localSheetId="22">{"'Sheet1'!$L$16"}</definedName>
    <definedName name="Chart3">{"'Sheet1'!$L$16"}</definedName>
    <definedName name="chay1" localSheetId="22">#REF!</definedName>
    <definedName name="chay1">#REF!</definedName>
    <definedName name="chay10" localSheetId="22">#REF!</definedName>
    <definedName name="chay10">#REF!</definedName>
    <definedName name="chay2" localSheetId="22">#REF!</definedName>
    <definedName name="chay2">#REF!</definedName>
    <definedName name="chay3" localSheetId="22">#REF!</definedName>
    <definedName name="chay3">#REF!</definedName>
    <definedName name="chay4" localSheetId="22">#REF!</definedName>
    <definedName name="chay4">#REF!</definedName>
    <definedName name="chay5" localSheetId="22">#REF!</definedName>
    <definedName name="chay5">#REF!</definedName>
    <definedName name="chay6" localSheetId="22">#REF!</definedName>
    <definedName name="chay6">#REF!</definedName>
    <definedName name="chay7" localSheetId="22">#REF!</definedName>
    <definedName name="chay7">#REF!</definedName>
    <definedName name="chay8" localSheetId="22">#REF!</definedName>
    <definedName name="chay8">#REF!</definedName>
    <definedName name="chay9" localSheetId="22">#REF!</definedName>
    <definedName name="chay9">#REF!</definedName>
    <definedName name="ChDai" localSheetId="22">#REF!</definedName>
    <definedName name="ChDai">#REF!</definedName>
    <definedName name="Chdate">#REF!</definedName>
    <definedName name="chhtnc" localSheetId="22">#REF!</definedName>
    <definedName name="chhtnc">#REF!</definedName>
    <definedName name="chhtnc_14">#REF!</definedName>
    <definedName name="chhtvl" localSheetId="22">#REF!</definedName>
    <definedName name="chhtvl">#REF!</definedName>
    <definedName name="chhtvl_14">#REF!</definedName>
    <definedName name="Chi_phi_OM">#REF!</definedName>
    <definedName name="Chi_tieát_phi" localSheetId="22">#REF!</definedName>
    <definedName name="Chi_tieát_phi">#REF!</definedName>
    <definedName name="chi_tiÕt_vËt_liÖu___nh_n_c_ng___m_y_thi_c_ng">#REF!</definedName>
    <definedName name="chialuong">#REF!</definedName>
    <definedName name="Chichuyengia">#NAME?</definedName>
    <definedName name="Chiemhoa" localSheetId="22">#REF!</definedName>
    <definedName name="Chiemhoa">#REF!</definedName>
    <definedName name="Chiemhoa_18" localSheetId="22">#REF!</definedName>
    <definedName name="Chiemhoa_18">#REF!</definedName>
    <definedName name="chietchai2" localSheetId="0">{"'Sheet1'!$L$16"}</definedName>
    <definedName name="chietchai2" localSheetId="14">{"'Sheet1'!$L$16"}</definedName>
    <definedName name="chietchai2" localSheetId="16">{"'Sheet1'!$L$16"}</definedName>
    <definedName name="chietchai2" localSheetId="22">{"'Sheet1'!$L$16"}</definedName>
    <definedName name="chietchai2" localSheetId="6">{"'Sheet1'!$L$16"}</definedName>
    <definedName name="chietchai2" localSheetId="7">{"'Sheet1'!$L$16"}</definedName>
    <definedName name="chietchai2">{"'Sheet1'!$L$16"}</definedName>
    <definedName name="chilk" localSheetId="0">{"'Sheet1'!$L$16"}</definedName>
    <definedName name="chilk" localSheetId="14">{"'Sheet1'!$L$16"}</definedName>
    <definedName name="chilk" localSheetId="19">{"'Sheet1'!$L$16"}</definedName>
    <definedName name="chilk" localSheetId="16">{"'Sheet1'!$L$16"}</definedName>
    <definedName name="chilk" localSheetId="17">{"'Sheet1'!$L$16"}</definedName>
    <definedName name="chilk" localSheetId="18">{"'Sheet1'!$L$16"}</definedName>
    <definedName name="chilk" localSheetId="22">{"'Sheet1'!$L$16"}</definedName>
    <definedName name="chilk" localSheetId="6">{"'Sheet1'!$L$16"}</definedName>
    <definedName name="chilk">{"'Sheet1'!$L$16"}</definedName>
    <definedName name="chilk_1" localSheetId="0">{"'Sheet1'!$L$16"}</definedName>
    <definedName name="chilk_1" localSheetId="14">{"'Sheet1'!$L$16"}</definedName>
    <definedName name="chilk_1" localSheetId="16">{"'Sheet1'!$L$16"}</definedName>
    <definedName name="chilk_1" localSheetId="22">{"'Sheet1'!$L$16"}</definedName>
    <definedName name="chilk_1" localSheetId="7">{"'Sheet1'!$L$16"}</definedName>
    <definedName name="chilk_1">{"'Sheet1'!$L$16"}</definedName>
    <definedName name="Chin">#REF!</definedName>
    <definedName name="ChiPhiKhac">#REF!</definedName>
    <definedName name="ChiPhiKiemToan">#REF!</definedName>
    <definedName name="ChiPhiQToan" localSheetId="22">#REF!</definedName>
    <definedName name="ChiPhiQToan">#REF!</definedName>
    <definedName name="chiphituvan" localSheetId="22">#REF!</definedName>
    <definedName name="chiphituvan">#REF!</definedName>
    <definedName name="chithue">#REF!</definedName>
    <definedName name="CHITIET" localSheetId="22">#REF!</definedName>
    <definedName name="CHITIET">#REF!</definedName>
    <definedName name="CHITIET1" localSheetId="22">#REF!</definedName>
    <definedName name="CHITIET1">#REF!</definedName>
    <definedName name="CHITIET2" localSheetId="22">#REF!</definedName>
    <definedName name="CHITIET2">#REF!</definedName>
    <definedName name="chitiet3" localSheetId="0">{"'Sheet1'!$L$16"}</definedName>
    <definedName name="chitiet3" localSheetId="14">{"'Sheet1'!$L$16"}</definedName>
    <definedName name="chitiet3" localSheetId="16">{"'Sheet1'!$L$16"}</definedName>
    <definedName name="chitiet3" localSheetId="22">{"'Sheet1'!$L$16"}</definedName>
    <definedName name="chitiet3" localSheetId="6">{"'Sheet1'!$L$16"}</definedName>
    <definedName name="chitiet3" localSheetId="7">{"'Sheet1'!$L$16"}</definedName>
    <definedName name="chitiet3">{"'Sheet1'!$L$16"}</definedName>
    <definedName name="chitietbgiang2" localSheetId="0">{"'Sheet1'!$L$16"}</definedName>
    <definedName name="chitietbgiang2" localSheetId="14">{"'Sheet1'!$L$16"}</definedName>
    <definedName name="chitietbgiang2" localSheetId="19">{"'Sheet1'!$L$16"}</definedName>
    <definedName name="chitietbgiang2" localSheetId="16">{"'Sheet1'!$L$16"}</definedName>
    <definedName name="chitietbgiang2" localSheetId="17">{"'Sheet1'!$L$16"}</definedName>
    <definedName name="chitietbgiang2" localSheetId="18">{"'Sheet1'!$L$16"}</definedName>
    <definedName name="chitietbgiang2" localSheetId="22">{"'Sheet1'!$L$16"}</definedName>
    <definedName name="chitietbgiang2" localSheetId="6">{"'Sheet1'!$L$16"}</definedName>
    <definedName name="chitietbgiang2">{"'Sheet1'!$L$16"}</definedName>
    <definedName name="chitietbgiang2_1" localSheetId="0">{"'Sheet1'!$L$16"}</definedName>
    <definedName name="chitietbgiang2_1" localSheetId="14">{"'Sheet1'!$L$16"}</definedName>
    <definedName name="chitietbgiang2_1" localSheetId="16">{"'Sheet1'!$L$16"}</definedName>
    <definedName name="chitietbgiang2_1" localSheetId="22">{"'Sheet1'!$L$16"}</definedName>
    <definedName name="chitietbgiang2_1" localSheetId="7">{"'Sheet1'!$L$16"}</definedName>
    <definedName name="chitietbgiang2_1">{"'Sheet1'!$L$16"}</definedName>
    <definedName name="chitietcong" localSheetId="22">#REF!</definedName>
    <definedName name="chitietcong">#REF!</definedName>
    <definedName name="Chitietcong1" localSheetId="22">#REF!</definedName>
    <definedName name="Chitietcong1">#REF!</definedName>
    <definedName name="chitietcot1" localSheetId="22">#REF!</definedName>
    <definedName name="chitietcot1">#REF!</definedName>
    <definedName name="chitietcot2" localSheetId="22">#REF!</definedName>
    <definedName name="chitietcot2">#REF!</definedName>
    <definedName name="chitietdao">#REF!</definedName>
    <definedName name="CHITIEU" localSheetId="22">#REF!</definedName>
    <definedName name="CHITIEU">#REF!</definedName>
    <definedName name="CHITIEU_DL" localSheetId="22">#REF!</definedName>
    <definedName name="CHITIEU_DL">#REF!</definedName>
    <definedName name="CHITIEU_VT" localSheetId="22">#REF!</definedName>
    <definedName name="CHITIEU_VT">#REF!</definedName>
    <definedName name="chiyoko">#REF!</definedName>
    <definedName name="chk" localSheetId="22">#REF!</definedName>
    <definedName name="chk">#REF!</definedName>
    <definedName name="chl" localSheetId="0">{"'Sheet1'!$L$16"}</definedName>
    <definedName name="chl" localSheetId="14">{"'Sheet1'!$L$16"}</definedName>
    <definedName name="chl" localSheetId="19">{"'Sheet1'!$L$16"}</definedName>
    <definedName name="chl" localSheetId="16">{"'Sheet1'!$L$16"}</definedName>
    <definedName name="chl" localSheetId="17">{"'Sheet1'!$L$16"}</definedName>
    <definedName name="chl" localSheetId="18">{"'Sheet1'!$L$16"}</definedName>
    <definedName name="chl" localSheetId="22">{"'Sheet1'!$L$16"}</definedName>
    <definedName name="chl" localSheetId="6">{"'Sheet1'!$L$16"}</definedName>
    <definedName name="chl" localSheetId="7">{"'Sheet1'!$L$16"}</definedName>
    <definedName name="chl">{"'Sheet1'!$L$16"}</definedName>
    <definedName name="chl_1" localSheetId="0">{"'Sheet1'!$L$16"}</definedName>
    <definedName name="chl_1" localSheetId="14">{"'Sheet1'!$L$16"}</definedName>
    <definedName name="chl_1" localSheetId="16">{"'Sheet1'!$L$16"}</definedName>
    <definedName name="chl_1" localSheetId="22">{"'Sheet1'!$L$16"}</definedName>
    <definedName name="chl_1" localSheetId="7">{"'Sheet1'!$L$16"}</definedName>
    <definedName name="chl_1">{"'Sheet1'!$L$16"}</definedName>
    <definedName name="CHLR1">#REF!</definedName>
    <definedName name="CHLR2">#REF!</definedName>
    <definedName name="chnc" localSheetId="22">#REF!</definedName>
    <definedName name="chnc">#REF!</definedName>
    <definedName name="chnc_14">#REF!</definedName>
    <definedName name="CHOBLKS">#REF!</definedName>
    <definedName name="Choix" localSheetId="22">#REF!</definedName>
    <definedName name="Choix">#REF!</definedName>
    <definedName name="choix_HLR">#REF!</definedName>
    <definedName name="chon">#REF!</definedName>
    <definedName name="chon1">#REF!</definedName>
    <definedName name="chon2">#REF!</definedName>
    <definedName name="chon3">#REF!</definedName>
    <definedName name="CHONGSET" localSheetId="22">#REF!</definedName>
    <definedName name="CHONGSET">#REF!</definedName>
    <definedName name="CHONSRCR">#REF!</definedName>
    <definedName name="CHOSRCAT">#REF!</definedName>
    <definedName name="CHOSRCFL">#REF!</definedName>
    <definedName name="CHOSRCSU">#REF!</definedName>
    <definedName name="CHOSRRLS">#REF!</definedName>
    <definedName name="CHP_SERVICE">#REF!</definedName>
    <definedName name="CHP_TRAINING">#REF!</definedName>
    <definedName name="CHSO4">#REF!</definedName>
    <definedName name="Chu" localSheetId="22">#REF!</definedName>
    <definedName name="Chu">#REF!</definedName>
    <definedName name="Chuc_nang" localSheetId="22">#REF!</definedName>
    <definedName name="Chuc_nang">#REF!</definedName>
    <definedName name="Chức_năng" localSheetId="22">#REF!</definedName>
    <definedName name="Chức_năng">#REF!</definedName>
    <definedName name="Chuc_nang_moi" localSheetId="22">#REF!</definedName>
    <definedName name="Chuc_nang_moi">#REF!</definedName>
    <definedName name="Chuc_nang_moi2">#REF!</definedName>
    <definedName name="chuc1" localSheetId="22">#REF!</definedName>
    <definedName name="chuc1">#REF!</definedName>
    <definedName name="chucnang_WFW" localSheetId="22">#REF!</definedName>
    <definedName name="chucnang_WFW">#REF!</definedName>
    <definedName name="chucnang_WFW2">#REF!</definedName>
    <definedName name="chung">66</definedName>
    <definedName name="Chupdaucapcongotnong" localSheetId="22">#REF!</definedName>
    <definedName name="Chupdaucapcongotnong">#REF!</definedName>
    <definedName name="chuyen" localSheetId="0">{"'Sheet1'!$L$16"}</definedName>
    <definedName name="chuyen" localSheetId="14">{"'Sheet1'!$L$16"}</definedName>
    <definedName name="chuyen" localSheetId="19">{"'Sheet1'!$L$16"}</definedName>
    <definedName name="chuyen" localSheetId="16">{"'Sheet1'!$L$16"}</definedName>
    <definedName name="chuyen" localSheetId="17">{"'Sheet1'!$L$16"}</definedName>
    <definedName name="chuyen" localSheetId="18">{"'Sheet1'!$L$16"}</definedName>
    <definedName name="chuyen" localSheetId="22">{"'Sheet1'!$L$16"}</definedName>
    <definedName name="chuyen" localSheetId="6">{"'Sheet1'!$L$16"}</definedName>
    <definedName name="chuyen" localSheetId="7">{"'Sheet1'!$L$16"}</definedName>
    <definedName name="chuyen">{"'Sheet1'!$L$16"}</definedName>
    <definedName name="chuyen_1" localSheetId="0">{"'Sheet1'!$L$16"}</definedName>
    <definedName name="chuyen_1" localSheetId="14">{"'Sheet1'!$L$16"}</definedName>
    <definedName name="chuyen_1" localSheetId="16">{"'Sheet1'!$L$16"}</definedName>
    <definedName name="chuyen_1" localSheetId="22">{"'Sheet1'!$L$16"}</definedName>
    <definedName name="chuyen_1" localSheetId="7">{"'Sheet1'!$L$16"}</definedName>
    <definedName name="chuyen_1">{"'Sheet1'!$L$16"}</definedName>
    <definedName name="chuyengia1" localSheetId="22">#REF!</definedName>
    <definedName name="chuyengia1">#REF!</definedName>
    <definedName name="chuyengia2" localSheetId="22">#REF!</definedName>
    <definedName name="chuyengia2">#REF!</definedName>
    <definedName name="chvl" localSheetId="22">#REF!</definedName>
    <definedName name="chvl">#REF!</definedName>
    <definedName name="chvl_14" localSheetId="22">#REF!</definedName>
    <definedName name="chvl_14">#REF!</definedName>
    <definedName name="CI" localSheetId="22">#REF!</definedName>
    <definedName name="CI">#REF!</definedName>
    <definedName name="CI_PTVT">#REF!</definedName>
    <definedName name="CI_PTVT_14">#REF!</definedName>
    <definedName name="cidttjsc" localSheetId="22">#REF!</definedName>
    <definedName name="cidttjsc">#REF!</definedName>
    <definedName name="CIF">#REF!</definedName>
    <definedName name="CIF_BKK" localSheetId="22">#REF!</definedName>
    <definedName name="CIF_BKK">#REF!</definedName>
    <definedName name="CIF_to_DDU">#REF!</definedName>
    <definedName name="cii" localSheetId="22">#REF!</definedName>
    <definedName name="cii">#REF!</definedName>
    <definedName name="ciii">#REF!</definedName>
    <definedName name="CINTER1">#REF!</definedName>
    <definedName name="CINTER2">#REF!</definedName>
    <definedName name="CIP" localSheetId="22">#REF!</definedName>
    <definedName name="CIP">#REF!</definedName>
    <definedName name="cip_bss" localSheetId="22">#REF!</definedName>
    <definedName name="cip_bss">#REF!</definedName>
    <definedName name="CIP_Incoterm_Price">#REF!</definedName>
    <definedName name="CIT_Marge">#REF!</definedName>
    <definedName name="citidd" localSheetId="22">#REF!</definedName>
    <definedName name="citidd">#REF!</definedName>
    <definedName name="citidd_14">#REF!</definedName>
    <definedName name="City" localSheetId="22">#REF!</definedName>
    <definedName name="city">#REF!</definedName>
    <definedName name="citycv" localSheetId="22">#REF!</definedName>
    <definedName name="citycv">#REF!</definedName>
    <definedName name="cityf" localSheetId="22">#REF!</definedName>
    <definedName name="cityf">#REF!</definedName>
    <definedName name="CK" localSheetId="22">#REF!</definedName>
    <definedName name="CK">#REF!</definedName>
    <definedName name="CK_18" localSheetId="22">#REF!</definedName>
    <definedName name="CK_18">#REF!</definedName>
    <definedName name="Ckc" localSheetId="22">#REF!</definedName>
    <definedName name="Ckc">#REF!</definedName>
    <definedName name="ckka">#REF!</definedName>
    <definedName name="cknc" localSheetId="22">#REF!</definedName>
    <definedName name="cknc">#REF!</definedName>
    <definedName name="cknc_14" localSheetId="22">#REF!</definedName>
    <definedName name="cknc_14">#REF!</definedName>
    <definedName name="ckvl" localSheetId="22">#REF!</definedName>
    <definedName name="ckvl">#REF!</definedName>
    <definedName name="ckvl_14">#REF!</definedName>
    <definedName name="CL" localSheetId="22">#REF!</definedName>
    <definedName name="CL">#REF!</definedName>
    <definedName name="cla">#REF!</definedName>
    <definedName name="CLai" localSheetId="22">#REF!</definedName>
    <definedName name="CLai">#REF!</definedName>
    <definedName name="clech">#REF!</definedName>
    <definedName name="CLECH_0.4">#REF!</definedName>
    <definedName name="CLech_22">#REF!</definedName>
    <definedName name="CleintEmail" localSheetId="22">#REF!</definedName>
    <definedName name="CleintEmail">#REF!</definedName>
    <definedName name="CLIENT" localSheetId="22">#REF!</definedName>
    <definedName name="CLIENT">#REF!</definedName>
    <definedName name="ClientComp0" localSheetId="22">#REF!</definedName>
    <definedName name="ClientComp0">#REF!</definedName>
    <definedName name="ClientCompany" localSheetId="22">#REF!</definedName>
    <definedName name="ClientCompany">#REF!</definedName>
    <definedName name="ClientCountry" localSheetId="22">#REF!</definedName>
    <definedName name="ClientCountry">#REF!</definedName>
    <definedName name="ClientEmail" localSheetId="22">#REF!</definedName>
    <definedName name="ClientEmail">#REF!</definedName>
    <definedName name="ClientFax" localSheetId="22">#REF!</definedName>
    <definedName name="ClientFax">#REF!</definedName>
    <definedName name="ClientLand" localSheetId="22">#REF!</definedName>
    <definedName name="ClientLand">#REF!</definedName>
    <definedName name="ClientName" localSheetId="22">#REF!</definedName>
    <definedName name="ClientName">#REF!</definedName>
    <definedName name="ClientStreet" localSheetId="22">#REF!</definedName>
    <definedName name="ClientStreet">#REF!</definedName>
    <definedName name="ClientTel" localSheetId="22">#REF!</definedName>
    <definedName name="ClientTel">#REF!</definedName>
    <definedName name="ClientTown" localSheetId="22">#REF!</definedName>
    <definedName name="ClientTown">#REF!</definedName>
    <definedName name="clk" localSheetId="22">#REF!</definedName>
    <definedName name="clk">#REF!</definedName>
    <definedName name="clm" localSheetId="22">#REF!</definedName>
    <definedName name="clm">#REF!</definedName>
    <definedName name="cln">#REF!</definedName>
    <definedName name="CLTMP" localSheetId="22">#REF!</definedName>
    <definedName name="CLTMP">#REF!</definedName>
    <definedName name="ClusterComplexity" localSheetId="22">#REF!</definedName>
    <definedName name="ClusterComplexity">#REF!</definedName>
    <definedName name="CLVC" localSheetId="22">#REF!</definedName>
    <definedName name="CLVC">#REF!</definedName>
    <definedName name="clvc1" localSheetId="22">#REF!</definedName>
    <definedName name="clvc1">#REF!</definedName>
    <definedName name="clvc1_14" localSheetId="22">#REF!</definedName>
    <definedName name="clvc1_14">#REF!</definedName>
    <definedName name="CLVC3">0.1</definedName>
    <definedName name="CLVC35" localSheetId="22">#REF!</definedName>
    <definedName name="CLVC35">#REF!</definedName>
    <definedName name="CLVC35_18" localSheetId="22">#REF!</definedName>
    <definedName name="CLVC35_18">#REF!</definedName>
    <definedName name="CLVCTB" localSheetId="22">#REF!</definedName>
    <definedName name="CLVCTB">#REF!</definedName>
    <definedName name="CLVCTB_18" localSheetId="22">#REF!</definedName>
    <definedName name="CLVCTB_18">#REF!</definedName>
    <definedName name="CLVL" localSheetId="22">#REF!</definedName>
    <definedName name="CLVL">#REF!</definedName>
    <definedName name="CLVL_14">#REF!</definedName>
    <definedName name="CLVL_18">#REF!</definedName>
    <definedName name="CLVL1">#REF!</definedName>
    <definedName name="clvt" localSheetId="22">#REF!</definedName>
    <definedName name="clvt">#REF!</definedName>
    <definedName name="CLyTC" localSheetId="22">#REF!</definedName>
    <definedName name="CLyTC">#REF!</definedName>
    <definedName name="cm" localSheetId="0">{"'Sheet1'!$L$16"}</definedName>
    <definedName name="cm" localSheetId="14">{"'Sheet1'!$L$16"}</definedName>
    <definedName name="cm" localSheetId="16">{"'Sheet1'!$L$16"}</definedName>
    <definedName name="cm" localSheetId="22">{"'Sheet1'!$L$16"}</definedName>
    <definedName name="cm" localSheetId="6">{"'Sheet1'!$L$16"}</definedName>
    <definedName name="cm" localSheetId="7">{"'Sheet1'!$L$16"}</definedName>
    <definedName name="cm">{"'Sheet1'!$L$16"}</definedName>
    <definedName name="cmc">#REF!</definedName>
    <definedName name="CMM_option">#REF!</definedName>
    <definedName name="CMSC1">#REF!</definedName>
    <definedName name="CMSC2">#REF!</definedName>
    <definedName name="cmtkhtg">#REF!</definedName>
    <definedName name="cn">#REF!</definedName>
    <definedName name="cn_18">#REF!</definedName>
    <definedName name="CN_BAC3" localSheetId="22">#REF!</definedName>
    <definedName name="CN_BAC3">#REF!</definedName>
    <definedName name="CN_BAC4" localSheetId="22">#REF!</definedName>
    <definedName name="CN_BAC4">#REF!</definedName>
    <definedName name="CN_BAC5" localSheetId="22">#REF!</definedName>
    <definedName name="CN_BAC5">#REF!</definedName>
    <definedName name="CN_RC1" localSheetId="22">#REF!</definedName>
    <definedName name="CN_RC1">#REF!</definedName>
    <definedName name="CN_RC2" localSheetId="22">#REF!</definedName>
    <definedName name="CN_RC2">#REF!</definedName>
    <definedName name="CN_Rnha">#REF!</definedName>
    <definedName name="CN_Rs">#REF!</definedName>
    <definedName name="CN_TA" localSheetId="22">#REF!</definedName>
    <definedName name="CN_TA">#REF!</definedName>
    <definedName name="CN3p" localSheetId="22">#REF!</definedName>
    <definedName name="CN3p">#REF!</definedName>
    <definedName name="CN3p_14">#REF!</definedName>
    <definedName name="CNC" localSheetId="22">#REF!</definedName>
    <definedName name="CNC">#REF!</definedName>
    <definedName name="cncn" localSheetId="22">{"'Sheet1'!$L$16"}</definedName>
    <definedName name="cncn">{"'Sheet1'!$L$16"}</definedName>
    <definedName name="CND" localSheetId="22">#REF!</definedName>
    <definedName name="CND">#REF!</definedName>
    <definedName name="CNDEPLO1">#REF!</definedName>
    <definedName name="CNDEPLO2">#REF!</definedName>
    <definedName name="cne">#REF!</definedName>
    <definedName name="Cneo_8bat">#REF!</definedName>
    <definedName name="Cneo_TK50">#REF!</definedName>
    <definedName name="CNFREI1">#REF!</definedName>
    <definedName name="CNFREI2">#REF!</definedName>
    <definedName name="CNFTS1">#REF!</definedName>
    <definedName name="CNFTS2">#REF!</definedName>
    <definedName name="CNG" localSheetId="22">#REF!</definedName>
    <definedName name="CNG">#REF!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NY_USD" localSheetId="22">#REF!</definedName>
    <definedName name="CNY_USD">#REF!</definedName>
    <definedName name="Co" localSheetId="22">#REF!</definedName>
    <definedName name="Co">#REF!</definedName>
    <definedName name="co.">#REF!</definedName>
    <definedName name="co..">#REF!</definedName>
    <definedName name="COAT" localSheetId="22">#REF!</definedName>
    <definedName name="COAT">#REF!</definedName>
    <definedName name="COAT_10" localSheetId="22">#REF!</definedName>
    <definedName name="COAT_10">#REF!</definedName>
    <definedName name="COAT_11" localSheetId="22">#REF!</definedName>
    <definedName name="COAT_11">#REF!</definedName>
    <definedName name="COAT_12">#REF!</definedName>
    <definedName name="COAT_13">#REF!</definedName>
    <definedName name="COAT_14">#REF!</definedName>
    <definedName name="coc" localSheetId="22">#REF!</definedName>
    <definedName name="coc">#REF!</definedName>
    <definedName name="Coc_BTCT" localSheetId="22">#REF!</definedName>
    <definedName name="Coc_BTCT">#REF!</definedName>
    <definedName name="Cocbetong" localSheetId="22">#REF!</definedName>
    <definedName name="Cocbetong">#REF!</definedName>
    <definedName name="cocbtct" localSheetId="22">#REF!</definedName>
    <definedName name="cocbtct">#REF!</definedName>
    <definedName name="coccat" localSheetId="22">{"'Sheet1'!$L$16"}</definedName>
    <definedName name="coccat">{"'Sheet1'!$L$16"}</definedName>
    <definedName name="cocot" localSheetId="22">#REF!</definedName>
    <definedName name="cocot">#REF!</definedName>
    <definedName name="cocott" localSheetId="22">#REF!</definedName>
    <definedName name="cocott">#REF!</definedName>
    <definedName name="coctre">#REF!</definedName>
    <definedName name="COCUOIKY" localSheetId="22">#REF!</definedName>
    <definedName name="COCUOIKY">#REF!</definedName>
    <definedName name="cocvt">#REF!</definedName>
    <definedName name="Code" localSheetId="0">#REF!</definedName>
    <definedName name="Code" localSheetId="19">#REF!</definedName>
    <definedName name="Code" localSheetId="22">#REF!</definedName>
    <definedName name="Code" localSheetId="6">#REF!</definedName>
    <definedName name="Code">#REF!</definedName>
    <definedName name="code_price" localSheetId="22">#REF!</definedName>
    <definedName name="code_price">#REF!</definedName>
    <definedName name="CODE1" localSheetId="22">#REF!</definedName>
    <definedName name="CODE1">#REF!</definedName>
    <definedName name="CODE2" localSheetId="22">#REF!</definedName>
    <definedName name="CODE2">#REF!</definedName>
    <definedName name="CODE3" localSheetId="22">#REF!</definedName>
    <definedName name="CODE3">#REF!</definedName>
    <definedName name="CODIGOS" localSheetId="22">#REF!</definedName>
    <definedName name="CODIGOS">#REF!</definedName>
    <definedName name="Coding_Rate" localSheetId="22">#REF!</definedName>
    <definedName name="Coding_Rate">#REF!</definedName>
    <definedName name="coef" localSheetId="22">#REF!</definedName>
    <definedName name="coef">#REF!</definedName>
    <definedName name="Coeff_42" localSheetId="22">#REF!</definedName>
    <definedName name="Coeff_42">#REF!</definedName>
    <definedName name="Coeff_50" localSheetId="22">#REF!</definedName>
    <definedName name="Coeff_50">#REF!</definedName>
    <definedName name="coeff_60R5" localSheetId="22">#REF!</definedName>
    <definedName name="coeff_60R5">#REF!</definedName>
    <definedName name="Coeff_62" localSheetId="22">#REF!</definedName>
    <definedName name="Coeff_62">#REF!</definedName>
    <definedName name="Coeff_ISA" localSheetId="22">#REF!</definedName>
    <definedName name="Coeff_ISA">#REF!</definedName>
    <definedName name="Coeff_ISAES1" localSheetId="22">#REF!</definedName>
    <definedName name="Coeff_ISAES1">#REF!</definedName>
    <definedName name="Coeff_ISAES4" localSheetId="22">#REF!</definedName>
    <definedName name="Coeff_ISAES4">#REF!</definedName>
    <definedName name="Coeff_warranty">#REF!</definedName>
    <definedName name="Coefficient1">#REF!</definedName>
    <definedName name="CoeffIncoterm">#REF!</definedName>
    <definedName name="CoeffPV">#REF!</definedName>
    <definedName name="CÖÏ_LY_VAÄN_CHUYEÅN" localSheetId="22">#REF!</definedName>
    <definedName name="CÖÏ_LY_VAÄN_CHUYEÅN">#REF!</definedName>
    <definedName name="Cöï_ly_vaän_chuyeãn" localSheetId="22">#REF!</definedName>
    <definedName name="Cöï_ly_vaän_chuyeãn">#REF!</definedName>
    <definedName name="CÖÏ_LY_VAÄN_CHUYEÅN_18" localSheetId="22">#REF!</definedName>
    <definedName name="CÖÏ_LY_VAÄN_CHUYEÅN_18">#REF!</definedName>
    <definedName name="Cöï_ly_vaän_chuyeãn_18" localSheetId="22">#REF!</definedName>
    <definedName name="Cöï_ly_vaän_chuyeãn_18">#REF!</definedName>
    <definedName name="COL_CO_TO">62</definedName>
    <definedName name="Col_CPP2000">3</definedName>
    <definedName name="Col_CPP2001">4</definedName>
    <definedName name="Col_CPP2002">5</definedName>
    <definedName name="Col_Name">2</definedName>
    <definedName name="COL_PR_TO">61</definedName>
    <definedName name="Col_PV2000">11</definedName>
    <definedName name="Col_PV2001">12</definedName>
    <definedName name="Col_PV2002">13</definedName>
    <definedName name="coldex" localSheetId="22">#REF!</definedName>
    <definedName name="coldex">#REF!</definedName>
    <definedName name="colonne_fin" localSheetId="22">#REF!</definedName>
    <definedName name="colonne_fin">#REF!</definedName>
    <definedName name="COLUNM_WIDTH" localSheetId="22">#REF!</definedName>
    <definedName name="COLUNM_WIDTH">#REF!</definedName>
    <definedName name="com_pup" localSheetId="22">#REF!</definedName>
    <definedName name="com_pup">#REF!</definedName>
    <definedName name="com_reup" localSheetId="22">#REF!</definedName>
    <definedName name="com_reup">#REF!</definedName>
    <definedName name="Comb" localSheetId="22">#REF!</definedName>
    <definedName name="Comb">#REF!</definedName>
    <definedName name="Combined">"Y"</definedName>
    <definedName name="COMC1">#REF!</definedName>
    <definedName name="COMC2">#REF!</definedName>
    <definedName name="Comm" localSheetId="22">BlankMacro1</definedName>
    <definedName name="Comm">BlankMacro1</definedName>
    <definedName name="Comm_Fees">#REF!</definedName>
    <definedName name="Comment1" localSheetId="22">#REF!</definedName>
    <definedName name="Comment1">#REF!</definedName>
    <definedName name="Comment2" localSheetId="22">#REF!</definedName>
    <definedName name="Comment2">#REF!</definedName>
    <definedName name="Comment3" localSheetId="22">#REF!</definedName>
    <definedName name="Comment3">#REF!</definedName>
    <definedName name="Comment4" localSheetId="22">#REF!</definedName>
    <definedName name="Comment4">#REF!</definedName>
    <definedName name="Comment5" localSheetId="22">#REF!</definedName>
    <definedName name="Comment5">#REF!</definedName>
    <definedName name="Comment6" localSheetId="22">#REF!</definedName>
    <definedName name="Comment6">#REF!</definedName>
    <definedName name="Comment7" localSheetId="22">#REF!</definedName>
    <definedName name="Comment7">#REF!</definedName>
    <definedName name="CommentCRP">"Texte 1"</definedName>
    <definedName name="Commission">#REF!</definedName>
    <definedName name="COMMISSION0">#REF!</definedName>
    <definedName name="COMMISSION1">#REF!</definedName>
    <definedName name="commission2">#REF!</definedName>
    <definedName name="COMMON" localSheetId="22">#REF!</definedName>
    <definedName name="COMMON">#REF!</definedName>
    <definedName name="COMMON_14" localSheetId="22">#REF!</definedName>
    <definedName name="COMMON_14">#REF!</definedName>
    <definedName name="comong" localSheetId="22">#REF!</definedName>
    <definedName name="comong">#REF!</definedName>
    <definedName name="Comp">#REF!</definedName>
    <definedName name="Company">#REF!</definedName>
    <definedName name="ComplexityBizRules" localSheetId="22">#REF!</definedName>
    <definedName name="ComplexityBizRules">#REF!</definedName>
    <definedName name="ComplexService">#REF!</definedName>
    <definedName name="Component" localSheetId="22">#REF!</definedName>
    <definedName name="Component">#REF!</definedName>
    <definedName name="component_discount">#REF!</definedName>
    <definedName name="Compress_Pr">#REF!</definedName>
    <definedName name="CON_EQP_COS" localSheetId="22">#REF!</definedName>
    <definedName name="CON_EQP_COS">#REF!</definedName>
    <definedName name="CON_EQP_COS_14" localSheetId="22">#REF!</definedName>
    <definedName name="CON_EQP_COS_14">#REF!</definedName>
    <definedName name="CON_EQP_COS_18" localSheetId="22">#REF!</definedName>
    <definedName name="CON_EQP_COS_18">#REF!</definedName>
    <definedName name="CON_EQP_COST" localSheetId="22">#REF!</definedName>
    <definedName name="CON_EQP_COST">#REF!</definedName>
    <definedName name="CON_EQP_COST_18" localSheetId="22">#REF!</definedName>
    <definedName name="CON_EQP_COST_18">#REF!</definedName>
    <definedName name="con_l1" localSheetId="22">#REF!</definedName>
    <definedName name="con_l1">#REF!</definedName>
    <definedName name="con_l2" localSheetId="22">#REF!</definedName>
    <definedName name="con_l2">#REF!</definedName>
    <definedName name="con_l3" localSheetId="22">#REF!</definedName>
    <definedName name="con_l3">#REF!</definedName>
    <definedName name="con_L4" localSheetId="22">#REF!</definedName>
    <definedName name="con_L4">#REF!</definedName>
    <definedName name="CON1_18" localSheetId="22">#REF!</definedName>
    <definedName name="CON1_18">#REF!</definedName>
    <definedName name="CON2_18" localSheetId="22">#REF!</definedName>
    <definedName name="CON2_18">#REF!</definedName>
    <definedName name="CONC25" localSheetId="22">#REF!</definedName>
    <definedName name="CONC25">#REF!</definedName>
    <definedName name="CONC30" localSheetId="22">#REF!</definedName>
    <definedName name="CONC30">#REF!</definedName>
    <definedName name="Concrete_18">#REF!</definedName>
    <definedName name="CONCS25" localSheetId="22">#REF!</definedName>
    <definedName name="CONCS25">#REF!</definedName>
    <definedName name="CONCS30" localSheetId="22">#REF!</definedName>
    <definedName name="CONCS30">#REF!</definedName>
    <definedName name="cond_tarcb">#REF!</definedName>
    <definedName name="Conf" localSheetId="22">#REF!</definedName>
    <definedName name="Conf">#REF!</definedName>
    <definedName name="ConfgCur" localSheetId="22">#REF!</definedName>
    <definedName name="ConfgCur">#REF!</definedName>
    <definedName name="CONFIAN" localSheetId="22">#REF!</definedName>
    <definedName name="CONFIAN">#REF!</definedName>
    <definedName name="Config">#REF!</definedName>
    <definedName name="ConfigCur" localSheetId="22">#REF!</definedName>
    <definedName name="ConfigCur">#REF!</definedName>
    <definedName name="ConfigInfo1" localSheetId="22">#REF!</definedName>
    <definedName name="ConfigInfo1">#REF!</definedName>
    <definedName name="ConfigInfo2" localSheetId="22">#REF!</definedName>
    <definedName name="ConfigInfo2">#REF!</definedName>
    <definedName name="ConfigPrice" localSheetId="22">#REF!</definedName>
    <definedName name="ConfigPrice">#REF!</definedName>
    <definedName name="ConfigPriceEuro" localSheetId="22">#REF!</definedName>
    <definedName name="ConfigPriceEuro">#REF!</definedName>
    <definedName name="ConfigState" localSheetId="22">#REF!</definedName>
    <definedName name="ConfigState">#REF!</definedName>
    <definedName name="ConfigTotale">#REF!</definedName>
    <definedName name="Configuration">#REF!</definedName>
    <definedName name="Cong">#REF!</definedName>
    <definedName name="Cong_HM_DTCT" localSheetId="22">#REF!</definedName>
    <definedName name="Cong_HM_DTCT">#REF!</definedName>
    <definedName name="Cong_M_DTCT" localSheetId="22">#REF!</definedName>
    <definedName name="Cong_M_DTCT">#REF!</definedName>
    <definedName name="Cong_NC_DTCT" localSheetId="22">#REF!</definedName>
    <definedName name="Cong_NC_DTCT">#REF!</definedName>
    <definedName name="Cong_suat_dat">#REF!</definedName>
    <definedName name="Cong_tac_dao_dat" localSheetId="22">#REF!</definedName>
    <definedName name="Cong_tac_dao_dat">#REF!</definedName>
    <definedName name="Cong_tac_do_be_tong" localSheetId="22">#REF!</definedName>
    <definedName name="Cong_tac_do_be_tong">#REF!</definedName>
    <definedName name="Cong_tac_dung_cot_BTLT_thu_cong" localSheetId="22">#REF!</definedName>
    <definedName name="Cong_tac_dung_cot_BTLT_thu_cong">#REF!</definedName>
    <definedName name="Cong_tac_gia_cong_cot_thep" localSheetId="22">#REF!</definedName>
    <definedName name="Cong_tac_gia_cong_cot_thep">#REF!</definedName>
    <definedName name="Cong_tac_lam_gian_giao_vuot_DZTT" localSheetId="22">#REF!</definedName>
    <definedName name="Cong_tac_lam_gian_giao_vuot_DZTT">#REF!</definedName>
    <definedName name="Cong_tac_lap_dat_mong_tiepdia" localSheetId="22">#REF!</definedName>
    <definedName name="Cong_tac_lap_dat_mong_tiepdia">#REF!</definedName>
    <definedName name="Cong_tac_lap_dat_xa_thep" localSheetId="22">#REF!</definedName>
    <definedName name="Cong_tac_lap_dat_xa_thep">#REF!</definedName>
    <definedName name="Cong_tac_rai_cang_day_lay_do_vong" localSheetId="22">#REF!</definedName>
    <definedName name="Cong_tac_rai_cang_day_lay_do_vong">#REF!</definedName>
    <definedName name="Cong_tac_van_chuyen_thu_cong" localSheetId="22">#REF!</definedName>
    <definedName name="Cong_tac_van_chuyen_thu_cong">#REF!</definedName>
    <definedName name="Cong_VL_DTCT" localSheetId="22">#REF!</definedName>
    <definedName name="Cong_VL_DTCT">#REF!</definedName>
    <definedName name="cong1x15" localSheetId="22">#REF!</definedName>
    <definedName name="cong1x15">#REF!</definedName>
    <definedName name="cong1x15_14">#REF!</definedName>
    <definedName name="cong3.7">#REF!</definedName>
    <definedName name="cong4.0">#REF!</definedName>
    <definedName name="cong4.3">#REF!</definedName>
    <definedName name="cong4.5">#REF!</definedName>
    <definedName name="cong4.7">#REF!</definedName>
    <definedName name="congbengam" localSheetId="22">#REF!</definedName>
    <definedName name="congbengam">#REF!</definedName>
    <definedName name="congbenuoc" localSheetId="22">#REF!</definedName>
    <definedName name="congbenuoc">#REF!</definedName>
    <definedName name="congcoc" localSheetId="22">#REF!</definedName>
    <definedName name="congcoc">#REF!</definedName>
    <definedName name="congcocot" localSheetId="22">#REF!</definedName>
    <definedName name="congcocot">#REF!</definedName>
    <definedName name="congcocott" localSheetId="22">#REF!</definedName>
    <definedName name="congcocott">#REF!</definedName>
    <definedName name="congcomong" localSheetId="22">#REF!</definedName>
    <definedName name="congcomong">#REF!</definedName>
    <definedName name="congcottron" localSheetId="22">#REF!</definedName>
    <definedName name="congcottron">#REF!</definedName>
    <definedName name="congcotvuong" localSheetId="22">#REF!</definedName>
    <definedName name="congcotvuong">#REF!</definedName>
    <definedName name="congdam" localSheetId="22">#REF!</definedName>
    <definedName name="congdam">#REF!</definedName>
    <definedName name="congdan1" localSheetId="22">#REF!</definedName>
    <definedName name="congdan1">#REF!</definedName>
    <definedName name="congdan2" localSheetId="22">#REF!</definedName>
    <definedName name="congdan2">#REF!</definedName>
    <definedName name="congdandusan" localSheetId="22">#REF!</definedName>
    <definedName name="congdandusan">#REF!</definedName>
    <definedName name="congGT" localSheetId="0">{"'Sheet1'!$L$16"}</definedName>
    <definedName name="congGT" localSheetId="14">{"'Sheet1'!$L$16"}</definedName>
    <definedName name="congGT" localSheetId="16">{"'Sheet1'!$L$16"}</definedName>
    <definedName name="congGT" localSheetId="22">{"'Sheet1'!$L$16"}</definedName>
    <definedName name="congGT" localSheetId="6">{"'Sheet1'!$L$16"}</definedName>
    <definedName name="congGT" localSheetId="7">{"'Sheet1'!$L$16"}</definedName>
    <definedName name="congGT">{"'Sheet1'!$L$16"}</definedName>
    <definedName name="Conghj" localSheetId="22">{"'Sheet1'!$L$16"}</definedName>
    <definedName name="Conghj">{"'Sheet1'!$L$16"}</definedName>
    <definedName name="conglanhto">#REF!</definedName>
    <definedName name="congmong" localSheetId="22">#REF!</definedName>
    <definedName name="congmong">#REF!</definedName>
    <definedName name="congmongbang" localSheetId="22">#REF!</definedName>
    <definedName name="congmongbang">#REF!</definedName>
    <definedName name="congmongdon" localSheetId="22">#REF!</definedName>
    <definedName name="congmongdon">#REF!</definedName>
    <definedName name="CONGPA1" localSheetId="22">{"'Sheet1'!$L$16"}</definedName>
    <definedName name="CONGPA1">{"'Sheet1'!$L$16"}</definedName>
    <definedName name="congpanen" localSheetId="22">#REF!</definedName>
    <definedName name="congpanen">#REF!</definedName>
    <definedName name="congsan" localSheetId="22">#REF!</definedName>
    <definedName name="congsan">#REF!</definedName>
    <definedName name="congthang" localSheetId="22">#REF!</definedName>
    <definedName name="congthang">#REF!</definedName>
    <definedName name="CONGTIEN" localSheetId="22">#REF!</definedName>
    <definedName name="CONGTIEN">#REF!</definedName>
    <definedName name="CongVattu" localSheetId="22">#REF!</definedName>
    <definedName name="CongVattu">#REF!</definedName>
    <definedName name="CONST_EQ" localSheetId="22">#REF!</definedName>
    <definedName name="CONST_EQ">#REF!</definedName>
    <definedName name="CONST_EQ_18" localSheetId="22">#REF!</definedName>
    <definedName name="CONST_EQ_18">#REF!</definedName>
    <definedName name="Consulta1" localSheetId="22">#REF!</definedName>
    <definedName name="Consulta1">#REF!</definedName>
    <definedName name="CONT_INGENCY_H" localSheetId="22">#REF!</definedName>
    <definedName name="CONT_INGENCY_H">#REF!</definedName>
    <definedName name="CONT_INGENCY_S" localSheetId="22">#REF!</definedName>
    <definedName name="CONT_INGENCY_S">#REF!</definedName>
    <definedName name="Content">#REF!</definedName>
    <definedName name="Content1" localSheetId="22">ErrorHandler_1</definedName>
    <definedName name="Content1">ErrorHandler_1</definedName>
    <definedName name="CONTIGENGY">#REF!</definedName>
    <definedName name="Contingencies">#REF!</definedName>
    <definedName name="Continue" localSheetId="22">#REF!</definedName>
    <definedName name="Continue">#REF!</definedName>
    <definedName name="continue1" localSheetId="22">#REF!</definedName>
    <definedName name="continue1">#REF!</definedName>
    <definedName name="CONTROL_GD" localSheetId="22">#REF!</definedName>
    <definedName name="CONTROL_GD">#REF!</definedName>
    <definedName name="Conver_TBL1" localSheetId="22">#REF!</definedName>
    <definedName name="Conver_TBL1">#REF!</definedName>
    <definedName name="Conver_TBL2" localSheetId="22">#REF!</definedName>
    <definedName name="Conver_TBL2">#REF!</definedName>
    <definedName name="ConverDollar">#REF!</definedName>
    <definedName name="ConverOther">#REF!</definedName>
    <definedName name="CoPart" localSheetId="22">#REF!</definedName>
    <definedName name="CoPart">#REF!</definedName>
    <definedName name="coppha" localSheetId="22">#REF!</definedName>
    <definedName name="coppha">#REF!</definedName>
    <definedName name="Core1">#REF!</definedName>
    <definedName name="Corp_tax" localSheetId="22">#REF!</definedName>
    <definedName name="Corp_tax">#REF!</definedName>
    <definedName name="Correct_L" localSheetId="22">#REF!</definedName>
    <definedName name="Correct_L">#REF!</definedName>
    <definedName name="Correct_M" localSheetId="22">#REF!</definedName>
    <definedName name="Correct_M">#REF!</definedName>
    <definedName name="Correct_S" localSheetId="22">#REF!</definedName>
    <definedName name="Correct_S">#REF!</definedName>
    <definedName name="Correct_VL" localSheetId="22">#REF!</definedName>
    <definedName name="Correct_VL">#REF!</definedName>
    <definedName name="CoS" localSheetId="22">#REF!</definedName>
    <definedName name="CoS">#REF!</definedName>
    <definedName name="coso">#REF!</definedName>
    <definedName name="coso2">#REF!</definedName>
    <definedName name="coso3">#REF!</definedName>
    <definedName name="coso4">#REF!</definedName>
    <definedName name="coso5">#REF!</definedName>
    <definedName name="coso6">#REF!</definedName>
    <definedName name="coso7">#REF!</definedName>
    <definedName name="coso8">#REF!</definedName>
    <definedName name="coso9">#REF!</definedName>
    <definedName name="Cost">#REF!</definedName>
    <definedName name="cost_mup" localSheetId="22">#REF!</definedName>
    <definedName name="cost_mup">#REF!</definedName>
    <definedName name="cost_per_trip">#REF!</definedName>
    <definedName name="cost_to_delete">#REF!</definedName>
    <definedName name="cost_to_price_coef">#REF!</definedName>
    <definedName name="COST.020" localSheetId="22">#REF!</definedName>
    <definedName name="COST.020" localSheetId="6">#REF!</definedName>
    <definedName name="COST.020" localSheetId="7">#REF!</definedName>
    <definedName name="COST.020">#REF!</definedName>
    <definedName name="COST.030" localSheetId="22">#REF!</definedName>
    <definedName name="COST.030" localSheetId="6">#REF!</definedName>
    <definedName name="COST.030" localSheetId="7">#REF!</definedName>
    <definedName name="COST.030">#REF!</definedName>
    <definedName name="COST.040" localSheetId="22">#REF!</definedName>
    <definedName name="COST.040" localSheetId="6">#REF!</definedName>
    <definedName name="COST.040" localSheetId="7">#REF!</definedName>
    <definedName name="COST.040">#REF!</definedName>
    <definedName name="COST.050" localSheetId="22">#REF!</definedName>
    <definedName name="COST.050" localSheetId="6">#REF!</definedName>
    <definedName name="COST.050" localSheetId="7">#REF!</definedName>
    <definedName name="COST.050">#REF!</definedName>
    <definedName name="COST.060" localSheetId="22">#REF!</definedName>
    <definedName name="COST.060" localSheetId="6">#REF!</definedName>
    <definedName name="COST.060" localSheetId="7">#REF!</definedName>
    <definedName name="COST.060">#REF!</definedName>
    <definedName name="COST.070" localSheetId="22">#REF!</definedName>
    <definedName name="COST.070" localSheetId="6">#REF!</definedName>
    <definedName name="COST.070" localSheetId="7">#REF!</definedName>
    <definedName name="COST.070">#REF!</definedName>
    <definedName name="COST.080" localSheetId="22">#REF!</definedName>
    <definedName name="COST.080" localSheetId="6">#REF!</definedName>
    <definedName name="COST.080" localSheetId="7">#REF!</definedName>
    <definedName name="COST.080">#REF!</definedName>
    <definedName name="COST.100" localSheetId="22">#REF!</definedName>
    <definedName name="COST.100" localSheetId="6">#REF!</definedName>
    <definedName name="COST.100" localSheetId="7">#REF!</definedName>
    <definedName name="COST.100">#REF!</definedName>
    <definedName name="COST.110" localSheetId="22">#REF!</definedName>
    <definedName name="COST.110" localSheetId="6">#REF!</definedName>
    <definedName name="COST.110" localSheetId="7">#REF!</definedName>
    <definedName name="COST.110">#REF!</definedName>
    <definedName name="COST.120" localSheetId="22">#REF!</definedName>
    <definedName name="COST.120" localSheetId="6">#REF!</definedName>
    <definedName name="COST.120" localSheetId="7">#REF!</definedName>
    <definedName name="COST.120">#REF!</definedName>
    <definedName name="COST.130" localSheetId="22">#REF!</definedName>
    <definedName name="COST.130" localSheetId="6">#REF!</definedName>
    <definedName name="COST.130" localSheetId="7">#REF!</definedName>
    <definedName name="COST.130">#REF!</definedName>
    <definedName name="COST.140" localSheetId="22">#REF!</definedName>
    <definedName name="COST.140" localSheetId="6">#REF!</definedName>
    <definedName name="COST.140" localSheetId="7">#REF!</definedName>
    <definedName name="COST.140">#REF!</definedName>
    <definedName name="COST.150" localSheetId="22">#REF!</definedName>
    <definedName name="COST.150" localSheetId="6">#REF!</definedName>
    <definedName name="COST.150" localSheetId="7">#REF!</definedName>
    <definedName name="COST.150">#REF!</definedName>
    <definedName name="COST.210" localSheetId="22">#REF!</definedName>
    <definedName name="COST.210" localSheetId="6">#REF!</definedName>
    <definedName name="COST.210" localSheetId="7">#REF!</definedName>
    <definedName name="COST.210">#REF!</definedName>
    <definedName name="COST.220" localSheetId="22">#REF!</definedName>
    <definedName name="COST.220" localSheetId="6">#REF!</definedName>
    <definedName name="COST.220" localSheetId="7">#REF!</definedName>
    <definedName name="COST.220">#REF!</definedName>
    <definedName name="COST.230" localSheetId="22">#REF!</definedName>
    <definedName name="COST.230" localSheetId="6">#REF!</definedName>
    <definedName name="COST.230" localSheetId="7">#REF!</definedName>
    <definedName name="COST.230">#REF!</definedName>
    <definedName name="COST.240" localSheetId="22">#REF!</definedName>
    <definedName name="COST.240" localSheetId="6">#REF!</definedName>
    <definedName name="COST.240" localSheetId="7">#REF!</definedName>
    <definedName name="COST.240">#REF!</definedName>
    <definedName name="COST.270" localSheetId="22">#REF!</definedName>
    <definedName name="COST.270" localSheetId="6">#REF!</definedName>
    <definedName name="COST.270" localSheetId="7">#REF!</definedName>
    <definedName name="COST.270">#REF!</definedName>
    <definedName name="COST.280" localSheetId="22">#REF!</definedName>
    <definedName name="COST.280" localSheetId="6">#REF!</definedName>
    <definedName name="COST.280" localSheetId="7">#REF!</definedName>
    <definedName name="COST.280">#REF!</definedName>
    <definedName name="COST.300" localSheetId="22">#REF!</definedName>
    <definedName name="COST.300" localSheetId="6">#REF!</definedName>
    <definedName name="COST.300" localSheetId="7">#REF!</definedName>
    <definedName name="COST.300">#REF!</definedName>
    <definedName name="COST.320" localSheetId="22">#REF!</definedName>
    <definedName name="COST.320" localSheetId="6">#REF!</definedName>
    <definedName name="COST.320" localSheetId="7">#REF!</definedName>
    <definedName name="COST.320">#REF!</definedName>
    <definedName name="COST.330" localSheetId="22">#REF!</definedName>
    <definedName name="COST.330" localSheetId="6">#REF!</definedName>
    <definedName name="COST.330" localSheetId="7">#REF!</definedName>
    <definedName name="COST.330">#REF!</definedName>
    <definedName name="COST.350" localSheetId="22">#REF!</definedName>
    <definedName name="COST.350" localSheetId="6">#REF!</definedName>
    <definedName name="COST.350" localSheetId="7">#REF!</definedName>
    <definedName name="COST.350">#REF!</definedName>
    <definedName name="COST.360" localSheetId="22">#REF!</definedName>
    <definedName name="COST.360" localSheetId="6">#REF!</definedName>
    <definedName name="COST.360" localSheetId="7">#REF!</definedName>
    <definedName name="COST.360">#REF!</definedName>
    <definedName name="COST.370" localSheetId="22">#REF!</definedName>
    <definedName name="COST.370" localSheetId="6">#REF!</definedName>
    <definedName name="COST.370" localSheetId="7">#REF!</definedName>
    <definedName name="COST.370">#REF!</definedName>
    <definedName name="COST.380" localSheetId="22">#REF!</definedName>
    <definedName name="COST.380" localSheetId="6">#REF!</definedName>
    <definedName name="COST.380" localSheetId="7">#REF!</definedName>
    <definedName name="COST.380">#REF!</definedName>
    <definedName name="COST.400" localSheetId="22">#REF!</definedName>
    <definedName name="COST.400" localSheetId="6">#REF!</definedName>
    <definedName name="COST.400" localSheetId="7">#REF!</definedName>
    <definedName name="COST.400">#REF!</definedName>
    <definedName name="COST290" localSheetId="22">#REF!</definedName>
    <definedName name="COST290" localSheetId="6">#REF!</definedName>
    <definedName name="COST290" localSheetId="7">#REF!</definedName>
    <definedName name="COST290">#REF!</definedName>
    <definedName name="CostASServices">#REF!</definedName>
    <definedName name="CostHardwareIN">#REF!</definedName>
    <definedName name="CostOSSA">#REF!</definedName>
    <definedName name="CostPF22">#REF!</definedName>
    <definedName name="CostPFHW22">#REF!</definedName>
    <definedName name="CostPFSW22">#REF!</definedName>
    <definedName name="CostServicesIN">#REF!</definedName>
    <definedName name="CostSheet">#REF!</definedName>
    <definedName name="COSTT">#REF!</definedName>
    <definedName name="COT" localSheetId="22">#REF!</definedName>
    <definedName name="COT">#REF!</definedName>
    <definedName name="COT_HA" localSheetId="22">#REF!</definedName>
    <definedName name="COT_HA">#REF!</definedName>
    <definedName name="COT_TA" localSheetId="22">#REF!</definedName>
    <definedName name="COT_TA">#REF!</definedName>
    <definedName name="Cot_thep" localSheetId="22">#REF!</definedName>
    <definedName name="Cot_thep">#REF!</definedName>
    <definedName name="Cot_thep_14" localSheetId="22">#REF!</definedName>
    <definedName name="Cot_thep_14">#REF!</definedName>
    <definedName name="cot7.5" localSheetId="22">#REF!</definedName>
    <definedName name="cot7.5">#REF!</definedName>
    <definedName name="cot8.5" localSheetId="22">#REF!</definedName>
    <definedName name="cot8.5">#REF!</definedName>
    <definedName name="CotAPTMTC" localSheetId="22">#REF!</definedName>
    <definedName name="CotAPTMTC">#REF!</definedName>
    <definedName name="CotATHCT" localSheetId="22">#REF!</definedName>
    <definedName name="CotATHCT">#REF!</definedName>
    <definedName name="Cótau">#REF!</definedName>
    <definedName name="Cótau_18">#REF!</definedName>
    <definedName name="CotBTtronVuong" localSheetId="22">#REF!</definedName>
    <definedName name="CotBTtronVuong">#REF!</definedName>
    <definedName name="CotM">#REF!</definedName>
    <definedName name="CotM_14">#REF!</definedName>
    <definedName name="cotphataicho">#REF!</definedName>
    <definedName name="Cotsatma">9726</definedName>
    <definedName name="CotSau" localSheetId="22">#REF!</definedName>
    <definedName name="CotSau">#REF!</definedName>
    <definedName name="CotSau_14" localSheetId="22">#REF!</definedName>
    <definedName name="CotSau_14">#REF!</definedName>
    <definedName name="Cotthepma">9726</definedName>
    <definedName name="cottron" localSheetId="22">#REF!</definedName>
    <definedName name="cottron">#REF!</definedName>
    <definedName name="COTTUVAN_6">3</definedName>
    <definedName name="COTVAS1">#REF!</definedName>
    <definedName name="COTVAS2">#REF!</definedName>
    <definedName name="cotvuong" localSheetId="22">#REF!</definedName>
    <definedName name="cotvuong">#REF!</definedName>
    <definedName name="cotycap" localSheetId="0">{"'Sheet1'!$L$16"}</definedName>
    <definedName name="cotycap" localSheetId="14">{"'Sheet1'!$L$16"}</definedName>
    <definedName name="cotycap" localSheetId="16">{"'Sheet1'!$L$16"}</definedName>
    <definedName name="cotycap" localSheetId="22">{"'Sheet1'!$L$16"}</definedName>
    <definedName name="cotycap" localSheetId="6">{"'Sheet1'!$L$16"}</definedName>
    <definedName name="cotycap" localSheetId="7">{"'Sheet1'!$L$16"}</definedName>
    <definedName name="cotycap">{"'Sheet1'!$L$16"}</definedName>
    <definedName name="Count_CN" localSheetId="22">#REF!</definedName>
    <definedName name="Count_CN">#REF!</definedName>
    <definedName name="CountOfFunctions">#REF!</definedName>
    <definedName name="Countries" localSheetId="22">#REF!</definedName>
    <definedName name="countries">#REF!</definedName>
    <definedName name="Country_p">#REF!</definedName>
    <definedName name="Country_Pricing">#REF!</definedName>
    <definedName name="Countrylist" localSheetId="22">#REF!</definedName>
    <definedName name="Countrylist">#REF!</definedName>
    <definedName name="counxlkcs" localSheetId="22">#REF!</definedName>
    <definedName name="counxlkcs">#REF!</definedName>
    <definedName name="couxlkcs" localSheetId="22">#REF!</definedName>
    <definedName name="couxlkcs">#REF!</definedName>
    <definedName name="couxlkd" localSheetId="22">#REF!</definedName>
    <definedName name="couxlkd">#REF!</definedName>
    <definedName name="couxlkh" localSheetId="22">#REF!</definedName>
    <definedName name="couxlkh">#REF!</definedName>
    <definedName name="couxlktnl" localSheetId="22">#REF!</definedName>
    <definedName name="couxlktnl">#REF!</definedName>
    <definedName name="couxlkttv" localSheetId="22">#REF!</definedName>
    <definedName name="couxlkttv">#REF!</definedName>
    <definedName name="couxlpxsx" localSheetId="22">#REF!</definedName>
    <definedName name="couxlpxsx">#REF!</definedName>
    <definedName name="couxltc" localSheetId="22">#REF!</definedName>
    <definedName name="couxltc">#REF!</definedName>
    <definedName name="COVER" localSheetId="22">#REF!</definedName>
    <definedName name="COVER">#REF!</definedName>
    <definedName name="COVER_18" localSheetId="22">#REF!</definedName>
    <definedName name="COVER_18">#REF!</definedName>
    <definedName name="CP" localSheetId="22">#REF!</definedName>
    <definedName name="CP" localSheetId="6">#REF!</definedName>
    <definedName name="CP">#REF!</definedName>
    <definedName name="CP_Thietbi_Xaylap" localSheetId="22">#REF!</definedName>
    <definedName name="CP_Thietbi_Xaylap">#REF!</definedName>
    <definedName name="CP.M10.1a" localSheetId="22">#REF!</definedName>
    <definedName name="CP.M10.1a">#REF!</definedName>
    <definedName name="CP.M10.1a_14" localSheetId="22">#REF!</definedName>
    <definedName name="CP.M10.1a_14">#REF!</definedName>
    <definedName name="CP.M10.1a_18">#REF!</definedName>
    <definedName name="CP.M10.1b">#REF!</definedName>
    <definedName name="CP.M10.1b_14">#REF!</definedName>
    <definedName name="CP.M10.1b_18">#REF!</definedName>
    <definedName name="CP.M10.1c">#REF!</definedName>
    <definedName name="CP.M10.1c_14">#REF!</definedName>
    <definedName name="CP.M10.1c_18">#REF!</definedName>
    <definedName name="CP.M10.1d">#REF!</definedName>
    <definedName name="CP.M10.1d_14">#REF!</definedName>
    <definedName name="CP.M10.1d_18">#REF!</definedName>
    <definedName name="CP.M10.1e">#REF!</definedName>
    <definedName name="CP.M10.1e_14">#REF!</definedName>
    <definedName name="CP.M10.1e_18">#REF!</definedName>
    <definedName name="CP.M10.2a">#REF!</definedName>
    <definedName name="CP.M10.2a_14">#REF!</definedName>
    <definedName name="CP.M10.2a_18">#REF!</definedName>
    <definedName name="CP.M10.2b">#REF!</definedName>
    <definedName name="CP.M10.2b_14">#REF!</definedName>
    <definedName name="CP.M10.2b_18">#REF!</definedName>
    <definedName name="CP.M10.2c">#REF!</definedName>
    <definedName name="CP.M10.2c_14">#REF!</definedName>
    <definedName name="CP.M10.2c_18">#REF!</definedName>
    <definedName name="CP.M10.2d">#REF!</definedName>
    <definedName name="CP.M10.2d_14">#REF!</definedName>
    <definedName name="CP.M10.2d_18">#REF!</definedName>
    <definedName name="CP.M10.2e">#REF!</definedName>
    <definedName name="CP.M10.2e_14">#REF!</definedName>
    <definedName name="CP.M10.2e_18">#REF!</definedName>
    <definedName name="CP.MDTa">#REF!</definedName>
    <definedName name="CP.MDTa_14">#REF!</definedName>
    <definedName name="CP.MDTa_18">#REF!</definedName>
    <definedName name="CP.MDTb">#REF!</definedName>
    <definedName name="CP.MDTb_14">#REF!</definedName>
    <definedName name="CP.MDTb_18">#REF!</definedName>
    <definedName name="CP.MDTc">#REF!</definedName>
    <definedName name="CP.MDTc_14">#REF!</definedName>
    <definedName name="CP.MDTc_18">#REF!</definedName>
    <definedName name="CP.MDTd">#REF!</definedName>
    <definedName name="CP.MDTd_14">#REF!</definedName>
    <definedName name="CP.MDTd_18">#REF!</definedName>
    <definedName name="CP.MDTe">#REF!</definedName>
    <definedName name="CP.MDTe_14">#REF!</definedName>
    <definedName name="CP.MDTe_18">#REF!</definedName>
    <definedName name="cp0x4" localSheetId="22">#REF!</definedName>
    <definedName name="cp0x4">#REF!</definedName>
    <definedName name="CPC" localSheetId="22">#REF!</definedName>
    <definedName name="CPC">#REF!</definedName>
    <definedName name="CPC_18">#REF!</definedName>
    <definedName name="CPCC" localSheetId="22">#REF!</definedName>
    <definedName name="CPCC">#REF!</definedName>
    <definedName name="CPCD">#REF!</definedName>
    <definedName name="CPChung" localSheetId="22">#REF!</definedName>
    <definedName name="CPChung">#REF!</definedName>
    <definedName name="cpd" localSheetId="22">#REF!</definedName>
    <definedName name="cpd">#REF!</definedName>
    <definedName name="cpd_14" localSheetId="22">#REF!</definedName>
    <definedName name="cpd_14">#REF!</definedName>
    <definedName name="cpdd" localSheetId="22">#REF!</definedName>
    <definedName name="cpdd">#REF!</definedName>
    <definedName name="cpdd_14" localSheetId="22">#REF!</definedName>
    <definedName name="cpdd_14">#REF!</definedName>
    <definedName name="cpdd1" localSheetId="22">#REF!</definedName>
    <definedName name="cpdd1">#REF!</definedName>
    <definedName name="cpdd2" localSheetId="22">#REF!</definedName>
    <definedName name="cpdd2">#REF!</definedName>
    <definedName name="cpddhh">#REF!</definedName>
    <definedName name="CPDP" localSheetId="22">#REF!</definedName>
    <definedName name="CPDP">#REF!</definedName>
    <definedName name="CPDP_B1">#REF!</definedName>
    <definedName name="CPDP_B2">#REF!</definedName>
    <definedName name="CPDP_B3">#REF!</definedName>
    <definedName name="CPDP_B4">#REF!</definedName>
    <definedName name="CPDP_B5">#REF!</definedName>
    <definedName name="CPDP_B6">#REF!</definedName>
    <definedName name="CPDP_B7">#REF!</definedName>
    <definedName name="CPDP_B8">#REF!</definedName>
    <definedName name="CPDP_B9">#REF!</definedName>
    <definedName name="CPDP_BD1">#REF!</definedName>
    <definedName name="CPDP_BD2">#REF!</definedName>
    <definedName name="CPDP_BD3">#REF!</definedName>
    <definedName name="CPDP_CP1">#REF!</definedName>
    <definedName name="CPDP_CP2">#REF!</definedName>
    <definedName name="CPDP_CP3">#REF!</definedName>
    <definedName name="CPDP_GDP1">#REF!</definedName>
    <definedName name="CPDP_GDP2">#REF!</definedName>
    <definedName name="CPDP_GDP3">#REF!</definedName>
    <definedName name="CPDP_PS1">#REF!</definedName>
    <definedName name="CPDP_PS2">#REF!</definedName>
    <definedName name="CPDP_PS3">#REF!</definedName>
    <definedName name="CPDT">#REF!</definedName>
    <definedName name="CPHMChung">#REF!</definedName>
    <definedName name="CPK" localSheetId="22">#REF!</definedName>
    <definedName name="CPK">#REF!</definedName>
    <definedName name="CPK_CHTM">#REF!</definedName>
    <definedName name="cpkhTT">#REF!</definedName>
    <definedName name="cpld" localSheetId="0">{"'Sheet1'!$L$16"}</definedName>
    <definedName name="cpld" localSheetId="14">{"'Sheet1'!$L$16"}</definedName>
    <definedName name="cpld" localSheetId="16">{"'Sheet1'!$L$16"}</definedName>
    <definedName name="cpld" localSheetId="17">{"'Sheet1'!$L$16"}</definedName>
    <definedName name="cpld" localSheetId="18">{"'Sheet1'!$L$16"}</definedName>
    <definedName name="cpld" localSheetId="22">{"'Sheet1'!$L$16"}</definedName>
    <definedName name="cpld" localSheetId="6">{"'Sheet1'!$L$16"}</definedName>
    <definedName name="cpld" localSheetId="7">{"'Sheet1'!$L$16"}</definedName>
    <definedName name="cpld">{"'Sheet1'!$L$16"}</definedName>
    <definedName name="cplhsmt" localSheetId="22">#REF!</definedName>
    <definedName name="cplhsmt">#REF!</definedName>
    <definedName name="cplhsmt_15">#REF!</definedName>
    <definedName name="cplhsmt_16">#REF!</definedName>
    <definedName name="cplhsmt_17">#REF!</definedName>
    <definedName name="cplhsmt_19">#REF!</definedName>
    <definedName name="cplhsmt_20">#REF!</definedName>
    <definedName name="cplhsmt_21">#REF!</definedName>
    <definedName name="cplhsmt_22">#REF!</definedName>
    <definedName name="cplhsmt_23">#REF!</definedName>
    <definedName name="cplhsmt_24">#REF!</definedName>
    <definedName name="cplhsmt_25">#REF!</definedName>
    <definedName name="cplhsmt_26">#REF!</definedName>
    <definedName name="cplhsmt_27">#REF!</definedName>
    <definedName name="cplhsmt_28">#REF!</definedName>
    <definedName name="cplhsmt_29">#REF!</definedName>
    <definedName name="cplhsmt_30">#REF!</definedName>
    <definedName name="cplhsmt_31">#REF!</definedName>
    <definedName name="cplhsmt_32">#REF!</definedName>
    <definedName name="cplhsmt_33">#REF!</definedName>
    <definedName name="cplhsmt_34">#REF!</definedName>
    <definedName name="cplhsmt_35">#REF!</definedName>
    <definedName name="cplhsmt_36">#REF!</definedName>
    <definedName name="cplhsmt_37">#REF!</definedName>
    <definedName name="cplhsmt_38">#REF!</definedName>
    <definedName name="cplhsmt_7">#REF!</definedName>
    <definedName name="CPM" localSheetId="22">{#N/A,#N/A,FALSE,"Chi tiÆt"}</definedName>
    <definedName name="CPM">{#N/A,#N/A,FALSE,"Chi tiÆt"}</definedName>
    <definedName name="cpmtc" localSheetId="22">#REF!</definedName>
    <definedName name="cpmtc">#REF!</definedName>
    <definedName name="CPMTCgld">#REF!</definedName>
    <definedName name="CPMTCgxd">#REF!</definedName>
    <definedName name="cpnc">#REF!</definedName>
    <definedName name="CPNCgld">#REF!</definedName>
    <definedName name="CPNCgxd">#REF!</definedName>
    <definedName name="CPQLDA" localSheetId="22">#REF!</definedName>
    <definedName name="CPQLDA">#REF!</definedName>
    <definedName name="CPRA">#REF!</definedName>
    <definedName name="CPT" localSheetId="22">#REF!</definedName>
    <definedName name="CPT">#REF!</definedName>
    <definedName name="CPTB" localSheetId="22">#REF!</definedName>
    <definedName name="CPTB">#REF!</definedName>
    <definedName name="CPTB1">#REF!</definedName>
    <definedName name="CPTB2">#REF!</definedName>
    <definedName name="cptdhsmt" localSheetId="22">#REF!</definedName>
    <definedName name="cptdhsmt">#REF!</definedName>
    <definedName name="cptdhsmt_15">#REF!</definedName>
    <definedName name="cptdhsmt_16">#REF!</definedName>
    <definedName name="cptdhsmt_17">#REF!</definedName>
    <definedName name="cptdhsmt_19">#REF!</definedName>
    <definedName name="cptdhsmt_20">#REF!</definedName>
    <definedName name="cptdhsmt_21">#REF!</definedName>
    <definedName name="cptdhsmt_22">#REF!</definedName>
    <definedName name="cptdhsmt_23">#REF!</definedName>
    <definedName name="cptdhsmt_24">#REF!</definedName>
    <definedName name="cptdhsmt_25">#REF!</definedName>
    <definedName name="cptdhsmt_26">#REF!</definedName>
    <definedName name="cptdhsmt_27">#REF!</definedName>
    <definedName name="cptdhsmt_28">#REF!</definedName>
    <definedName name="cptdhsmt_29">#REF!</definedName>
    <definedName name="cptdhsmt_30">#REF!</definedName>
    <definedName name="cptdhsmt_31">#REF!</definedName>
    <definedName name="cptdhsmt_32">#REF!</definedName>
    <definedName name="cptdhsmt_33">#REF!</definedName>
    <definedName name="cptdhsmt_34">#REF!</definedName>
    <definedName name="cptdhsmt_35">#REF!</definedName>
    <definedName name="cptdhsmt_36">#REF!</definedName>
    <definedName name="cptdhsmt_37">#REF!</definedName>
    <definedName name="cptdhsmt_38">#REF!</definedName>
    <definedName name="cptdhsmt_7">#REF!</definedName>
    <definedName name="cptdtdt" localSheetId="22">#REF!</definedName>
    <definedName name="cptdtdt">#REF!</definedName>
    <definedName name="cptdtdt_15">#REF!</definedName>
    <definedName name="cptdtdt_16">#REF!</definedName>
    <definedName name="cptdtdt_17">#REF!</definedName>
    <definedName name="cptdtdt_19">#REF!</definedName>
    <definedName name="cptdtdt_20">#REF!</definedName>
    <definedName name="cptdtdt_21">#REF!</definedName>
    <definedName name="cptdtdt_22">#REF!</definedName>
    <definedName name="cptdtdt_23">#REF!</definedName>
    <definedName name="cptdtdt_24">#REF!</definedName>
    <definedName name="cptdtdt_25">#REF!</definedName>
    <definedName name="cptdtdt_26">#REF!</definedName>
    <definedName name="cptdtdt_27">#REF!</definedName>
    <definedName name="cptdtdt_28">#REF!</definedName>
    <definedName name="cptdtdt_29">#REF!</definedName>
    <definedName name="cptdtdt_30">#REF!</definedName>
    <definedName name="cptdtdt_31">#REF!</definedName>
    <definedName name="cptdtdt_32">#REF!</definedName>
    <definedName name="cptdtdt_33">#REF!</definedName>
    <definedName name="cptdtdt_34">#REF!</definedName>
    <definedName name="cptdtdt_35">#REF!</definedName>
    <definedName name="cptdtdt_36">#REF!</definedName>
    <definedName name="cptdtdt_37">#REF!</definedName>
    <definedName name="cptdtdt_38">#REF!</definedName>
    <definedName name="cptdtdt_7">#REF!</definedName>
    <definedName name="cptdtkkt" localSheetId="22">#REF!</definedName>
    <definedName name="cptdtkkt">#REF!</definedName>
    <definedName name="cptdtkkt_15">#REF!</definedName>
    <definedName name="cptdtkkt_16">#REF!</definedName>
    <definedName name="cptdtkkt_17">#REF!</definedName>
    <definedName name="cptdtkkt_19">#REF!</definedName>
    <definedName name="cptdtkkt_20">#REF!</definedName>
    <definedName name="cptdtkkt_21">#REF!</definedName>
    <definedName name="cptdtkkt_22">#REF!</definedName>
    <definedName name="cptdtkkt_23">#REF!</definedName>
    <definedName name="cptdtkkt_24">#REF!</definedName>
    <definedName name="cptdtkkt_25">#REF!</definedName>
    <definedName name="cptdtkkt_26">#REF!</definedName>
    <definedName name="cptdtkkt_27">#REF!</definedName>
    <definedName name="cptdtkkt_28">#REF!</definedName>
    <definedName name="cptdtkkt_29">#REF!</definedName>
    <definedName name="cptdtkkt_30">#REF!</definedName>
    <definedName name="cptdtkkt_31">#REF!</definedName>
    <definedName name="cptdtkkt_32">#REF!</definedName>
    <definedName name="cptdtkkt_33">#REF!</definedName>
    <definedName name="cptdtkkt_34">#REF!</definedName>
    <definedName name="cptdtkkt_35">#REF!</definedName>
    <definedName name="cptdtkkt_36">#REF!</definedName>
    <definedName name="cptdtkkt_37">#REF!</definedName>
    <definedName name="cptdtkkt_38">#REF!</definedName>
    <definedName name="cptdtkkt_7">#REF!</definedName>
    <definedName name="CPTK" localSheetId="22">#REF!</definedName>
    <definedName name="CPTK">#REF!</definedName>
    <definedName name="CPTK_14" localSheetId="22">#REF!</definedName>
    <definedName name="CPTK_14">#REF!</definedName>
    <definedName name="CPTT" localSheetId="22">#REF!</definedName>
    <definedName name="CPTT">#REF!</definedName>
    <definedName name="CPTT_NO_TAX" localSheetId="22">#REF!</definedName>
    <definedName name="CPTT_NO_TAX">#REF!</definedName>
    <definedName name="CPTVXDCT" localSheetId="22">#REF!</definedName>
    <definedName name="CPTVXDCT">#REF!</definedName>
    <definedName name="CPTYEUTO" localSheetId="22">#REF!</definedName>
    <definedName name="CPTYEUTO">#REF!</definedName>
    <definedName name="CPU_AMD_K6II_550" localSheetId="22">#REF!</definedName>
    <definedName name="CPU_AMD_K6II_550">#REF!</definedName>
    <definedName name="CPU_Intel_P4_1.7_256K_256RIMM" localSheetId="22">#REF!</definedName>
    <definedName name="CPU_Intel_P4_1.7_256K_256RIMM">#REF!</definedName>
    <definedName name="CPU_Intel_PIII500E_256Kdie_Copp" localSheetId="22">#REF!</definedName>
    <definedName name="CPU_Intel_PIII500E_256Kdie_Copp">#REF!</definedName>
    <definedName name="CPU_Intel_PIII550E_256Kdie_Copp" localSheetId="22">#REF!</definedName>
    <definedName name="CPU_Intel_PIII550E_256Kdie_Copp">#REF!</definedName>
    <definedName name="CPU_ratio">70%</definedName>
    <definedName name="CPUs_per_DataCenterNode" localSheetId="22">#REF!</definedName>
    <definedName name="CPUs_per_DataCenterNode">#REF!</definedName>
    <definedName name="CPUs_per_Node" localSheetId="22">#REF!</definedName>
    <definedName name="CPUs_per_Node">#REF!</definedName>
    <definedName name="CPVC" localSheetId="22">#REF!</definedName>
    <definedName name="CPVC">#REF!</definedName>
    <definedName name="CPVC100" localSheetId="22">#REF!</definedName>
    <definedName name="CPVC100">#REF!</definedName>
    <definedName name="CPVC100_18" localSheetId="22">#REF!</definedName>
    <definedName name="CPVC100_18">#REF!</definedName>
    <definedName name="CPVC1KM" localSheetId="22">#REF!</definedName>
    <definedName name="CPVC1KM">#REF!</definedName>
    <definedName name="CPVC1KM_14">#REF!</definedName>
    <definedName name="CPVC35" localSheetId="22">#REF!</definedName>
    <definedName name="CPVC35">#REF!</definedName>
    <definedName name="CPVC35_18">#REF!</definedName>
    <definedName name="CPVCDN" localSheetId="22">#REF!</definedName>
    <definedName name="CPVCDN">#REF!</definedName>
    <definedName name="CPVCDN_14">#REF!</definedName>
    <definedName name="cpvl">#REF!</definedName>
    <definedName name="CPVLgld">#REF!</definedName>
    <definedName name="CPVLgxd">#REF!</definedName>
    <definedName name="CPXD">#REF!</definedName>
    <definedName name="CPXL">#REF!</definedName>
    <definedName name="CQM">#REF!</definedName>
    <definedName name="cr" localSheetId="22">#REF!</definedName>
    <definedName name="cr">#REF!</definedName>
    <definedName name="CRBG">#REF!</definedName>
    <definedName name="CRD" localSheetId="22">#REF!</definedName>
    <definedName name="CRD">#REF!</definedName>
    <definedName name="CRD_18" localSheetId="22">#REF!</definedName>
    <definedName name="CRD_18">#REF!</definedName>
    <definedName name="crestr_ban" localSheetId="22">#REF!</definedName>
    <definedName name="crestr_ban">#REF!</definedName>
    <definedName name="crestr_vao" localSheetId="22">#REF!</definedName>
    <definedName name="crestr_vao">#REF!</definedName>
    <definedName name="crit" localSheetId="22">#REF!</definedName>
    <definedName name="crit">#REF!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CriticalApps" localSheetId="22">#REF!</definedName>
    <definedName name="CriticalApps">#REF!</definedName>
    <definedName name="CRITINST" localSheetId="22">#REF!</definedName>
    <definedName name="CRITINST">#REF!</definedName>
    <definedName name="CRITINST_18" localSheetId="22">#REF!</definedName>
    <definedName name="CRITINST_18">#REF!</definedName>
    <definedName name="CRITPURC" localSheetId="22">#REF!</definedName>
    <definedName name="CRITPURC">#REF!</definedName>
    <definedName name="CRITPURC_18" localSheetId="22">#REF!</definedName>
    <definedName name="CRITPURC_18">#REF!</definedName>
    <definedName name="Cro_section" localSheetId="22">#REF!</definedName>
    <definedName name="Cro_section">#REF!</definedName>
    <definedName name="CRS" localSheetId="22">#REF!</definedName>
    <definedName name="CRS">#REF!</definedName>
    <definedName name="CRS_18" localSheetId="22">#REF!</definedName>
    <definedName name="CRS_18">#REF!</definedName>
    <definedName name="CS" localSheetId="22">#REF!</definedName>
    <definedName name="CS">#REF!</definedName>
    <definedName name="CS_10" localSheetId="22">#REF!</definedName>
    <definedName name="CS_10">#REF!</definedName>
    <definedName name="CS_10_10" localSheetId="22">#REF!</definedName>
    <definedName name="CS_10_10">#REF!</definedName>
    <definedName name="CS_10_11" localSheetId="22">#REF!</definedName>
    <definedName name="CS_10_11">#REF!</definedName>
    <definedName name="CS_10_12">#REF!</definedName>
    <definedName name="CS_10_13">#REF!</definedName>
    <definedName name="CS_10_18">#REF!</definedName>
    <definedName name="CS_100" localSheetId="22">#REF!</definedName>
    <definedName name="CS_100">#REF!</definedName>
    <definedName name="CS_100_10" localSheetId="22">#REF!</definedName>
    <definedName name="CS_100_10">#REF!</definedName>
    <definedName name="CS_100_11" localSheetId="22">#REF!</definedName>
    <definedName name="CS_100_11">#REF!</definedName>
    <definedName name="CS_100_12">#REF!</definedName>
    <definedName name="CS_100_13">#REF!</definedName>
    <definedName name="CS_100_18">#REF!</definedName>
    <definedName name="CS_10S" localSheetId="22">#REF!</definedName>
    <definedName name="CS_10S">#REF!</definedName>
    <definedName name="CS_10S_10" localSheetId="22">#REF!</definedName>
    <definedName name="CS_10S_10">#REF!</definedName>
    <definedName name="CS_10S_11" localSheetId="22">#REF!</definedName>
    <definedName name="CS_10S_11">#REF!</definedName>
    <definedName name="CS_10S_12">#REF!</definedName>
    <definedName name="CS_10S_13">#REF!</definedName>
    <definedName name="CS_10S_18">#REF!</definedName>
    <definedName name="CS_12">#REF!</definedName>
    <definedName name="CS_120" localSheetId="22">#REF!</definedName>
    <definedName name="CS_120">#REF!</definedName>
    <definedName name="CS_120_10" localSheetId="22">#REF!</definedName>
    <definedName name="CS_120_10">#REF!</definedName>
    <definedName name="CS_120_11" localSheetId="22">#REF!</definedName>
    <definedName name="CS_120_11">#REF!</definedName>
    <definedName name="CS_120_12">#REF!</definedName>
    <definedName name="CS_120_13">#REF!</definedName>
    <definedName name="CS_120_18">#REF!</definedName>
    <definedName name="CS_14">#REF!</definedName>
    <definedName name="CS_140" localSheetId="22">#REF!</definedName>
    <definedName name="CS_140">#REF!</definedName>
    <definedName name="CS_140_10" localSheetId="22">#REF!</definedName>
    <definedName name="CS_140_10">#REF!</definedName>
    <definedName name="CS_140_11" localSheetId="22">#REF!</definedName>
    <definedName name="CS_140_11">#REF!</definedName>
    <definedName name="CS_140_12">#REF!</definedName>
    <definedName name="CS_140_13">#REF!</definedName>
    <definedName name="CS_140_18">#REF!</definedName>
    <definedName name="CS_150">#REF!</definedName>
    <definedName name="CS_160" localSheetId="22">#REF!</definedName>
    <definedName name="CS_160">#REF!</definedName>
    <definedName name="CS_160_10" localSheetId="22">#REF!</definedName>
    <definedName name="CS_160_10">#REF!</definedName>
    <definedName name="CS_160_11" localSheetId="22">#REF!</definedName>
    <definedName name="CS_160_11">#REF!</definedName>
    <definedName name="CS_160_12">#REF!</definedName>
    <definedName name="CS_160_13">#REF!</definedName>
    <definedName name="CS_160_18">#REF!</definedName>
    <definedName name="CS_18">#REF!</definedName>
    <definedName name="CS_20" localSheetId="22">#REF!</definedName>
    <definedName name="CS_20">#REF!</definedName>
    <definedName name="CS_20_10" localSheetId="22">#REF!</definedName>
    <definedName name="CS_20_10">#REF!</definedName>
    <definedName name="CS_20_11" localSheetId="22">#REF!</definedName>
    <definedName name="CS_20_11">#REF!</definedName>
    <definedName name="CS_20_12">#REF!</definedName>
    <definedName name="CS_20_13">#REF!</definedName>
    <definedName name="CS_20_18">#REF!</definedName>
    <definedName name="CS_30" localSheetId="22">#REF!</definedName>
    <definedName name="CS_30">#REF!</definedName>
    <definedName name="CS_30_10" localSheetId="22">#REF!</definedName>
    <definedName name="CS_30_10">#REF!</definedName>
    <definedName name="CS_30_11" localSheetId="22">#REF!</definedName>
    <definedName name="CS_30_11">#REF!</definedName>
    <definedName name="CS_30_12">#REF!</definedName>
    <definedName name="CS_30_13">#REF!</definedName>
    <definedName name="CS_30_18">#REF!</definedName>
    <definedName name="CS_40" localSheetId="22">#REF!</definedName>
    <definedName name="CS_40">#REF!</definedName>
    <definedName name="CS_40_10" localSheetId="22">#REF!</definedName>
    <definedName name="CS_40_10">#REF!</definedName>
    <definedName name="CS_40_11" localSheetId="22">#REF!</definedName>
    <definedName name="CS_40_11">#REF!</definedName>
    <definedName name="CS_40_12">#REF!</definedName>
    <definedName name="CS_40_13">#REF!</definedName>
    <definedName name="CS_40_18">#REF!</definedName>
    <definedName name="CS_40S" localSheetId="22">#REF!</definedName>
    <definedName name="CS_40S">#REF!</definedName>
    <definedName name="CS_40S_10" localSheetId="22">#REF!</definedName>
    <definedName name="CS_40S_10">#REF!</definedName>
    <definedName name="CS_40S_11" localSheetId="22">#REF!</definedName>
    <definedName name="CS_40S_11">#REF!</definedName>
    <definedName name="CS_40S_12">#REF!</definedName>
    <definedName name="CS_40S_13">#REF!</definedName>
    <definedName name="CS_40S_18">#REF!</definedName>
    <definedName name="CS_5S" localSheetId="22">#REF!</definedName>
    <definedName name="CS_5S">#REF!</definedName>
    <definedName name="CS_5S_10" localSheetId="22">#REF!</definedName>
    <definedName name="CS_5S_10">#REF!</definedName>
    <definedName name="CS_5S_11" localSheetId="22">#REF!</definedName>
    <definedName name="CS_5S_11">#REF!</definedName>
    <definedName name="CS_5S_12">#REF!</definedName>
    <definedName name="CS_5S_13">#REF!</definedName>
    <definedName name="CS_5S_18">#REF!</definedName>
    <definedName name="CS_60" localSheetId="22">#REF!</definedName>
    <definedName name="CS_60">#REF!</definedName>
    <definedName name="CS_60_10" localSheetId="22">#REF!</definedName>
    <definedName name="CS_60_10">#REF!</definedName>
    <definedName name="CS_60_11" localSheetId="22">#REF!</definedName>
    <definedName name="CS_60_11">#REF!</definedName>
    <definedName name="CS_60_12">#REF!</definedName>
    <definedName name="CS_60_13">#REF!</definedName>
    <definedName name="CS_60_18">#REF!</definedName>
    <definedName name="CS_61">#REF!</definedName>
    <definedName name="CS_80" localSheetId="22">#REF!</definedName>
    <definedName name="CS_80">#REF!</definedName>
    <definedName name="CS_80_10" localSheetId="22">#REF!</definedName>
    <definedName name="CS_80_10">#REF!</definedName>
    <definedName name="CS_80_11" localSheetId="22">#REF!</definedName>
    <definedName name="CS_80_11">#REF!</definedName>
    <definedName name="CS_80_12">#REF!</definedName>
    <definedName name="CS_80_13">#REF!</definedName>
    <definedName name="CS_80_18">#REF!</definedName>
    <definedName name="CS_80S" localSheetId="22">#REF!</definedName>
    <definedName name="CS_80S">#REF!</definedName>
    <definedName name="CS_80S_10" localSheetId="22">#REF!</definedName>
    <definedName name="CS_80S_10">#REF!</definedName>
    <definedName name="CS_80S_11" localSheetId="22">#REF!</definedName>
    <definedName name="CS_80S_11">#REF!</definedName>
    <definedName name="CS_80S_12">#REF!</definedName>
    <definedName name="CS_80S_13">#REF!</definedName>
    <definedName name="CS_80S_18">#REF!</definedName>
    <definedName name="CS_STD" localSheetId="22">#REF!</definedName>
    <definedName name="CS_STD">#REF!</definedName>
    <definedName name="CS_STD_10" localSheetId="22">#REF!</definedName>
    <definedName name="CS_STD_10">#REF!</definedName>
    <definedName name="CS_STD_11" localSheetId="22">#REF!</definedName>
    <definedName name="CS_STD_11">#REF!</definedName>
    <definedName name="CS_STD_12">#REF!</definedName>
    <definedName name="CS_STD_13">#REF!</definedName>
    <definedName name="CS_STD_18">#REF!</definedName>
    <definedName name="cs_td">#REF!</definedName>
    <definedName name="CS_XS" localSheetId="22">#REF!</definedName>
    <definedName name="CS_XS">#REF!</definedName>
    <definedName name="CS_XS_10" localSheetId="22">#REF!</definedName>
    <definedName name="CS_XS_10">#REF!</definedName>
    <definedName name="CS_XS_11" localSheetId="22">#REF!</definedName>
    <definedName name="CS_XS_11">#REF!</definedName>
    <definedName name="CS_XS_12">#REF!</definedName>
    <definedName name="CS_XS_13">#REF!</definedName>
    <definedName name="CS_XS_18">#REF!</definedName>
    <definedName name="CS_XSS">#REF!</definedName>
    <definedName name="CS_XXS" localSheetId="22">#REF!</definedName>
    <definedName name="CS_XXS">#REF!</definedName>
    <definedName name="CS_XXS_10" localSheetId="22">#REF!</definedName>
    <definedName name="CS_XXS_10">#REF!</definedName>
    <definedName name="CS_XXS_11" localSheetId="22">#REF!</definedName>
    <definedName name="CS_XXS_11">#REF!</definedName>
    <definedName name="CS_XXS_12">#REF!</definedName>
    <definedName name="CS_XXS_13">#REF!</definedName>
    <definedName name="CS_XXS_18">#REF!</definedName>
    <definedName name="CSau" localSheetId="22">#REF!</definedName>
    <definedName name="CSau">#REF!</definedName>
    <definedName name="csd3p" localSheetId="22">#REF!</definedName>
    <definedName name="csd3p">#REF!</definedName>
    <definedName name="csd3p_18" localSheetId="22">#REF!</definedName>
    <definedName name="csd3p_18">#REF!</definedName>
    <definedName name="csddg1p" localSheetId="22">#REF!</definedName>
    <definedName name="csddg1p">#REF!</definedName>
    <definedName name="csddg1p_18" localSheetId="22">#REF!</definedName>
    <definedName name="csddg1p_18">#REF!</definedName>
    <definedName name="csddt1p" localSheetId="22">#REF!</definedName>
    <definedName name="csddt1p">#REF!</definedName>
    <definedName name="csddt1p_18" localSheetId="22">#REF!</definedName>
    <definedName name="csddt1p_18">#REF!</definedName>
    <definedName name="csht3p" localSheetId="22">#REF!</definedName>
    <definedName name="csht3p">#REF!</definedName>
    <definedName name="csht3p_18" localSheetId="22">#REF!</definedName>
    <definedName name="csht3p_18">#REF!</definedName>
    <definedName name="CSI_FLD_CSI_DESCRIPTION" localSheetId="22">#REF!</definedName>
    <definedName name="CSI_FLD_CSI_DESCRIPTION">#REF!</definedName>
    <definedName name="CSI_FLD_CSI_NAME" localSheetId="22">#REF!</definedName>
    <definedName name="CSI_FLD_CSI_NAME">#REF!</definedName>
    <definedName name="CSI_FLD_CSI_SERIAL_NUMBER" localSheetId="22">#REF!</definedName>
    <definedName name="CSI_FLD_CSI_SERIAL_NUMBER">#REF!</definedName>
    <definedName name="CSI_LABEL_FORCOPY_SERIAL_NUMBER" localSheetId="22">#REF!</definedName>
    <definedName name="CSI_LABEL_FORCOPY_SERIAL_NUMBER">#REF!</definedName>
    <definedName name="CSI_LABEL_HEADERS" localSheetId="22">#REF!</definedName>
    <definedName name="CSI_LABEL_HEADERS">#REF!</definedName>
    <definedName name="CSI_LINE_HW" localSheetId="22">#REF!</definedName>
    <definedName name="CSI_LINE_HW">#REF!</definedName>
    <definedName name="CSI_LINE_MW" localSheetId="22">#REF!</definedName>
    <definedName name="CSI_LINE_MW">#REF!</definedName>
    <definedName name="CSI_LINE_PS" localSheetId="22">#REF!</definedName>
    <definedName name="CSI_LINE_PS">#REF!</definedName>
    <definedName name="CSI_LINE_SW" localSheetId="22">#REF!</definedName>
    <definedName name="CSI_LINE_SW">#REF!</definedName>
    <definedName name="CSI_SECTION_HW_ALL" localSheetId="22">#REF!</definedName>
    <definedName name="CSI_SECTION_HW_ALL">#REF!</definedName>
    <definedName name="CSI_SECTION_HW_BOT" localSheetId="22">#REF!</definedName>
    <definedName name="CSI_SECTION_HW_BOT">#REF!</definedName>
    <definedName name="CSI_SECTION_HW_TOP" localSheetId="22">#REF!</definedName>
    <definedName name="CSI_SECTION_HW_TOP">#REF!</definedName>
    <definedName name="CSI_SECTION_MW_ALL" localSheetId="22">#REF!</definedName>
    <definedName name="CSI_SECTION_MW_ALL">#REF!</definedName>
    <definedName name="CSI_SECTION_MW_BOT" localSheetId="22">#REF!</definedName>
    <definedName name="CSI_SECTION_MW_BOT">#REF!</definedName>
    <definedName name="CSI_SECTION_MW_TOP" localSheetId="22">#REF!</definedName>
    <definedName name="CSI_SECTION_MW_TOP">#REF!</definedName>
    <definedName name="CSI_SECTION_PS_ALL" localSheetId="22">#REF!</definedName>
    <definedName name="CSI_SECTION_PS_ALL">#REF!</definedName>
    <definedName name="CSI_SECTION_PS_BOT" localSheetId="22">#REF!</definedName>
    <definedName name="CSI_SECTION_PS_BOT">#REF!</definedName>
    <definedName name="CSI_SECTION_PS_TOP" localSheetId="22">#REF!</definedName>
    <definedName name="CSI_SECTION_PS_TOP">#REF!</definedName>
    <definedName name="CSI_SECTION_SW_ALL" localSheetId="22">#REF!</definedName>
    <definedName name="CSI_SECTION_SW_ALL">#REF!</definedName>
    <definedName name="CSI_SECTION_SW_BOT" localSheetId="22">#REF!</definedName>
    <definedName name="CSI_SECTION_SW_BOT">#REF!</definedName>
    <definedName name="CSI_SECTION_SW_TOP" localSheetId="22">#REF!</definedName>
    <definedName name="CSI_SECTION_SW_TOP">#REF!</definedName>
    <definedName name="CSI_SECTION_TITLE" localSheetId="22">#REF!</definedName>
    <definedName name="CSI_SECTION_TITLE">#REF!</definedName>
    <definedName name="CSI_SUBTOTAL_HW" localSheetId="22">#REF!</definedName>
    <definedName name="CSI_SUBTOTAL_HW">#REF!</definedName>
    <definedName name="CSI_SUBTOTAL_MW" localSheetId="22">#REF!</definedName>
    <definedName name="CSI_SUBTOTAL_MW">#REF!</definedName>
    <definedName name="CSI_SUBTOTAL_PS" localSheetId="22">#REF!</definedName>
    <definedName name="CSI_SUBTOTAL_PS">#REF!</definedName>
    <definedName name="CSI_SUBTOTAL_SW" localSheetId="22">#REF!</definedName>
    <definedName name="CSI_SUBTOTAL_SW">#REF!</definedName>
    <definedName name="CSMIM1">#REF!</definedName>
    <definedName name="CSMIM2" localSheetId="22">#REF!</definedName>
    <definedName name="CSMIM2">#REF!</definedName>
    <definedName name="CSODN" localSheetId="22">#REF!</definedName>
    <definedName name="CSODN">#REF!</definedName>
    <definedName name="CSODN_12">#REF!</definedName>
    <definedName name="CSPARE1">#REF!</definedName>
    <definedName name="CSPARE2" localSheetId="22">#REF!</definedName>
    <definedName name="CSPARE2">#REF!</definedName>
    <definedName name="CSPL">#REF!</definedName>
    <definedName name="CSPL1">#REF!</definedName>
    <definedName name="cspl2">#REF!</definedName>
    <definedName name="CSPL3">#REF!</definedName>
    <definedName name="CT" localSheetId="22">#REF!</definedName>
    <definedName name="CT">#REF!</definedName>
    <definedName name="ct_14" localSheetId="22">#REF!</definedName>
    <definedName name="ct_14">#REF!</definedName>
    <definedName name="CT_18" localSheetId="22">#REF!</definedName>
    <definedName name="CT_18">#REF!</definedName>
    <definedName name="CT_50" localSheetId="22">#REF!</definedName>
    <definedName name="CT_50">#REF!</definedName>
    <definedName name="CT_KSTK" localSheetId="22">#REF!</definedName>
    <definedName name="CT_KSTK">#REF!</definedName>
    <definedName name="CT_LH" localSheetId="22">#REF!</definedName>
    <definedName name="CT_LH">#REF!</definedName>
    <definedName name="CT_MCX" localSheetId="22">#REF!</definedName>
    <definedName name="CT_MCX">#REF!</definedName>
    <definedName name="CT.M10.1">#REF!</definedName>
    <definedName name="CT.M10.1_14">#REF!</definedName>
    <definedName name="CT.M10.1_18">#REF!</definedName>
    <definedName name="CT.M10.2">#REF!</definedName>
    <definedName name="CT.M10.2_14">#REF!</definedName>
    <definedName name="CT.M10.2_18">#REF!</definedName>
    <definedName name="CT.MDT">#REF!</definedName>
    <definedName name="CT.MDT_14">#REF!</definedName>
    <definedName name="CT.MDT_18">#REF!</definedName>
    <definedName name="CT250_14">#REF!</definedName>
    <definedName name="CTABC" localSheetId="22">{"'Sheet1'!$L$16"}</definedName>
    <definedName name="CTABC">{"'Sheet1'!$L$16"}</definedName>
    <definedName name="CTB" localSheetId="22">'B4. Định mức QLDA &amp; TV'!CTB</definedName>
    <definedName name="CTB">[0]!CTB</definedName>
    <definedName name="ctbb" localSheetId="22">#REF!</definedName>
    <definedName name="ctbb">#REF!</definedName>
    <definedName name="ctbbt" localSheetId="0">{"'Sheet1'!$L$16"}</definedName>
    <definedName name="ctbbt" localSheetId="14">{"'Sheet1'!$L$16"}</definedName>
    <definedName name="ctbbt" localSheetId="19">{"'Sheet1'!$L$16"}</definedName>
    <definedName name="ctbbt" localSheetId="16">{"'Sheet1'!$L$16"}</definedName>
    <definedName name="ctbbt" localSheetId="17">{"'Sheet1'!$L$16"}</definedName>
    <definedName name="ctbbt" localSheetId="18">{"'Sheet1'!$L$16"}</definedName>
    <definedName name="ctbbt" localSheetId="22">{"'Sheet1'!$L$16"}</definedName>
    <definedName name="ctbbt" localSheetId="6">{"'Sheet1'!$L$16"}</definedName>
    <definedName name="ctbbt">{"'Sheet1'!$L$16"}</definedName>
    <definedName name="ctbbt_1" localSheetId="0">{"'Sheet1'!$L$16"}</definedName>
    <definedName name="ctbbt_1" localSheetId="14">{"'Sheet1'!$L$16"}</definedName>
    <definedName name="ctbbt_1" localSheetId="16">{"'Sheet1'!$L$16"}</definedName>
    <definedName name="ctbbt_1" localSheetId="22">{"'Sheet1'!$L$16"}</definedName>
    <definedName name="ctbbt_1" localSheetId="7">{"'Sheet1'!$L$16"}</definedName>
    <definedName name="ctbbt_1">{"'Sheet1'!$L$16"}</definedName>
    <definedName name="CTBTN" localSheetId="22">#REF!</definedName>
    <definedName name="CTBTN">#REF!</definedName>
    <definedName name="CTC">#REF!</definedName>
    <definedName name="Ctc_14">#REF!</definedName>
    <definedName name="Ctc_18">#REF!</definedName>
    <definedName name="CTCT1" localSheetId="0">{"'Sheet1'!$L$16"}</definedName>
    <definedName name="CTCT1" localSheetId="14">{"'Sheet1'!$L$16"}</definedName>
    <definedName name="CTCT1" localSheetId="19">{"'Sheet1'!$L$16"}</definedName>
    <definedName name="CTCT1" localSheetId="16">{"'Sheet1'!$L$16"}</definedName>
    <definedName name="CTCT1" localSheetId="17">{"'Sheet1'!$L$16"}</definedName>
    <definedName name="CTCT1" localSheetId="18">{"'Sheet1'!$L$16"}</definedName>
    <definedName name="CTCT1" localSheetId="22">{"'Sheet1'!$L$16"}</definedName>
    <definedName name="CTCT1" localSheetId="6">{"'Sheet1'!$L$16"}</definedName>
    <definedName name="CTCT1">{"'Sheet1'!$L$16"}</definedName>
    <definedName name="CTCT1_1" localSheetId="0">{"'Sheet1'!$L$16"}</definedName>
    <definedName name="CTCT1_1" localSheetId="14">{"'Sheet1'!$L$16"}</definedName>
    <definedName name="CTCT1_1" localSheetId="16">{"'Sheet1'!$L$16"}</definedName>
    <definedName name="CTCT1_1" localSheetId="22">{"'Sheet1'!$L$16"}</definedName>
    <definedName name="CTCT1_1" localSheetId="7">{"'Sheet1'!$L$16"}</definedName>
    <definedName name="CTCT1_1">{"'Sheet1'!$L$16"}</definedName>
    <definedName name="ctdg" localSheetId="22">#REF!</definedName>
    <definedName name="ctdg">#REF!</definedName>
    <definedName name="ctdn9697">#REF!</definedName>
    <definedName name="CTH" localSheetId="22">#REF!</definedName>
    <definedName name="CTH">#REF!</definedName>
    <definedName name="cti3x15" localSheetId="22">#REF!</definedName>
    <definedName name="cti3x15">#REF!</definedName>
    <definedName name="cti3x15_14">#REF!</definedName>
    <definedName name="ctiep" localSheetId="22">#REF!</definedName>
    <definedName name="ctiep">#REF!</definedName>
    <definedName name="CTIET" localSheetId="22">#REF!</definedName>
    <definedName name="CTIET">#REF!</definedName>
    <definedName name="CTIET_18">#REF!</definedName>
    <definedName name="ctieu" localSheetId="0">{"'Sheet1'!$L$16"}</definedName>
    <definedName name="ctieu" localSheetId="14">{"'Sheet1'!$L$16"}</definedName>
    <definedName name="ctieu" localSheetId="19">{"'Sheet1'!$L$16"}</definedName>
    <definedName name="ctieu" localSheetId="16">{"'Sheet1'!$L$16"}</definedName>
    <definedName name="ctieu" localSheetId="17">{"'Sheet1'!$L$16"}</definedName>
    <definedName name="ctieu" localSheetId="18">{"'Sheet1'!$L$16"}</definedName>
    <definedName name="ctieu" localSheetId="22">{"'Sheet1'!$L$16"}</definedName>
    <definedName name="ctieu" localSheetId="6">{"'Sheet1'!$L$16"}</definedName>
    <definedName name="ctieu" localSheetId="7">{"'Sheet1'!$L$16"}</definedName>
    <definedName name="ctieu">{"'Sheet1'!$L$16"}</definedName>
    <definedName name="CTieu_H">#REF!</definedName>
    <definedName name="CTieuXB" localSheetId="22">#REF!</definedName>
    <definedName name="CTieuXB">#REF!</definedName>
    <definedName name="CTL" localSheetId="22">#REF!</definedName>
    <definedName name="CTL">#REF!</definedName>
    <definedName name="CTM">#REF!</definedName>
    <definedName name="ctmai" localSheetId="22">#REF!</definedName>
    <definedName name="ctmai">#REF!</definedName>
    <definedName name="CTMH">#REF!</definedName>
    <definedName name="CTMM">#REF!</definedName>
    <definedName name="cto_18">#REF!</definedName>
    <definedName name="ctong" localSheetId="22">#REF!</definedName>
    <definedName name="ctong">#REF!</definedName>
    <definedName name="CTÖØ">#REF!</definedName>
    <definedName name="ctp_Ext_PECT">#REF!</definedName>
    <definedName name="ctp_Install">#REF!</definedName>
    <definedName name="ctp_Int_PECT">#REF!</definedName>
    <definedName name="ctp_PM">#REF!</definedName>
    <definedName name="ctp_Training">#REF!</definedName>
    <definedName name="ctp_Transport">#REF!</definedName>
    <definedName name="CTPhi" localSheetId="22">#REF!</definedName>
    <definedName name="CTPhi">#REF!</definedName>
    <definedName name="ctr">#REF!</definedName>
    <definedName name="CTRAM" localSheetId="22">#REF!</definedName>
    <definedName name="CTRAM">#REF!</definedName>
    <definedName name="ctre" localSheetId="22">#REF!</definedName>
    <definedName name="ctre">#REF!</definedName>
    <definedName name="ctrinh" localSheetId="22">#REF!</definedName>
    <definedName name="ctrinh">#REF!</definedName>
    <definedName name="cts">#REF!</definedName>
    <definedName name="CTsu" localSheetId="0">{"'Sheet1'!$L$16"}</definedName>
    <definedName name="CTsu" localSheetId="14">{"'Sheet1'!$L$16"}</definedName>
    <definedName name="CTsu" localSheetId="19">{"'Sheet1'!$L$16"}</definedName>
    <definedName name="CTsu" localSheetId="16">{"'Sheet1'!$L$16"}</definedName>
    <definedName name="CTsu" localSheetId="17">{"'Sheet1'!$L$16"}</definedName>
    <definedName name="CTsu" localSheetId="18">{"'Sheet1'!$L$16"}</definedName>
    <definedName name="CTsu" localSheetId="22">{"'Sheet1'!$L$16"}</definedName>
    <definedName name="CTsu" localSheetId="6">{"'Sheet1'!$L$16"}</definedName>
    <definedName name="CTsu" localSheetId="7">{"'Sheet1'!$L$16"}</definedName>
    <definedName name="CTsu">{"'Sheet1'!$L$16"}</definedName>
    <definedName name="ctt" localSheetId="22">#REF!</definedName>
    <definedName name="ctt">#REF!</definedName>
    <definedName name="Ctt_14" localSheetId="22">#REF!</definedName>
    <definedName name="Ctt_14">#REF!</definedName>
    <definedName name="CTTB_DG">#REF!</definedName>
    <definedName name="CTTB_DGM">#REF!</definedName>
    <definedName name="CTTB_DGNC">#REF!</definedName>
    <definedName name="CTTB_DGVL">#REF!</definedName>
    <definedName name="CTTB_DGVLP">#REF!</definedName>
    <definedName name="CTTB_DM">#REF!</definedName>
    <definedName name="CTTB_DMHP">#REF!</definedName>
    <definedName name="CTTB_DV">#REF!</definedName>
    <definedName name="CTTB_G">#REF!</definedName>
    <definedName name="CTTB_HPK">#REF!</definedName>
    <definedName name="CTTB_HS">#REF!</definedName>
    <definedName name="CTTB_ID">#REF!</definedName>
    <definedName name="CTTB_KL">#REF!</definedName>
    <definedName name="CTTB_MSVT">#REF!</definedName>
    <definedName name="CTTB_MV">#REF!</definedName>
    <definedName name="CTTB_STT">#REF!</definedName>
    <definedName name="CTTB_TEN">#REF!</definedName>
    <definedName name="CTTB_THP">#REF!</definedName>
    <definedName name="CTTB_TT">#REF!</definedName>
    <definedName name="CTTC10nam" localSheetId="22">{"'Sheet1'!$L$16"}</definedName>
    <definedName name="CTTC10nam">{"'Sheet1'!$L$16"}</definedName>
    <definedName name="Ctu" localSheetId="22">#REF!</definedName>
    <definedName name="Ctu">#REF!</definedName>
    <definedName name="CTV" localSheetId="22">#REF!</definedName>
    <definedName name="CTV">#REF!</definedName>
    <definedName name="CTV_14" localSheetId="22">#REF!</definedName>
    <definedName name="CTV_14">#REF!</definedName>
    <definedName name="CTXD_DG">#REF!</definedName>
    <definedName name="CTXD_DGM">#REF!</definedName>
    <definedName name="CTXD_DGNC">#REF!</definedName>
    <definedName name="CTXD_DGVL">#REF!</definedName>
    <definedName name="CTXD_DGVLP">#REF!</definedName>
    <definedName name="CTXD_DM">#REF!</definedName>
    <definedName name="CTXD_DMHP">#REF!</definedName>
    <definedName name="CTXD_DV">#REF!</definedName>
    <definedName name="CTXD_G">#REF!</definedName>
    <definedName name="CTXD_HPK">#REF!</definedName>
    <definedName name="CTXD_HS">#REF!</definedName>
    <definedName name="CTXD_ID">#REF!</definedName>
    <definedName name="CTXD_KL">#REF!</definedName>
    <definedName name="CTXD_MSG">#REF!</definedName>
    <definedName name="CTXD_MSVT">#REF!</definedName>
    <definedName name="CTXD_MV">#REF!</definedName>
    <definedName name="CTXD_STT">#REF!</definedName>
    <definedName name="CTXD_TEN">#REF!</definedName>
    <definedName name="CTXD_THP">#REF!</definedName>
    <definedName name="CTXD_TT">#REF!</definedName>
    <definedName name="CTXT" localSheetId="22">{"'Sheet1'!$L$16"}</definedName>
    <definedName name="CTXT">{"'Sheet1'!$L$16"}</definedName>
    <definedName name="Cty_TNHH_HYDRO_AGRI">#REF!</definedName>
    <definedName name="CTY_VTKTNN_CAÀN_THÔ">#REF!</definedName>
    <definedName name="cu">#REF!</definedName>
    <definedName name="cu_ly">#REF!</definedName>
    <definedName name="cu_ly_1" localSheetId="22">#REF!</definedName>
    <definedName name="cu_ly_1">#REF!</definedName>
    <definedName name="CU_LY_VAN_CHUYEN_GIA_QUYEN" localSheetId="22">#REF!</definedName>
    <definedName name="CU_LY_VAN_CHUYEN_GIA_QUYEN">#REF!</definedName>
    <definedName name="CU_LY_VAN_CHUYEN_THU_CONG" localSheetId="22">#REF!</definedName>
    <definedName name="CU_LY_VAN_CHUYEN_THU_CONG">#REF!</definedName>
    <definedName name="CUCHI" localSheetId="22">#REF!</definedName>
    <definedName name="CUCHI">#REF!</definedName>
    <definedName name="CUDP">#REF!</definedName>
    <definedName name="cui" localSheetId="22">#REF!</definedName>
    <definedName name="cui">#REF!</definedName>
    <definedName name="culy" localSheetId="22">#REF!</definedName>
    <definedName name="culy">#REF!</definedName>
    <definedName name="CuLy_Q" localSheetId="22">#REF!</definedName>
    <definedName name="CuLy_Q">#REF!</definedName>
    <definedName name="culy1" localSheetId="22">#REF!</definedName>
    <definedName name="culy1">#REF!</definedName>
    <definedName name="culy1_14">#REF!</definedName>
    <definedName name="culy2" localSheetId="22">#REF!</definedName>
    <definedName name="culy2">#REF!</definedName>
    <definedName name="culy2_14">#REF!</definedName>
    <definedName name="culy3" localSheetId="22">#REF!</definedName>
    <definedName name="culy3">#REF!</definedName>
    <definedName name="culy3_14">#REF!</definedName>
    <definedName name="culy4" localSheetId="22">#REF!</definedName>
    <definedName name="culy4">#REF!</definedName>
    <definedName name="culy4_14">#REF!</definedName>
    <definedName name="culy5" localSheetId="22">#REF!</definedName>
    <definedName name="culy5">#REF!</definedName>
    <definedName name="culy5_14">#REF!</definedName>
    <definedName name="cung" localSheetId="0">{"'Sheet1'!$L$16"}</definedName>
    <definedName name="cung" localSheetId="14">{"'Sheet1'!$L$16"}</definedName>
    <definedName name="cung" localSheetId="19">{"'Sheet1'!$L$16"}</definedName>
    <definedName name="cung" localSheetId="16">{"'Sheet1'!$L$16"}</definedName>
    <definedName name="cung" localSheetId="17">{"'Sheet1'!$L$16"}</definedName>
    <definedName name="cung" localSheetId="18">{"'Sheet1'!$L$16"}</definedName>
    <definedName name="cung" localSheetId="22">{"'Sheet1'!$L$16"}</definedName>
    <definedName name="cung" localSheetId="6">{"'Sheet1'!$L$16"}</definedName>
    <definedName name="cung">{"'Sheet1'!$L$16"}</definedName>
    <definedName name="cung_1" localSheetId="0">{"'Sheet1'!$L$16"}</definedName>
    <definedName name="cung_1" localSheetId="14">{"'Sheet1'!$L$16"}</definedName>
    <definedName name="cung_1" localSheetId="16">{"'Sheet1'!$L$16"}</definedName>
    <definedName name="cung_1" localSheetId="22">{"'Sheet1'!$L$16"}</definedName>
    <definedName name="cung_1" localSheetId="7">{"'Sheet1'!$L$16"}</definedName>
    <definedName name="cung_1">{"'Sheet1'!$L$16"}</definedName>
    <definedName name="cuoc" localSheetId="22">#REF!</definedName>
    <definedName name="cuoc">#REF!</definedName>
    <definedName name="cuoc_14">#REF!</definedName>
    <definedName name="cuoc_vc">#REF!</definedName>
    <definedName name="Cuoc_vc_1" localSheetId="22">#REF!</definedName>
    <definedName name="Cuoc_vc_1">#REF!</definedName>
    <definedName name="cuoc_vc1" localSheetId="22">#REF!</definedName>
    <definedName name="cuoc_vc1">#REF!</definedName>
    <definedName name="CuocVC" localSheetId="22">#REF!</definedName>
    <definedName name="CuocVC">#REF!</definedName>
    <definedName name="cuoinam" localSheetId="22">#REF!</definedName>
    <definedName name="cuoinam">#REF!</definedName>
    <definedName name="cuond" localSheetId="22">#REF!</definedName>
    <definedName name="cuond">#REF!</definedName>
    <definedName name="cuong">{"Thuxm2.xls","Sheet1"}</definedName>
    <definedName name="CurDate">#REF!</definedName>
    <definedName name="currcost" localSheetId="22">#REF!</definedName>
    <definedName name="currcost">#REF!</definedName>
    <definedName name="CURRENCY" localSheetId="22">#REF!</definedName>
    <definedName name="CURRENCY">#REF!</definedName>
    <definedName name="CURRENCY_18" localSheetId="22">#REF!</definedName>
    <definedName name="CURRENCY_18">#REF!</definedName>
    <definedName name="Currency_CallServer">#REF!</definedName>
    <definedName name="Currency_name">#REF!</definedName>
    <definedName name="Currency_of_cost" localSheetId="22">#REF!</definedName>
    <definedName name="Currency_of_cost">#REF!</definedName>
    <definedName name="Currency_rate">#REF!</definedName>
    <definedName name="currency_software">#REF!</definedName>
    <definedName name="Currency_Table">#REF!</definedName>
    <definedName name="CurrencyName" localSheetId="22">#REF!</definedName>
    <definedName name="CurrencyName">#REF!</definedName>
    <definedName name="CurrencyRate">#REF!</definedName>
    <definedName name="current">#REF!</definedName>
    <definedName name="Current_Year">#REF!</definedName>
    <definedName name="currentcurrencysymbolform" localSheetId="22">#REF!</definedName>
    <definedName name="currentcurrencysymbolform">#REF!</definedName>
    <definedName name="CURRENTCURRENCYSYMBOLFORMULA">#REF!</definedName>
    <definedName name="CURTBL" localSheetId="22">#REF!</definedName>
    <definedName name="CURTBL">#REF!</definedName>
    <definedName name="CUSTOM_DUTIES">#REF!</definedName>
    <definedName name="Customer" localSheetId="22">#REF!</definedName>
    <definedName name="Customer">#REF!</definedName>
    <definedName name="customer_name" localSheetId="22">#REF!</definedName>
    <definedName name="customer_name">#REF!</definedName>
    <definedName name="Customer_Support_Ovhd">#REF!</definedName>
    <definedName name="CustomerName" localSheetId="22">#REF!</definedName>
    <definedName name="CustomerName">#REF!</definedName>
    <definedName name="Customers" localSheetId="22">#REF!</definedName>
    <definedName name="Customers">#REF!</definedName>
    <definedName name="cut">{"Thuxm2.xls","Sheet1"}</definedName>
    <definedName name="cutback">#REF!</definedName>
    <definedName name="cutram" localSheetId="22">#REF!</definedName>
    <definedName name="cutram">#REF!</definedName>
    <definedName name="cv" localSheetId="22">#REF!</definedName>
    <definedName name="cv">#REF!</definedName>
    <definedName name="cv_14" localSheetId="22">#REF!</definedName>
    <definedName name="cv_14">#REF!</definedName>
    <definedName name="CV.M10.1" localSheetId="22">#REF!</definedName>
    <definedName name="CV.M10.1">#REF!</definedName>
    <definedName name="CV.M10.1_14" localSheetId="22">#REF!</definedName>
    <definedName name="CV.M10.1_14">#REF!</definedName>
    <definedName name="CV.M10.1_18">#REF!</definedName>
    <definedName name="CV.M10.2">#REF!</definedName>
    <definedName name="CV.M10.2_14">#REF!</definedName>
    <definedName name="CV.M10.2_18">#REF!</definedName>
    <definedName name="CV.MDT">#REF!</definedName>
    <definedName name="CV.MDT_14">#REF!</definedName>
    <definedName name="CV.MDT_18">#REF!</definedName>
    <definedName name="CVC">#REF!</definedName>
    <definedName name="CVC_Q">#REF!</definedName>
    <definedName name="cvcv" localSheetId="22">{"'Sheet1'!$L$16"}</definedName>
    <definedName name="cvcv">{"'Sheet1'!$L$16"}</definedName>
    <definedName name="cvf" localSheetId="0">{"'Sheet1'!$L$16"}</definedName>
    <definedName name="cvf" localSheetId="14">{"'Sheet1'!$L$16"}</definedName>
    <definedName name="cvf" localSheetId="16">{"'Sheet1'!$L$16"}</definedName>
    <definedName name="cvf" localSheetId="17">{"'Sheet1'!$L$16"}</definedName>
    <definedName name="cvf" localSheetId="18">{"'Sheet1'!$L$16"}</definedName>
    <definedName name="cvf" localSheetId="22">{"'Sheet1'!$L$16"}</definedName>
    <definedName name="cvf" localSheetId="6">{"'Sheet1'!$L$16"}</definedName>
    <definedName name="cvf" localSheetId="7">{"'Sheet1'!$L$16"}</definedName>
    <definedName name="cvf">{"'Sheet1'!$L$16"}</definedName>
    <definedName name="cvfr" localSheetId="22">{"'Sheet1'!$L$16"}</definedName>
    <definedName name="cvfr">{"'Sheet1'!$L$16"}</definedName>
    <definedName name="cx" localSheetId="22">#REF!</definedName>
    <definedName name="CX">#REF!</definedName>
    <definedName name="cx_14" localSheetId="22">#REF!</definedName>
    <definedName name="cx_14">#REF!</definedName>
    <definedName name="CX_18" localSheetId="22">#REF!</definedName>
    <definedName name="CX_18">#REF!</definedName>
    <definedName name="cxhtnc" localSheetId="22">#REF!</definedName>
    <definedName name="cxhtnc">#REF!</definedName>
    <definedName name="cxhtnc_14">#REF!</definedName>
    <definedName name="cxhtvl" localSheetId="22">#REF!</definedName>
    <definedName name="cxhtvl">#REF!</definedName>
    <definedName name="cxhtvl_14">#REF!</definedName>
    <definedName name="cxm">#REF!</definedName>
    <definedName name="cxnc" localSheetId="22">#REF!</definedName>
    <definedName name="cxnc">#REF!</definedName>
    <definedName name="cxnc_14">#REF!</definedName>
    <definedName name="cxvl" localSheetId="22">#REF!</definedName>
    <definedName name="cxvl">#REF!</definedName>
    <definedName name="cxvl_14">#REF!</definedName>
    <definedName name="cxxnc" localSheetId="22">#REF!</definedName>
    <definedName name="cxxnc">#REF!</definedName>
    <definedName name="cxxnc_14">#REF!</definedName>
    <definedName name="cxxvl" localSheetId="22">#REF!</definedName>
    <definedName name="cxxvl">#REF!</definedName>
    <definedName name="cxxvl_14">#REF!</definedName>
    <definedName name="d" localSheetId="22">#REF!</definedName>
    <definedName name="d">#REF!</definedName>
    <definedName name="Đ" localSheetId="0">#REF!</definedName>
    <definedName name="Đ" localSheetId="19">#REF!</definedName>
    <definedName name="Đ" localSheetId="22">#REF!</definedName>
    <definedName name="Đ" localSheetId="6">#REF!</definedName>
    <definedName name="Đ" localSheetId="7">#REF!</definedName>
    <definedName name="Đ">#REF!</definedName>
    <definedName name="Ð" localSheetId="22">#REF!</definedName>
    <definedName name="Ð">#REF!</definedName>
    <definedName name="d_">#REF!</definedName>
    <definedName name="d_1" localSheetId="22">#REF!</definedName>
    <definedName name="d_1">#REF!</definedName>
    <definedName name="d_2" localSheetId="22">#REF!</definedName>
    <definedName name="d_2">#REF!</definedName>
    <definedName name="d_3" localSheetId="22">#REF!</definedName>
    <definedName name="d_3">#REF!</definedName>
    <definedName name="D_30" localSheetId="22">MATCH("D+30 *EU*",#REF!, 0)</definedName>
    <definedName name="D_30">MATCH("D+30 *EU*",#REF!, 0)</definedName>
    <definedName name="d_4" localSheetId="22">#REF!</definedName>
    <definedName name="d_4">#REF!</definedName>
    <definedName name="D_60" localSheetId="22">MATCH("D+60 *EU*",#REF!, 0)</definedName>
    <definedName name="D_60">MATCH("D+60 *EU*",#REF!, 0)</definedName>
    <definedName name="D_7101A_B" localSheetId="22">#REF!</definedName>
    <definedName name="D_7101A_B">#REF!</definedName>
    <definedName name="D_7101A_B_18" localSheetId="22">#REF!</definedName>
    <definedName name="D_7101A_B_18">#REF!</definedName>
    <definedName name="d_8">#REF!</definedName>
    <definedName name="D_90" localSheetId="22">MATCH("D+90 *EU*",#REF!, 0)</definedName>
    <definedName name="D_90">MATCH("D+90 *EU*",#REF!, 0)</definedName>
    <definedName name="D_Gia" localSheetId="22">#REF!</definedName>
    <definedName name="D_Gia">#REF!</definedName>
    <definedName name="D_Gia_14" localSheetId="22">#REF!</definedName>
    <definedName name="D_Gia_14">#REF!</definedName>
    <definedName name="D_giavt" localSheetId="22">#REF!</definedName>
    <definedName name="D_giavt">#REF!</definedName>
    <definedName name="D_kien" localSheetId="22">#REF!</definedName>
    <definedName name="D_kien">#REF!</definedName>
    <definedName name="D_L" localSheetId="22">#REF!</definedName>
    <definedName name="D_L">#REF!</definedName>
    <definedName name="D_n">#REF!</definedName>
    <definedName name="d." localSheetId="22">#REF!</definedName>
    <definedName name="d.">#REF!</definedName>
    <definedName name="D.M10.1a">#REF!</definedName>
    <definedName name="D.M10.1a_14">#REF!</definedName>
    <definedName name="D.M10.1a_18">#REF!</definedName>
    <definedName name="D.M10.1b">#REF!</definedName>
    <definedName name="D.M10.1b_14">#REF!</definedName>
    <definedName name="D.M10.1b_18">#REF!</definedName>
    <definedName name="D.M10.2a">#REF!</definedName>
    <definedName name="D.M10.2a_14">#REF!</definedName>
    <definedName name="D.M10.2a_18">#REF!</definedName>
    <definedName name="D.M10.2b">#REF!</definedName>
    <definedName name="D.M10.2b_14">#REF!</definedName>
    <definedName name="D.M10.2b_18">#REF!</definedName>
    <definedName name="D.MDTa">#REF!</definedName>
    <definedName name="D.MDTa_14">#REF!</definedName>
    <definedName name="D.MDTa_18">#REF!</definedName>
    <definedName name="D.MDTb">#REF!</definedName>
    <definedName name="D.MDTb_14">#REF!</definedName>
    <definedName name="D.MDTb_18">#REF!</definedName>
    <definedName name="D.THANH_D.PHUOC" localSheetId="22">'B4. Định mức QLDA &amp; TV'!D.THANH_D.PHUOC</definedName>
    <definedName name="D.THANH_D.PHUOC">[0]!D.THANH_D.PHUOC</definedName>
    <definedName name="d0.5">#REF!</definedName>
    <definedName name="d05x1">#REF!</definedName>
    <definedName name="d1_" localSheetId="22">#REF!</definedName>
    <definedName name="d1_">#REF!</definedName>
    <definedName name="D1." localSheetId="22">'B4. Định mức QLDA &amp; TV'!D1.</definedName>
    <definedName name="D1.">[0]!D1.</definedName>
    <definedName name="d1.2">#REF!</definedName>
    <definedName name="d1A">#REF!</definedName>
    <definedName name="D1cong" localSheetId="22">#REF!</definedName>
    <definedName name="D1cong">#REF!</definedName>
    <definedName name="D1x49" localSheetId="22">#REF!</definedName>
    <definedName name="D1x49">#REF!</definedName>
    <definedName name="D1x49_14" localSheetId="22">#REF!</definedName>
    <definedName name="D1x49_14">#REF!</definedName>
    <definedName name="D1x49x49" localSheetId="22">#REF!</definedName>
    <definedName name="D1x49x49">#REF!</definedName>
    <definedName name="D1x49x49_14" localSheetId="22">#REF!</definedName>
    <definedName name="D1x49x49_14">#REF!</definedName>
    <definedName name="d2_" localSheetId="22">#REF!</definedName>
    <definedName name="d2_">#REF!</definedName>
    <definedName name="d2." localSheetId="22">#REF!</definedName>
    <definedName name="d2.">#REF!</definedName>
    <definedName name="d2.4">#REF!</definedName>
    <definedName name="d24nc" localSheetId="22">#REF!</definedName>
    <definedName name="d24nc">#REF!</definedName>
    <definedName name="d24nc_14">#REF!</definedName>
    <definedName name="d24vl" localSheetId="22">#REF!</definedName>
    <definedName name="d24vl">#REF!</definedName>
    <definedName name="d24vl_14">#REF!</definedName>
    <definedName name="d2A">#REF!</definedName>
    <definedName name="d3_" localSheetId="22">#REF!</definedName>
    <definedName name="d3_">#REF!</definedName>
    <definedName name="d3." localSheetId="22">#REF!</definedName>
    <definedName name="d3.">#REF!</definedName>
    <definedName name="d3A">#REF!</definedName>
    <definedName name="d4_" localSheetId="22">#REF!</definedName>
    <definedName name="d4_">#REF!</definedName>
    <definedName name="D4.0" localSheetId="22">#REF!</definedName>
    <definedName name="D4.0">#REF!</definedName>
    <definedName name="d4.6">#REF!</definedName>
    <definedName name="d4A">#REF!</definedName>
    <definedName name="d4x6" localSheetId="22">#REF!</definedName>
    <definedName name="d4x6">#REF!</definedName>
    <definedName name="d5_" localSheetId="22">#REF!</definedName>
    <definedName name="d5_">#REF!</definedName>
    <definedName name="d6.8">#REF!</definedName>
    <definedName name="da" localSheetId="22">#REF!</definedName>
    <definedName name="da">#REF!</definedName>
    <definedName name="da_14">#REF!</definedName>
    <definedName name="DA_DT" localSheetId="22">#REF!</definedName>
    <definedName name="DA_DT">#REF!</definedName>
    <definedName name="da_hoc_xay">#REF!</definedName>
    <definedName name="da_o_add_sp">#REF!</definedName>
    <definedName name="da_t_cd_cs">#REF!</definedName>
    <definedName name="da_t_cd_lt">#REF!</definedName>
    <definedName name="da_t_cna_sp">#REF!</definedName>
    <definedName name="da_t_div_cs">#REF!</definedName>
    <definedName name="da_t_dsl_sp">#REF!</definedName>
    <definedName name="da_t_eprd_cs">#REF!</definedName>
    <definedName name="da_t_fch_sp">#REF!</definedName>
    <definedName name="da_t_fixed_cs">#REF!</definedName>
    <definedName name="da_t_lt_cs">#REF!</definedName>
    <definedName name="da_t_lt_sp">#REF!</definedName>
    <definedName name="da_t_lt_tx">#REF!</definedName>
    <definedName name="da_t_net_sp">#REF!</definedName>
    <definedName name="da_t_ppm_cs">#REF!</definedName>
    <definedName name="da.12">#REF!</definedName>
    <definedName name="da.24">#REF!</definedName>
    <definedName name="da.46">#REF!</definedName>
    <definedName name="da0.5x1" localSheetId="22">#REF!</definedName>
    <definedName name="da0.5x1">#REF!</definedName>
    <definedName name="da1x1">#REF!</definedName>
    <definedName name="da1x2" localSheetId="22">#REF!</definedName>
    <definedName name="da1x2">#REF!</definedName>
    <definedName name="da1x2_18">#REF!</definedName>
    <definedName name="da1x22">#REF!</definedName>
    <definedName name="da1x23">#REF!</definedName>
    <definedName name="da1x24">#REF!</definedName>
    <definedName name="da1x25">#REF!</definedName>
    <definedName name="da2x4" localSheetId="22">#REF!</definedName>
    <definedName name="da2x4">#REF!</definedName>
    <definedName name="da4x7" localSheetId="22">#REF!</definedName>
    <definedName name="da4x7">#REF!</definedName>
    <definedName name="da5x7">#REF!</definedName>
    <definedName name="dac" localSheetId="22">#REF!</definedName>
    <definedName name="dac">#REF!</definedName>
    <definedName name="DacLac">#REF!</definedName>
    <definedName name="DacNong">#REF!</definedName>
    <definedName name="DAD" localSheetId="19">#REF!</definedName>
    <definedName name="DAD" localSheetId="22">#REF!</definedName>
    <definedName name="DAD" localSheetId="6">#REF!</definedName>
    <definedName name="DAD" localSheetId="7">#REF!</definedName>
    <definedName name="DAD">#REF!</definedName>
    <definedName name="DADE">#REF!</definedName>
    <definedName name="Ðadf" localSheetId="22">{"'Sheet1'!$L$16"}</definedName>
    <definedName name="Ðadf">{"'Sheet1'!$L$16"}</definedName>
    <definedName name="dads" localSheetId="0">{"'Sheet1'!$L$16"}</definedName>
    <definedName name="dads" localSheetId="14">{"'Sheet1'!$L$16"}</definedName>
    <definedName name="dads" localSheetId="16">{"'Sheet1'!$L$16"}</definedName>
    <definedName name="dads" localSheetId="22">{"'Sheet1'!$L$16"}</definedName>
    <definedName name="dads" localSheetId="7">{"'Sheet1'!$L$16"}</definedName>
    <definedName name="dads">{"'Sheet1'!$L$16"}</definedName>
    <definedName name="dáds" localSheetId="22">#REF!</definedName>
    <definedName name="dáds">#REF!</definedName>
    <definedName name="dads_1" localSheetId="0">{"'Sheet1'!$L$16"}</definedName>
    <definedName name="dads_1" localSheetId="14">{"'Sheet1'!$L$16"}</definedName>
    <definedName name="dads_1" localSheetId="16">{"'Sheet1'!$L$16"}</definedName>
    <definedName name="dads_1" localSheetId="22">{"'Sheet1'!$L$16"}</definedName>
    <definedName name="dads_1" localSheetId="7">{"'Sheet1'!$L$16"}</definedName>
    <definedName name="dads_1">{"'Sheet1'!$L$16"}</definedName>
    <definedName name="da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9">{#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giaotreo">#REF!</definedName>
    <definedName name="dah" localSheetId="22">#REF!</definedName>
    <definedName name="dah">#REF!</definedName>
    <definedName name="dah_18" localSheetId="22">#REF!</definedName>
    <definedName name="dah_18">#REF!</definedName>
    <definedName name="dahoc" localSheetId="22">#REF!</definedName>
    <definedName name="dahoc">#REF!</definedName>
    <definedName name="dahoc_18">#REF!</definedName>
    <definedName name="dahocxepkhan">#REF!</definedName>
    <definedName name="dahtc">#REF!</definedName>
    <definedName name="dahtctg">#REF!</definedName>
    <definedName name="DAILATHANH" localSheetId="22">{"'Sheet1'!$L$16"}</definedName>
    <definedName name="DAILATHANH">{"'Sheet1'!$L$16"}</definedName>
    <definedName name="dakgj" localSheetId="22">{#N/A,#N/A,TRUE,"Sheet1"}</definedName>
    <definedName name="dakgj">{#N/A,#N/A,TRUE,"Sheet1"}</definedName>
    <definedName name="dam">78000</definedName>
    <definedName name="dam_24" localSheetId="22">#REF!</definedName>
    <definedName name="dam_24">#REF!</definedName>
    <definedName name="dam_cau_BTCT">#REF!</definedName>
    <definedName name="Dam33_Bdien" localSheetId="22">#REF!</definedName>
    <definedName name="Dam33_Bdien">#REF!</definedName>
    <definedName name="Dam33va24m" localSheetId="22">#REF!</definedName>
    <definedName name="Dam33va24m">#REF!</definedName>
    <definedName name="dama" localSheetId="22">#REF!</definedName>
    <definedName name="dama">#REF!</definedName>
    <definedName name="damban0.4">#REF!</definedName>
    <definedName name="damban0.6">#REF!</definedName>
    <definedName name="damban0.8">#REF!</definedName>
    <definedName name="damban1">#REF!</definedName>
    <definedName name="damban1kw" localSheetId="22">#REF!</definedName>
    <definedName name="damban1kw">#REF!</definedName>
    <definedName name="dambaoGT">#REF!</definedName>
    <definedName name="damcanh1">#REF!</definedName>
    <definedName name="damchancuu5.5">#REF!</definedName>
    <definedName name="damchancuu9">#REF!</definedName>
    <definedName name="Damcoc" localSheetId="22">#REF!</definedName>
    <definedName name="Damcoc">#REF!</definedName>
    <definedName name="damcoc60">#REF!</definedName>
    <definedName name="damcoc80">#REF!</definedName>
    <definedName name="damdui0.6">#REF!</definedName>
    <definedName name="damdui0.8">#REF!</definedName>
    <definedName name="damdui1">#REF!</definedName>
    <definedName name="damdui1.5">#REF!</definedName>
    <definedName name="damdui2.8">#REF!</definedName>
    <definedName name="Damhop" localSheetId="22">#REF!</definedName>
    <definedName name="Damhop">#REF!</definedName>
    <definedName name="DamHop33m" localSheetId="22">#REF!</definedName>
    <definedName name="DamHop33m">#REF!</definedName>
    <definedName name="DamNgang" localSheetId="22">#REF!</definedName>
    <definedName name="DamNgang">#REF!</definedName>
    <definedName name="damrung15">#REF!</definedName>
    <definedName name="damrung18">#REF!</definedName>
    <definedName name="damrung8">#REF!</definedName>
    <definedName name="damsandem">#REF!</definedName>
    <definedName name="damtay60">#REF!</definedName>
    <definedName name="damtay80">#REF!</definedName>
    <definedName name="DamThepTraBong" localSheetId="22">#REF!</definedName>
    <definedName name="DamThepTraBong">#REF!</definedName>
    <definedName name="dan" localSheetId="22">#REF!</definedName>
    <definedName name="dan">#REF!</definedName>
    <definedName name="Dan_dung">#REF!</definedName>
    <definedName name="DaName">#REF!</definedName>
    <definedName name="DaNang">#REF!</definedName>
    <definedName name="danducsan" localSheetId="22">#REF!</definedName>
    <definedName name="danducsan">#REF!</definedName>
    <definedName name="Danh_s_ch_cÇu_QL1">#REF!</definedName>
    <definedName name="danop" localSheetId="22">#REF!</definedName>
    <definedName name="danop">#REF!</definedName>
    <definedName name="dao" localSheetId="22">{"'Sheet1'!$L$16"}</definedName>
    <definedName name="dao">#REF!</definedName>
    <definedName name="dao_18">#REF!</definedName>
    <definedName name="dao_dap_dat">#REF!</definedName>
    <definedName name="dao1_14">#REF!</definedName>
    <definedName name="dao1.0">#REF!</definedName>
    <definedName name="daodapong" localSheetId="0">{"'Sheet1'!$L$16"}</definedName>
    <definedName name="daodapong" localSheetId="14">{"'Sheet1'!$L$16"}</definedName>
    <definedName name="daodapong" localSheetId="16">{"'Sheet1'!$L$16"}</definedName>
    <definedName name="daodapong" localSheetId="22">{"'Sheet1'!$L$16"}</definedName>
    <definedName name="daodapong" localSheetId="6">{"'Sheet1'!$L$16"}</definedName>
    <definedName name="daodapong" localSheetId="7">{"'Sheet1'!$L$16"}</definedName>
    <definedName name="daodapong">{"'Sheet1'!$L$16"}</definedName>
    <definedName name="Daodat" localSheetId="22">#REF!</definedName>
    <definedName name="Daodat">#REF!</definedName>
    <definedName name="daomuong" localSheetId="22">{"'Sheet1'!$L$16"}</definedName>
    <definedName name="daomuong">{"'Sheet1'!$L$16"}</definedName>
    <definedName name="Daotao" localSheetId="22">#REF!</definedName>
    <definedName name="Daotao">#REF!</definedName>
    <definedName name="daotd" localSheetId="22">#REF!</definedName>
    <definedName name="daotd">#REF!</definedName>
    <definedName name="daøy">#REF!</definedName>
    <definedName name="dap" localSheetId="22">#REF!</definedName>
    <definedName name="dap">#REF!</definedName>
    <definedName name="dap_14">#REF!</definedName>
    <definedName name="daptd" localSheetId="22">#REF!</definedName>
    <definedName name="daptd">#REF!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đasadsad" localSheetId="22">{"Offgrid",#N/A,FALSE,"OFFGRID";"Region",#N/A,FALSE,"REGION";"Offgrid -2",#N/A,FALSE,"OFFGRID";"WTP",#N/A,FALSE,"WTP";"WTP -2",#N/A,FALSE,"WTP";"Project",#N/A,FALSE,"PROJECT";"Summary -2",#N/A,FALSE,"SUMMARY"}</definedName>
    <definedName name="đasadsad">{"Offgrid",#N/A,FALSE,"OFFGRID";"Region",#N/A,FALSE,"REGION";"Offgrid -2",#N/A,FALSE,"OFFGRID";"WTP",#N/A,FALSE,"WTP";"WTP -2",#N/A,FALSE,"WTP";"Project",#N/A,FALSE,"PROJECT";"Summary -2",#N/A,FALSE,"SUMMARY"}</definedName>
    <definedName name="dasdadasd" localSheetId="22">'B4. Định mức QLDA &amp; TV'!dasdadasd</definedName>
    <definedName name="dasdadasd">[0]!dasdadasd</definedName>
    <definedName name="DAT" localSheetId="22">#REF!</definedName>
    <definedName name="DAT">#REF!</definedName>
    <definedName name="data" localSheetId="22">#REF!</definedName>
    <definedName name="data">#REF!</definedName>
    <definedName name="DATA_DATA2_List" localSheetId="22">#REF!</definedName>
    <definedName name="DATA_DATA2_List">#REF!</definedName>
    <definedName name="DATA_DATA2_List_18" localSheetId="22">#REF!</definedName>
    <definedName name="DATA_DATA2_List_18">#REF!</definedName>
    <definedName name="data1" localSheetId="0">#REF!</definedName>
    <definedName name="data1" localSheetId="19">#REF!</definedName>
    <definedName name="data1" localSheetId="22">#REF!</definedName>
    <definedName name="data1">#REF!</definedName>
    <definedName name="data10" localSheetId="22">#REF!</definedName>
    <definedName name="data10">#REF!</definedName>
    <definedName name="Data11" localSheetId="22">#REF!</definedName>
    <definedName name="data11">#REF!</definedName>
    <definedName name="data12" localSheetId="22">#REF!</definedName>
    <definedName name="data12">#REF!</definedName>
    <definedName name="data13" localSheetId="22">#REF!</definedName>
    <definedName name="data13">#REF!</definedName>
    <definedName name="data14" localSheetId="22">#REF!</definedName>
    <definedName name="data14">#REF!</definedName>
    <definedName name="data15" localSheetId="22">#REF!</definedName>
    <definedName name="data15">#REF!</definedName>
    <definedName name="data16" localSheetId="22">#REF!</definedName>
    <definedName name="data16">#REF!</definedName>
    <definedName name="data17" localSheetId="22">#REF!</definedName>
    <definedName name="data17">#REF!</definedName>
    <definedName name="data18" localSheetId="22">#REF!</definedName>
    <definedName name="data18">#REF!</definedName>
    <definedName name="data19" localSheetId="22">#REF!</definedName>
    <definedName name="data19">#REF!</definedName>
    <definedName name="data2" localSheetId="19">#REF!</definedName>
    <definedName name="data2" localSheetId="22">#REF!</definedName>
    <definedName name="data2">#REF!</definedName>
    <definedName name="data20" localSheetId="22">#REF!</definedName>
    <definedName name="data20">#REF!</definedName>
    <definedName name="data21" localSheetId="22">#REF!</definedName>
    <definedName name="data21">#REF!</definedName>
    <definedName name="data22" localSheetId="22">#REF!</definedName>
    <definedName name="data22">#REF!</definedName>
    <definedName name="data23" localSheetId="22">#REF!</definedName>
    <definedName name="data23">#REF!</definedName>
    <definedName name="data24" localSheetId="22">#REF!</definedName>
    <definedName name="data24">#REF!</definedName>
    <definedName name="data25" localSheetId="22">#REF!</definedName>
    <definedName name="data25">#REF!</definedName>
    <definedName name="data26" localSheetId="22">#REF!</definedName>
    <definedName name="data26">#REF!</definedName>
    <definedName name="data27" localSheetId="22">#REF!</definedName>
    <definedName name="data27">#REF!</definedName>
    <definedName name="data28" localSheetId="22">#REF!</definedName>
    <definedName name="data28">#REF!</definedName>
    <definedName name="data29" localSheetId="22">#REF!</definedName>
    <definedName name="data29">#REF!</definedName>
    <definedName name="data3" localSheetId="19">#REF!</definedName>
    <definedName name="data3" localSheetId="22">#REF!</definedName>
    <definedName name="data3">#REF!</definedName>
    <definedName name="data30" localSheetId="22">#REF!</definedName>
    <definedName name="data30">#REF!</definedName>
    <definedName name="data31" localSheetId="22">#REF!</definedName>
    <definedName name="data31">#REF!</definedName>
    <definedName name="data32" localSheetId="22">#REF!</definedName>
    <definedName name="data32">#REF!</definedName>
    <definedName name="data33" localSheetId="22">#REF!</definedName>
    <definedName name="data33">#REF!</definedName>
    <definedName name="data34" localSheetId="22">#REF!</definedName>
    <definedName name="data34">#REF!</definedName>
    <definedName name="data35" localSheetId="22">#REF!</definedName>
    <definedName name="data35">#REF!</definedName>
    <definedName name="data36" localSheetId="22">#REF!</definedName>
    <definedName name="data36">#REF!</definedName>
    <definedName name="data37" localSheetId="22">#REF!</definedName>
    <definedName name="data37">#REF!</definedName>
    <definedName name="data38" localSheetId="22">#REF!</definedName>
    <definedName name="data38">#REF!</definedName>
    <definedName name="data39" localSheetId="22">#REF!</definedName>
    <definedName name="data39">#REF!</definedName>
    <definedName name="data4" localSheetId="22">#REF!</definedName>
    <definedName name="data4">#REF!</definedName>
    <definedName name="data40" localSheetId="22">#REF!</definedName>
    <definedName name="data40">#REF!</definedName>
    <definedName name="Data41" localSheetId="22">#REF!</definedName>
    <definedName name="data41">#REF!</definedName>
    <definedName name="data42" localSheetId="22">#REF!</definedName>
    <definedName name="data42">#REF!</definedName>
    <definedName name="data43" localSheetId="22">#REF!</definedName>
    <definedName name="data43">#REF!</definedName>
    <definedName name="data44" localSheetId="22">#REF!</definedName>
    <definedName name="data44">#REF!</definedName>
    <definedName name="data45" localSheetId="22">#REF!</definedName>
    <definedName name="data45">#REF!</definedName>
    <definedName name="data46" localSheetId="22">#REF!</definedName>
    <definedName name="data46">#REF!</definedName>
    <definedName name="data47" localSheetId="22">#REF!</definedName>
    <definedName name="data47">#REF!</definedName>
    <definedName name="data48" localSheetId="22">#REF!</definedName>
    <definedName name="data48">#REF!</definedName>
    <definedName name="data49" localSheetId="22">#REF!</definedName>
    <definedName name="data49">#REF!</definedName>
    <definedName name="data5" localSheetId="22">#REF!</definedName>
    <definedName name="data5">#REF!</definedName>
    <definedName name="data50" localSheetId="22">#REF!</definedName>
    <definedName name="data50">#REF!</definedName>
    <definedName name="data51" localSheetId="22">#REF!</definedName>
    <definedName name="data51">#REF!</definedName>
    <definedName name="data52" localSheetId="22">#REF!</definedName>
    <definedName name="data52">#REF!</definedName>
    <definedName name="data53" localSheetId="22">#REF!</definedName>
    <definedName name="data53">#REF!</definedName>
    <definedName name="data54" localSheetId="22">#REF!</definedName>
    <definedName name="data54">#REF!</definedName>
    <definedName name="data55" localSheetId="22">#REF!</definedName>
    <definedName name="data55">#REF!</definedName>
    <definedName name="data56" localSheetId="22">#REF!</definedName>
    <definedName name="data56">#REF!</definedName>
    <definedName name="data57" localSheetId="22">#REF!</definedName>
    <definedName name="data57">#REF!</definedName>
    <definedName name="data58" localSheetId="22">#REF!</definedName>
    <definedName name="data58">#REF!</definedName>
    <definedName name="data59" localSheetId="22">#REF!</definedName>
    <definedName name="data59">#REF!</definedName>
    <definedName name="data6" localSheetId="22">#REF!</definedName>
    <definedName name="data6">#REF!</definedName>
    <definedName name="data60" localSheetId="22">#REF!</definedName>
    <definedName name="data60">#REF!</definedName>
    <definedName name="data61" localSheetId="22">#REF!</definedName>
    <definedName name="data61">#REF!</definedName>
    <definedName name="data62" localSheetId="22">#REF!</definedName>
    <definedName name="data62">#REF!</definedName>
    <definedName name="data63" localSheetId="22">#REF!</definedName>
    <definedName name="data63">#REF!</definedName>
    <definedName name="data64" localSheetId="22">#REF!</definedName>
    <definedName name="data64">#REF!</definedName>
    <definedName name="data65" localSheetId="22">#REF!</definedName>
    <definedName name="data65">#REF!</definedName>
    <definedName name="data66" localSheetId="22">#REF!</definedName>
    <definedName name="data66">#REF!</definedName>
    <definedName name="data67" localSheetId="22">#REF!</definedName>
    <definedName name="data67">#REF!</definedName>
    <definedName name="data68" localSheetId="22">#REF!</definedName>
    <definedName name="data68">#REF!</definedName>
    <definedName name="data69" localSheetId="22">#REF!</definedName>
    <definedName name="data69">#REF!</definedName>
    <definedName name="data7" localSheetId="22">#REF!</definedName>
    <definedName name="data7">#REF!</definedName>
    <definedName name="data70" localSheetId="22">#REF!</definedName>
    <definedName name="data70">#REF!</definedName>
    <definedName name="data8" localSheetId="22">#REF!</definedName>
    <definedName name="data8">#REF!</definedName>
    <definedName name="data9" localSheetId="22">#REF!</definedName>
    <definedName name="data9">#REF!</definedName>
    <definedName name="DataBase1" localSheetId="22">#REF!</definedName>
    <definedName name="DataBase1">#REF!</definedName>
    <definedName name="DataCenter_c16_Nodes" localSheetId="22">#REF!</definedName>
    <definedName name="DataCenter_c16_Nodes">#REF!</definedName>
    <definedName name="DataCenter_C27_Nodes" localSheetId="22">#REF!</definedName>
    <definedName name="DataCenter_C27_Nodes">#REF!</definedName>
    <definedName name="DataCenter_Nodes" localSheetId="22">#REF!</definedName>
    <definedName name="DataCenter_Nodes">#REF!</definedName>
    <definedName name="DataCenter_v26_Nodes" localSheetId="22">#REF!</definedName>
    <definedName name="DataCenter_v26_Nodes">#REF!</definedName>
    <definedName name="DataFilter" localSheetId="22">#REF!</definedName>
    <definedName name="DataFilter">#REF!</definedName>
    <definedName name="DataFilter_14">#REF!</definedName>
    <definedName name="DataFilter_18">#REF!</definedName>
    <definedName name="DataGuard" localSheetId="22">#REF!</definedName>
    <definedName name="DataGuard">#REF!</definedName>
    <definedName name="datak" localSheetId="22">#REF!</definedName>
    <definedName name="datak">#REF!</definedName>
    <definedName name="datal" localSheetId="22">#REF!</definedName>
    <definedName name="datal">#REF!</definedName>
    <definedName name="datarange">#REF!</definedName>
    <definedName name="DataSort" localSheetId="22">#REF!</definedName>
    <definedName name="DataSort">#REF!</definedName>
    <definedName name="DataSort_14">#REF!</definedName>
    <definedName name="DataSort_18">#REF!</definedName>
    <definedName name="DATATKDT" localSheetId="22">#REF!</definedName>
    <definedName name="DATATKDT">#REF!</definedName>
    <definedName name="DATDAO" localSheetId="22">#REF!</definedName>
    <definedName name="DATDAO">#REF!</definedName>
    <definedName name="datdo">#REF!</definedName>
    <definedName name="date" localSheetId="22">#REF!</definedName>
    <definedName name="date">#REF!</definedName>
    <definedName name="Date_prev" localSheetId="22">#REF!</definedName>
    <definedName name="Date_prev">#REF!</definedName>
    <definedName name="DateEPE" localSheetId="22">#REF!</definedName>
    <definedName name="DateEPE">#REF!</definedName>
    <definedName name="dathai">#REF!</definedName>
    <definedName name="datnen">#REF!</definedName>
    <definedName name="Dattt">#REF!</definedName>
    <definedName name="Datvv">#REF!</definedName>
    <definedName name="dau">#REF!</definedName>
    <definedName name="Daucapcongotnong" localSheetId="22">#REF!</definedName>
    <definedName name="Daucapcongotnong">#REF!</definedName>
    <definedName name="Daucaplapdattrongvangoainha" localSheetId="22">#REF!</definedName>
    <definedName name="Daucaplapdattrongvangoainha">#REF!</definedName>
    <definedName name="DaucotdongcuaUc" localSheetId="22">#REF!</definedName>
    <definedName name="DaucotdongcuaUc">#REF!</definedName>
    <definedName name="Daucotdongnhom" localSheetId="22">#REF!</definedName>
    <definedName name="Daucotdongnhom">#REF!</definedName>
    <definedName name="daudau">#REF!</definedName>
    <definedName name="daudieukien">#REF!</definedName>
    <definedName name="dauhoidap">#REF!</definedName>
    <definedName name="dauketqua">#REF!</definedName>
    <definedName name="dauma">#REF!</definedName>
    <definedName name="daunoi" localSheetId="22">#REF!</definedName>
    <definedName name="daunoi">#REF!</definedName>
    <definedName name="Daunoinhomdong" localSheetId="22">#REF!</definedName>
    <definedName name="Daunoinhomdong">#REF!</definedName>
    <definedName name="dautruong">#REF!</definedName>
    <definedName name="DaWk7">#REF!</definedName>
    <definedName name="day1_14">#REF!</definedName>
    <definedName name="DayCEV" localSheetId="22">#REF!</definedName>
    <definedName name="DayCEV">#REF!</definedName>
    <definedName name="daymong">#REF!</definedName>
    <definedName name="days_in_year">#REF!</definedName>
    <definedName name="DaysPerServerBuild" localSheetId="22">#REF!</definedName>
    <definedName name="DaysPerServerBuild">#REF!</definedName>
    <definedName name="daywork" localSheetId="22">#REF!</definedName>
    <definedName name="daywork">#REF!</definedName>
    <definedName name="DB" localSheetId="22">#REF!</definedName>
    <definedName name="DB">#REF!</definedName>
    <definedName name="DB_Zone1">#REF!</definedName>
    <definedName name="DB_Zone2">#REF!</definedName>
    <definedName name="DB_Zone3">#REF!</definedName>
    <definedName name="DB2M13">#REF!</definedName>
    <definedName name="DB2M14">#REF!</definedName>
    <definedName name="dba">#REF!</definedName>
    <definedName name="dbapp">200</definedName>
    <definedName name="DBASE" localSheetId="22">#REF!</definedName>
    <definedName name="DBASE">#REF!</definedName>
    <definedName name="dbdisc">0.8</definedName>
    <definedName name="DBGT" localSheetId="22">#REF!</definedName>
    <definedName name="DBGT">#REF!</definedName>
    <definedName name="dbhdkx12.5">#REF!</definedName>
    <definedName name="dbhdkx18">#REF!</definedName>
    <definedName name="dbhdkx25">#REF!</definedName>
    <definedName name="dbhdkx26.5">#REF!</definedName>
    <definedName name="dbhdkx9">#REF!</definedName>
    <definedName name="dbhth16">#REF!</definedName>
    <definedName name="dbhth17.5">#REF!</definedName>
    <definedName name="dbhth25">#REF!</definedName>
    <definedName name="dbrwk1" localSheetId="22">#REF!</definedName>
    <definedName name="dbrwk1">#REF!</definedName>
    <definedName name="dbrwk10" localSheetId="22">#REF!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t">#REF!</definedName>
    <definedName name="dbu1_14">#REF!</definedName>
    <definedName name="dbu2_14">#REF!</definedName>
    <definedName name="dc" localSheetId="22">#REF!</definedName>
    <definedName name="dc">#REF!</definedName>
    <definedName name="DC_BOX">#REF!</definedName>
    <definedName name="dcc" localSheetId="22">#REF!</definedName>
    <definedName name="dcc">#REF!</definedName>
    <definedName name="dcc_14" localSheetId="22">#REF!</definedName>
    <definedName name="dcc_14">#REF!</definedName>
    <definedName name="dcct" localSheetId="22">#REF!</definedName>
    <definedName name="dcct">#REF!</definedName>
    <definedName name="DCDB">#REF!</definedName>
    <definedName name="dch511a">#REF!</definedName>
    <definedName name="dch511b">#REF!</definedName>
    <definedName name="dch632a">#REF!</definedName>
    <definedName name="dch632b">#REF!</definedName>
    <definedName name="dchcn">#REF!</definedName>
    <definedName name="dche" localSheetId="22">#REF!</definedName>
    <definedName name="dche">#REF!</definedName>
    <definedName name="dchm">#REF!</definedName>
    <definedName name="dcl" localSheetId="22">#REF!</definedName>
    <definedName name="dcl">#REF!</definedName>
    <definedName name="dcl_14" localSheetId="22">#REF!</definedName>
    <definedName name="dcl_14">#REF!</definedName>
    <definedName name="DCL_22">12117600</definedName>
    <definedName name="DCL_35">25490000</definedName>
    <definedName name="DCN" localSheetId="22">#REF!</definedName>
    <definedName name="DCN">#REF!</definedName>
    <definedName name="dcncong">#REF!</definedName>
    <definedName name="dcrwk1" localSheetId="22">#REF!</definedName>
    <definedName name="dcrwk1">#REF!</definedName>
    <definedName name="dcrwk10" localSheetId="22">#REF!</definedName>
    <definedName name="dcrwk10">#REF!</definedName>
    <definedName name="dcrwk11" localSheetId="22">#REF!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22">#REF!</definedName>
    <definedName name="DD">#REF!</definedName>
    <definedName name="DD_18" localSheetId="22">#REF!</definedName>
    <definedName name="DD_18">#REF!</definedName>
    <definedName name="DD_3rd" localSheetId="22">#REF!</definedName>
    <definedName name="DD_3rd">#REF!</definedName>
    <definedName name="DD_HWA" localSheetId="22">#REF!</definedName>
    <definedName name="DD_HWA">#REF!</definedName>
    <definedName name="DD_HWB" localSheetId="22">#REF!</definedName>
    <definedName name="DD_HWB">#REF!</definedName>
    <definedName name="DD_SW" localSheetId="22">#REF!</definedName>
    <definedName name="DD_SW">#REF!</definedName>
    <definedName name="dd0.5x1" localSheetId="22">#REF!</definedName>
    <definedName name="dd0.5x1">#REF!</definedName>
    <definedName name="dd0.5x1_14" localSheetId="22">#REF!</definedName>
    <definedName name="dd0.5x1_14">#REF!</definedName>
    <definedName name="dd1pnc" localSheetId="22">#REF!</definedName>
    <definedName name="dd1pnc">#REF!</definedName>
    <definedName name="dd1pnc_14" localSheetId="22">#REF!</definedName>
    <definedName name="dd1pnc_14">#REF!</definedName>
    <definedName name="dd1pvl" localSheetId="22">#REF!</definedName>
    <definedName name="dd1pvl">#REF!</definedName>
    <definedName name="dd1pvl_14">#REF!</definedName>
    <definedName name="dd1x2" localSheetId="22">#REF!</definedName>
    <definedName name="dd1x2">#REF!</definedName>
    <definedName name="dd1x2_14" localSheetId="22">#REF!</definedName>
    <definedName name="dd1x2_14">#REF!</definedName>
    <definedName name="dd2x4" localSheetId="22">#REF!</definedName>
    <definedName name="dd2x4">#REF!</definedName>
    <definedName name="dd2x4_14" localSheetId="22">#REF!</definedName>
    <definedName name="dd2x4_14">#REF!</definedName>
    <definedName name="dd3pctnc" localSheetId="22">#REF!</definedName>
    <definedName name="dd3pctnc">#REF!</definedName>
    <definedName name="dd3pctnc_14" localSheetId="22">#REF!</definedName>
    <definedName name="dd3pctnc_14">#REF!</definedName>
    <definedName name="dd3pctvl" localSheetId="22">#REF!</definedName>
    <definedName name="dd3pctvl">#REF!</definedName>
    <definedName name="dd3pctvl_14">#REF!</definedName>
    <definedName name="dd3plmvl" localSheetId="22">#REF!</definedName>
    <definedName name="dd3plmvl">#REF!</definedName>
    <definedName name="dd3plmvl_14">#REF!</definedName>
    <definedName name="dd3pnc" localSheetId="22">#REF!</definedName>
    <definedName name="dd3pnc">#REF!</definedName>
    <definedName name="dd3pnc_14">#REF!</definedName>
    <definedName name="dd3pvl" localSheetId="22">#REF!</definedName>
    <definedName name="dd3pvl">#REF!</definedName>
    <definedName name="dd3pvl_14">#REF!</definedName>
    <definedName name="dd4x6" localSheetId="22">#REF!</definedName>
    <definedName name="dd4x6">#REF!</definedName>
    <definedName name="ddam">#REF!</definedName>
    <definedName name="ddamlot" localSheetId="22">{"'Sheet1'!$L$16"}</definedName>
    <definedName name="ddamlot">{"'Sheet1'!$L$16"}</definedName>
    <definedName name="ddatc">#REF!</definedName>
    <definedName name="ddatctg">#REF!</definedName>
    <definedName name="DDAY" localSheetId="22">#REF!</definedName>
    <definedName name="DDAY">#REF!</definedName>
    <definedName name="ddd" localSheetId="0">{"'Sheet1'!$L$16"}</definedName>
    <definedName name="ddd" localSheetId="14">{"'Sheet1'!$L$16"}</definedName>
    <definedName name="ddd" localSheetId="19">#REF!</definedName>
    <definedName name="ddd" localSheetId="16">{"'Sheet1'!$L$16"}</definedName>
    <definedName name="ddd" localSheetId="22">#REF!</definedName>
    <definedName name="ddd" localSheetId="6">{"'Sheet1'!$L$16"}</definedName>
    <definedName name="ddd">{"'Sheet1'!$L$16"}</definedName>
    <definedName name="dddd" localSheetId="22">#REF!</definedName>
    <definedName name="dddd">#REF!</definedName>
    <definedName name="ddddd" localSheetId="0">{"'Sheet1'!$L$16"}</definedName>
    <definedName name="ddddd" localSheetId="14">{"'Sheet1'!$L$16"}</definedName>
    <definedName name="ddddd" localSheetId="16">{"'Sheet1'!$L$16"}</definedName>
    <definedName name="ddddd" localSheetId="17">{"'Sheet1'!$L$16"}</definedName>
    <definedName name="ddddd" localSheetId="18">{"'Sheet1'!$L$16"}</definedName>
    <definedName name="ddddd" localSheetId="22">{"'Sheet1'!$L$16"}</definedName>
    <definedName name="ddddd" localSheetId="6">{"'Sheet1'!$L$16"}</definedName>
    <definedName name="ddddd" localSheetId="7">{"'Sheet1'!$L$16"}</definedName>
    <definedName name="ddddd">{"'Sheet1'!$L$16"}</definedName>
    <definedName name="dddddd" localSheetId="22">{"Offgrid",#N/A,FALSE,"OFFGRID";"Region",#N/A,FALSE,"REGION";"Offgrid -2",#N/A,FALSE,"OFFGRID";"WTP",#N/A,FALSE,"WTP";"WTP -2",#N/A,FALSE,"WTP";"Project",#N/A,FALSE,"PROJECT";"Summary -2",#N/A,FALSE,"SUMMARY"}</definedName>
    <definedName name="dddddd">{"Offgrid",#N/A,FALSE,"OFFGRID";"Region",#N/A,FALSE,"REGION";"Offgrid -2",#N/A,FALSE,"OFFGRID";"WTP",#N/A,FALSE,"WTP";"WTP -2",#N/A,FALSE,"WTP";"Project",#N/A,FALSE,"PROJECT";"Summary -2",#N/A,FALSE,"SUMMARY"}</definedName>
    <definedName name="ddddddd">#REF!</definedName>
    <definedName name="dddddddddddddd" localSheetId="22">{#N/A,#N/A,FALSE,"Sheet1";#N/A,#N/A,FALSE,"Sheet1";#N/A,#N/A,FALSE,"Sheet1"}</definedName>
    <definedName name="dddddddddddddd">{#N/A,#N/A,FALSE,"Sheet1";#N/A,#N/A,FALSE,"Sheet1";#N/A,#N/A,FALSE,"Sheet1"}</definedName>
    <definedName name="dddfd"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en" localSheetId="22">#REF!</definedName>
    <definedName name="dden">#REF!</definedName>
    <definedName name="DDF">#REF!</definedName>
    <definedName name="DDFR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H" localSheetId="22">#REF!</definedName>
    <definedName name="DDH">#REF!</definedName>
    <definedName name="ddhh" localSheetId="22">{"'Sheet1'!$L$16"}</definedName>
    <definedName name="ddhh">{"'Sheet1'!$L$16"}</definedName>
    <definedName name="ddhtnc" localSheetId="22">#REF!</definedName>
    <definedName name="ddhtnc">#REF!</definedName>
    <definedName name="ddhtnc_14">#REF!</definedName>
    <definedName name="ddhtvl" localSheetId="22">#REF!</definedName>
    <definedName name="ddhtvl">#REF!</definedName>
    <definedName name="ddhtvl_14">#REF!</definedName>
    <definedName name="ddia" localSheetId="22">#REF!</definedName>
    <definedName name="ddia">#REF!</definedName>
    <definedName name="ddien" localSheetId="22">#REF!</definedName>
    <definedName name="ddien">#REF!</definedName>
    <definedName name="ddien_14" localSheetId="22">#REF!</definedName>
    <definedName name="ddien_14">#REF!</definedName>
    <definedName name="DDK" localSheetId="22">#REF!</definedName>
    <definedName name="DDK">#REF!</definedName>
    <definedName name="ddn400_18" localSheetId="22">#REF!</definedName>
    <definedName name="ddn400_18">#REF!</definedName>
    <definedName name="ddn600_18">#REF!</definedName>
    <definedName name="DDP" localSheetId="22">#REF!</definedName>
    <definedName name="DDP">#REF!</definedName>
    <definedName name="DDP1A" localSheetId="22">#REF!</definedName>
    <definedName name="DDP1A">#REF!</definedName>
    <definedName name="DDP1Ap" localSheetId="22">#REF!</definedName>
    <definedName name="DDP1Ap">#REF!</definedName>
    <definedName name="DDP1B" localSheetId="22">#REF!</definedName>
    <definedName name="DDP1B">#REF!</definedName>
    <definedName name="DDP1Bp" localSheetId="22">#REF!</definedName>
    <definedName name="DDP1Bp">#REF!</definedName>
    <definedName name="DDP2p" localSheetId="22">#REF!</definedName>
    <definedName name="DDP2p">#REF!</definedName>
    <definedName name="ddsf" localSheetId="22">{"'Sheet1'!$L$16"}</definedName>
    <definedName name="ddsf">{"'Sheet1'!$L$16"}</definedName>
    <definedName name="ddt2nc" localSheetId="22">#REF!</definedName>
    <definedName name="ddt2nc">#REF!</definedName>
    <definedName name="ddt2nc_14">#REF!</definedName>
    <definedName name="ddt2vl" localSheetId="22">#REF!</definedName>
    <definedName name="ddt2vl">#REF!</definedName>
    <definedName name="ddt2vl_14">#REF!</definedName>
    <definedName name="ddtd3pnc" localSheetId="22">#REF!</definedName>
    <definedName name="ddtd3pnc">#REF!</definedName>
    <definedName name="ddtd3pnc_14">#REF!</definedName>
    <definedName name="ddtldtg">#REF!</definedName>
    <definedName name="ddtt1pnc" localSheetId="22">#REF!</definedName>
    <definedName name="ddtt1pnc">#REF!</definedName>
    <definedName name="ddtt1pnc_14">#REF!</definedName>
    <definedName name="ddtt1pvl" localSheetId="22">#REF!</definedName>
    <definedName name="ddtt1pvl">#REF!</definedName>
    <definedName name="ddtt1pvl_14">#REF!</definedName>
    <definedName name="ddtt3pnc" localSheetId="22">#REF!</definedName>
    <definedName name="ddtt3pnc">#REF!</definedName>
    <definedName name="ddtt3pnc_14">#REF!</definedName>
    <definedName name="ddtt3pvl" localSheetId="22">#REF!</definedName>
    <definedName name="ddtt3pvl">#REF!</definedName>
    <definedName name="ddtt3pvl_14">#REF!</definedName>
    <definedName name="DDU">#REF!</definedName>
    <definedName name="DDU_DDP_HW">#REF!</definedName>
    <definedName name="DDU_DDP_SW">#REF!</definedName>
    <definedName name="DDU_Incoterm_Price">#REF!</definedName>
    <definedName name="de" localSheetId="22">#REF!</definedName>
    <definedName name="de">#REF!</definedName>
    <definedName name="deA">#REF!</definedName>
    <definedName name="dec" localSheetId="0">{"Offgrid",#N/A,FALSE,"OFFGRID";"Region",#N/A,FALSE,"REGION";"Offgrid -2",#N/A,FALSE,"OFFGRID";"WTP",#N/A,FALSE,"WTP";"WTP -2",#N/A,FALSE,"WTP";"Project",#N/A,FALSE,"PROJECT";"Summary -2",#N/A,FALSE,"SUMMARY"}</definedName>
    <definedName name="dec" localSheetId="14">{"Offgrid",#N/A,FALSE,"OFFGRID";"Region",#N/A,FALSE,"REGION";"Offgrid -2",#N/A,FALSE,"OFFGRID";"WTP",#N/A,FALSE,"WTP";"WTP -2",#N/A,FALSE,"WTP";"Project",#N/A,FALSE,"PROJECT";"Summary -2",#N/A,FALSE,"SUMMARY"}</definedName>
    <definedName name="dec" localSheetId="16">{"Offgrid",#N/A,FALSE,"OFFGRID";"Region",#N/A,FALSE,"REGION";"Offgrid -2",#N/A,FALSE,"OFFGRID";"WTP",#N/A,FALSE,"WTP";"WTP -2",#N/A,FALSE,"WTP";"Project",#N/A,FALSE,"PROJECT";"Summary -2",#N/A,FALSE,"SUMMARY"}</definedName>
    <definedName name="dec" localSheetId="17">{"Offgrid",#N/A,FALSE,"OFFGRID";"Region",#N/A,FALSE,"REGION";"Offgrid -2",#N/A,FALSE,"OFFGRID";"WTP",#N/A,FALSE,"WTP";"WTP -2",#N/A,FALSE,"WTP";"Project",#N/A,FALSE,"PROJECT";"Summary -2",#N/A,FALSE,"SUMMARY"}</definedName>
    <definedName name="dec" localSheetId="18">{"Offgrid",#N/A,FALSE,"OFFGRID";"Region",#N/A,FALSE,"REGION";"Offgrid -2",#N/A,FALSE,"OFFGRID";"WTP",#N/A,FALSE,"WTP";"WTP -2",#N/A,FALSE,"WTP";"Project",#N/A,FALSE,"PROJECT";"Summary -2",#N/A,FALSE,"SUMMARY"}</definedName>
    <definedName name="dec" localSheetId="22">{"Offgrid",#N/A,FALSE,"OFFGRID";"Region",#N/A,FALSE,"REGION";"Offgrid -2",#N/A,FALSE,"OFFGRID";"WTP",#N/A,FALSE,"WTP";"WTP -2",#N/A,FALSE,"WTP";"Project",#N/A,FALSE,"PROJECT";"Summary -2",#N/A,FALSE,"SUMMARY"}</definedName>
    <definedName name="dec" localSheetId="6">{"Offgrid",#N/A,FALSE,"OFFGRID";"Region",#N/A,FALSE,"REGION";"Offgrid -2",#N/A,FALSE,"OFFGRID";"WTP",#N/A,FALSE,"WTP";"WTP -2",#N/A,FALSE,"WTP";"Project",#N/A,FALSE,"PROJECT";"Summary -2",#N/A,FALSE,"SUMMARY"}</definedName>
    <definedName name="dec" localSheetId="7">{"Offgrid",#N/A,FALSE,"OFFGRID";"Region",#N/A,FALSE,"REGION";"Offgrid -2",#N/A,FALSE,"OFFGRID";"WTP",#N/A,FALSE,"WTP";"WTP -2",#N/A,FALSE,"WTP";"Project",#N/A,FALSE,"PROJECT";"Summary -2",#N/A,FALSE,"SUMMARY"}</definedName>
    <definedName name="dec">{"Offgrid",#N/A,FALSE,"OFFGRID";"Region",#N/A,FALSE,"REGION";"Offgrid -2",#N/A,FALSE,"OFFGRID";"WTP",#N/A,FALSE,"WTP";"WTP -2",#N/A,FALSE,"WTP";"Project",#N/A,FALSE,"PROJECT";"Summary -2",#N/A,FALSE,"SUMMARY"}</definedName>
    <definedName name="dee" localSheetId="0">{"'Sheet1'!$L$16"}</definedName>
    <definedName name="dee" localSheetId="14">{"'Sheet1'!$L$16"}</definedName>
    <definedName name="dee" localSheetId="16">{"'Sheet1'!$L$16"}</definedName>
    <definedName name="dee" localSheetId="17">{"'Sheet1'!$L$16"}</definedName>
    <definedName name="dee" localSheetId="18">{"'Sheet1'!$L$16"}</definedName>
    <definedName name="dee" localSheetId="22">{"'Sheet1'!$L$16"}</definedName>
    <definedName name="dee" localSheetId="6">{"'Sheet1'!$L$16"}</definedName>
    <definedName name="dee" localSheetId="7">{"'Sheet1'!$L$16"}</definedName>
    <definedName name="dee">{"'Sheet1'!$L$16"}</definedName>
    <definedName name="deedfsd" localSheetId="0">{"'Sheet1'!$L$16"}</definedName>
    <definedName name="deedfsd" localSheetId="14">{"'Sheet1'!$L$16"}</definedName>
    <definedName name="deedfsd" localSheetId="19">{"'Sheet1'!$L$16"}</definedName>
    <definedName name="deedfsd" localSheetId="16">{"'Sheet1'!$L$16"}</definedName>
    <definedName name="deedfsd" localSheetId="17">{"'Sheet1'!$L$16"}</definedName>
    <definedName name="deedfsd" localSheetId="18">{"'Sheet1'!$L$16"}</definedName>
    <definedName name="deedfsd" localSheetId="22">{"'Sheet1'!$L$16"}</definedName>
    <definedName name="deedfsd" localSheetId="6">{"'Sheet1'!$L$16"}</definedName>
    <definedName name="deedfsd">{"'Sheet1'!$L$16"}</definedName>
    <definedName name="deedfsd_1" localSheetId="0">{"'Sheet1'!$L$16"}</definedName>
    <definedName name="deedfsd_1" localSheetId="14">{"'Sheet1'!$L$16"}</definedName>
    <definedName name="deedfsd_1" localSheetId="16">{"'Sheet1'!$L$16"}</definedName>
    <definedName name="deedfsd_1" localSheetId="22">{"'Sheet1'!$L$16"}</definedName>
    <definedName name="deedfsd_1" localSheetId="7">{"'Sheet1'!$L$16"}</definedName>
    <definedName name="deedfsd_1">{"'Sheet1'!$L$16"}</definedName>
    <definedName name="deee">#REF!</definedName>
    <definedName name="Default">#REF!</definedName>
    <definedName name="Default_doc_fee">#REF!</definedName>
    <definedName name="Default_Financing">#REF!</definedName>
    <definedName name="Default_GRisk">#REF!</definedName>
    <definedName name="deg" localSheetId="22">#REF!</definedName>
    <definedName name="deg">#REF!</definedName>
    <definedName name="del_tab">#REF!</definedName>
    <definedName name="delcode">#REF!</definedName>
    <definedName name="DelDC" localSheetId="22">#REF!</definedName>
    <definedName name="DelDC">#REF!</definedName>
    <definedName name="DelDm">#REF!</definedName>
    <definedName name="Delivery">#REF!</definedName>
    <definedName name="DelType">#REF!</definedName>
    <definedName name="DEMI1" localSheetId="22">#REF!</definedName>
    <definedName name="DEMI1">#REF!</definedName>
    <definedName name="DEMI2" localSheetId="22">#REF!</definedName>
    <definedName name="DEMI2">#REF!</definedName>
    <definedName name="den_bu" localSheetId="22">#REF!</definedName>
    <definedName name="den_bu">#REF!</definedName>
    <definedName name="denbu" localSheetId="22">#REF!</definedName>
    <definedName name="denbu">#REF!</definedName>
    <definedName name="denbu_18" localSheetId="22">#REF!</definedName>
    <definedName name="denbu_18">#REF!</definedName>
    <definedName name="DenDK" localSheetId="22">{"'Sheet1'!$L$16"}</definedName>
    <definedName name="DenDK">{"'Sheet1'!$L$16"}</definedName>
    <definedName name="Deployment" localSheetId="22">#REF!</definedName>
    <definedName name="Deployment">#REF!</definedName>
    <definedName name="DeploymentDicount">#REF!</definedName>
    <definedName name="deptLookup">#REF!</definedName>
    <definedName name="DERCOLD" localSheetId="22">#REF!</definedName>
    <definedName name="DERCOLD">#REF!</definedName>
    <definedName name="Description" localSheetId="22">#REF!</definedName>
    <definedName name="Description">#REF!</definedName>
    <definedName name="Design_Rate" localSheetId="22">#REF!</definedName>
    <definedName name="Design_Rate">#REF!</definedName>
    <definedName name="DesktopComplexity" localSheetId="22">#REF!</definedName>
    <definedName name="DesktopComplexity">#REF!</definedName>
    <definedName name="DesktopDepl" localSheetId="22">#REF!</definedName>
    <definedName name="DesktopDepl">#REF!</definedName>
    <definedName name="DesktopDevStabil" localSheetId="22">#REF!</definedName>
    <definedName name="DesktopDevStabil">#REF!</definedName>
    <definedName name="DesktopEnv" localSheetId="22">#REF!</definedName>
    <definedName name="DesktopEnv">#REF!</definedName>
    <definedName name="DesktopPlan" localSheetId="22">#REF!</definedName>
    <definedName name="DesktopPlan">#REF!</definedName>
    <definedName name="DesktopPMBuild" localSheetId="22">#REF!</definedName>
    <definedName name="DesktopPMBuild">#REF!</definedName>
    <definedName name="DesktopPMDeploy" localSheetId="22">#REF!</definedName>
    <definedName name="DesktopPMDeploy">#REF!</definedName>
    <definedName name="DesktopPMEnvision" localSheetId="22">#REF!</definedName>
    <definedName name="DesktopPMEnvision">#REF!</definedName>
    <definedName name="DesktopPMPlan" localSheetId="22">#REF!</definedName>
    <definedName name="DesktopPMPlan">#REF!</definedName>
    <definedName name="DesktopQABuild" localSheetId="22">#REF!</definedName>
    <definedName name="DesktopQABuild">#REF!</definedName>
    <definedName name="DesktopQADeploy" localSheetId="22">#REF!</definedName>
    <definedName name="DesktopQADeploy">#REF!</definedName>
    <definedName name="DesktopQAEnvision" localSheetId="22">#REF!</definedName>
    <definedName name="DesktopQAEnvision">#REF!</definedName>
    <definedName name="DesktopQAPlan" localSheetId="22">#REF!</definedName>
    <definedName name="DesktopQAPlan">#REF!</definedName>
    <definedName name="DesktopScopeIncluded" localSheetId="22">#REF!</definedName>
    <definedName name="DesktopScopeIncluded">#REF!</definedName>
    <definedName name="Dest" localSheetId="22">#REF!</definedName>
    <definedName name="Dest">#REF!</definedName>
    <definedName name="DestActorRange" localSheetId="22">#REF!</definedName>
    <definedName name="DestActorRange">#REF!</definedName>
    <definedName name="destbronze" localSheetId="22">#REF!</definedName>
    <definedName name="destbronze">#REF!</definedName>
    <definedName name="det_18">#REF!</definedName>
    <definedName name="Det32x3" localSheetId="22">#REF!</definedName>
    <definedName name="Det32x3">#REF!</definedName>
    <definedName name="Det35x3" localSheetId="22">#REF!</definedName>
    <definedName name="Det35x3">#REF!</definedName>
    <definedName name="Det40x4" localSheetId="22">#REF!</definedName>
    <definedName name="Det40x4">#REF!</definedName>
    <definedName name="Det50x5" localSheetId="22">#REF!</definedName>
    <definedName name="Det50x5">#REF!</definedName>
    <definedName name="Det63x6" localSheetId="22">#REF!</definedName>
    <definedName name="Det63x6">#REF!</definedName>
    <definedName name="Det75x6" localSheetId="22">#REF!</definedName>
    <definedName name="Det75x6">#REF!</definedName>
    <definedName name="detail_omni" localSheetId="22">#REF!,#REF!,#REF!,#REF!,#REF!,#REF!,#REF!,#REF!,#REF!,#REF!,#REF!,#REF!</definedName>
    <definedName name="detail_omni">#REF!,#REF!,#REF!,#REF!,#REF!,#REF!,#REF!,#REF!,#REF!,#REF!,#REF!,#REF!</definedName>
    <definedName name="detail_pricing" localSheetId="22">#REF!,#REF!,#REF!,#REF!,#REF!,#REF!,#REF!,#REF!</definedName>
    <definedName name="detail_pricing">#REF!,#REF!,#REF!,#REF!,#REF!,#REF!,#REF!,#REF!</definedName>
    <definedName name="detail_sector" localSheetId="22">#REF!,#REF!,#REF!,#REF!,#REF!,#REF!,#REF!,#REF!,#REF!,#REF!,#REF!,#REF!,#REF!,#REF!,#REF!,#REF!,#REF!,#REF!,#REF!,#REF!,#REF!,#REF!,#REF!,#REF!,#REF!,#REF!,#REF!,#REF!,#REF!</definedName>
    <definedName name="detail_sector">#REF!,#REF!,#REF!,#REF!,#REF!,#REF!,#REF!,#REF!,#REF!,#REF!,#REF!,#REF!,#REF!,#REF!,#REF!,#REF!,#REF!,#REF!,#REF!,#REF!,#REF!,#REF!,#REF!,#REF!,#REF!,#REF!,#REF!,#REF!,#REF!</definedName>
    <definedName name="detailanz" localSheetId="22">#REF!</definedName>
    <definedName name="detailanz">#REF!</definedName>
    <definedName name="detailcf" localSheetId="22">#REF!</definedName>
    <definedName name="detailcf">#REF!</definedName>
    <definedName name="detailvcb" localSheetId="22">#REF!</definedName>
    <definedName name="detailvcb">#REF!</definedName>
    <definedName name="detailvcb1">#REF!</definedName>
    <definedName name="Detour">#REF!</definedName>
    <definedName name="devpt">#REF!</definedName>
    <definedName name="DEWE">#REF!</definedName>
    <definedName name="df"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#REF!</definedName>
    <definedName name="df_" localSheetId="22">#REF!</definedName>
    <definedName name="df_">#REF!</definedName>
    <definedName name="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4" localSheetId="22">#REF!</definedName>
    <definedName name="df_14">#REF!</definedName>
    <definedName name="dfas" localSheetId="22">#REF!</definedName>
    <definedName name="dfas">#REF!</definedName>
    <definedName name="đfbgdgă" localSheetId="0">{"Offgrid",#N/A,FALSE,"OFFGRID";"Region",#N/A,FALSE,"REGION";"Offgrid -2",#N/A,FALSE,"OFFGRID";"WTP",#N/A,FALSE,"WTP";"WTP -2",#N/A,FALSE,"WTP";"Project",#N/A,FALSE,"PROJECT";"Summary -2",#N/A,FALSE,"SUMMARY"}</definedName>
    <definedName name="đfbgdgă" localSheetId="22">{"Offgrid",#N/A,FALSE,"OFFGRID";"Region",#N/A,FALSE,"REGION";"Offgrid -2",#N/A,FALSE,"OFFGRID";"WTP",#N/A,FALSE,"WTP";"WTP -2",#N/A,FALSE,"WTP";"Project",#N/A,FALSE,"PROJECT";"Summary -2",#N/A,FALSE,"SUMMARY"}</definedName>
    <definedName name="đfbgdgă">{"Offgrid",#N/A,FALSE,"OFFGRID";"Region",#N/A,FALSE,"REGION";"Offgrid -2",#N/A,FALSE,"OFFGRID";"WTP",#N/A,FALSE,"WTP";"WTP -2",#N/A,FALSE,"WTP";"Project",#N/A,FALSE,"PROJECT";"Summary -2",#N/A,FALSE,"SUMMARY"}</definedName>
    <definedName name="đfbgdgă_1" localSheetId="0">{"Offgrid",#N/A,FALSE,"OFFGRID";"Region",#N/A,FALSE,"REGION";"Offgrid -2",#N/A,FALSE,"OFFGRID";"WTP",#N/A,FALSE,"WTP";"WTP -2",#N/A,FALSE,"WTP";"Project",#N/A,FALSE,"PROJECT";"Summary -2",#N/A,FALSE,"SUMMARY"}</definedName>
    <definedName name="đfbgdgă_1" localSheetId="14">{"Offgrid",#N/A,FALSE,"OFFGRID";"Region",#N/A,FALSE,"REGION";"Offgrid -2",#N/A,FALSE,"OFFGRID";"WTP",#N/A,FALSE,"WTP";"WTP -2",#N/A,FALSE,"WTP";"Project",#N/A,FALSE,"PROJECT";"Summary -2",#N/A,FALSE,"SUMMARY"}</definedName>
    <definedName name="đfbgdgă_1" localSheetId="16">{"Offgrid",#N/A,FALSE,"OFFGRID";"Region",#N/A,FALSE,"REGION";"Offgrid -2",#N/A,FALSE,"OFFGRID";"WTP",#N/A,FALSE,"WTP";"WTP -2",#N/A,FALSE,"WTP";"Project",#N/A,FALSE,"PROJECT";"Summary -2",#N/A,FALSE,"SUMMARY"}</definedName>
    <definedName name="đfbgdgă_1" localSheetId="22">{"Offgrid",#N/A,FALSE,"OFFGRID";"Region",#N/A,FALSE,"REGION";"Offgrid -2",#N/A,FALSE,"OFFGRID";"WTP",#N/A,FALSE,"WTP";"WTP -2",#N/A,FALSE,"WTP";"Project",#N/A,FALSE,"PROJECT";"Summary -2",#N/A,FALSE,"SUMMARY"}</definedName>
    <definedName name="đfbgdgă_1" localSheetId="7">{"Offgrid",#N/A,FALSE,"OFFGRID";"Region",#N/A,FALSE,"REGION";"Offgrid -2",#N/A,FALSE,"OFFGRID";"WTP",#N/A,FALSE,"WTP";"WTP -2",#N/A,FALSE,"WTP";"Project",#N/A,FALSE,"PROJECT";"Summary -2",#N/A,FALSE,"SUMMARY"}</definedName>
    <definedName name="đfbgdgă_1">{"Offgrid",#N/A,FALSE,"OFFGRID";"Region",#N/A,FALSE,"REGION";"Offgrid -2",#N/A,FALSE,"OFFGRID";"WTP",#N/A,FALSE,"WTP";"WTP -2",#N/A,FALSE,"WTP";"Project",#N/A,FALSE,"PROJECT";"Summary -2",#N/A,FALSE,"SUMMARY"}</definedName>
    <definedName name="dfcr" localSheetId="22">#REF!</definedName>
    <definedName name="dfcr">#REF!</definedName>
    <definedName name="dfcrs" localSheetId="22">#REF!</definedName>
    <definedName name="dfcrs">#REF!</definedName>
    <definedName name="dfd" localSheetId="22">#REF!</definedName>
    <definedName name="dfd">#REF!</definedName>
    <definedName name="dfdf" localSheetId="22">'B4. Định mức QLDA &amp; TV'!dfdf</definedName>
    <definedName name="dfdf">#REF!</definedName>
    <definedName name="dfdf_gshd" localSheetId="22">#REF!</definedName>
    <definedName name="dfdf_gshd">#REF!</definedName>
    <definedName name="dfdfd" localSheetId="0">#REF!</definedName>
    <definedName name="dfdfd" localSheetId="19">#REF!</definedName>
    <definedName name="dfdfd" localSheetId="22">#REF!</definedName>
    <definedName name="dfdfd">#REF!</definedName>
    <definedName name="đfdfd" localSheetId="16">#REF!</definedName>
    <definedName name="đfdfd" localSheetId="22">#REF!</definedName>
    <definedName name="đfdfd" localSheetId="6">#REF!</definedName>
    <definedName name="đfdfd">#REF!</definedName>
    <definedName name="dfdsfdsf" localSheetId="0">#REF!</definedName>
    <definedName name="dfdsfdsf" localSheetId="19">#REF!</definedName>
    <definedName name="dfdsfdsf" localSheetId="22">#REF!</definedName>
    <definedName name="dfdsfdsf">#REF!</definedName>
    <definedName name="dfes" localSheetId="22">#REF!</definedName>
    <definedName name="dfes">#REF!</definedName>
    <definedName name="dff" localSheetId="22">{"'Sheet1'!$L$16"}</definedName>
    <definedName name="dff">{"'Sheet1'!$L$16"}</definedName>
    <definedName name="dffe" localSheetId="22">{#N/A,#N/A,FALSE,"Main"}</definedName>
    <definedName name="dffe">{#N/A,#N/A,FALSE,"Main"}</definedName>
    <definedName name="dfffff">#REF!</definedName>
    <definedName name="dffr" localSheetId="22">#REF!</definedName>
    <definedName name="dffr">#REF!</definedName>
    <definedName name="dfg" localSheetId="22">{"'Sheet1'!$L$16"}</definedName>
    <definedName name="dfg">#REF!</definedName>
    <definedName name="dfgdfg" localSheetId="22">{"Offgrid",#N/A,FALSE,"OFFGRID";"Region",#N/A,FALSE,"REGION";"Offgrid -2",#N/A,FALSE,"OFFGRID";"WTP",#N/A,FALSE,"WTP";"WTP -2",#N/A,FALSE,"WTP";"Project",#N/A,FALSE,"PROJECT";"Summary -2",#N/A,FALSE,"SUMMARY"}</definedName>
    <definedName name="dfgdfg">{"Offgrid",#N/A,FALSE,"OFFGRID";"Region",#N/A,FALSE,"REGION";"Offgrid -2",#N/A,FALSE,"OFFGRID";"WTP",#N/A,FALSE,"WTP";"WTP -2",#N/A,FALSE,"WTP";"Project",#N/A,FALSE,"PROJECT";"Summary -2",#N/A,FALSE,"SUMMARY"}</definedName>
    <definedName name="dfgfdfh" localSheetId="22">{#N/A,#N/A,FALSE,"Chi tiÆt"}</definedName>
    <definedName name="dfgfdfh">{#N/A,#N/A,FALSE,"Chi tiÆt"}</definedName>
    <definedName name="dfgh" localSheetId="0">{#N/A,#N/A,FALSE,"Chi tiÆt"}</definedName>
    <definedName name="dfgh" localSheetId="14">{#N/A,#N/A,FALSE,"Chi tiÆt"}</definedName>
    <definedName name="dfgh" localSheetId="16">{#N/A,#N/A,FALSE,"Chi tiÆt"}</definedName>
    <definedName name="dfgh" localSheetId="22">{#N/A,#N/A,FALSE,"Chi tiÆt"}</definedName>
    <definedName name="dfgh" localSheetId="6">{#N/A,#N/A,FALSE,"Chi tiÆt"}</definedName>
    <definedName name="dfgh">{#N/A,#N/A,FALSE,"Chi tiÆt"}</definedName>
    <definedName name="dfghdfghdfgh" localSheetId="22">#REF!</definedName>
    <definedName name="dfghdfghdfgh">#REF!</definedName>
    <definedName name="dfghrt" localSheetId="22">{"'Sheet1'!$L$16"}</definedName>
    <definedName name="dfghrt">{"'Sheet1'!$L$16"}</definedName>
    <definedName name="dfgmsdkg" localSheetId="19">#REF!</definedName>
    <definedName name="dfgmsdkg" localSheetId="22">#REF!</definedName>
    <definedName name="dfgmsdkg">#REF!</definedName>
    <definedName name="dfgsdf" localSheetId="22">'B4. Định mức QLDA &amp; TV'!dfgsdf</definedName>
    <definedName name="dfgsdf">[0]!dfgsdf</definedName>
    <definedName name="dfh" localSheetId="0">{"'Sheet1'!$L$16"}</definedName>
    <definedName name="dfh" localSheetId="14">{"'Sheet1'!$L$16"}</definedName>
    <definedName name="dfh" localSheetId="19">{"'Sheet1'!$L$16"}</definedName>
    <definedName name="dfh" localSheetId="16">{"'Sheet1'!$L$16"}</definedName>
    <definedName name="dfh" localSheetId="17">{"'Sheet1'!$L$16"}</definedName>
    <definedName name="dfh" localSheetId="18">{"'Sheet1'!$L$16"}</definedName>
    <definedName name="dfh" localSheetId="22">{"'Sheet1'!$L$16"}</definedName>
    <definedName name="dfh" localSheetId="6">{"'Sheet1'!$L$16"}</definedName>
    <definedName name="dfh">{"'Sheet1'!$L$16"}</definedName>
    <definedName name="dfh_1" localSheetId="0">{"'Sheet1'!$L$16"}</definedName>
    <definedName name="dfh_1" localSheetId="14">{"'Sheet1'!$L$16"}</definedName>
    <definedName name="dfh_1" localSheetId="16">{"'Sheet1'!$L$16"}</definedName>
    <definedName name="dfh_1" localSheetId="22">{"'Sheet1'!$L$16"}</definedName>
    <definedName name="dfh_1" localSheetId="7">{"'Sheet1'!$L$16"}</definedName>
    <definedName name="dfh_1">{"'Sheet1'!$L$16"}</definedName>
    <definedName name="dfjsdhldfgkfd" localSheetId="22">{"'Sheet1'!$L$16"}</definedName>
    <definedName name="dfjsdhldfgkfd">{"'Sheet1'!$L$16"}</definedName>
    <definedName name="dflk" localSheetId="22">#REF!</definedName>
    <definedName name="dflk">#REF!</definedName>
    <definedName name="dflt1" localSheetId="22">#REF!</definedName>
    <definedName name="dflt1">#REF!</definedName>
    <definedName name="dflt2" localSheetId="22">#REF!</definedName>
    <definedName name="dflt2">#REF!</definedName>
    <definedName name="dflt3" localSheetId="22">#REF!</definedName>
    <definedName name="dflt3">#REF!</definedName>
    <definedName name="dflt4" localSheetId="22">#REF!</definedName>
    <definedName name="dflt4">#REF!</definedName>
    <definedName name="dflt5" localSheetId="22">#REF!</definedName>
    <definedName name="dflt5">#REF!</definedName>
    <definedName name="dflt6" localSheetId="22">#REF!</definedName>
    <definedName name="dflt6">#REF!</definedName>
    <definedName name="dflt7" localSheetId="22">#REF!</definedName>
    <definedName name="dflt7">#REF!</definedName>
    <definedName name="đfnfndfn" localSheetId="0">{#N/A,#N/A,FALSE,"Chi tiÆt"}</definedName>
    <definedName name="đfnfndfn" localSheetId="22">{#N/A,#N/A,FALSE,"Chi tiÆt"}</definedName>
    <definedName name="đfnfndfn">{#N/A,#N/A,FALSE,"Chi tiÆt"}</definedName>
    <definedName name="đfnfndfn_1" localSheetId="0">{#N/A,#N/A,FALSE,"Chi tiÆt"}</definedName>
    <definedName name="đfnfndfn_1" localSheetId="14">{#N/A,#N/A,FALSE,"Chi tiÆt"}</definedName>
    <definedName name="đfnfndfn_1" localSheetId="16">{#N/A,#N/A,FALSE,"Chi tiÆt"}</definedName>
    <definedName name="đfnfndfn_1" localSheetId="22">{#N/A,#N/A,FALSE,"Chi tiÆt"}</definedName>
    <definedName name="đfnfndfn_1" localSheetId="7">{#N/A,#N/A,FALSE,"Chi tiÆt"}</definedName>
    <definedName name="đfnfndfn_1">{#N/A,#N/A,FALSE,"Chi tiÆt"}</definedName>
    <definedName name="dfpf" localSheetId="22">#REF!</definedName>
    <definedName name="dfpf">#REF!</definedName>
    <definedName name="dfs" localSheetId="22">#REF!</definedName>
    <definedName name="dfs">#REF!</definedName>
    <definedName name="dfsdf" localSheetId="22">'B4. Định mức QLDA &amp; TV'!dfsdf</definedName>
    <definedName name="dfsdf">#REF!</definedName>
    <definedName name="dfsdfdsf">#REF!</definedName>
    <definedName name="dfsfsd" localSheetId="0">{"'Sheet1'!$L$16"}</definedName>
    <definedName name="dfsfsd" localSheetId="14">{"'Sheet1'!$L$16"}</definedName>
    <definedName name="dfsfsd" localSheetId="19">{"'Sheet1'!$L$16"}</definedName>
    <definedName name="dfsfsd" localSheetId="16">{"'Sheet1'!$L$16"}</definedName>
    <definedName name="dfsfsd" localSheetId="17">{"'Sheet1'!$L$16"}</definedName>
    <definedName name="dfsfsd" localSheetId="18">{"'Sheet1'!$L$16"}</definedName>
    <definedName name="dfsfsd" localSheetId="22">{"'Sheet1'!$L$16"}</definedName>
    <definedName name="dfsfsd" localSheetId="6">{"'Sheet1'!$L$16"}</definedName>
    <definedName name="dfsfsd">{"'Sheet1'!$L$16"}</definedName>
    <definedName name="dfsfsd_1" localSheetId="0">{"'Sheet1'!$L$16"}</definedName>
    <definedName name="dfsfsd_1" localSheetId="14">{"'Sheet1'!$L$16"}</definedName>
    <definedName name="dfsfsd_1" localSheetId="16">{"'Sheet1'!$L$16"}</definedName>
    <definedName name="dfsfsd_1" localSheetId="22">{"'Sheet1'!$L$16"}</definedName>
    <definedName name="dfsfsd_1" localSheetId="7">{"'Sheet1'!$L$16"}</definedName>
    <definedName name="dfsfsd_1">{"'Sheet1'!$L$16"}</definedName>
    <definedName name="dfsgfdshgffg" localSheetId="0">{"'Sheet1'!$L$16"}</definedName>
    <definedName name="dfsgfdshgffg" localSheetId="14">{"'Sheet1'!$L$16"}</definedName>
    <definedName name="dfsgfdshgffg" localSheetId="16">{"'Sheet1'!$L$16"}</definedName>
    <definedName name="dfsgfdshgffg" localSheetId="22">{"'Sheet1'!$L$16"}</definedName>
    <definedName name="dfsgfdshgffg" localSheetId="6">{"'Sheet1'!$L$16"}</definedName>
    <definedName name="dfsgfdshgffg" localSheetId="7">{"'Sheet1'!$L$16"}</definedName>
    <definedName name="dfsgfdshgffg">{"'Sheet1'!$L$16"}</definedName>
    <definedName name="dfsh" localSheetId="22">#REF!</definedName>
    <definedName name="dfsh">#REF!</definedName>
    <definedName name="DFSW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#REF!</definedName>
    <definedName name="DFv" localSheetId="22">#REF!</definedName>
    <definedName name="DFv">#REF!</definedName>
    <definedName name="dg" localSheetId="22">#REF!</definedName>
    <definedName name="dg">#REF!</definedName>
    <definedName name="DG_14" localSheetId="22">#REF!</definedName>
    <definedName name="DG_14">#REF!</definedName>
    <definedName name="dg_5cau" localSheetId="22">#REF!</definedName>
    <definedName name="dg_5cau">#REF!</definedName>
    <definedName name="DG_CTP" localSheetId="22">#REF!</definedName>
    <definedName name="DG_CTP">#REF!</definedName>
    <definedName name="DG_M_C_X">#REF!</definedName>
    <definedName name="dg67_1">#REF!</definedName>
    <definedName name="dgbdII" localSheetId="22">#REF!</definedName>
    <definedName name="dgbdII">#REF!</definedName>
    <definedName name="dgc" localSheetId="22">#REF!</definedName>
    <definedName name="dgc">#REF!</definedName>
    <definedName name="DGCANTHO" localSheetId="22">#REF!</definedName>
    <definedName name="DGCANTHO">#REF!</definedName>
    <definedName name="Dgcap" localSheetId="22">#REF!</definedName>
    <definedName name="Dgcap">#REF!</definedName>
    <definedName name="DGCocKhoanNhoi" localSheetId="22">#REF!</definedName>
    <definedName name="DGCocKhoanNhoi">#REF!</definedName>
    <definedName name="DGCocOng_D1M" localSheetId="22">#REF!</definedName>
    <definedName name="DGCocOng_D1M">#REF!</definedName>
    <definedName name="DGCS">33500</definedName>
    <definedName name="DGCT" localSheetId="22">#REF!</definedName>
    <definedName name="DGCT">#REF!</definedName>
    <definedName name="DGCT_T.Quy_P.Thuy_Q" localSheetId="22">#REF!</definedName>
    <definedName name="DGCT_T.Quy_P.Thuy_Q">#REF!</definedName>
    <definedName name="DGCT_TRAUQUYPHUTHUY_HN" localSheetId="22">#REF!</definedName>
    <definedName name="DGCT_TRAUQUYPHUTHUY_HN">#REF!</definedName>
    <definedName name="DGCT1">#REF!</definedName>
    <definedName name="DGCT2">#REF!</definedName>
    <definedName name="DGCT3">#REF!</definedName>
    <definedName name="DGCT4">#REF!</definedName>
    <definedName name="DGCTDam33" localSheetId="22">#REF!</definedName>
    <definedName name="DGCTDam33">#REF!</definedName>
    <definedName name="DGCTdamKhungT" localSheetId="22">#REF!</definedName>
    <definedName name="DGCTdamKhungT">#REF!</definedName>
    <definedName name="DGCTI592" localSheetId="22">#REF!</definedName>
    <definedName name="DGCTI592">#REF!</definedName>
    <definedName name="dgctiet" localSheetId="22">#REF!</definedName>
    <definedName name="dgctiet">#REF!</definedName>
    <definedName name="DGCTMatCauLanCan" localSheetId="22">#REF!</definedName>
    <definedName name="DGCTMatCauLanCan">#REF!</definedName>
    <definedName name="dgctp2" localSheetId="22">{"'Sheet1'!$L$16"}</definedName>
    <definedName name="dgctp2">{"'Sheet1'!$L$16"}</definedName>
    <definedName name="DGCTPhanDuoi" localSheetId="22">#REF!</definedName>
    <definedName name="DGCTPhanDuoi">#REF!</definedName>
    <definedName name="dgd" localSheetId="22">#REF!</definedName>
    <definedName name="dgd">#REF!</definedName>
    <definedName name="dgdagkadfkg" localSheetId="19">#REF!</definedName>
    <definedName name="dgdagkadfkg" localSheetId="22">#REF!</definedName>
    <definedName name="dgdagkadfkg">#REF!</definedName>
    <definedName name="dgdfgdfgf" localSheetId="19">#REF!</definedName>
    <definedName name="dgdfgdfgf" localSheetId="22">#REF!</definedName>
    <definedName name="dgdfgdfgf">#REF!</definedName>
    <definedName name="dgf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9">{#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g" localSheetId="22">{"'Sheet1'!$L$16"}</definedName>
    <definedName name="dgfg">{"'Sheet1'!$L$16"}</definedName>
    <definedName name="dgfs_bgs" localSheetId="22">#REF!</definedName>
    <definedName name="dgfs_bgs">#REF!</definedName>
    <definedName name="dgh" localSheetId="16">#REF!</definedName>
    <definedName name="dgh" localSheetId="17">#REF!</definedName>
    <definedName name="dgh" localSheetId="22">#REF!</definedName>
    <definedName name="dgh" localSheetId="6">#REF!</definedName>
    <definedName name="dgh" localSheetId="7">#REF!</definedName>
    <definedName name="dgh">#REF!</definedName>
    <definedName name="dghmgdh" localSheetId="0">{"'Sheet1'!$L$16"}</definedName>
    <definedName name="dghmgdh" localSheetId="14">{"'Sheet1'!$L$16"}</definedName>
    <definedName name="dghmgdh" localSheetId="16">{"'Sheet1'!$L$16"}</definedName>
    <definedName name="dghmgdh" localSheetId="17">{"'Sheet1'!$L$16"}</definedName>
    <definedName name="dghmgdh" localSheetId="18">{"'Sheet1'!$L$16"}</definedName>
    <definedName name="dghmgdh" localSheetId="22">{"'Sheet1'!$L$16"}</definedName>
    <definedName name="dghmgdh" localSheetId="6">{"'Sheet1'!$L$16"}</definedName>
    <definedName name="dghmgdh" localSheetId="7">{"'Sheet1'!$L$16"}</definedName>
    <definedName name="dghmgdh">{"'Sheet1'!$L$16"}</definedName>
    <definedName name="dghp">#REF!</definedName>
    <definedName name="DGIA">#REF!</definedName>
    <definedName name="DGIA2">#REF!</definedName>
    <definedName name="DGiaT" localSheetId="22">#REF!</definedName>
    <definedName name="DGiaT">#REF!</definedName>
    <definedName name="DGiaTN" localSheetId="22">#REF!</definedName>
    <definedName name="DGiaTN">#REF!</definedName>
    <definedName name="DGKS">#REF!</definedName>
    <definedName name="DGM" localSheetId="22">#REF!</definedName>
    <definedName name="DGM">#REF!</definedName>
    <definedName name="DGM_14" localSheetId="22">#REF!</definedName>
    <definedName name="DGM_14">#REF!</definedName>
    <definedName name="DGMTC" localSheetId="22">#REF!</definedName>
    <definedName name="DGMTC">#REF!</definedName>
    <definedName name="dgnc" localSheetId="22">#REF!</definedName>
    <definedName name="dgnc">#REF!</definedName>
    <definedName name="dgnc_18" localSheetId="22">#REF!</definedName>
    <definedName name="dgnc_18">#REF!</definedName>
    <definedName name="DGNCTT" localSheetId="22">#REF!</definedName>
    <definedName name="DGNCTT">#REF!</definedName>
    <definedName name="DGPS2" localSheetId="22">#REF!</definedName>
    <definedName name="DGPS2">#REF!</definedName>
    <definedName name="dgqndn" localSheetId="22">#REF!</definedName>
    <definedName name="dgqndn">#REF!</definedName>
    <definedName name="DGR" localSheetId="22">#REF!</definedName>
    <definedName name="DGR">#REF!</definedName>
    <definedName name="dgsdfgdfag" localSheetId="19">#REF!</definedName>
    <definedName name="dgsdfgdfag" localSheetId="22">#REF!</definedName>
    <definedName name="dgsdfgdfag">#REF!</definedName>
    <definedName name="dgt100_14">#REF!</definedName>
    <definedName name="dgth" localSheetId="22">#REF!</definedName>
    <definedName name="dgth">#REF!</definedName>
    <definedName name="DGTH_14">#REF!</definedName>
    <definedName name="DGTH_CPHC">#REF!</definedName>
    <definedName name="DGTH_CPHDP">#REF!</definedName>
    <definedName name="DGTH_CPTC">#REF!</definedName>
    <definedName name="DGTH_DGGTH">#REF!</definedName>
    <definedName name="DGTH_DGXD">#REF!</definedName>
    <definedName name="DGTH_DGXTH">#REF!</definedName>
    <definedName name="DGTH_GTGT">#REF!</definedName>
    <definedName name="DGTH_GVT">#REF!</definedName>
    <definedName name="DGTH_HPH">#REF!</definedName>
    <definedName name="DGTH_HS">#REF!</definedName>
    <definedName name="DGTH_TCHP">#REF!</definedName>
    <definedName name="DGTH1" localSheetId="22">#REF!</definedName>
    <definedName name="DGTH1">#REF!</definedName>
    <definedName name="DGTH1_14">#REF!</definedName>
    <definedName name="dgth2" localSheetId="22">#REF!</definedName>
    <definedName name="dgth2">#REF!</definedName>
    <definedName name="dgth2_14">#REF!</definedName>
    <definedName name="DGTH3">#REF!</definedName>
    <definedName name="DGTH4">#REF!</definedName>
    <definedName name="dgthss3" localSheetId="22">#REF!</definedName>
    <definedName name="dgthss3">#REF!</definedName>
    <definedName name="DGTN" localSheetId="22">#REF!</definedName>
    <definedName name="DGTN">#REF!</definedName>
    <definedName name="DGTR" localSheetId="22">#REF!</definedName>
    <definedName name="DGTR">#REF!</definedName>
    <definedName name="DGTR_14" localSheetId="22">#REF!</definedName>
    <definedName name="DGTR_14">#REF!</definedName>
    <definedName name="DGTV" localSheetId="22">#REF!</definedName>
    <definedName name="DGTV">#REF!</definedName>
    <definedName name="DGTV_18">#REF!</definedName>
    <definedName name="dgvc" localSheetId="22">#REF!</definedName>
    <definedName name="dgvc">#REF!</definedName>
    <definedName name="dgvl" localSheetId="22">#REF!</definedName>
    <definedName name="dgvl">#REF!</definedName>
    <definedName name="dgvl_18" localSheetId="22">#REF!</definedName>
    <definedName name="dgvl_18">#REF!</definedName>
    <definedName name="DGVL1" localSheetId="22">#REF!</definedName>
    <definedName name="DGVL1">#REF!</definedName>
    <definedName name="DGVL1_14">#REF!</definedName>
    <definedName name="DGVLC">#REF!</definedName>
    <definedName name="Dgvlcau" localSheetId="22">#REF!</definedName>
    <definedName name="Dgvlcau">#REF!</definedName>
    <definedName name="DGVLP" localSheetId="22">#REF!</definedName>
    <definedName name="DGVLP">#REF!</definedName>
    <definedName name="DGVT" localSheetId="22">#REF!</definedName>
    <definedName name="DGVT">#REF!</definedName>
    <definedName name="DGVT_14" localSheetId="22">#REF!</definedName>
    <definedName name="DGVT_14">#REF!</definedName>
    <definedName name="DGVTB" localSheetId="22">#REF!</definedName>
    <definedName name="DGVTB">#REF!</definedName>
    <definedName name="DGXDCB">#REF!</definedName>
    <definedName name="dgXDCB_dd" localSheetId="22">#REF!</definedName>
    <definedName name="dgXDCB_dd">#REF!</definedName>
    <definedName name="dh" localSheetId="22">'B4. Định mức QLDA &amp; TV'!dh</definedName>
    <definedName name="dh">[0]!dh</definedName>
    <definedName name="DH_LH" localSheetId="22">#REF!</definedName>
    <definedName name="DH_LH">#REF!</definedName>
    <definedName name="đhf" localSheetId="0">{"'Sheet1'!$L$16"}</definedName>
    <definedName name="đhf" localSheetId="14">{"'Sheet1'!$L$16"}</definedName>
    <definedName name="đhf" localSheetId="19">{"'Sheet1'!$L$16"}</definedName>
    <definedName name="đhf" localSheetId="16">{"'Sheet1'!$L$16"}</definedName>
    <definedName name="đhf" localSheetId="17">{"'Sheet1'!$L$16"}</definedName>
    <definedName name="đhf" localSheetId="18">{"'Sheet1'!$L$16"}</definedName>
    <definedName name="đhf" localSheetId="22">{"'Sheet1'!$L$16"}</definedName>
    <definedName name="đhf" localSheetId="6">{"'Sheet1'!$L$16"}</definedName>
    <definedName name="đhf">{"'Sheet1'!$L$16"}</definedName>
    <definedName name="đhf_1" localSheetId="0">{"'Sheet1'!$L$16"}</definedName>
    <definedName name="đhf_1" localSheetId="14">{"'Sheet1'!$L$16"}</definedName>
    <definedName name="đhf_1" localSheetId="16">{"'Sheet1'!$L$16"}</definedName>
    <definedName name="đhf_1" localSheetId="22">{"'Sheet1'!$L$16"}</definedName>
    <definedName name="đhf_1" localSheetId="7">{"'Sheet1'!$L$16"}</definedName>
    <definedName name="đhf_1">{"'Sheet1'!$L$16"}</definedName>
    <definedName name="dhoc">#REF!</definedName>
    <definedName name="dhom">#REF!</definedName>
    <definedName name="dhtdh" localSheetId="0">{"Offgrid",#N/A,FALSE,"OFFGRID";"Region",#N/A,FALSE,"REGION";"Offgrid -2",#N/A,FALSE,"OFFGRID";"WTP",#N/A,FALSE,"WTP";"WTP -2",#N/A,FALSE,"WTP";"Project",#N/A,FALSE,"PROJECT";"Summary -2",#N/A,FALSE,"SUMMARY"}</definedName>
    <definedName name="dhtdh" localSheetId="22">{"Offgrid",#N/A,FALSE,"OFFGRID";"Region",#N/A,FALSE,"REGION";"Offgrid -2",#N/A,FALSE,"OFFGRID";"WTP",#N/A,FALSE,"WTP";"WTP -2",#N/A,FALSE,"WTP";"Project",#N/A,FALSE,"PROJECT";"Summary -2",#N/A,FALSE,"SUMMARY"}</definedName>
    <definedName name="dhtdh">{"Offgrid",#N/A,FALSE,"OFFGRID";"Region",#N/A,FALSE,"REGION";"Offgrid -2",#N/A,FALSE,"OFFGRID";"WTP",#N/A,FALSE,"WTP";"WTP -2",#N/A,FALSE,"WTP";"Project",#N/A,FALSE,"PROJECT";"Summary -2",#N/A,FALSE,"SUMMARY"}</definedName>
    <definedName name="dhtdh_1" localSheetId="0">{"Offgrid",#N/A,FALSE,"OFFGRID";"Region",#N/A,FALSE,"REGION";"Offgrid -2",#N/A,FALSE,"OFFGRID";"WTP",#N/A,FALSE,"WTP";"WTP -2",#N/A,FALSE,"WTP";"Project",#N/A,FALSE,"PROJECT";"Summary -2",#N/A,FALSE,"SUMMARY"}</definedName>
    <definedName name="dhtdh_1" localSheetId="14">{"Offgrid",#N/A,FALSE,"OFFGRID";"Region",#N/A,FALSE,"REGION";"Offgrid -2",#N/A,FALSE,"OFFGRID";"WTP",#N/A,FALSE,"WTP";"WTP -2",#N/A,FALSE,"WTP";"Project",#N/A,FALSE,"PROJECT";"Summary -2",#N/A,FALSE,"SUMMARY"}</definedName>
    <definedName name="dhtdh_1" localSheetId="16">{"Offgrid",#N/A,FALSE,"OFFGRID";"Region",#N/A,FALSE,"REGION";"Offgrid -2",#N/A,FALSE,"OFFGRID";"WTP",#N/A,FALSE,"WTP";"WTP -2",#N/A,FALSE,"WTP";"Project",#N/A,FALSE,"PROJECT";"Summary -2",#N/A,FALSE,"SUMMARY"}</definedName>
    <definedName name="dhtdh_1" localSheetId="22">{"Offgrid",#N/A,FALSE,"OFFGRID";"Region",#N/A,FALSE,"REGION";"Offgrid -2",#N/A,FALSE,"OFFGRID";"WTP",#N/A,FALSE,"WTP";"WTP -2",#N/A,FALSE,"WTP";"Project",#N/A,FALSE,"PROJECT";"Summary -2",#N/A,FALSE,"SUMMARY"}</definedName>
    <definedName name="dhtdh_1" localSheetId="7">{"Offgrid",#N/A,FALSE,"OFFGRID";"Region",#N/A,FALSE,"REGION";"Offgrid -2",#N/A,FALSE,"OFFGRID";"WTP",#N/A,FALSE,"WTP";"WTP -2",#N/A,FALSE,"WTP";"Project",#N/A,FALSE,"PROJECT";"Summary -2",#N/A,FALSE,"SUMMARY"}</definedName>
    <definedName name="dhtdh_1">{"Offgrid",#N/A,FALSE,"OFFGRID";"Region",#N/A,FALSE,"REGION";"Offgrid -2",#N/A,FALSE,"OFFGRID";"WTP",#N/A,FALSE,"WTP";"WTP -2",#N/A,FALSE,"WTP";"Project",#N/A,FALSE,"PROJECT";"Summary -2",#N/A,FALSE,"SUMMARY"}</definedName>
    <definedName name="dhung" localSheetId="22">{"'Sheet1'!$L$16"}</definedName>
    <definedName name="dhung">{"'Sheet1'!$L$16"}</definedName>
    <definedName name="DiA1_213" localSheetId="22">#REF!</definedName>
    <definedName name="DiA1_213">#REF!</definedName>
    <definedName name="DiA1_238" localSheetId="22">#REF!</definedName>
    <definedName name="DiA1_238">#REF!</definedName>
    <definedName name="DiA1_SG" localSheetId="22">#REF!</definedName>
    <definedName name="DiA1_SG">#REF!</definedName>
    <definedName name="DiA2_213" localSheetId="22">#REF!</definedName>
    <definedName name="DiA2_213">#REF!</definedName>
    <definedName name="DiA2_238" localSheetId="22">#REF!</definedName>
    <definedName name="DiA2_238">#REF!</definedName>
    <definedName name="DiA2_SG" localSheetId="22">#REF!</definedName>
    <definedName name="DiA2_SG">#REF!</definedName>
    <definedName name="DIALOG_6">FALSE</definedName>
    <definedName name="DiB1_213" localSheetId="22">#REF!</definedName>
    <definedName name="DiB1_213">#REF!</definedName>
    <definedName name="DiB1_238" localSheetId="22">#REF!</definedName>
    <definedName name="DiB1_238">#REF!</definedName>
    <definedName name="DiB1_SG" localSheetId="22">#REF!</definedName>
    <definedName name="DiB1_SG">#REF!</definedName>
    <definedName name="DiB2_213" localSheetId="22">#REF!</definedName>
    <definedName name="DiB2_213">#REF!</definedName>
    <definedName name="DiB2_238" localSheetId="22">#REF!</definedName>
    <definedName name="DiB2_238">#REF!</definedName>
    <definedName name="DiB2_SG" localSheetId="22">#REF!</definedName>
    <definedName name="DiB2_SG">#REF!</definedName>
    <definedName name="DICH11" localSheetId="22">#REF!</definedName>
    <definedName name="DICH11">#REF!</definedName>
    <definedName name="dich22" localSheetId="22">#REF!</definedName>
    <definedName name="dich22">#REF!</definedName>
    <definedName name="DICHVU" localSheetId="22">#REF!</definedName>
    <definedName name="DICHVU">#REF!</definedName>
    <definedName name="dien" localSheetId="22">{"'Sheet1'!$L$16"}</definedName>
    <definedName name="dien">{"'Sheet1'!$L$16"}</definedName>
    <definedName name="DienBien">#REF!</definedName>
    <definedName name="diengiai" localSheetId="22">#REF!</definedName>
    <definedName name="diengiai">#REF!</definedName>
    <definedName name="DienNuoc" localSheetId="22">#REF!</definedName>
    <definedName name="DienNuoc">#REF!</definedName>
    <definedName name="DienNuoc_14">#REF!</definedName>
    <definedName name="dientichck" localSheetId="22">#REF!</definedName>
    <definedName name="dientichck">#REF!</definedName>
    <definedName name="Dientichdat" localSheetId="22">#REF!</definedName>
    <definedName name="Dientichdat">#REF!</definedName>
    <definedName name="diezel" localSheetId="22">#REF!</definedName>
    <definedName name="diezel">#REF!</definedName>
    <definedName name="dim" localSheetId="22">#REF!</definedName>
    <definedName name="dim">#REF!</definedName>
    <definedName name="DIMM_64MB_ECC_PC133" localSheetId="22">#REF!</definedName>
    <definedName name="DIMM_64MB_ECC_PC133">#REF!</definedName>
    <definedName name="dinh" localSheetId="22">#REF!</definedName>
    <definedName name="dinh">#REF!</definedName>
    <definedName name="dinh_18">#REF!</definedName>
    <definedName name="Định_mức_chi_phí_kiểm_toán_độc_lập">#REF!</definedName>
    <definedName name="dinh2" localSheetId="22">#REF!</definedName>
    <definedName name="dinh2">#REF!</definedName>
    <definedName name="DINHKHOAN" localSheetId="22">#REF!</definedName>
    <definedName name="DINHKHOAN">#REF!</definedName>
    <definedName name="dinhmong" localSheetId="22">#REF!</definedName>
    <definedName name="dinhmong">#REF!</definedName>
    <definedName name="dinhmu">#REF!</definedName>
    <definedName name="Dinhmuc" localSheetId="22">#REF!</definedName>
    <definedName name="dinhmuc">#REF!</definedName>
    <definedName name="direct1" localSheetId="19">#REF!</definedName>
    <definedName name="direct1" localSheetId="16">#REF!</definedName>
    <definedName name="direct1" localSheetId="22">#REF!</definedName>
    <definedName name="direct1" localSheetId="7">#REF!</definedName>
    <definedName name="direct1">#REF!</definedName>
    <definedName name="DirectoryCleanliness" localSheetId="22">#REF!</definedName>
    <definedName name="DirectoryCleanliness">#REF!</definedName>
    <definedName name="DIS" localSheetId="22">#REF!</definedName>
    <definedName name="DIS">#REF!</definedName>
    <definedName name="Dis_AV" localSheetId="22">0.15</definedName>
    <definedName name="Dis_AV">0.15</definedName>
    <definedName name="Dis_Blue">0.1</definedName>
    <definedName name="Dis_Cisco">0.2</definedName>
    <definedName name="dis_CP">0.85</definedName>
    <definedName name="dis_f5">0.95</definedName>
    <definedName name="dis_f5_GTM">0.7</definedName>
    <definedName name="dis_F5_LTM">0.7</definedName>
    <definedName name="dis_hp_blade">0.9</definedName>
    <definedName name="dis_hp_server">0.8</definedName>
    <definedName name="dis_hp_store">0.8</definedName>
    <definedName name="Dis_HWMA" localSheetId="22">#REF!</definedName>
    <definedName name="Dis_HWMA">#REF!</definedName>
    <definedName name="Dis_IBM">0.2</definedName>
    <definedName name="Dis_Juni">0.2</definedName>
    <definedName name="Dis_Mor">0.1</definedName>
    <definedName name="Dis_MS">0.1</definedName>
    <definedName name="dis_ora">0.95</definedName>
    <definedName name="Dis_PAN">0.2</definedName>
    <definedName name="Dis_PC">0.9</definedName>
    <definedName name="dis_power">0.9</definedName>
    <definedName name="dis_server" localSheetId="22">0</definedName>
    <definedName name="dis_server">0</definedName>
    <definedName name="DIS_SPARC">0.85</definedName>
    <definedName name="Dis_Spare" localSheetId="22">#REF!</definedName>
    <definedName name="Dis_Spare">#REF!</definedName>
    <definedName name="dis_superdome">0.7</definedName>
    <definedName name="Dis_SYM">0.1</definedName>
    <definedName name="dis_unix">0.3</definedName>
    <definedName name="dis_UPS">0.1</definedName>
    <definedName name="Dis_VMw">0.1</definedName>
    <definedName name="dis_vtl">0.8</definedName>
    <definedName name="DisAccommodation" localSheetId="22">#REF!</definedName>
    <definedName name="DisAccommodation">#REF!</definedName>
    <definedName name="DisAnnualHardware" localSheetId="22">#REF!</definedName>
    <definedName name="DisAnnualHardware">#REF!</definedName>
    <definedName name="DisAnnualSoftware" localSheetId="22">#REF!</definedName>
    <definedName name="DisAnnualSoftware">#REF!</definedName>
    <definedName name="DisBattery" localSheetId="22">#REF!</definedName>
    <definedName name="DisBattery">#REF!</definedName>
    <definedName name="DisBoard" localSheetId="22">#REF!</definedName>
    <definedName name="DisBoard">#REF!</definedName>
    <definedName name="DisBoughten" localSheetId="22">#REF!</definedName>
    <definedName name="DisBoughten">#REF!</definedName>
    <definedName name="disc">#REF!</definedName>
    <definedName name="Disc_7710_ITP">#REF!</definedName>
    <definedName name="Disc_7710_Mod">#REF!</definedName>
    <definedName name="DISC_7710_MOD_ITP">#REF!</definedName>
    <definedName name="DISC_7710_MOD_SSP">#REF!</definedName>
    <definedName name="Disc_7710_SSP">#REF!</definedName>
    <definedName name="Disc_APC" localSheetId="22">#REF!</definedName>
    <definedName name="Disc_APC">#REF!</definedName>
    <definedName name="disc_coef" localSheetId="22">#REF!</definedName>
    <definedName name="disc_coef">#REF!</definedName>
    <definedName name="Disc_CS" localSheetId="22">#REF!</definedName>
    <definedName name="Disc_CS">#REF!</definedName>
    <definedName name="Disc_FJ" localSheetId="22">#REF!</definedName>
    <definedName name="Disc_FJ">#REF!</definedName>
    <definedName name="Disc_HP" localSheetId="22">#REF!</definedName>
    <definedName name="Disc_HP">#REF!</definedName>
    <definedName name="Disc_IBM" localSheetId="22">#REF!</definedName>
    <definedName name="Disc_IBM">#REF!</definedName>
    <definedName name="Disc_MS" localSheetId="22">#REF!</definedName>
    <definedName name="Disc_MS">#REF!</definedName>
    <definedName name="Disc_mw">0%</definedName>
    <definedName name="Disc_NMS_ITP">#REF!</definedName>
    <definedName name="Disc_NMS_SSP">#REF!</definedName>
    <definedName name="Disc_ofc">0%</definedName>
    <definedName name="Disc_ORC" localSheetId="22">#REF!</definedName>
    <definedName name="Disc_ORC">#REF!</definedName>
    <definedName name="Disc_Other" localSheetId="22">#REF!</definedName>
    <definedName name="Disc_Other">#REF!</definedName>
    <definedName name="disc_power">1</definedName>
    <definedName name="Disc_Redhat" localSheetId="22">#REF!</definedName>
    <definedName name="Disc_Redhat">#REF!</definedName>
    <definedName name="Disc_SDH">0%</definedName>
    <definedName name="disc_serv_mw">0%</definedName>
    <definedName name="Disc_serv_ofc">0%</definedName>
    <definedName name="disc_serv_sdh">0%</definedName>
    <definedName name="Disc1A" localSheetId="22">#REF!</definedName>
    <definedName name="Disc1A">#REF!</definedName>
    <definedName name="Disc1B" localSheetId="22">#REF!</definedName>
    <definedName name="Disc1B">#REF!</definedName>
    <definedName name="Disc2" localSheetId="22">#REF!</definedName>
    <definedName name="Disc2">#REF!</definedName>
    <definedName name="Disc362" localSheetId="22">#REF!</definedName>
    <definedName name="Disc362">#REF!</definedName>
    <definedName name="discflathw">#REF!</definedName>
    <definedName name="discflatpm">#REF!</definedName>
    <definedName name="discflatserv">#REF!</definedName>
    <definedName name="discflatsw">#REF!</definedName>
    <definedName name="DisClientSelf" localSheetId="22">#REF!</definedName>
    <definedName name="DisClientSelf">#REF!</definedName>
    <definedName name="Discount" localSheetId="19">#REF!</definedName>
    <definedName name="Discount" localSheetId="16">#REF!</definedName>
    <definedName name="Discount" localSheetId="22">#REF!</definedName>
    <definedName name="Discount" localSheetId="6">#REF!</definedName>
    <definedName name="Discount">#REF!</definedName>
    <definedName name="DISCOUNT_AMOUNT" localSheetId="22">#REF!</definedName>
    <definedName name="DISCOUNT_AMOUNT">#REF!</definedName>
    <definedName name="DISCOUNT_PERCENTAGE" localSheetId="22">#REF!</definedName>
    <definedName name="DISCOUNT_PERCENTAGE">#REF!</definedName>
    <definedName name="Discount_Rate" localSheetId="22">#REF!</definedName>
    <definedName name="Discount_Rate">#REF!</definedName>
    <definedName name="discount_svcs">#REF!</definedName>
    <definedName name="discount_sw">#REF!</definedName>
    <definedName name="Discount_Table">#REF!</definedName>
    <definedName name="discount_trg">#REF!</definedName>
    <definedName name="discountemco">#REF!</definedName>
    <definedName name="discountlucas">#REF!</definedName>
    <definedName name="DisCPE" localSheetId="22">#REF!</definedName>
    <definedName name="DisCPE">#REF!</definedName>
    <definedName name="DiscTable" localSheetId="22">#REF!</definedName>
    <definedName name="DiscTable">#REF!</definedName>
    <definedName name="DisDDF" localSheetId="22">#REF!</definedName>
    <definedName name="DisDDF">#REF!</definedName>
    <definedName name="DisDeInspectionFee" localSheetId="22">#REF!</definedName>
    <definedName name="DisDeInspectionFee">#REF!</definedName>
    <definedName name="DISDEWE">#REF!</definedName>
    <definedName name="DisDoc" localSheetId="22">#REF!</definedName>
    <definedName name="DisDoc">#REF!</definedName>
    <definedName name="DisFrame" localSheetId="22">#REF!</definedName>
    <definedName name="DisFrame">#REF!</definedName>
    <definedName name="DisFreightFee" localSheetId="22">#REF!</definedName>
    <definedName name="DisFreightFee">#REF!</definedName>
    <definedName name="DISGUNT">#REF!</definedName>
    <definedName name="DisInsuranceFee" localSheetId="22">#REF!</definedName>
    <definedName name="DisInsuranceFee">#REF!</definedName>
    <definedName name="DisLicense" localSheetId="22">#REF!</definedName>
    <definedName name="DisLicense">#REF!</definedName>
    <definedName name="DisLicenseExplain" localSheetId="22">#REF!</definedName>
    <definedName name="DisLicenseExplain">#REF!</definedName>
    <definedName name="DisMaintenanceFee" localSheetId="22">#REF!</definedName>
    <definedName name="DisMaintenanceFee">#REF!</definedName>
    <definedName name="DisMaterial" localSheetId="22">#REF!</definedName>
    <definedName name="DisMaterial">#REF!</definedName>
    <definedName name="DisMDF" localSheetId="22">#REF!</definedName>
    <definedName name="DisMDF">#REF!</definedName>
    <definedName name="DisN2000Accessorial" localSheetId="22">#REF!</definedName>
    <definedName name="DisN2000Accessorial">#REF!</definedName>
    <definedName name="DisN2000Client" localSheetId="22">#REF!</definedName>
    <definedName name="DisN2000Client">#REF!</definedName>
    <definedName name="DisN2000Hardware" localSheetId="22">#REF!</definedName>
    <definedName name="DisN2000Hardware">#REF!</definedName>
    <definedName name="DisN2000Manual" localSheetId="22">#REF!</definedName>
    <definedName name="DisN2000Manual">#REF!</definedName>
    <definedName name="DisODF" localSheetId="22">#REF!</definedName>
    <definedName name="DisODF">#REF!</definedName>
    <definedName name="DisOptionEquipment" localSheetId="22">#REF!</definedName>
    <definedName name="DisOptionEquipment">#REF!</definedName>
    <definedName name="DisOptionFreight" localSheetId="22">#REF!</definedName>
    <definedName name="DisOptionFreight">#REF!</definedName>
    <definedName name="DisOptionInsurance" localSheetId="22">#REF!</definedName>
    <definedName name="DisOptionInsurance">#REF!</definedName>
    <definedName name="DisOptionMaintenance" localSheetId="22">#REF!</definedName>
    <definedName name="DisOptionMaintenance">#REF!</definedName>
    <definedName name="DisOptionService" localSheetId="22">#REF!</definedName>
    <definedName name="DisOptionService">#REF!</definedName>
    <definedName name="DisOtherMain" localSheetId="22">#REF!</definedName>
    <definedName name="DisOtherMain">#REF!</definedName>
    <definedName name="display_area_1" localSheetId="22">#REF!</definedName>
    <definedName name="display_area_1">#REF!</definedName>
    <definedName name="display_area_2" localSheetId="19">#REF!</definedName>
    <definedName name="display_area_2" localSheetId="22">#REF!</definedName>
    <definedName name="display_area_2">#REF!</definedName>
    <definedName name="DisPMaterial" localSheetId="22">#REF!</definedName>
    <definedName name="DisPMaterial">#REF!</definedName>
    <definedName name="DisPower" localSheetId="22">#REF!</definedName>
    <definedName name="DisPower">#REF!</definedName>
    <definedName name="DisRack" localSheetId="22">#REF!</definedName>
    <definedName name="DisRack">#REF!</definedName>
    <definedName name="DisSelfMadeSoftware" localSheetId="22">#REF!</definedName>
    <definedName name="DisSelfMadeSoftware">#REF!</definedName>
    <definedName name="DisService" localSheetId="22">#REF!</definedName>
    <definedName name="DisService">#REF!</definedName>
    <definedName name="DisServiceFee" localSheetId="22">#REF!</definedName>
    <definedName name="DisServiceFee">#REF!</definedName>
    <definedName name="DisSFPModule" localSheetId="22">#REF!</definedName>
    <definedName name="DisSFPModule">#REF!</definedName>
    <definedName name="DisSoftware" localSheetId="22">#REF!</definedName>
    <definedName name="DisSoftware">#REF!</definedName>
    <definedName name="DisSpare" localSheetId="22">#REF!</definedName>
    <definedName name="DisSpare">#REF!</definedName>
    <definedName name="DisTerminal" localSheetId="22">#REF!</definedName>
    <definedName name="DisTerminal">#REF!</definedName>
    <definedName name="DisTrainBrazil" localSheetId="22">#REF!</definedName>
    <definedName name="DisTrainBrazil">#REF!</definedName>
    <definedName name="DisTrainChina" localSheetId="22">#REF!</definedName>
    <definedName name="DisTrainChina">#REF!</definedName>
    <definedName name="DisTrainEgypt" localSheetId="22">#REF!</definedName>
    <definedName name="DisTrainEgypt">#REF!</definedName>
    <definedName name="DisTrainFlight" localSheetId="22">#REF!</definedName>
    <definedName name="DisTrainFlight">#REF!</definedName>
    <definedName name="DisTrainMalaysia" localSheetId="22">#REF!</definedName>
    <definedName name="DisTrainMalaysia">#REF!</definedName>
    <definedName name="DisTrainRussia" localSheetId="22">#REF!</definedName>
    <definedName name="DisTrainRussia">#REF!</definedName>
    <definedName name="DisTrainSite" localSheetId="22">#REF!</definedName>
    <definedName name="DisTrainSite">#REF!</definedName>
    <definedName name="DisTransmit" localSheetId="22">#REF!</definedName>
    <definedName name="DisTransmit">#REF!</definedName>
    <definedName name="Disup" localSheetId="22">#REF!</definedName>
    <definedName name="Disup">#REF!</definedName>
    <definedName name="dj" localSheetId="0">{"'Sheet1'!$L$16"}</definedName>
    <definedName name="dj" localSheetId="14">{"'Sheet1'!$L$16"}</definedName>
    <definedName name="dj" localSheetId="16">{"'Sheet1'!$L$16"}</definedName>
    <definedName name="dj" localSheetId="22">{"'Sheet1'!$L$16"}</definedName>
    <definedName name="dj" localSheetId="6">{"'Sheet1'!$L$16"}</definedName>
    <definedName name="dj" localSheetId="7">{"'Sheet1'!$L$16"}</definedName>
    <definedName name="dj">{"'Sheet1'!$L$16"}</definedName>
    <definedName name="dk">#REF!</definedName>
    <definedName name="DK_Ngay_Hoan_Tat_TT" localSheetId="22">#REF!</definedName>
    <definedName name="DK_Ngay_Hoan_Tat_TT">#REF!</definedName>
    <definedName name="dkincd" localSheetId="22">#REF!</definedName>
    <definedName name="dkincd">#REF!</definedName>
    <definedName name="dksk"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localSheetId="22">#REF!</definedName>
    <definedName name="DKTT">#REF!</definedName>
    <definedName name="dkythue" localSheetId="22">#REF!</definedName>
    <definedName name="dkythue">#REF!</definedName>
    <definedName name="dl" localSheetId="22">#REF!</definedName>
    <definedName name="dl">#REF!</definedName>
    <definedName name="dl_14" localSheetId="22">#REF!</definedName>
    <definedName name="dl_14">#REF!</definedName>
    <definedName name="DL15HT" localSheetId="22">#REF!</definedName>
    <definedName name="DL15HT">#REF!</definedName>
    <definedName name="DL15HT_14">#REF!</definedName>
    <definedName name="DL16HT" localSheetId="22">#REF!</definedName>
    <definedName name="DL16HT">#REF!</definedName>
    <definedName name="DL16HT_14">#REF!</definedName>
    <definedName name="DL19HT" localSheetId="22">#REF!</definedName>
    <definedName name="DL19HT">#REF!</definedName>
    <definedName name="DL19HT_14">#REF!</definedName>
    <definedName name="DL20HT" localSheetId="22">#REF!</definedName>
    <definedName name="DL20HT">#REF!</definedName>
    <definedName name="DL20HT_14">#REF!</definedName>
    <definedName name="dlap">#REF!</definedName>
    <definedName name="DLC">#REF!</definedName>
    <definedName name="DLCC" localSheetId="22">#REF!</definedName>
    <definedName name="DLCC">#REF!</definedName>
    <definedName name="DLCC_18">#REF!</definedName>
    <definedName name="DLCT" localSheetId="22">#REF!</definedName>
    <definedName name="DLCT">#REF!</definedName>
    <definedName name="DLCTG" localSheetId="22">#REF!</definedName>
    <definedName name="DLCTG">#REF!</definedName>
    <definedName name="dldldldll">#REF!</definedName>
    <definedName name="dls" localSheetId="22">#REF!</definedName>
    <definedName name="dls">#REF!</definedName>
    <definedName name="DM" localSheetId="22">#REF!</definedName>
    <definedName name="DM">#REF!</definedName>
    <definedName name="DM_248" localSheetId="22">#REF!</definedName>
    <definedName name="DM_248">#REF!</definedName>
    <definedName name="DM_GSTC_Ha_tang" localSheetId="22">#REF!</definedName>
    <definedName name="DM_GSTC_Ha_tang">#REF!</definedName>
    <definedName name="DM_GSTC_PMNB">#REF!</definedName>
    <definedName name="DM_KH">#REF!</definedName>
    <definedName name="DM_LapDA_Ha_tang">#REF!</definedName>
    <definedName name="DM_LapDA_PMNB">#REF!</definedName>
    <definedName name="DM_LapHSMT_DGHSDT_MS.Tbi_ha_tang" localSheetId="22">#REF!</definedName>
    <definedName name="DM_LapHSMT_DGHSDT_MS.Tbi_ha_tang">#REF!</definedName>
    <definedName name="DM_LapHSMT_DGHSDT_MST.bi_PMNB" localSheetId="22">#REF!</definedName>
    <definedName name="DM_LapHSMT_DGHSDT_MST.bi_PMNB">#REF!</definedName>
    <definedName name="DM_LapHSMT_DGHSDT_Xaylap">#REF!</definedName>
    <definedName name="DM_LapTKTC_TDT_Ha_tang">#REF!</definedName>
    <definedName name="DM_LapTKTC_TDT_PMNB">#REF!</definedName>
    <definedName name="DM_MaTruong">#REF!</definedName>
    <definedName name="DM_price" localSheetId="22">#REF!</definedName>
    <definedName name="DM_price">#REF!</definedName>
    <definedName name="DM_QLDA_Ha_tang">#REF!</definedName>
    <definedName name="DM_QLDA_PMNB" localSheetId="22">#REF!</definedName>
    <definedName name="DM_QLDA_PMNB">#REF!</definedName>
    <definedName name="DM_Thamdinh_DA_CPK">#REF!</definedName>
    <definedName name="DM_Thamtra_Dutoan_Ha_tang">#REF!</definedName>
    <definedName name="DM_Thamtra_Dutoan_PMNB">#REF!</definedName>
    <definedName name="DM_Thamtra_HQKT_Ha_tang">#REF!</definedName>
    <definedName name="DM_Thamtra_HQKT_PMNB">#REF!</definedName>
    <definedName name="DM_ThamTra_Kiemtoan_CPK">#REF!</definedName>
    <definedName name="DM_Thamtra_TKTC_Ha_tang">#REF!</definedName>
    <definedName name="DM_Thamtra_TKTC_PMNB">#REF!</definedName>
    <definedName name="DM_TK">#REF!</definedName>
    <definedName name="DM1.993" localSheetId="22">#REF!</definedName>
    <definedName name="DM1.993">#REF!</definedName>
    <definedName name="DM2.993" localSheetId="22">#REF!</definedName>
    <definedName name="DM2.993">#REF!</definedName>
    <definedName name="DM2378a" localSheetId="22">#REF!</definedName>
    <definedName name="DM2378a">#REF!</definedName>
    <definedName name="DM2378b" localSheetId="22">#REF!</definedName>
    <definedName name="DM2378b">#REF!</definedName>
    <definedName name="DM3.993" localSheetId="22">#REF!</definedName>
    <definedName name="DM3.993">#REF!</definedName>
    <definedName name="DM4.993" localSheetId="22">#REF!</definedName>
    <definedName name="DM4.993">#REF!</definedName>
    <definedName name="DM5.993" localSheetId="22">#REF!</definedName>
    <definedName name="DM5.993">#REF!</definedName>
    <definedName name="dm56bxd" localSheetId="22">#REF!</definedName>
    <definedName name="dm56bxd">#REF!</definedName>
    <definedName name="DM6.993" localSheetId="22">#REF!</definedName>
    <definedName name="DM6.993">#REF!</definedName>
    <definedName name="DM7.993" localSheetId="22">#REF!</definedName>
    <definedName name="DM7.993">#REF!</definedName>
    <definedName name="DM8.993" localSheetId="22">#REF!</definedName>
    <definedName name="DM8.993">#REF!</definedName>
    <definedName name="DM9.993" localSheetId="22">#REF!</definedName>
    <definedName name="DM9.993">#REF!</definedName>
    <definedName name="dmat" localSheetId="22">#REF!</definedName>
    <definedName name="dmat">#REF!</definedName>
    <definedName name="DMBTN" localSheetId="22">#REF!</definedName>
    <definedName name="DMBTN">#REF!</definedName>
    <definedName name="DMC">PI()/200</definedName>
    <definedName name="DMDT" localSheetId="22">#REF!</definedName>
    <definedName name="DMDT">#REF!</definedName>
    <definedName name="DMDTKH">#REF!</definedName>
    <definedName name="dmdv">#REF!</definedName>
    <definedName name="DMGT">#REF!</definedName>
    <definedName name="DMHH">#REF!</definedName>
    <definedName name="DMlapdatxa" localSheetId="22">#REF!</definedName>
    <definedName name="DMlapdatxa">#REF!</definedName>
    <definedName name="DMLD" localSheetId="22">#REF!</definedName>
    <definedName name="DMLD">#REF!</definedName>
    <definedName name="DMNB" localSheetId="22">{"'Sheet1'!$L$16"}</definedName>
    <definedName name="DMNB">{"'Sheet1'!$L$16"}</definedName>
    <definedName name="DMNC" localSheetId="22">{"'Sheet1'!$L$16"}</definedName>
    <definedName name="DMNC">{"'Sheet1'!$L$16"}</definedName>
    <definedName name="DMnhanvien" localSheetId="22">#REF!</definedName>
    <definedName name="DMnhanvien">#REF!</definedName>
    <definedName name="dmoi" localSheetId="22">#REF!</definedName>
    <definedName name="dmoi">#REF!</definedName>
    <definedName name="DMTAIKHOAN" localSheetId="22">#REF!</definedName>
    <definedName name="DMTAIKHOAN">#REF!</definedName>
    <definedName name="dmtb">#REF!</definedName>
    <definedName name="dmtkttg">#REF!</definedName>
    <definedName name="DMTL">#REF!</definedName>
    <definedName name="DMTT19" localSheetId="22">#REF!</definedName>
    <definedName name="DMTT19">#REF!</definedName>
    <definedName name="DMVT" localSheetId="22">#REF!</definedName>
    <definedName name="DMVT">#REF!</definedName>
    <definedName name="dmz" localSheetId="22">#REF!</definedName>
    <definedName name="dmz">#REF!</definedName>
    <definedName name="dmz_14" localSheetId="22">#REF!</definedName>
    <definedName name="dmz_14">#REF!</definedName>
    <definedName name="DN" localSheetId="22">#REF!</definedName>
    <definedName name="DN">#REF!</definedName>
    <definedName name="DnbCx" localSheetId="22">#REF!</definedName>
    <definedName name="DnbCx">#REF!</definedName>
    <definedName name="dno" localSheetId="22">#REF!</definedName>
    <definedName name="dno">#REF!</definedName>
    <definedName name="dno_14" localSheetId="22">#REF!</definedName>
    <definedName name="dno_14">#REF!</definedName>
    <definedName name="DNSSCIT" localSheetId="22">#REF!</definedName>
    <definedName name="DNSSCIT">#REF!</definedName>
    <definedName name="DNSSSEL" localSheetId="22">#REF!</definedName>
    <definedName name="DNSSSEL">#REF!</definedName>
    <definedName name="DÑt45x4" localSheetId="22">#REF!</definedName>
    <definedName name="DÑt45x4">#REF!</definedName>
    <definedName name="do">#REF!</definedName>
    <definedName name="Do_phuc_tap" localSheetId="22">#REF!</definedName>
    <definedName name="Do_phuc_tap">#REF!</definedName>
    <definedName name="do.1">#REF!</definedName>
    <definedName name="do.2">#REF!</definedName>
    <definedName name="doam">#REF!</definedName>
    <definedName name="doan1" localSheetId="22">#REF!</definedName>
    <definedName name="doan1">#REF!</definedName>
    <definedName name="doan2" localSheetId="22">#REF!</definedName>
    <definedName name="doan2">#REF!</definedName>
    <definedName name="doan3" localSheetId="22">#REF!</definedName>
    <definedName name="doan3">#REF!</definedName>
    <definedName name="doan4" localSheetId="22">#REF!</definedName>
    <definedName name="doan4">#REF!</definedName>
    <definedName name="doan5" localSheetId="22">#REF!</definedName>
    <definedName name="doan5">#REF!</definedName>
    <definedName name="doan6" localSheetId="22">#REF!</definedName>
    <definedName name="doan6">#REF!</definedName>
    <definedName name="DOANH_SO">#REF!</definedName>
    <definedName name="Doanh_thu">#REF!</definedName>
    <definedName name="Doanhthu" localSheetId="22">#REF!</definedName>
    <definedName name="Doanhthu">#REF!</definedName>
    <definedName name="Doanxegoong" localSheetId="22">#REF!</definedName>
    <definedName name="Doanxegoong">#REF!</definedName>
    <definedName name="dobt" localSheetId="22">#REF!</definedName>
    <definedName name="dobt">#REF!</definedName>
    <definedName name="doBTm100">#REF!</definedName>
    <definedName name="doBTm150">#REF!</definedName>
    <definedName name="doBTm250">#REF!</definedName>
    <definedName name="doBTm300">#REF!</definedName>
    <definedName name="Doc" localSheetId="22">#REF!</definedName>
    <definedName name="Doc">#REF!</definedName>
    <definedName name="DocContents">#REF!</definedName>
    <definedName name="doclb" localSheetId="22">#REF!</definedName>
    <definedName name="doclb">#REF!</definedName>
    <definedName name="Document_array" localSheetId="22">{"Book1","Tinh toan KDC(gd1)-pa1(do nhay) Lam1 .XLS"}</definedName>
    <definedName name="Document_array">{"Book1","Tinh toan KDC(gd1)-pa1(do nhay) Lam1 .XLS"}</definedName>
    <definedName name="Document_array_14" localSheetId="22">{"Book1","DT Cau.xls"}</definedName>
    <definedName name="Document_array_14">{"Book1","DT Cau.xls"}</definedName>
    <definedName name="Document_array_15" localSheetId="22">{"Book1"}</definedName>
    <definedName name="Document_array_15">{"Book1"}</definedName>
    <definedName name="Document_array_16" localSheetId="22">{"Book1"}</definedName>
    <definedName name="Document_array_16">{"Book1"}</definedName>
    <definedName name="Document_array_17" localSheetId="22">{"Book1"}</definedName>
    <definedName name="Document_array_17">{"Book1"}</definedName>
    <definedName name="Document_array_19" localSheetId="22">{"Book1"}</definedName>
    <definedName name="Document_array_19">{"Book1"}</definedName>
    <definedName name="Document_array_20" localSheetId="22">{"Book1"}</definedName>
    <definedName name="Document_array_20">{"Book1"}</definedName>
    <definedName name="Document_array_21" localSheetId="22">{"Book1"}</definedName>
    <definedName name="Document_array_21">{"Book1"}</definedName>
    <definedName name="Document_array_22" localSheetId="22">{"Book1"}</definedName>
    <definedName name="Document_array_22">{"Book1"}</definedName>
    <definedName name="Document_array_23" localSheetId="22">{"Book1"}</definedName>
    <definedName name="Document_array_23">{"Book1"}</definedName>
    <definedName name="Document_array_24" localSheetId="22">{"Book1"}</definedName>
    <definedName name="Document_array_24">{"Book1"}</definedName>
    <definedName name="Document_array_25" localSheetId="22">{"Book1"}</definedName>
    <definedName name="Document_array_25">{"Book1"}</definedName>
    <definedName name="Document_array_26" localSheetId="22">{"Book1"}</definedName>
    <definedName name="Document_array_26">{"Book1"}</definedName>
    <definedName name="Document_array_27" localSheetId="22">{"Book1"}</definedName>
    <definedName name="Document_array_27">{"Book1"}</definedName>
    <definedName name="Document_array_28" localSheetId="22">{"Book1"}</definedName>
    <definedName name="Document_array_28">{"Book1"}</definedName>
    <definedName name="Document_array_29" localSheetId="22">{"Book1"}</definedName>
    <definedName name="Document_array_29">{"Book1"}</definedName>
    <definedName name="Document_array_3">{"Book1","b¸o gi¸ pc.xls","baogia tyenquang.xls"}</definedName>
    <definedName name="Document_array_30" localSheetId="22">{"Book1"}</definedName>
    <definedName name="Document_array_30">{"Book1"}</definedName>
    <definedName name="Document_array_31" localSheetId="22">{"Book1"}</definedName>
    <definedName name="Document_array_31">{"Book1"}</definedName>
    <definedName name="Document_array_32" localSheetId="22">{"Book1"}</definedName>
    <definedName name="Document_array_32">{"Book1"}</definedName>
    <definedName name="Document_array_33" localSheetId="22">{"Book1"}</definedName>
    <definedName name="Document_array_33">{"Book1"}</definedName>
    <definedName name="Document_array_34" localSheetId="22">{"Book1"}</definedName>
    <definedName name="Document_array_34">{"Book1"}</definedName>
    <definedName name="Document_array_35" localSheetId="22">{"Book1"}</definedName>
    <definedName name="Document_array_35">{"Book1"}</definedName>
    <definedName name="Document_array_36" localSheetId="22">{"Book1"}</definedName>
    <definedName name="Document_array_36">{"Book1"}</definedName>
    <definedName name="Document_array_37" localSheetId="22">{"Book1"}</definedName>
    <definedName name="Document_array_37">{"Book1"}</definedName>
    <definedName name="Document_array_38" localSheetId="22">{"Book1"}</definedName>
    <definedName name="Document_array_38">{"Book1"}</definedName>
    <definedName name="Document_array_43" localSheetId="22">{"Book1"}</definedName>
    <definedName name="Document_array_43">{"Book1"}</definedName>
    <definedName name="Document_array_44" localSheetId="22">{"Book1"}</definedName>
    <definedName name="Document_array_44">{"Book1"}</definedName>
    <definedName name="Document_array_7" localSheetId="22">{"Book1"}</definedName>
    <definedName name="Document_array_7">{"Book1"}</definedName>
    <definedName name="Document_array1" localSheetId="22">{"Book1"}</definedName>
    <definedName name="Document_array1">{"Book1"}</definedName>
    <definedName name="Documents_array" localSheetId="22">#REF!</definedName>
    <definedName name="Documents_array">#REF!</definedName>
    <definedName name="Documents_array_18" localSheetId="22">#REF!</definedName>
    <definedName name="Documents_array_18">#REF!</definedName>
    <definedName name="documentvt" localSheetId="22">#REF!</definedName>
    <definedName name="documentvt">#REF!</definedName>
    <definedName name="DoDaiTruongDuLieu" localSheetId="22">#REF!</definedName>
    <definedName name="DoDaiTruongDuLieu">#REF!</definedName>
    <definedName name="DÖÏ_THAÀU">#REF!</definedName>
    <definedName name="dolcb" localSheetId="22">#REF!</definedName>
    <definedName name="dolcb">#REF!</definedName>
    <definedName name="Don_gia" localSheetId="22">#REF!</definedName>
    <definedName name="Don_gia">#REF!</definedName>
    <definedName name="DON_GIA_3282" localSheetId="22">#REF!</definedName>
    <definedName name="DON_GIA_3282">#REF!</definedName>
    <definedName name="DON_GIA_3283" localSheetId="22">#REF!</definedName>
    <definedName name="DON_GIA_3283">#REF!</definedName>
    <definedName name="DON_GIA_3285" localSheetId="22">#REF!</definedName>
    <definedName name="DON_GIA_3285">#REF!</definedName>
    <definedName name="Don_gia_max" localSheetId="22">#REF!</definedName>
    <definedName name="Don_gia_max">#REF!</definedName>
    <definedName name="DON_GIA_VAN_CHUYEN_36">#REF!</definedName>
    <definedName name="Don_giahanam" localSheetId="22">#REF!</definedName>
    <definedName name="Don_giahanam">#REF!</definedName>
    <definedName name="Don_giaIII" localSheetId="22">#REF!</definedName>
    <definedName name="Don_giaIII">#REF!</definedName>
    <definedName name="Don_gianhanam" localSheetId="22">#REF!</definedName>
    <definedName name="Don_gianhanam">#REF!</definedName>
    <definedName name="Don_giatp" localSheetId="22">#REF!</definedName>
    <definedName name="Don_giatp">#REF!</definedName>
    <definedName name="Don_giavl" localSheetId="22">#REF!</definedName>
    <definedName name="Don_giavl">#REF!</definedName>
    <definedName name="Đơn_vị">#REF!</definedName>
    <definedName name="dong" localSheetId="22">{"'Sheet1'!$L$16"}</definedName>
    <definedName name="dong">{"'Sheet1'!$L$16"}</definedName>
    <definedName name="Dong_coc" localSheetId="22">#REF!</definedName>
    <definedName name="Dong_coc">#REF!</definedName>
    <definedName name="đông_hải_2048" localSheetId="22">#REF!</definedName>
    <definedName name="đông_hải_2048">#REF!</definedName>
    <definedName name="dongcoctre">#REF!</definedName>
    <definedName name="dongia" localSheetId="22">#REF!</definedName>
    <definedName name="dongia">#REF!</definedName>
    <definedName name="dongia_14">#REF!</definedName>
    <definedName name="Dongia_ChuyenDoiDL" localSheetId="22">#REF!</definedName>
    <definedName name="Dongia_ChuyenDoiDL">#REF!</definedName>
    <definedName name="Dongia_III" localSheetId="22">#REF!</definedName>
    <definedName name="Dongia_III">#REF!</definedName>
    <definedName name="dongia1" localSheetId="22">#REF!</definedName>
    <definedName name="dongia1">#REF!</definedName>
    <definedName name="dongia1_14" localSheetId="22">#REF!</definedName>
    <definedName name="dongia1_14">#REF!</definedName>
    <definedName name="DONGIA2" localSheetId="22">#REF!</definedName>
    <definedName name="DONGIA2">#REF!</definedName>
    <definedName name="DonGiaDamMabey" localSheetId="22">#REF!</definedName>
    <definedName name="DonGiaDamMabey">#REF!</definedName>
    <definedName name="DongiaPA1" localSheetId="22">#REF!</definedName>
    <definedName name="DongiaPA1">#REF!</definedName>
    <definedName name="DongiaPA2" localSheetId="22">#REF!</definedName>
    <definedName name="DongiaPA2">#REF!</definedName>
    <definedName name="dongiatk">#REF!</definedName>
    <definedName name="DONGIATRAM" localSheetId="22">#REF!</definedName>
    <definedName name="DONGIATRAM">#REF!</definedName>
    <definedName name="dongiavanchuyen" localSheetId="22">#REF!</definedName>
    <definedName name="dongiavanchuyen">#REF!</definedName>
    <definedName name="DongNai">#REF!</definedName>
    <definedName name="DongThap">#REF!</definedName>
    <definedName name="DONGTIEUDEBANG_6">40</definedName>
    <definedName name="DONGTUVAN_6">51</definedName>
    <definedName name="donnees" localSheetId="22">#REF!,#REF!,#REF!,#REF!,#REF!,#REF!,#REF!</definedName>
    <definedName name="donnees">#REF!,#REF!,#REF!,#REF!,#REF!,#REF!,#REF!</definedName>
    <definedName name="donvitinh">#REF!</definedName>
    <definedName name="DoOnDinh">#REF!</definedName>
    <definedName name="DoorWindow_18">#REF!</definedName>
    <definedName name="downsrea">#REF!</definedName>
    <definedName name="Downtilt1">#REF!</definedName>
    <definedName name="Downtilt2">#REF!</definedName>
    <definedName name="dp" localSheetId="22">#REF!</definedName>
    <definedName name="dp">#REF!</definedName>
    <definedName name="DPP" localSheetId="22">#REF!</definedName>
    <definedName name="DPP">#REF!</definedName>
    <definedName name="dps" localSheetId="22">#REF!</definedName>
    <definedName name="dps">#REF!</definedName>
    <definedName name="DPT" localSheetId="22">#REF!</definedName>
    <definedName name="DPT">#REF!</definedName>
    <definedName name="dqd" localSheetId="22">#REF!</definedName>
    <definedName name="dqd">#REF!</definedName>
    <definedName name="dqmkhtg">#REF!</definedName>
    <definedName name="Drop_2" localSheetId="22">'B4. Định mức QLDA &amp; TV'!Drop_2</definedName>
    <definedName name="Drop_2">[0]!Drop_2</definedName>
    <definedName name="Drop_3" localSheetId="22">'B4. Định mức QLDA &amp; TV'!Drop_3</definedName>
    <definedName name="Drop_3">[0]!Drop_3</definedName>
    <definedName name="Drop1">"Drop Down 3"</definedName>
    <definedName name="Drop2" localSheetId="22">#REF!</definedName>
    <definedName name="Drop2">#REF!</definedName>
    <definedName name="Drop2_40" localSheetId="22">#REF!</definedName>
    <definedName name="Drop2_40">[0]!Drop2</definedName>
    <definedName name="Drop2_41" localSheetId="22">#REF!</definedName>
    <definedName name="Drop2_41">[0]!Drop2</definedName>
    <definedName name="Drop3" localSheetId="22">#REF!</definedName>
    <definedName name="Drop3">#REF!</definedName>
    <definedName name="Drop3_40" localSheetId="22">#REF!</definedName>
    <definedName name="Drop3_40">[0]!Drop3</definedName>
    <definedName name="Drop3_41" localSheetId="22">#REF!</definedName>
    <definedName name="Drop3_41">[0]!Drop3</definedName>
    <definedName name="drop4" localSheetId="22">#REF!</definedName>
    <definedName name="drop4">#REF!</definedName>
    <definedName name="drop4_39" localSheetId="22">#REF!</definedName>
    <definedName name="drop4_39">[0]!Drop3</definedName>
    <definedName name="drop4_40" localSheetId="22">#REF!</definedName>
    <definedName name="drop4_40">[0]!Drop3</definedName>
    <definedName name="drop4_41" localSheetId="22">#REF!</definedName>
    <definedName name="drop4_41">[0]!Drop3</definedName>
    <definedName name="drr"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y.." localSheetId="22">#REF!</definedName>
    <definedName name="dry..">#REF!</definedName>
    <definedName name="ds" localSheetId="22">#REF!</definedName>
    <definedName name="ds">#REF!</definedName>
    <definedName name="ds_" localSheetId="22">#REF!</definedName>
    <definedName name="ds_">#REF!</definedName>
    <definedName name="DS_2">#REF!</definedName>
    <definedName name="DS_305">#REF!</definedName>
    <definedName name="DS_381">#REF!</definedName>
    <definedName name="DS_BCKTKT" localSheetId="22">#REF!</definedName>
    <definedName name="DS_BCKTKT">#REF!</definedName>
    <definedName name="DS_BT" localSheetId="22">#REF!</definedName>
    <definedName name="DS_BT">#REF!</definedName>
    <definedName name="DS_BV" localSheetId="22">#REF!</definedName>
    <definedName name="DS_BV">#REF!</definedName>
    <definedName name="DS_DAT" localSheetId="22">#REF!</definedName>
    <definedName name="DS_DAT">#REF!</definedName>
    <definedName name="DS_DiaHinh" localSheetId="22">#REF!</definedName>
    <definedName name="DS_DiaHinh">#REF!</definedName>
    <definedName name="DS_GSLD" localSheetId="22">#REF!</definedName>
    <definedName name="DS_GSLD">#REF!</definedName>
    <definedName name="DS_GSXD" localSheetId="22">#REF!</definedName>
    <definedName name="DS_GSXD">#REF!</definedName>
    <definedName name="DS_HO" localSheetId="22">#REF!</definedName>
    <definedName name="DS_HO">#REF!</definedName>
    <definedName name="DS_KT" localSheetId="22">#REF!</definedName>
    <definedName name="DS_KT">#REF!</definedName>
    <definedName name="DS_LCN" localSheetId="22">#REF!</definedName>
    <definedName name="DS_LCN">#REF!</definedName>
    <definedName name="DS_LDA" localSheetId="22">#REF!</definedName>
    <definedName name="DS_LDA">#REF!</definedName>
    <definedName name="DS_Ldat" localSheetId="22">#REF!</definedName>
    <definedName name="DS_Ldat">#REF!</definedName>
    <definedName name="DS_Matnen" localSheetId="22">#REF!</definedName>
    <definedName name="DS_Matnen">#REF!</definedName>
    <definedName name="DS_MH">#REF!</definedName>
    <definedName name="DS_NC">#REF!</definedName>
    <definedName name="DS_NTTB" localSheetId="22">#REF!</definedName>
    <definedName name="DS_NTTB">#REF!</definedName>
    <definedName name="DS_NTTC" localSheetId="22">#REF!</definedName>
    <definedName name="DS_NTTC">#REF!</definedName>
    <definedName name="DS_QLDA" localSheetId="22">#REF!</definedName>
    <definedName name="DS_QLDA">#REF!</definedName>
    <definedName name="DS_SH">#REF!</definedName>
    <definedName name="DS_TTDT" localSheetId="22">#REF!</definedName>
    <definedName name="DS_TTDT">#REF!</definedName>
    <definedName name="DS_TTTK" localSheetId="22">#REF!</definedName>
    <definedName name="DS_TTTK">#REF!</definedName>
    <definedName name="DS_VL">#REF!</definedName>
    <definedName name="Ds1_">#REF!</definedName>
    <definedName name="DS1_TDM_1_N_Max_Slots">#REF!</definedName>
    <definedName name="DS1p1vc" localSheetId="22">#REF!</definedName>
    <definedName name="DS1p1vc">#REF!</definedName>
    <definedName name="DS1p1vc_18">#REF!</definedName>
    <definedName name="ds1p2nc" localSheetId="22">#REF!</definedName>
    <definedName name="ds1p2nc">#REF!</definedName>
    <definedName name="ds1p2vc" localSheetId="22">#REF!</definedName>
    <definedName name="ds1p2vc">#REF!</definedName>
    <definedName name="ds1p2vl" localSheetId="22">#REF!</definedName>
    <definedName name="ds1p2vl">#REF!</definedName>
    <definedName name="ds1pnc" localSheetId="22">#REF!</definedName>
    <definedName name="ds1pnc">#REF!</definedName>
    <definedName name="ds1pnc_18" localSheetId="22">#REF!</definedName>
    <definedName name="ds1pnc_18">#REF!</definedName>
    <definedName name="ds1pvl" localSheetId="22">#REF!</definedName>
    <definedName name="ds1pvl">#REF!</definedName>
    <definedName name="ds1pvl_18" localSheetId="22">#REF!</definedName>
    <definedName name="ds1pvl_18">#REF!</definedName>
    <definedName name="Ds2_">#REF!</definedName>
    <definedName name="DS3_TDM_1_N_Max_SSlots">#REF!</definedName>
    <definedName name="ds3pctnc" localSheetId="22">#REF!</definedName>
    <definedName name="ds3pctnc">#REF!</definedName>
    <definedName name="ds3pctnc_18">#REF!</definedName>
    <definedName name="ds3pctvc" localSheetId="22">#REF!</definedName>
    <definedName name="ds3pctvc">#REF!</definedName>
    <definedName name="ds3pctvc_18">#REF!</definedName>
    <definedName name="ds3pctvl" localSheetId="22">#REF!</definedName>
    <definedName name="ds3pctvl">#REF!</definedName>
    <definedName name="ds3pctvl_18">#REF!</definedName>
    <definedName name="ds3pmnc" localSheetId="22">#REF!</definedName>
    <definedName name="ds3pmnc">#REF!</definedName>
    <definedName name="ds3pmvc" localSheetId="22">#REF!</definedName>
    <definedName name="ds3pmvc">#REF!</definedName>
    <definedName name="ds3pmvl" localSheetId="22">#REF!</definedName>
    <definedName name="ds3pmvl">#REF!</definedName>
    <definedName name="ds3pnc" localSheetId="22">#REF!</definedName>
    <definedName name="ds3pnc">#REF!</definedName>
    <definedName name="ds3pnc_18" localSheetId="22">#REF!</definedName>
    <definedName name="ds3pnc_18">#REF!</definedName>
    <definedName name="ds3pvl" localSheetId="22">#REF!</definedName>
    <definedName name="ds3pvl">#REF!</definedName>
    <definedName name="ds3pvl_18" localSheetId="22">#REF!</definedName>
    <definedName name="ds3pvl_18">#REF!</definedName>
    <definedName name="dsa">#REF!</definedName>
    <definedName name="Dsachchitiet" localSheetId="22">{"'Sheet1'!$L$16"}</definedName>
    <definedName name="Dsachchitiet">{"'Sheet1'!$L$16"}</definedName>
    <definedName name="dsct3pnc" localSheetId="22">#REF!</definedName>
    <definedName name="dsct3pnc">#REF!</definedName>
    <definedName name="dsct3pnc_14">#REF!</definedName>
    <definedName name="dsct3pvl" localSheetId="22">#REF!</definedName>
    <definedName name="dsct3pvl">#REF!</definedName>
    <definedName name="dsct3pvl_14">#REF!</definedName>
    <definedName name="dsds" localSheetId="22">{"'Sheet1'!$L$16"}</definedName>
    <definedName name="dsds">{"'Sheet1'!$L$16"}</definedName>
    <definedName name="dsElements" localSheetId="22">#REF!</definedName>
    <definedName name="dsElements">#REF!</definedName>
    <definedName name="DSet" localSheetId="22">#REF!</definedName>
    <definedName name="DSet">#REF!</definedName>
    <definedName name="dsfdfs">#REF!</definedName>
    <definedName name="DSFDSGADGDFGSFDGDFG" localSheetId="22">#REF!</definedName>
    <definedName name="DSFDSGADGDFGSFDGDFG">#REF!</definedName>
    <definedName name="dsfg" localSheetId="0">{"'Sheet1'!$L$16"}</definedName>
    <definedName name="dsfg" localSheetId="14">{"'Sheet1'!$L$16"}</definedName>
    <definedName name="dsfg" localSheetId="19">{#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16">{"'Sheet1'!$L$16"}</definedName>
    <definedName name="dsfg" localSheetId="17">{"'Sheet1'!$L$16"}</definedName>
    <definedName name="dsfg" localSheetId="18">{"'Sheet1'!$L$16"}</definedName>
    <definedName name="dsfg"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6">{"'Sheet1'!$L$16"}</definedName>
    <definedName name="dsfg" localSheetId="7">{"'Sheet1'!$L$16"}</definedName>
    <definedName name="dsfg">{"'Sheet1'!$L$16"}</definedName>
    <definedName name="dsf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sdfgsfs" localSheetId="22">#REF!</definedName>
    <definedName name="dsfgsdfgsfs">#REF!</definedName>
    <definedName name="dsfsdf" localSheetId="22">{"'Sheet1'!$L$16"}</definedName>
    <definedName name="dsfsdf">{"'Sheet1'!$L$16"}</definedName>
    <definedName name="dsfsdfsd" localSheetId="0">#REF!</definedName>
    <definedName name="dsfsdfsd" localSheetId="19">#REF!</definedName>
    <definedName name="dsfsdfsd" localSheetId="22">#REF!</definedName>
    <definedName name="dsfsdfsd">#REF!</definedName>
    <definedName name="dsg" localSheetId="0">{"'Sheet1'!$L$16"}</definedName>
    <definedName name="dsg" localSheetId="14">{"'Sheet1'!$L$16"}</definedName>
    <definedName name="dsg" localSheetId="16">{"'Sheet1'!$L$16"}</definedName>
    <definedName name="dsg" localSheetId="22">{"'Sheet1'!$L$16"}</definedName>
    <definedName name="dsg" localSheetId="7">{"'Sheet1'!$L$16"}</definedName>
    <definedName name="dsg">{"'Sheet1'!$L$16"}</definedName>
    <definedName name="dsg_1" localSheetId="0">{"'Sheet1'!$L$16"}</definedName>
    <definedName name="dsg_1" localSheetId="14">{"'Sheet1'!$L$16"}</definedName>
    <definedName name="dsg_1" localSheetId="16">{"'Sheet1'!$L$16"}</definedName>
    <definedName name="dsg_1" localSheetId="22">{"'Sheet1'!$L$16"}</definedName>
    <definedName name="dsg_1" localSheetId="7">{"'Sheet1'!$L$16"}</definedName>
    <definedName name="dsg_1">{"'Sheet1'!$L$16"}</definedName>
    <definedName name="dsGab1" localSheetId="22">#REF!</definedName>
    <definedName name="dsGab1">#REF!</definedName>
    <definedName name="dsGab2" localSheetId="22">#REF!</definedName>
    <definedName name="dsGab2">#REF!</definedName>
    <definedName name="dsGab3" localSheetId="22">#REF!</definedName>
    <definedName name="dsGab3">#REF!</definedName>
    <definedName name="dsGab4" localSheetId="22">#REF!</definedName>
    <definedName name="dsGab4">#REF!</definedName>
    <definedName name="dsGab5" localSheetId="22">#REF!</definedName>
    <definedName name="dsGab5">#REF!</definedName>
    <definedName name="dsGab6" localSheetId="22">#REF!</definedName>
    <definedName name="dsGab6">#REF!</definedName>
    <definedName name="dsGab7" localSheetId="22">#REF!</definedName>
    <definedName name="dsGab7">#REF!</definedName>
    <definedName name="dsGab8" localSheetId="22">#REF!</definedName>
    <definedName name="dsGab8">#REF!</definedName>
    <definedName name="dsGab9" localSheetId="22">#REF!</definedName>
    <definedName name="dsGab9">#REF!</definedName>
    <definedName name="dsgsdg" localSheetId="22">{"'Sheet1'!$L$16"}</definedName>
    <definedName name="dsgsdg">{"'Sheet1'!$L$16"}</definedName>
    <definedName name="dsgsw.sgrs.grsg_.sg" localSheetId="0">{#N/A,#N/A,FALSE,"Chi tiÆt"}</definedName>
    <definedName name="dsgsw.sgrs.grsg_.sg" localSheetId="22">{#N/A,#N/A,FALSE,"Chi tiÆt"}</definedName>
    <definedName name="dsgsw.sgrs.grsg_.sg">{#N/A,#N/A,FALSE,"Chi tiÆt"}</definedName>
    <definedName name="dsgsw.sgrs.grsg_.sg_1" localSheetId="0">{#N/A,#N/A,FALSE,"Chi tiÆt"}</definedName>
    <definedName name="dsgsw.sgrs.grsg_.sg_1" localSheetId="14">{#N/A,#N/A,FALSE,"Chi tiÆt"}</definedName>
    <definedName name="dsgsw.sgrs.grsg_.sg_1" localSheetId="16">{#N/A,#N/A,FALSE,"Chi tiÆt"}</definedName>
    <definedName name="dsgsw.sgrs.grsg_.sg_1" localSheetId="22">{#N/A,#N/A,FALSE,"Chi tiÆt"}</definedName>
    <definedName name="dsgsw.sgrs.grsg_.sg_1" localSheetId="7">{#N/A,#N/A,FALSE,"Chi tiÆt"}</definedName>
    <definedName name="dsgsw.sgrs.grsg_.sg_1">{#N/A,#N/A,FALSE,"Chi tiÆt"}</definedName>
    <definedName name="dsGTT19" localSheetId="22">#REF!</definedName>
    <definedName name="dsGTT19">#REF!</definedName>
    <definedName name="dsjk" localSheetId="22">{"'Sheet1'!$L$16"}</definedName>
    <definedName name="dsjk">{"'Sheet1'!$L$16"}</definedName>
    <definedName name="dskhu">#REF!</definedName>
    <definedName name="DSLCheckService" localSheetId="22">#REF!</definedName>
    <definedName name="DSLCheckService">#REF!</definedName>
    <definedName name="dsLoaiCT" localSheetId="22">#REF!</definedName>
    <definedName name="dsLoaiCT">#REF!</definedName>
    <definedName name="dsLoaiYC" localSheetId="22">#REF!</definedName>
    <definedName name="dsLoaiYC">#REF!</definedName>
    <definedName name="dsm" localSheetId="22">#REF!</definedName>
    <definedName name="dsm">#REF!</definedName>
    <definedName name="DSNC">#REF!</definedName>
    <definedName name="DSNhom" localSheetId="22">#REF!</definedName>
    <definedName name="DSNhom">#REF!</definedName>
    <definedName name="DSNL">#REF!</definedName>
    <definedName name="DSPK1p1nc" localSheetId="22">#REF!</definedName>
    <definedName name="DSPK1p1nc">#REF!</definedName>
    <definedName name="DSPK1p1nc_18">#REF!</definedName>
    <definedName name="DSPK1p1vl" localSheetId="22">#REF!</definedName>
    <definedName name="DSPK1p1vl">#REF!</definedName>
    <definedName name="DSPK1p1vl_18">#REF!</definedName>
    <definedName name="DSPK1pnc" localSheetId="22">#REF!</definedName>
    <definedName name="DSPK1pnc">#REF!</definedName>
    <definedName name="DSPK1pnc_18">#REF!</definedName>
    <definedName name="DSPK1pvl" localSheetId="22">#REF!</definedName>
    <definedName name="DSPK1pvl">#REF!</definedName>
    <definedName name="DSPK1pvl_18">#REF!</definedName>
    <definedName name="DsTacNhan" localSheetId="22">#REF!</definedName>
    <definedName name="DsTacNhan">#REF!</definedName>
    <definedName name="DSTD_Clear" localSheetId="22">#REF!</definedName>
    <definedName name="DSTD_Clear">#REF!</definedName>
    <definedName name="DSTinh" localSheetId="22">#REF!</definedName>
    <definedName name="DSTinh">#REF!</definedName>
    <definedName name="DSUMDATA" localSheetId="22">#REF!</definedName>
    <definedName name="DSUMDATA">#REF!</definedName>
    <definedName name="DSUMDATA_18" localSheetId="22">#REF!</definedName>
    <definedName name="DSUMDATA_18">#REF!</definedName>
    <definedName name="dt" localSheetId="22">#REF!</definedName>
    <definedName name="dt">#REF!</definedName>
    <definedName name="Dt_" localSheetId="22">#REF!</definedName>
    <definedName name="Dt_">#REF!</definedName>
    <definedName name="dt_14" localSheetId="22">#REF!</definedName>
    <definedName name="dt_14">#REF!</definedName>
    <definedName name="DT_15">#REF!</definedName>
    <definedName name="DT_16">#REF!</definedName>
    <definedName name="DT_17">#REF!</definedName>
    <definedName name="DT_18">#REF!</definedName>
    <definedName name="DT_19">#REF!</definedName>
    <definedName name="DT_20">#REF!</definedName>
    <definedName name="DT_21">#REF!</definedName>
    <definedName name="DT_22">#REF!</definedName>
    <definedName name="DT_23">#REF!</definedName>
    <definedName name="DT_24">#REF!</definedName>
    <definedName name="DT_25">#REF!</definedName>
    <definedName name="DT_26">#REF!</definedName>
    <definedName name="DT_27">#REF!</definedName>
    <definedName name="DT_28">#REF!</definedName>
    <definedName name="DT_29">#REF!</definedName>
    <definedName name="DT_30">#REF!</definedName>
    <definedName name="DT_31">#REF!</definedName>
    <definedName name="DT_32">#REF!</definedName>
    <definedName name="DT_33">#REF!</definedName>
    <definedName name="DT_34">#REF!</definedName>
    <definedName name="DT_35">#REF!</definedName>
    <definedName name="DT_36">#REF!</definedName>
    <definedName name="DT_37">#REF!</definedName>
    <definedName name="DT_38">#REF!</definedName>
    <definedName name="DT_DH" localSheetId="22">#REF!</definedName>
    <definedName name="DT_DH">#REF!</definedName>
    <definedName name="DT_DT" localSheetId="22">#REF!</definedName>
    <definedName name="DT_DT">#REF!</definedName>
    <definedName name="DT_PM">#REF!</definedName>
    <definedName name="DT_TA" localSheetId="22">#REF!</definedName>
    <definedName name="DT_TA">#REF!</definedName>
    <definedName name="DTBH">#REF!</definedName>
    <definedName name="dtc">#REF!</definedName>
    <definedName name="DTCA11">#REF!</definedName>
    <definedName name="DTCA12">#REF!</definedName>
    <definedName name="DTCB11">#REF!</definedName>
    <definedName name="DTCB12">#REF!</definedName>
    <definedName name="dtcnnxi">{"Thuxm2.xls","Sheet1"}</definedName>
    <definedName name="DTco">#REF!</definedName>
    <definedName name="dtct" localSheetId="22">{"'Sheet1'!$L$16"}</definedName>
    <definedName name="dtct">#REF!</definedName>
    <definedName name="dtd">#REF!</definedName>
    <definedName name="dtdt" localSheetId="22">#REF!</definedName>
    <definedName name="dtdt">#REF!</definedName>
    <definedName name="DTDTTB_CPC">#REF!</definedName>
    <definedName name="DTDTTB_CPTT">#REF!</definedName>
    <definedName name="DTDTTB_DG">#REF!</definedName>
    <definedName name="DTDTTB_DV">#REF!</definedName>
    <definedName name="DTDTTB_G">#REF!</definedName>
    <definedName name="DTDTTB_GTGT">#REF!</definedName>
    <definedName name="DTDTTB_KL">#REF!</definedName>
    <definedName name="DTDTTB_M">#REF!</definedName>
    <definedName name="DTDTTB_MH">#REF!</definedName>
    <definedName name="DTDTTB_NC">#REF!</definedName>
    <definedName name="DTDTTB_NT">#REF!</definedName>
    <definedName name="DTDTTB_ST">#REF!</definedName>
    <definedName name="DTDTTB_STT">#REF!</definedName>
    <definedName name="DTDTTB_TENCV">#REF!</definedName>
    <definedName name="DTDTTB_TL">#REF!</definedName>
    <definedName name="DTDTTB_TT">#REF!</definedName>
    <definedName name="DTDTTB_TTK">#REF!</definedName>
    <definedName name="DTDTTB_VL">#REF!</definedName>
    <definedName name="DTDTTB_VLP">#REF!</definedName>
    <definedName name="DTDTXD_CPC">#REF!</definedName>
    <definedName name="DTDTXD_CPTT">#REF!</definedName>
    <definedName name="DTDTXD_DG">#REF!</definedName>
    <definedName name="DTDTXD_DV">#REF!</definedName>
    <definedName name="DTDTXD_G">#REF!</definedName>
    <definedName name="DTDTXD_GTGT">#REF!</definedName>
    <definedName name="DTDTXD_KL">#REF!</definedName>
    <definedName name="DTDTXD_M">#REF!</definedName>
    <definedName name="DTDTXD_MH">#REF!</definedName>
    <definedName name="DTDTXD_NC">#REF!</definedName>
    <definedName name="DTDTXD_NT">#REF!</definedName>
    <definedName name="DTDTXD_ST">#REF!</definedName>
    <definedName name="DTDTXD_STT">#REF!</definedName>
    <definedName name="DTDTXD_TENCV">#REF!</definedName>
    <definedName name="DTDTXD_TL">#REF!</definedName>
    <definedName name="DTDTXD_TT">#REF!</definedName>
    <definedName name="DTDTXD_TTK">#REF!</definedName>
    <definedName name="DTDTXD_VL">#REF!</definedName>
    <definedName name="DTDTXD_VLP">#REF!</definedName>
    <definedName name="DTG">#REF!</definedName>
    <definedName name="DTGTTB_N1">#REF!</definedName>
    <definedName name="DTGTXD_N1">#REF!</definedName>
    <definedName name="dth" localSheetId="22">{"'Sheet1'!$L$16"}</definedName>
    <definedName name="dth">{"'Sheet1'!$L$16"}</definedName>
    <definedName name="dthaihh">#REF!</definedName>
    <definedName name="Dthep">#REF!</definedName>
    <definedName name="dthft" localSheetId="22">{"'Sheet1'!$L$16"}</definedName>
    <definedName name="dthft">{"'Sheet1'!$L$16"}</definedName>
    <definedName name="dthkhtg">#REF!</definedName>
    <definedName name="dthndbtg">#REF!</definedName>
    <definedName name="DThua" localSheetId="22">'B4. Định mức QLDA &amp; TV'!DThua</definedName>
    <definedName name="DThua">[0]!DThua</definedName>
    <definedName name="dtich1" localSheetId="22">#REF!</definedName>
    <definedName name="dtich1">#REF!</definedName>
    <definedName name="dtich2" localSheetId="22">#REF!</definedName>
    <definedName name="dtich2">#REF!</definedName>
    <definedName name="dtich3" localSheetId="22">#REF!</definedName>
    <definedName name="dtich3">#REF!</definedName>
    <definedName name="dtich4" localSheetId="22">#REF!</definedName>
    <definedName name="dtich4">#REF!</definedName>
    <definedName name="dtich5" localSheetId="22">#REF!</definedName>
    <definedName name="dtich5">#REF!</definedName>
    <definedName name="dtich6" localSheetId="22">#REF!</definedName>
    <definedName name="dtich6">#REF!</definedName>
    <definedName name="DTKL" localSheetId="22">#REF!</definedName>
    <definedName name="DTKL">#REF!</definedName>
    <definedName name="DTKT3" localSheetId="0">{"'Sheet1'!$L$16"}</definedName>
    <definedName name="DTKT3" localSheetId="14">{"'Sheet1'!$L$16"}</definedName>
    <definedName name="DTKT3" localSheetId="16">{"'Sheet1'!$L$16"}</definedName>
    <definedName name="DTKT3" localSheetId="22">{"'Sheet1'!$L$16"}</definedName>
    <definedName name="DTKT3" localSheetId="6">{"'Sheet1'!$L$16"}</definedName>
    <definedName name="DTKT3" localSheetId="7">{"'Sheet1'!$L$16"}</definedName>
    <definedName name="DTKT3">{"'Sheet1'!$L$16"}</definedName>
    <definedName name="DTLA">#REF!</definedName>
    <definedName name="DTMG_vumua" localSheetId="22">{#N/A,#N/A,FALSE,"Chi tiÆt"}</definedName>
    <definedName name="DTMG_vumua">{#N/A,#N/A,FALSE,"Chi tiÆt"}</definedName>
    <definedName name="dtmkttg">#REF!</definedName>
    <definedName name="dto_core" localSheetId="22">#REF!</definedName>
    <definedName name="dto_core">#REF!</definedName>
    <definedName name="dto_DSL_ports" localSheetId="22">#REF!</definedName>
    <definedName name="dto_DSL_ports">#REF!</definedName>
    <definedName name="dtoan" localSheetId="22">#REF!</definedName>
    <definedName name="dtoan">#REF!</definedName>
    <definedName name="dtt">#REF!</definedName>
    <definedName name="DTTB_BP">#REF!</definedName>
    <definedName name="DTTB_CAO">#REF!</definedName>
    <definedName name="DTTB_DAI">#REF!</definedName>
    <definedName name="DTTB_DG06">#REF!</definedName>
    <definedName name="DTTB_DM">#REF!</definedName>
    <definedName name="DTTB_DV">#REF!</definedName>
    <definedName name="DTTB_GHC">#REF!</definedName>
    <definedName name="DTTB_HS">#REF!</definedName>
    <definedName name="DTTB_ID">#REF!</definedName>
    <definedName name="DTTB_KL">#REF!</definedName>
    <definedName name="DTTB_KLBP">#REF!</definedName>
    <definedName name="DTTB_KLTB">#REF!</definedName>
    <definedName name="DTTB_M">#REF!</definedName>
    <definedName name="DTTB_MG">#REF!</definedName>
    <definedName name="DTTB_MH">#REF!</definedName>
    <definedName name="DTTB_MV">#REF!</definedName>
    <definedName name="DTTB_NC">#REF!</definedName>
    <definedName name="DTTB_NCG">#REF!</definedName>
    <definedName name="DTTB_RONG">#REF!</definedName>
    <definedName name="DTTB_STT">#REF!</definedName>
    <definedName name="DTTB_TENCV">#REF!</definedName>
    <definedName name="DTTB_TT06">#REF!</definedName>
    <definedName name="DTTB_VL">#REF!</definedName>
    <definedName name="DTTB_VLCT">#REF!</definedName>
    <definedName name="DTTB_VLG">#REF!</definedName>
    <definedName name="DTTB_VLP">#REF!</definedName>
    <definedName name="DTTB_VLPG">#REF!</definedName>
    <definedName name="DTTK" localSheetId="0">{"'Sheet1'!$L$16"}</definedName>
    <definedName name="DTTK" localSheetId="14">{"'Sheet1'!$L$16"}</definedName>
    <definedName name="DTTK" localSheetId="19">{"'Sheet1'!$L$16"}</definedName>
    <definedName name="DTTK" localSheetId="16">{"'Sheet1'!$L$16"}</definedName>
    <definedName name="DTTK" localSheetId="17">{"'Sheet1'!$L$16"}</definedName>
    <definedName name="DTTK" localSheetId="18">{"'Sheet1'!$L$16"}</definedName>
    <definedName name="DTTK" localSheetId="22">{"'Sheet1'!$L$16"}</definedName>
    <definedName name="DTTK" localSheetId="6">{"'Sheet1'!$L$16"}</definedName>
    <definedName name="DTTK">{"'Sheet1'!$L$16"}</definedName>
    <definedName name="DTTK_1" localSheetId="0">{"'Sheet1'!$L$16"}</definedName>
    <definedName name="DTTK_1" localSheetId="14">{"'Sheet1'!$L$16"}</definedName>
    <definedName name="DTTK_1" localSheetId="16">{"'Sheet1'!$L$16"}</definedName>
    <definedName name="DTTK_1" localSheetId="22">{"'Sheet1'!$L$16"}</definedName>
    <definedName name="DTTK_1" localSheetId="7">{"'Sheet1'!$L$16"}</definedName>
    <definedName name="DTTK_1">{"'Sheet1'!$L$16"}</definedName>
    <definedName name="DTTVGM163" localSheetId="0">{"'Sheet1'!$L$16"}</definedName>
    <definedName name="DTTVGM163" localSheetId="14">{"'Sheet1'!$L$16"}</definedName>
    <definedName name="DTTVGM163" localSheetId="19">{"'Sheet1'!$L$16"}</definedName>
    <definedName name="DTTVGM163" localSheetId="16">{"'Sheet1'!$L$16"}</definedName>
    <definedName name="DTTVGM163" localSheetId="17">{"'Sheet1'!$L$16"}</definedName>
    <definedName name="DTTVGM163" localSheetId="18">{"'Sheet1'!$L$16"}</definedName>
    <definedName name="DTTVGM163" localSheetId="22">{"'Sheet1'!$L$16"}</definedName>
    <definedName name="DTTVGM163" localSheetId="6">{"'Sheet1'!$L$16"}</definedName>
    <definedName name="DTTVGM163">{"'Sheet1'!$L$16"}</definedName>
    <definedName name="DTTVGM163_1" localSheetId="0">{"'Sheet1'!$L$16"}</definedName>
    <definedName name="DTTVGM163_1" localSheetId="14">{"'Sheet1'!$L$16"}</definedName>
    <definedName name="DTTVGM163_1" localSheetId="16">{"'Sheet1'!$L$16"}</definedName>
    <definedName name="DTTVGM163_1" localSheetId="22">{"'Sheet1'!$L$16"}</definedName>
    <definedName name="DTTVGM163_1" localSheetId="7">{"'Sheet1'!$L$16"}</definedName>
    <definedName name="DTTVGM163_1">{"'Sheet1'!$L$16"}</definedName>
    <definedName name="dtvhkhtg">#REF!</definedName>
    <definedName name="DTXD_BP">#REF!</definedName>
    <definedName name="DTXD_CAO">#REF!</definedName>
    <definedName name="DTXD_DAI">#REF!</definedName>
    <definedName name="DTXD_DG06">#REF!</definedName>
    <definedName name="DTXD_DM">#REF!</definedName>
    <definedName name="DTXD_DV">#REF!</definedName>
    <definedName name="DTXD_GHC">#REF!</definedName>
    <definedName name="DTXD_HS">#REF!</definedName>
    <definedName name="DTXD_ID">#REF!</definedName>
    <definedName name="DTXD_KL">#REF!</definedName>
    <definedName name="DTXD_KLBP">#REF!</definedName>
    <definedName name="DTXD_KLTB">#REF!</definedName>
    <definedName name="DTXD_M">#REF!</definedName>
    <definedName name="DTXD_MG">#REF!</definedName>
    <definedName name="DTXD_MH">#REF!</definedName>
    <definedName name="DTXD_MV">#REF!</definedName>
    <definedName name="DTXD_NC">#REF!</definedName>
    <definedName name="DTXD_NCG">#REF!</definedName>
    <definedName name="DTXD_RONG">#REF!</definedName>
    <definedName name="DTXD_STT">#REF!</definedName>
    <definedName name="DTXD_TENCV">#REF!</definedName>
    <definedName name="DTXD_TT06">#REF!</definedName>
    <definedName name="DTXD_VL">#REF!</definedName>
    <definedName name="DTXD_VLCT">#REF!</definedName>
    <definedName name="DTXD_VLG">#REF!</definedName>
    <definedName name="DTXD_VLP">#REF!</definedName>
    <definedName name="DTXD_VLPG">#REF!</definedName>
    <definedName name="du" localSheetId="0">{"'Sheet1'!$L$16"}</definedName>
    <definedName name="du" localSheetId="19">{"'Sheet1'!$L$16"}</definedName>
    <definedName name="du" localSheetId="22">{"'Sheet1'!$L$16"}</definedName>
    <definedName name="Du" localSheetId="6">#REF!</definedName>
    <definedName name="Du">#REF!</definedName>
    <definedName name="Dù__n">#REF!</definedName>
    <definedName name="Dù__n_n_ng_cÊp_c__I_t_o_quèc_lé_6">#REF!</definedName>
    <definedName name="du_1" localSheetId="0">{"'Sheet1'!$L$16"}</definedName>
    <definedName name="du_1" localSheetId="14">{"'Sheet1'!$L$16"}</definedName>
    <definedName name="du_1" localSheetId="16">{"'Sheet1'!$L$16"}</definedName>
    <definedName name="du_1" localSheetId="22">{"'Sheet1'!$L$16"}</definedName>
    <definedName name="du_1" localSheetId="7">{"'Sheet1'!$L$16"}</definedName>
    <definedName name="du_1">{"'Sheet1'!$L$16"}</definedName>
    <definedName name="DU_TOAN_CHI_TIET_CONG_TO">#REF!</definedName>
    <definedName name="DU_TOAN_CHI_TIET_DZ22KV">#REF!</definedName>
    <definedName name="DU_TOAN_CHI_TIET_KHO_BAI">#REF!</definedName>
    <definedName name="duc" localSheetId="22">{"'Sheet1'!$L$16"}</definedName>
    <definedName name="duc">{"'Sheet1'!$L$16"}</definedName>
    <definedName name="ducBT">#REF!</definedName>
    <definedName name="DUCKY_CO_CD">#REF!</definedName>
    <definedName name="DUCKY_NO_CD">#REF!</definedName>
    <definedName name="ducnhamBT">#REF!</definedName>
    <definedName name="DUCO" localSheetId="22">#REF!</definedName>
    <definedName name="DUCO">#REF!</definedName>
    <definedName name="DUDKY_CO_CD">#REF!</definedName>
    <definedName name="DUDKY_NO_CD">#REF!</definedName>
    <definedName name="DULPF">#REF!</definedName>
    <definedName name="DULServices">#REF!</definedName>
    <definedName name="dumppr">#REF!</definedName>
    <definedName name="dung">#REF!</definedName>
    <definedName name="DungLuongData__GB" localSheetId="22">#REF!</definedName>
    <definedName name="DungLuongData__GB">#REF!</definedName>
    <definedName name="DUNO" localSheetId="22">#REF!</definedName>
    <definedName name="DUNO">#REF!</definedName>
    <definedName name="duoi" localSheetId="22">#REF!</definedName>
    <definedName name="duoi">#REF!</definedName>
    <definedName name="duong" localSheetId="22">#REF!</definedName>
    <definedName name="duong">#REF!</definedName>
    <definedName name="Duong_373" localSheetId="22">#REF!</definedName>
    <definedName name="Duong_373">#REF!</definedName>
    <definedName name="Duong_dau_cau" localSheetId="22">#REF!</definedName>
    <definedName name="Duong_dau_cau">#REF!</definedName>
    <definedName name="Duong_tam" localSheetId="22">#REF!</definedName>
    <definedName name="Duong_tam">#REF!</definedName>
    <definedName name="duong04_18">#REF!</definedName>
    <definedName name="duong1" localSheetId="22">#REF!</definedName>
    <definedName name="Duong1">#REF!</definedName>
    <definedName name="duong1_14">#REF!</definedName>
    <definedName name="duong2" localSheetId="22">#REF!</definedName>
    <definedName name="Duong2">#REF!</definedName>
    <definedName name="duong2_14">#REF!</definedName>
    <definedName name="duong3" localSheetId="22">#REF!</definedName>
    <definedName name="duong3">#REF!</definedName>
    <definedName name="duong3_14">#REF!</definedName>
    <definedName name="duong35_18">#REF!</definedName>
    <definedName name="duong4" localSheetId="22">#REF!</definedName>
    <definedName name="duong4">#REF!</definedName>
    <definedName name="duong4_14">#REF!</definedName>
    <definedName name="duong5" localSheetId="22">#REF!</definedName>
    <definedName name="duong5">#REF!</definedName>
    <definedName name="duong5_14">#REF!</definedName>
    <definedName name="duonghan">#REF!</definedName>
    <definedName name="Duongnaco" localSheetId="22">{"'Sheet1'!$L$16"}</definedName>
    <definedName name="Duongnaco">{"'Sheet1'!$L$16"}</definedName>
    <definedName name="duphong">#REF!</definedName>
    <definedName name="DuphongGT">#REF!</definedName>
    <definedName name="duree" localSheetId="22">#REF!</definedName>
    <definedName name="duree">#REF!</definedName>
    <definedName name="Durée_Courte" localSheetId="22">#REF!</definedName>
    <definedName name="Durée_Courte">#REF!</definedName>
    <definedName name="duree_selectionnee" localSheetId="22">#REF!</definedName>
    <definedName name="duree_selectionnee">#REF!</definedName>
    <definedName name="Durée_Standard" localSheetId="22">#REF!</definedName>
    <definedName name="Durée_Standard">#REF!</definedName>
    <definedName name="DUT">#REF!</definedName>
    <definedName name="dutoan_18">#REF!</definedName>
    <definedName name="dutoanc2" localSheetId="0">{"'Sheet1'!$L$16"}</definedName>
    <definedName name="dutoanc2" localSheetId="14">{"'Sheet1'!$L$16"}</definedName>
    <definedName name="dutoanc2" localSheetId="19">{"'Sheet1'!$L$16"}</definedName>
    <definedName name="dutoanc2" localSheetId="16">{"'Sheet1'!$L$16"}</definedName>
    <definedName name="dutoanc2" localSheetId="17">{"'Sheet1'!$L$16"}</definedName>
    <definedName name="dutoanc2" localSheetId="18">{"'Sheet1'!$L$16"}</definedName>
    <definedName name="dutoanc2" localSheetId="22">{"'Sheet1'!$L$16"}</definedName>
    <definedName name="dutoanc2" localSheetId="6">{"'Sheet1'!$L$16"}</definedName>
    <definedName name="dutoanc2">{"'Sheet1'!$L$16"}</definedName>
    <definedName name="dutoanc2_1" localSheetId="0">{"'Sheet1'!$L$16"}</definedName>
    <definedName name="dutoanc2_1" localSheetId="14">{"'Sheet1'!$L$16"}</definedName>
    <definedName name="dutoanc2_1" localSheetId="16">{"'Sheet1'!$L$16"}</definedName>
    <definedName name="dutoanc2_1" localSheetId="22">{"'Sheet1'!$L$16"}</definedName>
    <definedName name="dutoanc2_1" localSheetId="7">{"'Sheet1'!$L$16"}</definedName>
    <definedName name="dutoanc2_1">{"'Sheet1'!$L$16"}</definedName>
    <definedName name="DutoanDongmo">#REF!</definedName>
    <definedName name="duty" localSheetId="22">#REF!</definedName>
    <definedName name="duty">#REF!</definedName>
    <definedName name="dv" localSheetId="22">#REF!</definedName>
    <definedName name="dv">#REF!</definedName>
    <definedName name="DV_ChuKy" localSheetId="22">#REF!</definedName>
    <definedName name="DV_ChuKy">#REF!</definedName>
    <definedName name="DV_ChungChiKSDG" localSheetId="22">#REF!</definedName>
    <definedName name="DV_ChungChiKSDG">#REF!</definedName>
    <definedName name="DV_DienGHT">#REF!</definedName>
    <definedName name="DV_DiezenGHT">#REF!</definedName>
    <definedName name="DV_KhoanTT">#REF!</definedName>
    <definedName name="DV_KODSX">#REF!</definedName>
    <definedName name="DV_kyhoten" localSheetId="22">#REF!</definedName>
    <definedName name="DV_kyhoten">#REF!</definedName>
    <definedName name="DV_LPHU">#REF!</definedName>
    <definedName name="DV_LTTCHT">#REF!</definedName>
    <definedName name="DV_LTTVG">#REF!</definedName>
    <definedName name="DV_LTTVHT" localSheetId="22">#REF!</definedName>
    <definedName name="DV_LTTVHT">#REF!</definedName>
    <definedName name="DV_NgayKy" localSheetId="22">#REF!</definedName>
    <definedName name="DV_NgayKy">#REF!</definedName>
    <definedName name="DV_NguoiKy" localSheetId="22">#REF!</definedName>
    <definedName name="DV_NguoiKy">#REF!</definedName>
    <definedName name="DV_PCDH">#REF!</definedName>
    <definedName name="DV_PCLD">#REF!</definedName>
    <definedName name="DV_PCTH">#REF!</definedName>
    <definedName name="DV_TieuDe">#REF!</definedName>
    <definedName name="DV_XangGHT">#REF!</definedName>
    <definedName name="DVD" localSheetId="22">#REF!</definedName>
    <definedName name="DVD">#REF!</definedName>
    <definedName name="dvhtctg">#REF!</definedName>
    <definedName name="dvql">#REF!</definedName>
    <definedName name="dvt">#REF!</definedName>
    <definedName name="DWPRICE" localSheetId="0">#REF!</definedName>
    <definedName name="DWPRICE" localSheetId="19">#REF!</definedName>
    <definedName name="DWPRICE" localSheetId="22">#REF!</definedName>
    <definedName name="DWPRICE" localSheetId="6">#REF!</definedName>
    <definedName name="DWPRICE">#REF!</definedName>
    <definedName name="DX" localSheetId="22">#REF!</definedName>
    <definedName name="DX">#REF!</definedName>
    <definedName name="DX2M13">#REF!</definedName>
    <definedName name="DX2M14">#REF!</definedName>
    <definedName name="DXP_REMOVE_GROSS_COST" localSheetId="22">#REF!</definedName>
    <definedName name="DXP_REMOVE_GROSS_COST">#REF!</definedName>
    <definedName name="DXP_REMOVE_GROSS_NOTE3" localSheetId="22">#REF!</definedName>
    <definedName name="DXP_REMOVE_GROSS_NOTE3">#REF!</definedName>
    <definedName name="DY" localSheetId="22">#REF!</definedName>
    <definedName name="DY">#REF!</definedName>
    <definedName name="DYÕ" localSheetId="22">#REF!</definedName>
    <definedName name="DYÕ">#REF!</definedName>
    <definedName name="DZ" localSheetId="22">{"'Sheet1'!$L$16"}</definedName>
    <definedName name="DZ">{"'Sheet1'!$L$16"}</definedName>
    <definedName name="DZ_04">#REF!</definedName>
    <definedName name="DZ0.4">#REF!</definedName>
    <definedName name="e" localSheetId="22">#REF!</definedName>
    <definedName name="e">#REF!</definedName>
    <definedName name="ë" localSheetId="22">#REF!</definedName>
    <definedName name="ë">#REF!</definedName>
    <definedName name="e_" localSheetId="22">#REF!</definedName>
    <definedName name="e_">#REF!</definedName>
    <definedName name="e__" localSheetId="22">#REF!</definedName>
    <definedName name="e__">#REF!</definedName>
    <definedName name="ë_14" localSheetId="22">#REF!</definedName>
    <definedName name="ë_14">#REF!</definedName>
    <definedName name="e_18" localSheetId="22">#REF!</definedName>
    <definedName name="e_18">#REF!</definedName>
    <definedName name="E_MA">#REF!</definedName>
    <definedName name="E_Matrix" localSheetId="22">#REF!</definedName>
    <definedName name="E_Matrix">#REF!</definedName>
    <definedName name="E_p" localSheetId="22">#REF!</definedName>
    <definedName name="E_p">#REF!</definedName>
    <definedName name="e1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2_" localSheetId="22">#REF!</definedName>
    <definedName name="e2_">#REF!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2M">#REF!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22">#REF!</definedName>
    <definedName name="ë74">#REF!</definedName>
    <definedName name="ë74_14" localSheetId="22">#REF!</definedName>
    <definedName name="ë74_14">#REF!</definedName>
    <definedName name="Ea" localSheetId="22">#REF!</definedName>
    <definedName name="Ea">#REF!</definedName>
    <definedName name="eaggv" localSheetId="22">#REF!</definedName>
    <definedName name="eaggv">#REF!</definedName>
    <definedName name="earthp1">#REF!</definedName>
    <definedName name="earthp2">#REF!</definedName>
    <definedName name="earthp3">#REF!</definedName>
    <definedName name="Earthwork_18">#REF!</definedName>
    <definedName name="EAT" localSheetId="22">#REF!</definedName>
    <definedName name="EAT">#REF!</definedName>
    <definedName name="eb" localSheetId="22">#REF!</definedName>
    <definedName name="eb">#REF!</definedName>
    <definedName name="ẺB">#REF!</definedName>
    <definedName name="Ebt">#REF!</definedName>
    <definedName name="Ec">#REF!</definedName>
    <definedName name="ec_" localSheetId="22">#REF!</definedName>
    <definedName name="ec_">#REF!</definedName>
    <definedName name="ecarts_titre_ferme">#REF!</definedName>
    <definedName name="ecarts_titre_opt">#REF!</definedName>
    <definedName name="EcG" localSheetId="22">#REF!</definedName>
    <definedName name="EcG">#REF!</definedName>
    <definedName name="Echo">#REF!</definedName>
    <definedName name="Eci" localSheetId="22">#REF!</definedName>
    <definedName name="Eci">#REF!</definedName>
    <definedName name="Ecot1" localSheetId="22">#REF!</definedName>
    <definedName name="Ecot1">#REF!</definedName>
    <definedName name="Ecs" localSheetId="22">#REF!</definedName>
    <definedName name="Ecs">#REF!</definedName>
    <definedName name="ECT" localSheetId="22">#REF!</definedName>
    <definedName name="ECT">#REF!</definedName>
    <definedName name="ECT_HW" localSheetId="22">#REF!</definedName>
    <definedName name="ECT_HW">#REF!</definedName>
    <definedName name="ECT_SW" localSheetId="22">#REF!</definedName>
    <definedName name="ECT_SW">#REF!</definedName>
    <definedName name="ECU">#REF!</definedName>
    <definedName name="ED" localSheetId="0">{#N/A,#N/A,FALSE,"CCTV"}</definedName>
    <definedName name="ED" localSheetId="22">{#N/A,#N/A,FALSE,"CCTV"}</definedName>
    <definedName name="ED">{#N/A,#N/A,FALSE,"CCTV"}</definedName>
    <definedName name="ED_1" localSheetId="0">{#N/A,#N/A,FALSE,"CCTV"}</definedName>
    <definedName name="ED_1" localSheetId="14">{#N/A,#N/A,FALSE,"CCTV"}</definedName>
    <definedName name="ED_1" localSheetId="16">{#N/A,#N/A,FALSE,"CCTV"}</definedName>
    <definedName name="ED_1" localSheetId="22">{#N/A,#N/A,FALSE,"CCTV"}</definedName>
    <definedName name="ED_1" localSheetId="7">{#N/A,#N/A,FALSE,"CCTV"}</definedName>
    <definedName name="ED_1">{#N/A,#N/A,FALSE,"CCTV"}</definedName>
    <definedName name="Ed_number">#REF!</definedName>
    <definedName name="ẻddfgfff" localSheetId="22">{#N/A,#N/A,FALSE,"Chi tiÆt"}</definedName>
    <definedName name="ẻddfgfff">{#N/A,#N/A,FALSE,"Chi tiÆt"}</definedName>
    <definedName name="EDR" localSheetId="22">#REF!</definedName>
    <definedName name="EDR">#REF!</definedName>
    <definedName name="EE" localSheetId="0">{"MG-2002-F1",#N/A,FALSE,"PPU-Telemig";"MG-2002-F2",#N/A,FALSE,"PPU-Telemig";"MG-2002-F3",#N/A,FALSE,"PPU-Telemig";"MG-2002-F4",#N/A,FALSE,"PPU-Telemig";"MG-2003-F1",#N/A,FALSE,"PPU-Telemig";"MG-2004-F1",#N/A,FALSE,"PPU-Telemig"}</definedName>
    <definedName name="EE" localSheetId="14">{"MG-2002-F1",#N/A,FALSE,"PPU-Telemig";"MG-2002-F2",#N/A,FALSE,"PPU-Telemig";"MG-2002-F3",#N/A,FALSE,"PPU-Telemig";"MG-2002-F4",#N/A,FALSE,"PPU-Telemig";"MG-2003-F1",#N/A,FALSE,"PPU-Telemig";"MG-2004-F1",#N/A,FALSE,"PPU-Telemig"}</definedName>
    <definedName name="EE" localSheetId="16">{"MG-2002-F1",#N/A,FALSE,"PPU-Telemig";"MG-2002-F2",#N/A,FALSE,"PPU-Telemig";"MG-2002-F3",#N/A,FALSE,"PPU-Telemig";"MG-2002-F4",#N/A,FALSE,"PPU-Telemig";"MG-2003-F1",#N/A,FALSE,"PPU-Telemig";"MG-2004-F1",#N/A,FALSE,"PPU-Telemig"}</definedName>
    <definedName name="EE" localSheetId="22">{"MG-2002-F1",#N/A,FALSE,"PPU-Telemig";"MG-2002-F2",#N/A,FALSE,"PPU-Telemig";"MG-2002-F3",#N/A,FALSE,"PPU-Telemig";"MG-2002-F4",#N/A,FALSE,"PPU-Telemig";"MG-2003-F1",#N/A,FALSE,"PPU-Telemig";"MG-2004-F1",#N/A,FALSE,"PPU-Telemig"}</definedName>
    <definedName name="EE" localSheetId="7">{"MG-2002-F1",#N/A,FALSE,"PPU-Telemig";"MG-2002-F2",#N/A,FALSE,"PPU-Telemig";"MG-2002-F3",#N/A,FALSE,"PPU-Telemig";"MG-2002-F4",#N/A,FALSE,"PPU-Telemig";"MG-2003-F1",#N/A,FALSE,"PPU-Telemig";"MG-2004-F1",#N/A,FALSE,"PPU-Telemig"}</definedName>
    <definedName name="EE">{"MG-2002-F1",#N/A,FALSE,"PPU-Telemig";"MG-2002-F2",#N/A,FALSE,"PPU-Telemig";"MG-2002-F3",#N/A,FALSE,"PPU-Telemig";"MG-2002-F4",#N/A,FALSE,"PPU-Telemig";"MG-2003-F1",#N/A,FALSE,"PPU-Telemig";"MG-2004-F1",#N/A,FALSE,"PPU-Telemig"}</definedName>
    <definedName name="EE_1" localSheetId="0">{"MG-2002-F1",#N/A,FALSE,"PPU-Telemig";"MG-2002-F2",#N/A,FALSE,"PPU-Telemig";"MG-2002-F3",#N/A,FALSE,"PPU-Telemig";"MG-2002-F4",#N/A,FALSE,"PPU-Telemig";"MG-2003-F1",#N/A,FALSE,"PPU-Telemig";"MG-2004-F1",#N/A,FALSE,"PPU-Telemig"}</definedName>
    <definedName name="EE_1" localSheetId="14">{"MG-2002-F1",#N/A,FALSE,"PPU-Telemig";"MG-2002-F2",#N/A,FALSE,"PPU-Telemig";"MG-2002-F3",#N/A,FALSE,"PPU-Telemig";"MG-2002-F4",#N/A,FALSE,"PPU-Telemig";"MG-2003-F1",#N/A,FALSE,"PPU-Telemig";"MG-2004-F1",#N/A,FALSE,"PPU-Telemig"}</definedName>
    <definedName name="EE_1" localSheetId="16">{"MG-2002-F1",#N/A,FALSE,"PPU-Telemig";"MG-2002-F2",#N/A,FALSE,"PPU-Telemig";"MG-2002-F3",#N/A,FALSE,"PPU-Telemig";"MG-2002-F4",#N/A,FALSE,"PPU-Telemig";"MG-2003-F1",#N/A,FALSE,"PPU-Telemig";"MG-2004-F1",#N/A,FALSE,"PPU-Telemig"}</definedName>
    <definedName name="EE_1" localSheetId="22">{"MG-2002-F1",#N/A,FALSE,"PPU-Telemig";"MG-2002-F2",#N/A,FALSE,"PPU-Telemig";"MG-2002-F3",#N/A,FALSE,"PPU-Telemig";"MG-2002-F4",#N/A,FALSE,"PPU-Telemig";"MG-2003-F1",#N/A,FALSE,"PPU-Telemig";"MG-2004-F1",#N/A,FALSE,"PPU-Telemig"}</definedName>
    <definedName name="EE_1" localSheetId="7">{"MG-2002-F1",#N/A,FALSE,"PPU-Telemig";"MG-2002-F2",#N/A,FALSE,"PPU-Telemig";"MG-2002-F3",#N/A,FALSE,"PPU-Telemig";"MG-2002-F4",#N/A,FALSE,"PPU-Telemig";"MG-2003-F1",#N/A,FALSE,"PPU-Telemig";"MG-2004-F1",#N/A,FALSE,"PPU-Telemig"}</definedName>
    <definedName name="EE_1">{"MG-2002-F1",#N/A,FALSE,"PPU-Telemig";"MG-2002-F2",#N/A,FALSE,"PPU-Telemig";"MG-2002-F3",#N/A,FALSE,"PPU-Telemig";"MG-2002-F4",#N/A,FALSE,"PPU-Telemig";"MG-2003-F1",#N/A,FALSE,"PPU-Telemig";"MG-2004-F1",#N/A,FALSE,"PPU-Telemig"}</definedName>
    <definedName name="Ee_18" localSheetId="22">#REF!</definedName>
    <definedName name="Ee_18">#REF!</definedName>
    <definedName name="eee" localSheetId="22">#REF!</definedName>
    <definedName name="eee">#REF!</definedName>
    <definedName name="eee_14" localSheetId="22">#REF!</definedName>
    <definedName name="eee_14">#REF!</definedName>
    <definedName name="eee_18">#REF!</definedName>
    <definedName name="eee.송운" localSheetId="22">{#N/A,#N/A,FALSE,"운반시간"}</definedName>
    <definedName name="eee.송운">{#N/A,#N/A,FALSE,"운반시간"}</definedName>
    <definedName name="eeee" localSheetId="0">{"'Sheet1'!$L$16"}</definedName>
    <definedName name="eeee" localSheetId="14">{"'Sheet1'!$L$16"}</definedName>
    <definedName name="eeee" localSheetId="16">{"'Sheet1'!$L$16"}</definedName>
    <definedName name="eeee" localSheetId="17">{"'Sheet1'!$L$16"}</definedName>
    <definedName name="eeee" localSheetId="18">{"'Sheet1'!$L$16"}</definedName>
    <definedName name="eeee" localSheetId="22">{"'Sheet1'!$L$16"}</definedName>
    <definedName name="eeee" localSheetId="6">{"'Sheet1'!$L$16"}</definedName>
    <definedName name="eeee" localSheetId="7">{"'Sheet1'!$L$16"}</definedName>
    <definedName name="eeee">{"'Sheet1'!$L$16"}</definedName>
    <definedName name="EEPE" localSheetId="0">{"'Summary'!$A$1:$J$46"}</definedName>
    <definedName name="EEPE" localSheetId="14">{"'Summary'!$A$1:$J$46"}</definedName>
    <definedName name="EEPE" localSheetId="19">{"'Summary'!$A$1:$J$46"}</definedName>
    <definedName name="EEPE" localSheetId="16">{"'Summary'!$A$1:$J$46"}</definedName>
    <definedName name="EEPE" localSheetId="17">{"'Summary'!$A$1:$J$46"}</definedName>
    <definedName name="EEPE" localSheetId="18">{"'Summary'!$A$1:$J$46"}</definedName>
    <definedName name="EEPE" localSheetId="22">{"'Summary'!$A$1:$J$46"}</definedName>
    <definedName name="EEPE" localSheetId="6">{"'Summary'!$A$1:$J$46"}</definedName>
    <definedName name="EEPE">{"'Summary'!$A$1:$J$46"}</definedName>
    <definedName name="EEPE_1" localSheetId="0">{"'Summary'!$A$1:$J$46"}</definedName>
    <definedName name="EEPE_1" localSheetId="14">{"'Summary'!$A$1:$J$46"}</definedName>
    <definedName name="EEPE_1" localSheetId="16">{"'Summary'!$A$1:$J$46"}</definedName>
    <definedName name="EEPE_1" localSheetId="22">{"'Summary'!$A$1:$J$46"}</definedName>
    <definedName name="EEPE_1" localSheetId="7">{"'Summary'!$A$1:$J$46"}</definedName>
    <definedName name="EEPE_1">{"'Summary'!$A$1:$J$46"}</definedName>
    <definedName name="EEQ" localSheetId="0">{"'Summary'!$A$1:$J$46"}</definedName>
    <definedName name="EEQ" localSheetId="14">{"'Summary'!$A$1:$J$46"}</definedName>
    <definedName name="EEQ" localSheetId="19">{"'Summary'!$A$1:$J$46"}</definedName>
    <definedName name="EEQ" localSheetId="16">{"'Summary'!$A$1:$J$46"}</definedName>
    <definedName name="EEQ" localSheetId="17">{"'Summary'!$A$1:$J$46"}</definedName>
    <definedName name="EEQ" localSheetId="18">{"'Summary'!$A$1:$J$46"}</definedName>
    <definedName name="EEQ" localSheetId="22">{"'Summary'!$A$1:$J$46"}</definedName>
    <definedName name="EEQ" localSheetId="6">{"'Summary'!$A$1:$J$46"}</definedName>
    <definedName name="EEQ">{"'Summary'!$A$1:$J$46"}</definedName>
    <definedName name="EEQ_1" localSheetId="0">{"'Summary'!$A$1:$J$46"}</definedName>
    <definedName name="EEQ_1" localSheetId="14">{"'Summary'!$A$1:$J$46"}</definedName>
    <definedName name="EEQ_1" localSheetId="16">{"'Summary'!$A$1:$J$46"}</definedName>
    <definedName name="EEQ_1" localSheetId="22">{"'Summary'!$A$1:$J$46"}</definedName>
    <definedName name="EEQ_1" localSheetId="7">{"'Summary'!$A$1:$J$46"}</definedName>
    <definedName name="EEQ_1">{"'Summary'!$A$1:$J$46"}</definedName>
    <definedName name="eet" localSheetId="22">{0}</definedName>
    <definedName name="eet">{0}</definedName>
    <definedName name="EF" localSheetId="22">#REF!</definedName>
    <definedName name="EF">#REF!</definedName>
    <definedName name="efarea">#REF!</definedName>
    <definedName name="Effort_LT_NCQLAHS" localSheetId="22">#REF!</definedName>
    <definedName name="Effort_LT_NCQLAHS">#REF!</definedName>
    <definedName name="efs" localSheetId="22">#REF!</definedName>
    <definedName name="efs">#REF!</definedName>
    <definedName name="EFW" localSheetId="22">#REF!</definedName>
    <definedName name="EFW">#REF!</definedName>
    <definedName name="egw" localSheetId="0">{"Offgrid",#N/A,FALSE,"OFFGRID";"Region",#N/A,FALSE,"REGION";"Offgrid -2",#N/A,FALSE,"OFFGRID";"WTP",#N/A,FALSE,"WTP";"WTP -2",#N/A,FALSE,"WTP";"Project",#N/A,FALSE,"PROJECT";"Summary -2",#N/A,FALSE,"SUMMARY"}</definedName>
    <definedName name="egw" localSheetId="22">{"Offgrid",#N/A,FALSE,"OFFGRID";"Region",#N/A,FALSE,"REGION";"Offgrid -2",#N/A,FALSE,"OFFGRID";"WTP",#N/A,FALSE,"WTP";"WTP -2",#N/A,FALSE,"WTP";"Project",#N/A,FALSE,"PROJECT";"Summary -2",#N/A,FALSE,"SUMMARY"}</definedName>
    <definedName name="egw">{"Offgrid",#N/A,FALSE,"OFFGRID";"Region",#N/A,FALSE,"REGION";"Offgrid -2",#N/A,FALSE,"OFFGRID";"WTP",#N/A,FALSE,"WTP";"WTP -2",#N/A,FALSE,"WTP";"Project",#N/A,FALSE,"PROJECT";"Summary -2",#N/A,FALSE,"SUMMARY"}</definedName>
    <definedName name="egw_1" localSheetId="0">{"Offgrid",#N/A,FALSE,"OFFGRID";"Region",#N/A,FALSE,"REGION";"Offgrid -2",#N/A,FALSE,"OFFGRID";"WTP",#N/A,FALSE,"WTP";"WTP -2",#N/A,FALSE,"WTP";"Project",#N/A,FALSE,"PROJECT";"Summary -2",#N/A,FALSE,"SUMMARY"}</definedName>
    <definedName name="egw_1" localSheetId="14">{"Offgrid",#N/A,FALSE,"OFFGRID";"Region",#N/A,FALSE,"REGION";"Offgrid -2",#N/A,FALSE,"OFFGRID";"WTP",#N/A,FALSE,"WTP";"WTP -2",#N/A,FALSE,"WTP";"Project",#N/A,FALSE,"PROJECT";"Summary -2",#N/A,FALSE,"SUMMARY"}</definedName>
    <definedName name="egw_1" localSheetId="16">{"Offgrid",#N/A,FALSE,"OFFGRID";"Region",#N/A,FALSE,"REGION";"Offgrid -2",#N/A,FALSE,"OFFGRID";"WTP",#N/A,FALSE,"WTP";"WTP -2",#N/A,FALSE,"WTP";"Project",#N/A,FALSE,"PROJECT";"Summary -2",#N/A,FALSE,"SUMMARY"}</definedName>
    <definedName name="egw_1" localSheetId="22">{"Offgrid",#N/A,FALSE,"OFFGRID";"Region",#N/A,FALSE,"REGION";"Offgrid -2",#N/A,FALSE,"OFFGRID";"WTP",#N/A,FALSE,"WTP";"WTP -2",#N/A,FALSE,"WTP";"Project",#N/A,FALSE,"PROJECT";"Summary -2",#N/A,FALSE,"SUMMARY"}</definedName>
    <definedName name="egw_1" localSheetId="7">{"Offgrid",#N/A,FALSE,"OFFGRID";"Region",#N/A,FALSE,"REGION";"Offgrid -2",#N/A,FALSE,"OFFGRID";"WTP",#N/A,FALSE,"WTP";"WTP -2",#N/A,FALSE,"WTP";"Project",#N/A,FALSE,"PROJECT";"Summary -2",#N/A,FALSE,"SUMMARY"}</definedName>
    <definedName name="egw_1">{"Offgrid",#N/A,FALSE,"OFFGRID";"Region",#N/A,FALSE,"REGION";"Offgrid -2",#N/A,FALSE,"OFFGRID";"WTP",#N/A,FALSE,"WTP";"WTP -2",#N/A,FALSE,"WTP";"Project",#N/A,FALSE,"PROJECT";"Summary -2",#N/A,FALSE,"SUMMARY"}</definedName>
    <definedName name="eheh" localSheetId="0">{"Offgrid",#N/A,FALSE,"OFFGRID";"Region",#N/A,FALSE,"REGION";"Offgrid -2",#N/A,FALSE,"OFFGRID";"WTP",#N/A,FALSE,"WTP";"WTP -2",#N/A,FALSE,"WTP";"Project",#N/A,FALSE,"PROJECT";"Summary -2",#N/A,FALSE,"SUMMARY"}</definedName>
    <definedName name="eheh" localSheetId="22">{"Offgrid",#N/A,FALSE,"OFFGRID";"Region",#N/A,FALSE,"REGION";"Offgrid -2",#N/A,FALSE,"OFFGRID";"WTP",#N/A,FALSE,"WTP";"WTP -2",#N/A,FALSE,"WTP";"Project",#N/A,FALSE,"PROJECT";"Summary -2",#N/A,FALSE,"SUMMARY"}</definedName>
    <definedName name="eheh">{"Offgrid",#N/A,FALSE,"OFFGRID";"Region",#N/A,FALSE,"REGION";"Offgrid -2",#N/A,FALSE,"OFFGRID";"WTP",#N/A,FALSE,"WTP";"WTP -2",#N/A,FALSE,"WTP";"Project",#N/A,FALSE,"PROJECT";"Summary -2",#N/A,FALSE,"SUMMARY"}</definedName>
    <definedName name="eheh_1" localSheetId="0">{"Offgrid",#N/A,FALSE,"OFFGRID";"Region",#N/A,FALSE,"REGION";"Offgrid -2",#N/A,FALSE,"OFFGRID";"WTP",#N/A,FALSE,"WTP";"WTP -2",#N/A,FALSE,"WTP";"Project",#N/A,FALSE,"PROJECT";"Summary -2",#N/A,FALSE,"SUMMARY"}</definedName>
    <definedName name="eheh_1" localSheetId="14">{"Offgrid",#N/A,FALSE,"OFFGRID";"Region",#N/A,FALSE,"REGION";"Offgrid -2",#N/A,FALSE,"OFFGRID";"WTP",#N/A,FALSE,"WTP";"WTP -2",#N/A,FALSE,"WTP";"Project",#N/A,FALSE,"PROJECT";"Summary -2",#N/A,FALSE,"SUMMARY"}</definedName>
    <definedName name="eheh_1" localSheetId="16">{"Offgrid",#N/A,FALSE,"OFFGRID";"Region",#N/A,FALSE,"REGION";"Offgrid -2",#N/A,FALSE,"OFFGRID";"WTP",#N/A,FALSE,"WTP";"WTP -2",#N/A,FALSE,"WTP";"Project",#N/A,FALSE,"PROJECT";"Summary -2",#N/A,FALSE,"SUMMARY"}</definedName>
    <definedName name="eheh_1" localSheetId="22">{"Offgrid",#N/A,FALSE,"OFFGRID";"Region",#N/A,FALSE,"REGION";"Offgrid -2",#N/A,FALSE,"OFFGRID";"WTP",#N/A,FALSE,"WTP";"WTP -2",#N/A,FALSE,"WTP";"Project",#N/A,FALSE,"PROJECT";"Summary -2",#N/A,FALSE,"SUMMARY"}</definedName>
    <definedName name="eheh_1" localSheetId="7">{"Offgrid",#N/A,FALSE,"OFFGRID";"Region",#N/A,FALSE,"REGION";"Offgrid -2",#N/A,FALSE,"OFFGRID";"WTP",#N/A,FALSE,"WTP";"WTP -2",#N/A,FALSE,"WTP";"Project",#N/A,FALSE,"PROJECT";"Summary -2",#N/A,FALSE,"SUMMARY"}</definedName>
    <definedName name="eheh_1">{"Offgrid",#N/A,FALSE,"OFFGRID";"Region",#N/A,FALSE,"REGION";"Offgrid -2",#N/A,FALSE,"OFFGRID";"WTP",#N/A,FALSE,"WTP";"WTP -2",#N/A,FALSE,"WTP";"Project",#N/A,FALSE,"PROJECT";"Summary -2",#N/A,FALSE,"SUMMARY"}</definedName>
    <definedName name="êhêht" localSheetId="22">#REF!</definedName>
    <definedName name="êhêht">#REF!</definedName>
    <definedName name="EHHD_Factor">#REF!</definedName>
    <definedName name="EHHO_ON">#REF!</definedName>
    <definedName name="ẹhtủ" localSheetId="22">#REF!</definedName>
    <definedName name="ẹhtủ">#REF!</definedName>
    <definedName name="EI">#REF!</definedName>
    <definedName name="eÎ" localSheetId="22">#REF!</definedName>
    <definedName name="eÎ">#REF!</definedName>
    <definedName name="EIRR11" localSheetId="22">#REF!</definedName>
    <definedName name="EIRR11">#REF!</definedName>
    <definedName name="EIRR22" localSheetId="22">#REF!</definedName>
    <definedName name="EIRR22">#REF!</definedName>
    <definedName name="EK">#REF!</definedName>
    <definedName name="EL2_" localSheetId="22">#REF!</definedName>
    <definedName name="EL2_">#REF!</definedName>
    <definedName name="EL3_" localSheetId="22">#REF!</definedName>
    <definedName name="EL3_">#REF!</definedName>
    <definedName name="EL4_" localSheetId="22">#REF!</definedName>
    <definedName name="EL4_">#REF!</definedName>
    <definedName name="EL5_" localSheetId="22">#REF!</definedName>
    <definedName name="EL5_">#REF!</definedName>
    <definedName name="EL6_" localSheetId="22">#REF!</definedName>
    <definedName name="EL6_">#REF!</definedName>
    <definedName name="ELLEN1" localSheetId="0">{#N/A,#N/A,FALSE,"CCTV"}</definedName>
    <definedName name="ELLEN1" localSheetId="22">{#N/A,#N/A,FALSE,"CCTV"}</definedName>
    <definedName name="ELLEN1">{#N/A,#N/A,FALSE,"CCTV"}</definedName>
    <definedName name="ELLEN1_1" localSheetId="0">{#N/A,#N/A,FALSE,"CCTV"}</definedName>
    <definedName name="ELLEN1_1" localSheetId="14">{#N/A,#N/A,FALSE,"CCTV"}</definedName>
    <definedName name="ELLEN1_1" localSheetId="16">{#N/A,#N/A,FALSE,"CCTV"}</definedName>
    <definedName name="ELLEN1_1" localSheetId="22">{#N/A,#N/A,FALSE,"CCTV"}</definedName>
    <definedName name="ELLEN1_1" localSheetId="7">{#N/A,#N/A,FALSE,"CCTV"}</definedName>
    <definedName name="ELLEN1_1">{#N/A,#N/A,FALSE,"CCTV"}</definedName>
    <definedName name="ELLEN10" localSheetId="0">{#N/A,#N/A,FALSE,"CCTV"}</definedName>
    <definedName name="ELLEN10" localSheetId="22">{#N/A,#N/A,FALSE,"CCTV"}</definedName>
    <definedName name="ELLEN10">{#N/A,#N/A,FALSE,"CCTV"}</definedName>
    <definedName name="ELLEN10_1" localSheetId="0">{#N/A,#N/A,FALSE,"CCTV"}</definedName>
    <definedName name="ELLEN10_1" localSheetId="14">{#N/A,#N/A,FALSE,"CCTV"}</definedName>
    <definedName name="ELLEN10_1" localSheetId="16">{#N/A,#N/A,FALSE,"CCTV"}</definedName>
    <definedName name="ELLEN10_1" localSheetId="22">{#N/A,#N/A,FALSE,"CCTV"}</definedName>
    <definedName name="ELLEN10_1" localSheetId="7">{#N/A,#N/A,FALSE,"CCTV"}</definedName>
    <definedName name="ELLEN10_1">{#N/A,#N/A,FALSE,"CCTV"}</definedName>
    <definedName name="ELLEN11" localSheetId="0">{#N/A,#N/A,FALSE,"CCTV"}</definedName>
    <definedName name="ELLEN11" localSheetId="22">{#N/A,#N/A,FALSE,"CCTV"}</definedName>
    <definedName name="ELLEN11">{#N/A,#N/A,FALSE,"CCTV"}</definedName>
    <definedName name="ELLEN11_1" localSheetId="0">{#N/A,#N/A,FALSE,"CCTV"}</definedName>
    <definedName name="ELLEN11_1" localSheetId="14">{#N/A,#N/A,FALSE,"CCTV"}</definedName>
    <definedName name="ELLEN11_1" localSheetId="16">{#N/A,#N/A,FALSE,"CCTV"}</definedName>
    <definedName name="ELLEN11_1" localSheetId="22">{#N/A,#N/A,FALSE,"CCTV"}</definedName>
    <definedName name="ELLEN11_1" localSheetId="7">{#N/A,#N/A,FALSE,"CCTV"}</definedName>
    <definedName name="ELLEN11_1">{#N/A,#N/A,FALSE,"CCTV"}</definedName>
    <definedName name="ELLEN12" localSheetId="0">{#N/A,#N/A,FALSE,"CCTV"}</definedName>
    <definedName name="ELLEN12" localSheetId="22">{#N/A,#N/A,FALSE,"CCTV"}</definedName>
    <definedName name="ELLEN12">{#N/A,#N/A,FALSE,"CCTV"}</definedName>
    <definedName name="ELLEN12_1" localSheetId="0">{#N/A,#N/A,FALSE,"CCTV"}</definedName>
    <definedName name="ELLEN12_1" localSheetId="14">{#N/A,#N/A,FALSE,"CCTV"}</definedName>
    <definedName name="ELLEN12_1" localSheetId="16">{#N/A,#N/A,FALSE,"CCTV"}</definedName>
    <definedName name="ELLEN12_1" localSheetId="22">{#N/A,#N/A,FALSE,"CCTV"}</definedName>
    <definedName name="ELLEN12_1" localSheetId="7">{#N/A,#N/A,FALSE,"CCTV"}</definedName>
    <definedName name="ELLEN12_1">{#N/A,#N/A,FALSE,"CCTV"}</definedName>
    <definedName name="ELLEN13" localSheetId="0">{#N/A,#N/A,FALSE,"CCTV"}</definedName>
    <definedName name="ELLEN13" localSheetId="22">{#N/A,#N/A,FALSE,"CCTV"}</definedName>
    <definedName name="ELLEN13">{#N/A,#N/A,FALSE,"CCTV"}</definedName>
    <definedName name="ELLEN13_1" localSheetId="0">{#N/A,#N/A,FALSE,"CCTV"}</definedName>
    <definedName name="ELLEN13_1" localSheetId="14">{#N/A,#N/A,FALSE,"CCTV"}</definedName>
    <definedName name="ELLEN13_1" localSheetId="16">{#N/A,#N/A,FALSE,"CCTV"}</definedName>
    <definedName name="ELLEN13_1" localSheetId="22">{#N/A,#N/A,FALSE,"CCTV"}</definedName>
    <definedName name="ELLEN13_1" localSheetId="7">{#N/A,#N/A,FALSE,"CCTV"}</definedName>
    <definedName name="ELLEN13_1">{#N/A,#N/A,FALSE,"CCTV"}</definedName>
    <definedName name="ELLEN14" localSheetId="0">{#N/A,#N/A,FALSE,"CCTV"}</definedName>
    <definedName name="ELLEN14" localSheetId="22">{#N/A,#N/A,FALSE,"CCTV"}</definedName>
    <definedName name="ELLEN14">{#N/A,#N/A,FALSE,"CCTV"}</definedName>
    <definedName name="ELLEN14_1" localSheetId="0">{#N/A,#N/A,FALSE,"CCTV"}</definedName>
    <definedName name="ELLEN14_1" localSheetId="14">{#N/A,#N/A,FALSE,"CCTV"}</definedName>
    <definedName name="ELLEN14_1" localSheetId="16">{#N/A,#N/A,FALSE,"CCTV"}</definedName>
    <definedName name="ELLEN14_1" localSheetId="22">{#N/A,#N/A,FALSE,"CCTV"}</definedName>
    <definedName name="ELLEN14_1" localSheetId="7">{#N/A,#N/A,FALSE,"CCTV"}</definedName>
    <definedName name="ELLEN14_1">{#N/A,#N/A,FALSE,"CCTV"}</definedName>
    <definedName name="ELLEN15" localSheetId="0">{#N/A,#N/A,FALSE,"CCTV"}</definedName>
    <definedName name="ELLEN15" localSheetId="22">{#N/A,#N/A,FALSE,"CCTV"}</definedName>
    <definedName name="ELLEN15">{#N/A,#N/A,FALSE,"CCTV"}</definedName>
    <definedName name="ELLEN15_1" localSheetId="0">{#N/A,#N/A,FALSE,"CCTV"}</definedName>
    <definedName name="ELLEN15_1" localSheetId="14">{#N/A,#N/A,FALSE,"CCTV"}</definedName>
    <definedName name="ELLEN15_1" localSheetId="16">{#N/A,#N/A,FALSE,"CCTV"}</definedName>
    <definedName name="ELLEN15_1" localSheetId="22">{#N/A,#N/A,FALSE,"CCTV"}</definedName>
    <definedName name="ELLEN15_1" localSheetId="7">{#N/A,#N/A,FALSE,"CCTV"}</definedName>
    <definedName name="ELLEN15_1">{#N/A,#N/A,FALSE,"CCTV"}</definedName>
    <definedName name="ELLEN16" localSheetId="0">{#N/A,#N/A,FALSE,"CCTV"}</definedName>
    <definedName name="ELLEN16" localSheetId="22">{#N/A,#N/A,FALSE,"CCTV"}</definedName>
    <definedName name="ELLEN16">{#N/A,#N/A,FALSE,"CCTV"}</definedName>
    <definedName name="ELLEN16_1" localSheetId="0">{#N/A,#N/A,FALSE,"CCTV"}</definedName>
    <definedName name="ELLEN16_1" localSheetId="14">{#N/A,#N/A,FALSE,"CCTV"}</definedName>
    <definedName name="ELLEN16_1" localSheetId="16">{#N/A,#N/A,FALSE,"CCTV"}</definedName>
    <definedName name="ELLEN16_1" localSheetId="22">{#N/A,#N/A,FALSE,"CCTV"}</definedName>
    <definedName name="ELLEN16_1" localSheetId="7">{#N/A,#N/A,FALSE,"CCTV"}</definedName>
    <definedName name="ELLEN16_1">{#N/A,#N/A,FALSE,"CCTV"}</definedName>
    <definedName name="ELLEN17" localSheetId="0">{#N/A,#N/A,FALSE,"CCTV"}</definedName>
    <definedName name="ELLEN17" localSheetId="22">{#N/A,#N/A,FALSE,"CCTV"}</definedName>
    <definedName name="ELLEN17">{#N/A,#N/A,FALSE,"CCTV"}</definedName>
    <definedName name="ELLEN17_1" localSheetId="0">{#N/A,#N/A,FALSE,"CCTV"}</definedName>
    <definedName name="ELLEN17_1" localSheetId="14">{#N/A,#N/A,FALSE,"CCTV"}</definedName>
    <definedName name="ELLEN17_1" localSheetId="16">{#N/A,#N/A,FALSE,"CCTV"}</definedName>
    <definedName name="ELLEN17_1" localSheetId="22">{#N/A,#N/A,FALSE,"CCTV"}</definedName>
    <definedName name="ELLEN17_1" localSheetId="7">{#N/A,#N/A,FALSE,"CCTV"}</definedName>
    <definedName name="ELLEN17_1">{#N/A,#N/A,FALSE,"CCTV"}</definedName>
    <definedName name="ELLEN18" localSheetId="0">{#N/A,#N/A,FALSE,"CCTV"}</definedName>
    <definedName name="ELLEN18" localSheetId="22">{#N/A,#N/A,FALSE,"CCTV"}</definedName>
    <definedName name="ELLEN18">{#N/A,#N/A,FALSE,"CCTV"}</definedName>
    <definedName name="ELLEN18_1" localSheetId="0">{#N/A,#N/A,FALSE,"CCTV"}</definedName>
    <definedName name="ELLEN18_1" localSheetId="14">{#N/A,#N/A,FALSE,"CCTV"}</definedName>
    <definedName name="ELLEN18_1" localSheetId="16">{#N/A,#N/A,FALSE,"CCTV"}</definedName>
    <definedName name="ELLEN18_1" localSheetId="22">{#N/A,#N/A,FALSE,"CCTV"}</definedName>
    <definedName name="ELLEN18_1" localSheetId="7">{#N/A,#N/A,FALSE,"CCTV"}</definedName>
    <definedName name="ELLEN18_1">{#N/A,#N/A,FALSE,"CCTV"}</definedName>
    <definedName name="ELLEN19" localSheetId="0">{#N/A,#N/A,FALSE,"CCTV"}</definedName>
    <definedName name="ELLEN19" localSheetId="22">{#N/A,#N/A,FALSE,"CCTV"}</definedName>
    <definedName name="ELLEN19">{#N/A,#N/A,FALSE,"CCTV"}</definedName>
    <definedName name="ELLEN19_1" localSheetId="0">{#N/A,#N/A,FALSE,"CCTV"}</definedName>
    <definedName name="ELLEN19_1" localSheetId="14">{#N/A,#N/A,FALSE,"CCTV"}</definedName>
    <definedName name="ELLEN19_1" localSheetId="16">{#N/A,#N/A,FALSE,"CCTV"}</definedName>
    <definedName name="ELLEN19_1" localSheetId="22">{#N/A,#N/A,FALSE,"CCTV"}</definedName>
    <definedName name="ELLEN19_1" localSheetId="7">{#N/A,#N/A,FALSE,"CCTV"}</definedName>
    <definedName name="ELLEN19_1">{#N/A,#N/A,FALSE,"CCTV"}</definedName>
    <definedName name="ELLEN2" localSheetId="0">{#N/A,#N/A,FALSE,"CCTV"}</definedName>
    <definedName name="ELLEN2" localSheetId="22">{#N/A,#N/A,FALSE,"CCTV"}</definedName>
    <definedName name="ELLEN2">{#N/A,#N/A,FALSE,"CCTV"}</definedName>
    <definedName name="ELLEN2_1" localSheetId="0">{#N/A,#N/A,FALSE,"CCTV"}</definedName>
    <definedName name="ELLEN2_1" localSheetId="14">{#N/A,#N/A,FALSE,"CCTV"}</definedName>
    <definedName name="ELLEN2_1" localSheetId="16">{#N/A,#N/A,FALSE,"CCTV"}</definedName>
    <definedName name="ELLEN2_1" localSheetId="22">{#N/A,#N/A,FALSE,"CCTV"}</definedName>
    <definedName name="ELLEN2_1" localSheetId="7">{#N/A,#N/A,FALSE,"CCTV"}</definedName>
    <definedName name="ELLEN2_1">{#N/A,#N/A,FALSE,"CCTV"}</definedName>
    <definedName name="ELLEN3" localSheetId="0">{#N/A,#N/A,FALSE,"CCTV"}</definedName>
    <definedName name="ELLEN3" localSheetId="22">{#N/A,#N/A,FALSE,"CCTV"}</definedName>
    <definedName name="ELLEN3">{#N/A,#N/A,FALSE,"CCTV"}</definedName>
    <definedName name="ELLEN3_1" localSheetId="0">{#N/A,#N/A,FALSE,"CCTV"}</definedName>
    <definedName name="ELLEN3_1" localSheetId="14">{#N/A,#N/A,FALSE,"CCTV"}</definedName>
    <definedName name="ELLEN3_1" localSheetId="16">{#N/A,#N/A,FALSE,"CCTV"}</definedName>
    <definedName name="ELLEN3_1" localSheetId="22">{#N/A,#N/A,FALSE,"CCTV"}</definedName>
    <definedName name="ELLEN3_1" localSheetId="7">{#N/A,#N/A,FALSE,"CCTV"}</definedName>
    <definedName name="ELLEN3_1">{#N/A,#N/A,FALSE,"CCTV"}</definedName>
    <definedName name="ELLEN4" localSheetId="0">{#N/A,#N/A,FALSE,"CCTV"}</definedName>
    <definedName name="ELLEN4" localSheetId="22">{#N/A,#N/A,FALSE,"CCTV"}</definedName>
    <definedName name="ELLEN4">{#N/A,#N/A,FALSE,"CCTV"}</definedName>
    <definedName name="ELLEN4_1" localSheetId="0">{#N/A,#N/A,FALSE,"CCTV"}</definedName>
    <definedName name="ELLEN4_1" localSheetId="14">{#N/A,#N/A,FALSE,"CCTV"}</definedName>
    <definedName name="ELLEN4_1" localSheetId="16">{#N/A,#N/A,FALSE,"CCTV"}</definedName>
    <definedName name="ELLEN4_1" localSheetId="22">{#N/A,#N/A,FALSE,"CCTV"}</definedName>
    <definedName name="ELLEN4_1" localSheetId="7">{#N/A,#N/A,FALSE,"CCTV"}</definedName>
    <definedName name="ELLEN4_1">{#N/A,#N/A,FALSE,"CCTV"}</definedName>
    <definedName name="ELLEN5" localSheetId="0">{#N/A,#N/A,FALSE,"CCTV"}</definedName>
    <definedName name="ELLEN5" localSheetId="22">{#N/A,#N/A,FALSE,"CCTV"}</definedName>
    <definedName name="ELLEN5">{#N/A,#N/A,FALSE,"CCTV"}</definedName>
    <definedName name="ELLEN5_1" localSheetId="0">{#N/A,#N/A,FALSE,"CCTV"}</definedName>
    <definedName name="ELLEN5_1" localSheetId="14">{#N/A,#N/A,FALSE,"CCTV"}</definedName>
    <definedName name="ELLEN5_1" localSheetId="16">{#N/A,#N/A,FALSE,"CCTV"}</definedName>
    <definedName name="ELLEN5_1" localSheetId="22">{#N/A,#N/A,FALSE,"CCTV"}</definedName>
    <definedName name="ELLEN5_1" localSheetId="7">{#N/A,#N/A,FALSE,"CCTV"}</definedName>
    <definedName name="ELLEN5_1">{#N/A,#N/A,FALSE,"CCTV"}</definedName>
    <definedName name="ELLEN6" localSheetId="0">{#N/A,#N/A,FALSE,"CCTV"}</definedName>
    <definedName name="ELLEN6" localSheetId="22">{#N/A,#N/A,FALSE,"CCTV"}</definedName>
    <definedName name="ELLEN6">{#N/A,#N/A,FALSE,"CCTV"}</definedName>
    <definedName name="ELLEN6_1" localSheetId="0">{#N/A,#N/A,FALSE,"CCTV"}</definedName>
    <definedName name="ELLEN6_1" localSheetId="14">{#N/A,#N/A,FALSE,"CCTV"}</definedName>
    <definedName name="ELLEN6_1" localSheetId="16">{#N/A,#N/A,FALSE,"CCTV"}</definedName>
    <definedName name="ELLEN6_1" localSheetId="22">{#N/A,#N/A,FALSE,"CCTV"}</definedName>
    <definedName name="ELLEN6_1" localSheetId="7">{#N/A,#N/A,FALSE,"CCTV"}</definedName>
    <definedName name="ELLEN6_1">{#N/A,#N/A,FALSE,"CCTV"}</definedName>
    <definedName name="ELLEN7" localSheetId="0">{#N/A,#N/A,FALSE,"CCTV"}</definedName>
    <definedName name="ELLEN7" localSheetId="22">{#N/A,#N/A,FALSE,"CCTV"}</definedName>
    <definedName name="ELLEN7">{#N/A,#N/A,FALSE,"CCTV"}</definedName>
    <definedName name="ELLEN7_1" localSheetId="0">{#N/A,#N/A,FALSE,"CCTV"}</definedName>
    <definedName name="ELLEN7_1" localSheetId="14">{#N/A,#N/A,FALSE,"CCTV"}</definedName>
    <definedName name="ELLEN7_1" localSheetId="16">{#N/A,#N/A,FALSE,"CCTV"}</definedName>
    <definedName name="ELLEN7_1" localSheetId="22">{#N/A,#N/A,FALSE,"CCTV"}</definedName>
    <definedName name="ELLEN7_1" localSheetId="7">{#N/A,#N/A,FALSE,"CCTV"}</definedName>
    <definedName name="ELLEN7_1">{#N/A,#N/A,FALSE,"CCTV"}</definedName>
    <definedName name="ELLEN8" localSheetId="0">{#N/A,#N/A,FALSE,"CCTV"}</definedName>
    <definedName name="ELLEN8" localSheetId="22">{#N/A,#N/A,FALSE,"CCTV"}</definedName>
    <definedName name="ELLEN8">{#N/A,#N/A,FALSE,"CCTV"}</definedName>
    <definedName name="ELLEN8_1" localSheetId="0">{#N/A,#N/A,FALSE,"CCTV"}</definedName>
    <definedName name="ELLEN8_1" localSheetId="14">{#N/A,#N/A,FALSE,"CCTV"}</definedName>
    <definedName name="ELLEN8_1" localSheetId="16">{#N/A,#N/A,FALSE,"CCTV"}</definedName>
    <definedName name="ELLEN8_1" localSheetId="22">{#N/A,#N/A,FALSE,"CCTV"}</definedName>
    <definedName name="ELLEN8_1" localSheetId="7">{#N/A,#N/A,FALSE,"CCTV"}</definedName>
    <definedName name="ELLEN8_1">{#N/A,#N/A,FALSE,"CCTV"}</definedName>
    <definedName name="ELLEN9" localSheetId="0">{#N/A,#N/A,FALSE,"CCTV"}</definedName>
    <definedName name="ELLEN9" localSheetId="22">{#N/A,#N/A,FALSE,"CCTV"}</definedName>
    <definedName name="ELLEN9">{#N/A,#N/A,FALSE,"CCTV"}</definedName>
    <definedName name="ELLEN9_1" localSheetId="0">{#N/A,#N/A,FALSE,"CCTV"}</definedName>
    <definedName name="ELLEN9_1" localSheetId="14">{#N/A,#N/A,FALSE,"CCTV"}</definedName>
    <definedName name="ELLEN9_1" localSheetId="16">{#N/A,#N/A,FALSE,"CCTV"}</definedName>
    <definedName name="ELLEN9_1" localSheetId="22">{#N/A,#N/A,FALSE,"CCTV"}</definedName>
    <definedName name="ELLEN9_1" localSheetId="7">{#N/A,#N/A,FALSE,"CCTV"}</definedName>
    <definedName name="ELLEN9_1">{#N/A,#N/A,FALSE,"CCTV"}</definedName>
    <definedName name="em">#REF!</definedName>
    <definedName name="Email" localSheetId="22">#REF!</definedName>
    <definedName name="Email">#REF!</definedName>
    <definedName name="emb" localSheetId="22">#REF!</definedName>
    <definedName name="emb">#REF!</definedName>
    <definedName name="EMC_ADDRESS" localSheetId="22">#REF!</definedName>
    <definedName name="EMC_ADDRESS">#REF!</definedName>
    <definedName name="EMC_BM_TABLE_HEADER" localSheetId="22">#REF!</definedName>
    <definedName name="EMC_BM_TABLE_HEADER">#REF!</definedName>
    <definedName name="EMC_BUSINESS_MONITORING" localSheetId="22">#REF!</definedName>
    <definedName name="EMC_BUSINESS_MONITORING">#REF!</definedName>
    <definedName name="EMC_NO_RULES_BROKEN" localSheetId="22">#REF!</definedName>
    <definedName name="EMC_NO_RULES_BROKEN">#REF!</definedName>
    <definedName name="EmpList">#REF!</definedName>
    <definedName name="EmployeeList">#REF!</definedName>
    <definedName name="end" localSheetId="22">#REF!</definedName>
    <definedName name="end">#REF!</definedName>
    <definedName name="End_1" localSheetId="22">#REF!</definedName>
    <definedName name="End_1">#REF!</definedName>
    <definedName name="End_1_18" localSheetId="22">#REF!</definedName>
    <definedName name="End_1_18">#REF!</definedName>
    <definedName name="End_10" localSheetId="22">#REF!</definedName>
    <definedName name="End_10">#REF!</definedName>
    <definedName name="End_10_18" localSheetId="22">#REF!</definedName>
    <definedName name="End_10_18">#REF!</definedName>
    <definedName name="End_11" localSheetId="22">#REF!</definedName>
    <definedName name="End_11">#REF!</definedName>
    <definedName name="End_11_18" localSheetId="22">#REF!</definedName>
    <definedName name="End_11_18">#REF!</definedName>
    <definedName name="End_12" localSheetId="22">#REF!</definedName>
    <definedName name="End_12">#REF!</definedName>
    <definedName name="End_12_18" localSheetId="22">#REF!</definedName>
    <definedName name="End_12_18">#REF!</definedName>
    <definedName name="End_13" localSheetId="22">#REF!</definedName>
    <definedName name="End_13">#REF!</definedName>
    <definedName name="End_13_18" localSheetId="22">#REF!</definedName>
    <definedName name="End_13_18">#REF!</definedName>
    <definedName name="End_2" localSheetId="22">#REF!</definedName>
    <definedName name="End_2">#REF!</definedName>
    <definedName name="End_2_18" localSheetId="22">#REF!</definedName>
    <definedName name="End_2_18">#REF!</definedName>
    <definedName name="End_3" localSheetId="22">#REF!</definedName>
    <definedName name="End_3">#REF!</definedName>
    <definedName name="End_3_18" localSheetId="22">#REF!</definedName>
    <definedName name="End_3_18">#REF!</definedName>
    <definedName name="End_4" localSheetId="22">#REF!</definedName>
    <definedName name="End_4">#REF!</definedName>
    <definedName name="End_4_18" localSheetId="22">#REF!</definedName>
    <definedName name="End_4_18">#REF!</definedName>
    <definedName name="End_5" localSheetId="22">#REF!</definedName>
    <definedName name="End_5">#REF!</definedName>
    <definedName name="End_5_18" localSheetId="22">#REF!</definedName>
    <definedName name="End_5_18">#REF!</definedName>
    <definedName name="End_6" localSheetId="22">#REF!</definedName>
    <definedName name="End_6">#REF!</definedName>
    <definedName name="End_6_18" localSheetId="22">#REF!</definedName>
    <definedName name="End_6_18">#REF!</definedName>
    <definedName name="End_7" localSheetId="22">#REF!</definedName>
    <definedName name="End_7">#REF!</definedName>
    <definedName name="End_7_18" localSheetId="22">#REF!</definedName>
    <definedName name="End_7_18">#REF!</definedName>
    <definedName name="End_8" localSheetId="22">#REF!</definedName>
    <definedName name="End_8">#REF!</definedName>
    <definedName name="End_8_18" localSheetId="22">#REF!</definedName>
    <definedName name="End_8_18">#REF!</definedName>
    <definedName name="End_9" localSheetId="22">#REF!</definedName>
    <definedName name="End_9">#REF!</definedName>
    <definedName name="End_9_18" localSheetId="22">#REF!</definedName>
    <definedName name="End_9_18">#REF!</definedName>
    <definedName name="Endpoint1" localSheetId="22">#REF!</definedName>
    <definedName name="Endpoint1">#REF!</definedName>
    <definedName name="Endpoint2" localSheetId="22">#REF!</definedName>
    <definedName name="Endpoint2">#REF!</definedName>
    <definedName name="Endpoint3" localSheetId="22">#REF!</definedName>
    <definedName name="Endpoint3">#REF!</definedName>
    <definedName name="ENG_COST">#REF!</definedName>
    <definedName name="ENG_COST_IN_EURO">#REF!</definedName>
    <definedName name="EngineerRateFrance">#REF!</definedName>
    <definedName name="EngineerRateOtherCountry">#REF!</definedName>
    <definedName name="ENJA"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õ" localSheetId="22">#REF!</definedName>
    <definedName name="eõ">#REF!</definedName>
    <definedName name="Ep" localSheetId="22">#REF!</definedName>
    <definedName name="Ep">#REF!</definedName>
    <definedName name="EQ" localSheetId="22">#REF!</definedName>
    <definedName name="EQ">#REF!</definedName>
    <definedName name="EQI">#REF!</definedName>
    <definedName name="eqtrwy" localSheetId="22">{"'Sheet1'!$L$16"}</definedName>
    <definedName name="eqtrwy">{"'Sheet1'!$L$16"}</definedName>
    <definedName name="EQƯEWQ">#REF!</definedName>
    <definedName name="Equipment" localSheetId="22">#REF!</definedName>
    <definedName name="Equipment">#REF!</definedName>
    <definedName name="Equipment_variable_cost">#REF!</definedName>
    <definedName name="equipmentvt" localSheetId="22">#REF!</definedName>
    <definedName name="equipmentvt">#REF!</definedName>
    <definedName name="Equpt_Test" localSheetId="22">#REF!</definedName>
    <definedName name="Equpt_Test">#REF!</definedName>
    <definedName name="eqửqư" localSheetId="0">{"'Sheet1'!$A$2"}</definedName>
    <definedName name="eqửqư" localSheetId="14">{"'Sheet1'!$A$2"}</definedName>
    <definedName name="eqửqư" localSheetId="16">{"'Sheet1'!$A$2"}</definedName>
    <definedName name="eqửqư" localSheetId="22">{"'Sheet1'!$A$2"}</definedName>
    <definedName name="eqửqư" localSheetId="6">{"'Sheet1'!$A$2"}</definedName>
    <definedName name="eqửqư" localSheetId="7">{"'Sheet1'!$A$2"}</definedName>
    <definedName name="eqửqư">{"'Sheet1'!$A$2"}</definedName>
    <definedName name="er">#REF!</definedName>
    <definedName name="Erl" localSheetId="22">#REF!</definedName>
    <definedName name="erl">#REF!</definedName>
    <definedName name="erla" localSheetId="22">#REF!</definedName>
    <definedName name="erla">#REF!</definedName>
    <definedName name="erlangB">#REF!</definedName>
    <definedName name="erlangB1">#REF!</definedName>
    <definedName name="erlangB2">#REF!</definedName>
    <definedName name="Erlangs">#REF!</definedName>
    <definedName name="Erlangs_per_Span">#REF!</definedName>
    <definedName name="erlcv" localSheetId="22">#REF!</definedName>
    <definedName name="erlcv">#REF!</definedName>
    <definedName name="erlf" localSheetId="22">#REF!</definedName>
    <definedName name="erlf">#REF!</definedName>
    <definedName name="Erosion">#REF!</definedName>
    <definedName name="Erosion_Table">#REF!</definedName>
    <definedName name="ERP">#REF!</definedName>
    <definedName name="errr" localSheetId="22">{"'Sheet1'!$L$16"}</definedName>
    <definedName name="errr">{"'Sheet1'!$L$16"}</definedName>
    <definedName name="ertûhh" localSheetId="22">#REF!</definedName>
    <definedName name="ertûhh">#REF!</definedName>
    <definedName name="ES" localSheetId="22">#REF!</definedName>
    <definedName name="ES">#REF!</definedName>
    <definedName name="ESBSFactor">#REF!</definedName>
    <definedName name="ESBSLOGON">#REF!</definedName>
    <definedName name="esgtew" localSheetId="0">{#N/A,#N/A,FALSE,"Chi tiÆt"}</definedName>
    <definedName name="esgtew" localSheetId="22">{#N/A,#N/A,FALSE,"Chi tiÆt"}</definedName>
    <definedName name="esgtew">{#N/A,#N/A,FALSE,"Chi tiÆt"}</definedName>
    <definedName name="esgtew_1" localSheetId="0">{#N/A,#N/A,FALSE,"Chi tiÆt"}</definedName>
    <definedName name="esgtew_1" localSheetId="14">{#N/A,#N/A,FALSE,"Chi tiÆt"}</definedName>
    <definedName name="esgtew_1" localSheetId="16">{#N/A,#N/A,FALSE,"Chi tiÆt"}</definedName>
    <definedName name="esgtew_1" localSheetId="22">{#N/A,#N/A,FALSE,"Chi tiÆt"}</definedName>
    <definedName name="esgtew_1" localSheetId="7">{#N/A,#N/A,FALSE,"Chi tiÆt"}</definedName>
    <definedName name="esgtew_1">{#N/A,#N/A,FALSE,"Chi tiÆt"}</definedName>
    <definedName name="ESS_ITP">#REF!</definedName>
    <definedName name="ESS_SSP">#REF!</definedName>
    <definedName name="Est._Vol" localSheetId="22">#REF!</definedName>
    <definedName name="Est._Vol">#REF!</definedName>
    <definedName name="et" localSheetId="22">#REF!</definedName>
    <definedName name="et">#REF!</definedName>
    <definedName name="etethtehbdex" localSheetId="0">{#N/A,#N/A,FALSE,"Chi tiÆt"}</definedName>
    <definedName name="etethtehbdex" localSheetId="22">{#N/A,#N/A,FALSE,"Chi tiÆt"}</definedName>
    <definedName name="etethtehbdex">{#N/A,#N/A,FALSE,"Chi tiÆt"}</definedName>
    <definedName name="etethtehbdex_1" localSheetId="0">{#N/A,#N/A,FALSE,"Chi tiÆt"}</definedName>
    <definedName name="etethtehbdex_1" localSheetId="14">{#N/A,#N/A,FALSE,"Chi tiÆt"}</definedName>
    <definedName name="etethtehbdex_1" localSheetId="16">{#N/A,#N/A,FALSE,"Chi tiÆt"}</definedName>
    <definedName name="etethtehbdex_1" localSheetId="22">{#N/A,#N/A,FALSE,"Chi tiÆt"}</definedName>
    <definedName name="etethtehbdex_1" localSheetId="7">{#N/A,#N/A,FALSE,"Chi tiÆt"}</definedName>
    <definedName name="etethtehbdex_1">{#N/A,#N/A,FALSE,"Chi tiÆt"}</definedName>
    <definedName name="ẻtgwert">#REF!</definedName>
    <definedName name="ETH" localSheetId="22">#REF!</definedName>
    <definedName name="ETH">#REF!</definedName>
    <definedName name="Eth_Pr">#REF!</definedName>
    <definedName name="ethehe" localSheetId="22">#REF!</definedName>
    <definedName name="ethehe">#REF!</definedName>
    <definedName name="êthtêt" localSheetId="0">{"Offgrid",#N/A,FALSE,"OFFGRID";"Region",#N/A,FALSE,"REGION";"Offgrid -2",#N/A,FALSE,"OFFGRID";"WTP",#N/A,FALSE,"WTP";"WTP -2",#N/A,FALSE,"WTP";"Project",#N/A,FALSE,"PROJECT";"Summary -2",#N/A,FALSE,"SUMMARY"}</definedName>
    <definedName name="êthtêt" localSheetId="22">{"Offgrid",#N/A,FALSE,"OFFGRID";"Region",#N/A,FALSE,"REGION";"Offgrid -2",#N/A,FALSE,"OFFGRID";"WTP",#N/A,FALSE,"WTP";"WTP -2",#N/A,FALSE,"WTP";"Project",#N/A,FALSE,"PROJECT";"Summary -2",#N/A,FALSE,"SUMMARY"}</definedName>
    <definedName name="êthtêt">{"Offgrid",#N/A,FALSE,"OFFGRID";"Region",#N/A,FALSE,"REGION";"Offgrid -2",#N/A,FALSE,"OFFGRID";"WTP",#N/A,FALSE,"WTP";"WTP -2",#N/A,FALSE,"WTP";"Project",#N/A,FALSE,"PROJECT";"Summary -2",#N/A,FALSE,"SUMMARY"}</definedName>
    <definedName name="êthtêt_1" localSheetId="0">{"Offgrid",#N/A,FALSE,"OFFGRID";"Region",#N/A,FALSE,"REGION";"Offgrid -2",#N/A,FALSE,"OFFGRID";"WTP",#N/A,FALSE,"WTP";"WTP -2",#N/A,FALSE,"WTP";"Project",#N/A,FALSE,"PROJECT";"Summary -2",#N/A,FALSE,"SUMMARY"}</definedName>
    <definedName name="êthtêt_1" localSheetId="14">{"Offgrid",#N/A,FALSE,"OFFGRID";"Region",#N/A,FALSE,"REGION";"Offgrid -2",#N/A,FALSE,"OFFGRID";"WTP",#N/A,FALSE,"WTP";"WTP -2",#N/A,FALSE,"WTP";"Project",#N/A,FALSE,"PROJECT";"Summary -2",#N/A,FALSE,"SUMMARY"}</definedName>
    <definedName name="êthtêt_1" localSheetId="16">{"Offgrid",#N/A,FALSE,"OFFGRID";"Region",#N/A,FALSE,"REGION";"Offgrid -2",#N/A,FALSE,"OFFGRID";"WTP",#N/A,FALSE,"WTP";"WTP -2",#N/A,FALSE,"WTP";"Project",#N/A,FALSE,"PROJECT";"Summary -2",#N/A,FALSE,"SUMMARY"}</definedName>
    <definedName name="êthtêt_1" localSheetId="22">{"Offgrid",#N/A,FALSE,"OFFGRID";"Region",#N/A,FALSE,"REGION";"Offgrid -2",#N/A,FALSE,"OFFGRID";"WTP",#N/A,FALSE,"WTP";"WTP -2",#N/A,FALSE,"WTP";"Project",#N/A,FALSE,"PROJECT";"Summary -2",#N/A,FALSE,"SUMMARY"}</definedName>
    <definedName name="êthtêt_1" localSheetId="7">{"Offgrid",#N/A,FALSE,"OFFGRID";"Region",#N/A,FALSE,"REGION";"Offgrid -2",#N/A,FALSE,"OFFGRID";"WTP",#N/A,FALSE,"WTP";"WTP -2",#N/A,FALSE,"WTP";"Project",#N/A,FALSE,"PROJECT";"Summary -2",#N/A,FALSE,"SUMMARY"}</definedName>
    <definedName name="êthtêt_1">{"Offgrid",#N/A,FALSE,"OFFGRID";"Region",#N/A,FALSE,"REGION";"Offgrid -2",#N/A,FALSE,"OFFGRID";"WTP",#N/A,FALSE,"WTP";"WTP -2",#N/A,FALSE,"WTP";"Project",#N/A,FALSE,"PROJECT";"Summary -2",#N/A,FALSE,"SUMMARY"}</definedName>
    <definedName name="etqgsg_đhs" localSheetId="0">{"'Sheet1'!$L$16"}</definedName>
    <definedName name="etqgsg_đhs" localSheetId="14">{"'Sheet1'!$L$16"}</definedName>
    <definedName name="etqgsg_đhs" localSheetId="19">{"'Sheet1'!$L$16"}</definedName>
    <definedName name="etqgsg_đhs" localSheetId="16">{"'Sheet1'!$L$16"}</definedName>
    <definedName name="etqgsg_đhs" localSheetId="17">{"'Sheet1'!$L$16"}</definedName>
    <definedName name="etqgsg_đhs" localSheetId="18">{"'Sheet1'!$L$16"}</definedName>
    <definedName name="etqgsg_đhs" localSheetId="22">{"'Sheet1'!$L$16"}</definedName>
    <definedName name="etqgsg_đhs" localSheetId="6">{"'Sheet1'!$L$16"}</definedName>
    <definedName name="etqgsg_đhs">{"'Sheet1'!$L$16"}</definedName>
    <definedName name="etqgsg_đhs_1" localSheetId="0">{"'Sheet1'!$L$16"}</definedName>
    <definedName name="etqgsg_đhs_1" localSheetId="14">{"'Sheet1'!$L$16"}</definedName>
    <definedName name="etqgsg_đhs_1" localSheetId="16">{"'Sheet1'!$L$16"}</definedName>
    <definedName name="etqgsg_đhs_1" localSheetId="22">{"'Sheet1'!$L$16"}</definedName>
    <definedName name="etqgsg_đhs_1" localSheetId="7">{"'Sheet1'!$L$16"}</definedName>
    <definedName name="etqgsg_đhs_1">{"'Sheet1'!$L$16"}</definedName>
    <definedName name="etrw45.đ" localSheetId="0">{"Offgrid",#N/A,FALSE,"OFFGRID";"Region",#N/A,FALSE,"REGION";"Offgrid -2",#N/A,FALSE,"OFFGRID";"WTP",#N/A,FALSE,"WTP";"WTP -2",#N/A,FALSE,"WTP";"Project",#N/A,FALSE,"PROJECT";"Summary -2",#N/A,FALSE,"SUMMARY"}</definedName>
    <definedName name="etrw45.đ" localSheetId="22">{"Offgrid",#N/A,FALSE,"OFFGRID";"Region",#N/A,FALSE,"REGION";"Offgrid -2",#N/A,FALSE,"OFFGRID";"WTP",#N/A,FALSE,"WTP";"WTP -2",#N/A,FALSE,"WTP";"Project",#N/A,FALSE,"PROJECT";"Summary -2",#N/A,FALSE,"SUMMARY"}</definedName>
    <definedName name="etrw45.đ">{"Offgrid",#N/A,FALSE,"OFFGRID";"Region",#N/A,FALSE,"REGION";"Offgrid -2",#N/A,FALSE,"OFFGRID";"WTP",#N/A,FALSE,"WTP";"WTP -2",#N/A,FALSE,"WTP";"Project",#N/A,FALSE,"PROJECT";"Summary -2",#N/A,FALSE,"SUMMARY"}</definedName>
    <definedName name="etrw45.đ_1" localSheetId="0">{"Offgrid",#N/A,FALSE,"OFFGRID";"Region",#N/A,FALSE,"REGION";"Offgrid -2",#N/A,FALSE,"OFFGRID";"WTP",#N/A,FALSE,"WTP";"WTP -2",#N/A,FALSE,"WTP";"Project",#N/A,FALSE,"PROJECT";"Summary -2",#N/A,FALSE,"SUMMARY"}</definedName>
    <definedName name="etrw45.đ_1" localSheetId="14">{"Offgrid",#N/A,FALSE,"OFFGRID";"Region",#N/A,FALSE,"REGION";"Offgrid -2",#N/A,FALSE,"OFFGRID";"WTP",#N/A,FALSE,"WTP";"WTP -2",#N/A,FALSE,"WTP";"Project",#N/A,FALSE,"PROJECT";"Summary -2",#N/A,FALSE,"SUMMARY"}</definedName>
    <definedName name="etrw45.đ_1" localSheetId="16">{"Offgrid",#N/A,FALSE,"OFFGRID";"Region",#N/A,FALSE,"REGION";"Offgrid -2",#N/A,FALSE,"OFFGRID";"WTP",#N/A,FALSE,"WTP";"WTP -2",#N/A,FALSE,"WTP";"Project",#N/A,FALSE,"PROJECT";"Summary -2",#N/A,FALSE,"SUMMARY"}</definedName>
    <definedName name="etrw45.đ_1" localSheetId="22">{"Offgrid",#N/A,FALSE,"OFFGRID";"Region",#N/A,FALSE,"REGION";"Offgrid -2",#N/A,FALSE,"OFFGRID";"WTP",#N/A,FALSE,"WTP";"WTP -2",#N/A,FALSE,"WTP";"Project",#N/A,FALSE,"PROJECT";"Summary -2",#N/A,FALSE,"SUMMARY"}</definedName>
    <definedName name="etrw45.đ_1" localSheetId="7">{"Offgrid",#N/A,FALSE,"OFFGRID";"Region",#N/A,FALSE,"REGION";"Offgrid -2",#N/A,FALSE,"OFFGRID";"WTP",#N/A,FALSE,"WTP";"WTP -2",#N/A,FALSE,"WTP";"Project",#N/A,FALSE,"PROJECT";"Summary -2",#N/A,FALSE,"SUMMARY"}</definedName>
    <definedName name="etrw45.đ_1">{"Offgrid",#N/A,FALSE,"OFFGRID";"Region",#N/A,FALSE,"REGION";"Offgrid -2",#N/A,FALSE,"OFFGRID";"WTP",#N/A,FALSE,"WTP";"WTP -2",#N/A,FALSE,"WTP";"Project",#N/A,FALSE,"PROJECT";"Summary -2",#N/A,FALSE,"SUMMARY"}</definedName>
    <definedName name="eu" localSheetId="22">#REF!</definedName>
    <definedName name="eu">#REF!</definedName>
    <definedName name="EUOMCRGND">#REF!</definedName>
    <definedName name="EUOMCRH100">#REF!</definedName>
    <definedName name="EUOMCRH50">#REF!</definedName>
    <definedName name="EUOMCRHMIS10">#REF!</definedName>
    <definedName name="EUOMCRHMIS5">#REF!</definedName>
    <definedName name="EUOMCRPMEBG">#REF!</definedName>
    <definedName name="EUOMCRSLT">#REF!</definedName>
    <definedName name="eur" localSheetId="22">42</definedName>
    <definedName name="eur">42</definedName>
    <definedName name="eur_plane">#REF!</definedName>
    <definedName name="EURCDT" localSheetId="22">#REF!</definedName>
    <definedName name="EURCDT">#REF!</definedName>
    <definedName name="EURDL" localSheetId="22">#REF!</definedName>
    <definedName name="EURDL">#REF!</definedName>
    <definedName name="EURDTCS">#REF!</definedName>
    <definedName name="EURgunt">#REF!</definedName>
    <definedName name="EURKN">#REF!</definedName>
    <definedName name="EURLDD">#REF!</definedName>
    <definedName name="euro" localSheetId="22">#REF!</definedName>
    <definedName name="euro">#REF!</definedName>
    <definedName name="EURO_ATS" localSheetId="22">#REF!</definedName>
    <definedName name="EURO_ATS">#REF!</definedName>
    <definedName name="EURO_DEM" localSheetId="22">#REF!</definedName>
    <definedName name="EURO_DEM">#REF!</definedName>
    <definedName name="Euro_FF_cur_rate">#REF!</definedName>
    <definedName name="Euro_to_FrF">#REF!</definedName>
    <definedName name="Euro_to_MYR">#REF!</definedName>
    <definedName name="Euro_to_USD">#REF!</definedName>
    <definedName name="EURO_USD" localSheetId="22">#REF!</definedName>
    <definedName name="EURO_USD">#REF!</definedName>
    <definedName name="Euro2USD">#REF!</definedName>
    <definedName name="EURPLC200">#REF!</definedName>
    <definedName name="EURPLC300">#REF!</definedName>
    <definedName name="EURPLSNC">#REF!</definedName>
    <definedName name="EURVDK">#REF!</definedName>
    <definedName name="EVNB">#REF!</definedName>
    <definedName name="evt" localSheetId="22">{"'Sheet1'!$L$16"}</definedName>
    <definedName name="evt">{"'Sheet1'!$L$16"}</definedName>
    <definedName name="EW" localSheetId="0">{"'Summary'!$A$1:$J$46"}</definedName>
    <definedName name="EW" localSheetId="14">{"'Summary'!$A$1:$J$46"}</definedName>
    <definedName name="EW" localSheetId="19">{"'Summary'!$A$1:$J$46"}</definedName>
    <definedName name="EW" localSheetId="16">{"'Summary'!$A$1:$J$46"}</definedName>
    <definedName name="EW" localSheetId="17">{"'Summary'!$A$1:$J$46"}</definedName>
    <definedName name="EW" localSheetId="18">{"'Summary'!$A$1:$J$46"}</definedName>
    <definedName name="EW" localSheetId="22">{"'Summary'!$A$1:$J$46"}</definedName>
    <definedName name="EW" localSheetId="6">{"'Summary'!$A$1:$J$46"}</definedName>
    <definedName name="EW">{"'Summary'!$A$1:$J$46"}</definedName>
    <definedName name="EW_1" localSheetId="0">{"'Summary'!$A$1:$J$46"}</definedName>
    <definedName name="EW_1" localSheetId="14">{"'Summary'!$A$1:$J$46"}</definedName>
    <definedName name="EW_1" localSheetId="16">{"'Summary'!$A$1:$J$46"}</definedName>
    <definedName name="EW_1" localSheetId="22">{"'Summary'!$A$1:$J$46"}</definedName>
    <definedName name="EW_1" localSheetId="7">{"'Summary'!$A$1:$J$46"}</definedName>
    <definedName name="EW_1">{"'Summary'!$A$1:$J$46"}</definedName>
    <definedName name="ewf" localSheetId="6">#REF!</definedName>
    <definedName name="ewf">#REF!</definedName>
    <definedName name="ewrhghsfh">#REF!</definedName>
    <definedName name="EX" localSheetId="22">#REF!</definedName>
    <definedName name="EX">#REF!</definedName>
    <definedName name="Ex_L">#REF!</definedName>
    <definedName name="EX_Length_373">#REF!</definedName>
    <definedName name="ex_rate" localSheetId="22">22500</definedName>
    <definedName name="ex_rate">22500</definedName>
    <definedName name="Ex_Work_to_CIF">#REF!</definedName>
    <definedName name="ExactAddinConnection">"003"</definedName>
    <definedName name="ExactAddinConnection.002">"CPNT01;003;mengtalekk;1"</definedName>
    <definedName name="ExactAddinConnection.003">"CPNT01;006;mengtalekk;1"</definedName>
    <definedName name="ExactAddinReports">2</definedName>
    <definedName name="exc" localSheetId="22">1.095</definedName>
    <definedName name="exc">1.095</definedName>
    <definedName name="Excel_BuiltIn__FilterDatabase_5" localSheetId="22">#REF!</definedName>
    <definedName name="Excel_BuiltIn__FilterDatabase_5">#REF!</definedName>
    <definedName name="Excel_BuiltIn_Criteria" localSheetId="22">#REF!</definedName>
    <definedName name="Excel_BuiltIn_Criteria">#REF!</definedName>
    <definedName name="Excel_BuiltIn_Database" localSheetId="22">#REF!</definedName>
    <definedName name="Excel_BuiltIn_Database">#REF!</definedName>
    <definedName name="Excel_BuiltIn_Database_14" localSheetId="22">#REF!</definedName>
    <definedName name="Excel_BuiltIn_Database_14">#REF!</definedName>
    <definedName name="Excel_BuiltIn_Database_18" localSheetId="22">#REF!</definedName>
    <definedName name="Excel_BuiltIn_Database_18">#REF!</definedName>
    <definedName name="Excel_BuiltIn_Extract" localSheetId="22">#REF!</definedName>
    <definedName name="Excel_BuiltIn_Extract">#REF!</definedName>
    <definedName name="Excel_BuiltIn_Extract_14">#REF!</definedName>
    <definedName name="Excel_BuiltIn_Print_Area" localSheetId="22">#REF!</definedName>
    <definedName name="Excel_BuiltIn_Print_Area">#REF!</definedName>
    <definedName name="Excel_BuiltIn_Print_Area_1" localSheetId="22">#REF!</definedName>
    <definedName name="Excel_BuiltIn_Print_Area_1">#REF!</definedName>
    <definedName name="Excel_BuiltIn_Print_Area_2" localSheetId="22">#REF!</definedName>
    <definedName name="Excel_BuiltIn_Print_Area_2">#REF!</definedName>
    <definedName name="Excel_BuiltIn_Print_Titles" localSheetId="22">#REF!</definedName>
    <definedName name="Excel_BuiltIn_Print_Titles">#REF!</definedName>
    <definedName name="Excel_BuiltIn_Print_Titles_10" localSheetId="22">#REF!</definedName>
    <definedName name="Excel_BuiltIn_Print_Titles_10">#REF!</definedName>
    <definedName name="Excel_BuiltIn_Print_Titles_11" localSheetId="22">#REF!</definedName>
    <definedName name="Excel_BuiltIn_Print_Titles_11">#REF!</definedName>
    <definedName name="Excel_BuiltIn_Print_Titles_12" localSheetId="22">#REF!</definedName>
    <definedName name="Excel_BuiltIn_Print_Titles_12">#REF!</definedName>
    <definedName name="Excel_BuiltIn_Print_Titles_13" localSheetId="22">#REF!</definedName>
    <definedName name="Excel_BuiltIn_Print_Titles_13">#REF!</definedName>
    <definedName name="Excel_BuiltIn_Print_Titles_14" localSheetId="22">#REF!</definedName>
    <definedName name="Excel_BuiltIn_Print_Titles_14">#REF!</definedName>
    <definedName name="Excel_BuiltIn_Print_Titles_15" localSheetId="22">#REF!</definedName>
    <definedName name="Excel_BuiltIn_Print_Titles_15">#REF!</definedName>
    <definedName name="Excel_BuiltIn_Print_Titles_16" localSheetId="22">#REF!</definedName>
    <definedName name="Excel_BuiltIn_Print_Titles_16">#REF!</definedName>
    <definedName name="Excel_BuiltIn_Print_Titles_17" localSheetId="22">#REF!</definedName>
    <definedName name="Excel_BuiltIn_Print_Titles_17">#REF!</definedName>
    <definedName name="Excel_BuiltIn_Print_Titles_18">NA()</definedName>
    <definedName name="Excel_BuiltIn_Print_Titles_19" localSheetId="22">#REF!</definedName>
    <definedName name="Excel_BuiltIn_Print_Titles_19">#REF!</definedName>
    <definedName name="Excel_BuiltIn_Print_Titles_2">NA()</definedName>
    <definedName name="Excel_BuiltIn_Print_Titles_20" localSheetId="22">#REF!</definedName>
    <definedName name="Excel_BuiltIn_Print_Titles_20">#REF!</definedName>
    <definedName name="Excel_BuiltIn_Print_Titles_21" localSheetId="22">#REF!</definedName>
    <definedName name="Excel_BuiltIn_Print_Titles_21">#REF!</definedName>
    <definedName name="Excel_BuiltIn_Print_Titles_22" localSheetId="22">#REF!</definedName>
    <definedName name="Excel_BuiltIn_Print_Titles_22">#REF!</definedName>
    <definedName name="Excel_BuiltIn_Print_Titles_23" localSheetId="22">#REF!</definedName>
    <definedName name="Excel_BuiltIn_Print_Titles_23">#REF!</definedName>
    <definedName name="Excel_BuiltIn_Print_Titles_24" localSheetId="22">#REF!</definedName>
    <definedName name="Excel_BuiltIn_Print_Titles_24">#REF!</definedName>
    <definedName name="Excel_BuiltIn_Print_Titles_25" localSheetId="22">#REF!</definedName>
    <definedName name="Excel_BuiltIn_Print_Titles_25">#REF!</definedName>
    <definedName name="Excel_BuiltIn_Print_Titles_26" localSheetId="22">#REF!</definedName>
    <definedName name="Excel_BuiltIn_Print_Titles_26">#REF!</definedName>
    <definedName name="Excel_BuiltIn_Print_Titles_27" localSheetId="22">#REF!</definedName>
    <definedName name="Excel_BuiltIn_Print_Titles_27">#REF!</definedName>
    <definedName name="Excel_BuiltIn_Print_Titles_28" localSheetId="22">#REF!</definedName>
    <definedName name="Excel_BuiltIn_Print_Titles_28">#REF!</definedName>
    <definedName name="Excel_BuiltIn_Print_Titles_29" localSheetId="22">#REF!</definedName>
    <definedName name="Excel_BuiltIn_Print_Titles_29">#REF!</definedName>
    <definedName name="Excel_BuiltIn_Print_Titles_30" localSheetId="22">#REF!</definedName>
    <definedName name="Excel_BuiltIn_Print_Titles_30">#REF!</definedName>
    <definedName name="Excel_BuiltIn_Print_Titles_4" localSheetId="22">#REF!</definedName>
    <definedName name="Excel_BuiltIn_Print_Titles_4">#REF!</definedName>
    <definedName name="Excel_BuiltIn_Print_Titles_45">NA()</definedName>
    <definedName name="Excel_BuiltIn_Print_Titles_46">NA()</definedName>
    <definedName name="Excel_BuiltIn_Print_Titles_5" localSheetId="22">#REF!</definedName>
    <definedName name="Excel_BuiltIn_Print_Titles_5">#REF!</definedName>
    <definedName name="Excel_BuiltIn_Print_Titles_6" localSheetId="22">#REF!</definedName>
    <definedName name="Excel_BuiltIn_Print_Titles_6">#REF!</definedName>
    <definedName name="Excel_BuiltIn_Print_Titles_7" localSheetId="22">#REF!</definedName>
    <definedName name="Excel_BuiltIn_Print_Titles_7">#REF!</definedName>
    <definedName name="Excel_BuiltIn_Print_Titles_8" localSheetId="22">#REF!</definedName>
    <definedName name="Excel_BuiltIn_Print_Titles_8">#REF!</definedName>
    <definedName name="Excel_BuiltIn_Print_Titles_9" localSheetId="22">#REF!</definedName>
    <definedName name="Excel_BuiltIn_Print_Titles_9">#REF!</definedName>
    <definedName name="Excel_BuiltIn_Recorder" localSheetId="22">#REF!</definedName>
    <definedName name="Excel_BuiltIn_Recorder">#REF!</definedName>
    <definedName name="Excell_HCM" localSheetId="22">#REF!</definedName>
    <definedName name="Excell_HCM">#REF!</definedName>
    <definedName name="EXCH" localSheetId="22">#REF!</definedName>
    <definedName name="EXCH">#REF!</definedName>
    <definedName name="EXCH_EUR_USD" localSheetId="22">#REF!</definedName>
    <definedName name="EXCH_EUR_USD">#REF!</definedName>
    <definedName name="Exchange_Rate" localSheetId="22">#REF!</definedName>
    <definedName name="Exchange_Rate">#REF!</definedName>
    <definedName name="ExchangeAveMailboxSize" localSheetId="22">#REF!</definedName>
    <definedName name="ExchangeAveMailboxSize">#REF!</definedName>
    <definedName name="ExchangeComplexity" localSheetId="22">#REF!</definedName>
    <definedName name="ExchangeComplexity">#REF!</definedName>
    <definedName name="ExchangeDataMigrationRate" localSheetId="22">#REF!</definedName>
    <definedName name="ExchangeDataMigrationRate">#REF!</definedName>
    <definedName name="ExchangeFieldSites" localSheetId="22">#REF!</definedName>
    <definedName name="ExchangeFieldSites">#REF!</definedName>
    <definedName name="ExchangeMajorServers" localSheetId="22">#REF!</definedName>
    <definedName name="ExchangeMajorServers">#REF!</definedName>
    <definedName name="ExchangeMajorSites" localSheetId="22">#REF!</definedName>
    <definedName name="ExchangeMajorSites">#REF!</definedName>
    <definedName name="ExchangePilotWeeks" localSheetId="22">#REF!</definedName>
    <definedName name="ExchangePilotWeeks">#REF!</definedName>
    <definedName name="ExchangePMBuild" localSheetId="22">#REF!</definedName>
    <definedName name="ExchangePMBuild">#REF!</definedName>
    <definedName name="ExchangePMDeploy" localSheetId="22">#REF!</definedName>
    <definedName name="ExchangePMDeploy">#REF!</definedName>
    <definedName name="ExchangePMEnvision" localSheetId="22">#REF!</definedName>
    <definedName name="ExchangePMEnvision">#REF!</definedName>
    <definedName name="ExchangePMPlan" localSheetId="22">#REF!</definedName>
    <definedName name="ExchangePMPlan">#REF!</definedName>
    <definedName name="ExchangeQABuild" localSheetId="22">#REF!</definedName>
    <definedName name="ExchangeQABuild">#REF!</definedName>
    <definedName name="ExchangeQADeploy" localSheetId="22">#REF!</definedName>
    <definedName name="ExchangeQADeploy">#REF!</definedName>
    <definedName name="ExchangeQAEnvision" localSheetId="22">#REF!</definedName>
    <definedName name="ExchangeQAEnvision">#REF!</definedName>
    <definedName name="ExchangeQAPlan" localSheetId="22">#REF!</definedName>
    <definedName name="ExchangeQAPlan">#REF!</definedName>
    <definedName name="ExchangeRangerBuild" localSheetId="22">#REF!</definedName>
    <definedName name="ExchangeRangerBuild">#REF!</definedName>
    <definedName name="ExchangeRangerPlan" localSheetId="22">#REF!</definedName>
    <definedName name="ExchangeRangerPlan">#REF!</definedName>
    <definedName name="ExchangeRate">#REF!</definedName>
    <definedName name="ExchangeRegionalServers" localSheetId="22">#REF!</definedName>
    <definedName name="ExchangeRegionalServers">#REF!</definedName>
    <definedName name="ExchangeRegionalSites" localSheetId="22">#REF!</definedName>
    <definedName name="ExchangeRegionalSites">#REF!</definedName>
    <definedName name="ExchangeScopeIncluded" localSheetId="22">#REF!</definedName>
    <definedName name="ExchangeScopeIncluded">#REF!</definedName>
    <definedName name="ExchCurrentServerLocations" localSheetId="22">#REF!</definedName>
    <definedName name="ExchCurrentServerLocations">#REF!</definedName>
    <definedName name="ExchDepl" localSheetId="22">#REF!</definedName>
    <definedName name="ExchDepl">#REF!</definedName>
    <definedName name="ExchDevStabil" localSheetId="22">#REF!</definedName>
    <definedName name="ExchDevStabil">#REF!</definedName>
    <definedName name="ExchEnv" localSheetId="22">#REF!</definedName>
    <definedName name="ExchEnv">#REF!</definedName>
    <definedName name="ExchPlan" localSheetId="22">#REF!</definedName>
    <definedName name="ExchPlan">#REF!</definedName>
    <definedName name="expansion">#REF!</definedName>
    <definedName name="expl" localSheetId="22">#REF!</definedName>
    <definedName name="expl">#REF!</definedName>
    <definedName name="EXPORT" localSheetId="22">#REF!</definedName>
    <definedName name="EXPORT">#REF!</definedName>
    <definedName name="Export_Summary" localSheetId="22">#REF!</definedName>
    <definedName name="Export_Summary">#REF!</definedName>
    <definedName name="Export_Survey" localSheetId="22">#REF!</definedName>
    <definedName name="Export_Survey">#REF!</definedName>
    <definedName name="exrate">#REF!</definedName>
    <definedName name="EXT_COS">#REF!</definedName>
    <definedName name="EXT_COST" localSheetId="22">#REF!</definedName>
    <definedName name="EXT_COST">#REF!</definedName>
    <definedName name="EXT_COST_HW" localSheetId="22">#REF!</definedName>
    <definedName name="EXT_COST_HW">#REF!</definedName>
    <definedName name="EXT_COST_SW" localSheetId="22">#REF!</definedName>
    <definedName name="EXT_COST_SW">#REF!</definedName>
    <definedName name="extended" localSheetId="22">#REF!,#REF!,#REF!,#REF!,#REF!,#REF!,#REF!,#REF!,#REF!,#REF!,#REF!,#REF!,#REF!,#REF!,#REF!,#REF!,#REF!,#REF!,#REF!,#REF!,#REF!,#REF!,#REF!,#REF!,#REF!,#REF!,#REF!,#REF!,#REF!,#REF!,#REF!,#REF!</definedName>
    <definedName name="extended">#REF!,#REF!,#REF!,#REF!,#REF!,#REF!,#REF!,#REF!,#REF!,#REF!,#REF!,#REF!,#REF!,#REF!,#REF!,#REF!,#REF!,#REF!,#REF!,#REF!,#REF!,#REF!,#REF!,#REF!,#REF!,#REF!,#REF!,#REF!,#REF!,#REF!,#REF!,#REF!</definedName>
    <definedName name="ExtendedCellFactor">#REF!</definedName>
    <definedName name="ExtendedCellON">#REF!</definedName>
    <definedName name="Extension">#REF!</definedName>
    <definedName name="extension_interface_A">#REF!</definedName>
    <definedName name="extension_interface_B">#REF!</definedName>
    <definedName name="ExtensionDB_cell">#REF!</definedName>
    <definedName name="extr_vao" localSheetId="22">#REF!</definedName>
    <definedName name="extr_vao">#REF!</definedName>
    <definedName name="extron_ban" localSheetId="22">#REF!</definedName>
    <definedName name="extron_ban">#REF!</definedName>
    <definedName name="ey" localSheetId="22">#REF!</definedName>
    <definedName name="ey">#REF!</definedName>
    <definedName name="ẻy">#REF!</definedName>
    <definedName name="eygswgq" localSheetId="0">{#N/A,#N/A,FALSE,"Chi tiÆt"}</definedName>
    <definedName name="eygswgq" localSheetId="22">{#N/A,#N/A,FALSE,"Chi tiÆt"}</definedName>
    <definedName name="eygswgq">{#N/A,#N/A,FALSE,"Chi tiÆt"}</definedName>
    <definedName name="eygswgq_1" localSheetId="0">{#N/A,#N/A,FALSE,"Chi tiÆt"}</definedName>
    <definedName name="eygswgq_1" localSheetId="14">{#N/A,#N/A,FALSE,"Chi tiÆt"}</definedName>
    <definedName name="eygswgq_1" localSheetId="16">{#N/A,#N/A,FALSE,"Chi tiÆt"}</definedName>
    <definedName name="eygswgq_1" localSheetId="22">{#N/A,#N/A,FALSE,"Chi tiÆt"}</definedName>
    <definedName name="eygswgq_1" localSheetId="7">{#N/A,#N/A,FALSE,"Chi tiÆt"}</definedName>
    <definedName name="eygswgq_1">{#N/A,#N/A,FALSE,"Chi tiÆt"}</definedName>
    <definedName name="êyh" localSheetId="0">{"Offgrid",#N/A,FALSE,"OFFGRID";"Region",#N/A,FALSE,"REGION";"Offgrid -2",#N/A,FALSE,"OFFGRID";"WTP",#N/A,FALSE,"WTP";"WTP -2",#N/A,FALSE,"WTP";"Project",#N/A,FALSE,"PROJECT";"Summary -2",#N/A,FALSE,"SUMMARY"}</definedName>
    <definedName name="êyh" localSheetId="22">{"Offgrid",#N/A,FALSE,"OFFGRID";"Region",#N/A,FALSE,"REGION";"Offgrid -2",#N/A,FALSE,"OFFGRID";"WTP",#N/A,FALSE,"WTP";"WTP -2",#N/A,FALSE,"WTP";"Project",#N/A,FALSE,"PROJECT";"Summary -2",#N/A,FALSE,"SUMMARY"}</definedName>
    <definedName name="êyh">{"Offgrid",#N/A,FALSE,"OFFGRID";"Region",#N/A,FALSE,"REGION";"Offgrid -2",#N/A,FALSE,"OFFGRID";"WTP",#N/A,FALSE,"WTP";"WTP -2",#N/A,FALSE,"WTP";"Project",#N/A,FALSE,"PROJECT";"Summary -2",#N/A,FALSE,"SUMMARY"}</definedName>
    <definedName name="êyh_1" localSheetId="0">{"Offgrid",#N/A,FALSE,"OFFGRID";"Region",#N/A,FALSE,"REGION";"Offgrid -2",#N/A,FALSE,"OFFGRID";"WTP",#N/A,FALSE,"WTP";"WTP -2",#N/A,FALSE,"WTP";"Project",#N/A,FALSE,"PROJECT";"Summary -2",#N/A,FALSE,"SUMMARY"}</definedName>
    <definedName name="êyh_1" localSheetId="14">{"Offgrid",#N/A,FALSE,"OFFGRID";"Region",#N/A,FALSE,"REGION";"Offgrid -2",#N/A,FALSE,"OFFGRID";"WTP",#N/A,FALSE,"WTP";"WTP -2",#N/A,FALSE,"WTP";"Project",#N/A,FALSE,"PROJECT";"Summary -2",#N/A,FALSE,"SUMMARY"}</definedName>
    <definedName name="êyh_1" localSheetId="16">{"Offgrid",#N/A,FALSE,"OFFGRID";"Region",#N/A,FALSE,"REGION";"Offgrid -2",#N/A,FALSE,"OFFGRID";"WTP",#N/A,FALSE,"WTP";"WTP -2",#N/A,FALSE,"WTP";"Project",#N/A,FALSE,"PROJECT";"Summary -2",#N/A,FALSE,"SUMMARY"}</definedName>
    <definedName name="êyh_1" localSheetId="22">{"Offgrid",#N/A,FALSE,"OFFGRID";"Region",#N/A,FALSE,"REGION";"Offgrid -2",#N/A,FALSE,"OFFGRID";"WTP",#N/A,FALSE,"WTP";"WTP -2",#N/A,FALSE,"WTP";"Project",#N/A,FALSE,"PROJECT";"Summary -2",#N/A,FALSE,"SUMMARY"}</definedName>
    <definedName name="êyh_1" localSheetId="7">{"Offgrid",#N/A,FALSE,"OFFGRID";"Region",#N/A,FALSE,"REGION";"Offgrid -2",#N/A,FALSE,"OFFGRID";"WTP",#N/A,FALSE,"WTP";"WTP -2",#N/A,FALSE,"WTP";"Project",#N/A,FALSE,"PROJECT";"Summary -2",#N/A,FALSE,"SUMMARY"}</definedName>
    <definedName name="êyh_1">{"Offgrid",#N/A,FALSE,"OFFGRID";"Region",#N/A,FALSE,"REGION";"Offgrid -2",#N/A,FALSE,"OFFGRID";"WTP",#N/A,FALSE,"WTP";"WTP -2",#N/A,FALSE,"WTP";"Project",#N/A,FALSE,"PROJECT";"Summary -2",#N/A,FALSE,"SUMMARY"}</definedName>
    <definedName name="eyheheshe" localSheetId="22">#REF!</definedName>
    <definedName name="eyheheshe">#REF!</definedName>
    <definedName name="f" localSheetId="22">#REF!</definedName>
    <definedName name="f">#REF!</definedName>
    <definedName name="F_1" localSheetId="22">#REF!</definedName>
    <definedName name="f_1">#REF!</definedName>
    <definedName name="f_14" localSheetId="22">#REF!</definedName>
    <definedName name="f_14">#REF!</definedName>
    <definedName name="f_15">#REF!</definedName>
    <definedName name="f_16">#REF!</definedName>
    <definedName name="f_17">#REF!</definedName>
    <definedName name="f_18">#REF!</definedName>
    <definedName name="f_19">#REF!</definedName>
    <definedName name="F_2">#REF!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 localSheetId="22">#REF!</definedName>
    <definedName name="f_28">#REF!</definedName>
    <definedName name="f_29">#REF!</definedName>
    <definedName name="f_3">#REF!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43">#REF!</definedName>
    <definedName name="f_44">#REF!</definedName>
    <definedName name="F_Code_Duree_de_formation" localSheetId="22">#REF!</definedName>
    <definedName name="F_Code_Duree_de_formation">#REF!</definedName>
    <definedName name="F_Module" localSheetId="22">#REF!</definedName>
    <definedName name="F_Module">#REF!</definedName>
    <definedName name="F_Type_equipement" localSheetId="22">#REF!</definedName>
    <definedName name="F_Type_equipement">#REF!</definedName>
    <definedName name="F.10" localSheetId="22">#REF!</definedName>
    <definedName name="F.10">#REF!</definedName>
    <definedName name="F.7" localSheetId="22">#REF!</definedName>
    <definedName name="F.7">#REF!</definedName>
    <definedName name="F.8" localSheetId="22">#REF!</definedName>
    <definedName name="F.8">#REF!</definedName>
    <definedName name="F.9" localSheetId="22">#REF!</definedName>
    <definedName name="F.9">#REF!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20B86" localSheetId="22">#REF!</definedName>
    <definedName name="F20B86">#REF!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 localSheetId="22">#REF!</definedName>
    <definedName name="f82E46">#REF!</definedName>
    <definedName name="f92F56" localSheetId="22">#REF!</definedName>
    <definedName name="f92F56">#REF!</definedName>
    <definedName name="f92F56_14" localSheetId="22">#REF!</definedName>
    <definedName name="f92F56_14">#REF!</definedName>
    <definedName name="fa" localSheetId="22">#REF!</definedName>
    <definedName name="fa">#REF!</definedName>
    <definedName name="fáaafafaf" localSheetId="0">{"'Sheet1'!$L$16"}</definedName>
    <definedName name="fáaafafaf" localSheetId="14">{"'Sheet1'!$L$16"}</definedName>
    <definedName name="fáaafafaf" localSheetId="19">{"'Sheet1'!$L$16"}</definedName>
    <definedName name="fáaafafaf" localSheetId="16">{"'Sheet1'!$L$16"}</definedName>
    <definedName name="fáaafafaf" localSheetId="17">{"'Sheet1'!$L$16"}</definedName>
    <definedName name="fáaafafaf" localSheetId="18">{"'Sheet1'!$L$16"}</definedName>
    <definedName name="fáaafafaf" localSheetId="22">{"'Sheet1'!$L$16"}</definedName>
    <definedName name="fáaafafaf" localSheetId="6">{"'Sheet1'!$L$16"}</definedName>
    <definedName name="fáaafafaf">{"'Sheet1'!$L$16"}</definedName>
    <definedName name="fáaafafaf_1" localSheetId="0">{"'Sheet1'!$L$16"}</definedName>
    <definedName name="fáaafafaf_1" localSheetId="14">{"'Sheet1'!$L$16"}</definedName>
    <definedName name="fáaafafaf_1" localSheetId="16">{"'Sheet1'!$L$16"}</definedName>
    <definedName name="fáaafafaf_1" localSheetId="22">{"'Sheet1'!$L$16"}</definedName>
    <definedName name="fáaafafaf_1" localSheetId="7">{"'Sheet1'!$L$16"}</definedName>
    <definedName name="fáaafafaf_1">{"'Sheet1'!$L$16"}</definedName>
    <definedName name="fac">#REF!</definedName>
    <definedName name="FACCEPT">#REF!</definedName>
    <definedName name="factor" localSheetId="22">#REF!</definedName>
    <definedName name="FACTOR">#REF!</definedName>
    <definedName name="FACTOR_18" localSheetId="22">#REF!</definedName>
    <definedName name="FACTOR_18">#REF!</definedName>
    <definedName name="factor_sparc">0.5</definedName>
    <definedName name="factor_unix">1</definedName>
    <definedName name="factor_x86">0.5</definedName>
    <definedName name="factor1">#REF!</definedName>
    <definedName name="factor2">#REF!</definedName>
    <definedName name="factor3">#REF!</definedName>
    <definedName name="factor4">#REF!</definedName>
    <definedName name="fads" localSheetId="22">'B4. Định mức QLDA &amp; TV'!fads</definedName>
    <definedName name="fads">#REF!</definedName>
    <definedName name="fasdfa" localSheetId="22">'B4. Định mức QLDA &amp; TV'!fasdfa</definedName>
    <definedName name="fasdfa">#REF!</definedName>
    <definedName name="fasfaga" localSheetId="0">{"'Sheet1'!$L$16"}</definedName>
    <definedName name="fasfaga" localSheetId="14">{"'Sheet1'!$L$16"}</definedName>
    <definedName name="fasfaga" localSheetId="19">{"'Sheet1'!$L$16"}</definedName>
    <definedName name="fasfaga" localSheetId="16">{"'Sheet1'!$L$16"}</definedName>
    <definedName name="fasfaga" localSheetId="17">{"'Sheet1'!$L$16"}</definedName>
    <definedName name="fasfaga" localSheetId="18">{"'Sheet1'!$L$16"}</definedName>
    <definedName name="fasfaga" localSheetId="22">{"'Sheet1'!$L$16"}</definedName>
    <definedName name="fasfaga" localSheetId="6">{"'Sheet1'!$L$16"}</definedName>
    <definedName name="fasfaga">{"'Sheet1'!$L$16"}</definedName>
    <definedName name="fasfaga_1" localSheetId="0">{"'Sheet1'!$L$16"}</definedName>
    <definedName name="fasfaga_1" localSheetId="14">{"'Sheet1'!$L$16"}</definedName>
    <definedName name="fasfaga_1" localSheetId="16">{"'Sheet1'!$L$16"}</definedName>
    <definedName name="fasfaga_1" localSheetId="22">{"'Sheet1'!$L$16"}</definedName>
    <definedName name="fasfaga_1" localSheetId="7">{"'Sheet1'!$L$16"}</definedName>
    <definedName name="fasfaga_1">{"'Sheet1'!$L$16"}</definedName>
    <definedName name="FAT" localSheetId="22">#REF!</definedName>
    <definedName name="FAT">#REF!</definedName>
    <definedName name="Fauzi" localSheetId="22">{#N/A,#N/A,TRUE,"Perm";#N/A,#N/A,TRUE,"Architecture"}</definedName>
    <definedName name="Fauzi">{#N/A,#N/A,TRUE,"Perm";#N/A,#N/A,TRUE,"Architecture"}</definedName>
    <definedName name="Fax" localSheetId="22">#REF!</definedName>
    <definedName name="Fax">#REF!</definedName>
    <definedName name="FAXNO" localSheetId="22">#REF!</definedName>
    <definedName name="FAXNO">#REF!</definedName>
    <definedName name="Fay" localSheetId="22">#REF!</definedName>
    <definedName name="Fay">#REF!</definedName>
    <definedName name="Fbrs">#REF!</definedName>
    <definedName name="fbsdggdsf" localSheetId="22">{"DZ-TDTB2.XLS","Dcksat.xls"}</definedName>
    <definedName name="fbsdggdsf">{"DZ-TDTB2.XLS","Dcksat.xls"}</definedName>
    <definedName name="fbsdggdsf_3">{"DZ-TDTB2.XLS","Dcksat.xls"}</definedName>
    <definedName name="Fbt" localSheetId="22">#REF!</definedName>
    <definedName name="Fbt">#REF!</definedName>
    <definedName name="fc" localSheetId="22">#REF!</definedName>
    <definedName name="fc">#REF!</definedName>
    <definedName name="fc_">#REF!</definedName>
    <definedName name="FC_TOTAL" localSheetId="0">#REF!</definedName>
    <definedName name="FC_TOTAL" localSheetId="22">#REF!</definedName>
    <definedName name="FC_TOTAL" localSheetId="7">#REF!</definedName>
    <definedName name="FC_TOTAL">#REF!</definedName>
    <definedName name="FC5_total" localSheetId="22">#REF!</definedName>
    <definedName name="FC5_total">#REF!</definedName>
    <definedName name="FC6_total" localSheetId="22">#REF!</definedName>
    <definedName name="FC6_total">#REF!</definedName>
    <definedName name="fcds" localSheetId="22">#REF!</definedName>
    <definedName name="fcds">#REF!</definedName>
    <definedName name="fcg" localSheetId="22">#REF!</definedName>
    <definedName name="fcg">#REF!</definedName>
    <definedName name="fcig" localSheetId="22">#REF!</definedName>
    <definedName name="fcig">#REF!</definedName>
    <definedName name="fcir" localSheetId="22">#REF!</definedName>
    <definedName name="fcir">#REF!</definedName>
    <definedName name="fcoc" localSheetId="22">#REF!</definedName>
    <definedName name="fcoc">#REF!</definedName>
    <definedName name="FCode" localSheetId="19">#REF!</definedName>
    <definedName name="FCode" localSheetId="22">#REF!</definedName>
    <definedName name="FCode" localSheetId="6">#REF!</definedName>
    <definedName name="FCode">#REF!</definedName>
    <definedName name="FCPS">#REF!</definedName>
    <definedName name="fcS" localSheetId="22">#REF!</definedName>
    <definedName name="fcS">#REF!</definedName>
    <definedName name="FD" localSheetId="22">#REF!</definedName>
    <definedName name="FD">#REF!</definedName>
    <definedName name="FD_9042_1">#REF!</definedName>
    <definedName name="Fdaymong" localSheetId="22">#REF!</definedName>
    <definedName name="Fdaymong">#REF!</definedName>
    <definedName name="fdd" localSheetId="22">#REF!</definedName>
    <definedName name="fdd">#REF!</definedName>
    <definedName name="fdf" localSheetId="0">{"'Sheet1'!$L$16"}</definedName>
    <definedName name="fdf" localSheetId="14">{"'Sheet1'!$L$16"}</definedName>
    <definedName name="fdf" localSheetId="19">{"'Sheet1'!$L$16"}</definedName>
    <definedName name="fdf" localSheetId="16">{"'Sheet1'!$L$16"}</definedName>
    <definedName name="fdf" localSheetId="17">{"'Sheet1'!$L$16"}</definedName>
    <definedName name="fdf" localSheetId="18">{"'Sheet1'!$L$16"}</definedName>
    <definedName name="fdf" localSheetId="22">{"'Sheet1'!$L$16"}</definedName>
    <definedName name="fdf" localSheetId="6">{"'Sheet1'!$L$16"}</definedName>
    <definedName name="fdf" localSheetId="7">{"'Sheet1'!$L$16"}</definedName>
    <definedName name="fdf">{"'Sheet1'!$L$16"}</definedName>
    <definedName name="fdfa">#REF!</definedName>
    <definedName name="fdfs">#REF!</definedName>
    <definedName name="fdfsf" localSheetId="22">{#N/A,#N/A,FALSE,"Chi tiÆt"}</definedName>
    <definedName name="fdfsf">{#N/A,#N/A,FALSE,"Chi tiÆt"}</definedName>
    <definedName name="fdg" localSheetId="0">{"'Sheet1'!$L$16"}</definedName>
    <definedName name="fdg" localSheetId="14">{"'Sheet1'!$L$16"}</definedName>
    <definedName name="fdg" localSheetId="16">{"'Sheet1'!$L$16"}</definedName>
    <definedName name="fdg" localSheetId="22">{"'Sheet1'!$L$16"}</definedName>
    <definedName name="fdg" localSheetId="6">{"'Sheet1'!$L$16"}</definedName>
    <definedName name="fdg" localSheetId="7">{"'Sheet1'!$L$16"}</definedName>
    <definedName name="fdg">{"'Sheet1'!$L$16"}</definedName>
    <definedName name="fdgdfgdfg" localSheetId="19">#REF!</definedName>
    <definedName name="fdgdfgdfg" localSheetId="22">#REF!</definedName>
    <definedName name="fdgdfgdfg">#REF!</definedName>
    <definedName name="fdgf" localSheetId="22">{"'Sheet1'!$L$16"}</definedName>
    <definedName name="fdgf">{"'Sheet1'!$L$16"}</definedName>
    <definedName name="fdgfg" localSheetId="0">{"'Sheet1'!$L$16"}</definedName>
    <definedName name="fdgfg" localSheetId="14">{"'Sheet1'!$L$16"}</definedName>
    <definedName name="fdgfg" localSheetId="16">{"'Sheet1'!$L$16"}</definedName>
    <definedName name="fdgfg" localSheetId="22">{"'Sheet1'!$L$16"}</definedName>
    <definedName name="fdgfg" localSheetId="6">{"'Sheet1'!$L$16"}</definedName>
    <definedName name="fdgfg" localSheetId="7">{"'Sheet1'!$L$16"}</definedName>
    <definedName name="fdgfg">{"'Sheet1'!$L$16"}</definedName>
    <definedName name="fdgsdfg">#REF!</definedName>
    <definedName name="fdgsg" localSheetId="22">{"'Sheet1'!$L$16"}</definedName>
    <definedName name="fdgsg">{"'Sheet1'!$L$16"}</definedName>
    <definedName name="fđhbfbd" localSheetId="0">{#N/A,#N/A,FALSE,"Chi tiÆt"}</definedName>
    <definedName name="fđhbfbd" localSheetId="22">{#N/A,#N/A,FALSE,"Chi tiÆt"}</definedName>
    <definedName name="fđhbfbd">{#N/A,#N/A,FALSE,"Chi tiÆt"}</definedName>
    <definedName name="fđhbfbd_1" localSheetId="0">{#N/A,#N/A,FALSE,"Chi tiÆt"}</definedName>
    <definedName name="fđhbfbd_1" localSheetId="14">{#N/A,#N/A,FALSE,"Chi tiÆt"}</definedName>
    <definedName name="fđhbfbd_1" localSheetId="16">{#N/A,#N/A,FALSE,"Chi tiÆt"}</definedName>
    <definedName name="fđhbfbd_1" localSheetId="22">{#N/A,#N/A,FALSE,"Chi tiÆt"}</definedName>
    <definedName name="fđhbfbd_1" localSheetId="7">{#N/A,#N/A,FALSE,"Chi tiÆt"}</definedName>
    <definedName name="fđhbfbd_1">{#N/A,#N/A,FALSE,"Chi tiÆt"}</definedName>
    <definedName name="fđhbfshbd" localSheetId="22">#REF!</definedName>
    <definedName name="fđhbfshbd">#REF!</definedName>
    <definedName name="fđhh" localSheetId="0">{"'Sheet1'!$L$16"}</definedName>
    <definedName name="fđhh" localSheetId="14">{"'Sheet1'!$L$16"}</definedName>
    <definedName name="fđhh" localSheetId="19">{"'Sheet1'!$L$16"}</definedName>
    <definedName name="fđhh" localSheetId="16">{"'Sheet1'!$L$16"}</definedName>
    <definedName name="fđhh" localSheetId="17">{"'Sheet1'!$L$16"}</definedName>
    <definedName name="fđhh" localSheetId="18">{"'Sheet1'!$L$16"}</definedName>
    <definedName name="fđhh" localSheetId="22">{"'Sheet1'!$L$16"}</definedName>
    <definedName name="fđhh" localSheetId="6">{"'Sheet1'!$L$16"}</definedName>
    <definedName name="fđhh">{"'Sheet1'!$L$16"}</definedName>
    <definedName name="fđhh_1" localSheetId="0">{"'Sheet1'!$L$16"}</definedName>
    <definedName name="fđhh_1" localSheetId="14">{"'Sheet1'!$L$16"}</definedName>
    <definedName name="fđhh_1" localSheetId="16">{"'Sheet1'!$L$16"}</definedName>
    <definedName name="fđhh_1" localSheetId="22">{"'Sheet1'!$L$16"}</definedName>
    <definedName name="fđhh_1" localSheetId="7">{"'Sheet1'!$L$16"}</definedName>
    <definedName name="fđhh_1">{"'Sheet1'!$L$16"}</definedName>
    <definedName name="FDR">#REF!</definedName>
    <definedName name="fds" localSheetId="22">{"'Sheet1'!$L$16"}</definedName>
    <definedName name="fds">{"'Sheet1'!$L$16"}</definedName>
    <definedName name="fdsf" localSheetId="0">{"'Sheet1'!$L$16"}</definedName>
    <definedName name="fdsf" localSheetId="14">{"'Sheet1'!$L$16"}</definedName>
    <definedName name="fdsf" localSheetId="19">{"'Sheet1'!$L$16"}</definedName>
    <definedName name="fdsf" localSheetId="16">{"'Sheet1'!$L$16"}</definedName>
    <definedName name="fdsf" localSheetId="17">{"'Sheet1'!$L$16"}</definedName>
    <definedName name="fdsf" localSheetId="18">{"'Sheet1'!$L$16"}</definedName>
    <definedName name="fdsf" localSheetId="22">{"'Sheet1'!$L$16"}</definedName>
    <definedName name="fdsf" localSheetId="6">{"'Sheet1'!$L$16"}</definedName>
    <definedName name="fdsf" localSheetId="7">{"'Sheet1'!$L$16"}</definedName>
    <definedName name="fdsf">{"'Sheet1'!$L$16"}</definedName>
    <definedName name="fdsfsdfd" localSheetId="0">{"'Sheet1'!$L$16"}</definedName>
    <definedName name="fdsfsdfd" localSheetId="14">{"'Sheet1'!$L$16"}</definedName>
    <definedName name="fdsfsdfd" localSheetId="19">{"'Sheet1'!$L$16"}</definedName>
    <definedName name="fdsfsdfd" localSheetId="16">{"'Sheet1'!$L$16"}</definedName>
    <definedName name="fdsfsdfd" localSheetId="17">{"'Sheet1'!$L$16"}</definedName>
    <definedName name="fdsfsdfd" localSheetId="18">{"'Sheet1'!$L$16"}</definedName>
    <definedName name="fdsfsdfd" localSheetId="22">{"'Sheet1'!$L$16"}</definedName>
    <definedName name="fdsfsdfd" localSheetId="6">{"'Sheet1'!$L$16"}</definedName>
    <definedName name="fdsfsdfd">{"'Sheet1'!$L$16"}</definedName>
    <definedName name="fdsfsdfd_1" localSheetId="0">{"'Sheet1'!$L$16"}</definedName>
    <definedName name="fdsfsdfd_1" localSheetId="14">{"'Sheet1'!$L$16"}</definedName>
    <definedName name="fdsfsdfd_1" localSheetId="16">{"'Sheet1'!$L$16"}</definedName>
    <definedName name="fdsfsdfd_1" localSheetId="22">{"'Sheet1'!$L$16"}</definedName>
    <definedName name="fdsfsdfd_1" localSheetId="7">{"'Sheet1'!$L$16"}</definedName>
    <definedName name="fdsfsdfd_1">{"'Sheet1'!$L$16"}</definedName>
    <definedName name="fdss" localSheetId="22">{"Book1"}</definedName>
    <definedName name="fdss">{"Book1"}</definedName>
    <definedName name="fdµ" localSheetId="22">'B4. Định mức QLDA &amp; TV'!fdµ</definedName>
    <definedName name="fdµ">#REF!</definedName>
    <definedName name="FE">#REF!</definedName>
    <definedName name="fe_cost">#REF!</definedName>
    <definedName name="fe_price">#REF!</definedName>
    <definedName name="feb">#REF!</definedName>
    <definedName name="Feedarea">#REF!</definedName>
    <definedName name="feeder1">#REF!</definedName>
    <definedName name="feeder2">#REF!</definedName>
    <definedName name="feeder3">#REF!</definedName>
    <definedName name="ff" localSheetId="22">'B4. Định mức QLDA &amp; TV'!ff</definedName>
    <definedName name="ff">#REF!</definedName>
    <definedName name="ff_" localSheetId="22">#REF!</definedName>
    <definedName name="ff_">#REF!</definedName>
    <definedName name="ffas" localSheetId="0">{"'Sheet1'!$L$16"}</definedName>
    <definedName name="ffas" localSheetId="14">{"'Sheet1'!$L$16"}</definedName>
    <definedName name="ffas" localSheetId="16">{"'Sheet1'!$L$16"}</definedName>
    <definedName name="ffas" localSheetId="22">{"'Sheet1'!$L$16"}</definedName>
    <definedName name="ffas" localSheetId="6">{"'Sheet1'!$L$16"}</definedName>
    <definedName name="ffas" localSheetId="7">{"'Sheet1'!$L$16"}</definedName>
    <definedName name="ffas">{"'Sheet1'!$L$16"}</definedName>
    <definedName name="FFF" localSheetId="22">{"MG-2002-F1",#N/A,FALSE,"PPU-Telemig";"MG-2002-F2",#N/A,FALSE,"PPU-Telemig";"MG-2002-F3",#N/A,FALSE,"PPU-Telemig";"MG-2002-F4",#N/A,FALSE,"PPU-Telemig";"MG-2003-F1",#N/A,FALSE,"PPU-Telemig";"MG-2004-F1",#N/A,FALSE,"PPU-Telemig"}</definedName>
    <definedName name="FFF">BlankMacro1</definedName>
    <definedName name="FFF_1" localSheetId="0">{"MG-2002-F1",#N/A,FALSE,"PPU-Telemig";"MG-2002-F2",#N/A,FALSE,"PPU-Telemig";"MG-2002-F3",#N/A,FALSE,"PPU-Telemig";"MG-2002-F4",#N/A,FALSE,"PPU-Telemig";"MG-2003-F1",#N/A,FALSE,"PPU-Telemig";"MG-2004-F1",#N/A,FALSE,"PPU-Telemig"}</definedName>
    <definedName name="FFF_1" localSheetId="14">{"MG-2002-F1",#N/A,FALSE,"PPU-Telemig";"MG-2002-F2",#N/A,FALSE,"PPU-Telemig";"MG-2002-F3",#N/A,FALSE,"PPU-Telemig";"MG-2002-F4",#N/A,FALSE,"PPU-Telemig";"MG-2003-F1",#N/A,FALSE,"PPU-Telemig";"MG-2004-F1",#N/A,FALSE,"PPU-Telemig"}</definedName>
    <definedName name="FFF_1" localSheetId="16">{"MG-2002-F1",#N/A,FALSE,"PPU-Telemig";"MG-2002-F2",#N/A,FALSE,"PPU-Telemig";"MG-2002-F3",#N/A,FALSE,"PPU-Telemig";"MG-2002-F4",#N/A,FALSE,"PPU-Telemig";"MG-2003-F1",#N/A,FALSE,"PPU-Telemig";"MG-2004-F1",#N/A,FALSE,"PPU-Telemig"}</definedName>
    <definedName name="FFF_1" localSheetId="22">{"MG-2002-F1",#N/A,FALSE,"PPU-Telemig";"MG-2002-F2",#N/A,FALSE,"PPU-Telemig";"MG-2002-F3",#N/A,FALSE,"PPU-Telemig";"MG-2002-F4",#N/A,FALSE,"PPU-Telemig";"MG-2003-F1",#N/A,FALSE,"PPU-Telemig";"MG-2004-F1",#N/A,FALSE,"PPU-Telemig"}</definedName>
    <definedName name="FFF_1" localSheetId="7">{"MG-2002-F1",#N/A,FALSE,"PPU-Telemig";"MG-2002-F2",#N/A,FALSE,"PPU-Telemig";"MG-2002-F3",#N/A,FALSE,"PPU-Telemig";"MG-2002-F4",#N/A,FALSE,"PPU-Telemig";"MG-2003-F1",#N/A,FALSE,"PPU-Telemig";"MG-2004-F1",#N/A,FALSE,"PPU-Telemig"}</definedName>
    <definedName name="FFF_1">{"MG-2002-F1",#N/A,FALSE,"PPU-Telemig";"MG-2002-F2",#N/A,FALSE,"PPU-Telemig";"MG-2002-F3",#N/A,FALSE,"PPU-Telemig";"MG-2002-F4",#N/A,FALSE,"PPU-Telemig";"MG-2003-F1",#N/A,FALSE,"PPU-Telemig";"MG-2004-F1",#N/A,FALSE,"PPU-Telemig"}</definedName>
    <definedName name="FFFF">"C:\2689\Q\??\00q3961????PTA3??\MyHTML.htm"</definedName>
    <definedName name="fffff" localSheetId="22">{"'Sheet1'!$L$16"}</definedName>
    <definedName name="fffff">{"'Sheet1'!$L$16"}</definedName>
    <definedName name="ffffffffffff" localSheetId="22">{#N/A,#N/A,FALSE,"Chi tiÆt"}</definedName>
    <definedName name="ffffffffffff">{#N/A,#N/A,FALSE,"Chi tiÆt"}</definedName>
    <definedName name="fffffffffffffff" localSheetId="0">{"'Sheet1'!$L$16"}</definedName>
    <definedName name="fffffffffffffff" localSheetId="14">{"'Sheet1'!$L$16"}</definedName>
    <definedName name="fffffffffffffff" localSheetId="19">{"'Sheet1'!$L$16"}</definedName>
    <definedName name="fffffffffffffff" localSheetId="16">{"'Sheet1'!$L$16"}</definedName>
    <definedName name="fffffffffffffff" localSheetId="17">{"'Sheet1'!$L$16"}</definedName>
    <definedName name="fffffffffffffff" localSheetId="18">{"'Sheet1'!$L$16"}</definedName>
    <definedName name="fffffffffffffff" localSheetId="22">{"'Sheet1'!$L$16"}</definedName>
    <definedName name="fffffffffffffff" localSheetId="6">{"'Sheet1'!$L$16"}</definedName>
    <definedName name="fffffffffffffff">{"'Sheet1'!$L$16"}</definedName>
    <definedName name="fffffffffffffff_1" localSheetId="0">{"'Sheet1'!$L$16"}</definedName>
    <definedName name="fffffffffffffff_1" localSheetId="14">{"'Sheet1'!$L$16"}</definedName>
    <definedName name="fffffffffffffff_1" localSheetId="16">{"'Sheet1'!$L$16"}</definedName>
    <definedName name="fffffffffffffff_1" localSheetId="22">{"'Sheet1'!$L$16"}</definedName>
    <definedName name="fffffffffffffff_1" localSheetId="7">{"'Sheet1'!$L$16"}</definedName>
    <definedName name="fffffffffffffff_1">{"'Sheet1'!$L$16"}</definedName>
    <definedName name="ffffffffffffffffffffffffffff" localSheetId="22">{"'Sheet1'!$L$16"}</definedName>
    <definedName name="ffffffffffffffffffffffffffff">{"'Sheet1'!$L$16"}</definedName>
    <definedName name="ffg" localSheetId="22">{"'Sheet1'!$L$16"}</definedName>
    <definedName name="ffg">{"'Sheet1'!$L$16"}</definedName>
    <definedName name="FFi" localSheetId="22">#REF!</definedName>
    <definedName name="FFi">#REF!</definedName>
    <definedName name="Ffin" localSheetId="22">#REF!</definedName>
    <definedName name="Ffin">#REF!</definedName>
    <definedName name="ffs" localSheetId="22">#REF!</definedName>
    <definedName name="ffs">#REF!</definedName>
    <definedName name="fg" localSheetId="0">{"'Sheet1'!$L$16"}</definedName>
    <definedName name="fg" localSheetId="14">{"'Sheet1'!$L$16"}</definedName>
    <definedName name="fg" localSheetId="16">{"'Sheet1'!$L$16"}</definedName>
    <definedName name="fg" localSheetId="17">{"'Sheet1'!$L$16"}</definedName>
    <definedName name="fg" localSheetId="18">{"'Sheet1'!$L$16"}</definedName>
    <definedName name="fg" localSheetId="22">{"'Sheet1'!$L$16"}</definedName>
    <definedName name="fg" localSheetId="6">{"'Sheet1'!$L$16"}</definedName>
    <definedName name="fg" localSheetId="7">{"'Sheet1'!$L$16"}</definedName>
    <definedName name="fg">{"'Sheet1'!$L$16"}</definedName>
    <definedName name="fgafdfdg" localSheetId="19">#REF!</definedName>
    <definedName name="fgafdfdg" localSheetId="22">#REF!</definedName>
    <definedName name="fgafdfdg">#REF!</definedName>
    <definedName name="fgdf" localSheetId="22">{"'Sheet1'!$L$16"}</definedName>
    <definedName name="fgdf">{"'Sheet1'!$L$16"}</definedName>
    <definedName name="fgdfagfdf" localSheetId="19">#REF!</definedName>
    <definedName name="fgdfagfdf" localSheetId="22">#REF!</definedName>
    <definedName name="fgdfagfdf">#REF!</definedName>
    <definedName name="fgđff" localSheetId="22">{"'Sheet1'!$L$16"}</definedName>
    <definedName name="fgđff">{"'Sheet1'!$L$16"}</definedName>
    <definedName name="fgdfgddfgfd" localSheetId="19">#REF!</definedName>
    <definedName name="fgdfgddfgfd" localSheetId="22">#REF!</definedName>
    <definedName name="fgdfgddfgfd">#REF!</definedName>
    <definedName name="fgdfgfgfd" localSheetId="19">#REF!</definedName>
    <definedName name="fgdfgfgfd" localSheetId="22">#REF!</definedName>
    <definedName name="fgdfgfgfd">#REF!</definedName>
    <definedName name="fgds" localSheetId="22">#REF!</definedName>
    <definedName name="fgds">[0]!fgds</definedName>
    <definedName name="FGF" localSheetId="22">{"'Sheet1'!$L$16"}</definedName>
    <definedName name="FGF">{"'Sheet1'!$L$16"}</definedName>
    <definedName name="fgfdaghffg" localSheetId="19">#REF!</definedName>
    <definedName name="fgfdaghffg" localSheetId="22">#REF!</definedName>
    <definedName name="fgfdaghffg">#REF!</definedName>
    <definedName name="fgg" localSheetId="22">{"'Sheet1'!$L$16"}</definedName>
    <definedName name="fgg">{"'Sheet1'!$L$16"}</definedName>
    <definedName name="fghdfhdfg" localSheetId="19">#REF!</definedName>
    <definedName name="fghdfhdfg" localSheetId="22">#REF!</definedName>
    <definedName name="fghdfhdfg">#REF!</definedName>
    <definedName name="fghfgh">#REF!</definedName>
    <definedName name="fghh">#REF!</definedName>
    <definedName name="fghjfg">#REF!</definedName>
    <definedName name="fghjfghjfghj" localSheetId="22">#REF!</definedName>
    <definedName name="fghjfghjfghj">#REF!</definedName>
    <definedName name="fgkjmgky.yulyu." localSheetId="0">{"Offgrid",#N/A,FALSE,"OFFGRID";"Region",#N/A,FALSE,"REGION";"Offgrid -2",#N/A,FALSE,"OFFGRID";"WTP",#N/A,FALSE,"WTP";"WTP -2",#N/A,FALSE,"WTP";"Project",#N/A,FALSE,"PROJECT";"Summary -2",#N/A,FALSE,"SUMMARY"}</definedName>
    <definedName name="fgkjmgky.yulyu." localSheetId="22">{"Offgrid",#N/A,FALSE,"OFFGRID";"Region",#N/A,FALSE,"REGION";"Offgrid -2",#N/A,FALSE,"OFFGRID";"WTP",#N/A,FALSE,"WTP";"WTP -2",#N/A,FALSE,"WTP";"Project",#N/A,FALSE,"PROJECT";"Summary -2",#N/A,FALSE,"SUMMARY"}</definedName>
    <definedName name="fgkjmgky.yulyu.">{"Offgrid",#N/A,FALSE,"OFFGRID";"Region",#N/A,FALSE,"REGION";"Offgrid -2",#N/A,FALSE,"OFFGRID";"WTP",#N/A,FALSE,"WTP";"WTP -2",#N/A,FALSE,"WTP";"Project",#N/A,FALSE,"PROJECT";"Summary -2",#N/A,FALSE,"SUMMARY"}</definedName>
    <definedName name="fgkjmgky.yulyu._1" localSheetId="0">{"Offgrid",#N/A,FALSE,"OFFGRID";"Region",#N/A,FALSE,"REGION";"Offgrid -2",#N/A,FALSE,"OFFGRID";"WTP",#N/A,FALSE,"WTP";"WTP -2",#N/A,FALSE,"WTP";"Project",#N/A,FALSE,"PROJECT";"Summary -2",#N/A,FALSE,"SUMMARY"}</definedName>
    <definedName name="fgkjmgky.yulyu._1" localSheetId="14">{"Offgrid",#N/A,FALSE,"OFFGRID";"Region",#N/A,FALSE,"REGION";"Offgrid -2",#N/A,FALSE,"OFFGRID";"WTP",#N/A,FALSE,"WTP";"WTP -2",#N/A,FALSE,"WTP";"Project",#N/A,FALSE,"PROJECT";"Summary -2",#N/A,FALSE,"SUMMARY"}</definedName>
    <definedName name="fgkjmgky.yulyu._1" localSheetId="16">{"Offgrid",#N/A,FALSE,"OFFGRID";"Region",#N/A,FALSE,"REGION";"Offgrid -2",#N/A,FALSE,"OFFGRID";"WTP",#N/A,FALSE,"WTP";"WTP -2",#N/A,FALSE,"WTP";"Project",#N/A,FALSE,"PROJECT";"Summary -2",#N/A,FALSE,"SUMMARY"}</definedName>
    <definedName name="fgkjmgky.yulyu._1" localSheetId="22">{"Offgrid",#N/A,FALSE,"OFFGRID";"Region",#N/A,FALSE,"REGION";"Offgrid -2",#N/A,FALSE,"OFFGRID";"WTP",#N/A,FALSE,"WTP";"WTP -2",#N/A,FALSE,"WTP";"Project",#N/A,FALSE,"PROJECT";"Summary -2",#N/A,FALSE,"SUMMARY"}</definedName>
    <definedName name="fgkjmgky.yulyu._1" localSheetId="7">{"Offgrid",#N/A,FALSE,"OFFGRID";"Region",#N/A,FALSE,"REGION";"Offgrid -2",#N/A,FALSE,"OFFGRID";"WTP",#N/A,FALSE,"WTP";"WTP -2",#N/A,FALSE,"WTP";"Project",#N/A,FALSE,"PROJECT";"Summary -2",#N/A,FALSE,"SUMMARY"}</definedName>
    <definedName name="fgkjmgky.yulyu._1">{"Offgrid",#N/A,FALSE,"OFFGRID";"Region",#N/A,FALSE,"REGION";"Offgrid -2",#N/A,FALSE,"OFFGRID";"WTP",#N/A,FALSE,"WTP";"WTP -2",#N/A,FALSE,"WTP";"Project",#N/A,FALSE,"PROJECT";"Summary -2",#N/A,FALSE,"SUMMARY"}</definedName>
    <definedName name="fgn" localSheetId="0">{"'Sheet1'!$L$16"}</definedName>
    <definedName name="fgn" localSheetId="14">{"'Sheet1'!$L$16"}</definedName>
    <definedName name="fgn" localSheetId="16">{"'Sheet1'!$L$16"}</definedName>
    <definedName name="fgn" localSheetId="17">{"'Sheet1'!$L$16"}</definedName>
    <definedName name="fgn" localSheetId="18">{"'Sheet1'!$L$16"}</definedName>
    <definedName name="fgn" localSheetId="22">{"'Sheet1'!$L$16"}</definedName>
    <definedName name="fgn" localSheetId="6">{"'Sheet1'!$L$16"}</definedName>
    <definedName name="fgn" localSheetId="7">{"'Sheet1'!$L$16"}</definedName>
    <definedName name="fgn">{"'Sheet1'!$L$16"}</definedName>
    <definedName name="fgnfgn" localSheetId="22">{"Offgrid",#N/A,FALSE,"OFFGRID";"Region",#N/A,FALSE,"REGION";"Offgrid -2",#N/A,FALSE,"OFFGRID";"WTP",#N/A,FALSE,"WTP";"WTP -2",#N/A,FALSE,"WTP";"Project",#N/A,FALSE,"PROJECT";"Summary -2",#N/A,FALSE,"SUMMARY"}</definedName>
    <definedName name="fgnfgn">{"Offgrid",#N/A,FALSE,"OFFGRID";"Region",#N/A,FALSE,"REGION";"Offgrid -2",#N/A,FALSE,"OFFGRID";"WTP",#N/A,FALSE,"WTP";"WTP -2",#N/A,FALSE,"WTP";"Project",#N/A,FALSE,"PROJECT";"Summary -2",#N/A,FALSE,"SUMMARY"}</definedName>
    <definedName name="fgzdf" localSheetId="22">{"'Sheet1'!$L$16"}</definedName>
    <definedName name="fgzdf">{"'Sheet1'!$L$16"}</definedName>
    <definedName name="fh" localSheetId="22">#REF!</definedName>
    <definedName name="fh">[0]!fh</definedName>
    <definedName name="fhd" localSheetId="22">#REF!</definedName>
    <definedName name="fhd">[0]!fhd</definedName>
    <definedName name="fhfgfsdgfd" localSheetId="0">#REF!</definedName>
    <definedName name="fhfgfsdgfd" localSheetId="19">#REF!</definedName>
    <definedName name="fhfgfsdgfd" localSheetId="22">#REF!</definedName>
    <definedName name="fhfgfsdgfd">#REF!</definedName>
    <definedName name="fhgadfhadf" localSheetId="0">#REF!</definedName>
    <definedName name="fhgadfhadf" localSheetId="19">#REF!</definedName>
    <definedName name="fhgadfhadf" localSheetId="22">#REF!</definedName>
    <definedName name="fhgadfhadf">#REF!</definedName>
    <definedName name="fhhh" localSheetId="0">{"'Sheet1'!$L$16"}</definedName>
    <definedName name="fhhh" localSheetId="14">{"'Sheet1'!$L$16"}</definedName>
    <definedName name="fhhh" localSheetId="16">{"'Sheet1'!$L$16"}</definedName>
    <definedName name="fhhh" localSheetId="17">{"'Sheet1'!$L$16"}</definedName>
    <definedName name="fhhh" localSheetId="18">{"'Sheet1'!$L$16"}</definedName>
    <definedName name="fhhh" localSheetId="22">{"'Sheet1'!$L$16"}</definedName>
    <definedName name="fhhh" localSheetId="6">{"'Sheet1'!$L$16"}</definedName>
    <definedName name="fhhh" localSheetId="7">{"'Sheet1'!$L$16"}</definedName>
    <definedName name="fhhh">{"'Sheet1'!$L$16"}</definedName>
    <definedName name="fhj" localSheetId="22">#REF!</definedName>
    <definedName name="fhj">#REF!</definedName>
    <definedName name="fhlkdkgl" localSheetId="0">#REF!</definedName>
    <definedName name="fhlkdkgl" localSheetId="19">#REF!</definedName>
    <definedName name="fhlkdkgl" localSheetId="22">#REF!</definedName>
    <definedName name="fhlkdkgl">#REF!</definedName>
    <definedName name="fhng" localSheetId="0">{"'Sheet1'!$L$16"}</definedName>
    <definedName name="fhng" localSheetId="14">{"'Sheet1'!$L$16"}</definedName>
    <definedName name="fhng" localSheetId="16">{"'Sheet1'!$L$16"}</definedName>
    <definedName name="fhng" localSheetId="17">{"'Sheet1'!$L$16"}</definedName>
    <definedName name="fhng" localSheetId="18">{"'Sheet1'!$L$16"}</definedName>
    <definedName name="fhng" localSheetId="22">{"'Sheet1'!$L$16"}</definedName>
    <definedName name="fhng" localSheetId="6">{"'Sheet1'!$L$16"}</definedName>
    <definedName name="fhng" localSheetId="7">{"'Sheet1'!$L$16"}</definedName>
    <definedName name="fhng">{"'Sheet1'!$L$16"}</definedName>
    <definedName name="fhsdgfdff" localSheetId="0">#REF!</definedName>
    <definedName name="fhsdgfdff" localSheetId="19">#REF!</definedName>
    <definedName name="fhsdgfdff" localSheetId="22">#REF!</definedName>
    <definedName name="fhsdgfdff">#REF!</definedName>
    <definedName name="fhtđhêhd" localSheetId="0">{"Offgrid",#N/A,FALSE,"OFFGRID";"Region",#N/A,FALSE,"REGION";"Offgrid -2",#N/A,FALSE,"OFFGRID";"WTP",#N/A,FALSE,"WTP";"WTP -2",#N/A,FALSE,"WTP";"Project",#N/A,FALSE,"PROJECT";"Summary -2",#N/A,FALSE,"SUMMARY"}</definedName>
    <definedName name="fhtđhêhd" localSheetId="22">{"Offgrid",#N/A,FALSE,"OFFGRID";"Region",#N/A,FALSE,"REGION";"Offgrid -2",#N/A,FALSE,"OFFGRID";"WTP",#N/A,FALSE,"WTP";"WTP -2",#N/A,FALSE,"WTP";"Project",#N/A,FALSE,"PROJECT";"Summary -2",#N/A,FALSE,"SUMMARY"}</definedName>
    <definedName name="fhtđhêhd">{"Offgrid",#N/A,FALSE,"OFFGRID";"Region",#N/A,FALSE,"REGION";"Offgrid -2",#N/A,FALSE,"OFFGRID";"WTP",#N/A,FALSE,"WTP";"WTP -2",#N/A,FALSE,"WTP";"Project",#N/A,FALSE,"PROJECT";"Summary -2",#N/A,FALSE,"SUMMARY"}</definedName>
    <definedName name="fhtđhêhd_1" localSheetId="0">{"Offgrid",#N/A,FALSE,"OFFGRID";"Region",#N/A,FALSE,"REGION";"Offgrid -2",#N/A,FALSE,"OFFGRID";"WTP",#N/A,FALSE,"WTP";"WTP -2",#N/A,FALSE,"WTP";"Project",#N/A,FALSE,"PROJECT";"Summary -2",#N/A,FALSE,"SUMMARY"}</definedName>
    <definedName name="fhtđhêhd_1" localSheetId="14">{"Offgrid",#N/A,FALSE,"OFFGRID";"Region",#N/A,FALSE,"REGION";"Offgrid -2",#N/A,FALSE,"OFFGRID";"WTP",#N/A,FALSE,"WTP";"WTP -2",#N/A,FALSE,"WTP";"Project",#N/A,FALSE,"PROJECT";"Summary -2",#N/A,FALSE,"SUMMARY"}</definedName>
    <definedName name="fhtđhêhd_1" localSheetId="16">{"Offgrid",#N/A,FALSE,"OFFGRID";"Region",#N/A,FALSE,"REGION";"Offgrid -2",#N/A,FALSE,"OFFGRID";"WTP",#N/A,FALSE,"WTP";"WTP -2",#N/A,FALSE,"WTP";"Project",#N/A,FALSE,"PROJECT";"Summary -2",#N/A,FALSE,"SUMMARY"}</definedName>
    <definedName name="fhtđhêhd_1" localSheetId="22">{"Offgrid",#N/A,FALSE,"OFFGRID";"Region",#N/A,FALSE,"REGION";"Offgrid -2",#N/A,FALSE,"OFFGRID";"WTP",#N/A,FALSE,"WTP";"WTP -2",#N/A,FALSE,"WTP";"Project",#N/A,FALSE,"PROJECT";"Summary -2",#N/A,FALSE,"SUMMARY"}</definedName>
    <definedName name="fhtđhêhd_1" localSheetId="7">{"Offgrid",#N/A,FALSE,"OFFGRID";"Region",#N/A,FALSE,"REGION";"Offgrid -2",#N/A,FALSE,"OFFGRID";"WTP",#N/A,FALSE,"WTP";"WTP -2",#N/A,FALSE,"WTP";"Project",#N/A,FALSE,"PROJECT";"Summary -2",#N/A,FALSE,"SUMMARY"}</definedName>
    <definedName name="fhtđhêhd_1">{"Offgrid",#N/A,FALSE,"OFFGRID";"Region",#N/A,FALSE,"REGION";"Offgrid -2",#N/A,FALSE,"OFFGRID";"WTP",#N/A,FALSE,"WTP";"WTP -2",#N/A,FALSE,"WTP";"Project",#N/A,FALSE,"PROJECT";"Summary -2",#N/A,FALSE,"SUMMARY"}</definedName>
    <definedName name="Fi" localSheetId="22">#REF!</definedName>
    <definedName name="Fi">#REF!</definedName>
    <definedName name="FI_12">4820</definedName>
    <definedName name="Fi_f" localSheetId="22">#REF!</definedName>
    <definedName name="Fi_f">#REF!</definedName>
    <definedName name="Fiber_Connectors">#REF!</definedName>
    <definedName name="FICE">#REF!</definedName>
    <definedName name="FID">#REF!</definedName>
    <definedName name="Fidat">#REF!</definedName>
    <definedName name="FIL" localSheetId="22">#REF!</definedName>
    <definedName name="FIL">#REF!</definedName>
    <definedName name="fila_name">#REF!</definedName>
    <definedName name="fila_NM_RTU">#REF!</definedName>
    <definedName name="FILE" localSheetId="22">#REF!</definedName>
    <definedName name="FILE">#REF!</definedName>
    <definedName name="filename" localSheetId="22">#REF!</definedName>
    <definedName name="filename">#REF!</definedName>
    <definedName name="FiLL" localSheetId="19">#REF!</definedName>
    <definedName name="Fill" localSheetId="16">#REF!</definedName>
    <definedName name="Fill" localSheetId="22">#REF!</definedName>
    <definedName name="Fill" localSheetId="7">#REF!</definedName>
    <definedName name="Fill">#REF!</definedName>
    <definedName name="fill2" localSheetId="22">#REF!</definedName>
    <definedName name="fill2" localSheetId="7">#REF!</definedName>
    <definedName name="fill2">#REF!</definedName>
    <definedName name="FilterDatabase" localSheetId="22">#REF!</definedName>
    <definedName name="FilterDatabase" localSheetId="6">#REF!</definedName>
    <definedName name="FilterDatabase" localSheetId="7">#REF!</definedName>
    <definedName name="FilterDatabase">#REF!</definedName>
    <definedName name="fin_BOM">#REF!</definedName>
    <definedName name="Fin_Ligne_Groupe" localSheetId="22">#REF!</definedName>
    <definedName name="Fin_Ligne_Groupe">#REF!</definedName>
    <definedName name="Final_CAPS">#REF!</definedName>
    <definedName name="Final_release">#REF!</definedName>
    <definedName name="Final_Service">#REF!</definedName>
    <definedName name="finclb" localSheetId="22">#REF!</definedName>
    <definedName name="finclb">#REF!</definedName>
    <definedName name="FinishWork_18">#REF!</definedName>
    <definedName name="first_item_UP" localSheetId="22">L141C4</definedName>
    <definedName name="first_item_UP">L141C4</definedName>
    <definedName name="First_Phase">#REF!</definedName>
    <definedName name="First_Year">#REF!</definedName>
    <definedName name="FirstPage" localSheetId="22">#REF!</definedName>
    <definedName name="FirstPage">#REF!</definedName>
    <definedName name="FirstWarn" localSheetId="22">#REF!</definedName>
    <definedName name="FirstWarn">#REF!</definedName>
    <definedName name="FirstYear">#REF!</definedName>
    <definedName name="FIT" localSheetId="22">BlankMacro1</definedName>
    <definedName name="FIT">BlankMacro1</definedName>
    <definedName name="FITT2" localSheetId="22">BlankMacro1</definedName>
    <definedName name="FITT2">BlankMacro1</definedName>
    <definedName name="FITTING2" localSheetId="22">BlankMacro1</definedName>
    <definedName name="FITTING2">BlankMacro1</definedName>
    <definedName name="fjh" localSheetId="22">#REF!</definedName>
    <definedName name="fjh">#REF!</definedName>
    <definedName name="fkgjk" localSheetId="22">{"'Sheet1'!$L$16"}</definedName>
    <definedName name="fkgjk">{"'Sheet1'!$L$16"}</definedName>
    <definedName name="fl" localSheetId="22">#REF!</definedName>
    <definedName name="fl">#REF!</definedName>
    <definedName name="FLG" localSheetId="22">BlankMacro1</definedName>
    <definedName name="FLG">BlankMacro1</definedName>
    <definedName name="FLIGHTGER">#REF!</definedName>
    <definedName name="flist">#REF!</definedName>
    <definedName name="FLOOR_ANALYSIS_LINES_TO_FORMAT0" localSheetId="22">#REF!</definedName>
    <definedName name="FLOOR_ANALYSIS_LINES_TO_FORMAT0">#REF!</definedName>
    <definedName name="FLOOR_ANALYSIS_LINES_TO_FORMAT1" localSheetId="22">#REF!</definedName>
    <definedName name="FLOOR_ANALYSIS_LINES_TO_FORMAT1">#REF!</definedName>
    <definedName name="FLOOR_ANALYSIS_SECTION" localSheetId="22">#REF!</definedName>
    <definedName name="FLOOR_ANALYSIS_SECTION">#REF!</definedName>
    <definedName name="Flv" localSheetId="22">#REF!</definedName>
    <definedName name="Flv">#REF!</definedName>
    <definedName name="fmghd" localSheetId="0">{"'Sheet1'!$L$16"}</definedName>
    <definedName name="fmghd" localSheetId="14">{"'Sheet1'!$L$16"}</definedName>
    <definedName name="fmghd" localSheetId="16">{"'Sheet1'!$L$16"}</definedName>
    <definedName name="fmghd" localSheetId="17">{"'Sheet1'!$L$16"}</definedName>
    <definedName name="fmghd" localSheetId="18">{"'Sheet1'!$L$16"}</definedName>
    <definedName name="fmghd" localSheetId="22">{"'Sheet1'!$L$16"}</definedName>
    <definedName name="fmghd" localSheetId="6">{"'Sheet1'!$L$16"}</definedName>
    <definedName name="fmghd" localSheetId="7">{"'Sheet1'!$L$16"}</definedName>
    <definedName name="fmghd">{"'Sheet1'!$L$16"}</definedName>
    <definedName name="FMX2S">#REF!</definedName>
    <definedName name="FO" localSheetId="22">#REF!</definedName>
    <definedName name="FO">#REF!</definedName>
    <definedName name="FOB">#REF!</definedName>
    <definedName name="fob_bss" localSheetId="22">#REF!</definedName>
    <definedName name="fob_bss">#REF!</definedName>
    <definedName name="FOB_CHARGE_H" localSheetId="22">#REF!</definedName>
    <definedName name="FOB_CHARGE_H">#REF!</definedName>
    <definedName name="FOB_to_CIF">#REF!</definedName>
    <definedName name="FOB_TO_CIP" localSheetId="22">#REF!</definedName>
    <definedName name="FOB_TO_CIP">#REF!</definedName>
    <definedName name="foo" localSheetId="22">ErrorHandler_1</definedName>
    <definedName name="foo">ErrorHandler_1</definedName>
    <definedName name="FOR" localSheetId="0">{#N/A,#N/A,FALSE,"CCTV"}</definedName>
    <definedName name="FOR" localSheetId="22">{#N/A,#N/A,FALSE,"CCTV"}</definedName>
    <definedName name="FOR">{#N/A,#N/A,FALSE,"CCTV"}</definedName>
    <definedName name="FOR_1" localSheetId="0">{#N/A,#N/A,FALSE,"CCTV"}</definedName>
    <definedName name="FOR_1" localSheetId="14">{#N/A,#N/A,FALSE,"CCTV"}</definedName>
    <definedName name="FOR_1" localSheetId="16">{#N/A,#N/A,FALSE,"CCTV"}</definedName>
    <definedName name="FOR_1" localSheetId="22">{#N/A,#N/A,FALSE,"CCTV"}</definedName>
    <definedName name="FOR_1" localSheetId="7">{#N/A,#N/A,FALSE,"CCTV"}</definedName>
    <definedName name="FOR_1">{#N/A,#N/A,FALSE,"CCTV"}</definedName>
    <definedName name="Foreign">#REF!</definedName>
    <definedName name="Foreign_Content" localSheetId="22">#REF!</definedName>
    <definedName name="Foreign_Content">#REF!</definedName>
    <definedName name="FORMAT" localSheetId="0">{#N/A,#N/A,FALSE,"CCTV"}</definedName>
    <definedName name="FORMAT" localSheetId="22">{#N/A,#N/A,FALSE,"CCTV"}</definedName>
    <definedName name="FORMAT">{#N/A,#N/A,FALSE,"CCTV"}</definedName>
    <definedName name="FORMAT_1" localSheetId="0">{#N/A,#N/A,FALSE,"CCTV"}</definedName>
    <definedName name="FORMAT_1" localSheetId="14">{#N/A,#N/A,FALSE,"CCTV"}</definedName>
    <definedName name="FORMAT_1" localSheetId="16">{#N/A,#N/A,FALSE,"CCTV"}</definedName>
    <definedName name="FORMAT_1" localSheetId="22">{#N/A,#N/A,FALSE,"CCTV"}</definedName>
    <definedName name="FORMAT_1" localSheetId="7">{#N/A,#N/A,FALSE,"CCTV"}</definedName>
    <definedName name="FORMAT_1">{#N/A,#N/A,FALSE,"CCTV"}</definedName>
    <definedName name="Formation" localSheetId="22">#REF!</definedName>
    <definedName name="Formation">#REF!</definedName>
    <definedName name="ForwardingCell">#REF!</definedName>
    <definedName name="Fot" localSheetId="22">#REF!</definedName>
    <definedName name="Fot">#REF!</definedName>
    <definedName name="Four">#REF!</definedName>
    <definedName name="FP" localSheetId="22">#REF!</definedName>
    <definedName name="FP">#REF!</definedName>
    <definedName name="fp_" localSheetId="22">#REF!</definedName>
    <definedName name="fp_">#REF!</definedName>
    <definedName name="FP_10" localSheetId="22">#REF!</definedName>
    <definedName name="FP_10">#REF!</definedName>
    <definedName name="FP_11" localSheetId="22">#REF!</definedName>
    <definedName name="FP_11">#REF!</definedName>
    <definedName name="FP_12" localSheetId="22">#REF!</definedName>
    <definedName name="FP_12">#REF!</definedName>
    <definedName name="FP_13">#REF!</definedName>
    <definedName name="FP_14">#REF!</definedName>
    <definedName name="fpc" localSheetId="22">#REF!</definedName>
    <definedName name="fpc">#REF!</definedName>
    <definedName name="fpcs" localSheetId="22">#REF!</definedName>
    <definedName name="fpcs">#REF!</definedName>
    <definedName name="fpe" localSheetId="22">#REF!</definedName>
    <definedName name="fpe">#REF!</definedName>
    <definedName name="fpe_" localSheetId="22">#REF!</definedName>
    <definedName name="fpe_">#REF!</definedName>
    <definedName name="fpet" localSheetId="22">#REF!</definedName>
    <definedName name="fpet">#REF!</definedName>
    <definedName name="fpf" localSheetId="22">#REF!</definedName>
    <definedName name="fpf">#REF!</definedName>
    <definedName name="FPNOfSheets">#REF!</definedName>
    <definedName name="fps" localSheetId="22">#REF!</definedName>
    <definedName name="fps">#REF!</definedName>
    <definedName name="fpu" localSheetId="22">#REF!</definedName>
    <definedName name="fpu">#REF!</definedName>
    <definedName name="fpy" localSheetId="22">#REF!</definedName>
    <definedName name="fpy">#REF!</definedName>
    <definedName name="Fr" localSheetId="22">#REF!</definedName>
    <definedName name="Fr">#REF!</definedName>
    <definedName name="FRAIS" localSheetId="22">#REF!</definedName>
    <definedName name="FRAIS">#REF!</definedName>
    <definedName name="frais_vente">0.1687</definedName>
    <definedName name="frame_pc">#REF!</definedName>
    <definedName name="frame_price">#REF!</definedName>
    <definedName name="frame_ratio" localSheetId="22">#REF!</definedName>
    <definedName name="frame_ratio">#REF!</definedName>
    <definedName name="FRBG">#REF!</definedName>
    <definedName name="FREG">#REF!</definedName>
    <definedName name="freight">#REF!</definedName>
    <definedName name="freq">#REF!</definedName>
    <definedName name="Freq_DS10">#REF!</definedName>
    <definedName name="Freq_ES40">#REF!</definedName>
    <definedName name="frequency_band" localSheetId="22">#REF!</definedName>
    <definedName name="frequency_band">#REF!</definedName>
    <definedName name="FREXP" localSheetId="22">#REF!</definedName>
    <definedName name="FREXP">#REF!</definedName>
    <definedName name="FRF_to_Euro">#REF!</definedName>
    <definedName name="FRFRFR" localSheetId="0">{"'Sheet1'!$L$16"}</definedName>
    <definedName name="FRFRFR" localSheetId="14">{"'Sheet1'!$L$16"}</definedName>
    <definedName name="FRFRFR" localSheetId="19">{"'Sheet1'!$L$16"}</definedName>
    <definedName name="FRFRFR" localSheetId="16">{"'Sheet1'!$L$16"}</definedName>
    <definedName name="FRFRFR" localSheetId="17">{"'Sheet1'!$L$16"}</definedName>
    <definedName name="FRFRFR" localSheetId="18">{"'Sheet1'!$L$16"}</definedName>
    <definedName name="FRFRFR" localSheetId="22">{"'Sheet1'!$L$16"}</definedName>
    <definedName name="FRFRFR" localSheetId="6">{"'Sheet1'!$L$16"}</definedName>
    <definedName name="FRFRFR" localSheetId="7">{"'Sheet1'!$L$16"}</definedName>
    <definedName name="FRFRFR">{"'Sheet1'!$L$16"}</definedName>
    <definedName name="frG" localSheetId="22">#REF!</definedName>
    <definedName name="frG">#REF!</definedName>
    <definedName name="FrontSlotDatabase">#REF!</definedName>
    <definedName name="FrontSlotIndex">#REF!</definedName>
    <definedName name="FrontSlotLabels">#REF!</definedName>
    <definedName name="FRSM_Pr">#REF!</definedName>
    <definedName name="FS">#REF!</definedName>
    <definedName name="fs_2">#REF!</definedName>
    <definedName name="fsb" localSheetId="22">#REF!</definedName>
    <definedName name="fsb">#REF!</definedName>
    <definedName name="fsdaf" localSheetId="22">'B4. Định mức QLDA &amp; TV'!fsdaf</definedName>
    <definedName name="fsdaf">#REF!</definedName>
    <definedName name="fsdfdsf" localSheetId="0">{"'Sheet1'!$L$16"}</definedName>
    <definedName name="fsdfdsf" localSheetId="14">{"'Sheet1'!$L$16"}</definedName>
    <definedName name="fsdfdsf" localSheetId="19">{"'Sheet1'!$L$16"}</definedName>
    <definedName name="fsdfdsf" localSheetId="16">{"'Sheet1'!$L$16"}</definedName>
    <definedName name="fsdfdsf" localSheetId="17">{"'Sheet1'!$L$16"}</definedName>
    <definedName name="fsdfdsf" localSheetId="18">{"'Sheet1'!$L$16"}</definedName>
    <definedName name="fsdfdsf" localSheetId="22">{"'Sheet1'!$L$16"}</definedName>
    <definedName name="fsdfdsf" localSheetId="6">{"'Sheet1'!$L$16"}</definedName>
    <definedName name="fsdfdsf">{"'Sheet1'!$L$16"}</definedName>
    <definedName name="fsdfdsf_1" localSheetId="0">{"'Sheet1'!$L$16"}</definedName>
    <definedName name="fsdfdsf_1" localSheetId="14">{"'Sheet1'!$L$16"}</definedName>
    <definedName name="fsdfdsf_1" localSheetId="16">{"'Sheet1'!$L$16"}</definedName>
    <definedName name="fsdfdsf_1" localSheetId="22">{"'Sheet1'!$L$16"}</definedName>
    <definedName name="fsdfdsf_1" localSheetId="7">{"'Sheet1'!$L$16"}</definedName>
    <definedName name="fsdfdsf_1">{"'Sheet1'!$L$16"}</definedName>
    <definedName name="fsdfse">#REF!</definedName>
    <definedName name="FSDGSGS">#REF!</definedName>
    <definedName name="fse" localSheetId="22">#REF!</definedName>
    <definedName name="fse">#REF!</definedName>
    <definedName name="fsf" localSheetId="22">#REF!</definedName>
    <definedName name="fsf">#REF!</definedName>
    <definedName name="fso" localSheetId="22">#REF!</definedName>
    <definedName name="fso">#REF!</definedName>
    <definedName name="Fsrs" localSheetId="22">#REF!</definedName>
    <definedName name="Fsrs">#REF!</definedName>
    <definedName name="fsu" localSheetId="22">#REF!</definedName>
    <definedName name="fsu">#REF!</definedName>
    <definedName name="fsy" localSheetId="22">#REF!</definedName>
    <definedName name="fsy">#REF!</definedName>
    <definedName name="Ft" localSheetId="22">#REF!</definedName>
    <definedName name="Ft">#REF!</definedName>
    <definedName name="Ft_" localSheetId="22">#REF!</definedName>
    <definedName name="Ft_">#REF!</definedName>
    <definedName name="ftftftftftftftft" localSheetId="22">{"'Sheet1'!$L$16"}</definedName>
    <definedName name="ftftftftftftftft">{"'Sheet1'!$L$16"}</definedName>
    <definedName name="ftgfg" localSheetId="0">{#N/A,#N/A,FALSE,"CCTV"}</definedName>
    <definedName name="ftgfg" localSheetId="22">{#N/A,#N/A,FALSE,"CCTV"}</definedName>
    <definedName name="ftgfg">{#N/A,#N/A,FALSE,"CCTV"}</definedName>
    <definedName name="ftgfg_1" localSheetId="0">{#N/A,#N/A,FALSE,"CCTV"}</definedName>
    <definedName name="ftgfg_1" localSheetId="14">{#N/A,#N/A,FALSE,"CCTV"}</definedName>
    <definedName name="ftgfg_1" localSheetId="16">{#N/A,#N/A,FALSE,"CCTV"}</definedName>
    <definedName name="ftgfg_1" localSheetId="22">{#N/A,#N/A,FALSE,"CCTV"}</definedName>
    <definedName name="ftgfg_1" localSheetId="7">{#N/A,#N/A,FALSE,"CCTV"}</definedName>
    <definedName name="ftgfg_1">{#N/A,#N/A,FALSE,"CCTV"}</definedName>
    <definedName name="ftgjfrj" localSheetId="22">#REF!</definedName>
    <definedName name="ftgjfrj">#REF!</definedName>
    <definedName name="FtoM" localSheetId="22">#REF!</definedName>
    <definedName name="FtoM">#REF!</definedName>
    <definedName name="FUCO">#REF!</definedName>
    <definedName name="FUDP">#REF!</definedName>
    <definedName name="fuji">#REF!</definedName>
    <definedName name="Full" localSheetId="22">#REF!</definedName>
    <definedName name="Full">#REF!</definedName>
    <definedName name="FUMO">#REF!</definedName>
    <definedName name="FunctionsType">#REF!</definedName>
    <definedName name="fừqầq" localSheetId="22">#REF!</definedName>
    <definedName name="fừqầq">#REF!</definedName>
    <definedName name="fuyf" localSheetId="22">'B4. Định mức QLDA &amp; TV'!fuyf</definedName>
    <definedName name="fuyf">#REF!</definedName>
    <definedName name="fv" localSheetId="22">#REF!</definedName>
    <definedName name="fv">#REF!</definedName>
    <definedName name="fwesg">#REF!</definedName>
    <definedName name="fy" localSheetId="22">#REF!</definedName>
    <definedName name="fy">#REF!</definedName>
    <definedName name="Fy_" localSheetId="22">#REF!</definedName>
    <definedName name="Fy_">#REF!</definedName>
    <definedName name="fys" localSheetId="22">#REF!</definedName>
    <definedName name="fys">#REF!</definedName>
    <definedName name="fyujif" localSheetId="22">'B4. Định mức QLDA &amp; TV'!fyujif</definedName>
    <definedName name="fyujif">#REF!</definedName>
    <definedName name="G" localSheetId="19">#REF!</definedName>
    <definedName name="G" localSheetId="16">#REF!</definedName>
    <definedName name="G" localSheetId="17">#REF!</definedName>
    <definedName name="G" localSheetId="18">#REF!</definedName>
    <definedName name="G" localSheetId="22">#REF!</definedName>
    <definedName name="G" localSheetId="6">#REF!</definedName>
    <definedName name="G" localSheetId="7">#REF!</definedName>
    <definedName name="G">#REF!</definedName>
    <definedName name="g_">#REF!</definedName>
    <definedName name="g_1" localSheetId="22">#REF!</definedName>
    <definedName name="g_1">#REF!</definedName>
    <definedName name="g_14">#REF!</definedName>
    <definedName name="G_2" localSheetId="22">#REF!</definedName>
    <definedName name="G_2">#REF!</definedName>
    <definedName name="g_3" localSheetId="22">#REF!</definedName>
    <definedName name="g_3">#REF!</definedName>
    <definedName name="G_ME" localSheetId="22">#REF!</definedName>
    <definedName name="G_ME">#REF!</definedName>
    <definedName name="G_section" localSheetId="22">#REF!</definedName>
    <definedName name="G_section">#REF!</definedName>
    <definedName name="G_TB_data">#REF!</definedName>
    <definedName name="G_TB_NOTAXx">#REF!</definedName>
    <definedName name="G.k1">#REF!</definedName>
    <definedName name="G.K2">#REF!</definedName>
    <definedName name="G.k3">#REF!</definedName>
    <definedName name="G0.000">#REF!</definedName>
    <definedName name="G0.010">#REF!</definedName>
    <definedName name="G0.020">#REF!</definedName>
    <definedName name="G0.100">#REF!</definedName>
    <definedName name="G0.110">#REF!</definedName>
    <definedName name="G0.120">#REF!</definedName>
    <definedName name="G0.7_Total">#REF!</definedName>
    <definedName name="G1.000">#REF!</definedName>
    <definedName name="G1.011">#REF!</definedName>
    <definedName name="G1.021">#REF!</definedName>
    <definedName name="G1.031">#REF!</definedName>
    <definedName name="G1.041">#REF!</definedName>
    <definedName name="G1.051">#REF!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 localSheetId="22">#REF!</definedName>
    <definedName name="g40g40">#REF!</definedName>
    <definedName name="ga" localSheetId="22">{"'Sheet1'!$L$16"}</definedName>
    <definedName name="ga">#REF!</definedName>
    <definedName name="Ga_Gb">#REF!</definedName>
    <definedName name="gach" localSheetId="22">#REF!</definedName>
    <definedName name="gach">#REF!</definedName>
    <definedName name="gach_14" localSheetId="22">#REF!</definedName>
    <definedName name="gach_14">#REF!</definedName>
    <definedName name="gachchongtron" localSheetId="22">#REF!</definedName>
    <definedName name="gachchongtron">#REF!</definedName>
    <definedName name="gachlanem" localSheetId="22">#REF!</definedName>
    <definedName name="gachlanem">#REF!</definedName>
    <definedName name="gachlat" localSheetId="22">#REF!</definedName>
    <definedName name="gachlat">#REF!</definedName>
    <definedName name="gachllatnen50x50_18">#REF!</definedName>
    <definedName name="gachvo">#REF!</definedName>
    <definedName name="gachxay" localSheetId="22">#REF!</definedName>
    <definedName name="gachxay">#REF!</definedName>
    <definedName name="gadfga" localSheetId="22">'B4. Định mức QLDA &amp; TV'!gadfga</definedName>
    <definedName name="gadfga">#REF!</definedName>
    <definedName name="gadfgad" localSheetId="22">'B4. Định mức QLDA &amp; TV'!gadfgad</definedName>
    <definedName name="gadfgad">#REF!</definedName>
    <definedName name="GAHT" localSheetId="22">#REF!</definedName>
    <definedName name="GAHT">#REF!</definedName>
    <definedName name="GaicapbocCuXLPEPVCPVCloaiCEVV18den35kV" localSheetId="22">#REF!</definedName>
    <definedName name="GaicapbocCuXLPEPVCPVCloaiCEVV18den35kV">#REF!</definedName>
    <definedName name="Gald" localSheetId="22">#REF!</definedName>
    <definedName name="Gald">#REF!</definedName>
    <definedName name="gamatc" localSheetId="22">#REF!</definedName>
    <definedName name="gamatc">#REF!</definedName>
    <definedName name="garbage" localSheetId="22">#REF!,#REF!,#REF!,#REF!,#REF!,#REF!,#REF!,#REF!,#REF!,#REF!,#REF!,#REF!,#REF!,#REF!,#REF!,#REF!,#REF!,#REF!,#REF!,#REF!,#REF!,#REF!,#REF!,#REF!,#REF!,#REF!,#REF!,#REF!,#REF!</definedName>
    <definedName name="garbage">#REF!,#REF!,#REF!,#REF!,#REF!,#REF!,#REF!,#REF!,#REF!,#REF!,#REF!,#REF!,#REF!,#REF!,#REF!,#REF!,#REF!,#REF!,#REF!,#REF!,#REF!,#REF!,#REF!,#REF!,#REF!,#REF!,#REF!,#REF!,#REF!</definedName>
    <definedName name="gas" localSheetId="22">#REF!</definedName>
    <definedName name="gas">#REF!</definedName>
    <definedName name="gatutu" localSheetId="22">#REF!</definedName>
    <definedName name="gatutu">#REF!</definedName>
    <definedName name="Gb">#REF!</definedName>
    <definedName name="gba" localSheetId="22">#REF!</definedName>
    <definedName name="gba">#REF!</definedName>
    <definedName name="GBP" localSheetId="22">#REF!</definedName>
    <definedName name="GBP">#REF!</definedName>
    <definedName name="gbt">#REF!</definedName>
    <definedName name="gc" localSheetId="22">#REF!</definedName>
    <definedName name="gc">#REF!</definedName>
    <definedName name="GC_CT" localSheetId="22">#REF!</definedName>
    <definedName name="GC_CT">#REF!</definedName>
    <definedName name="GC_DN" localSheetId="22">#REF!</definedName>
    <definedName name="GC_DN">#REF!</definedName>
    <definedName name="GC_HT" localSheetId="22">#REF!</definedName>
    <definedName name="GC_HT">#REF!</definedName>
    <definedName name="GC_TD">#REF!</definedName>
    <definedName name="gcE" localSheetId="22">#REF!</definedName>
    <definedName name="gcE">#REF!</definedName>
    <definedName name="gchi" localSheetId="22">#REF!</definedName>
    <definedName name="gchi">#REF!</definedName>
    <definedName name="gcm" localSheetId="22">{"'Sheet1'!$L$16"}</definedName>
    <definedName name="gcm">#REF!</definedName>
    <definedName name="GCMTB_CA">#REF!</definedName>
    <definedName name="GCMTB_CBT">#REF!</definedName>
    <definedName name="GCMTB_CPK">#REF!</definedName>
    <definedName name="GCMTB_CPKG">#REF!</definedName>
    <definedName name="GCMTB_CPKH">#REF!</definedName>
    <definedName name="GCMTB_CPKHG">#REF!</definedName>
    <definedName name="GCMTB_CPNL">#REF!</definedName>
    <definedName name="GCMTB_CPNLDC">#REF!</definedName>
    <definedName name="GCMTB_CPNLG">#REF!</definedName>
    <definedName name="GCMTB_CPSC">#REF!</definedName>
    <definedName name="GCMTB_CPSCG">#REF!</definedName>
    <definedName name="GCMTB_CPTL">#REF!</definedName>
    <definedName name="GCMTB_CPTLDC">#REF!</definedName>
    <definedName name="GCMTB_CPTLG">#REF!</definedName>
    <definedName name="GCMTB_DIEN">#REF!</definedName>
    <definedName name="GCMTB_DIEZEL">#REF!</definedName>
    <definedName name="GCMTB_DMK">#REF!</definedName>
    <definedName name="GCMTB_DMKH">#REF!</definedName>
    <definedName name="GCMTB_DMSC">#REF!</definedName>
    <definedName name="GCMTB_DMTH">#REF!</definedName>
    <definedName name="GCMTB_GCM">#REF!</definedName>
    <definedName name="GCMTB_GCMDC">#REF!</definedName>
    <definedName name="GCMTB_GCMG">#REF!</definedName>
    <definedName name="GCMTB_HSDCNG">#REF!</definedName>
    <definedName name="GCMTB_HSDCNL">#REF!</definedName>
    <definedName name="GCMTB_HSDCTL">#REF!</definedName>
    <definedName name="GCMTB_HSP">#REF!</definedName>
    <definedName name="GCMTB_HSTH">#REF!</definedName>
    <definedName name="GCMTB_MH">#REF!</definedName>
    <definedName name="GCMTB_NG">#REF!</definedName>
    <definedName name="GCMTB_NGDC">#REF!</definedName>
    <definedName name="GCMTB_NGG">#REF!</definedName>
    <definedName name="GCMTB_STT">#REF!</definedName>
    <definedName name="GCMTB_TENM">#REF!</definedName>
    <definedName name="GCMTB_THNL">#REF!</definedName>
    <definedName name="GCMTB_XANG">#REF!</definedName>
    <definedName name="GCMXD_CA">#REF!</definedName>
    <definedName name="GCMXD_CBT">#REF!</definedName>
    <definedName name="GCMXD_CPK">#REF!</definedName>
    <definedName name="GCMXD_CPKG">#REF!</definedName>
    <definedName name="GCMXD_CPKH">#REF!</definedName>
    <definedName name="GCMXD_CPKHG">#REF!</definedName>
    <definedName name="GCMXD_CPNL">#REF!</definedName>
    <definedName name="GCMXD_CPNLDC">#REF!</definedName>
    <definedName name="GCMXD_CPNLG">#REF!</definedName>
    <definedName name="GCMXD_CPSC">#REF!</definedName>
    <definedName name="GCMXD_CPSCG">#REF!</definedName>
    <definedName name="GCMXD_CPTL">#REF!</definedName>
    <definedName name="GCMXD_CPTLDC">#REF!</definedName>
    <definedName name="GCMXD_CPTLG">#REF!</definedName>
    <definedName name="GCMXD_DIEN">#REF!</definedName>
    <definedName name="GCMXD_DIEZEL">#REF!</definedName>
    <definedName name="GCMXD_DMK">#REF!</definedName>
    <definedName name="GCMXD_DMKH">#REF!</definedName>
    <definedName name="GCMXD_DMSC">#REF!</definedName>
    <definedName name="GCMXD_DMTH">#REF!</definedName>
    <definedName name="GCMXD_GCM">#REF!</definedName>
    <definedName name="GCMXD_GCMDC">#REF!</definedName>
    <definedName name="GCMXD_GCMG">#REF!</definedName>
    <definedName name="GCMXD_HSDCNG">#REF!</definedName>
    <definedName name="GCMXD_HSDCNL">#REF!</definedName>
    <definedName name="GCMXD_HSDCTL">#REF!</definedName>
    <definedName name="GCMXD_HSP">#REF!</definedName>
    <definedName name="GCMXD_HSTH">#REF!</definedName>
    <definedName name="GCMXD_MH">#REF!</definedName>
    <definedName name="GCMXD_NG">#REF!</definedName>
    <definedName name="GCMXD_NGDC">#REF!</definedName>
    <definedName name="GCMXD_NGG">#REF!</definedName>
    <definedName name="GCMXD_STT">#REF!</definedName>
    <definedName name="GCMXD_TENM">#REF!</definedName>
    <definedName name="GCMXD_THNL">#REF!</definedName>
    <definedName name="GCMXD_XANG">#REF!</definedName>
    <definedName name="GCTV">#REF!</definedName>
    <definedName name="gd" localSheetId="22">#REF!</definedName>
    <definedName name="GD">#REF!</definedName>
    <definedName name="GD_1" localSheetId="22">#REF!</definedName>
    <definedName name="GD_1">#REF!</definedName>
    <definedName name="GD_2" localSheetId="22">#REF!</definedName>
    <definedName name="GD_2">#REF!</definedName>
    <definedName name="gd1_tygia" localSheetId="22">#REF!</definedName>
    <definedName name="gd1_tygia">#REF!</definedName>
    <definedName name="gdat">#REF!</definedName>
    <definedName name="gdf" localSheetId="22">'B4. Định mức QLDA &amp; TV'!gdf</definedName>
    <definedName name="gdf">#REF!</definedName>
    <definedName name="gdfgdfgdf" localSheetId="0">{"'Sheet1'!$L$16"}</definedName>
    <definedName name="gdfgdfgdf" localSheetId="14">{"'Sheet1'!$L$16"}</definedName>
    <definedName name="gdfgdfgdf" localSheetId="19">{"'Sheet1'!$L$16"}</definedName>
    <definedName name="gdfgdfgdf" localSheetId="16">{"'Sheet1'!$L$16"}</definedName>
    <definedName name="gdfgdfgdf" localSheetId="17">{"'Sheet1'!$L$16"}</definedName>
    <definedName name="gdfgdfgdf" localSheetId="18">{"'Sheet1'!$L$16"}</definedName>
    <definedName name="gdfgdfgdf" localSheetId="22">{"'Sheet1'!$L$16"}</definedName>
    <definedName name="gdfgdfgdf" localSheetId="6">{"'Sheet1'!$L$16"}</definedName>
    <definedName name="gdfgdfgdf">{"'Sheet1'!$L$16"}</definedName>
    <definedName name="gdfgdfgdf_1" localSheetId="0">{"'Sheet1'!$L$16"}</definedName>
    <definedName name="gdfgdfgdf_1" localSheetId="14">{"'Sheet1'!$L$16"}</definedName>
    <definedName name="gdfgdfgdf_1" localSheetId="16">{"'Sheet1'!$L$16"}</definedName>
    <definedName name="gdfgdfgdf_1" localSheetId="22">{"'Sheet1'!$L$16"}</definedName>
    <definedName name="gdfgdfgdf_1" localSheetId="7">{"'Sheet1'!$L$16"}</definedName>
    <definedName name="gdfgdfgdf_1">{"'Sheet1'!$L$16"}</definedName>
    <definedName name="gdg" localSheetId="0">{"'Sheet1'!$L$16"}</definedName>
    <definedName name="gdg" localSheetId="14">{"'Sheet1'!$L$16"}</definedName>
    <definedName name="gdg" localSheetId="16">{"'Sheet1'!$L$16"}</definedName>
    <definedName name="gdg" localSheetId="22">{"'Sheet1'!$L$16"}</definedName>
    <definedName name="gdg" localSheetId="6">{"'Sheet1'!$L$16"}</definedName>
    <definedName name="gdg" localSheetId="7">{"'Sheet1'!$L$16"}</definedName>
    <definedName name="gdg">{"'Sheet1'!$L$16"}</definedName>
    <definedName name="gdgdgd">#REF!</definedName>
    <definedName name="gdgfgd" localSheetId="22">'B4. Định mức QLDA &amp; TV'!gdgfgd</definedName>
    <definedName name="gdgfgd">#REF!</definedName>
    <definedName name="gdhgh" localSheetId="22">{"'Sheet1'!$L$16"}</definedName>
    <definedName name="gdhgh">{"'Sheet1'!$L$16"}</definedName>
    <definedName name="gDL" localSheetId="22">#REF!</definedName>
    <definedName name="gDL">#REF!</definedName>
    <definedName name="GdoanName">#REF!</definedName>
    <definedName name="ge" localSheetId="22">#REF!</definedName>
    <definedName name="ge">#REF!</definedName>
    <definedName name="geff" localSheetId="22">#REF!</definedName>
    <definedName name="geff">#REF!</definedName>
    <definedName name="Gegevens_OMC">#REF!</definedName>
    <definedName name="GEMCO">#REF!</definedName>
    <definedName name="Genesis" localSheetId="0">{"'Quotation'!$A$1:$G$1"}</definedName>
    <definedName name="Genesis" localSheetId="14">{"'Quotation'!$A$1:$G$1"}</definedName>
    <definedName name="Genesis" localSheetId="16">{"'Quotation'!$A$1:$G$1"}</definedName>
    <definedName name="Genesis" localSheetId="22">{"'Quotation'!$A$1:$G$1"}</definedName>
    <definedName name="Genesis" localSheetId="7">{"'Quotation'!$A$1:$G$1"}</definedName>
    <definedName name="Genesis">{"'Quotation'!$A$1:$G$1"}</definedName>
    <definedName name="Genesis_1" localSheetId="0">{"'Quotation'!$A$1:$G$1"}</definedName>
    <definedName name="Genesis_1" localSheetId="14">{"'Quotation'!$A$1:$G$1"}</definedName>
    <definedName name="Genesis_1" localSheetId="16">{"'Quotation'!$A$1:$G$1"}</definedName>
    <definedName name="Genesis_1" localSheetId="22">{"'Quotation'!$A$1:$G$1"}</definedName>
    <definedName name="Genesis_1" localSheetId="7">{"'Quotation'!$A$1:$G$1"}</definedName>
    <definedName name="Genesis_1">{"'Quotation'!$A$1:$G$1"}</definedName>
    <definedName name="geo">#REF!</definedName>
    <definedName name="geral" localSheetId="0">{"MG-2002-F1",#N/A,FALSE,"PPU-Telemig";"MG-2002-F2",#N/A,FALSE,"PPU-Telemig";"MG-2002-F3",#N/A,FALSE,"PPU-Telemig";"MG-2002-F4",#N/A,FALSE,"PPU-Telemig";"MG-2003-F1",#N/A,FALSE,"PPU-Telemig";"MG-2004-F1",#N/A,FALSE,"PPU-Telemig"}</definedName>
    <definedName name="geral" localSheetId="14">{"MG-2002-F1",#N/A,FALSE,"PPU-Telemig";"MG-2002-F2",#N/A,FALSE,"PPU-Telemig";"MG-2002-F3",#N/A,FALSE,"PPU-Telemig";"MG-2002-F4",#N/A,FALSE,"PPU-Telemig";"MG-2003-F1",#N/A,FALSE,"PPU-Telemig";"MG-2004-F1",#N/A,FALSE,"PPU-Telemig"}</definedName>
    <definedName name="geral" localSheetId="16">{"MG-2002-F1",#N/A,FALSE,"PPU-Telemig";"MG-2002-F2",#N/A,FALSE,"PPU-Telemig";"MG-2002-F3",#N/A,FALSE,"PPU-Telemig";"MG-2002-F4",#N/A,FALSE,"PPU-Telemig";"MG-2003-F1",#N/A,FALSE,"PPU-Telemig";"MG-2004-F1",#N/A,FALSE,"PPU-Telemig"}</definedName>
    <definedName name="geral" localSheetId="22">{"MG-2002-F1",#N/A,FALSE,"PPU-Telemig";"MG-2002-F2",#N/A,FALSE,"PPU-Telemig";"MG-2002-F3",#N/A,FALSE,"PPU-Telemig";"MG-2002-F4",#N/A,FALSE,"PPU-Telemig";"MG-2003-F1",#N/A,FALSE,"PPU-Telemig";"MG-2004-F1",#N/A,FALSE,"PPU-Telemig"}</definedName>
    <definedName name="geral" localSheetId="7">{"MG-2002-F1",#N/A,FALSE,"PPU-Telemig";"MG-2002-F2",#N/A,FALSE,"PPU-Telemig";"MG-2002-F3",#N/A,FALSE,"PPU-Telemig";"MG-2002-F4",#N/A,FALSE,"PPU-Telemig";"MG-2003-F1",#N/A,FALSE,"PPU-Telemig";"MG-2004-F1",#N/A,FALSE,"PPU-Telemig"}</definedName>
    <definedName name="geral">{"MG-2002-F1",#N/A,FALSE,"PPU-Telemig";"MG-2002-F2",#N/A,FALSE,"PPU-Telemig";"MG-2002-F3",#N/A,FALSE,"PPU-Telemig";"MG-2002-F4",#N/A,FALSE,"PPU-Telemig";"MG-2003-F1",#N/A,FALSE,"PPU-Telemig";"MG-2004-F1",#N/A,FALSE,"PPU-Telemig"}</definedName>
    <definedName name="geral_1" localSheetId="0">{"MG-2002-F1",#N/A,FALSE,"PPU-Telemig";"MG-2002-F2",#N/A,FALSE,"PPU-Telemig";"MG-2002-F3",#N/A,FALSE,"PPU-Telemig";"MG-2002-F4",#N/A,FALSE,"PPU-Telemig";"MG-2003-F1",#N/A,FALSE,"PPU-Telemig";"MG-2004-F1",#N/A,FALSE,"PPU-Telemig"}</definedName>
    <definedName name="geral_1" localSheetId="14">{"MG-2002-F1",#N/A,FALSE,"PPU-Telemig";"MG-2002-F2",#N/A,FALSE,"PPU-Telemig";"MG-2002-F3",#N/A,FALSE,"PPU-Telemig";"MG-2002-F4",#N/A,FALSE,"PPU-Telemig";"MG-2003-F1",#N/A,FALSE,"PPU-Telemig";"MG-2004-F1",#N/A,FALSE,"PPU-Telemig"}</definedName>
    <definedName name="geral_1" localSheetId="16">{"MG-2002-F1",#N/A,FALSE,"PPU-Telemig";"MG-2002-F2",#N/A,FALSE,"PPU-Telemig";"MG-2002-F3",#N/A,FALSE,"PPU-Telemig";"MG-2002-F4",#N/A,FALSE,"PPU-Telemig";"MG-2003-F1",#N/A,FALSE,"PPU-Telemig";"MG-2004-F1",#N/A,FALSE,"PPU-Telemig"}</definedName>
    <definedName name="geral_1" localSheetId="22">{"MG-2002-F1",#N/A,FALSE,"PPU-Telemig";"MG-2002-F2",#N/A,FALSE,"PPU-Telemig";"MG-2002-F3",#N/A,FALSE,"PPU-Telemig";"MG-2002-F4",#N/A,FALSE,"PPU-Telemig";"MG-2003-F1",#N/A,FALSE,"PPU-Telemig";"MG-2004-F1",#N/A,FALSE,"PPU-Telemig"}</definedName>
    <definedName name="geral_1" localSheetId="7">{"MG-2002-F1",#N/A,FALSE,"PPU-Telemig";"MG-2002-F2",#N/A,FALSE,"PPU-Telemig";"MG-2002-F3",#N/A,FALSE,"PPU-Telemig";"MG-2002-F4",#N/A,FALSE,"PPU-Telemig";"MG-2003-F1",#N/A,FALSE,"PPU-Telemig";"MG-2004-F1",#N/A,FALSE,"PPU-Telemig"}</definedName>
    <definedName name="geral_1">{"MG-2002-F1",#N/A,FALSE,"PPU-Telemig";"MG-2002-F2",#N/A,FALSE,"PPU-Telemig";"MG-2002-F3",#N/A,FALSE,"PPU-Telemig";"MG-2002-F4",#N/A,FALSE,"PPU-Telemig";"MG-2003-F1",#N/A,FALSE,"PPU-Telemig";"MG-2004-F1",#N/A,FALSE,"PPU-Telemig"}</definedName>
    <definedName name="gf" localSheetId="22">'B4. Định mức QLDA &amp; TV'!gf</definedName>
    <definedName name="gf">#REF!</definedName>
    <definedName name="gfad" localSheetId="22">'B4. Định mức QLDA &amp; TV'!gfad</definedName>
    <definedName name="gfad">#REF!</definedName>
    <definedName name="gfdghf" localSheetId="0">{"Offgrid",#N/A,FALSE,"OFFGRID";"Region",#N/A,FALSE,"REGION";"Offgrid -2",#N/A,FALSE,"OFFGRID";"WTP",#N/A,FALSE,"WTP";"WTP -2",#N/A,FALSE,"WTP";"Project",#N/A,FALSE,"PROJECT";"Summary -2",#N/A,FALSE,"SUMMARY"}</definedName>
    <definedName name="gfdghf" localSheetId="14">{"Offgrid",#N/A,FALSE,"OFFGRID";"Region",#N/A,FALSE,"REGION";"Offgrid -2",#N/A,FALSE,"OFFGRID";"WTP",#N/A,FALSE,"WTP";"WTP -2",#N/A,FALSE,"WTP";"Project",#N/A,FALSE,"PROJECT";"Summary -2",#N/A,FALSE,"SUMMARY"}</definedName>
    <definedName name="gfdghf" localSheetId="16">{"Offgrid",#N/A,FALSE,"OFFGRID";"Region",#N/A,FALSE,"REGION";"Offgrid -2",#N/A,FALSE,"OFFGRID";"WTP",#N/A,FALSE,"WTP";"WTP -2",#N/A,FALSE,"WTP";"Project",#N/A,FALSE,"PROJECT";"Summary -2",#N/A,FALSE,"SUMMARY"}</definedName>
    <definedName name="gfdghf" localSheetId="22">{"Offgrid",#N/A,FALSE,"OFFGRID";"Region",#N/A,FALSE,"REGION";"Offgrid -2",#N/A,FALSE,"OFFGRID";"WTP",#N/A,FALSE,"WTP";"WTP -2",#N/A,FALSE,"WTP";"Project",#N/A,FALSE,"PROJECT";"Summary -2",#N/A,FALSE,"SUMMARY"}</definedName>
    <definedName name="gfdghf" localSheetId="6">{"Offgrid",#N/A,FALSE,"OFFGRID";"Region",#N/A,FALSE,"REGION";"Offgrid -2",#N/A,FALSE,"OFFGRID";"WTP",#N/A,FALSE,"WTP";"WTP -2",#N/A,FALSE,"WTP";"Project",#N/A,FALSE,"PROJECT";"Summary -2",#N/A,FALSE,"SUMMARY"}</definedName>
    <definedName name="gfdghf">{"Offgrid",#N/A,FALSE,"OFFGRID";"Region",#N/A,FALSE,"REGION";"Offgrid -2",#N/A,FALSE,"OFFGRID";"WTP",#N/A,FALSE,"WTP";"WTP -2",#N/A,FALSE,"WTP";"Project",#N/A,FALSE,"PROJECT";"Summary -2",#N/A,FALSE,"SUMMARY"}</definedName>
    <definedName name="gfgdfg">#REF!</definedName>
    <definedName name="gfhgadfkgkadf" localSheetId="0">#REF!</definedName>
    <definedName name="gfhgadfkgkadf" localSheetId="19">#REF!</definedName>
    <definedName name="gfhgadfkgkadf" localSheetId="22">#REF!</definedName>
    <definedName name="gfhgadfkgkadf">#REF!</definedName>
    <definedName name="GFJHJ" localSheetId="22">{"'Sheet1'!$L$16"}</definedName>
    <definedName name="GFJHJ">{"'Sheet1'!$L$16"}</definedName>
    <definedName name="gfsghhghg" localSheetId="22">{0}</definedName>
    <definedName name="gfsghhghg">{0}</definedName>
    <definedName name="GG">#REF!</definedName>
    <definedName name="ggaq" localSheetId="0">{"Offgrid",#N/A,FALSE,"OFFGRID";"Region",#N/A,FALSE,"REGION";"Offgrid -2",#N/A,FALSE,"OFFGRID";"WTP",#N/A,FALSE,"WTP";"WTP -2",#N/A,FALSE,"WTP";"Project",#N/A,FALSE,"PROJECT";"Summary -2",#N/A,FALSE,"SUMMARY"}</definedName>
    <definedName name="ggaq" localSheetId="22">{"Offgrid",#N/A,FALSE,"OFFGRID";"Region",#N/A,FALSE,"REGION";"Offgrid -2",#N/A,FALSE,"OFFGRID";"WTP",#N/A,FALSE,"WTP";"WTP -2",#N/A,FALSE,"WTP";"Project",#N/A,FALSE,"PROJECT";"Summary -2",#N/A,FALSE,"SUMMARY"}</definedName>
    <definedName name="ggaq">{"Offgrid",#N/A,FALSE,"OFFGRID";"Region",#N/A,FALSE,"REGION";"Offgrid -2",#N/A,FALSE,"OFFGRID";"WTP",#N/A,FALSE,"WTP";"WTP -2",#N/A,FALSE,"WTP";"Project",#N/A,FALSE,"PROJECT";"Summary -2",#N/A,FALSE,"SUMMARY"}</definedName>
    <definedName name="ggaq_1" localSheetId="0">{"Offgrid",#N/A,FALSE,"OFFGRID";"Region",#N/A,FALSE,"REGION";"Offgrid -2",#N/A,FALSE,"OFFGRID";"WTP",#N/A,FALSE,"WTP";"WTP -2",#N/A,FALSE,"WTP";"Project",#N/A,FALSE,"PROJECT";"Summary -2",#N/A,FALSE,"SUMMARY"}</definedName>
    <definedName name="ggaq_1" localSheetId="14">{"Offgrid",#N/A,FALSE,"OFFGRID";"Region",#N/A,FALSE,"REGION";"Offgrid -2",#N/A,FALSE,"OFFGRID";"WTP",#N/A,FALSE,"WTP";"WTP -2",#N/A,FALSE,"WTP";"Project",#N/A,FALSE,"PROJECT";"Summary -2",#N/A,FALSE,"SUMMARY"}</definedName>
    <definedName name="ggaq_1" localSheetId="16">{"Offgrid",#N/A,FALSE,"OFFGRID";"Region",#N/A,FALSE,"REGION";"Offgrid -2",#N/A,FALSE,"OFFGRID";"WTP",#N/A,FALSE,"WTP";"WTP -2",#N/A,FALSE,"WTP";"Project",#N/A,FALSE,"PROJECT";"Summary -2",#N/A,FALSE,"SUMMARY"}</definedName>
    <definedName name="ggaq_1" localSheetId="22">{"Offgrid",#N/A,FALSE,"OFFGRID";"Region",#N/A,FALSE,"REGION";"Offgrid -2",#N/A,FALSE,"OFFGRID";"WTP",#N/A,FALSE,"WTP";"WTP -2",#N/A,FALSE,"WTP";"Project",#N/A,FALSE,"PROJECT";"Summary -2",#N/A,FALSE,"SUMMARY"}</definedName>
    <definedName name="ggaq_1" localSheetId="7">{"Offgrid",#N/A,FALSE,"OFFGRID";"Region",#N/A,FALSE,"REGION";"Offgrid -2",#N/A,FALSE,"OFFGRID";"WTP",#N/A,FALSE,"WTP";"WTP -2",#N/A,FALSE,"WTP";"Project",#N/A,FALSE,"PROJECT";"Summary -2",#N/A,FALSE,"SUMMARY"}</definedName>
    <definedName name="ggaq_1">{"Offgrid",#N/A,FALSE,"OFFGRID";"Region",#N/A,FALSE,"REGION";"Offgrid -2",#N/A,FALSE,"OFFGRID";"WTP",#N/A,FALSE,"WTP";"WTP -2",#N/A,FALSE,"WTP";"Project",#N/A,FALSE,"PROJECT";"Summary -2",#N/A,FALSE,"SUMMARY"}</definedName>
    <definedName name="ggfg" localSheetId="22">{"Offgrid",#N/A,FALSE,"OFFGRID";"Region",#N/A,FALSE,"REGION";"Offgrid -2",#N/A,FALSE,"OFFGRID";"WTP",#N/A,FALSE,"WTP";"WTP -2",#N/A,FALSE,"WTP";"Project",#N/A,FALSE,"PROJECT";"Summary -2",#N/A,FALSE,"SUMMARY"}</definedName>
    <definedName name="ggfg">{"Offgrid",#N/A,FALSE,"OFFGRID";"Region",#N/A,FALSE,"REGION";"Offgrid -2",#N/A,FALSE,"OFFGRID";"WTP",#N/A,FALSE,"WTP";"WTP -2",#N/A,FALSE,"WTP";"Project",#N/A,FALSE,"PROJECT";"Summary -2",#N/A,FALSE,"SUMMARY"}</definedName>
    <definedName name="ggg" localSheetId="0">{"'Sheet1'!$L$16"}</definedName>
    <definedName name="ggg" localSheetId="14">{"'Sheet1'!$L$16"}</definedName>
    <definedName name="ggg" localSheetId="19">{"'Sheet1'!$L$16"}</definedName>
    <definedName name="ggg" localSheetId="16">{"'Sheet1'!$L$16"}</definedName>
    <definedName name="ggg" localSheetId="17">{"'Sheet1'!$L$16"}</definedName>
    <definedName name="ggg" localSheetId="18">{"'Sheet1'!$L$16"}</definedName>
    <definedName name="ggg" localSheetId="22">{"'Sheet1'!$L$16"}</definedName>
    <definedName name="ggg" localSheetId="6">{"'Sheet1'!$L$16"}</definedName>
    <definedName name="ggg" localSheetId="7">{"'Sheet1'!$L$16"}</definedName>
    <definedName name="ggg">{"'Sheet1'!$L$16"}</definedName>
    <definedName name="gggg" localSheetId="0">{"'Sheet1'!$L$16"}</definedName>
    <definedName name="gggg" localSheetId="14">{"'Sheet1'!$L$16"}</definedName>
    <definedName name="gggg" localSheetId="16">{"'Sheet1'!$L$16"}</definedName>
    <definedName name="gggg" localSheetId="17">{"'Sheet1'!$L$16"}</definedName>
    <definedName name="gggg" localSheetId="18">{"'Sheet1'!$L$16"}</definedName>
    <definedName name="gggg" localSheetId="22">{"'Sheet1'!$L$16"}</definedName>
    <definedName name="gggg" localSheetId="6">{"'Sheet1'!$L$16"}</definedName>
    <definedName name="gggg" localSheetId="7">{"'Sheet1'!$L$16"}</definedName>
    <definedName name="gggg">{"'Sheet1'!$L$16"}</definedName>
    <definedName name="GGGTR"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 localSheetId="0">{"'Sheet1'!$L$16"}</definedName>
    <definedName name="gghh" localSheetId="14">{"'Sheet1'!$L$16"}</definedName>
    <definedName name="gghh" localSheetId="16">{"'Sheet1'!$L$16"}</definedName>
    <definedName name="gghh" localSheetId="17">{"'Sheet1'!$L$16"}</definedName>
    <definedName name="gghh" localSheetId="18">{"'Sheet1'!$L$16"}</definedName>
    <definedName name="gghh" localSheetId="22">{"'Sheet1'!$L$16"}</definedName>
    <definedName name="gghh" localSheetId="6">{"'Sheet1'!$L$16"}</definedName>
    <definedName name="gghh" localSheetId="7">{"'Sheet1'!$L$16"}</definedName>
    <definedName name="gghh">{"'Sheet1'!$L$16"}</definedName>
    <definedName name="gghjgh" localSheetId="0">#REF!</definedName>
    <definedName name="gghjgh" localSheetId="19">#REF!</definedName>
    <definedName name="gghjgh" localSheetId="22">#REF!</definedName>
    <definedName name="gghjgh">#REF!</definedName>
    <definedName name="ggsf" localSheetId="0">#REF!</definedName>
    <definedName name="ggsf" localSheetId="19">#REF!</definedName>
    <definedName name="ggsf" localSheetId="22">#REF!</definedName>
    <definedName name="ggsf" localSheetId="6">#REF!</definedName>
    <definedName name="ggsf">#REF!</definedName>
    <definedName name="ggss" localSheetId="22">{"'Sheet1'!$L$16"}</definedName>
    <definedName name="ggss">{"'Sheet1'!$L$16"}</definedName>
    <definedName name="GGTREW"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v">#REF!</definedName>
    <definedName name="gh" localSheetId="22">#REF!</definedName>
    <definedName name="gh">#REF!</definedName>
    <definedName name="ghàdgfadgdf" localSheetId="19">#REF!</definedName>
    <definedName name="ghàdgfadgdf" localSheetId="22">#REF!</definedName>
    <definedName name="ghàdgfadgdf">#REF!</definedName>
    <definedName name="GHDF" localSheetId="22">{"'Sheet1'!$L$16"}</definedName>
    <definedName name="GHDF">{"'Sheet1'!$L$16"}</definedName>
    <definedName name="ghdzsf" localSheetId="0">{"'Sheet1'!$L$16"}</definedName>
    <definedName name="ghdzsf" localSheetId="14">{"'Sheet1'!$L$16"}</definedName>
    <definedName name="ghdzsf" localSheetId="16">{"'Sheet1'!$L$16"}</definedName>
    <definedName name="ghdzsf" localSheetId="17">{"'Sheet1'!$L$16"}</definedName>
    <definedName name="ghdzsf" localSheetId="18">{"'Sheet1'!$L$16"}</definedName>
    <definedName name="ghdzsf" localSheetId="22">{"'Sheet1'!$L$16"}</definedName>
    <definedName name="ghdzsf" localSheetId="6">{"'Sheet1'!$L$16"}</definedName>
    <definedName name="ghdzsf" localSheetId="7">{"'Sheet1'!$L$16"}</definedName>
    <definedName name="ghdzsf">{"'Sheet1'!$L$16"}</definedName>
    <definedName name="ghf" localSheetId="22">#REF!</definedName>
    <definedName name="ghf">[0]!ghf</definedName>
    <definedName name="ghg" localSheetId="22">{"'Sheet1'!$L$16"}</definedName>
    <definedName name="ghg">{"'Sheet1'!$L$16"}</definedName>
    <definedName name="ghgh" localSheetId="22">{"'Sheet1'!$L$16"}</definedName>
    <definedName name="ghgh">{"'Sheet1'!$L$16"}</definedName>
    <definedName name="ghhjd" localSheetId="22">{"'Sheet1'!$L$16"}</definedName>
    <definedName name="ghhjd">{"'Sheet1'!$L$16"}</definedName>
    <definedName name="ghichu">#REF!</definedName>
    <definedName name="ghip" localSheetId="22">#REF!</definedName>
    <definedName name="ghip">#REF!</definedName>
    <definedName name="ghj" localSheetId="0">{#N/A,#N/A,TRUE,"Config1";#N/A,#N/A,TRUE,"Config2";#N/A,#N/A,TRUE,"Config3";#N/A,#N/A,TRUE,"Config4";#N/A,#N/A,TRUE,"Config5";#N/A,#N/A,TRUE,"Config6";#N/A,#N/A,TRUE,"Config7"}</definedName>
    <definedName name="ghj" localSheetId="22">{#N/A,#N/A,TRUE,"Config1";#N/A,#N/A,TRUE,"Config2";#N/A,#N/A,TRUE,"Config3";#N/A,#N/A,TRUE,"Config4";#N/A,#N/A,TRUE,"Config5";#N/A,#N/A,TRUE,"Config6";#N/A,#N/A,TRUE,"Config7"}</definedName>
    <definedName name="ghj">{#N/A,#N/A,TRUE,"Config1";#N/A,#N/A,TRUE,"Config2";#N/A,#N/A,TRUE,"Config3";#N/A,#N/A,TRUE,"Config4";#N/A,#N/A,TRUE,"Config5";#N/A,#N/A,TRUE,"Config6";#N/A,#N/A,TRUE,"Config7"}</definedName>
    <definedName name="ghj_1" localSheetId="0">{#N/A,#N/A,TRUE,"Config1";#N/A,#N/A,TRUE,"Config2";#N/A,#N/A,TRUE,"Config3";#N/A,#N/A,TRUE,"Config4";#N/A,#N/A,TRUE,"Config5";#N/A,#N/A,TRUE,"Config6";#N/A,#N/A,TRUE,"Config7"}</definedName>
    <definedName name="ghj_1" localSheetId="14">{#N/A,#N/A,TRUE,"Config1";#N/A,#N/A,TRUE,"Config2";#N/A,#N/A,TRUE,"Config3";#N/A,#N/A,TRUE,"Config4";#N/A,#N/A,TRUE,"Config5";#N/A,#N/A,TRUE,"Config6";#N/A,#N/A,TRUE,"Config7"}</definedName>
    <definedName name="ghj_1" localSheetId="16">{#N/A,#N/A,TRUE,"Config1";#N/A,#N/A,TRUE,"Config2";#N/A,#N/A,TRUE,"Config3";#N/A,#N/A,TRUE,"Config4";#N/A,#N/A,TRUE,"Config5";#N/A,#N/A,TRUE,"Config6";#N/A,#N/A,TRUE,"Config7"}</definedName>
    <definedName name="ghj_1" localSheetId="22">{#N/A,#N/A,TRUE,"Config1";#N/A,#N/A,TRUE,"Config2";#N/A,#N/A,TRUE,"Config3";#N/A,#N/A,TRUE,"Config4";#N/A,#N/A,TRUE,"Config5";#N/A,#N/A,TRUE,"Config6";#N/A,#N/A,TRUE,"Config7"}</definedName>
    <definedName name="ghj_1" localSheetId="7">{#N/A,#N/A,TRUE,"Config1";#N/A,#N/A,TRUE,"Config2";#N/A,#N/A,TRUE,"Config3";#N/A,#N/A,TRUE,"Config4";#N/A,#N/A,TRUE,"Config5";#N/A,#N/A,TRUE,"Config6";#N/A,#N/A,TRUE,"Config7"}</definedName>
    <definedName name="ghj_1">{#N/A,#N/A,TRUE,"Config1";#N/A,#N/A,TRUE,"Config2";#N/A,#N/A,TRUE,"Config3";#N/A,#N/A,TRUE,"Config4";#N/A,#N/A,TRUE,"Config5";#N/A,#N/A,TRUE,"Config6";#N/A,#N/A,TRUE,"Config7"}</definedName>
    <definedName name="ghj_new" localSheetId="0">{#N/A,#N/A,TRUE,"Config1";#N/A,#N/A,TRUE,"Config2";#N/A,#N/A,TRUE,"Config3";#N/A,#N/A,TRUE,"Config4";#N/A,#N/A,TRUE,"Config5";#N/A,#N/A,TRUE,"Config6";#N/A,#N/A,TRUE,"Config7"}</definedName>
    <definedName name="ghj_new" localSheetId="14">{#N/A,#N/A,TRUE,"Config1";#N/A,#N/A,TRUE,"Config2";#N/A,#N/A,TRUE,"Config3";#N/A,#N/A,TRUE,"Config4";#N/A,#N/A,TRUE,"Config5";#N/A,#N/A,TRUE,"Config6";#N/A,#N/A,TRUE,"Config7"}</definedName>
    <definedName name="ghj_new" localSheetId="16">{#N/A,#N/A,TRUE,"Config1";#N/A,#N/A,TRUE,"Config2";#N/A,#N/A,TRUE,"Config3";#N/A,#N/A,TRUE,"Config4";#N/A,#N/A,TRUE,"Config5";#N/A,#N/A,TRUE,"Config6";#N/A,#N/A,TRUE,"Config7"}</definedName>
    <definedName name="ghj_new" localSheetId="22">{#N/A,#N/A,TRUE,"Config1";#N/A,#N/A,TRUE,"Config2";#N/A,#N/A,TRUE,"Config3";#N/A,#N/A,TRUE,"Config4";#N/A,#N/A,TRUE,"Config5";#N/A,#N/A,TRUE,"Config6";#N/A,#N/A,TRUE,"Config7"}</definedName>
    <definedName name="ghj_new" localSheetId="7">{#N/A,#N/A,TRUE,"Config1";#N/A,#N/A,TRUE,"Config2";#N/A,#N/A,TRUE,"Config3";#N/A,#N/A,TRUE,"Config4";#N/A,#N/A,TRUE,"Config5";#N/A,#N/A,TRUE,"Config6";#N/A,#N/A,TRUE,"Config7"}</definedName>
    <definedName name="ghj_new">{#N/A,#N/A,TRUE,"Config1";#N/A,#N/A,TRUE,"Config2";#N/A,#N/A,TRUE,"Config3";#N/A,#N/A,TRUE,"Config4";#N/A,#N/A,TRUE,"Config5";#N/A,#N/A,TRUE,"Config6";#N/A,#N/A,TRUE,"Config7"}</definedName>
    <definedName name="ghj_new_1" localSheetId="0">{#N/A,#N/A,TRUE,"Config1";#N/A,#N/A,TRUE,"Config2";#N/A,#N/A,TRUE,"Config3";#N/A,#N/A,TRUE,"Config4";#N/A,#N/A,TRUE,"Config5";#N/A,#N/A,TRUE,"Config6";#N/A,#N/A,TRUE,"Config7"}</definedName>
    <definedName name="ghj_new_1" localSheetId="14">{#N/A,#N/A,TRUE,"Config1";#N/A,#N/A,TRUE,"Config2";#N/A,#N/A,TRUE,"Config3";#N/A,#N/A,TRUE,"Config4";#N/A,#N/A,TRUE,"Config5";#N/A,#N/A,TRUE,"Config6";#N/A,#N/A,TRUE,"Config7"}</definedName>
    <definedName name="ghj_new_1" localSheetId="16">{#N/A,#N/A,TRUE,"Config1";#N/A,#N/A,TRUE,"Config2";#N/A,#N/A,TRUE,"Config3";#N/A,#N/A,TRUE,"Config4";#N/A,#N/A,TRUE,"Config5";#N/A,#N/A,TRUE,"Config6";#N/A,#N/A,TRUE,"Config7"}</definedName>
    <definedName name="ghj_new_1" localSheetId="22">{#N/A,#N/A,TRUE,"Config1";#N/A,#N/A,TRUE,"Config2";#N/A,#N/A,TRUE,"Config3";#N/A,#N/A,TRUE,"Config4";#N/A,#N/A,TRUE,"Config5";#N/A,#N/A,TRUE,"Config6";#N/A,#N/A,TRUE,"Config7"}</definedName>
    <definedName name="ghj_new_1" localSheetId="7">{#N/A,#N/A,TRUE,"Config1";#N/A,#N/A,TRUE,"Config2";#N/A,#N/A,TRUE,"Config3";#N/A,#N/A,TRUE,"Config4";#N/A,#N/A,TRUE,"Config5";#N/A,#N/A,TRUE,"Config6";#N/A,#N/A,TRUE,"Config7"}</definedName>
    <definedName name="ghj_new_1">{#N/A,#N/A,TRUE,"Config1";#N/A,#N/A,TRUE,"Config2";#N/A,#N/A,TRUE,"Config3";#N/A,#N/A,TRUE,"Config4";#N/A,#N/A,TRUE,"Config5";#N/A,#N/A,TRUE,"Config6";#N/A,#N/A,TRUE,"Config7"}</definedName>
    <definedName name="ghjk" localSheetId="0">{#N/A,#N/A,TRUE,"Config1";#N/A,#N/A,TRUE,"Config2";#N/A,#N/A,TRUE,"Config3";#N/A,#N/A,TRUE,"Config4";#N/A,#N/A,TRUE,"Config5";#N/A,#N/A,TRUE,"Config6";#N/A,#N/A,TRUE,"Config7"}</definedName>
    <definedName name="ghjk" localSheetId="14">{#N/A,#N/A,TRUE,"Config1";#N/A,#N/A,TRUE,"Config2";#N/A,#N/A,TRUE,"Config3";#N/A,#N/A,TRUE,"Config4";#N/A,#N/A,TRUE,"Config5";#N/A,#N/A,TRUE,"Config6";#N/A,#N/A,TRUE,"Config7"}</definedName>
    <definedName name="ghjk" localSheetId="16">{#N/A,#N/A,TRUE,"Config1";#N/A,#N/A,TRUE,"Config2";#N/A,#N/A,TRUE,"Config3";#N/A,#N/A,TRUE,"Config4";#N/A,#N/A,TRUE,"Config5";#N/A,#N/A,TRUE,"Config6";#N/A,#N/A,TRUE,"Config7"}</definedName>
    <definedName name="ghjk" localSheetId="22">{#N/A,#N/A,TRUE,"Config1";#N/A,#N/A,TRUE,"Config2";#N/A,#N/A,TRUE,"Config3";#N/A,#N/A,TRUE,"Config4";#N/A,#N/A,TRUE,"Config5";#N/A,#N/A,TRUE,"Config6";#N/A,#N/A,TRUE,"Config7"}</definedName>
    <definedName name="ghjk" localSheetId="7">{#N/A,#N/A,TRUE,"Config1";#N/A,#N/A,TRUE,"Config2";#N/A,#N/A,TRUE,"Config3";#N/A,#N/A,TRUE,"Config4";#N/A,#N/A,TRUE,"Config5";#N/A,#N/A,TRUE,"Config6";#N/A,#N/A,TRUE,"Config7"}</definedName>
    <definedName name="ghjk">{#N/A,#N/A,TRUE,"Config1";#N/A,#N/A,TRUE,"Config2";#N/A,#N/A,TRUE,"Config3";#N/A,#N/A,TRUE,"Config4";#N/A,#N/A,TRUE,"Config5";#N/A,#N/A,TRUE,"Config6";#N/A,#N/A,TRUE,"Config7"}</definedName>
    <definedName name="ghjk_1" localSheetId="0">{#N/A,#N/A,TRUE,"Config1";#N/A,#N/A,TRUE,"Config2";#N/A,#N/A,TRUE,"Config3";#N/A,#N/A,TRUE,"Config4";#N/A,#N/A,TRUE,"Config5";#N/A,#N/A,TRUE,"Config6";#N/A,#N/A,TRUE,"Config7"}</definedName>
    <definedName name="ghjk_1" localSheetId="14">{#N/A,#N/A,TRUE,"Config1";#N/A,#N/A,TRUE,"Config2";#N/A,#N/A,TRUE,"Config3";#N/A,#N/A,TRUE,"Config4";#N/A,#N/A,TRUE,"Config5";#N/A,#N/A,TRUE,"Config6";#N/A,#N/A,TRUE,"Config7"}</definedName>
    <definedName name="ghjk_1" localSheetId="16">{#N/A,#N/A,TRUE,"Config1";#N/A,#N/A,TRUE,"Config2";#N/A,#N/A,TRUE,"Config3";#N/A,#N/A,TRUE,"Config4";#N/A,#N/A,TRUE,"Config5";#N/A,#N/A,TRUE,"Config6";#N/A,#N/A,TRUE,"Config7"}</definedName>
    <definedName name="ghjk_1" localSheetId="22">{#N/A,#N/A,TRUE,"Config1";#N/A,#N/A,TRUE,"Config2";#N/A,#N/A,TRUE,"Config3";#N/A,#N/A,TRUE,"Config4";#N/A,#N/A,TRUE,"Config5";#N/A,#N/A,TRUE,"Config6";#N/A,#N/A,TRUE,"Config7"}</definedName>
    <definedName name="ghjk_1" localSheetId="7">{#N/A,#N/A,TRUE,"Config1";#N/A,#N/A,TRUE,"Config2";#N/A,#N/A,TRUE,"Config3";#N/A,#N/A,TRUE,"Config4";#N/A,#N/A,TRUE,"Config5";#N/A,#N/A,TRUE,"Config6";#N/A,#N/A,TRUE,"Config7"}</definedName>
    <definedName name="ghjk_1">{#N/A,#N/A,TRUE,"Config1";#N/A,#N/A,TRUE,"Config2";#N/A,#N/A,TRUE,"Config3";#N/A,#N/A,TRUE,"Config4";#N/A,#N/A,TRUE,"Config5";#N/A,#N/A,TRUE,"Config6";#N/A,#N/A,TRUE,"Config7"}</definedName>
    <definedName name="Gi" localSheetId="22">#REF!</definedName>
    <definedName name="gi">0.4</definedName>
    <definedName name="gia" localSheetId="22">#REF!</definedName>
    <definedName name="gia">#REF!</definedName>
    <definedName name="gia_14" localSheetId="22">#REF!</definedName>
    <definedName name="gia_14">#REF!</definedName>
    <definedName name="gia_18" localSheetId="22">#REF!</definedName>
    <definedName name="gia_18">#REF!</definedName>
    <definedName name="Gia_6">500</definedName>
    <definedName name="gia_cho_phan_nhap" localSheetId="22">#REF!</definedName>
    <definedName name="gia_cho_phan_nhap">#REF!</definedName>
    <definedName name="Gia_CT" localSheetId="22">#REF!</definedName>
    <definedName name="Gia_CT">#REF!</definedName>
    <definedName name="Gia_CT_18" localSheetId="22">#REF!</definedName>
    <definedName name="Gia_CT_18">#REF!</definedName>
    <definedName name="GIA_CU_LY_VAN_CHUYEN">#REF!</definedName>
    <definedName name="Gia_hang_hoa" localSheetId="22">#REF!</definedName>
    <definedName name="Gia_hang_hoa">#REF!</definedName>
    <definedName name="Gia_PhongDoi" localSheetId="22">#REF!</definedName>
    <definedName name="Gia_PhongDoi">#REF!</definedName>
    <definedName name="GIA_THANH_VAN_CHUYEN_1M3_BE_TONG">#REF!</definedName>
    <definedName name="gia_tien" localSheetId="22">#REF!</definedName>
    <definedName name="Gia_tien">#REF!</definedName>
    <definedName name="gia_tien_1" localSheetId="22">#REF!</definedName>
    <definedName name="gia_tien_1">#REF!</definedName>
    <definedName name="gia_tien_2" localSheetId="22">#REF!</definedName>
    <definedName name="gia_tien_2">#REF!</definedName>
    <definedName name="gia_tien_3" localSheetId="22">#REF!</definedName>
    <definedName name="gia_tien_3">#REF!</definedName>
    <definedName name="gia_tien_BTN" localSheetId="22">#REF!</definedName>
    <definedName name="gia_tien_BTN">#REF!</definedName>
    <definedName name="gia_tri_1">#REF!</definedName>
    <definedName name="gia_tri_1_BTN">#REF!</definedName>
    <definedName name="gia_tri_1BTN">#REF!</definedName>
    <definedName name="gia_tri_2">#REF!</definedName>
    <definedName name="gia_tri_2_BTN">#REF!</definedName>
    <definedName name="gia_tri_2BTN">#REF!</definedName>
    <definedName name="gia_tri_3">#REF!</definedName>
    <definedName name="gia_tri_3_BTN">#REF!</definedName>
    <definedName name="gia_tri_3BTN">#REF!</definedName>
    <definedName name="Gia_tri_Thue_VAT" localSheetId="22">#REF!</definedName>
    <definedName name="Gia_tri_Thue_VAT">#REF!</definedName>
    <definedName name="Gia_VL" localSheetId="22">#REF!</definedName>
    <definedName name="Gia_VL">#REF!</definedName>
    <definedName name="Gia_VT" localSheetId="22">#REF!</definedName>
    <definedName name="Gia_VT">#REF!</definedName>
    <definedName name="Gia_VT_18">#REF!</definedName>
    <definedName name="GiaBTN" localSheetId="22">#REF!</definedName>
    <definedName name="GiaBTN">#REF!</definedName>
    <definedName name="GIAC">#REF!</definedName>
    <definedName name="giaca" localSheetId="22">#REF!</definedName>
    <definedName name="giaca">#REF!</definedName>
    <definedName name="GiaCaMay" localSheetId="22">#REF!</definedName>
    <definedName name="GiaCaMay">#REF!</definedName>
    <definedName name="GiacapAvanxoanLVABCXLPE" localSheetId="22">#REF!</definedName>
    <definedName name="GiacapAvanxoanLVABCXLPE">#REF!</definedName>
    <definedName name="GiacapbocCuXLPEPVCDSTAPVCloaiCEVVST" localSheetId="22">#REF!</definedName>
    <definedName name="GiacapbocCuXLPEPVCDSTAPVCloaiCEVVST">#REF!</definedName>
    <definedName name="GiacapbocCuXLPEPVCDSTPVCloaiCEVVST12den24kV" localSheetId="22">#REF!</definedName>
    <definedName name="GiacapbocCuXLPEPVCDSTPVCloaiCEVVST12den24kV">#REF!</definedName>
    <definedName name="GiacapbocCuXLPEPVCDSTPVCloaiCEVVST18den35kV" localSheetId="22">#REF!</definedName>
    <definedName name="GiacapbocCuXLPEPVCDSTPVCloaiCEVVST18den35kV">#REF!</definedName>
    <definedName name="GiacapbocCuXLPEPVCloaiCEV" localSheetId="22">#REF!</definedName>
    <definedName name="GiacapbocCuXLPEPVCloaiCEV">#REF!</definedName>
    <definedName name="GiacapbocCuXLPEPVCloaiCEV12den24kV" localSheetId="22">#REF!</definedName>
    <definedName name="GiacapbocCuXLPEPVCloaiCEV12den24kV">#REF!</definedName>
    <definedName name="GiacapbocCuXLPEPVCloaiCEV18den35kV" localSheetId="22">#REF!</definedName>
    <definedName name="GiacapbocCuXLPEPVCloaiCEV18den35kV">#REF!</definedName>
    <definedName name="GiacapbocCuXLPEPVCPVCloaiCEVV12den24kV" localSheetId="22">#REF!</definedName>
    <definedName name="GiacapbocCuXLPEPVCPVCloaiCEVV12den24kV">#REF!</definedName>
    <definedName name="GiacapbocCuXLPEPVCSWPVCloaiCEVVSW12den24kV" localSheetId="22">#REF!</definedName>
    <definedName name="GiacapbocCuXLPEPVCSWPVCloaiCEVVSW12den24kV">#REF!</definedName>
    <definedName name="GiacapbocCuXLPEPVCSWPVCloaiCEVVSW18den35kV" localSheetId="22">#REF!</definedName>
    <definedName name="GiacapbocCuXLPEPVCSWPVCloaiCEVVSW18den35kV">#REF!</definedName>
    <definedName name="giacong_18">#REF!</definedName>
    <definedName name="giaD10" localSheetId="22">#REF!</definedName>
    <definedName name="giaD10">#REF!</definedName>
    <definedName name="giaD12_22" localSheetId="22">#REF!</definedName>
    <definedName name="giaD12_22">#REF!</definedName>
    <definedName name="GiadayACbocPVC" localSheetId="22">#REF!</definedName>
    <definedName name="GiadayACbocPVC">#REF!</definedName>
    <definedName name="GiadayAS" localSheetId="22">#REF!</definedName>
    <definedName name="GiadayAS">#REF!</definedName>
    <definedName name="GiadayAtran" localSheetId="22">#REF!</definedName>
    <definedName name="GiadayAtran">#REF!</definedName>
    <definedName name="GiadayAV" localSheetId="22">#REF!</definedName>
    <definedName name="GiadayAV">#REF!</definedName>
    <definedName name="GiadayAXLPE1kVlkyhieuAE" localSheetId="22">#REF!</definedName>
    <definedName name="GiadayAXLPE1kVlkyhieuAE">#REF!</definedName>
    <definedName name="GiadaycapCEV" localSheetId="22">#REF!</definedName>
    <definedName name="GiadaycapCEV">#REF!</definedName>
    <definedName name="GiadaycapCuPVC600V" localSheetId="22">#REF!</definedName>
    <definedName name="GiadaycapCuPVC600V">#REF!</definedName>
    <definedName name="GiadayCVV" localSheetId="22">#REF!</definedName>
    <definedName name="GiadayCVV">#REF!</definedName>
    <definedName name="GiadayMtran" localSheetId="22">#REF!</definedName>
    <definedName name="GiadayMtran">#REF!</definedName>
    <definedName name="giadc">#REF!</definedName>
    <definedName name="GIADCST">#REF!</definedName>
    <definedName name="Giado" localSheetId="22">#REF!</definedName>
    <definedName name="Giado">#REF!</definedName>
    <definedName name="GiaDT">#REF!</definedName>
    <definedName name="Giai__o_n">#REF!</definedName>
    <definedName name="Giai_doan">#REF!</definedName>
    <definedName name="GIAIDOAN" localSheetId="22">#REF!,#REF!,#REF!</definedName>
    <definedName name="GIAIDOAN">#REF!,#REF!,#REF!</definedName>
    <definedName name="GiaLai">#REF!</definedName>
    <definedName name="giam" localSheetId="22">#REF!</definedName>
    <definedName name="giam">#REF!</definedName>
    <definedName name="giam_ban_polycom" localSheetId="22">#REF!</definedName>
    <definedName name="giam_ban_polycom">#REF!</definedName>
    <definedName name="giam3331">#REF!</definedName>
    <definedName name="giamgia" localSheetId="22">#REF!</definedName>
    <definedName name="giamgia">#REF!</definedName>
    <definedName name="GiamTBK" localSheetId="22">#REF!</definedName>
    <definedName name="GiamTBK">#REF!</definedName>
    <definedName name="GiamTKe" localSheetId="22">#REF!</definedName>
    <definedName name="GiamTKe">#REF!</definedName>
    <definedName name="GiamTV" localSheetId="22">#REF!</definedName>
    <definedName name="GiamTV">#REF!</definedName>
    <definedName name="giang" localSheetId="22">{"'Sheet1'!$L$16"}</definedName>
    <definedName name="giang">{"'Sheet1'!$L$16"}</definedName>
    <definedName name="giaodich">#REF!</definedName>
    <definedName name="giap" localSheetId="22">{"'Sheet1'!$L$16"}</definedName>
    <definedName name="giap">{"'Sheet1'!$L$16"}</definedName>
    <definedName name="Giasatthep" localSheetId="22">#REF!</definedName>
    <definedName name="Giasatthep">#REF!</definedName>
    <definedName name="GIATB" localSheetId="22">#REF!</definedName>
    <definedName name="GIATB">#REF!</definedName>
    <definedName name="GiaTDMOI" localSheetId="22">'B4. Định mức QLDA &amp; TV'!GiaTDMOI</definedName>
    <definedName name="GiaTDMOI">[0]!GiaTDMOI</definedName>
    <definedName name="Giathitruong" localSheetId="22">#REF!</definedName>
    <definedName name="Giathitruong">#REF!</definedName>
    <definedName name="GiaTon06">55000</definedName>
    <definedName name="giatricap" localSheetId="22">'B4. Định mức QLDA &amp; TV'!giatricap</definedName>
    <definedName name="giatricap">[0]!giatricap</definedName>
    <definedName name="GIATRITB_6">400</definedName>
    <definedName name="GIATRITUVAN_6">550</definedName>
    <definedName name="GIATRIXL_6">550</definedName>
    <definedName name="GIATRIXLTB_6">950</definedName>
    <definedName name="Giavatlieukhac" localSheetId="22">#REF!</definedName>
    <definedName name="Giavatlieukhac">#REF!</definedName>
    <definedName name="GiaVl" localSheetId="22">#REF!</definedName>
    <definedName name="GiaVl">#REF!</definedName>
    <definedName name="GIAVL_TRALY" localSheetId="22">#REF!</definedName>
    <definedName name="GIAVL_TRALY">#REF!</definedName>
    <definedName name="GIAVLIEUTN" localSheetId="22">#REF!</definedName>
    <definedName name="GIAVLIEUTN">#REF!</definedName>
    <definedName name="GIAVLIEUTN_18">#REF!</definedName>
    <definedName name="GiaVT" localSheetId="22">#REF!</definedName>
    <definedName name="GiaVT">#REF!</definedName>
    <definedName name="GiaVTBTN" localSheetId="22">#REF!</definedName>
    <definedName name="GiaVTBTN">#REF!</definedName>
    <definedName name="GiaVtu_14">#REF!</definedName>
    <definedName name="Gib_6">1000</definedName>
    <definedName name="GID1_14" localSheetId="22">#REF!</definedName>
    <definedName name="GID1_14">#REF!</definedName>
    <definedName name="GIG">#REF!</definedName>
    <definedName name="gig_pc">#REF!</definedName>
    <definedName name="gig_price">#REF!</definedName>
    <definedName name="Giocong" localSheetId="22">#REF!</definedName>
    <definedName name="Giocong">#REF!</definedName>
    <definedName name="Giocong_18">#REF!</definedName>
    <definedName name="gioihan">#REF!</definedName>
    <definedName name="giotuoi" localSheetId="22">#REF!</definedName>
    <definedName name="giotuoi">#REF!</definedName>
    <definedName name="gjgh" localSheetId="22">{"'Sheet1'!$L$16"}</definedName>
    <definedName name="gjgh">{"'Sheet1'!$L$16"}</definedName>
    <definedName name="gjj" localSheetId="22">{"'Sheet1'!$L$16"}</definedName>
    <definedName name="gjj">{"'Sheet1'!$L$16"}</definedName>
    <definedName name="gjrđjsjs" localSheetId="0">{"'Sheet1'!$L$16"}</definedName>
    <definedName name="gjrđjsjs" localSheetId="14">{"'Sheet1'!$L$16"}</definedName>
    <definedName name="gjrđjsjs" localSheetId="19">{"'Sheet1'!$L$16"}</definedName>
    <definedName name="gjrđjsjs" localSheetId="16">{"'Sheet1'!$L$16"}</definedName>
    <definedName name="gjrđjsjs" localSheetId="17">{"'Sheet1'!$L$16"}</definedName>
    <definedName name="gjrđjsjs" localSheetId="18">{"'Sheet1'!$L$16"}</definedName>
    <definedName name="gjrđjsjs" localSheetId="22">{"'Sheet1'!$L$16"}</definedName>
    <definedName name="gjrđjsjs" localSheetId="6">{"'Sheet1'!$L$16"}</definedName>
    <definedName name="gjrđjsjs">{"'Sheet1'!$L$16"}</definedName>
    <definedName name="gjrđjsjs_1" localSheetId="0">{"'Sheet1'!$L$16"}</definedName>
    <definedName name="gjrđjsjs_1" localSheetId="14">{"'Sheet1'!$L$16"}</definedName>
    <definedName name="gjrđjsjs_1" localSheetId="16">{"'Sheet1'!$L$16"}</definedName>
    <definedName name="gjrđjsjs_1" localSheetId="22">{"'Sheet1'!$L$16"}</definedName>
    <definedName name="gjrđjsjs_1" localSheetId="7">{"'Sheet1'!$L$16"}</definedName>
    <definedName name="gjrđjsjs_1">{"'Sheet1'!$L$16"}</definedName>
    <definedName name="gj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GTGT" localSheetId="22">#REF!</definedName>
    <definedName name="gkGTGT">#REF!</definedName>
    <definedName name="GKS">#REF!</definedName>
    <definedName name="GL" localSheetId="22">#REF!</definedName>
    <definedName name="GL">#REF!</definedName>
    <definedName name="gl3p" localSheetId="22">#REF!</definedName>
    <definedName name="gl3p">#REF!</definedName>
    <definedName name="gl3p_18" localSheetId="22">#REF!</definedName>
    <definedName name="gl3p_18">#REF!</definedName>
    <definedName name="Glazing_18" localSheetId="22">#REF!</definedName>
    <definedName name="Glazing_18">#REF!</definedName>
    <definedName name="gld" localSheetId="22">#REF!</definedName>
    <definedName name="gld">#REF!</definedName>
    <definedName name="GLD_CT">#REF!</definedName>
    <definedName name="GLD_GT1">#REF!</definedName>
    <definedName name="GLD_HS1">#REF!</definedName>
    <definedName name="GLD_HS2">#REF!</definedName>
    <definedName name="GLD_KH">#REF!</definedName>
    <definedName name="GLD_KM">#REF!</definedName>
    <definedName name="GLD_STT">#REF!</definedName>
    <definedName name="GLDtt">#REF!</definedName>
    <definedName name="Global_OP">#REF!</definedName>
    <definedName name="GLP" localSheetId="22">#REF!</definedName>
    <definedName name="GLP">#REF!</definedName>
    <definedName name="GMs">#REF!</definedName>
    <definedName name="GMSTC">#REF!</definedName>
    <definedName name="GMTB_cot19">#REF!</definedName>
    <definedName name="GMTB_cot33">#REF!</definedName>
    <definedName name="GMXD_cot18">#REF!</definedName>
    <definedName name="GMXD_cot33">#REF!</definedName>
    <definedName name="gnc" localSheetId="22">#REF!</definedName>
    <definedName name="gnc">#REF!</definedName>
    <definedName name="GND" localSheetId="22">#REF!</definedName>
    <definedName name="GND">#REF!</definedName>
    <definedName name="GNmd" localSheetId="22">#REF!</definedName>
    <definedName name="GNmd">#REF!</definedName>
    <definedName name="gntc" localSheetId="22">#REF!</definedName>
    <definedName name="gntc">#REF!</definedName>
    <definedName name="gnuoc">#REF!</definedName>
    <definedName name="go">#REF!</definedName>
    <definedName name="go_18">#REF!</definedName>
    <definedName name="GoBack" localSheetId="22">#REF!</definedName>
    <definedName name="GoBack">#REF!</definedName>
    <definedName name="GoBack_14">#REF!</definedName>
    <definedName name="GoBack_18">#REF!</definedName>
    <definedName name="goc_18" localSheetId="22">#REF!</definedName>
    <definedName name="goc_18">#REF!</definedName>
    <definedName name="Goc32x3" localSheetId="22">#REF!</definedName>
    <definedName name="Goc32x3">#REF!</definedName>
    <definedName name="Goc35x3" localSheetId="22">#REF!</definedName>
    <definedName name="Goc35x3">#REF!</definedName>
    <definedName name="Goc40x4" localSheetId="22">#REF!</definedName>
    <definedName name="Goc40x4">#REF!</definedName>
    <definedName name="Goc45x4" localSheetId="22">#REF!</definedName>
    <definedName name="Goc45x4">#REF!</definedName>
    <definedName name="Goc50x5" localSheetId="22">#REF!</definedName>
    <definedName name="Goc50x5">#REF!</definedName>
    <definedName name="Goc63x6" localSheetId="22">#REF!</definedName>
    <definedName name="Goc63x6">#REF!</definedName>
    <definedName name="Goc75x6" localSheetId="22">#REF!</definedName>
    <definedName name="Goc75x6">#REF!</definedName>
    <definedName name="GOCHAN">#REF!</definedName>
    <definedName name="gochongda">#REF!</definedName>
    <definedName name="goi">#REF!</definedName>
    <definedName name="GoiCuocCoBan">#REF!</definedName>
    <definedName name="goithau" localSheetId="22">'B4. Định mức QLDA &amp; TV'!goithau</definedName>
    <definedName name="goithau">#REF!</definedName>
    <definedName name="golf" localSheetId="22">L141C4</definedName>
    <definedName name="golf">L141C4</definedName>
    <definedName name="gon4_18" localSheetId="22">#REF!</definedName>
    <definedName name="gon4_18">#REF!</definedName>
    <definedName name="gong" localSheetId="22">#REF!</definedName>
    <definedName name="gong">#REF!</definedName>
    <definedName name="gonhom4">#REF!</definedName>
    <definedName name="govan" localSheetId="22">#REF!</definedName>
    <definedName name="govan">#REF!</definedName>
    <definedName name="govankhuon">#REF!</definedName>
    <definedName name="GOVAP1">#REF!</definedName>
    <definedName name="GOVAP2">#REF!</definedName>
    <definedName name="GPM">#REF!</definedName>
    <definedName name="Gpmht">#REF!</definedName>
    <definedName name="Gpmud">#REF!</definedName>
    <definedName name="GPROC2" localSheetId="22">#REF!</definedName>
    <definedName name="GPROC2">#REF!</definedName>
    <definedName name="gprs2001">#REF!</definedName>
    <definedName name="gps" localSheetId="22">#REF!</definedName>
    <definedName name="gps">#REF!</definedName>
    <definedName name="GPT_GROUNDING_PT" localSheetId="22">#REF!</definedName>
    <definedName name="GPT_GROUNDING_PT">#REF!</definedName>
    <definedName name="GQLDA" localSheetId="22">#REF!</definedName>
    <definedName name="Gqlda">#REF!</definedName>
    <definedName name="GQLDAAA">#REF!</definedName>
    <definedName name="gra" localSheetId="22">{"'Sheet1'!$L$16"}</definedName>
    <definedName name="gra">{"'Sheet1'!$L$16"}</definedName>
    <definedName name="GRAND" localSheetId="0">#REF!</definedName>
    <definedName name="GRAND" localSheetId="19">#REF!</definedName>
    <definedName name="GRAND" localSheetId="16">#REF!</definedName>
    <definedName name="GRAND" localSheetId="22">#REF!</definedName>
    <definedName name="GRAND" localSheetId="7">#REF!</definedName>
    <definedName name="GRAND">#REF!</definedName>
    <definedName name="GrandTotal" localSheetId="22">#REF!</definedName>
    <definedName name="GrandTotal">#REF!</definedName>
    <definedName name="grB">#REF!</definedName>
    <definedName name="grC">#REF!</definedName>
    <definedName name="grD">#REF!</definedName>
    <definedName name="GRID">#REF!</definedName>
    <definedName name="GRMODULE">#REF!</definedName>
    <definedName name="Group" localSheetId="22">#REF!</definedName>
    <definedName name="Group">#REF!</definedName>
    <definedName name="GroupA_Max" localSheetId="22">#REF!</definedName>
    <definedName name="GroupA_Max">#REF!</definedName>
    <definedName name="GroupA_Min" localSheetId="22">#REF!</definedName>
    <definedName name="GroupA_Min">#REF!</definedName>
    <definedName name="GroupB_Max" localSheetId="22">#REF!</definedName>
    <definedName name="GroupB_Max">#REF!</definedName>
    <definedName name="GroupB_Min" localSheetId="22">#REF!</definedName>
    <definedName name="GroupB_Min">#REF!</definedName>
    <definedName name="GroupC_Max" localSheetId="22">#REF!</definedName>
    <definedName name="GroupC_Max">#REF!</definedName>
    <definedName name="GroupC_Min" localSheetId="22">#REF!</definedName>
    <definedName name="GroupC_Min">#REF!</definedName>
    <definedName name="GroupD_Max" localSheetId="22">#REF!</definedName>
    <definedName name="GroupD_Max">#REF!</definedName>
    <definedName name="GroupD_Min" localSheetId="22">#REF!</definedName>
    <definedName name="GroupD_Min">#REF!</definedName>
    <definedName name="GroupE_Max" localSheetId="22">#REF!</definedName>
    <definedName name="GroupE_Max">#REF!</definedName>
    <definedName name="GroupE_Min" localSheetId="22">#REF!</definedName>
    <definedName name="GroupE_Min">#REF!</definedName>
    <definedName name="GrphActSales">#REF!</definedName>
    <definedName name="GrphActStk">#REF!</definedName>
    <definedName name="GrphPlanSales">#REF!</definedName>
    <definedName name="GrphTgtStk">#REF!</definedName>
    <definedName name="gryh">#REF!</definedName>
    <definedName name="gs" localSheetId="22">#REF!</definedName>
    <definedName name="gs">#REF!</definedName>
    <definedName name="GSA_HEADER_FIELDS" localSheetId="22">#REF!</definedName>
    <definedName name="GSA_HEADER_FIELDS">#REF!</definedName>
    <definedName name="gse" localSheetId="22">#REF!</definedName>
    <definedName name="gse">#REF!</definedName>
    <definedName name="gsktxd" localSheetId="22">#REF!</definedName>
    <definedName name="gsktxd">#REF!</definedName>
    <definedName name="gsktxd_15">#REF!</definedName>
    <definedName name="gsktxd_16">#REF!</definedName>
    <definedName name="gsktxd_17">#REF!</definedName>
    <definedName name="gsktxd_19">#REF!</definedName>
    <definedName name="gsktxd_20">#REF!</definedName>
    <definedName name="gsktxd_21">#REF!</definedName>
    <definedName name="gsktxd_22">#REF!</definedName>
    <definedName name="gsktxd_23">#REF!</definedName>
    <definedName name="gsktxd_24">#REF!</definedName>
    <definedName name="gsktxd_25">#REF!</definedName>
    <definedName name="gsktxd_26">#REF!</definedName>
    <definedName name="gsktxd_27">#REF!</definedName>
    <definedName name="gsktxd_28">#REF!</definedName>
    <definedName name="gsktxd_29">#REF!</definedName>
    <definedName name="gsktxd_30">#REF!</definedName>
    <definedName name="gsktxd_31">#REF!</definedName>
    <definedName name="gsktxd_32">#REF!</definedName>
    <definedName name="gsktxd_33">#REF!</definedName>
    <definedName name="gsktxd_34">#REF!</definedName>
    <definedName name="gsktxd_35">#REF!</definedName>
    <definedName name="gsktxd_36">#REF!</definedName>
    <definedName name="gsktxd_37">#REF!</definedName>
    <definedName name="gsktxd_38">#REF!</definedName>
    <definedName name="gsktxd_7">#REF!</definedName>
    <definedName name="GSTC" localSheetId="22">#REF!</definedName>
    <definedName name="GSTC">#REF!</definedName>
    <definedName name="GSTC_14" localSheetId="22">#REF!</definedName>
    <definedName name="GSTC_14">#REF!</definedName>
    <definedName name="Gt" localSheetId="22">#REF!</definedName>
    <definedName name="GT">#REF!</definedName>
    <definedName name="Gt_Gb">#REF!</definedName>
    <definedName name="GT_TB">#REF!</definedName>
    <definedName name="GTB" localSheetId="22">#REF!</definedName>
    <definedName name="GTB">#REF!</definedName>
    <definedName name="Gtb_18">#REF!</definedName>
    <definedName name="Gtbmc">#REF!</definedName>
    <definedName name="GTBTMDT">#REF!</definedName>
    <definedName name="GTBTMDT10">#REF!</definedName>
    <definedName name="GTBTMDT68">#REF!</definedName>
    <definedName name="GTBtt" localSheetId="22">#REF!</definedName>
    <definedName name="gtbtt">#REF!</definedName>
    <definedName name="gtbtt_18" localSheetId="22">#REF!</definedName>
    <definedName name="gtbtt_18">#REF!</definedName>
    <definedName name="GTBtt_Ts">#REF!</definedName>
    <definedName name="gtc" localSheetId="22">#REF!</definedName>
    <definedName name="gtc">#REF!</definedName>
    <definedName name="GTCap" localSheetId="22">{"'Sheet1'!$L$16"}</definedName>
    <definedName name="GTCap">{"'Sheet1'!$L$16"}</definedName>
    <definedName name="gtct" localSheetId="22">'B4. Định mức QLDA &amp; TV'!gtct</definedName>
    <definedName name="gtct">[0]!gtct</definedName>
    <definedName name="Gtdl">#REF!</definedName>
    <definedName name="gteyhưez" localSheetId="0">{"'Sheet1'!$L$16"}</definedName>
    <definedName name="gteyhưez" localSheetId="14">{"'Sheet1'!$L$16"}</definedName>
    <definedName name="gteyhưez" localSheetId="19">{"'Sheet1'!$L$16"}</definedName>
    <definedName name="gteyhưez" localSheetId="16">{"'Sheet1'!$L$16"}</definedName>
    <definedName name="gteyhưez" localSheetId="17">{"'Sheet1'!$L$16"}</definedName>
    <definedName name="gteyhưez" localSheetId="18">{"'Sheet1'!$L$16"}</definedName>
    <definedName name="gteyhưez" localSheetId="22">{"'Sheet1'!$L$16"}</definedName>
    <definedName name="gteyhưez" localSheetId="6">{"'Sheet1'!$L$16"}</definedName>
    <definedName name="gteyhưez">{"'Sheet1'!$L$16"}</definedName>
    <definedName name="gteyhưez_1" localSheetId="0">{"'Sheet1'!$L$16"}</definedName>
    <definedName name="gteyhưez_1" localSheetId="14">{"'Sheet1'!$L$16"}</definedName>
    <definedName name="gteyhưez_1" localSheetId="16">{"'Sheet1'!$L$16"}</definedName>
    <definedName name="gteyhưez_1" localSheetId="22">{"'Sheet1'!$L$16"}</definedName>
    <definedName name="gteyhưez_1" localSheetId="7">{"'Sheet1'!$L$16"}</definedName>
    <definedName name="gteyhưez_1">{"'Sheet1'!$L$16"}</definedName>
    <definedName name="Gthe" localSheetId="22">#REF!</definedName>
    <definedName name="Gthe">#REF!</definedName>
    <definedName name="GtHT" localSheetId="22">#REF!</definedName>
    <definedName name="GtHT">#REF!</definedName>
    <definedName name="GTHTVAT" localSheetId="22">#REF!</definedName>
    <definedName name="GTHTVAT">#REF!</definedName>
    <definedName name="GtHTXL" localSheetId="22">#REF!</definedName>
    <definedName name="GtHTXL">#REF!</definedName>
    <definedName name="GtHTXLVAT" localSheetId="22">#REF!</definedName>
    <definedName name="GtHTXLVAT">#REF!</definedName>
    <definedName name="GTKS_">#REF!/10^9</definedName>
    <definedName name="Gtldcd" localSheetId="22">#REF!</definedName>
    <definedName name="Gtldcd">#REF!</definedName>
    <definedName name="GTOTAL" localSheetId="0">{"'Sheet1'!$L$16"}</definedName>
    <definedName name="GTOTAL" localSheetId="14">{"'Sheet1'!$L$16"}</definedName>
    <definedName name="GTOTAL" localSheetId="19">{"'Sheet1'!$L$16"}</definedName>
    <definedName name="GTOTAL" localSheetId="16">{"'Sheet1'!$L$16"}</definedName>
    <definedName name="GTOTAL" localSheetId="22">{"'Sheet1'!$L$16"}</definedName>
    <definedName name="GTOTAL" localSheetId="6">{"'Sheet1'!$L$16"}</definedName>
    <definedName name="GTOTAL" localSheetId="7">{"'Sheet1'!$L$16"}</definedName>
    <definedName name="GTOTAL">{"'Sheet1'!$L$16"}</definedName>
    <definedName name="GtPM" localSheetId="22">#REF!</definedName>
    <definedName name="GtPM">#REF!</definedName>
    <definedName name="GtPMVAT" localSheetId="22">#REF!</definedName>
    <definedName name="GtPMVAT">#REF!</definedName>
    <definedName name="GTRI" localSheetId="22">#REF!</definedName>
    <definedName name="GTRI">#REF!</definedName>
    <definedName name="gtst">#REF!</definedName>
    <definedName name="gtt">#REF!</definedName>
    <definedName name="GTTB" localSheetId="22">#REF!</definedName>
    <definedName name="Gttb">#REF!</definedName>
    <definedName name="GTTB_">#REF!/10^9</definedName>
    <definedName name="Gttb1" localSheetId="22">#REF!</definedName>
    <definedName name="Gttb1">#REF!</definedName>
    <definedName name="Gttb2" localSheetId="22">#REF!</definedName>
    <definedName name="Gttb2">#REF!</definedName>
    <definedName name="GTTC">#REF!</definedName>
    <definedName name="Gttt" localSheetId="22">#REF!</definedName>
    <definedName name="Gttt">#REF!</definedName>
    <definedName name="GTTV">#REF!</definedName>
    <definedName name="GTTV_">#REF!/10^9</definedName>
    <definedName name="gtvt" localSheetId="22">#REF!</definedName>
    <definedName name="gtvt">#REF!</definedName>
    <definedName name="GTXD_">#REF!/10^9</definedName>
    <definedName name="GtXL" localSheetId="22">#REF!</definedName>
    <definedName name="GtXL">#REF!</definedName>
    <definedName name="GTXL3" localSheetId="22">#REF!</definedName>
    <definedName name="GTXL3">#REF!</definedName>
    <definedName name="GtXLVAT" localSheetId="22">#REF!</definedName>
    <definedName name="GtXLVAT">#REF!</definedName>
    <definedName name="GU" localSheetId="22">{"'Sheet1'!$L$16"}</definedName>
    <definedName name="GU">{"'Sheet1'!$L$16"}</definedName>
    <definedName name="gư_rsg" localSheetId="22">#REF!</definedName>
    <definedName name="gư_rsg">#REF!</definedName>
    <definedName name="Guarantee_Duration" localSheetId="22">#REF!</definedName>
    <definedName name="Guarantee_Duration">#REF!</definedName>
    <definedName name="gui" localSheetId="0">{#N/A,#N/A,TRUE,"Config1";#N/A,#N/A,TRUE,"Config2";#N/A,#N/A,TRUE,"Config3";#N/A,#N/A,TRUE,"Config4";#N/A,#N/A,TRUE,"Config5";#N/A,#N/A,TRUE,"Config6";#N/A,#N/A,TRUE,"Config7"}</definedName>
    <definedName name="gui" localSheetId="22">{#N/A,#N/A,TRUE,"Config1";#N/A,#N/A,TRUE,"Config2";#N/A,#N/A,TRUE,"Config3";#N/A,#N/A,TRUE,"Config4";#N/A,#N/A,TRUE,"Config5";#N/A,#N/A,TRUE,"Config6";#N/A,#N/A,TRUE,"Config7"}</definedName>
    <definedName name="gui">{#N/A,#N/A,TRUE,"Config1";#N/A,#N/A,TRUE,"Config2";#N/A,#N/A,TRUE,"Config3";#N/A,#N/A,TRUE,"Config4";#N/A,#N/A,TRUE,"Config5";#N/A,#N/A,TRUE,"Config6";#N/A,#N/A,TRUE,"Config7"}</definedName>
    <definedName name="gui_1" localSheetId="0">{#N/A,#N/A,TRUE,"Config1";#N/A,#N/A,TRUE,"Config2";#N/A,#N/A,TRUE,"Config3";#N/A,#N/A,TRUE,"Config4";#N/A,#N/A,TRUE,"Config5";#N/A,#N/A,TRUE,"Config6";#N/A,#N/A,TRUE,"Config7"}</definedName>
    <definedName name="gui_1" localSheetId="14">{#N/A,#N/A,TRUE,"Config1";#N/A,#N/A,TRUE,"Config2";#N/A,#N/A,TRUE,"Config3";#N/A,#N/A,TRUE,"Config4";#N/A,#N/A,TRUE,"Config5";#N/A,#N/A,TRUE,"Config6";#N/A,#N/A,TRUE,"Config7"}</definedName>
    <definedName name="gui_1" localSheetId="16">{#N/A,#N/A,TRUE,"Config1";#N/A,#N/A,TRUE,"Config2";#N/A,#N/A,TRUE,"Config3";#N/A,#N/A,TRUE,"Config4";#N/A,#N/A,TRUE,"Config5";#N/A,#N/A,TRUE,"Config6";#N/A,#N/A,TRUE,"Config7"}</definedName>
    <definedName name="gui_1" localSheetId="22">{#N/A,#N/A,TRUE,"Config1";#N/A,#N/A,TRUE,"Config2";#N/A,#N/A,TRUE,"Config3";#N/A,#N/A,TRUE,"Config4";#N/A,#N/A,TRUE,"Config5";#N/A,#N/A,TRUE,"Config6";#N/A,#N/A,TRUE,"Config7"}</definedName>
    <definedName name="gui_1" localSheetId="7">{#N/A,#N/A,TRUE,"Config1";#N/A,#N/A,TRUE,"Config2";#N/A,#N/A,TRUE,"Config3";#N/A,#N/A,TRUE,"Config4";#N/A,#N/A,TRUE,"Config5";#N/A,#N/A,TRUE,"Config6";#N/A,#N/A,TRUE,"Config7"}</definedName>
    <definedName name="gui_1">{#N/A,#N/A,TRUE,"Config1";#N/A,#N/A,TRUE,"Config2";#N/A,#N/A,TRUE,"Config3";#N/A,#N/A,TRUE,"Config4";#N/A,#N/A,TRUE,"Config5";#N/A,#N/A,TRUE,"Config6";#N/A,#N/A,TRUE,"Config7"}</definedName>
    <definedName name="GUUIUI" localSheetId="22">{"'Sheet1'!$L$16"}</definedName>
    <definedName name="GUUIUI">{"'Sheet1'!$L$16"}</definedName>
    <definedName name="gv" localSheetId="22">#REF!</definedName>
    <definedName name="gv">#REF!</definedName>
    <definedName name="gv_14" localSheetId="22">#REF!</definedName>
    <definedName name="gv_14">#REF!</definedName>
    <definedName name="gvk" localSheetId="22">#REF!</definedName>
    <definedName name="gvk">#REF!</definedName>
    <definedName name="gvl" localSheetId="22">#REF!</definedName>
    <definedName name="gvl">#REF!</definedName>
    <definedName name="GVL_LDT" localSheetId="22">#REF!</definedName>
    <definedName name="GVL_LDT">#REF!</definedName>
    <definedName name="gvq" localSheetId="0">{"'Sheet1'!$L$16"}</definedName>
    <definedName name="gvq" localSheetId="14">{"'Sheet1'!$L$16"}</definedName>
    <definedName name="gvq" localSheetId="16">{"'Sheet1'!$L$16"}</definedName>
    <definedName name="gvq" localSheetId="17">{"'Sheet1'!$L$16"}</definedName>
    <definedName name="gvq" localSheetId="18">{"'Sheet1'!$L$16"}</definedName>
    <definedName name="gvq" localSheetId="22">{"'Sheet1'!$L$16"}</definedName>
    <definedName name="gvq" localSheetId="6">{"'Sheet1'!$L$16"}</definedName>
    <definedName name="gvq" localSheetId="7">{"'Sheet1'!$L$16"}</definedName>
    <definedName name="gvq">{"'Sheet1'!$L$16"}</definedName>
    <definedName name="gvt" localSheetId="22">#REF!</definedName>
    <definedName name="gvt">#REF!</definedName>
    <definedName name="gwf" localSheetId="0">{#N/A,#N/A,FALSE,"Chi tiÆt"}</definedName>
    <definedName name="gwf" localSheetId="22">{#N/A,#N/A,FALSE,"Chi tiÆt"}</definedName>
    <definedName name="gwf">{#N/A,#N/A,FALSE,"Chi tiÆt"}</definedName>
    <definedName name="gwf_1" localSheetId="0">{#N/A,#N/A,FALSE,"Chi tiÆt"}</definedName>
    <definedName name="gwf_1" localSheetId="14">{#N/A,#N/A,FALSE,"Chi tiÆt"}</definedName>
    <definedName name="gwf_1" localSheetId="16">{#N/A,#N/A,FALSE,"Chi tiÆt"}</definedName>
    <definedName name="gwf_1" localSheetId="22">{#N/A,#N/A,FALSE,"Chi tiÆt"}</definedName>
    <definedName name="gwf_1" localSheetId="7">{#N/A,#N/A,FALSE,"Chi tiÆt"}</definedName>
    <definedName name="gwf_1">{#N/A,#N/A,FALSE,"Chi tiÆt"}</definedName>
    <definedName name="Gxd" localSheetId="22">#REF!</definedName>
    <definedName name="Gxd">#REF!</definedName>
    <definedName name="GXD_CT">#REF!</definedName>
    <definedName name="GXD_GT1">#REF!</definedName>
    <definedName name="GXD_HS1">#REF!</definedName>
    <definedName name="GXD_HS2">#REF!</definedName>
    <definedName name="GXD_KH">#REF!</definedName>
    <definedName name="GXD_KM">#REF!</definedName>
    <definedName name="GXD_STT">#REF!</definedName>
    <definedName name="Gxdtt">#REF!</definedName>
    <definedName name="GXDtt_Ts">#REF!</definedName>
    <definedName name="GxdttGtb">#REF!</definedName>
    <definedName name="Gxl" localSheetId="22">#REF!</definedName>
    <definedName name="Gxl">#REF!</definedName>
    <definedName name="Gxl_14">#REF!</definedName>
    <definedName name="Gxl_18">#REF!</definedName>
    <definedName name="GXLTMDT">#REF!</definedName>
    <definedName name="GXLTMDT10">#REF!</definedName>
    <definedName name="GXLTMDT68">#REF!</definedName>
    <definedName name="gxltt">#REF!</definedName>
    <definedName name="gxltt_18">#REF!</definedName>
    <definedName name="gxm" localSheetId="22">#REF!</definedName>
    <definedName name="gxm">#REF!</definedName>
    <definedName name="GXMAX" localSheetId="22">#REF!</definedName>
    <definedName name="GXMAX">#REF!</definedName>
    <definedName name="GXMIN" localSheetId="22">#REF!</definedName>
    <definedName name="GXMIN">#REF!</definedName>
    <definedName name="GY" localSheetId="22">{"'Sheet1'!$L$16"}</definedName>
    <definedName name="GY">{"'Sheet1'!$L$16"}</definedName>
    <definedName name="gygyj">#REF!</definedName>
    <definedName name="GYMAX" localSheetId="22">#REF!</definedName>
    <definedName name="GYMAX">#REF!</definedName>
    <definedName name="GYMIN" localSheetId="22">#REF!</definedName>
    <definedName name="GYMIN">#REF!</definedName>
    <definedName name="gyy">#REF!</definedName>
    <definedName name="H" localSheetId="22">{"'Sheet1'!$L$16"}</definedName>
    <definedName name="H">{"'Sheet1'!$L$16"}</definedName>
    <definedName name="h_">#REF!</definedName>
    <definedName name="h__">#REF!</definedName>
    <definedName name="h_0">#REF!</definedName>
    <definedName name="H_1">#REF!</definedName>
    <definedName name="h_14">#REF!</definedName>
    <definedName name="H_2">#REF!</definedName>
    <definedName name="H_3">#REF!</definedName>
    <definedName name="H_30">#REF!</definedName>
    <definedName name="h_d" localSheetId="22">#REF!</definedName>
    <definedName name="h_d">#REF!</definedName>
    <definedName name="H_n_nèi_c_p__ång" localSheetId="22">#REF!</definedName>
    <definedName name="H_n_nèi_c_p__ång">#REF!</definedName>
    <definedName name="H_ng_môc_c_p" localSheetId="22">#REF!</definedName>
    <definedName name="H_ng_môc_c_p">#REF!</definedName>
    <definedName name="H_ng_mòc_cáng_trÖnh" localSheetId="22">#REF!</definedName>
    <definedName name="H_ng_mòc_cáng_trÖnh">#REF!</definedName>
    <definedName name="H_ng_môc_cèng_bÓ" localSheetId="22">#REF!</definedName>
    <definedName name="H_ng_môc_cèng_bÓ">#REF!</definedName>
    <definedName name="H_THUCHTHH" localSheetId="22">#REF!</definedName>
    <definedName name="H_THUCHTHH">#REF!</definedName>
    <definedName name="H_THUCHTHH_18">#REF!</definedName>
    <definedName name="H_THUCTT" localSheetId="22">#REF!</definedName>
    <definedName name="H_THUCTT">#REF!</definedName>
    <definedName name="H_THUCTT_18">#REF!</definedName>
    <definedName name="H_W_Variant">#REF!</definedName>
    <definedName name="h_xoa" localSheetId="0">{"'Sheet1'!$L$16"}</definedName>
    <definedName name="h_xoa" localSheetId="14">{"'Sheet1'!$L$16"}</definedName>
    <definedName name="h_xoa" localSheetId="19">{"'Sheet1'!$L$16"}</definedName>
    <definedName name="h_xoa" localSheetId="16">{"'Sheet1'!$L$16"}</definedName>
    <definedName name="h_xoa" localSheetId="17">{"'Sheet1'!$L$16"}</definedName>
    <definedName name="h_xoa" localSheetId="18">{"'Sheet1'!$L$16"}</definedName>
    <definedName name="h_xoa" localSheetId="22">{"'Sheet1'!$L$16"}</definedName>
    <definedName name="h_xoa" localSheetId="6">{"'Sheet1'!$L$16"}</definedName>
    <definedName name="h_xoa">{"'Sheet1'!$L$16"}</definedName>
    <definedName name="h_xoa_1" localSheetId="0">{"'Sheet1'!$L$16"}</definedName>
    <definedName name="h_xoa_1" localSheetId="14">{"'Sheet1'!$L$16"}</definedName>
    <definedName name="h_xoa_1" localSheetId="16">{"'Sheet1'!$L$16"}</definedName>
    <definedName name="h_xoa_1" localSheetId="22">{"'Sheet1'!$L$16"}</definedName>
    <definedName name="h_xoa_1" localSheetId="7">{"'Sheet1'!$L$16"}</definedName>
    <definedName name="h_xoa_1">{"'Sheet1'!$L$16"}</definedName>
    <definedName name="h_xoa2" localSheetId="0">{"'Sheet1'!$L$16"}</definedName>
    <definedName name="h_xoa2" localSheetId="14">{"'Sheet1'!$L$16"}</definedName>
    <definedName name="h_xoa2" localSheetId="19">{"'Sheet1'!$L$16"}</definedName>
    <definedName name="h_xoa2" localSheetId="16">{"'Sheet1'!$L$16"}</definedName>
    <definedName name="h_xoa2" localSheetId="17">{"'Sheet1'!$L$16"}</definedName>
    <definedName name="h_xoa2" localSheetId="18">{"'Sheet1'!$L$16"}</definedName>
    <definedName name="h_xoa2" localSheetId="22">{"'Sheet1'!$L$16"}</definedName>
    <definedName name="h_xoa2" localSheetId="6">{"'Sheet1'!$L$16"}</definedName>
    <definedName name="h_xoa2">{"'Sheet1'!$L$16"}</definedName>
    <definedName name="h_xoa2_1" localSheetId="0">{"'Sheet1'!$L$16"}</definedName>
    <definedName name="h_xoa2_1" localSheetId="14">{"'Sheet1'!$L$16"}</definedName>
    <definedName name="h_xoa2_1" localSheetId="16">{"'Sheet1'!$L$16"}</definedName>
    <definedName name="h_xoa2_1" localSheetId="22">{"'Sheet1'!$L$16"}</definedName>
    <definedName name="h_xoa2_1" localSheetId="7">{"'Sheet1'!$L$16"}</definedName>
    <definedName name="h_xoa2_1">{"'Sheet1'!$L$16"}</definedName>
    <definedName name="H.">#REF!</definedName>
    <definedName name="h.2">#REF!</definedName>
    <definedName name="H0.001">#REF!</definedName>
    <definedName name="H0.011">#REF!</definedName>
    <definedName name="H0.021">#REF!</definedName>
    <definedName name="H0.031">#REF!</definedName>
    <definedName name="h1_" localSheetId="22">#REF!</definedName>
    <definedName name="h1_">#REF!</definedName>
    <definedName name="h18x" localSheetId="22">#REF!</definedName>
    <definedName name="h18x">#REF!</definedName>
    <definedName name="h1c" localSheetId="22">#REF!</definedName>
    <definedName name="h1c">#REF!</definedName>
    <definedName name="h2_" localSheetId="22">#REF!</definedName>
    <definedName name="h2_">#REF!</definedName>
    <definedName name="H21dai5" localSheetId="22">#REF!</definedName>
    <definedName name="H21dai5">#REF!</definedName>
    <definedName name="H21dai6" localSheetId="22">#REF!</definedName>
    <definedName name="H21dai6">#REF!</definedName>
    <definedName name="H21dai75" localSheetId="22">#REF!</definedName>
    <definedName name="H21dai75">#REF!</definedName>
    <definedName name="H22dai5" localSheetId="22">#REF!</definedName>
    <definedName name="H22dai5">#REF!</definedName>
    <definedName name="H22dai6" localSheetId="22">#REF!</definedName>
    <definedName name="H22dai6">#REF!</definedName>
    <definedName name="H22dai75" localSheetId="22">#REF!</definedName>
    <definedName name="H22dai75">#REF!</definedName>
    <definedName name="h2c" localSheetId="22">#REF!</definedName>
    <definedName name="h2c">#REF!</definedName>
    <definedName name="h2v" localSheetId="22">#REF!</definedName>
    <definedName name="h2v">#REF!</definedName>
    <definedName name="H2販直" localSheetId="22">#REF!</definedName>
    <definedName name="H2販直">#REF!</definedName>
    <definedName name="h3_" localSheetId="22">#REF!</definedName>
    <definedName name="h3_">#REF!</definedName>
    <definedName name="h30x" localSheetId="22">#REF!</definedName>
    <definedName name="h30x">#REF!</definedName>
    <definedName name="h4_" localSheetId="22">#REF!</definedName>
    <definedName name="h4_">#REF!</definedName>
    <definedName name="H43dai5" localSheetId="22">#REF!</definedName>
    <definedName name="H43dai5">#REF!</definedName>
    <definedName name="H43dai6" localSheetId="22">#REF!</definedName>
    <definedName name="H43dai6">#REF!</definedName>
    <definedName name="H43dai75" localSheetId="22">#REF!</definedName>
    <definedName name="H43dai75">#REF!</definedName>
    <definedName name="H44dai5" localSheetId="22">#REF!</definedName>
    <definedName name="H44dai5">#REF!</definedName>
    <definedName name="H44dai6" localSheetId="22">#REF!</definedName>
    <definedName name="H44dai6">#REF!</definedName>
    <definedName name="H44dai75" localSheetId="22">#REF!</definedName>
    <definedName name="H44dai75">#REF!</definedName>
    <definedName name="h5_" localSheetId="22">#REF!</definedName>
    <definedName name="h5_">#REF!</definedName>
    <definedName name="h6_" localSheetId="22">#REF!</definedName>
    <definedName name="h6_">#REF!</definedName>
    <definedName name="h7_" localSheetId="22">#REF!</definedName>
    <definedName name="h7_">#REF!</definedName>
    <definedName name="ha" localSheetId="22">#REF!</definedName>
    <definedName name="HA">#REF!</definedName>
    <definedName name="HA_18" localSheetId="22">#REF!</definedName>
    <definedName name="HA_18">#REF!</definedName>
    <definedName name="haa" localSheetId="22">'B4. Định mức QLDA &amp; TV'!haa</definedName>
    <definedName name="haa">#REF!</definedName>
    <definedName name="HaGiang">#REF!</definedName>
    <definedName name="hah" localSheetId="22">{"'Sheet1'!$L$16"}</definedName>
    <definedName name="hah">{"'Sheet1'!$L$16"}</definedName>
    <definedName name="hai" localSheetId="0">{"'Sheet1'!$L$16"}</definedName>
    <definedName name="hai" localSheetId="14">{"'Sheet1'!$L$16"}</definedName>
    <definedName name="hai" localSheetId="19">B11.5.DS.Usecase!hai</definedName>
    <definedName name="hai" localSheetId="16">{"'Sheet1'!$L$16"}</definedName>
    <definedName name="hai" localSheetId="17">{"'Sheet1'!$L$16"}</definedName>
    <definedName name="hai" localSheetId="18">{"'Sheet1'!$L$16"}</definedName>
    <definedName name="hai" localSheetId="22">'B4. Định mức QLDA &amp; TV'!hai</definedName>
    <definedName name="hai" localSheetId="6">{"'Sheet1'!$L$16"}</definedName>
    <definedName name="hai">{"'Sheet1'!$L$16"}</definedName>
    <definedName name="haichau6">#REF!</definedName>
    <definedName name="HaiDuong">#REF!</definedName>
    <definedName name="hailq" localSheetId="0">{"'Sheet1'!$L$16"}</definedName>
    <definedName name="hailq" localSheetId="14">{"'Sheet1'!$L$16"}</definedName>
    <definedName name="hailq" localSheetId="16">{"'Sheet1'!$L$16"}</definedName>
    <definedName name="hailq" localSheetId="17">{"'Sheet1'!$L$16"}</definedName>
    <definedName name="hailq" localSheetId="18">{"'Sheet1'!$L$16"}</definedName>
    <definedName name="hailq" localSheetId="22">{"'Sheet1'!$L$16"}</definedName>
    <definedName name="hailq" localSheetId="6">{"'Sheet1'!$L$16"}</definedName>
    <definedName name="hailq" localSheetId="7">{"'Sheet1'!$L$16"}</definedName>
    <definedName name="hailq">{"'Sheet1'!$L$16"}</definedName>
    <definedName name="HaiPhong">#REF!</definedName>
    <definedName name="HALucas2">#REF!</definedName>
    <definedName name="Hamyen">#REF!</definedName>
    <definedName name="HaNam">#REF!</definedName>
    <definedName name="handau10.2">#REF!</definedName>
    <definedName name="handau27.5">#REF!</definedName>
    <definedName name="handau4">#REF!</definedName>
    <definedName name="handling_charges">#REF!</definedName>
    <definedName name="Hang_muc_khac">#REF!</definedName>
    <definedName name="hangmuc" localSheetId="22">#REF!</definedName>
    <definedName name="hangmuc">#REF!</definedName>
    <definedName name="HangMuc1">#REF!</definedName>
    <definedName name="HangMuc2">#REF!</definedName>
    <definedName name="HangMuc3">#REF!</definedName>
    <definedName name="HangMuc4">#REF!</definedName>
    <definedName name="hangrao" localSheetId="22">{"'Sheet1'!$L$16"}</definedName>
    <definedName name="hangrao">{"'Sheet1'!$L$16"}</definedName>
    <definedName name="hanh" localSheetId="0">{"'Sheet1'!$L$16"}</definedName>
    <definedName name="hanh" localSheetId="14">{"'Sheet1'!$L$16"}</definedName>
    <definedName name="hanh" localSheetId="19">{"'Sheet1'!$L$16"}</definedName>
    <definedName name="hanh" localSheetId="16">{"'Sheet1'!$L$16"}</definedName>
    <definedName name="hanh" localSheetId="17">{"'Sheet1'!$L$16"}</definedName>
    <definedName name="hanh" localSheetId="18">{"'Sheet1'!$L$16"}</definedName>
    <definedName name="hanh" localSheetId="22">{"'Sheet1'!$L$16"}</definedName>
    <definedName name="hanh" localSheetId="6">{"'Sheet1'!$L$16"}</definedName>
    <definedName name="hanh" localSheetId="7">{"'Sheet1'!$L$16"}</definedName>
    <definedName name="hanh">{"'Sheet1'!$L$16"}</definedName>
    <definedName name="hanh_1" localSheetId="0">{"'Sheet1'!$L$16"}</definedName>
    <definedName name="hanh_1" localSheetId="14">{"'Sheet1'!$L$16"}</definedName>
    <definedName name="hanh_1" localSheetId="16">{"'Sheet1'!$L$16"}</definedName>
    <definedName name="hanh_1" localSheetId="22">{"'Sheet1'!$L$16"}</definedName>
    <definedName name="hanh_1" localSheetId="7">{"'Sheet1'!$L$16"}</definedName>
    <definedName name="hanh_1">{"'Sheet1'!$L$16"}</definedName>
    <definedName name="hanmotchieu40">#REF!</definedName>
    <definedName name="hanmotchieu50">#REF!</definedName>
    <definedName name="Hanoi">#REF!</definedName>
    <definedName name="hanxang20">#REF!</definedName>
    <definedName name="hanxang9">#REF!</definedName>
    <definedName name="hanxoaychieu23">#REF!</definedName>
    <definedName name="hanxoaychieu29.2">#REF!</definedName>
    <definedName name="hanxoaychieu33.5">#REF!</definedName>
    <definedName name="HapCKVA">#REF!</definedName>
    <definedName name="HapCKvar" localSheetId="22">#REF!</definedName>
    <definedName name="HapCKvar">#REF!</definedName>
    <definedName name="HapCKW" localSheetId="22">#REF!</definedName>
    <definedName name="HapCKW">#REF!</definedName>
    <definedName name="HapIKVA" localSheetId="22">#REF!</definedName>
    <definedName name="HapIKVA">#REF!</definedName>
    <definedName name="HapIKvar" localSheetId="22">#REF!</definedName>
    <definedName name="HapIKvar">#REF!</definedName>
    <definedName name="HapIKW" localSheetId="22">#REF!</definedName>
    <definedName name="HapIKW">#REF!</definedName>
    <definedName name="HapKVA" localSheetId="22">#REF!</definedName>
    <definedName name="HapKVA">#REF!</definedName>
    <definedName name="HapSKVA" localSheetId="22">#REF!</definedName>
    <definedName name="HapSKVA">#REF!</definedName>
    <definedName name="HapSKW" localSheetId="22">#REF!</definedName>
    <definedName name="HapSKW">#REF!</definedName>
    <definedName name="haq" localSheetId="22">{"'Sheet1'!$L$16"}</definedName>
    <definedName name="haq">{"'Sheet1'!$L$16"}</definedName>
    <definedName name="hardwar">#REF!</definedName>
    <definedName name="HARDWARE">#REF!</definedName>
    <definedName name="HARDWARE_NO_TAX">#REF!</definedName>
    <definedName name="HARDWARE_TAX">#REF!</definedName>
    <definedName name="has" localSheetId="22">#REF!</definedName>
    <definedName name="has">#REF!</definedName>
    <definedName name="HaTinh">#REF!</definedName>
    <definedName name="HauGiang">#REF!</definedName>
    <definedName name="HB" localSheetId="22">#REF!</definedName>
    <definedName name="hb">#REF!</definedName>
    <definedName name="HB_160">#REF!</definedName>
    <definedName name="HB_200">#REF!</definedName>
    <definedName name="hbb" localSheetId="22">#REF!</definedName>
    <definedName name="hbb">#REF!</definedName>
    <definedName name="hbbbbbb" localSheetId="22">{"'Sheet1'!$L$16"}</definedName>
    <definedName name="hbbbbbb">{"'Sheet1'!$L$16"}</definedName>
    <definedName name="HBC">#REF!</definedName>
    <definedName name="hbfđn" localSheetId="22">#REF!</definedName>
    <definedName name="hbfđn">#REF!</definedName>
    <definedName name="HbHcOnOff" localSheetId="22">#REF!</definedName>
    <definedName name="HbHcOnOff">#REF!</definedName>
    <definedName name="HbHcOnOff_14" localSheetId="22">#REF!</definedName>
    <definedName name="HbHcOnOff_14">#REF!</definedName>
    <definedName name="HBL">#REF!</definedName>
    <definedName name="hc" localSheetId="22">#REF!</definedName>
    <definedName name="hc">#REF!</definedName>
    <definedName name="Hcanh">#REF!</definedName>
    <definedName name="HCHANH1" localSheetId="22">#REF!</definedName>
    <definedName name="HCHANH1">#REF!</definedName>
    <definedName name="HCM" localSheetId="22">#REF!</definedName>
    <definedName name="HCM">#REF!</definedName>
    <definedName name="HCNA" localSheetId="0">{"'Sheet1'!$L$16"}</definedName>
    <definedName name="HCNA" localSheetId="14">{"'Sheet1'!$L$16"}</definedName>
    <definedName name="HCNA" localSheetId="19">{"'Sheet1'!$L$16"}</definedName>
    <definedName name="HCNA" localSheetId="16">{"'Sheet1'!$L$16"}</definedName>
    <definedName name="HCNA" localSheetId="17">{"'Sheet1'!$L$16"}</definedName>
    <definedName name="HCNA" localSheetId="18">{"'Sheet1'!$L$16"}</definedName>
    <definedName name="HCNA" localSheetId="22">{"'Sheet1'!$L$16"}</definedName>
    <definedName name="HCNA" localSheetId="6">{"'Sheet1'!$L$16"}</definedName>
    <definedName name="HCNA" localSheetId="7">{"'Sheet1'!$L$16"}</definedName>
    <definedName name="HCNA">{"'Sheet1'!$L$16"}</definedName>
    <definedName name="HCNA_1" localSheetId="0">{"'Sheet1'!$L$16"}</definedName>
    <definedName name="HCNA_1" localSheetId="14">{"'Sheet1'!$L$16"}</definedName>
    <definedName name="HCNA_1" localSheetId="16">{"'Sheet1'!$L$16"}</definedName>
    <definedName name="HCNA_1" localSheetId="22">{"'Sheet1'!$L$16"}</definedName>
    <definedName name="HCNA_1" localSheetId="7">{"'Sheet1'!$L$16"}</definedName>
    <definedName name="HCNA_1">{"'Sheet1'!$L$16"}</definedName>
    <definedName name="HCNT" localSheetId="22">#REF!</definedName>
    <definedName name="HCNT">#REF!</definedName>
    <definedName name="HCPH" localSheetId="22">#REF!</definedName>
    <definedName name="HCPH">#REF!</definedName>
    <definedName name="HCS">#REF!</definedName>
    <definedName name="HCT">#REF!</definedName>
    <definedName name="HCU">#REF!</definedName>
    <definedName name="hd">#REF!</definedName>
    <definedName name="hd_mr" localSheetId="22">#REF!</definedName>
    <definedName name="hd_mr">#REF!</definedName>
    <definedName name="hdc">#REF!</definedName>
    <definedName name="HDCCT" localSheetId="22">#REF!</definedName>
    <definedName name="HDCCT">#REF!</definedName>
    <definedName name="HDCD" localSheetId="22">#REF!</definedName>
    <definedName name="HDCD">#REF!</definedName>
    <definedName name="hdctvtg">#REF!</definedName>
    <definedName name="hdd">#REF!</definedName>
    <definedName name="hddapp">200</definedName>
    <definedName name="hdfgdgdg" localSheetId="0">#REF!</definedName>
    <definedName name="hdfgdgdg" localSheetId="19">#REF!</definedName>
    <definedName name="hdfgdgdg" localSheetId="22">#REF!</definedName>
    <definedName name="hdfgdgdg">#REF!</definedName>
    <definedName name="hdfhf" localSheetId="0">{"'Sheet1'!$L$16"}</definedName>
    <definedName name="hdfhf" localSheetId="14">{"'Sheet1'!$L$16"}</definedName>
    <definedName name="hdfhf" localSheetId="16">{"'Sheet1'!$L$16"}</definedName>
    <definedName name="hdfhf" localSheetId="17">{"'Sheet1'!$L$16"}</definedName>
    <definedName name="hdfhf" localSheetId="18">{"'Sheet1'!$L$16"}</definedName>
    <definedName name="hdfhf" localSheetId="22">{"'Sheet1'!$L$16"}</definedName>
    <definedName name="hdfhf" localSheetId="6">{"'Sheet1'!$L$16"}</definedName>
    <definedName name="hdfhf" localSheetId="7">{"'Sheet1'!$L$16"}</definedName>
    <definedName name="hdfhf">{"'Sheet1'!$L$16"}</definedName>
    <definedName name="hdfn" localSheetId="0">{#N/A,#N/A,FALSE,"Chi tiÆt"}</definedName>
    <definedName name="hdfn" localSheetId="14">{#N/A,#N/A,FALSE,"Chi tiÆt"}</definedName>
    <definedName name="hdfn" localSheetId="16">{#N/A,#N/A,FALSE,"Chi tiÆt"}</definedName>
    <definedName name="hdfn" localSheetId="22">{#N/A,#N/A,FALSE,"Chi tiÆt"}</definedName>
    <definedName name="hdfn" localSheetId="7">{#N/A,#N/A,FALSE,"Chi tiÆt"}</definedName>
    <definedName name="hdfn">{#N/A,#N/A,FALSE,"Chi tiÆt"}</definedName>
    <definedName name="hdfn_1" localSheetId="0">{#N/A,#N/A,FALSE,"Chi tiÆt"}</definedName>
    <definedName name="hdfn_1" localSheetId="14">{#N/A,#N/A,FALSE,"Chi tiÆt"}</definedName>
    <definedName name="hdfn_1" localSheetId="16">{#N/A,#N/A,FALSE,"Chi tiÆt"}</definedName>
    <definedName name="hdfn_1" localSheetId="22">{#N/A,#N/A,FALSE,"Chi tiÆt"}</definedName>
    <definedName name="hdfn_1" localSheetId="7">{#N/A,#N/A,FALSE,"Chi tiÆt"}</definedName>
    <definedName name="hdfn_1">{#N/A,#N/A,FALSE,"Chi tiÆt"}</definedName>
    <definedName name="HDGT" localSheetId="22">#REF!</definedName>
    <definedName name="HDGT">#REF!</definedName>
    <definedName name="HDGTN" localSheetId="22">#REF!</definedName>
    <definedName name="HDGTN">#REF!</definedName>
    <definedName name="hdk" localSheetId="22">#REF!</definedName>
    <definedName name="hdk">#REF!</definedName>
    <definedName name="hdkdbtg">#REF!</definedName>
    <definedName name="hdn" localSheetId="22">#REF!</definedName>
    <definedName name="hdn">#REF!</definedName>
    <definedName name="HDU">#REF!</definedName>
    <definedName name="HDV">#REF!</definedName>
    <definedName name="He_so">#REF!</definedName>
    <definedName name="HE_SO_KHO_KHAN_CANG_DAY">#REF!</definedName>
    <definedName name="Heä_soá_laép_xaø_H">1.7</definedName>
    <definedName name="heä_soá_sình_laày" localSheetId="22">#REF!</definedName>
    <definedName name="heä_soá_sình_laày">#REF!</definedName>
    <definedName name="heä_soá_sình_laày_18" localSheetId="22">#REF!</definedName>
    <definedName name="heä_soá_sình_laày_18">#REF!</definedName>
    <definedName name="header_cfo">#REF!</definedName>
    <definedName name="HEAT">#REF!</definedName>
    <definedName name="heđbe" localSheetId="0">{"Offgrid",#N/A,FALSE,"OFFGRID";"Region",#N/A,FALSE,"REGION";"Offgrid -2",#N/A,FALSE,"OFFGRID";"WTP",#N/A,FALSE,"WTP";"WTP -2",#N/A,FALSE,"WTP";"Project",#N/A,FALSE,"PROJECT";"Summary -2",#N/A,FALSE,"SUMMARY"}</definedName>
    <definedName name="heđbe" localSheetId="22">{"Offgrid",#N/A,FALSE,"OFFGRID";"Region",#N/A,FALSE,"REGION";"Offgrid -2",#N/A,FALSE,"OFFGRID";"WTP",#N/A,FALSE,"WTP";"WTP -2",#N/A,FALSE,"WTP";"Project",#N/A,FALSE,"PROJECT";"Summary -2",#N/A,FALSE,"SUMMARY"}</definedName>
    <definedName name="heđbe">{"Offgrid",#N/A,FALSE,"OFFGRID";"Region",#N/A,FALSE,"REGION";"Offgrid -2",#N/A,FALSE,"OFFGRID";"WTP",#N/A,FALSE,"WTP";"WTP -2",#N/A,FALSE,"WTP";"Project",#N/A,FALSE,"PROJECT";"Summary -2",#N/A,FALSE,"SUMMARY"}</definedName>
    <definedName name="heđbe_1" localSheetId="0">{"Offgrid",#N/A,FALSE,"OFFGRID";"Region",#N/A,FALSE,"REGION";"Offgrid -2",#N/A,FALSE,"OFFGRID";"WTP",#N/A,FALSE,"WTP";"WTP -2",#N/A,FALSE,"WTP";"Project",#N/A,FALSE,"PROJECT";"Summary -2",#N/A,FALSE,"SUMMARY"}</definedName>
    <definedName name="heđbe_1" localSheetId="14">{"Offgrid",#N/A,FALSE,"OFFGRID";"Region",#N/A,FALSE,"REGION";"Offgrid -2",#N/A,FALSE,"OFFGRID";"WTP",#N/A,FALSE,"WTP";"WTP -2",#N/A,FALSE,"WTP";"Project",#N/A,FALSE,"PROJECT";"Summary -2",#N/A,FALSE,"SUMMARY"}</definedName>
    <definedName name="heđbe_1" localSheetId="16">{"Offgrid",#N/A,FALSE,"OFFGRID";"Region",#N/A,FALSE,"REGION";"Offgrid -2",#N/A,FALSE,"OFFGRID";"WTP",#N/A,FALSE,"WTP";"WTP -2",#N/A,FALSE,"WTP";"Project",#N/A,FALSE,"PROJECT";"Summary -2",#N/A,FALSE,"SUMMARY"}</definedName>
    <definedName name="heđbe_1" localSheetId="22">{"Offgrid",#N/A,FALSE,"OFFGRID";"Region",#N/A,FALSE,"REGION";"Offgrid -2",#N/A,FALSE,"OFFGRID";"WTP",#N/A,FALSE,"WTP";"WTP -2",#N/A,FALSE,"WTP";"Project",#N/A,FALSE,"PROJECT";"Summary -2",#N/A,FALSE,"SUMMARY"}</definedName>
    <definedName name="heđbe_1" localSheetId="7">{"Offgrid",#N/A,FALSE,"OFFGRID";"Region",#N/A,FALSE,"REGION";"Offgrid -2",#N/A,FALSE,"OFFGRID";"WTP",#N/A,FALSE,"WTP";"WTP -2",#N/A,FALSE,"WTP";"Project",#N/A,FALSE,"PROJECT";"Summary -2",#N/A,FALSE,"SUMMARY"}</definedName>
    <definedName name="heđbe_1">{"Offgrid",#N/A,FALSE,"OFFGRID";"Region",#N/A,FALSE,"REGION";"Offgrid -2",#N/A,FALSE,"OFFGRID";"WTP",#N/A,FALSE,"WTP";"WTP -2",#N/A,FALSE,"WTP";"Project",#N/A,FALSE,"PROJECT";"Summary -2",#N/A,FALSE,"SUMMARY"}</definedName>
    <definedName name="hee_opjg" localSheetId="0">{"'Sheet1'!$L$16"}</definedName>
    <definedName name="hee_opjg" localSheetId="14">{"'Sheet1'!$L$16"}</definedName>
    <definedName name="hee_opjg" localSheetId="19">{"'Sheet1'!$L$16"}</definedName>
    <definedName name="hee_opjg" localSheetId="16">{"'Sheet1'!$L$16"}</definedName>
    <definedName name="hee_opjg" localSheetId="17">{"'Sheet1'!$L$16"}</definedName>
    <definedName name="hee_opjg" localSheetId="18">{"'Sheet1'!$L$16"}</definedName>
    <definedName name="hee_opjg" localSheetId="22">{"'Sheet1'!$L$16"}</definedName>
    <definedName name="hee_opjg" localSheetId="6">{"'Sheet1'!$L$16"}</definedName>
    <definedName name="hee_opjg">{"'Sheet1'!$L$16"}</definedName>
    <definedName name="hee_opjg_1" localSheetId="0">{"'Sheet1'!$L$16"}</definedName>
    <definedName name="hee_opjg_1" localSheetId="14">{"'Sheet1'!$L$16"}</definedName>
    <definedName name="hee_opjg_1" localSheetId="16">{"'Sheet1'!$L$16"}</definedName>
    <definedName name="hee_opjg_1" localSheetId="22">{"'Sheet1'!$L$16"}</definedName>
    <definedName name="hee_opjg_1" localSheetId="7">{"'Sheet1'!$L$16"}</definedName>
    <definedName name="hee_opjg_1">{"'Sheet1'!$L$16"}</definedName>
    <definedName name="hehe" localSheetId="22">#REF!</definedName>
    <definedName name="hehe">#REF!</definedName>
    <definedName name="Hello" localSheetId="22">#REF!</definedName>
    <definedName name="Hello">#REF!</definedName>
    <definedName name="Hematcau" localSheetId="22">#REF!</definedName>
    <definedName name="Hematcau">#REF!</definedName>
    <definedName name="heso" localSheetId="22">'B4. Định mức QLDA &amp; TV'!heso</definedName>
    <definedName name="heso">[0]!heso</definedName>
    <definedName name="HeSo_14" localSheetId="22">#REF!</definedName>
    <definedName name="HeSo_14">#REF!</definedName>
    <definedName name="Heso_UTNK" localSheetId="22">#REF!</definedName>
    <definedName name="Heso_UTNK">#REF!</definedName>
    <definedName name="Heso_UTNK1" localSheetId="22">#REF!</definedName>
    <definedName name="Heso_UTNK1">#REF!</definedName>
    <definedName name="heso1" localSheetId="22">#REF!</definedName>
    <definedName name="heso1">#REF!</definedName>
    <definedName name="heso2" localSheetId="22">#REF!</definedName>
    <definedName name="heso2">#REF!</definedName>
    <definedName name="heso3">#REF!</definedName>
    <definedName name="heso4">#REF!</definedName>
    <definedName name="heso5">#REF!</definedName>
    <definedName name="hesoagilent">#REF!</definedName>
    <definedName name="hesoagilent2">#REF!</definedName>
    <definedName name="hesodewe">#REF!</definedName>
    <definedName name="HeSoDH" localSheetId="22">'B4. Định mức QLDA &amp; TV'!HeSoDH</definedName>
    <definedName name="HeSoDH">[0]!HeSoDH</definedName>
    <definedName name="hesoemco" localSheetId="22">#REF!</definedName>
    <definedName name="hesoemco">#REF!</definedName>
    <definedName name="HesoGia_MTN" localSheetId="22">#REF!</definedName>
    <definedName name="HesoGia_MTN">#REF!</definedName>
    <definedName name="hesokhac" localSheetId="22">#REF!</definedName>
    <definedName name="hesokhac">#REF!</definedName>
    <definedName name="hesokhac1" localSheetId="22">#REF!</definedName>
    <definedName name="hesokhac1">#REF!</definedName>
    <definedName name="hesokistler">#REF!</definedName>
    <definedName name="hesolucas">#REF!</definedName>
    <definedName name="hesomitutoyo">#REF!</definedName>
    <definedName name="HesoNK" localSheetId="22">#REF!</definedName>
    <definedName name="HesoNK">#REF!</definedName>
    <definedName name="hesorong">#REF!</definedName>
    <definedName name="Hesotang">1.05</definedName>
    <definedName name="Hesoton">1</definedName>
    <definedName name="hethonglanh" localSheetId="22">#REF!</definedName>
    <definedName name="hethonglanh">#REF!</definedName>
    <definedName name="hethongthoatnuocngoainha" localSheetId="0">#REF!</definedName>
    <definedName name="hethongthoatnuocngoainha" localSheetId="22">#REF!</definedName>
    <definedName name="hethongthoatnuocngoainha" localSheetId="6">#REF!</definedName>
    <definedName name="hethongthoatnuocngoainha">#REF!</definedName>
    <definedName name="hethongtichhop">#REF!</definedName>
    <definedName name="HEXU">#REF!</definedName>
    <definedName name="hẻy" localSheetId="0">{"'Sheet1'!$L$16"}</definedName>
    <definedName name="hẻy" localSheetId="14">{"'Sheet1'!$L$16"}</definedName>
    <definedName name="hẻy" localSheetId="19">{"'Sheet1'!$L$16"}</definedName>
    <definedName name="hẻy" localSheetId="16">{"'Sheet1'!$L$16"}</definedName>
    <definedName name="hẻy" localSheetId="17">{"'Sheet1'!$L$16"}</definedName>
    <definedName name="hẻy" localSheetId="18">{"'Sheet1'!$L$16"}</definedName>
    <definedName name="hẻy" localSheetId="22">{"'Sheet1'!$L$16"}</definedName>
    <definedName name="hẻy" localSheetId="6">{"'Sheet1'!$L$16"}</definedName>
    <definedName name="hẻy">{"'Sheet1'!$L$16"}</definedName>
    <definedName name="hẻy_1" localSheetId="0">{"'Sheet1'!$L$16"}</definedName>
    <definedName name="hẻy_1" localSheetId="14">{"'Sheet1'!$L$16"}</definedName>
    <definedName name="hẻy_1" localSheetId="16">{"'Sheet1'!$L$16"}</definedName>
    <definedName name="hẻy_1" localSheetId="22">{"'Sheet1'!$L$16"}</definedName>
    <definedName name="hẻy_1" localSheetId="7">{"'Sheet1'!$L$16"}</definedName>
    <definedName name="hẻy_1">{"'Sheet1'!$L$16"}</definedName>
    <definedName name="HF">#REF!</definedName>
    <definedName name="hfgh" localSheetId="22">#REF!</definedName>
    <definedName name="hfgh">#REF!</definedName>
    <definedName name="hfghgf" localSheetId="22">{"'Sheet1'!$L$16"}</definedName>
    <definedName name="hfghgf">{"'Sheet1'!$L$16"}</definedName>
    <definedName name="hfh">[0]!hfh</definedName>
    <definedName name="Hg" localSheetId="22">#REF!</definedName>
    <definedName name="Hg">#REF!</definedName>
    <definedName name="hgadgag" localSheetId="0">{"Offgrid",#N/A,FALSE,"OFFGRID";"Region",#N/A,FALSE,"REGION";"Offgrid -2",#N/A,FALSE,"OFFGRID";"WTP",#N/A,FALSE,"WTP";"WTP -2",#N/A,FALSE,"WTP";"Project",#N/A,FALSE,"PROJECT";"Summary -2",#N/A,FALSE,"SUMMARY"}</definedName>
    <definedName name="hgadgag" localSheetId="22">{"Offgrid",#N/A,FALSE,"OFFGRID";"Region",#N/A,FALSE,"REGION";"Offgrid -2",#N/A,FALSE,"OFFGRID";"WTP",#N/A,FALSE,"WTP";"WTP -2",#N/A,FALSE,"WTP";"Project",#N/A,FALSE,"PROJECT";"Summary -2",#N/A,FALSE,"SUMMARY"}</definedName>
    <definedName name="hgadgag">{"Offgrid",#N/A,FALSE,"OFFGRID";"Region",#N/A,FALSE,"REGION";"Offgrid -2",#N/A,FALSE,"OFFGRID";"WTP",#N/A,FALSE,"WTP";"WTP -2",#N/A,FALSE,"WTP";"Project",#N/A,FALSE,"PROJECT";"Summary -2",#N/A,FALSE,"SUMMARY"}</definedName>
    <definedName name="hgadgag_1" localSheetId="0">{"Offgrid",#N/A,FALSE,"OFFGRID";"Region",#N/A,FALSE,"REGION";"Offgrid -2",#N/A,FALSE,"OFFGRID";"WTP",#N/A,FALSE,"WTP";"WTP -2",#N/A,FALSE,"WTP";"Project",#N/A,FALSE,"PROJECT";"Summary -2",#N/A,FALSE,"SUMMARY"}</definedName>
    <definedName name="hgadgag_1" localSheetId="14">{"Offgrid",#N/A,FALSE,"OFFGRID";"Region",#N/A,FALSE,"REGION";"Offgrid -2",#N/A,FALSE,"OFFGRID";"WTP",#N/A,FALSE,"WTP";"WTP -2",#N/A,FALSE,"WTP";"Project",#N/A,FALSE,"PROJECT";"Summary -2",#N/A,FALSE,"SUMMARY"}</definedName>
    <definedName name="hgadgag_1" localSheetId="16">{"Offgrid",#N/A,FALSE,"OFFGRID";"Region",#N/A,FALSE,"REGION";"Offgrid -2",#N/A,FALSE,"OFFGRID";"WTP",#N/A,FALSE,"WTP";"WTP -2",#N/A,FALSE,"WTP";"Project",#N/A,FALSE,"PROJECT";"Summary -2",#N/A,FALSE,"SUMMARY"}</definedName>
    <definedName name="hgadgag_1" localSheetId="22">{"Offgrid",#N/A,FALSE,"OFFGRID";"Region",#N/A,FALSE,"REGION";"Offgrid -2",#N/A,FALSE,"OFFGRID";"WTP",#N/A,FALSE,"WTP";"WTP -2",#N/A,FALSE,"WTP";"Project",#N/A,FALSE,"PROJECT";"Summary -2",#N/A,FALSE,"SUMMARY"}</definedName>
    <definedName name="hgadgag_1" localSheetId="7">{"Offgrid",#N/A,FALSE,"OFFGRID";"Region",#N/A,FALSE,"REGION";"Offgrid -2",#N/A,FALSE,"OFFGRID";"WTP",#N/A,FALSE,"WTP";"WTP -2",#N/A,FALSE,"WTP";"Project",#N/A,FALSE,"PROJECT";"Summary -2",#N/A,FALSE,"SUMMARY"}</definedName>
    <definedName name="hgadgag_1">{"Offgrid",#N/A,FALSE,"OFFGRID";"Region",#N/A,FALSE,"REGION";"Offgrid -2",#N/A,FALSE,"OFFGRID";"WTP",#N/A,FALSE,"WTP";"WTP -2",#N/A,FALSE,"WTP";"Project",#N/A,FALSE,"PROJECT";"Summary -2",#N/A,FALSE,"SUMMARY"}</definedName>
    <definedName name="hgc" localSheetId="22">#REF!</definedName>
    <definedName name="hgc">#REF!</definedName>
    <definedName name="hgf" localSheetId="22">#REF!</definedName>
    <definedName name="hgf">#REF!</definedName>
    <definedName name="hgfhhstý" localSheetId="22">#REF!</definedName>
    <definedName name="hgfhhstý">#REF!</definedName>
    <definedName name="hgfjhg" localSheetId="22">#REF!</definedName>
    <definedName name="hgfjhg">#REF!</definedName>
    <definedName name="hgh" localSheetId="0">#REF!</definedName>
    <definedName name="hgh" localSheetId="19">#REF!</definedName>
    <definedName name="hgh" localSheetId="22">#REF!</definedName>
    <definedName name="hgh">#REF!</definedName>
    <definedName name="HGHG" localSheetId="22">#REF!</definedName>
    <definedName name="HGHG">#REF!</definedName>
    <definedName name="hghgj" localSheetId="22">{0}</definedName>
    <definedName name="hghgj">{0}</definedName>
    <definedName name="hgj" localSheetId="22">{"'Sheet1'!$L$16"}</definedName>
    <definedName name="hgj">{"'Sheet1'!$L$16"}</definedName>
    <definedName name="hgjghj" localSheetId="22">{"'Sheet1'!$L$16"}</definedName>
    <definedName name="hgjghj">{"'Sheet1'!$L$16"}</definedName>
    <definedName name="hgk">#REF!</definedName>
    <definedName name="hgre_zdfhgfd" localSheetId="0">{"'Sheet1'!$L$16"}</definedName>
    <definedName name="hgre_zdfhgfd" localSheetId="14">{"'Sheet1'!$L$16"}</definedName>
    <definedName name="hgre_zdfhgfd" localSheetId="19">{"'Sheet1'!$L$16"}</definedName>
    <definedName name="hgre_zdfhgfd" localSheetId="16">{"'Sheet1'!$L$16"}</definedName>
    <definedName name="hgre_zdfhgfd" localSheetId="17">{"'Sheet1'!$L$16"}</definedName>
    <definedName name="hgre_zdfhgfd" localSheetId="18">{"'Sheet1'!$L$16"}</definedName>
    <definedName name="hgre_zdfhgfd" localSheetId="22">{"'Sheet1'!$L$16"}</definedName>
    <definedName name="hgre_zdfhgfd" localSheetId="6">{"'Sheet1'!$L$16"}</definedName>
    <definedName name="hgre_zdfhgfd">{"'Sheet1'!$L$16"}</definedName>
    <definedName name="hgre_zdfhgfd_1" localSheetId="0">{"'Sheet1'!$L$16"}</definedName>
    <definedName name="hgre_zdfhgfd_1" localSheetId="14">{"'Sheet1'!$L$16"}</definedName>
    <definedName name="hgre_zdfhgfd_1" localSheetId="16">{"'Sheet1'!$L$16"}</definedName>
    <definedName name="hgre_zdfhgfd_1" localSheetId="22">{"'Sheet1'!$L$16"}</definedName>
    <definedName name="hgre_zdfhgfd_1" localSheetId="7">{"'Sheet1'!$L$16"}</definedName>
    <definedName name="hgre_zdfhgfd_1">{"'Sheet1'!$L$16"}</definedName>
    <definedName name="HH" localSheetId="22">#REF!</definedName>
    <definedName name="HH">#REF!</definedName>
    <definedName name="HH_1">#REF!</definedName>
    <definedName name="HH_15">#REF!</definedName>
    <definedName name="HH_16">#REF!</definedName>
    <definedName name="HH_17">#REF!</definedName>
    <definedName name="HH_18">#REF!</definedName>
    <definedName name="HH_19">#REF!</definedName>
    <definedName name="HH_20">#REF!</definedName>
    <definedName name="HH_21">#REF!</definedName>
    <definedName name="HH_22">#REF!</definedName>
    <definedName name="HH_23">#REF!</definedName>
    <definedName name="HH_24">#REF!</definedName>
    <definedName name="HH_25">#REF!</definedName>
    <definedName name="HH_26">#REF!</definedName>
    <definedName name="HH_27">#REF!</definedName>
    <definedName name="HH_28">#REF!</definedName>
    <definedName name="HH_29">#REF!</definedName>
    <definedName name="HH_3">#REF!</definedName>
    <definedName name="HH_30">#REF!</definedName>
    <definedName name="HH_31">#REF!</definedName>
    <definedName name="HH_32">#REF!</definedName>
    <definedName name="HH_33">#REF!</definedName>
    <definedName name="HH_34">#REF!</definedName>
    <definedName name="HH_35">#REF!</definedName>
    <definedName name="HH_36">#REF!</definedName>
    <definedName name="HH_37">#REF!</definedName>
    <definedName name="HH_38">#REF!</definedName>
    <definedName name="HH_43">#REF!</definedName>
    <definedName name="HH_44">#REF!</definedName>
    <definedName name="HH15HT" localSheetId="22">#REF!</definedName>
    <definedName name="HH15HT">#REF!</definedName>
    <definedName name="HH15HT_14" localSheetId="22">#REF!</definedName>
    <definedName name="HH15HT_14">#REF!</definedName>
    <definedName name="HH16HT" localSheetId="22">#REF!</definedName>
    <definedName name="HH16HT">#REF!</definedName>
    <definedName name="HH16HT_14">#REF!</definedName>
    <definedName name="HH19HT" localSheetId="22">#REF!</definedName>
    <definedName name="HH19HT">#REF!</definedName>
    <definedName name="HH19HT_14">#REF!</definedName>
    <definedName name="HH20HT" localSheetId="22">#REF!</definedName>
    <definedName name="HH20HT">#REF!</definedName>
    <definedName name="HH20HT_14">#REF!</definedName>
    <definedName name="Hhaluu">#REF!</definedName>
    <definedName name="HHcat" localSheetId="22">#REF!</definedName>
    <definedName name="HHcat">#REF!</definedName>
    <definedName name="HHda" localSheetId="22">#REF!</definedName>
    <definedName name="HHda">#REF!</definedName>
    <definedName name="hhh" localSheetId="22">{"'Sheet1'!$L$16"}</definedName>
    <definedName name="hhh">{"'Sheet1'!$L$16"}</definedName>
    <definedName name="hhhh">#REF!</definedName>
    <definedName name="hhhhh" localSheetId="22">{"'Sheet1'!$L$16"}</definedName>
    <definedName name="hhhhh">{"'Sheet1'!$L$16"}</definedName>
    <definedName name="hhhhhh" localSheetId="22">{"'Sheet1'!$L$16"}</definedName>
    <definedName name="hhhhhh">{"'Sheet1'!$L$16"}</definedName>
    <definedName name="HHHHHHH" localSheetId="22">{"'Sheet1'!$L$16"}</definedName>
    <definedName name="HHHHHHH">{"'Sheet1'!$L$16"}</definedName>
    <definedName name="hhhhhhhhhhhhhhhhhhhh" localSheetId="22">{"'Sheet1'!$L$16"}</definedName>
    <definedName name="hhhhhhhhhhhhhhhhhhhh">{"'Sheet1'!$L$16"}</definedName>
    <definedName name="hhhhhu" localSheetId="22">{"'Sheet1'!$L$16"}</definedName>
    <definedName name="hhhhhu">{"'Sheet1'!$L$16"}</definedName>
    <definedName name="hhhlll" localSheetId="22">{"'Sheet1'!$L$16"}</definedName>
    <definedName name="hhhlll">{"'Sheet1'!$L$16"}</definedName>
    <definedName name="hhhthrh" localSheetId="0">{#N/A,#N/A,FALSE,"Chi tiÆt"}</definedName>
    <definedName name="hhhthrh" localSheetId="22">{#N/A,#N/A,FALSE,"Chi tiÆt"}</definedName>
    <definedName name="hhhthrh">{#N/A,#N/A,FALSE,"Chi tiÆt"}</definedName>
    <definedName name="hhhthrh_1" localSheetId="0">{#N/A,#N/A,FALSE,"Chi tiÆt"}</definedName>
    <definedName name="hhhthrh_1" localSheetId="14">{#N/A,#N/A,FALSE,"Chi tiÆt"}</definedName>
    <definedName name="hhhthrh_1" localSheetId="16">{#N/A,#N/A,FALSE,"Chi tiÆt"}</definedName>
    <definedName name="hhhthrh_1" localSheetId="22">{#N/A,#N/A,FALSE,"Chi tiÆt"}</definedName>
    <definedName name="hhhthrh_1" localSheetId="7">{#N/A,#N/A,FALSE,"Chi tiÆt"}</definedName>
    <definedName name="hhhthrh_1">{#N/A,#N/A,FALSE,"Chi tiÆt"}</definedName>
    <definedName name="HHIC" localSheetId="22">#REF!</definedName>
    <definedName name="HHIC">#REF!</definedName>
    <definedName name="hhj" localSheetId="22">'B4. Định mức QLDA &amp; TV'!hhj</definedName>
    <definedName name="hhj">[0]!hhj</definedName>
    <definedName name="hhjh" localSheetId="22">#REF!</definedName>
    <definedName name="hhjh">#REF!</definedName>
    <definedName name="hhjh_1">#REF!</definedName>
    <definedName name="hhjh_15">#REF!</definedName>
    <definedName name="hhjh_16">#REF!</definedName>
    <definedName name="hhjh_17">#REF!</definedName>
    <definedName name="hhjh_19">#REF!</definedName>
    <definedName name="hhjh_20">#REF!</definedName>
    <definedName name="hhjh_21">#REF!</definedName>
    <definedName name="hhjh_22">#REF!</definedName>
    <definedName name="hhjh_23">#REF!</definedName>
    <definedName name="hhjh_24">#REF!</definedName>
    <definedName name="hhjh_25">#REF!</definedName>
    <definedName name="hhjh_26">#REF!</definedName>
    <definedName name="hhjh_27">#REF!</definedName>
    <definedName name="hhjh_28">#REF!</definedName>
    <definedName name="hhjh_29">#REF!</definedName>
    <definedName name="hhjh_3">#REF!</definedName>
    <definedName name="hhjh_30">#REF!</definedName>
    <definedName name="hhjh_31">#REF!</definedName>
    <definedName name="hhjh_32">#REF!</definedName>
    <definedName name="hhjh_33">#REF!</definedName>
    <definedName name="hhjh_34">#REF!</definedName>
    <definedName name="hhjh_35">#REF!</definedName>
    <definedName name="hhjh_36">#REF!</definedName>
    <definedName name="hhjh_37">#REF!</definedName>
    <definedName name="hhjh_38">#REF!</definedName>
    <definedName name="hhjh_43">#REF!</definedName>
    <definedName name="hhjh_44">#REF!</definedName>
    <definedName name="hhjh_7">#REF!</definedName>
    <definedName name="hhjhj" localSheetId="22">{"'Sheet1'!$L$16"}</definedName>
    <definedName name="hhjhj">{"'Sheet1'!$L$16"}</definedName>
    <definedName name="hhrw" localSheetId="22">#REF!</definedName>
    <definedName name="hhrw">#REF!</definedName>
    <definedName name="HHT" localSheetId="22">#REF!</definedName>
    <definedName name="HHT">#REF!</definedName>
    <definedName name="HHTON">#REF!</definedName>
    <definedName name="HHTT" localSheetId="22">#REF!</definedName>
    <definedName name="HHTT">#REF!</definedName>
    <definedName name="HHTT_18">#REF!</definedName>
    <definedName name="hhudg" localSheetId="22">{"'Sheet1'!$L$16"}</definedName>
    <definedName name="hhudg">{"'Sheet1'!$L$16"}</definedName>
    <definedName name="HHxm" localSheetId="22">#REF!</definedName>
    <definedName name="HHxm">#REF!</definedName>
    <definedName name="HHxm_18">#REF!</definedName>
    <definedName name="HiddenRows" localSheetId="0">#REF!</definedName>
    <definedName name="HiddenRows" localSheetId="19">#REF!</definedName>
    <definedName name="HiddenRows" localSheetId="16">#REF!</definedName>
    <definedName name="HiddenRows" localSheetId="22">#REF!</definedName>
    <definedName name="HiddenRows" localSheetId="6">#REF!</definedName>
    <definedName name="HiddenRows">#REF!</definedName>
    <definedName name="hien" localSheetId="22">#REF!</definedName>
    <definedName name="hien">#REF!</definedName>
    <definedName name="hiep" localSheetId="22">{#N/A,#N/A,FALSE,"Chi tiÆt"}</definedName>
    <definedName name="hiep">{#N/A,#N/A,FALSE,"Chi tiÆt"}</definedName>
    <definedName name="hiept2" localSheetId="22">{"'Sheet1'!$L$16"}</definedName>
    <definedName name="hiept2">{"'Sheet1'!$L$16"}</definedName>
    <definedName name="hieu">#REF!</definedName>
    <definedName name="hieu1">#REF!</definedName>
    <definedName name="hieu2">#REF!</definedName>
    <definedName name="hieu3">#REF!</definedName>
    <definedName name="hieu4">#REF!</definedName>
    <definedName name="hieu5">#REF!</definedName>
    <definedName name="hieu6">#REF!</definedName>
    <definedName name="hieu7">#REF!</definedName>
    <definedName name="hïngd" localSheetId="22">#REF!</definedName>
    <definedName name="hïngd">#REF!</definedName>
    <definedName name="hïngd_1">#REF!</definedName>
    <definedName name="hïngd_15">#REF!</definedName>
    <definedName name="hïngd_16">#REF!</definedName>
    <definedName name="hïngd_17">#REF!</definedName>
    <definedName name="hïngd_19">#REF!</definedName>
    <definedName name="hïngd_20">#REF!</definedName>
    <definedName name="hïngd_21">#REF!</definedName>
    <definedName name="hïngd_22">#REF!</definedName>
    <definedName name="hïngd_23">#REF!</definedName>
    <definedName name="hïngd_24">#REF!</definedName>
    <definedName name="hïngd_25">#REF!</definedName>
    <definedName name="hïngd_26">#REF!</definedName>
    <definedName name="hïngd_27">#REF!</definedName>
    <definedName name="hïngd_28">#REF!</definedName>
    <definedName name="hïngd_29">#REF!</definedName>
    <definedName name="hïngd_3">#REF!</definedName>
    <definedName name="hïngd_30">#REF!</definedName>
    <definedName name="hïngd_31">#REF!</definedName>
    <definedName name="hïngd_32">#REF!</definedName>
    <definedName name="hïngd_33">#REF!</definedName>
    <definedName name="hïngd_34">#REF!</definedName>
    <definedName name="hïngd_35">#REF!</definedName>
    <definedName name="hïngd_36">#REF!</definedName>
    <definedName name="hïngd_37">#REF!</definedName>
    <definedName name="hïngd_38">#REF!</definedName>
    <definedName name="hïngd_43">#REF!</definedName>
    <definedName name="hïngd_44">#REF!</definedName>
    <definedName name="hïngd_7">#REF!</definedName>
    <definedName name="Hinh_dang">#REF!</definedName>
    <definedName name="Hinh_thuc" localSheetId="22">#REF!</definedName>
    <definedName name="Hinh_thuc">#REF!</definedName>
    <definedName name="Hinh_thuc_18" localSheetId="22">#REF!</definedName>
    <definedName name="Hinh_thuc_18">#REF!</definedName>
    <definedName name="HinhThucCanCu" localSheetId="22">#REF!</definedName>
    <definedName name="HinhThucCanCu">#REF!</definedName>
    <definedName name="Hints" localSheetId="22">#REF!</definedName>
    <definedName name="Hints">#REF!</definedName>
    <definedName name="HintSystem" localSheetId="22">#REF!</definedName>
    <definedName name="HintSystem">#REF!</definedName>
    <definedName name="hj" localSheetId="0">{#N/A,#N/A,FALSE,"Chi tiÆt"}</definedName>
    <definedName name="hj" localSheetId="14">{#N/A,#N/A,FALSE,"Chi tiÆt"}</definedName>
    <definedName name="hj" localSheetId="19">#REF!</definedName>
    <definedName name="hj" localSheetId="16">{#N/A,#N/A,FALSE,"Chi tiÆt"}</definedName>
    <definedName name="hj" localSheetId="22">{#N/A,#N/A,FALSE,"Chi tiÆt"}</definedName>
    <definedName name="hj" localSheetId="6">{#N/A,#N/A,FALSE,"Chi tiÆt"}</definedName>
    <definedName name="hj">{#N/A,#N/A,FALSE,"Chi tiÆt"}</definedName>
    <definedName name="hjfgjfghj" localSheetId="22">#REF!</definedName>
    <definedName name="hjfgjfghj">#REF!</definedName>
    <definedName name="hjhj" localSheetId="0">{"'Sheet1'!$L$16"}</definedName>
    <definedName name="hjhj" localSheetId="14">{"'Sheet1'!$L$16"}</definedName>
    <definedName name="hjhj" localSheetId="16">{"'Sheet1'!$L$16"}</definedName>
    <definedName name="hjhj" localSheetId="22">{"'Sheet1'!$L$16"}</definedName>
    <definedName name="hjhj" localSheetId="6">{"'Sheet1'!$L$16"}</definedName>
    <definedName name="hjhj" localSheetId="7">{"'Sheet1'!$L$16"}</definedName>
    <definedName name="hjhj">{"'Sheet1'!$L$16"}</definedName>
    <definedName name="hjj" localSheetId="22">{"'Sheet1'!$L$16"}</definedName>
    <definedName name="hjj">{"'Sheet1'!$L$16"}</definedName>
    <definedName name="hjjkl" localSheetId="0">{"'Sheet1'!$L$16"}</definedName>
    <definedName name="hjjkl" localSheetId="14">{"'Sheet1'!$L$16"}</definedName>
    <definedName name="hjjkl" localSheetId="16">{"'Sheet1'!$L$16"}</definedName>
    <definedName name="hjjkl" localSheetId="22">{"'Sheet1'!$L$16"}</definedName>
    <definedName name="hjjkl" localSheetId="7">{"'Sheet1'!$L$16"}</definedName>
    <definedName name="hjjkl">{"'Sheet1'!$L$16"}</definedName>
    <definedName name="hjjkl_1" localSheetId="0">{"'Sheet1'!$L$16"}</definedName>
    <definedName name="hjjkl_1" localSheetId="14">{"'Sheet1'!$L$16"}</definedName>
    <definedName name="hjjkl_1" localSheetId="16">{"'Sheet1'!$L$16"}</definedName>
    <definedName name="hjjkl_1" localSheetId="22">{"'Sheet1'!$L$16"}</definedName>
    <definedName name="hjjkl_1" localSheetId="7">{"'Sheet1'!$L$16"}</definedName>
    <definedName name="hjjkl_1">{"'Sheet1'!$L$16"}</definedName>
    <definedName name="hjk" localSheetId="22">{"'Sheet1'!$L$16"}</definedName>
    <definedName name="hjk">{"'Sheet1'!$L$16"}</definedName>
    <definedName name="hjkfy">#REF!</definedName>
    <definedName name="hjkk" localSheetId="0">{"'Sheet1'!$L$16"}</definedName>
    <definedName name="hjkk" localSheetId="14">{"'Sheet1'!$L$16"}</definedName>
    <definedName name="hjkk" localSheetId="16">{"'Sheet1'!$L$16"}</definedName>
    <definedName name="hjkk" localSheetId="17">{"'Sheet1'!$L$16"}</definedName>
    <definedName name="hjkk" localSheetId="18">{"'Sheet1'!$L$16"}</definedName>
    <definedName name="hjkk" localSheetId="22">{"'Sheet1'!$L$16"}</definedName>
    <definedName name="hjkk" localSheetId="6">{"'Sheet1'!$L$16"}</definedName>
    <definedName name="hjkk" localSheetId="7">{"'Sheet1'!$L$16"}</definedName>
    <definedName name="hjkk">{"'Sheet1'!$L$16"}</definedName>
    <definedName name="hjkl" localSheetId="22">'B4. Định mức QLDA &amp; TV'!hjkl</definedName>
    <definedName name="hjkl">[0]!hjkl</definedName>
    <definedName name="hjti">#REF!</definedName>
    <definedName name="hju" localSheetId="0">{"'Sheet1'!$L$16"}</definedName>
    <definedName name="hju" localSheetId="14">{"'Sheet1'!$L$16"}</definedName>
    <definedName name="hju" localSheetId="16">{"'Sheet1'!$L$16"}</definedName>
    <definedName name="hju" localSheetId="22">{"'Sheet1'!$L$16"}</definedName>
    <definedName name="hju" localSheetId="7">{"'Sheet1'!$L$16"}</definedName>
    <definedName name="hju">{"'Sheet1'!$L$16"}</definedName>
    <definedName name="hju_1" localSheetId="0">{"'Sheet1'!$L$16"}</definedName>
    <definedName name="hju_1" localSheetId="14">{"'Sheet1'!$L$16"}</definedName>
    <definedName name="hju_1" localSheetId="16">{"'Sheet1'!$L$16"}</definedName>
    <definedName name="hju_1" localSheetId="22">{"'Sheet1'!$L$16"}</definedName>
    <definedName name="hju_1" localSheetId="7">{"'Sheet1'!$L$16"}</definedName>
    <definedName name="hju_1">{"'Sheet1'!$L$16"}</definedName>
    <definedName name="hk" localSheetId="22">{"'Sheet1'!$L$16"}</definedName>
    <definedName name="hk">{"'Sheet1'!$L$16"}</definedName>
    <definedName name="HKE">#REF!</definedName>
    <definedName name="HKges" localSheetId="22">#REF!</definedName>
    <definedName name="HKges">#REF!</definedName>
    <definedName name="HKL">#REF!</definedName>
    <definedName name="HKLHI">#REF!</definedName>
    <definedName name="HKLL">#REF!</definedName>
    <definedName name="HKLLLO">#REF!</definedName>
    <definedName name="HLC" localSheetId="22">#REF!</definedName>
    <definedName name="hlc">#REF!</definedName>
    <definedName name="HLC_14" localSheetId="22">#REF!</definedName>
    <definedName name="HLC_14">#REF!</definedName>
    <definedName name="hlcn" localSheetId="22">#REF!</definedName>
    <definedName name="hlcn">#REF!</definedName>
    <definedName name="hlct">#REF!</definedName>
    <definedName name="HLIC">#REF!</definedName>
    <definedName name="hlr_mat">#REF!</definedName>
    <definedName name="HLU">#REF!</definedName>
    <definedName name="hm" localSheetId="22">#REF!</definedName>
    <definedName name="hm">#REF!</definedName>
    <definedName name="HM_1" localSheetId="22">#REF!</definedName>
    <definedName name="HM_1">#REF!</definedName>
    <definedName name="HM_2" localSheetId="22">#REF!</definedName>
    <definedName name="HM_2">#REF!</definedName>
    <definedName name="hmc" localSheetId="22">#REF!</definedName>
    <definedName name="hmc">#REF!</definedName>
    <definedName name="Hmn" localSheetId="22">#REF!</definedName>
    <definedName name="Hmn">#REF!</definedName>
    <definedName name="hmo" localSheetId="22">#REF!</definedName>
    <definedName name="hmo">#REF!</definedName>
    <definedName name="Hmong">#REF!</definedName>
    <definedName name="HMVLNCM">#REF!</definedName>
    <definedName name="HN" localSheetId="22">#REF!</definedName>
    <definedName name="hn">#REF!</definedName>
    <definedName name="hnhkttg">#REF!</definedName>
    <definedName name="hnhnhn" localSheetId="22">{"'Sheet1'!$L$16"}</definedName>
    <definedName name="hnhnhn">{"'Sheet1'!$L$16"}</definedName>
    <definedName name="ho" localSheetId="22">#REF!</definedName>
    <definedName name="ho">#REF!</definedName>
    <definedName name="hoa" localSheetId="0">{"'Sheet1'!$L$16"}</definedName>
    <definedName name="hoa" localSheetId="14">{"'Sheet1'!$L$16"}</definedName>
    <definedName name="hoa" localSheetId="16">{"'Sheet1'!$L$16"}</definedName>
    <definedName name="hoa" localSheetId="17">{"'Sheet1'!$L$16"}</definedName>
    <definedName name="hoa" localSheetId="18">{"'Sheet1'!$L$16"}</definedName>
    <definedName name="hoa" localSheetId="22">{"'Sheet1'!$L$16"}</definedName>
    <definedName name="hoa" localSheetId="6">{"'Sheet1'!$L$16"}</definedName>
    <definedName name="hoa" localSheetId="7">{"'Sheet1'!$L$16"}</definedName>
    <definedName name="hoa">{"'Sheet1'!$L$16"}</definedName>
    <definedName name="HoaBinh">#REF!</definedName>
    <definedName name="hoan" localSheetId="0">{"'Sheet1'!$L$16"}</definedName>
    <definedName name="hoan" localSheetId="14">{"'Sheet1'!$L$16"}</definedName>
    <definedName name="hoan" localSheetId="16">{"'Sheet1'!$L$16"}</definedName>
    <definedName name="hoan" localSheetId="17">{"'Sheet1'!$L$16"}</definedName>
    <definedName name="hoan" localSheetId="18">{"'Sheet1'!$L$16"}</definedName>
    <definedName name="hoan" localSheetId="22">{"'Sheet1'!$L$16"}</definedName>
    <definedName name="hoan" localSheetId="6">{"'Sheet1'!$L$16"}</definedName>
    <definedName name="hoan" localSheetId="7">{"'Sheet1'!$L$16"}</definedName>
    <definedName name="hoan">{"'Sheet1'!$L$16"}</definedName>
    <definedName name="HOATTS">#REF!</definedName>
    <definedName name="hoc">55000</definedName>
    <definedName name="HoChiMinh">#REF!</definedName>
    <definedName name="HOCMON" localSheetId="22">#REF!</definedName>
    <definedName name="HOCMON">#REF!</definedName>
    <definedName name="HOCOMPS">#REF!</definedName>
    <definedName name="hoida" localSheetId="22">#REF!</definedName>
    <definedName name="hoida">#REF!</definedName>
    <definedName name="hoigio" localSheetId="22">#REF!</definedName>
    <definedName name="hoigio">#REF!</definedName>
    <definedName name="HoKY1">#REF!</definedName>
    <definedName name="HoKy2">#REF!</definedName>
    <definedName name="HOM" localSheetId="0">{"Offgrid",#N/A,FALSE,"OFFGRID";"Region",#N/A,FALSE,"REGION";"Offgrid -2",#N/A,FALSE,"OFFGRID";"WTP",#N/A,FALSE,"WTP";"WTP -2",#N/A,FALSE,"WTP";"Project",#N/A,FALSE,"PROJECT";"Summary -2",#N/A,FALSE,"SUMMARY"}</definedName>
    <definedName name="HOM" localSheetId="14">{"Offgrid",#N/A,FALSE,"OFFGRID";"Region",#N/A,FALSE,"REGION";"Offgrid -2",#N/A,FALSE,"OFFGRID";"WTP",#N/A,FALSE,"WTP";"WTP -2",#N/A,FALSE,"WTP";"Project",#N/A,FALSE,"PROJECT";"Summary -2",#N/A,FALSE,"SUMMARY"}</definedName>
    <definedName name="HOM" localSheetId="16">{"Offgrid",#N/A,FALSE,"OFFGRID";"Region",#N/A,FALSE,"REGION";"Offgrid -2",#N/A,FALSE,"OFFGRID";"WTP",#N/A,FALSE,"WTP";"WTP -2",#N/A,FALSE,"WTP";"Project",#N/A,FALSE,"PROJECT";"Summary -2",#N/A,FALSE,"SUMMARY"}</definedName>
    <definedName name="HOM" localSheetId="17">{"Offgrid",#N/A,FALSE,"OFFGRID";"Region",#N/A,FALSE,"REGION";"Offgrid -2",#N/A,FALSE,"OFFGRID";"WTP",#N/A,FALSE,"WTP";"WTP -2",#N/A,FALSE,"WTP";"Project",#N/A,FALSE,"PROJECT";"Summary -2",#N/A,FALSE,"SUMMARY"}</definedName>
    <definedName name="HOM" localSheetId="18">{"Offgrid",#N/A,FALSE,"OFFGRID";"Region",#N/A,FALSE,"REGION";"Offgrid -2",#N/A,FALSE,"OFFGRID";"WTP",#N/A,FALSE,"WTP";"WTP -2",#N/A,FALSE,"WTP";"Project",#N/A,FALSE,"PROJECT";"Summary -2",#N/A,FALSE,"SUMMARY"}</definedName>
    <definedName name="HOM" localSheetId="22">{"Offgrid",#N/A,FALSE,"OFFGRID";"Region",#N/A,FALSE,"REGION";"Offgrid -2",#N/A,FALSE,"OFFGRID";"WTP",#N/A,FALSE,"WTP";"WTP -2",#N/A,FALSE,"WTP";"Project",#N/A,FALSE,"PROJECT";"Summary -2",#N/A,FALSE,"SUMMARY"}</definedName>
    <definedName name="HOM" localSheetId="6">{"Offgrid",#N/A,FALSE,"OFFGRID";"Region",#N/A,FALSE,"REGION";"Offgrid -2",#N/A,FALSE,"OFFGRID";"WTP",#N/A,FALSE,"WTP";"WTP -2",#N/A,FALSE,"WTP";"Project",#N/A,FALSE,"PROJECT";"Summary -2",#N/A,FALSE,"SUMMARY"}</definedName>
    <definedName name="HOM" localSheetId="7">{"Offgrid",#N/A,FALSE,"OFFGRID";"Region",#N/A,FALSE,"REGION";"Offgrid -2",#N/A,FALSE,"OFFGRID";"WTP",#N/A,FALSE,"WTP";"WTP -2",#N/A,FALSE,"WTP";"Project",#N/A,FALSE,"PROJECT";"Summary -2",#N/A,FALSE,"SUMMARY"}</definedName>
    <definedName name="HOM">{"Offgrid",#N/A,FALSE,"OFFGRID";"Region",#N/A,FALSE,"REGION";"Offgrid -2",#N/A,FALSE,"OFFGRID";"WTP",#N/A,FALSE,"WTP";"WTP -2",#N/A,FALSE,"WTP";"Project",#N/A,FALSE,"PROJECT";"Summary -2",#N/A,FALSE,"SUMMARY"}</definedName>
    <definedName name="HOME_MANP" localSheetId="22">#REF!</definedName>
    <definedName name="HOME_MANP">#REF!</definedName>
    <definedName name="HOME_MANP_14" localSheetId="22">#REF!</definedName>
    <definedName name="HOME_MANP_14">#REF!</definedName>
    <definedName name="HOMEOFFICE_COST" localSheetId="22">#REF!</definedName>
    <definedName name="HOMEOFFICE_COST">#REF!</definedName>
    <definedName name="HOMEOFFICE_COST_14" localSheetId="22">#REF!</definedName>
    <definedName name="HOMEOFFICE_COST_14">#REF!</definedName>
    <definedName name="hong" localSheetId="0">{"'Sheet1'!$L$16"}</definedName>
    <definedName name="hong" localSheetId="14">{"'Sheet1'!$L$16"}</definedName>
    <definedName name="hong" localSheetId="16">{"'Sheet1'!$L$16"}</definedName>
    <definedName name="hong" localSheetId="17">{"'Sheet1'!$L$16"}</definedName>
    <definedName name="hong" localSheetId="18">{"'Sheet1'!$L$16"}</definedName>
    <definedName name="hong" localSheetId="22">{"'Sheet1'!$L$16"}</definedName>
    <definedName name="hong" localSheetId="6">{"'Sheet1'!$L$16"}</definedName>
    <definedName name="hong" localSheetId="7">{"'Sheet1'!$L$16"}</definedName>
    <definedName name="hong">{"'Sheet1'!$L$16"}</definedName>
    <definedName name="hook">#REF!</definedName>
    <definedName name="Hopnoicap">#REF!</definedName>
    <definedName name="Hospital" localSheetId="22">{#N/A,#N/A,FALSE,"현장 NCR 분석";#N/A,#N/A,FALSE,"현장품질감사";#N/A,#N/A,FALSE,"현장품질감사"}</definedName>
    <definedName name="Hospital">{#N/A,#N/A,FALSE,"현장 NCR 분석";#N/A,#N/A,FALSE,"현장품질감사";#N/A,#N/A,FALSE,"현장품질감사"}</definedName>
    <definedName name="Host_Thu_Duc_SAG" localSheetId="22">#REF!</definedName>
    <definedName name="Host_Thu_Duc_SAG">#REF!</definedName>
    <definedName name="Hosting">#REF!</definedName>
    <definedName name="hotellerie_std" localSheetId="22">#REF!</definedName>
    <definedName name="hotellerie_std">#REF!</definedName>
    <definedName name="Hoten">#REF!</definedName>
    <definedName name="Hoü_vaì_tãn">#REF!</definedName>
    <definedName name="Hourly_rate_for_Expatriate" localSheetId="22">#REF!</definedName>
    <definedName name="Hourly_rate_for_Expatriate">#REF!</definedName>
    <definedName name="Hourly_rate_for_local_EN" localSheetId="22">#REF!</definedName>
    <definedName name="Hourly_rate_for_local_EN">#REF!</definedName>
    <definedName name="House">#REF!</definedName>
    <definedName name="How_do_I_copy_the_offer__Excel__to_a_Word_document?">#REF!</definedName>
    <definedName name="How_do_I_create_an_offer?">#REF!</definedName>
    <definedName name="How_do_I_create_the_offer_in_a_format_for_sending_to_the_customer?">#REF!</definedName>
    <definedName name="How_do_I_update_an_offer?">#REF!</definedName>
    <definedName name="How_should_the_pricing_of_multiple_away_courses_be_handled?">#REF!</definedName>
    <definedName name="Hp" localSheetId="22">#REF!</definedName>
    <definedName name="HP">#REF!</definedName>
    <definedName name="hp_cloud">0.7</definedName>
    <definedName name="hp_cloud_blade">0.75</definedName>
    <definedName name="hp_hw">0.82</definedName>
    <definedName name="hp_SAN_fabric">0.75</definedName>
    <definedName name="hp_sw">0.85</definedName>
    <definedName name="HP09FRDC">#REF!</definedName>
    <definedName name="HPCAU10" localSheetId="22">#REF!</definedName>
    <definedName name="HPCAU10">#REF!</definedName>
    <definedName name="HPCAU22" localSheetId="22">#REF!</definedName>
    <definedName name="HPCAU22">#REF!</definedName>
    <definedName name="HPCAU7">#REF!</definedName>
    <definedName name="HPCAU8">#REF!</definedName>
    <definedName name="HPCAU9">#REF!</definedName>
    <definedName name="HPKHAC">#REF!</definedName>
    <definedName name="HPQ">#REF!</definedName>
    <definedName name="hpv" localSheetId="22">#REF!</definedName>
    <definedName name="hpv">#REF!</definedName>
    <definedName name="HR" localSheetId="22">#REF!</definedName>
    <definedName name="HR">#REF!</definedName>
    <definedName name="hr_" localSheetId="22">#REF!</definedName>
    <definedName name="hr_">#REF!</definedName>
    <definedName name="HR_CAE">#REF!</definedName>
    <definedName name="HR_CEN">#REF!</definedName>
    <definedName name="HR_Prices_Per_Cntry">#REF!</definedName>
    <definedName name="HRC">#REF!</definedName>
    <definedName name="hrhe" localSheetId="0">{"Offgrid",#N/A,FALSE,"OFFGRID";"Region",#N/A,FALSE,"REGION";"Offgrid -2",#N/A,FALSE,"OFFGRID";"WTP",#N/A,FALSE,"WTP";"WTP -2",#N/A,FALSE,"WTP";"Project",#N/A,FALSE,"PROJECT";"Summary -2",#N/A,FALSE,"SUMMARY"}</definedName>
    <definedName name="hrhe" localSheetId="22">{"Offgrid",#N/A,FALSE,"OFFGRID";"Region",#N/A,FALSE,"REGION";"Offgrid -2",#N/A,FALSE,"OFFGRID";"WTP",#N/A,FALSE,"WTP";"WTP -2",#N/A,FALSE,"WTP";"Project",#N/A,FALSE,"PROJECT";"Summary -2",#N/A,FALSE,"SUMMARY"}</definedName>
    <definedName name="hrhe">{"Offgrid",#N/A,FALSE,"OFFGRID";"Region",#N/A,FALSE,"REGION";"Offgrid -2",#N/A,FALSE,"OFFGRID";"WTP",#N/A,FALSE,"WTP";"WTP -2",#N/A,FALSE,"WTP";"Project",#N/A,FALSE,"PROJECT";"Summary -2",#N/A,FALSE,"SUMMARY"}</definedName>
    <definedName name="hrhe_1" localSheetId="0">{"Offgrid",#N/A,FALSE,"OFFGRID";"Region",#N/A,FALSE,"REGION";"Offgrid -2",#N/A,FALSE,"OFFGRID";"WTP",#N/A,FALSE,"WTP";"WTP -2",#N/A,FALSE,"WTP";"Project",#N/A,FALSE,"PROJECT";"Summary -2",#N/A,FALSE,"SUMMARY"}</definedName>
    <definedName name="hrhe_1" localSheetId="14">{"Offgrid",#N/A,FALSE,"OFFGRID";"Region",#N/A,FALSE,"REGION";"Offgrid -2",#N/A,FALSE,"OFFGRID";"WTP",#N/A,FALSE,"WTP";"WTP -2",#N/A,FALSE,"WTP";"Project",#N/A,FALSE,"PROJECT";"Summary -2",#N/A,FALSE,"SUMMARY"}</definedName>
    <definedName name="hrhe_1" localSheetId="16">{"Offgrid",#N/A,FALSE,"OFFGRID";"Region",#N/A,FALSE,"REGION";"Offgrid -2",#N/A,FALSE,"OFFGRID";"WTP",#N/A,FALSE,"WTP";"WTP -2",#N/A,FALSE,"WTP";"Project",#N/A,FALSE,"PROJECT";"Summary -2",#N/A,FALSE,"SUMMARY"}</definedName>
    <definedName name="hrhe_1" localSheetId="22">{"Offgrid",#N/A,FALSE,"OFFGRID";"Region",#N/A,FALSE,"REGION";"Offgrid -2",#N/A,FALSE,"OFFGRID";"WTP",#N/A,FALSE,"WTP";"WTP -2",#N/A,FALSE,"WTP";"Project",#N/A,FALSE,"PROJECT";"Summary -2",#N/A,FALSE,"SUMMARY"}</definedName>
    <definedName name="hrhe_1" localSheetId="7">{"Offgrid",#N/A,FALSE,"OFFGRID";"Region",#N/A,FALSE,"REGION";"Offgrid -2",#N/A,FALSE,"OFFGRID";"WTP",#N/A,FALSE,"WTP";"WTP -2",#N/A,FALSE,"WTP";"Project",#N/A,FALSE,"PROJECT";"Summary -2",#N/A,FALSE,"SUMMARY"}</definedName>
    <definedName name="hrhe_1">{"Offgrid",#N/A,FALSE,"OFFGRID";"Region",#N/A,FALSE,"REGION";"Offgrid -2",#N/A,FALSE,"OFFGRID";"WTP",#N/A,FALSE,"WTP";"WTP -2",#N/A,FALSE,"WTP";"Project",#N/A,FALSE,"PROJECT";"Summary -2",#N/A,FALSE,"SUMMARY"}</definedName>
    <definedName name="HS" localSheetId="22">#REF!</definedName>
    <definedName name="HS">#REF!</definedName>
    <definedName name="hs_14" localSheetId="22">#REF!</definedName>
    <definedName name="hs_14">#REF!</definedName>
    <definedName name="HS_may" localSheetId="22">#REF!</definedName>
    <definedName name="HS_may">#REF!</definedName>
    <definedName name="hsb" localSheetId="22">#REF!</definedName>
    <definedName name="hsb">#REF!</definedName>
    <definedName name="hsbldtg">#REF!</definedName>
    <definedName name="hsbn" localSheetId="22">#REF!</definedName>
    <definedName name="hsbn">#REF!</definedName>
    <definedName name="Hsc" localSheetId="22">#REF!</definedName>
    <definedName name="Hsc">#REF!</definedName>
    <definedName name="HSCDT" localSheetId="22">#REF!</definedName>
    <definedName name="HSCDT">#REF!</definedName>
    <definedName name="HSCPC" localSheetId="22">#REF!</definedName>
    <definedName name="HSCPC">#REF!</definedName>
    <definedName name="HSCPCC">#REF!</definedName>
    <definedName name="hscpcd">#REF!</definedName>
    <definedName name="hscq">#REF!</definedName>
    <definedName name="HSCT3">0.1</definedName>
    <definedName name="HSCTMR">#REF!</definedName>
    <definedName name="hsd" localSheetId="22">#REF!</definedName>
    <definedName name="hsd">#REF!</definedName>
    <definedName name="hsd_18" localSheetId="22">#REF!</definedName>
    <definedName name="hsd_18">#REF!</definedName>
    <definedName name="HSDATRON">#REF!</definedName>
    <definedName name="HSDBGT">#REF!</definedName>
    <definedName name="hsdc" localSheetId="22">#REF!</definedName>
    <definedName name="hsdc">#REF!</definedName>
    <definedName name="hsdc_14">#REF!</definedName>
    <definedName name="hsdc1" localSheetId="22">#REF!</definedName>
    <definedName name="hsdc1">#REF!</definedName>
    <definedName name="hsdc1_18" localSheetId="22">#REF!</definedName>
    <definedName name="hsdc1_18">#REF!</definedName>
    <definedName name="HSDD" localSheetId="22">#REF!</definedName>
    <definedName name="HSDD">#REF!</definedName>
    <definedName name="HSDD_14">#REF!</definedName>
    <definedName name="HSDEWE">#REF!</definedName>
    <definedName name="HSDL">#REF!</definedName>
    <definedName name="HSDN">2.5</definedName>
    <definedName name="hsdt_18">#REF!</definedName>
    <definedName name="HSDTCS">#REF!</definedName>
    <definedName name="HSEMCO">#REF!</definedName>
    <definedName name="HSG">1.1</definedName>
    <definedName name="hsgbhtgrư" localSheetId="0">{#N/A,#N/A,FALSE,"Chi tiÆt"}</definedName>
    <definedName name="hsgbhtgrư" localSheetId="22">{#N/A,#N/A,FALSE,"Chi tiÆt"}</definedName>
    <definedName name="hsgbhtgrư">{#N/A,#N/A,FALSE,"Chi tiÆt"}</definedName>
    <definedName name="hsgbhtgrư_1" localSheetId="0">{#N/A,#N/A,FALSE,"Chi tiÆt"}</definedName>
    <definedName name="hsgbhtgrư_1" localSheetId="14">{#N/A,#N/A,FALSE,"Chi tiÆt"}</definedName>
    <definedName name="hsgbhtgrư_1" localSheetId="16">{#N/A,#N/A,FALSE,"Chi tiÆt"}</definedName>
    <definedName name="hsgbhtgrư_1" localSheetId="22">{#N/A,#N/A,FALSE,"Chi tiÆt"}</definedName>
    <definedName name="hsgbhtgrư_1" localSheetId="7">{#N/A,#N/A,FALSE,"Chi tiÆt"}</definedName>
    <definedName name="hsgbhtgrư_1">{#N/A,#N/A,FALSE,"Chi tiÆt"}</definedName>
    <definedName name="HSGG" localSheetId="22">#REF!</definedName>
    <definedName name="HSGG">#REF!</definedName>
    <definedName name="HSgunt" localSheetId="22">#REF!</definedName>
    <definedName name="HSgunt">#REF!</definedName>
    <definedName name="HSHH" localSheetId="22">#REF!</definedName>
    <definedName name="HSHH">#REF!</definedName>
    <definedName name="HSHH_18" localSheetId="22">#REF!</definedName>
    <definedName name="HSHH_18">#REF!</definedName>
    <definedName name="HSHHUT" localSheetId="22">#REF!</definedName>
    <definedName name="HSHHUT">#REF!</definedName>
    <definedName name="HSHHUT_18" localSheetId="22">#REF!</definedName>
    <definedName name="HSHHUT_18">#REF!</definedName>
    <definedName name="hsk" localSheetId="22">#REF!</definedName>
    <definedName name="hsk">#REF!</definedName>
    <definedName name="hsk_18">#REF!</definedName>
    <definedName name="HSKD" localSheetId="22">#REF!</definedName>
    <definedName name="HSKD">#REF!</definedName>
    <definedName name="HSKK" localSheetId="22">#REF!</definedName>
    <definedName name="HSKK">#REF!</definedName>
    <definedName name="hskk1" localSheetId="22">#REF!</definedName>
    <definedName name="hskk1">#REF!</definedName>
    <definedName name="hskk1_14" localSheetId="22">#REF!</definedName>
    <definedName name="hskk1_14">#REF!</definedName>
    <definedName name="HSKK35" localSheetId="22">#REF!</definedName>
    <definedName name="HSKK35">#REF!</definedName>
    <definedName name="HSKK35_18">#REF!</definedName>
    <definedName name="HSKN">#REF!</definedName>
    <definedName name="HSKNTL">#REF!</definedName>
    <definedName name="HSKT">#REF!</definedName>
    <definedName name="hskt1">#REF!</definedName>
    <definedName name="hskt2">#REF!</definedName>
    <definedName name="HSKTST">#REF!</definedName>
    <definedName name="hsL">#REF!</definedName>
    <definedName name="HSlanxe" localSheetId="22">#REF!</definedName>
    <definedName name="HSlanxe">#REF!</definedName>
    <definedName name="HSLC" localSheetId="22">#REF!</definedName>
    <definedName name="HSLC">#REF!</definedName>
    <definedName name="HSLC200" localSheetId="22">#REF!</definedName>
    <definedName name="HSLC200">#REF!</definedName>
    <definedName name="HSLDT" localSheetId="22">#REF!</definedName>
    <definedName name="HSLDT">#REF!</definedName>
    <definedName name="HSLT">#REF!</definedName>
    <definedName name="HSLucas">#REF!</definedName>
    <definedName name="HSLucas1">#REF!</definedName>
    <definedName name="HSLucas2">#REF!</definedName>
    <definedName name="HSLX" localSheetId="22">#REF!</definedName>
    <definedName name="HSLX">#REF!</definedName>
    <definedName name="HSLX_18">#REF!</definedName>
    <definedName name="HSLXH">1.7</definedName>
    <definedName name="HSLXP" localSheetId="22">#REF!</definedName>
    <definedName name="HSLXP">#REF!</definedName>
    <definedName name="HSLXP_18" localSheetId="22">#REF!</definedName>
    <definedName name="HSLXP_18">#REF!</definedName>
    <definedName name="hsm" localSheetId="22">1.1289</definedName>
    <definedName name="hsm">1.1289</definedName>
    <definedName name="hsm_18" localSheetId="22">#REF!</definedName>
    <definedName name="hsm_18">#REF!</definedName>
    <definedName name="hsmay">#REF!</definedName>
    <definedName name="hsms" localSheetId="22">#REF!</definedName>
    <definedName name="hsms">#REF!</definedName>
    <definedName name="HSMTC" localSheetId="22">#REF!</definedName>
    <definedName name="HSMTC">#REF!</definedName>
    <definedName name="HSMTC_14" localSheetId="22">#REF!</definedName>
    <definedName name="HSMTC_14">#REF!</definedName>
    <definedName name="hsn" localSheetId="22">0.5</definedName>
    <definedName name="hsn">0.5</definedName>
    <definedName name="HSNC" localSheetId="22">#REF!</definedName>
    <definedName name="HSNC">#REF!</definedName>
    <definedName name="HSNC_14" localSheetId="22">#REF!</definedName>
    <definedName name="HSNC_14">#REF!</definedName>
    <definedName name="hsnc_cau">1.626</definedName>
    <definedName name="hsnc_cau2">1.626</definedName>
    <definedName name="hsnc_d">1.6356</definedName>
    <definedName name="hsnc_d2">1.6356</definedName>
    <definedName name="hsncd" localSheetId="22">#REF!</definedName>
    <definedName name="hsncd">#REF!</definedName>
    <definedName name="hso" localSheetId="22">#REF!</definedName>
    <definedName name="hso">#REF!</definedName>
    <definedName name="HSPCB" localSheetId="22">#REF!</definedName>
    <definedName name="HSPCB">#REF!</definedName>
    <definedName name="HSPCKV">0.3</definedName>
    <definedName name="HSPLC">#REF!</definedName>
    <definedName name="HSPLC1">#REF!</definedName>
    <definedName name="HSPLC300">#REF!</definedName>
    <definedName name="HSPLCNC">#REF!</definedName>
    <definedName name="hsqd">#REF!</definedName>
    <definedName name="HSSIEMENS">#REF!</definedName>
    <definedName name="HSsimen">#REF!</definedName>
    <definedName name="HSSL" localSheetId="22">#REF!</definedName>
    <definedName name="HSSL">#REF!</definedName>
    <definedName name="HSSL_18" localSheetId="22">#REF!</definedName>
    <definedName name="HSSL_18">#REF!</definedName>
    <definedName name="hssm" localSheetId="22">#REF!</definedName>
    <definedName name="hssm">#REF!</definedName>
    <definedName name="HSSM200">#REF!</definedName>
    <definedName name="hßm4" localSheetId="22">#REF!</definedName>
    <definedName name="hßm4">#REF!</definedName>
    <definedName name="hstb">#REF!</definedName>
    <definedName name="hstb_18">#REF!</definedName>
    <definedName name="HSTBD">#REF!</definedName>
    <definedName name="HSTC">#REF!</definedName>
    <definedName name="hstdtk" localSheetId="22">#REF!</definedName>
    <definedName name="hstdtk">#REF!</definedName>
    <definedName name="hstdtk_18" localSheetId="22">#REF!</definedName>
    <definedName name="hstdtk_18">#REF!</definedName>
    <definedName name="hsthep" localSheetId="22">#REF!</definedName>
    <definedName name="hsthep">#REF!</definedName>
    <definedName name="hsthep_18">#REF!</definedName>
    <definedName name="hsTHHN" localSheetId="22">#REF!</definedName>
    <definedName name="hsTHHN">#REF!</definedName>
    <definedName name="HSTHUE" localSheetId="22">#REF!</definedName>
    <definedName name="HSTHUE">#REF!</definedName>
    <definedName name="HSTK">#REF!</definedName>
    <definedName name="hstn">#REF!</definedName>
    <definedName name="HSTNDN">#REF!</definedName>
    <definedName name="hsUd" localSheetId="22">#REF!</definedName>
    <definedName name="hsUd">#REF!</definedName>
    <definedName name="HSVAT" localSheetId="22">#REF!</definedName>
    <definedName name="HSVAT">#REF!</definedName>
    <definedName name="HSVC">#REF!</definedName>
    <definedName name="HSVC1" localSheetId="22">#REF!</definedName>
    <definedName name="HSVC1">#REF!</definedName>
    <definedName name="HSVC1_18" localSheetId="22">#REF!</definedName>
    <definedName name="HSVC1_18">#REF!</definedName>
    <definedName name="HSVC2" localSheetId="22">#REF!</definedName>
    <definedName name="HSVC2">#REF!</definedName>
    <definedName name="HSVC2_18" localSheetId="22">#REF!</definedName>
    <definedName name="HSVC2_18">#REF!</definedName>
    <definedName name="HSVC3" localSheetId="22">#REF!</definedName>
    <definedName name="HSVC3">#REF!</definedName>
    <definedName name="HSVC3_18" localSheetId="22">#REF!</definedName>
    <definedName name="HSVC3_18">#REF!</definedName>
    <definedName name="HsVCVLTH_18" localSheetId="22">#REF!</definedName>
    <definedName name="HsVCVLTH_18">#REF!</definedName>
    <definedName name="HSVDK">#REF!</definedName>
    <definedName name="hsvl">1</definedName>
    <definedName name="hsvl_18" localSheetId="22">#REF!</definedName>
    <definedName name="hsvl_18">#REF!</definedName>
    <definedName name="hsvl2">1</definedName>
    <definedName name="hsxm" localSheetId="22">#REF!</definedName>
    <definedName name="hsxm">#REF!</definedName>
    <definedName name="ht" localSheetId="22">{"'Sheet1'!$L$16"}</definedName>
    <definedName name="ht">{"'Sheet1'!$L$16"}</definedName>
    <definedName name="HT_18">#REF!</definedName>
    <definedName name="ht25nc" localSheetId="22">#REF!</definedName>
    <definedName name="ht25nc">#REF!</definedName>
    <definedName name="ht25nc_14">#REF!</definedName>
    <definedName name="ht25vl" localSheetId="22">#REF!</definedName>
    <definedName name="ht25vl">#REF!</definedName>
    <definedName name="ht25vl_14">#REF!</definedName>
    <definedName name="ht325nc" localSheetId="22">#REF!</definedName>
    <definedName name="ht325nc">#REF!</definedName>
    <definedName name="ht325nc_14">#REF!</definedName>
    <definedName name="ht325vl" localSheetId="22">#REF!</definedName>
    <definedName name="ht325vl">#REF!</definedName>
    <definedName name="ht325vl_14">#REF!</definedName>
    <definedName name="ht37k" localSheetId="22">#REF!</definedName>
    <definedName name="ht37k">#REF!</definedName>
    <definedName name="ht37k_14">#REF!</definedName>
    <definedName name="ht37nc" localSheetId="22">#REF!</definedName>
    <definedName name="ht37nc">#REF!</definedName>
    <definedName name="ht37nc_14">#REF!</definedName>
    <definedName name="ht50nc" localSheetId="22">#REF!</definedName>
    <definedName name="ht50nc">#REF!</definedName>
    <definedName name="ht50nc_14">#REF!</definedName>
    <definedName name="ht50vl" localSheetId="22">#REF!</definedName>
    <definedName name="ht50vl">#REF!</definedName>
    <definedName name="ht50vl_14">#REF!</definedName>
    <definedName name="HTBVCap" localSheetId="22">#REF!</definedName>
    <definedName name="HTBVCap">#REF!</definedName>
    <definedName name="HTC" localSheetId="22">#REF!</definedName>
    <definedName name="HTC">#REF!</definedName>
    <definedName name="HTD" localSheetId="22">#REF!</definedName>
    <definedName name="HTD">#REF!</definedName>
    <definedName name="HTHH" localSheetId="22">#REF!</definedName>
    <definedName name="HTHH">#REF!</definedName>
    <definedName name="HTHH_18">#REF!</definedName>
    <definedName name="hthtvtg">#REF!</definedName>
    <definedName name="Hthuongluu">#REF!</definedName>
    <definedName name="htjhtjftj" localSheetId="0">{#N/A,#N/A,FALSE,"Chi tiÆt"}</definedName>
    <definedName name="htjhtjftj" localSheetId="22">{#N/A,#N/A,FALSE,"Chi tiÆt"}</definedName>
    <definedName name="htjhtjftj">{#N/A,#N/A,FALSE,"Chi tiÆt"}</definedName>
    <definedName name="htjhtjftj_1" localSheetId="0">{#N/A,#N/A,FALSE,"Chi tiÆt"}</definedName>
    <definedName name="htjhtjftj_1" localSheetId="14">{#N/A,#N/A,FALSE,"Chi tiÆt"}</definedName>
    <definedName name="htjhtjftj_1" localSheetId="16">{#N/A,#N/A,FALSE,"Chi tiÆt"}</definedName>
    <definedName name="htjhtjftj_1" localSheetId="22">{#N/A,#N/A,FALSE,"Chi tiÆt"}</definedName>
    <definedName name="htjhtjftj_1" localSheetId="7">{#N/A,#N/A,FALSE,"Chi tiÆt"}</definedName>
    <definedName name="htjhtjftj_1">{#N/A,#N/A,FALSE,"Chi tiÆt"}</definedName>
    <definedName name="htlm" localSheetId="0">{"'Sheet1'!$L$16"}</definedName>
    <definedName name="htlm" localSheetId="14">{"'Sheet1'!$L$16"}</definedName>
    <definedName name="htlm" localSheetId="19">{"'Sheet1'!$L$16"}</definedName>
    <definedName name="htlm" localSheetId="16">{"'Sheet1'!$L$16"}</definedName>
    <definedName name="htlm" localSheetId="17">{"'Sheet1'!$L$16"}</definedName>
    <definedName name="htlm" localSheetId="18">{"'Sheet1'!$L$16"}</definedName>
    <definedName name="htlm" localSheetId="22">{"'Sheet1'!$L$16"}</definedName>
    <definedName name="htlm" localSheetId="6">{"'Sheet1'!$L$16"}</definedName>
    <definedName name="htlm" localSheetId="7">{"'Sheet1'!$L$16"}</definedName>
    <definedName name="htlm">{"'Sheet1'!$L$16"}</definedName>
    <definedName name="htlm_1" localSheetId="0">{"'Sheet1'!$L$16"}</definedName>
    <definedName name="htlm_1" localSheetId="14">{"'Sheet1'!$L$16"}</definedName>
    <definedName name="htlm_1" localSheetId="16">{"'Sheet1'!$L$16"}</definedName>
    <definedName name="htlm_1" localSheetId="22">{"'Sheet1'!$L$16"}</definedName>
    <definedName name="htlm_1" localSheetId="7">{"'Sheet1'!$L$16"}</definedName>
    <definedName name="htlm_1">{"'Sheet1'!$L$16"}</definedName>
    <definedName name="htlm1" localSheetId="22">{"'Sheet1'!$L$16"}</definedName>
    <definedName name="htlm1">{"'Sheet1'!$L$16"}</definedName>
    <definedName name="html" localSheetId="0">{"'Sheet1'!$L$16"}</definedName>
    <definedName name="html" localSheetId="14">{"'Sheet1'!$L$16"}</definedName>
    <definedName name="html" localSheetId="16">{"'Sheet1'!$L$16"}</definedName>
    <definedName name="html" localSheetId="17">{"'Sheet1'!$L$16"}</definedName>
    <definedName name="html" localSheetId="18">{"'Sheet1'!$L$16"}</definedName>
    <definedName name="html" localSheetId="22">{"'Sheet1'!$L$16"}</definedName>
    <definedName name="html" localSheetId="6">{"'Sheet1'!$L$16"}</definedName>
    <definedName name="html" localSheetId="7">{"'Sheet1'!$L$16"}</definedName>
    <definedName name="html">{"'Sheet1'!$L$16"}</definedName>
    <definedName name="HTML_CodePage">950</definedName>
    <definedName name="HTML_Control" localSheetId="0">{"'Sheet1'!$L$16"}</definedName>
    <definedName name="HTML_Control" localSheetId="14">{"'Sheet1'!$L$16"}</definedName>
    <definedName name="HTML_Control" localSheetId="19">{"'Sheet1'!$L$16"}</definedName>
    <definedName name="HTML_Control" localSheetId="16">{"'Sheet1'!$L$16"}</definedName>
    <definedName name="HTML_Control" localSheetId="17">{"'Sheet1'!$L$16"}</definedName>
    <definedName name="HTML_Control" localSheetId="18">{"'Sheet1'!$L$16"}</definedName>
    <definedName name="HTML_Control" localSheetId="22">{"'Sheet1'!$L$16"}</definedName>
    <definedName name="HTML_Control" localSheetId="6">{"'Sheet1'!$L$16"}</definedName>
    <definedName name="HTML_Control">{"'Sheet1'!$L$16"}</definedName>
    <definedName name="HTML_Control_1" localSheetId="0">{"'Sheet1'!$L$16"}</definedName>
    <definedName name="HTML_Control_1" localSheetId="14">{"'Sheet1'!$L$16"}</definedName>
    <definedName name="HTML_Control_1" localSheetId="16">{"'Sheet1'!$L$16"}</definedName>
    <definedName name="HTML_Control_1" localSheetId="22">{"'Sheet1'!$L$16"}</definedName>
    <definedName name="HTML_Control_1" localSheetId="7">{"'Sheet1'!$L$16"}</definedName>
    <definedName name="HTML_Control_1">{"'Sheet1'!$L$16"}</definedName>
    <definedName name="HTML_Control_1_1" localSheetId="22">{"'Sheet1'!$L$16"}</definedName>
    <definedName name="HTML_Control_1_1">{"'Sheet1'!$L$16"}</definedName>
    <definedName name="HTML_Control_2" localSheetId="22">{"'Sheet1'!$L$16"}</definedName>
    <definedName name="HTML_Control_2">{"'Sheet1'!$L$16"}</definedName>
    <definedName name="HTML_Control_2_1" localSheetId="22">{"'Sheet1'!$L$16"}</definedName>
    <definedName name="HTML_Control_2_1">{"'Sheet1'!$L$16"}</definedName>
    <definedName name="HTML_Control_3" localSheetId="22">{"'Sheet1'!$L$16"}</definedName>
    <definedName name="HTML_Control_3">{"'Sheet1'!$L$16"}</definedName>
    <definedName name="HTML_Control_3_1" localSheetId="22">{"'Sheet1'!$L$16"}</definedName>
    <definedName name="HTML_Control_3_1">{"'Sheet1'!$L$16"}</definedName>
    <definedName name="HTML_Control_4" localSheetId="22">{"'Sheet1'!$L$16"}</definedName>
    <definedName name="HTML_Control_4">{"'Sheet1'!$L$16"}</definedName>
    <definedName name="html_control_xoa2" localSheetId="0">{"'Sheet1'!$L$16"}</definedName>
    <definedName name="html_control_xoa2" localSheetId="14">{"'Sheet1'!$L$16"}</definedName>
    <definedName name="html_control_xoa2" localSheetId="19">{"'Sheet1'!$L$16"}</definedName>
    <definedName name="html_control_xoa2" localSheetId="16">{"'Sheet1'!$L$16"}</definedName>
    <definedName name="html_control_xoa2" localSheetId="17">{"'Sheet1'!$L$16"}</definedName>
    <definedName name="html_control_xoa2" localSheetId="18">{"'Sheet1'!$L$16"}</definedName>
    <definedName name="html_control_xoa2" localSheetId="22">{"'Sheet1'!$L$16"}</definedName>
    <definedName name="html_control_xoa2" localSheetId="6">{"'Sheet1'!$L$16"}</definedName>
    <definedName name="html_control_xoa2">{"'Sheet1'!$L$16"}</definedName>
    <definedName name="html_control_xoa2_1" localSheetId="0">{"'Sheet1'!$L$16"}</definedName>
    <definedName name="html_control_xoa2_1" localSheetId="14">{"'Sheet1'!$L$16"}</definedName>
    <definedName name="html_control_xoa2_1" localSheetId="16">{"'Sheet1'!$L$16"}</definedName>
    <definedName name="html_control_xoa2_1" localSheetId="22">{"'Sheet1'!$L$16"}</definedName>
    <definedName name="html_control_xoa2_1" localSheetId="7">{"'Sheet1'!$L$16"}</definedName>
    <definedName name="html_control_xoa2_1">{"'Sheet1'!$L$16"}</definedName>
    <definedName name="html_control1" localSheetId="22">{"'Sheet1'!$L$16"}</definedName>
    <definedName name="html_control1">{"'Sheet1'!$L$16"}</definedName>
    <definedName name="HTML_Control2" localSheetId="0">{"'Sheet1'!$L$16"}</definedName>
    <definedName name="HTML_Control2" localSheetId="14">{"'Sheet1'!$L$16"}</definedName>
    <definedName name="HTML_Control2" localSheetId="19">{"'Sheet1'!$L$16"}</definedName>
    <definedName name="HTML_Control2" localSheetId="16">{"'Sheet1'!$L$16"}</definedName>
    <definedName name="HTML_Control2" localSheetId="17">{"'Sheet1'!$L$16"}</definedName>
    <definedName name="HTML_Control2" localSheetId="18">{"'Sheet1'!$L$16"}</definedName>
    <definedName name="HTML_Control2" localSheetId="22">{"'Sheet1'!$L$16"}</definedName>
    <definedName name="HTML_Control2" localSheetId="6">{"'Sheet1'!$L$16"}</definedName>
    <definedName name="HTML_Control2" localSheetId="7">{"'Sheet1'!$L$16"}</definedName>
    <definedName name="HTML_Control2">{"'Sheet1'!$L$16"}</definedName>
    <definedName name="HTMl_Control3" localSheetId="0">{"'Sheet1'!$L$16"}</definedName>
    <definedName name="HTMl_Control3" localSheetId="14">{"'Sheet1'!$L$16"}</definedName>
    <definedName name="HTMl_Control3" localSheetId="19">{"'Sheet1'!$L$16"}</definedName>
    <definedName name="HTMl_Control3" localSheetId="16">{"'Sheet1'!$L$16"}</definedName>
    <definedName name="HTMl_Control3" localSheetId="17">{"'Sheet1'!$L$16"}</definedName>
    <definedName name="HTMl_Control3" localSheetId="18">{"'Sheet1'!$L$16"}</definedName>
    <definedName name="HTMl_Control3" localSheetId="22">{"'Sheet1'!$L$16"}</definedName>
    <definedName name="HTMl_Control3" localSheetId="6">{"'Sheet1'!$L$16"}</definedName>
    <definedName name="HTMl_Control3" localSheetId="7">{"'Sheet1'!$L$16"}</definedName>
    <definedName name="HTMl_Control3">{"'Sheet1'!$L$16"}</definedName>
    <definedName name="HTML_Control4" localSheetId="0">{"'Sheet1'!$L$16"}</definedName>
    <definedName name="HTML_Control4" localSheetId="14">{"'Sheet1'!$L$16"}</definedName>
    <definedName name="HTML_Control4" localSheetId="19">{"'Sheet1'!$L$16"}</definedName>
    <definedName name="HTML_Control4" localSheetId="16">{"'Sheet1'!$L$16"}</definedName>
    <definedName name="HTML_Control4" localSheetId="17">{"'Sheet1'!$L$16"}</definedName>
    <definedName name="HTML_Control4" localSheetId="18">{"'Sheet1'!$L$16"}</definedName>
    <definedName name="HTML_Control4" localSheetId="22">{"'Sheet1'!$L$16"}</definedName>
    <definedName name="HTML_Control4" localSheetId="6">{"'Sheet1'!$L$16"}</definedName>
    <definedName name="HTML_Control4" localSheetId="7">{"'Sheet1'!$L$16"}</definedName>
    <definedName name="HTML_Control4">{"'Sheet1'!$L$16"}</definedName>
    <definedName name="HTML_Controlmoi" localSheetId="0">{"'Sheet1'!$L$16"}</definedName>
    <definedName name="HTML_Controlmoi" localSheetId="14">{"'Sheet1'!$L$16"}</definedName>
    <definedName name="HTML_Controlmoi" localSheetId="19">{"'Sheet1'!$L$16"}</definedName>
    <definedName name="HTML_Controlmoi" localSheetId="16">{"'Sheet1'!$L$16"}</definedName>
    <definedName name="HTML_Controlmoi" localSheetId="17">{"'Sheet1'!$L$16"}</definedName>
    <definedName name="HTML_Controlmoi" localSheetId="18">{"'Sheet1'!$L$16"}</definedName>
    <definedName name="HTML_Controlmoi" localSheetId="22">{"'Sheet1'!$L$16"}</definedName>
    <definedName name="HTML_Controlmoi" localSheetId="6">{"'Sheet1'!$L$16"}</definedName>
    <definedName name="HTML_Controlmoi">{"'Sheet1'!$L$16"}</definedName>
    <definedName name="HTML_Controlmoi_1" localSheetId="0">{"'Sheet1'!$L$16"}</definedName>
    <definedName name="HTML_Controlmoi_1" localSheetId="14">{"'Sheet1'!$L$16"}</definedName>
    <definedName name="HTML_Controlmoi_1" localSheetId="16">{"'Sheet1'!$L$16"}</definedName>
    <definedName name="HTML_Controlmoi_1" localSheetId="22">{"'Sheet1'!$L$16"}</definedName>
    <definedName name="HTML_Controlmoi_1" localSheetId="7">{"'Sheet1'!$L$16"}</definedName>
    <definedName name="HTML_Controlmoi_1">{"'Sheet1'!$L$16"}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3">TRUE</definedName>
    <definedName name="HTML_OBDlg4">TRUE</definedName>
    <definedName name="HTML_OS">0</definedName>
    <definedName name="HTML_PathFile" localSheetId="0">"C:\2689\Q\國內\00q3961台化龍德PTA3建造\MyHTML.htm"</definedName>
    <definedName name="HTML_PathFile" localSheetId="19">"C:\2689\Q\國內\00q3961台化龍德PTA3建造\MyHTML.htm"</definedName>
    <definedName name="HTML_PathFile" localSheetId="22">"C:\2689\Q\國內\00q3961台化龍德PTA3建造\MyHTML.htm"</definedName>
    <definedName name="HTML_PathFile" localSheetId="6">"C:\2689\Q\國內\00q3961台化龍德PTA3建造\MyHTML.htm"</definedName>
    <definedName name="HTML_PathFile">"C:\2689\Q\??\00q3961????PTA3??\MyHTML.htm"</definedName>
    <definedName name="HTML_PathFilemoi">"C:\2689\Q\國內\00q3961台化龍德PTA3建造\MyHTML.htm"</definedName>
    <definedName name="HTML_PathTemplate">"C:\_web\Masters\Page_Web.htm"</definedName>
    <definedName name="HTML_Title">"00Q3961-SUM"</definedName>
    <definedName name="html2" localSheetId="22">{"'Sheet1'!$L$16"}</definedName>
    <definedName name="html2">{"'Sheet1'!$L$16"}</definedName>
    <definedName name="htmll" localSheetId="22">{"'Sheet1'!$L$16"}</definedName>
    <definedName name="htmll">{"'Sheet1'!$L$16"}</definedName>
    <definedName name="HTMLmoi" localSheetId="0">{"'Sheet1'!$L$16"}</definedName>
    <definedName name="HTMLmoi" localSheetId="14">{"'Sheet1'!$L$16"}</definedName>
    <definedName name="HTMLmoi" localSheetId="19">{"'Sheet1'!$L$16"}</definedName>
    <definedName name="HTMLmoi" localSheetId="16">{"'Sheet1'!$L$16"}</definedName>
    <definedName name="HTMLmoi" localSheetId="17">{"'Sheet1'!$L$16"}</definedName>
    <definedName name="HTMLmoi" localSheetId="18">{"'Sheet1'!$L$16"}</definedName>
    <definedName name="HTMLmoi" localSheetId="22">{"'Sheet1'!$L$16"}</definedName>
    <definedName name="HTMLmoi" localSheetId="6">{"'Sheet1'!$L$16"}</definedName>
    <definedName name="HTMLmoi">{"'Sheet1'!$L$16"}</definedName>
    <definedName name="HTMLmoi_1" localSheetId="0">{"'Sheet1'!$L$16"}</definedName>
    <definedName name="HTMLmoi_1" localSheetId="14">{"'Sheet1'!$L$16"}</definedName>
    <definedName name="HTMLmoi_1" localSheetId="16">{"'Sheet1'!$L$16"}</definedName>
    <definedName name="HTMLmoi_1" localSheetId="22">{"'Sheet1'!$L$16"}</definedName>
    <definedName name="HTMLmoi_1" localSheetId="7">{"'Sheet1'!$L$16"}</definedName>
    <definedName name="HTMLmoi_1">{"'Sheet1'!$L$16"}</definedName>
    <definedName name="HTN">#REF!</definedName>
    <definedName name="HTNC" localSheetId="22">#REF!</definedName>
    <definedName name="HTNC">#REF!</definedName>
    <definedName name="HTNC_18" localSheetId="22">#REF!</definedName>
    <definedName name="HTNC_18">#REF!</definedName>
    <definedName name="HTNL" localSheetId="0">{"'Sheet1'!$L$16"}</definedName>
    <definedName name="HTNL" localSheetId="14">{"'Sheet1'!$L$16"}</definedName>
    <definedName name="HTNL" localSheetId="16">{"'Sheet1'!$L$16"}</definedName>
    <definedName name="HTNL" localSheetId="22">{"'Sheet1'!$L$16"}</definedName>
    <definedName name="HTNL" localSheetId="6">{"'Sheet1'!$L$16"}</definedName>
    <definedName name="HTNL" localSheetId="7">{"'Sheet1'!$L$16"}</definedName>
    <definedName name="HTNL">{"'Sheet1'!$L$16"}</definedName>
    <definedName name="HTR" localSheetId="22">{#N/A,#N/A,FALSE,"이태원철근"}</definedName>
    <definedName name="HTR">{#N/A,#N/A,FALSE,"이태원철근"}</definedName>
    <definedName name="htriu4" localSheetId="0">{#N/A,#N/A,FALSE,"Chi tiÆt"}</definedName>
    <definedName name="htriu4" localSheetId="22">{#N/A,#N/A,FALSE,"Chi tiÆt"}</definedName>
    <definedName name="htriu4">{#N/A,#N/A,FALSE,"Chi tiÆt"}</definedName>
    <definedName name="htriu4_1" localSheetId="0">{#N/A,#N/A,FALSE,"Chi tiÆt"}</definedName>
    <definedName name="htriu4_1" localSheetId="14">{#N/A,#N/A,FALSE,"Chi tiÆt"}</definedName>
    <definedName name="htriu4_1" localSheetId="16">{#N/A,#N/A,FALSE,"Chi tiÆt"}</definedName>
    <definedName name="htriu4_1" localSheetId="22">{#N/A,#N/A,FALSE,"Chi tiÆt"}</definedName>
    <definedName name="htriu4_1" localSheetId="7">{#N/A,#N/A,FALSE,"Chi tiÆt"}</definedName>
    <definedName name="htriu4_1">{#N/A,#N/A,FALSE,"Chi tiÆt"}</definedName>
    <definedName name="HTS" localSheetId="22">#REF!</definedName>
    <definedName name="HTS">#REF!</definedName>
    <definedName name="htt" localSheetId="22">#REF!</definedName>
    <definedName name="htt">#REF!</definedName>
    <definedName name="HTU">#REF!</definedName>
    <definedName name="HTV">#REF!</definedName>
    <definedName name="HTVL" localSheetId="22">#REF!</definedName>
    <definedName name="HTVL">#REF!</definedName>
    <definedName name="HTVL_18" localSheetId="22">#REF!</definedName>
    <definedName name="HTVL_18">#REF!</definedName>
    <definedName name="hu" localSheetId="0">{"'Sheet1'!$L$16"}</definedName>
    <definedName name="hu" localSheetId="14">{"'Sheet1'!$L$16"}</definedName>
    <definedName name="hu" localSheetId="19">{"'Sheet1'!$L$16"}</definedName>
    <definedName name="hu" localSheetId="16">{"'Sheet1'!$L$16"}</definedName>
    <definedName name="hu" localSheetId="17">{"'Sheet1'!$L$16"}</definedName>
    <definedName name="hu" localSheetId="18">{"'Sheet1'!$L$16"}</definedName>
    <definedName name="hu" localSheetId="22">{"'Sheet1'!$L$16"}</definedName>
    <definedName name="hu" localSheetId="6">{"'Sheet1'!$L$16"}</definedName>
    <definedName name="hu">{"'Sheet1'!$L$16"}</definedName>
    <definedName name="hu_1" localSheetId="0">{"'Sheet1'!$L$16"}</definedName>
    <definedName name="hu_1" localSheetId="14">{"'Sheet1'!$L$16"}</definedName>
    <definedName name="hu_1" localSheetId="16">{"'Sheet1'!$L$16"}</definedName>
    <definedName name="hu_1" localSheetId="22">{"'Sheet1'!$L$16"}</definedName>
    <definedName name="hu_1" localSheetId="7">{"'Sheet1'!$L$16"}</definedName>
    <definedName name="hu_1">{"'Sheet1'!$L$16"}</definedName>
    <definedName name="Hub_Switch" localSheetId="22">#REF!</definedName>
    <definedName name="Hub_Switch">#REF!</definedName>
    <definedName name="hui" localSheetId="0">{"'Sheet1'!$L$16"}</definedName>
    <definedName name="hui" localSheetId="14">{"'Sheet1'!$L$16"}</definedName>
    <definedName name="hui" localSheetId="19">{"'Sheet1'!$L$16"}</definedName>
    <definedName name="hui" localSheetId="16">{"'Sheet1'!$L$16"}</definedName>
    <definedName name="hui" localSheetId="17">{"'Sheet1'!$L$16"}</definedName>
    <definedName name="hui" localSheetId="18">{"'Sheet1'!$L$16"}</definedName>
    <definedName name="hui" localSheetId="22">{"'Sheet1'!$L$16"}</definedName>
    <definedName name="hui" localSheetId="6">{"'Sheet1'!$L$16"}</definedName>
    <definedName name="hui">{"'Sheet1'!$L$16"}</definedName>
    <definedName name="hui_1" localSheetId="0">{"'Sheet1'!$L$16"}</definedName>
    <definedName name="hui_1" localSheetId="14">{"'Sheet1'!$L$16"}</definedName>
    <definedName name="hui_1" localSheetId="16">{"'Sheet1'!$L$16"}</definedName>
    <definedName name="hui_1" localSheetId="22">{"'Sheet1'!$L$16"}</definedName>
    <definedName name="hui_1" localSheetId="7">{"'Sheet1'!$L$16"}</definedName>
    <definedName name="hui_1">{"'Sheet1'!$L$16"}</definedName>
    <definedName name="hung" localSheetId="22">#REF!</definedName>
    <definedName name="hung">#REF!</definedName>
    <definedName name="hung_1">#REF!</definedName>
    <definedName name="hung_15">#REF!</definedName>
    <definedName name="hung_16">#REF!</definedName>
    <definedName name="hung_17">#REF!</definedName>
    <definedName name="hung_19">#REF!</definedName>
    <definedName name="hung_20">#REF!</definedName>
    <definedName name="hung_21">#REF!</definedName>
    <definedName name="hung_22">#REF!</definedName>
    <definedName name="hung_23">#REF!</definedName>
    <definedName name="hung_24">#REF!</definedName>
    <definedName name="hung_25">#REF!</definedName>
    <definedName name="hung_26">#REF!</definedName>
    <definedName name="hung_27">#REF!</definedName>
    <definedName name="hung_28">#REF!</definedName>
    <definedName name="hung_29">#REF!</definedName>
    <definedName name="hung_3">#REF!</definedName>
    <definedName name="hung_30">#REF!</definedName>
    <definedName name="hung_31">#REF!</definedName>
    <definedName name="hung_32">#REF!</definedName>
    <definedName name="hung_33">#REF!</definedName>
    <definedName name="hung_34">#REF!</definedName>
    <definedName name="hung_35">#REF!</definedName>
    <definedName name="hung_36">#REF!</definedName>
    <definedName name="hung_37">#REF!</definedName>
    <definedName name="hung_38">#REF!</definedName>
    <definedName name="hung_43">#REF!</definedName>
    <definedName name="hung_44">#REF!</definedName>
    <definedName name="hung_7">#REF!</definedName>
    <definedName name="hung5" localSheetId="0">{"'Sheet1'!$L$16"}</definedName>
    <definedName name="hung5" localSheetId="14">{"'Sheet1'!$L$16"}</definedName>
    <definedName name="hung5" localSheetId="16">{"'Sheet1'!$L$16"}</definedName>
    <definedName name="hung5" localSheetId="22">{"'Sheet1'!$L$16"}</definedName>
    <definedName name="hung5" localSheetId="7">{"'Sheet1'!$L$16"}</definedName>
    <definedName name="hung5">{"'Sheet1'!$L$16"}</definedName>
    <definedName name="hung5_1" localSheetId="0">{"'Sheet1'!$L$16"}</definedName>
    <definedName name="hung5_1" localSheetId="14">{"'Sheet1'!$L$16"}</definedName>
    <definedName name="hung5_1" localSheetId="16">{"'Sheet1'!$L$16"}</definedName>
    <definedName name="hung5_1" localSheetId="22">{"'Sheet1'!$L$16"}</definedName>
    <definedName name="hung5_1" localSheetId="7">{"'Sheet1'!$L$16"}</definedName>
    <definedName name="hung5_1">{"'Sheet1'!$L$16"}</definedName>
    <definedName name="HungYen">#REF!</definedName>
    <definedName name="hunmg" localSheetId="22">#REF!</definedName>
    <definedName name="hunmg">#REF!</definedName>
    <definedName name="hunmg_1">#REF!</definedName>
    <definedName name="hunmg_15">#REF!</definedName>
    <definedName name="hunmg_16">#REF!</definedName>
    <definedName name="hunmg_17">#REF!</definedName>
    <definedName name="hunmg_19">#REF!</definedName>
    <definedName name="hunmg_20">#REF!</definedName>
    <definedName name="hunmg_21">#REF!</definedName>
    <definedName name="hunmg_22">#REF!</definedName>
    <definedName name="hunmg_23">#REF!</definedName>
    <definedName name="hunmg_24">#REF!</definedName>
    <definedName name="hunmg_25">#REF!</definedName>
    <definedName name="hunmg_26">#REF!</definedName>
    <definedName name="hunmg_27">#REF!</definedName>
    <definedName name="hunmg_28">#REF!</definedName>
    <definedName name="hunmg_29">#REF!</definedName>
    <definedName name="hunmg_3">#REF!</definedName>
    <definedName name="hunmg_30">#REF!</definedName>
    <definedName name="hunmg_31">#REF!</definedName>
    <definedName name="hunmg_32">#REF!</definedName>
    <definedName name="hunmg_33">#REF!</definedName>
    <definedName name="hunmg_34">#REF!</definedName>
    <definedName name="hunmg_35">#REF!</definedName>
    <definedName name="hunmg_36">#REF!</definedName>
    <definedName name="hunmg_37">#REF!</definedName>
    <definedName name="hunmg_38">#REF!</definedName>
    <definedName name="hunmg_43">#REF!</definedName>
    <definedName name="hunmg_44">#REF!</definedName>
    <definedName name="hunmg_7">#REF!</definedName>
    <definedName name="hunmg1">#REF!</definedName>
    <definedName name="huong" localSheetId="0">{"'Sheet1'!$L$16"}</definedName>
    <definedName name="huong" localSheetId="14">{"'Sheet1'!$L$16"}</definedName>
    <definedName name="huong" localSheetId="19">{"'Sheet1'!$L$16"}</definedName>
    <definedName name="huong" localSheetId="16">{"'Sheet1'!$L$16"}</definedName>
    <definedName name="huong" localSheetId="17">{"'Sheet1'!$L$16"}</definedName>
    <definedName name="huong" localSheetId="18">{"'Sheet1'!$L$16"}</definedName>
    <definedName name="huong" localSheetId="22">{"'Sheet1'!$L$16"}</definedName>
    <definedName name="huong" localSheetId="6">{"'Sheet1'!$L$16"}</definedName>
    <definedName name="huong" localSheetId="7">{"'Sheet1'!$L$16"}</definedName>
    <definedName name="huong">{"'Sheet1'!$L$16"}</definedName>
    <definedName name="huong_18">#REF!</definedName>
    <definedName name="huy" localSheetId="0">{"'Sheet1'!$L$16"}</definedName>
    <definedName name="huy" localSheetId="14">{"'Sheet1'!$L$16"}</definedName>
    <definedName name="huy" localSheetId="19">{"'Sheet1'!$L$16"}</definedName>
    <definedName name="huy" localSheetId="16">{"'Sheet1'!$L$16"}</definedName>
    <definedName name="huy" localSheetId="17">{"'Sheet1'!$L$16"}</definedName>
    <definedName name="huy" localSheetId="18">{"'Sheet1'!$L$16"}</definedName>
    <definedName name="huy" localSheetId="22">{"'Sheet1'!$L$16"}</definedName>
    <definedName name="huy" localSheetId="6">{"'Sheet1'!$L$16"}</definedName>
    <definedName name="huy">{"'Sheet1'!$L$16"}</definedName>
    <definedName name="huy_1" localSheetId="0">{"'Sheet1'!$L$16"}</definedName>
    <definedName name="huy_1" localSheetId="14">{"'Sheet1'!$L$16"}</definedName>
    <definedName name="huy_1" localSheetId="16">{"'Sheet1'!$L$16"}</definedName>
    <definedName name="huy_1" localSheetId="22">{"'Sheet1'!$L$16"}</definedName>
    <definedName name="huy_1" localSheetId="7">{"'Sheet1'!$L$16"}</definedName>
    <definedName name="huy_1">{"'Sheet1'!$L$16"}</definedName>
    <definedName name="huy_xoa" localSheetId="0">{"'Sheet1'!$L$16"}</definedName>
    <definedName name="huy_xoa" localSheetId="14">{"'Sheet1'!$L$16"}</definedName>
    <definedName name="huy_xoa" localSheetId="19">{"'Sheet1'!$L$16"}</definedName>
    <definedName name="huy_xoa" localSheetId="16">{"'Sheet1'!$L$16"}</definedName>
    <definedName name="huy_xoa" localSheetId="17">{"'Sheet1'!$L$16"}</definedName>
    <definedName name="huy_xoa" localSheetId="18">{"'Sheet1'!$L$16"}</definedName>
    <definedName name="huy_xoa" localSheetId="22">{"'Sheet1'!$L$16"}</definedName>
    <definedName name="huy_xoa" localSheetId="6">{"'Sheet1'!$L$16"}</definedName>
    <definedName name="huy_xoa">{"'Sheet1'!$L$16"}</definedName>
    <definedName name="huy_xoa_1" localSheetId="0">{"'Sheet1'!$L$16"}</definedName>
    <definedName name="huy_xoa_1" localSheetId="14">{"'Sheet1'!$L$16"}</definedName>
    <definedName name="huy_xoa_1" localSheetId="16">{"'Sheet1'!$L$16"}</definedName>
    <definedName name="huy_xoa_1" localSheetId="22">{"'Sheet1'!$L$16"}</definedName>
    <definedName name="huy_xoa_1" localSheetId="7">{"'Sheet1'!$L$16"}</definedName>
    <definedName name="huy_xoa_1">{"'Sheet1'!$L$16"}</definedName>
    <definedName name="huy_xoa2" localSheetId="0">{"'Sheet1'!$L$16"}</definedName>
    <definedName name="huy_xoa2" localSheetId="14">{"'Sheet1'!$L$16"}</definedName>
    <definedName name="huy_xoa2" localSheetId="19">{"'Sheet1'!$L$16"}</definedName>
    <definedName name="huy_xoa2" localSheetId="16">{"'Sheet1'!$L$16"}</definedName>
    <definedName name="huy_xoa2" localSheetId="17">{"'Sheet1'!$L$16"}</definedName>
    <definedName name="huy_xoa2" localSheetId="18">{"'Sheet1'!$L$16"}</definedName>
    <definedName name="huy_xoa2" localSheetId="22">{"'Sheet1'!$L$16"}</definedName>
    <definedName name="huy_xoa2" localSheetId="6">{"'Sheet1'!$L$16"}</definedName>
    <definedName name="huy_xoa2">{"'Sheet1'!$L$16"}</definedName>
    <definedName name="huy_xoa2_1" localSheetId="0">{"'Sheet1'!$L$16"}</definedName>
    <definedName name="huy_xoa2_1" localSheetId="14">{"'Sheet1'!$L$16"}</definedName>
    <definedName name="huy_xoa2_1" localSheetId="16">{"'Sheet1'!$L$16"}</definedName>
    <definedName name="huy_xoa2_1" localSheetId="22">{"'Sheet1'!$L$16"}</definedName>
    <definedName name="huy_xoa2_1" localSheetId="7">{"'Sheet1'!$L$16"}</definedName>
    <definedName name="huy_xoa2_1">{"'Sheet1'!$L$16"}</definedName>
    <definedName name="huy1moi" localSheetId="0">{"'Sheet1'!$L$16"}</definedName>
    <definedName name="huy1moi" localSheetId="14">{"'Sheet1'!$L$16"}</definedName>
    <definedName name="huy1moi" localSheetId="19">{"'Sheet1'!$L$16"}</definedName>
    <definedName name="huy1moi" localSheetId="16">{"'Sheet1'!$L$16"}</definedName>
    <definedName name="huy1moi" localSheetId="17">{"'Sheet1'!$L$16"}</definedName>
    <definedName name="huy1moi" localSheetId="18">{"'Sheet1'!$L$16"}</definedName>
    <definedName name="huy1moi" localSheetId="22">{"'Sheet1'!$L$16"}</definedName>
    <definedName name="huy1moi" localSheetId="6">{"'Sheet1'!$L$16"}</definedName>
    <definedName name="huy1moi">{"'Sheet1'!$L$16"}</definedName>
    <definedName name="huy1moi_1" localSheetId="0">{"'Sheet1'!$L$16"}</definedName>
    <definedName name="huy1moi_1" localSheetId="14">{"'Sheet1'!$L$16"}</definedName>
    <definedName name="huy1moi_1" localSheetId="16">{"'Sheet1'!$L$16"}</definedName>
    <definedName name="huy1moi_1" localSheetId="22">{"'Sheet1'!$L$16"}</definedName>
    <definedName name="huy1moi_1" localSheetId="7">{"'Sheet1'!$L$16"}</definedName>
    <definedName name="huy1moi_1">{"'Sheet1'!$L$16"}</definedName>
    <definedName name="huyen" localSheetId="22">{"'Sheet1'!$L$16"}</definedName>
    <definedName name="huyen">{"'Sheet1'!$L$16"}</definedName>
    <definedName name="HUYHAN">#REF!</definedName>
    <definedName name="huymoi" localSheetId="0">{"'Sheet1'!$L$16"}</definedName>
    <definedName name="huymoi" localSheetId="14">{"'Sheet1'!$L$16"}</definedName>
    <definedName name="huymoi" localSheetId="19">{"'Sheet1'!$L$16"}</definedName>
    <definedName name="huymoi" localSheetId="16">{"'Sheet1'!$L$16"}</definedName>
    <definedName name="huymoi" localSheetId="17">{"'Sheet1'!$L$16"}</definedName>
    <definedName name="huymoi" localSheetId="18">{"'Sheet1'!$L$16"}</definedName>
    <definedName name="huymoi" localSheetId="22">{"'Sheet1'!$L$16"}</definedName>
    <definedName name="huymoi" localSheetId="6">{"'Sheet1'!$L$16"}</definedName>
    <definedName name="huymoi">{"'Sheet1'!$L$16"}</definedName>
    <definedName name="huymoi_1" localSheetId="0">{"'Sheet1'!$L$16"}</definedName>
    <definedName name="huymoi_1" localSheetId="14">{"'Sheet1'!$L$16"}</definedName>
    <definedName name="huymoi_1" localSheetId="16">{"'Sheet1'!$L$16"}</definedName>
    <definedName name="huymoi_1" localSheetId="22">{"'Sheet1'!$L$16"}</definedName>
    <definedName name="huymoi_1" localSheetId="7">{"'Sheet1'!$L$16"}</definedName>
    <definedName name="huymoi_1">{"'Sheet1'!$L$16"}</definedName>
    <definedName name="huynhhaichau">#REF!</definedName>
    <definedName name="huyy" localSheetId="22">{"'Sheet1'!$L$16"}</definedName>
    <definedName name="huyy">{"'Sheet1'!$L$16"}</definedName>
    <definedName name="huyyy" localSheetId="22">{"'Sheet1'!$L$16"}</definedName>
    <definedName name="huyyy">{"'Sheet1'!$L$16"}</definedName>
    <definedName name="HV" localSheetId="22">#REF!</definedName>
    <definedName name="HV">#REF!</definedName>
    <definedName name="HVBC">#REF!</definedName>
    <definedName name="HVC">#REF!</definedName>
    <definedName name="hvhkttg">#REF!</definedName>
    <definedName name="HVK">#REF!</definedName>
    <definedName name="HVL">#REF!</definedName>
    <definedName name="HVP">#REF!</definedName>
    <definedName name="HVT">#REF!</definedName>
    <definedName name="HW">#REF!</definedName>
    <definedName name="HW_INSTALL">#REF!</definedName>
    <definedName name="HW_INSTALL_NO_TAX">#REF!</definedName>
    <definedName name="HW_INSTALL_TAX">#REF!</definedName>
    <definedName name="HW_Upgrade">#REF!</definedName>
    <definedName name="hw_vat">0.1</definedName>
    <definedName name="HWDISCOUNT" localSheetId="22">#REF!</definedName>
    <definedName name="HWDISCOUNT">#REF!</definedName>
    <definedName name="Hx" localSheetId="22">#REF!</definedName>
    <definedName name="Hx">#REF!</definedName>
    <definedName name="HY" localSheetId="22">{"'Sheet1'!$L$16"}</definedName>
    <definedName name="HY">{"'Sheet1'!$L$16"}</definedName>
    <definedName name="hy." localSheetId="22">{"'Sheet1'!$L$16"}</definedName>
    <definedName name="hy.">{"'Sheet1'!$L$16"}</definedName>
    <definedName name="hµd" localSheetId="22">'B4. Định mức QLDA &amp; TV'!hµd</definedName>
    <definedName name="hµd">#REF!</definedName>
    <definedName name="H販直" localSheetId="22">#REF!</definedName>
    <definedName name="H販直">#REF!</definedName>
    <definedName name="I" localSheetId="22">#REF!</definedName>
    <definedName name="I">#REF!</definedName>
    <definedName name="i_" localSheetId="22">#REF!</definedName>
    <definedName name="i_">#REF!</definedName>
    <definedName name="I_A" localSheetId="22">#REF!</definedName>
    <definedName name="I_A">#REF!</definedName>
    <definedName name="I_B" localSheetId="22">#REF!</definedName>
    <definedName name="I_B">#REF!</definedName>
    <definedName name="I_c" localSheetId="22">#REF!</definedName>
    <definedName name="I_c">#REF!</definedName>
    <definedName name="I_p" localSheetId="22">#REF!</definedName>
    <definedName name="I_p">#REF!</definedName>
    <definedName name="I2É6" localSheetId="22">#REF!</definedName>
    <definedName name="I2É6">#REF!</definedName>
    <definedName name="I2É6_14" localSheetId="22">#REF!</definedName>
    <definedName name="I2É6_14">#REF!</definedName>
    <definedName name="IA">0.7</definedName>
    <definedName name="ic" localSheetId="22">#REF!</definedName>
    <definedName name="Ic">#REF!</definedName>
    <definedName name="Id" localSheetId="22">#REF!</definedName>
    <definedName name="ID">#REF!</definedName>
    <definedName name="IDLAB_COST" localSheetId="22">#REF!</definedName>
    <definedName name="IDLAB_COST">#REF!</definedName>
    <definedName name="IDLAB_COST_14" localSheetId="22">#REF!</definedName>
    <definedName name="IDLAB_COST_14">#REF!</definedName>
    <definedName name="IDLAB_COST_18" localSheetId="22">#REF!</definedName>
    <definedName name="IDLAB_COST_18">#REF!</definedName>
    <definedName name="IDLE">#REF!</definedName>
    <definedName name="IDM" localSheetId="22">#REF!</definedName>
    <definedName name="IDM">#REF!</definedName>
    <definedName name="IDM_target" localSheetId="22">#REF!</definedName>
    <definedName name="IDM_target">#REF!</definedName>
    <definedName name="IELWSALES" localSheetId="22">#REF!</definedName>
    <definedName name="IELWSALES">#REF!</definedName>
    <definedName name="IELYSALES" localSheetId="22">#REF!</definedName>
    <definedName name="IELYSALES">#REF!</definedName>
    <definedName name="IEPath" localSheetId="22">#REF!</definedName>
    <definedName name="IEPath">#REF!</definedName>
    <definedName name="IEPLANSALES">#REF!</definedName>
    <definedName name="IESP">#REF!</definedName>
    <definedName name="if">#REF!</definedName>
    <definedName name="ifaktor" localSheetId="22">#REF!</definedName>
    <definedName name="ifaktor">#REF!</definedName>
    <definedName name="Ig" localSheetId="22">#REF!</definedName>
    <definedName name="Ig">#REF!</definedName>
    <definedName name="ïg" localSheetId="22">{#N/A,#N/A,FALSE,"Sheet1";#N/A,#N/A,FALSE,"Sheet1";#N/A,#N/A,FALSE,"Sheet1"}</definedName>
    <definedName name="ïg">{#N/A,#N/A,FALSE,"Sheet1";#N/A,#N/A,FALSE,"Sheet1";#N/A,#N/A,FALSE,"Sheet1"}</definedName>
    <definedName name="iGGSN_TS">#REF!</definedName>
    <definedName name="iGGSN_TS_MaxCap">#REF!</definedName>
    <definedName name="igigui" localSheetId="22">#REF!</definedName>
    <definedName name="igigui">#REF!</definedName>
    <definedName name="II_A" localSheetId="22">#REF!</definedName>
    <definedName name="II_A">#REF!</definedName>
    <definedName name="II_B" localSheetId="22">#REF!</definedName>
    <definedName name="II_B">#REF!</definedName>
    <definedName name="II_c" localSheetId="22">#REF!</definedName>
    <definedName name="II_c">#REF!</definedName>
    <definedName name="III">#REF!</definedName>
    <definedName name="III_a" localSheetId="22">#REF!</definedName>
    <definedName name="III_a">#REF!</definedName>
    <definedName name="III_B" localSheetId="22">#REF!</definedName>
    <definedName name="III_B">#REF!</definedName>
    <definedName name="III_c" localSheetId="22">#REF!</definedName>
    <definedName name="III_c">#REF!</definedName>
    <definedName name="IIJELLS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m" localSheetId="22">#REF!</definedName>
    <definedName name="im">#REF!</definedName>
    <definedName name="IM_Dist." localSheetId="22">#REF!</definedName>
    <definedName name="IM_Dist.">#REF!</definedName>
    <definedName name="Image1" localSheetId="22">#REF!</definedName>
    <definedName name="Image1">#REF!</definedName>
    <definedName name="Impact_Importance" localSheetId="22">#REF!</definedName>
    <definedName name="Impact_Importance">#REF!</definedName>
    <definedName name="Impedence">#REF!</definedName>
    <definedName name="IMPORT" localSheetId="22">#REF!</definedName>
    <definedName name="IMPORT">#REF!</definedName>
    <definedName name="importTaxes">#REF!</definedName>
    <definedName name="in" localSheetId="22">#REF!</definedName>
    <definedName name="in">#REF!</definedName>
    <definedName name="IN_BSS_E">#REF!</definedName>
    <definedName name="in_thousands" localSheetId="22">#REF!</definedName>
    <definedName name="in_thousands">#REF!</definedName>
    <definedName name="INABNM">#REF!</definedName>
    <definedName name="INANN">#REF!</definedName>
    <definedName name="INAP_cell">#REF!</definedName>
    <definedName name="INCO_TERM">#REF!</definedName>
    <definedName name="incoterm" localSheetId="22">#REF!</definedName>
    <definedName name="incoterm">#REF!</definedName>
    <definedName name="increase" localSheetId="22">#REF!</definedName>
    <definedName name="increase">#REF!</definedName>
    <definedName name="IND_LAB" localSheetId="22">#REF!</definedName>
    <definedName name="IND_LAB">#REF!</definedName>
    <definedName name="IND_LAB_18" localSheetId="22">#REF!</definedName>
    <definedName name="IND_LAB_18">#REF!</definedName>
    <definedName name="indemnites" localSheetId="22">#REF!</definedName>
    <definedName name="indemnites">#REF!</definedName>
    <definedName name="index">#REF!</definedName>
    <definedName name="Index_Colonne_Price">#REF!</definedName>
    <definedName name="Indirect_channel" localSheetId="22">#REF!</definedName>
    <definedName name="Indirect_channel">#REF!</definedName>
    <definedName name="INDIRECT_COST" localSheetId="22">#REF!</definedName>
    <definedName name="INDIRECT_COST" localSheetId="7">#REF!</definedName>
    <definedName name="INDIRECT_COST">#REF!</definedName>
    <definedName name="INDMANP" localSheetId="22">#REF!</definedName>
    <definedName name="INDMANP">#REF!</definedName>
    <definedName name="INDMANP_14" localSheetId="22">#REF!</definedName>
    <definedName name="INDMANP_14">#REF!</definedName>
    <definedName name="INDMANP_18" localSheetId="22">#REF!</definedName>
    <definedName name="INDMANP_18">#REF!</definedName>
    <definedName name="INF">#REF!</definedName>
    <definedName name="Info_ChuDT">#REF!</definedName>
    <definedName name="Info_DDXD">#REF!</definedName>
    <definedName name="Info_TenCT">#REF!</definedName>
    <definedName name="Info_TenDA">"DỰ ÁN: "&amp;#REF!</definedName>
    <definedName name="Infra1">#REF!</definedName>
    <definedName name="INHardware">#REF!</definedName>
    <definedName name="ini_BOM">#REF!</definedName>
    <definedName name="Initial_CAPS">#REF!</definedName>
    <definedName name="INPUT" localSheetId="22">#REF!</definedName>
    <definedName name="INPUT">#REF!</definedName>
    <definedName name="Input_N_HLR_SGSNDirections">#REF!</definedName>
    <definedName name="INPUT1" localSheetId="22">#REF!</definedName>
    <definedName name="INPUT1">#REF!</definedName>
    <definedName name="inputCosti">#REF!</definedName>
    <definedName name="inputLf">#REF!</definedName>
    <definedName name="inputWTP">#REF!</definedName>
    <definedName name="INR2USD">#REF!</definedName>
    <definedName name="INS">#REF!</definedName>
    <definedName name="InSecure">#REF!</definedName>
    <definedName name="Inst_ADM" localSheetId="22">#REF!</definedName>
    <definedName name="Inst_ADM">#REF!</definedName>
    <definedName name="Inst_App.data.ext.imp">#REF!</definedName>
    <definedName name="Inst_App.Mig.Imp">#REF!</definedName>
    <definedName name="Inst_BEP.add">#REF!</definedName>
    <definedName name="Inst_FEP.add">#REF!</definedName>
    <definedName name="Inst_FH" localSheetId="22">#REF!</definedName>
    <definedName name="Inst_FH">#REF!</definedName>
    <definedName name="Inst_HW.Up">#REF!</definedName>
    <definedName name="Inst_IN.App">#REF!</definedName>
    <definedName name="inst_ini">#REF!</definedName>
    <definedName name="Inst_INPF.ext">#REF!</definedName>
    <definedName name="Inst_INPF.inst">#REF!</definedName>
    <definedName name="Inst_Rem.Op">#REF!</definedName>
    <definedName name="Inst_SCP.add">#REF!</definedName>
    <definedName name="Inst_Sum">#REF!</definedName>
    <definedName name="INSTAANTENNA">#REF!</definedName>
    <definedName name="instaantenna2">#REF!</definedName>
    <definedName name="instabss2">#REF!</definedName>
    <definedName name="instadocumentation2">#REF!</definedName>
    <definedName name="Install" localSheetId="22">#REF!</definedName>
    <definedName name="Install">#REF!</definedName>
    <definedName name="INSTALL_AT_ADDRESS" localSheetId="22">#REF!</definedName>
    <definedName name="INSTALL_AT_ADDRESS">#REF!</definedName>
    <definedName name="INSTALL_AT_CONTACT" localSheetId="22">#REF!</definedName>
    <definedName name="INSTALL_AT_CONTACT">#REF!</definedName>
    <definedName name="INSTALL_AT_LABEL" localSheetId="22">#REF!</definedName>
    <definedName name="INSTALL_AT_LABEL">#REF!</definedName>
    <definedName name="INSTALL_AT_NAME" localSheetId="22">#REF!</definedName>
    <definedName name="INSTALL_AT_NAME">#REF!</definedName>
    <definedName name="INSTALL_AT_PHONE" localSheetId="22">#REF!</definedName>
    <definedName name="INSTALL_AT_PHONE">#REF!</definedName>
    <definedName name="Installation_Materials_for_new_2Mbs_trib_cards" localSheetId="22">#REF!</definedName>
    <definedName name="Installation_Materials_for_new_2Mbs_trib_cards">#REF!</definedName>
    <definedName name="INSTALLMATPDH">#REF!</definedName>
    <definedName name="INSTALLMATSDH">#REF!</definedName>
    <definedName name="INSTASUPERV">#REF!</definedName>
    <definedName name="INSTASURVEY">#REF!</definedName>
    <definedName name="INSTASURVEY0">#REF!</definedName>
    <definedName name="INSTASURVEY1">#REF!</definedName>
    <definedName name="instasurvey2">#REF!</definedName>
    <definedName name="INSTBSS">#REF!</definedName>
    <definedName name="INSTBSS0">#REF!</definedName>
    <definedName name="INSTBSS1">#REF!</definedName>
    <definedName name="INSTDOCUMENTATION">#REF!</definedName>
    <definedName name="INSTDOCUMENTATION0">#REF!</definedName>
    <definedName name="INSTdocumentation1">#REF!</definedName>
    <definedName name="INSTPLANNING">#REF!</definedName>
    <definedName name="INT">#REF!</definedName>
    <definedName name="INTBN" localSheetId="22">#REF!</definedName>
    <definedName name="INTBN">#REF!</definedName>
    <definedName name="Interest_Bank">#REF!</definedName>
    <definedName name="Interest_HY">#REF!</definedName>
    <definedName name="Interest_SH_Loan">#REF!</definedName>
    <definedName name="Interest_Vendor">#REF!</definedName>
    <definedName name="InteriorWork_18">#REF!</definedName>
    <definedName name="IntFreeCred">#REF!</definedName>
    <definedName name="INTONE">#REF!</definedName>
    <definedName name="INTROA900CHI">#REF!</definedName>
    <definedName name="INTROA900GER">#REF!</definedName>
    <definedName name="InvestRateFrance">#REF!</definedName>
    <definedName name="InvestRateOtherCountry">#REF!</definedName>
    <definedName name="IO" localSheetId="22">#REF!</definedName>
    <definedName name="IO">#REF!</definedName>
    <definedName name="IO_10" localSheetId="22">#REF!</definedName>
    <definedName name="IO_10">#REF!</definedName>
    <definedName name="IO_11" localSheetId="22">#REF!</definedName>
    <definedName name="IO_11">#REF!</definedName>
    <definedName name="IO_12">#REF!</definedName>
    <definedName name="IO_13">#REF!</definedName>
    <definedName name="IO_14">#REF!</definedName>
    <definedName name="IO6CIU">#REF!</definedName>
    <definedName name="IOBoard" localSheetId="22">#REF!</definedName>
    <definedName name="IOBoard">#REF!</definedName>
    <definedName name="ioo">#REF!</definedName>
    <definedName name="Ip" localSheetId="22">#REF!</definedName>
    <definedName name="Ip">#REF!</definedName>
    <definedName name="IPCAPS1">#REF!</definedName>
    <definedName name="IPCAPS2">#REF!</definedName>
    <definedName name="IPCAPS3">#REF!</definedName>
    <definedName name="IPCAPS4">#REF!</definedName>
    <definedName name="IPCAPS5">#REF!</definedName>
    <definedName name="IQ" localSheetId="0">{"'Summary'!$A$1:$J$46"}</definedName>
    <definedName name="IQ" localSheetId="22">{"'Summary'!$A$1:$J$46"}</definedName>
    <definedName name="IQ">{"'Summary'!$A$1:$J$46"}</definedName>
    <definedName name="IQ_1" localSheetId="0">{"'Summary'!$A$1:$J$46"}</definedName>
    <definedName name="IQ_1" localSheetId="14">{"'Summary'!$A$1:$J$46"}</definedName>
    <definedName name="IQ_1" localSheetId="16">{"'Summary'!$A$1:$J$46"}</definedName>
    <definedName name="IQ_1" localSheetId="22">{"'Summary'!$A$1:$J$46"}</definedName>
    <definedName name="IQ_1" localSheetId="7">{"'Summary'!$A$1:$J$46"}</definedName>
    <definedName name="IQ_1">{"'Summary'!$A$1:$J$46"}</definedName>
    <definedName name="is" localSheetId="22">L141C4</definedName>
    <definedName name="is">L141C4</definedName>
    <definedName name="Is_OperationalService">#REF!</definedName>
    <definedName name="ISA">#REF!</definedName>
    <definedName name="ISC" localSheetId="22">#REF!</definedName>
    <definedName name="ISC">#REF!</definedName>
    <definedName name="ISDN_eq" localSheetId="22">#REF!</definedName>
    <definedName name="ISDN_eq">#REF!</definedName>
    <definedName name="it" localSheetId="22">{"'Sheet1'!$L$16"}</definedName>
    <definedName name="it">{"'Sheet1'!$L$16"}</definedName>
    <definedName name="IT_BSS_E">#REF!</definedName>
    <definedName name="IT_BSS_E_CHN">#REF!</definedName>
    <definedName name="Item_Cost">#REF!</definedName>
    <definedName name="ịth" localSheetId="0">{"'Sheet1'!$L$16"}</definedName>
    <definedName name="ịth" localSheetId="14">{"'Sheet1'!$L$16"}</definedName>
    <definedName name="ịth" localSheetId="19">{"'Sheet1'!$L$16"}</definedName>
    <definedName name="ịth" localSheetId="16">{"'Sheet1'!$L$16"}</definedName>
    <definedName name="ịth" localSheetId="17">{"'Sheet1'!$L$16"}</definedName>
    <definedName name="ịth" localSheetId="18">{"'Sheet1'!$L$16"}</definedName>
    <definedName name="ịth" localSheetId="22">{"'Sheet1'!$L$16"}</definedName>
    <definedName name="ịth" localSheetId="6">{"'Sheet1'!$L$16"}</definedName>
    <definedName name="ịth">{"'Sheet1'!$L$16"}</definedName>
    <definedName name="ịth_1" localSheetId="0">{"'Sheet1'!$L$16"}</definedName>
    <definedName name="ịth_1" localSheetId="14">{"'Sheet1'!$L$16"}</definedName>
    <definedName name="ịth_1" localSheetId="16">{"'Sheet1'!$L$16"}</definedName>
    <definedName name="ịth_1" localSheetId="22">{"'Sheet1'!$L$16"}</definedName>
    <definedName name="ịth_1" localSheetId="7">{"'Sheet1'!$L$16"}</definedName>
    <definedName name="ịth_1">{"'Sheet1'!$L$16"}</definedName>
    <definedName name="ITP" localSheetId="22">#REF!</definedName>
    <definedName name="ITP">#REF!</definedName>
    <definedName name="ITP7670ESE" localSheetId="22">#REF!</definedName>
    <definedName name="ITP7670ESE">#REF!</definedName>
    <definedName name="ITP7670RSP" localSheetId="22">#REF!</definedName>
    <definedName name="ITP7670RSP">#REF!</definedName>
    <definedName name="ITPC7750" localSheetId="22">#REF!</definedName>
    <definedName name="ITPC7750">#REF!</definedName>
    <definedName name="ITPNIC" localSheetId="22">#REF!</definedName>
    <definedName name="ITPNIC">#REF!</definedName>
    <definedName name="ITPOEM" localSheetId="22">#REF!</definedName>
    <definedName name="ITPOEM">#REF!</definedName>
    <definedName name="ITPOEMKrone" localSheetId="22">#REF!</definedName>
    <definedName name="ITPOEMKrone">#REF!</definedName>
    <definedName name="ITPSUN" localSheetId="22">#REF!</definedName>
    <definedName name="ITPSUN">#REF!</definedName>
    <definedName name="IU_16STM1">#REF!</definedName>
    <definedName name="IU_4STM1">#REF!</definedName>
    <definedName name="IU_UPG">#REF!</definedName>
    <definedName name="iv" localSheetId="22">#REF!</definedName>
    <definedName name="iv">#REF!</definedName>
    <definedName name="IWTP" localSheetId="22">#REF!</definedName>
    <definedName name="IWTP">#REF!</definedName>
    <definedName name="ix" localSheetId="22">#REF!</definedName>
    <definedName name="ix">#REF!</definedName>
    <definedName name="Ixx" localSheetId="22">#REF!</definedName>
    <definedName name="Ixx">#REF!</definedName>
    <definedName name="ixy" localSheetId="22">#REF!</definedName>
    <definedName name="ixy">#REF!</definedName>
    <definedName name="iy" localSheetId="22">#REF!</definedName>
    <definedName name="iy">#REF!</definedName>
    <definedName name="j" localSheetId="22">#REF!</definedName>
    <definedName name="j">#REF!</definedName>
    <definedName name="j_18" localSheetId="22">#REF!</definedName>
    <definedName name="j_18">#REF!</definedName>
    <definedName name="j356C8" localSheetId="22">#REF!</definedName>
    <definedName name="j356C8">#REF!</definedName>
    <definedName name="J81j81">#REF!</definedName>
    <definedName name="jan">#REF!</definedName>
    <definedName name="Jc">#REF!</definedName>
    <definedName name="jdjoe">#REF!</definedName>
    <definedName name="jfa" localSheetId="22">{"'Sheet1'!$L$16"}</definedName>
    <definedName name="jfa">{"'Sheet1'!$L$16"}</definedName>
    <definedName name="jgh" localSheetId="22">#REF!</definedName>
    <definedName name="jgh">[0]!jgh</definedName>
    <definedName name="JH" localSheetId="22">{"'Sheet1'!$L$16"}</definedName>
    <definedName name="JH">{"'Sheet1'!$L$16"}</definedName>
    <definedName name="jhgj" localSheetId="0">{"COST",#N/A,FALSE,"SYNTHESE";"MARGIN",#N/A,FALSE,"SYNTHESE";"LOT_COM",#N/A,FALSE,"SYNTHESE"}</definedName>
    <definedName name="jhgj" localSheetId="22">{"COST",#N/A,FALSE,"SYNTHESE";"MARGIN",#N/A,FALSE,"SYNTHESE";"LOT_COM",#N/A,FALSE,"SYNTHESE"}</definedName>
    <definedName name="jhgj">{"COST",#N/A,FALSE,"SYNTHESE";"MARGIN",#N/A,FALSE,"SYNTHESE";"LOT_COM",#N/A,FALSE,"SYNTHESE"}</definedName>
    <definedName name="jhgj_1" localSheetId="0">{"COST",#N/A,FALSE,"SYNTHESE";"MARGIN",#N/A,FALSE,"SYNTHESE";"LOT_COM",#N/A,FALSE,"SYNTHESE"}</definedName>
    <definedName name="jhgj_1" localSheetId="14">{"COST",#N/A,FALSE,"SYNTHESE";"MARGIN",#N/A,FALSE,"SYNTHESE";"LOT_COM",#N/A,FALSE,"SYNTHESE"}</definedName>
    <definedName name="jhgj_1" localSheetId="16">{"COST",#N/A,FALSE,"SYNTHESE";"MARGIN",#N/A,FALSE,"SYNTHESE";"LOT_COM",#N/A,FALSE,"SYNTHESE"}</definedName>
    <definedName name="jhgj_1" localSheetId="22">{"COST",#N/A,FALSE,"SYNTHESE";"MARGIN",#N/A,FALSE,"SYNTHESE";"LOT_COM",#N/A,FALSE,"SYNTHESE"}</definedName>
    <definedName name="jhgj_1" localSheetId="7">{"COST",#N/A,FALSE,"SYNTHESE";"MARGIN",#N/A,FALSE,"SYNTHESE";"LOT_COM",#N/A,FALSE,"SYNTHESE"}</definedName>
    <definedName name="jhgj_1">{"COST",#N/A,FALSE,"SYNTHESE";"MARGIN",#N/A,FALSE,"SYNTHESE";"LOT_COM",#N/A,FALSE,"SYNTHESE"}</definedName>
    <definedName name="jhgj_loc" localSheetId="0">{"COST",#N/A,FALSE,"SYNTHESE";"MARGIN",#N/A,FALSE,"SYNTHESE";"LOT_COM",#N/A,FALSE,"SYNTHESE"}</definedName>
    <definedName name="jhgj_loc" localSheetId="14">{"COST",#N/A,FALSE,"SYNTHESE";"MARGIN",#N/A,FALSE,"SYNTHESE";"LOT_COM",#N/A,FALSE,"SYNTHESE"}</definedName>
    <definedName name="jhgj_loc" localSheetId="16">{"COST",#N/A,FALSE,"SYNTHESE";"MARGIN",#N/A,FALSE,"SYNTHESE";"LOT_COM",#N/A,FALSE,"SYNTHESE"}</definedName>
    <definedName name="jhgj_loc" localSheetId="22">{"COST",#N/A,FALSE,"SYNTHESE";"MARGIN",#N/A,FALSE,"SYNTHESE";"LOT_COM",#N/A,FALSE,"SYNTHESE"}</definedName>
    <definedName name="jhgj_loc" localSheetId="7">{"COST",#N/A,FALSE,"SYNTHESE";"MARGIN",#N/A,FALSE,"SYNTHESE";"LOT_COM",#N/A,FALSE,"SYNTHESE"}</definedName>
    <definedName name="jhgj_loc">{"COST",#N/A,FALSE,"SYNTHESE";"MARGIN",#N/A,FALSE,"SYNTHESE";"LOT_COM",#N/A,FALSE,"SYNTHESE"}</definedName>
    <definedName name="jhgj_loc_1" localSheetId="0">{"COST",#N/A,FALSE,"SYNTHESE";"MARGIN",#N/A,FALSE,"SYNTHESE";"LOT_COM",#N/A,FALSE,"SYNTHESE"}</definedName>
    <definedName name="jhgj_loc_1" localSheetId="14">{"COST",#N/A,FALSE,"SYNTHESE";"MARGIN",#N/A,FALSE,"SYNTHESE";"LOT_COM",#N/A,FALSE,"SYNTHESE"}</definedName>
    <definedName name="jhgj_loc_1" localSheetId="16">{"COST",#N/A,FALSE,"SYNTHESE";"MARGIN",#N/A,FALSE,"SYNTHESE";"LOT_COM",#N/A,FALSE,"SYNTHESE"}</definedName>
    <definedName name="jhgj_loc_1" localSheetId="22">{"COST",#N/A,FALSE,"SYNTHESE";"MARGIN",#N/A,FALSE,"SYNTHESE";"LOT_COM",#N/A,FALSE,"SYNTHESE"}</definedName>
    <definedName name="jhgj_loc_1" localSheetId="7">{"COST",#N/A,FALSE,"SYNTHESE";"MARGIN",#N/A,FALSE,"SYNTHESE";"LOT_COM",#N/A,FALSE,"SYNTHESE"}</definedName>
    <definedName name="jhgj_loc_1">{"COST",#N/A,FALSE,"SYNTHESE";"MARGIN",#N/A,FALSE,"SYNTHESE";"LOT_COM",#N/A,FALSE,"SYNTHESE"}</definedName>
    <definedName name="jhhkjh" localSheetId="0">{"'Sheet1'!$L$16"}</definedName>
    <definedName name="jhhkjh" localSheetId="14">{"'Sheet1'!$L$16"}</definedName>
    <definedName name="jhhkjh" localSheetId="19">{"'Sheet1'!$L$16"}</definedName>
    <definedName name="jhhkjh" localSheetId="16">{"'Sheet1'!$L$16"}</definedName>
    <definedName name="jhhkjh" localSheetId="17">{"'Sheet1'!$L$16"}</definedName>
    <definedName name="jhhkjh" localSheetId="18">{"'Sheet1'!$L$16"}</definedName>
    <definedName name="jhhkjh" localSheetId="22">{"'Sheet1'!$L$16"}</definedName>
    <definedName name="jhhkjh" localSheetId="6">{"'Sheet1'!$L$16"}</definedName>
    <definedName name="jhhkjh" localSheetId="7">{"'Sheet1'!$L$16"}</definedName>
    <definedName name="jhhkjh">{"'Sheet1'!$L$16"}</definedName>
    <definedName name="jhhkjh_1" localSheetId="0">{"'Sheet1'!$L$16"}</definedName>
    <definedName name="jhhkjh_1" localSheetId="14">{"'Sheet1'!$L$16"}</definedName>
    <definedName name="jhhkjh_1" localSheetId="16">{"'Sheet1'!$L$16"}</definedName>
    <definedName name="jhhkjh_1" localSheetId="22">{"'Sheet1'!$L$16"}</definedName>
    <definedName name="jhhkjh_1" localSheetId="7">{"'Sheet1'!$L$16"}</definedName>
    <definedName name="jhhkjh_1">{"'Sheet1'!$L$16"}</definedName>
    <definedName name="jhik" localSheetId="22">{"'Sheet1'!$L$16"}</definedName>
    <definedName name="jhik">{"'Sheet1'!$L$16"}</definedName>
    <definedName name="JHJ" localSheetId="22">{"'Sheet1'!$L$16"}</definedName>
    <definedName name="JHJ">{"'Sheet1'!$L$16"}</definedName>
    <definedName name="jhk" localSheetId="22">{"'Sheet1'!$L$16"}</definedName>
    <definedName name="jhk">{"'Sheet1'!$L$16"}</definedName>
    <definedName name="jhnjnn">#REF!</definedName>
    <definedName name="jj" localSheetId="22">#REF!</definedName>
    <definedName name="jj">#REF!</definedName>
    <definedName name="JJFOR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0">{"'Sheet1'!$L$16"}</definedName>
    <definedName name="jjjjj" localSheetId="14">{"'Sheet1'!$L$16"}</definedName>
    <definedName name="jjjjj" localSheetId="16">{"'Sheet1'!$L$16"}</definedName>
    <definedName name="jjjjj" localSheetId="22">{"'Sheet1'!$L$16"}</definedName>
    <definedName name="jjjjj" localSheetId="6">{"'Sheet1'!$L$16"}</definedName>
    <definedName name="jjjjj" localSheetId="7">{"'Sheet1'!$L$16"}</definedName>
    <definedName name="jjjjj">{"'Sheet1'!$L$16"}</definedName>
    <definedName name="jjjjjjj" localSheetId="0">{"'Sheet1'!$L$16"}</definedName>
    <definedName name="jjjjjjj" localSheetId="14">{"'Sheet1'!$L$16"}</definedName>
    <definedName name="jjjjjjj" localSheetId="16">{"'Sheet1'!$L$16"}</definedName>
    <definedName name="jjjjjjj" localSheetId="17">{"'Sheet1'!$L$16"}</definedName>
    <definedName name="jjjjjjj" localSheetId="18">{"'Sheet1'!$L$16"}</definedName>
    <definedName name="jjjjjjj" localSheetId="22">{"'Sheet1'!$L$16"}</definedName>
    <definedName name="jjjjjjj" localSheetId="6">{"'Sheet1'!$L$16"}</definedName>
    <definedName name="jjjjjjj" localSheetId="7">{"'Sheet1'!$L$16"}</definedName>
    <definedName name="jjjjjjj">{"'Sheet1'!$L$16"}</definedName>
    <definedName name="jjkk" localSheetId="22">{"'Sheet1'!$L$16"}</definedName>
    <definedName name="jjkk">{"'Sheet1'!$L$16"}</definedName>
    <definedName name="JJSUW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{"'Sheet1'!$L$16"}</definedName>
    <definedName name="jkh" localSheetId="14">{"'Sheet1'!$L$16"}</definedName>
    <definedName name="jkh" localSheetId="16">{"'Sheet1'!$L$16"}</definedName>
    <definedName name="jkh" localSheetId="22">{"'Sheet1'!$L$16"}</definedName>
    <definedName name="jkh" localSheetId="6">{"'Sheet1'!$L$16"}</definedName>
    <definedName name="jkh" localSheetId="7">{"'Sheet1'!$L$16"}</definedName>
    <definedName name="jkh">{"'Sheet1'!$L$16"}</definedName>
    <definedName name="jkhkj_9">#REF!</definedName>
    <definedName name="jkjhk" localSheetId="22">{"'Sheet1'!$L$16"}</definedName>
    <definedName name="jkjhk">{"'Sheet1'!$L$16"}</definedName>
    <definedName name="jkjk" localSheetId="0">{"'Sheet1'!$L$16"}</definedName>
    <definedName name="jkjk" localSheetId="14">{"'Sheet1'!$L$16"}</definedName>
    <definedName name="jkjk" localSheetId="19">{"'Sheet1'!$L$16"}</definedName>
    <definedName name="jkjk" localSheetId="16">{"'Sheet1'!$L$16"}</definedName>
    <definedName name="jkjk" localSheetId="17">{"'Sheet1'!$L$16"}</definedName>
    <definedName name="jkjk" localSheetId="18">{"'Sheet1'!$L$16"}</definedName>
    <definedName name="jkjk" localSheetId="22">{"'Sheet1'!$L$16"}</definedName>
    <definedName name="jkjk" localSheetId="6">{"'Sheet1'!$L$16"}</definedName>
    <definedName name="jkjk">{"'Sheet1'!$L$16"}</definedName>
    <definedName name="jkjk_1" localSheetId="0">{"'Sheet1'!$L$16"}</definedName>
    <definedName name="jkjk_1" localSheetId="14">{"'Sheet1'!$L$16"}</definedName>
    <definedName name="jkjk_1" localSheetId="16">{"'Sheet1'!$L$16"}</definedName>
    <definedName name="jkjk_1" localSheetId="22">{"'Sheet1'!$L$16"}</definedName>
    <definedName name="jkjk_1" localSheetId="7">{"'Sheet1'!$L$16"}</definedName>
    <definedName name="jkjk_1">{"'Sheet1'!$L$16"}</definedName>
    <definedName name="JLJKL" localSheetId="22">{"'Sheet1'!$L$16"}</definedName>
    <definedName name="JLJKL">{"'Sheet1'!$L$16"}</definedName>
    <definedName name="jm" localSheetId="22">#REF!</definedName>
    <definedName name="jm" localSheetId="6">#REF!</definedName>
    <definedName name="jm" localSheetId="7">#REF!</definedName>
    <definedName name="jm">#REF!</definedName>
    <definedName name="jo" localSheetId="22">{"'Sheet1'!$L$16"}</definedName>
    <definedName name="jo">{"'Sheet1'!$L$16"}</definedName>
    <definedName name="JOB" localSheetId="22">#REF!</definedName>
    <definedName name="JOB">#REF!</definedName>
    <definedName name="Johritsu" localSheetId="22">#REF!</definedName>
    <definedName name="Johritsu">#REF!</definedName>
    <definedName name="jop">#REF!</definedName>
    <definedName name="JPY">#REF!</definedName>
    <definedName name="JPYVND1">#REF!</definedName>
    <definedName name="jsajhf" localSheetId="22">{"'Sheet1'!$L$16"}</definedName>
    <definedName name="jsajhf">{"'Sheet1'!$L$16"}</definedName>
    <definedName name="jsdjs" localSheetId="22">{"'Sheet1'!$L$16"}</definedName>
    <definedName name="jsdjs">{"'Sheet1'!$L$16"}</definedName>
    <definedName name="JSH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djsjrfjnm" localSheetId="22">#REF!</definedName>
    <definedName name="jtdjsjrfjnm">#REF!</definedName>
    <definedName name="juhkgh" localSheetId="22">'B4. Định mức QLDA &amp; TV'!juhkgh</definedName>
    <definedName name="juhkgh">#REF!</definedName>
    <definedName name="jul">#REF!</definedName>
    <definedName name="Jumper_Cable">#REF!</definedName>
    <definedName name="jun">#REF!</definedName>
    <definedName name="junk" localSheetId="22">#REF!,#REF!,#REF!,#REF!,#REF!,#REF!</definedName>
    <definedName name="junk">#REF!,#REF!,#REF!,#REF!,#REF!,#REF!</definedName>
    <definedName name="jýỵy" localSheetId="0">{"'Sheet1'!$L$16"}</definedName>
    <definedName name="jýỵy" localSheetId="14">{"'Sheet1'!$L$16"}</definedName>
    <definedName name="jýỵy" localSheetId="19">{"'Sheet1'!$L$16"}</definedName>
    <definedName name="jýỵy" localSheetId="16">{"'Sheet1'!$L$16"}</definedName>
    <definedName name="jýỵy" localSheetId="17">{"'Sheet1'!$L$16"}</definedName>
    <definedName name="jýỵy" localSheetId="18">{"'Sheet1'!$L$16"}</definedName>
    <definedName name="jýỵy" localSheetId="22">{"'Sheet1'!$L$16"}</definedName>
    <definedName name="jýỵy" localSheetId="6">{"'Sheet1'!$L$16"}</definedName>
    <definedName name="jýỵy">{"'Sheet1'!$L$16"}</definedName>
    <definedName name="jýỵy_1" localSheetId="0">{"'Sheet1'!$L$16"}</definedName>
    <definedName name="jýỵy_1" localSheetId="14">{"'Sheet1'!$L$16"}</definedName>
    <definedName name="jýỵy_1" localSheetId="16">{"'Sheet1'!$L$16"}</definedName>
    <definedName name="jýỵy_1" localSheetId="22">{"'Sheet1'!$L$16"}</definedName>
    <definedName name="jýỵy_1" localSheetId="7">{"'Sheet1'!$L$16"}</definedName>
    <definedName name="jýỵy_1">{"'Sheet1'!$L$16"}</definedName>
    <definedName name="k" localSheetId="0">{"Offgrid",#N/A,FALSE,"OFFGRID";"Region",#N/A,FALSE,"REGION";"Offgrid -2",#N/A,FALSE,"OFFGRID";"WTP",#N/A,FALSE,"WTP";"WTP -2",#N/A,FALSE,"WTP";"Project",#N/A,FALSE,"PROJECT";"Summary -2",#N/A,FALSE,"SUMMARY"}</definedName>
    <definedName name="k" localSheetId="22">{"Offgrid",#N/A,FALSE,"OFFGRID";"Region",#N/A,FALSE,"REGION";"Offgrid -2",#N/A,FALSE,"OFFGRID";"WTP",#N/A,FALSE,"WTP";"WTP -2",#N/A,FALSE,"WTP";"Project",#N/A,FALSE,"PROJECT";"Summary -2",#N/A,FALSE,"SUMMARY"}</definedName>
    <definedName name="k">{"Offgrid",#N/A,FALSE,"OFFGRID";"Region",#N/A,FALSE,"REGION";"Offgrid -2",#N/A,FALSE,"OFFGRID";"WTP",#N/A,FALSE,"WTP";"WTP -2",#N/A,FALSE,"WTP";"Project",#N/A,FALSE,"PROJECT";"Summary -2",#N/A,FALSE,"SUMMARY"}</definedName>
    <definedName name="k_" localSheetId="22">#REF!</definedName>
    <definedName name="k_">#REF!</definedName>
    <definedName name="k_1" localSheetId="22">{"Offgrid",#N/A,FALSE,"OFFGRID";"Region",#N/A,FALSE,"REGION";"Offgrid -2",#N/A,FALSE,"OFFGRID";"WTP",#N/A,FALSE,"WTP";"WTP -2",#N/A,FALSE,"WTP";"Project",#N/A,FALSE,"PROJECT";"Summary -2",#N/A,FALSE,"SUMMARY"}</definedName>
    <definedName name="K_1">#REF!</definedName>
    <definedName name="K_1_15">#REF!</definedName>
    <definedName name="K_1_16">#REF!</definedName>
    <definedName name="K_1_17">#REF!</definedName>
    <definedName name="K_1_18">#REF!</definedName>
    <definedName name="K_1_19">#REF!</definedName>
    <definedName name="K_1_20">#REF!</definedName>
    <definedName name="K_1_21">#REF!</definedName>
    <definedName name="K_1_22">#REF!</definedName>
    <definedName name="K_1_23">#REF!</definedName>
    <definedName name="K_1_24">#REF!</definedName>
    <definedName name="K_1_25">#REF!</definedName>
    <definedName name="K_1_26">#REF!</definedName>
    <definedName name="K_1_27">#REF!</definedName>
    <definedName name="K_1_28">#REF!</definedName>
    <definedName name="K_1_29">#REF!</definedName>
    <definedName name="K_1_30">#REF!</definedName>
    <definedName name="K_1_31">#REF!</definedName>
    <definedName name="K_1_32">#REF!</definedName>
    <definedName name="K_1_33">#REF!</definedName>
    <definedName name="K_1_34">#REF!</definedName>
    <definedName name="K_1_35">#REF!</definedName>
    <definedName name="K_1_36">#REF!</definedName>
    <definedName name="K_1_37">#REF!</definedName>
    <definedName name="K_1_38">#REF!</definedName>
    <definedName name="k_1320">0.8</definedName>
    <definedName name="k_14" localSheetId="22">#REF!</definedName>
    <definedName name="k_14">#REF!</definedName>
    <definedName name="K_18" localSheetId="22">#REF!</definedName>
    <definedName name="K_18">#REF!</definedName>
    <definedName name="K_2" localSheetId="22">#REF!</definedName>
    <definedName name="K_2">#REF!</definedName>
    <definedName name="K_2_15">#REF!</definedName>
    <definedName name="K_2_16">#REF!</definedName>
    <definedName name="K_2_17">#REF!</definedName>
    <definedName name="K_2_18">#REF!</definedName>
    <definedName name="K_2_19">#REF!</definedName>
    <definedName name="K_2_20">#REF!</definedName>
    <definedName name="K_2_21">#REF!</definedName>
    <definedName name="K_2_22">#REF!</definedName>
    <definedName name="K_2_23">#REF!</definedName>
    <definedName name="K_2_24">#REF!</definedName>
    <definedName name="K_2_25">#REF!</definedName>
    <definedName name="K_2_26">#REF!</definedName>
    <definedName name="K_2_27">#REF!</definedName>
    <definedName name="K_2_28">#REF!</definedName>
    <definedName name="K_2_29">#REF!</definedName>
    <definedName name="K_2_30">#REF!</definedName>
    <definedName name="K_2_31">#REF!</definedName>
    <definedName name="K_2_32">#REF!</definedName>
    <definedName name="K_2_33">#REF!</definedName>
    <definedName name="K_2_34">#REF!</definedName>
    <definedName name="K_2_35">#REF!</definedName>
    <definedName name="K_2_36">#REF!</definedName>
    <definedName name="K_2_37">#REF!</definedName>
    <definedName name="K_2_38">#REF!</definedName>
    <definedName name="K_3rd" localSheetId="22">#REF!</definedName>
    <definedName name="K_3rd">#REF!</definedName>
    <definedName name="k_ADM" localSheetId="22">1.35</definedName>
    <definedName name="k_ADM">1.35</definedName>
    <definedName name="K_Appro">1.005</definedName>
    <definedName name="K_Dev_Devise">6</definedName>
    <definedName name="K_Dev_USD">6</definedName>
    <definedName name="K_Dev_XEU">6.55957</definedName>
    <definedName name="K_Dist" localSheetId="22">#REF!</definedName>
    <definedName name="K_Dist">#REF!</definedName>
    <definedName name="K_DWDM" localSheetId="22">#REF!</definedName>
    <definedName name="K_DWDM">#REF!</definedName>
    <definedName name="K_EQ" localSheetId="22">#REF!</definedName>
    <definedName name="K_EQ">#REF!</definedName>
    <definedName name="k_EqCIF" localSheetId="22">#REF!</definedName>
    <definedName name="k_EqCIF">#REF!</definedName>
    <definedName name="K_EUR">1/6.55957</definedName>
    <definedName name="K_EURO">#REF!</definedName>
    <definedName name="K_EURO_FF">6.55957</definedName>
    <definedName name="K_FEES">#REF!</definedName>
    <definedName name="K_FOB_TO_CIF">#REF!</definedName>
    <definedName name="K_FOB_TO_CIP">#REF!</definedName>
    <definedName name="K_FOB_TO_DDP">#REF!</definedName>
    <definedName name="K_Foreign_EQT">#REF!</definedName>
    <definedName name="K_FRFenEUR">6.55957</definedName>
    <definedName name="K_GMSC_06">#REF!</definedName>
    <definedName name="K_GMSC_Alt1">#REF!</definedName>
    <definedName name="K_HWA" localSheetId="22">#REF!</definedName>
    <definedName name="K_HWA">#REF!</definedName>
    <definedName name="K_HWB" localSheetId="22">#REF!</definedName>
    <definedName name="K_HWB">#REF!</definedName>
    <definedName name="K_L">#REF!</definedName>
    <definedName name="K_LcLTrChange" localSheetId="22">#REF!</definedName>
    <definedName name="K_LcLTrChange">#REF!</definedName>
    <definedName name="K_LOCAL" localSheetId="22">#REF!</definedName>
    <definedName name="K_LOCAL">#REF!</definedName>
    <definedName name="K_LP_9400">#REF!</definedName>
    <definedName name="K_NMS_LP">#REF!</definedName>
    <definedName name="K_OEM" localSheetId="22">#REF!</definedName>
    <definedName name="K_OEM">#REF!</definedName>
    <definedName name="K_OTHER" localSheetId="22">#REF!</definedName>
    <definedName name="K_OTHER">#REF!</definedName>
    <definedName name="K_PRICE_OEM_SVC">#REF!</definedName>
    <definedName name="K_PRICE_SERVICES_CONTRACTOR">#REF!</definedName>
    <definedName name="K_PRICE_TRAINING">#REF!</definedName>
    <definedName name="K_PV_Opt_Feature_Discount_for_SW_upgrade" localSheetId="22">#REF!</definedName>
    <definedName name="K_PV_Opt_Feature_Discount_for_SW_upgrade">#REF!</definedName>
    <definedName name="K_PV_Opt_Feature_reduction" localSheetId="22">#REF!</definedName>
    <definedName name="K_PV_Opt_Feature_reduction">#REF!</definedName>
    <definedName name="K_RMSC_Alt1">#REF!</definedName>
    <definedName name="K_SERVICE" localSheetId="22">#REF!</definedName>
    <definedName name="K_SERVICE">#REF!</definedName>
    <definedName name="K_SW" localSheetId="22">#REF!</definedName>
    <definedName name="K_SW">#REF!</definedName>
    <definedName name="K_tax" localSheetId="22">#REF!</definedName>
    <definedName name="K_tax">#REF!</definedName>
    <definedName name="K_TMNHW" localSheetId="22">#REF!</definedName>
    <definedName name="K_TMNHW">#REF!</definedName>
    <definedName name="K_TMNSW" localSheetId="22">#REF!</definedName>
    <definedName name="K_TMNSW">#REF!</definedName>
    <definedName name="K_TotalCIF" localSheetId="22">#REF!</definedName>
    <definedName name="K_TotalCIF">#REF!</definedName>
    <definedName name="K_TRAINING">#REF!</definedName>
    <definedName name="K_TranLoc" localSheetId="22">#REF!</definedName>
    <definedName name="K_TranLoc">#REF!</definedName>
    <definedName name="K_VIDEO" localSheetId="22">#REF!</definedName>
    <definedName name="K_VIDEO">#REF!</definedName>
    <definedName name="K_XEU">6.55957</definedName>
    <definedName name="k_xoa" localSheetId="0">{"Offgrid",#N/A,FALSE,"OFFGRID";"Region",#N/A,FALSE,"REGION";"Offgrid -2",#N/A,FALSE,"OFFGRID";"WTP",#N/A,FALSE,"WTP";"WTP -2",#N/A,FALSE,"WTP";"Project",#N/A,FALSE,"PROJECT";"Summary -2",#N/A,FALSE,"SUMMARY"}</definedName>
    <definedName name="k_xoa" localSheetId="22">{"Offgrid",#N/A,FALSE,"OFFGRID";"Region",#N/A,FALSE,"REGION";"Offgrid -2",#N/A,FALSE,"OFFGRID";"WTP",#N/A,FALSE,"WTP";"WTP -2",#N/A,FALSE,"WTP";"Project",#N/A,FALSE,"PROJECT";"Summary -2",#N/A,FALSE,"SUMMARY"}</definedName>
    <definedName name="k_xoa">{"Offgrid",#N/A,FALSE,"OFFGRID";"Region",#N/A,FALSE,"REGION";"Offgrid -2",#N/A,FALSE,"OFFGRID";"WTP",#N/A,FALSE,"WTP";"WTP -2",#N/A,FALSE,"WTP";"Project",#N/A,FALSE,"PROJECT";"Summary -2",#N/A,FALSE,"SUMMARY"}</definedName>
    <definedName name="k_xoa_1" localSheetId="0">{"Offgrid",#N/A,FALSE,"OFFGRID";"Region",#N/A,FALSE,"REGION";"Offgrid -2",#N/A,FALSE,"OFFGRID";"WTP",#N/A,FALSE,"WTP";"WTP -2",#N/A,FALSE,"WTP";"Project",#N/A,FALSE,"PROJECT";"Summary -2",#N/A,FALSE,"SUMMARY"}</definedName>
    <definedName name="k_xoa_1" localSheetId="14">{"Offgrid",#N/A,FALSE,"OFFGRID";"Region",#N/A,FALSE,"REGION";"Offgrid -2",#N/A,FALSE,"OFFGRID";"WTP",#N/A,FALSE,"WTP";"WTP -2",#N/A,FALSE,"WTP";"Project",#N/A,FALSE,"PROJECT";"Summary -2",#N/A,FALSE,"SUMMARY"}</definedName>
    <definedName name="k_xoa_1" localSheetId="16">{"Offgrid",#N/A,FALSE,"OFFGRID";"Region",#N/A,FALSE,"REGION";"Offgrid -2",#N/A,FALSE,"OFFGRID";"WTP",#N/A,FALSE,"WTP";"WTP -2",#N/A,FALSE,"WTP";"Project",#N/A,FALSE,"PROJECT";"Summary -2",#N/A,FALSE,"SUMMARY"}</definedName>
    <definedName name="k_xoa_1" localSheetId="22">{"Offgrid",#N/A,FALSE,"OFFGRID";"Region",#N/A,FALSE,"REGION";"Offgrid -2",#N/A,FALSE,"OFFGRID";"WTP",#N/A,FALSE,"WTP";"WTP -2",#N/A,FALSE,"WTP";"Project",#N/A,FALSE,"PROJECT";"Summary -2",#N/A,FALSE,"SUMMARY"}</definedName>
    <definedName name="k_xoa_1" localSheetId="7">{"Offgrid",#N/A,FALSE,"OFFGRID";"Region",#N/A,FALSE,"REGION";"Offgrid -2",#N/A,FALSE,"OFFGRID";"WTP",#N/A,FALSE,"WTP";"WTP -2",#N/A,FALSE,"WTP";"Project",#N/A,FALSE,"PROJECT";"Summary -2",#N/A,FALSE,"SUMMARY"}</definedName>
    <definedName name="k_xoa_1">{"Offgrid",#N/A,FALSE,"OFFGRID";"Region",#N/A,FALSE,"REGION";"Offgrid -2",#N/A,FALSE,"OFFGRID";"WTP",#N/A,FALSE,"WTP";"WTP -2",#N/A,FALSE,"WTP";"Project",#N/A,FALSE,"PROJECT";"Summary -2",#N/A,FALSE,"SUMMARY"}</definedName>
    <definedName name="k_xoa2" localSheetId="0">{"Offgrid",#N/A,FALSE,"OFFGRID";"Region",#N/A,FALSE,"REGION";"Offgrid -2",#N/A,FALSE,"OFFGRID";"WTP",#N/A,FALSE,"WTP";"WTP -2",#N/A,FALSE,"WTP";"Project",#N/A,FALSE,"PROJECT";"Summary -2",#N/A,FALSE,"SUMMARY"}</definedName>
    <definedName name="k_xoa2" localSheetId="22">{"Offgrid",#N/A,FALSE,"OFFGRID";"Region",#N/A,FALSE,"REGION";"Offgrid -2",#N/A,FALSE,"OFFGRID";"WTP",#N/A,FALSE,"WTP";"WTP -2",#N/A,FALSE,"WTP";"Project",#N/A,FALSE,"PROJECT";"Summary -2",#N/A,FALSE,"SUMMARY"}</definedName>
    <definedName name="k_xoa2">{"Offgrid",#N/A,FALSE,"OFFGRID";"Region",#N/A,FALSE,"REGION";"Offgrid -2",#N/A,FALSE,"OFFGRID";"WTP",#N/A,FALSE,"WTP";"WTP -2",#N/A,FALSE,"WTP";"Project",#N/A,FALSE,"PROJECT";"Summary -2",#N/A,FALSE,"SUMMARY"}</definedName>
    <definedName name="k_xoa2_1" localSheetId="0">{"Offgrid",#N/A,FALSE,"OFFGRID";"Region",#N/A,FALSE,"REGION";"Offgrid -2",#N/A,FALSE,"OFFGRID";"WTP",#N/A,FALSE,"WTP";"WTP -2",#N/A,FALSE,"WTP";"Project",#N/A,FALSE,"PROJECT";"Summary -2",#N/A,FALSE,"SUMMARY"}</definedName>
    <definedName name="k_xoa2_1" localSheetId="14">{"Offgrid",#N/A,FALSE,"OFFGRID";"Region",#N/A,FALSE,"REGION";"Offgrid -2",#N/A,FALSE,"OFFGRID";"WTP",#N/A,FALSE,"WTP";"WTP -2",#N/A,FALSE,"WTP";"Project",#N/A,FALSE,"PROJECT";"Summary -2",#N/A,FALSE,"SUMMARY"}</definedName>
    <definedName name="k_xoa2_1" localSheetId="16">{"Offgrid",#N/A,FALSE,"OFFGRID";"Region",#N/A,FALSE,"REGION";"Offgrid -2",#N/A,FALSE,"OFFGRID";"WTP",#N/A,FALSE,"WTP";"WTP -2",#N/A,FALSE,"WTP";"Project",#N/A,FALSE,"PROJECT";"Summary -2",#N/A,FALSE,"SUMMARY"}</definedName>
    <definedName name="k_xoa2_1" localSheetId="22">{"Offgrid",#N/A,FALSE,"OFFGRID";"Region",#N/A,FALSE,"REGION";"Offgrid -2",#N/A,FALSE,"OFFGRID";"WTP",#N/A,FALSE,"WTP";"WTP -2",#N/A,FALSE,"WTP";"Project",#N/A,FALSE,"PROJECT";"Summary -2",#N/A,FALSE,"SUMMARY"}</definedName>
    <definedName name="k_xoa2_1" localSheetId="7">{"Offgrid",#N/A,FALSE,"OFFGRID";"Region",#N/A,FALSE,"REGION";"Offgrid -2",#N/A,FALSE,"OFFGRID";"WTP",#N/A,FALSE,"WTP";"WTP -2",#N/A,FALSE,"WTP";"Project",#N/A,FALSE,"PROJECT";"Summary -2",#N/A,FALSE,"SUMMARY"}</definedName>
    <definedName name="k_xoa2_1">{"Offgrid",#N/A,FALSE,"OFFGRID";"Region",#N/A,FALSE,"REGION";"Offgrid -2",#N/A,FALSE,"OFFGRID";"WTP",#N/A,FALSE,"WTP";"WTP -2",#N/A,FALSE,"WTP";"Project",#N/A,FALSE,"PROJECT";"Summary -2",#N/A,FALSE,"SUMMARY"}</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2_K2" localSheetId="22">{#N/A,#N/A,FALSE,"Sheet1"}</definedName>
    <definedName name="K2_K2">{#N/A,#N/A,FALSE,"Sheet1"}</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 localSheetId="22">#REF!</definedName>
    <definedName name="k2b">#REF!</definedName>
    <definedName name="k2b_14" localSheetId="22">#REF!</definedName>
    <definedName name="k2b_14">#REF!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7tdkd6tkd" localSheetId="22">#REF!</definedName>
    <definedName name="k7tdkd6tkd">#REF!</definedName>
    <definedName name="KA" localSheetId="22">#REF!</definedName>
    <definedName name="KA">#REF!</definedName>
    <definedName name="KADMCORP" localSheetId="22">#REF!</definedName>
    <definedName name="KADMCORP">#REF!</definedName>
    <definedName name="KAE" localSheetId="22">#REF!</definedName>
    <definedName name="KAE">#REF!</definedName>
    <definedName name="kamgrow">#REF!</definedName>
    <definedName name="KANT" localSheetId="22">#REF!</definedName>
    <definedName name="KANT">#REF!</definedName>
    <definedName name="kaori">#REF!</definedName>
    <definedName name="KAS" localSheetId="22">#REF!</definedName>
    <definedName name="KAS">#REF!</definedName>
    <definedName name="kazuyo">#REF!</definedName>
    <definedName name="kb" localSheetId="22">#REF!</definedName>
    <definedName name="KB">#REF!</definedName>
    <definedName name="KC" localSheetId="22">#REF!</definedName>
    <definedName name="KC">#REF!</definedName>
    <definedName name="kcd" localSheetId="22">#REF!</definedName>
    <definedName name="kcd">#REF!</definedName>
    <definedName name="Kclvt_18" localSheetId="22">#REF!</definedName>
    <definedName name="Kclvt_18">#REF!</definedName>
    <definedName name="kcong" localSheetId="22">#REF!</definedName>
    <definedName name="kcong">#REF!</definedName>
    <definedName name="kcqu" localSheetId="22">#REF!</definedName>
    <definedName name="kcqu">#REF!</definedName>
    <definedName name="KCThep" localSheetId="0">{"'Sheet1'!$L$16"}</definedName>
    <definedName name="KCThep" localSheetId="14">{"'Sheet1'!$L$16"}</definedName>
    <definedName name="KCThep" localSheetId="16">{"'Sheet1'!$L$16"}</definedName>
    <definedName name="KCThep" localSheetId="17">{"'Sheet1'!$L$16"}</definedName>
    <definedName name="KCThep" localSheetId="18">{"'Sheet1'!$L$16"}</definedName>
    <definedName name="KCThep" localSheetId="22">{"'Sheet1'!$L$16"}</definedName>
    <definedName name="KCThep" localSheetId="6">{"'Sheet1'!$L$16"}</definedName>
    <definedName name="KCThep" localSheetId="7">{"'Sheet1'!$L$16"}</definedName>
    <definedName name="KCThep">{"'Sheet1'!$L$16"}</definedName>
    <definedName name="kd" localSheetId="22">{"'Sheet1'!$L$16"}</definedName>
    <definedName name="kd">{"'Sheet1'!$L$16"}</definedName>
    <definedName name="kdien">#REF!</definedName>
    <definedName name="KDiscount">#REF!</definedName>
    <definedName name="kdkk" localSheetId="0">{"'Sheet1'!$L$16"}</definedName>
    <definedName name="kdkk" localSheetId="14">{"'Sheet1'!$L$16"}</definedName>
    <definedName name="kdkk" localSheetId="19">{"'Sheet1'!$L$16"}</definedName>
    <definedName name="kdkk" localSheetId="16">{"'Sheet1'!$L$16"}</definedName>
    <definedName name="kdkk" localSheetId="17">{"'Sheet1'!$L$16"}</definedName>
    <definedName name="kdkk" localSheetId="18">{"'Sheet1'!$L$16"}</definedName>
    <definedName name="kdkk" localSheetId="22">{"'Sheet1'!$L$16"}</definedName>
    <definedName name="kdkk" localSheetId="6">{"'Sheet1'!$L$16"}</definedName>
    <definedName name="kdkk">{"'Sheet1'!$L$16"}</definedName>
    <definedName name="kdkk_1" localSheetId="0">{"'Sheet1'!$L$16"}</definedName>
    <definedName name="kdkk_1" localSheetId="14">{"'Sheet1'!$L$16"}</definedName>
    <definedName name="kdkk_1" localSheetId="16">{"'Sheet1'!$L$16"}</definedName>
    <definedName name="kdkk_1" localSheetId="22">{"'Sheet1'!$L$16"}</definedName>
    <definedName name="kdkk_1" localSheetId="7">{"'Sheet1'!$L$16"}</definedName>
    <definedName name="kdkk_1">{"'Sheet1'!$L$16"}</definedName>
    <definedName name="ke" localSheetId="22">{"'Sheet1'!$L$16"}</definedName>
    <definedName name="ke">{"'Sheet1'!$L$16"}</definedName>
    <definedName name="KE_HOACH_VON_PHU_THU">#REF!</definedName>
    <definedName name="KeBve">#REF!</definedName>
    <definedName name="keha">#REF!</definedName>
    <definedName name="kem" localSheetId="22">#REF!</definedName>
    <definedName name="kem">#REF!</definedName>
    <definedName name="Kepcapcacloai" localSheetId="22">#REF!</definedName>
    <definedName name="Kepcapcacloai">#REF!</definedName>
    <definedName name="key">#REF!</definedName>
    <definedName name="KF" localSheetId="22">#REF!</definedName>
    <definedName name="KF">#REF!</definedName>
    <definedName name="kfhdgsghfds" localSheetId="22">#REF!</definedName>
    <definedName name="kfhdgsghfds">#REF!</definedName>
    <definedName name="kg_m2">#REF!</definedName>
    <definedName name="KG_NO" localSheetId="22">#REF!</definedName>
    <definedName name="KG_NO">#REF!</definedName>
    <definedName name="kh" localSheetId="22">#REF!</definedName>
    <definedName name="kh">#REF!</definedName>
    <definedName name="KH_Chang" localSheetId="22">#REF!</definedName>
    <definedName name="KH_Chang">#REF!</definedName>
    <definedName name="KH_Chang_18">#REF!</definedName>
    <definedName name="khac">2</definedName>
    <definedName name="khac1" localSheetId="22">#REF!</definedName>
    <definedName name="khac1">#REF!</definedName>
    <definedName name="khac2" localSheetId="22">#REF!</definedName>
    <definedName name="khac2">#REF!</definedName>
    <definedName name="khai" localSheetId="22">#REF!</definedName>
    <definedName name="khai">#REF!</definedName>
    <definedName name="Khâi" localSheetId="22">#REF!</definedName>
    <definedName name="Khâi">#REF!</definedName>
    <definedName name="KHAI1">#REF!</definedName>
    <definedName name="khanang">#REF!</definedName>
    <definedName name="khang" localSheetId="22">{"'Sheet1'!$L$16"}</definedName>
    <definedName name="khang">{"'Sheet1'!$L$16"}</definedName>
    <definedName name="Khanh" localSheetId="0">{"'Sheet1'!$L$16"}</definedName>
    <definedName name="Khanh" localSheetId="14">{"'Sheet1'!$L$16"}</definedName>
    <definedName name="Khanh" localSheetId="16">{"'Sheet1'!$L$16"}</definedName>
    <definedName name="Khanh" localSheetId="17">{"'Sheet1'!$L$16"}</definedName>
    <definedName name="Khanh" localSheetId="18">{"'Sheet1'!$L$16"}</definedName>
    <definedName name="Khanh" localSheetId="22">{"'Sheet1'!$L$16"}</definedName>
    <definedName name="Khanh" localSheetId="6">{"'Sheet1'!$L$16"}</definedName>
    <definedName name="Khanh" localSheetId="7">{"'Sheet1'!$L$16"}</definedName>
    <definedName name="Khanh">{"'Sheet1'!$L$16"}</definedName>
    <definedName name="KHANH1">#REF!</definedName>
    <definedName name="Khanhdonnoitrunggiannoidieuchinh">#REF!</definedName>
    <definedName name="KhanhHoa">#REF!</definedName>
    <definedName name="KHCN">#REF!</definedName>
    <definedName name="KHCNsan2018">#REF!</definedName>
    <definedName name="KHCT" localSheetId="22">#REF!</definedName>
    <definedName name="KHCT">#REF!</definedName>
    <definedName name="KHDN">#REF!</definedName>
    <definedName name="KHDNSan2018">#REF!</definedName>
    <definedName name="khecodan">#REF!</definedName>
    <definedName name="khin" localSheetId="22">{"'Sheet1'!$L$16"}</definedName>
    <definedName name="khin">{"'Sheet1'!$L$16"}</definedName>
    <definedName name="KhiPage1">#REF!</definedName>
    <definedName name="KhiPage2">#REF!</definedName>
    <definedName name="KHldatcat" localSheetId="22">#REF!</definedName>
    <definedName name="KHldatcat">#REF!</definedName>
    <definedName name="kho">"kh¶o"</definedName>
    <definedName name="khoa" localSheetId="22">#REF!</definedName>
    <definedName name="khoa">#REF!</definedName>
    <definedName name="Khoan2001" localSheetId="22">#REF!</definedName>
    <definedName name="Khoan2001">#REF!</definedName>
    <definedName name="khoanlo">#REF!</definedName>
    <definedName name="khoannhoi" localSheetId="22">#REF!</definedName>
    <definedName name="khoannhoi">#REF!</definedName>
    <definedName name="khobac" localSheetId="22">#REF!</definedName>
    <definedName name="khobac">#REF!</definedName>
    <definedName name="Khocau" localSheetId="22">#REF!</definedName>
    <definedName name="Khocau">#REF!</definedName>
    <definedName name="KHOI_LUONG_DAT_DAO_DAP" localSheetId="22">#REF!</definedName>
    <definedName name="KHOI_LUONG_DAT_DAO_DAP">#REF!</definedName>
    <definedName name="KhoiLuong" localSheetId="22">#REF!</definedName>
    <definedName name="KhoiLuong">#REF!</definedName>
    <definedName name="khoiluongcong" localSheetId="22">#REF!</definedName>
    <definedName name="khoiluongcong">#REF!</definedName>
    <definedName name="khoiluongcot" localSheetId="22">#REF!</definedName>
    <definedName name="khoiluongcot">#REF!</definedName>
    <definedName name="KHOILUONGTL" localSheetId="22">#REF!</definedName>
    <definedName name="KHOILUONGTL">#REF!</definedName>
    <definedName name="khong" localSheetId="22">#REF!</definedName>
    <definedName name="khong">#REF!</definedName>
    <definedName name="khongtruotgia" localSheetId="0">{"'Sheet1'!$L$16"}</definedName>
    <definedName name="khongtruotgia" localSheetId="14">{"'Sheet1'!$L$16"}</definedName>
    <definedName name="khongtruotgia" localSheetId="19">{"'Sheet1'!$L$16"}</definedName>
    <definedName name="khongtruotgia" localSheetId="16">{"'Sheet1'!$L$16"}</definedName>
    <definedName name="khongtruotgia" localSheetId="17">{"'Sheet1'!$L$16"}</definedName>
    <definedName name="khongtruotgia" localSheetId="18">{"'Sheet1'!$L$16"}</definedName>
    <definedName name="khongtruotgia" localSheetId="22">{"'Sheet1'!$L$16"}</definedName>
    <definedName name="khongtruotgia" localSheetId="6">{"'Sheet1'!$L$16"}</definedName>
    <definedName name="khongtruotgia">{"'Sheet1'!$L$16"}</definedName>
    <definedName name="khongtruotgia_1" localSheetId="0">{"'Sheet1'!$L$16"}</definedName>
    <definedName name="khongtruotgia_1" localSheetId="14">{"'Sheet1'!$L$16"}</definedName>
    <definedName name="khongtruotgia_1" localSheetId="16">{"'Sheet1'!$L$16"}</definedName>
    <definedName name="khongtruotgia_1" localSheetId="22">{"'Sheet1'!$L$16"}</definedName>
    <definedName name="khongtruotgia_1" localSheetId="7">{"'Sheet1'!$L$16"}</definedName>
    <definedName name="khongtruotgia_1">{"'Sheet1'!$L$16"}</definedName>
    <definedName name="KHsan2018">#REF!</definedName>
    <definedName name="KHSX" localSheetId="0">{"'Sheet1'!$L$16"}</definedName>
    <definedName name="KHSX" localSheetId="14">{"'Sheet1'!$L$16"}</definedName>
    <definedName name="KHSX" localSheetId="19">{"'Sheet1'!$L$16"}</definedName>
    <definedName name="KHSX" localSheetId="16">{"'Sheet1'!$L$16"}</definedName>
    <definedName name="KHSX" localSheetId="17">{"'Sheet1'!$L$16"}</definedName>
    <definedName name="KHSX" localSheetId="18">{"'Sheet1'!$L$16"}</definedName>
    <definedName name="KHSX" localSheetId="22">{"'Sheet1'!$L$16"}</definedName>
    <definedName name="KHSX" localSheetId="6">{"'Sheet1'!$L$16"}</definedName>
    <definedName name="KHSX">{"'Sheet1'!$L$16"}</definedName>
    <definedName name="KHSX_1" localSheetId="0">{"'Sheet1'!$L$16"}</definedName>
    <definedName name="KHSX_1" localSheetId="14">{"'Sheet1'!$L$16"}</definedName>
    <definedName name="KHSX_1" localSheetId="16">{"'Sheet1'!$L$16"}</definedName>
    <definedName name="KHSX_1" localSheetId="22">{"'Sheet1'!$L$16"}</definedName>
    <definedName name="KHSX_1" localSheetId="7">{"'Sheet1'!$L$16"}</definedName>
    <definedName name="KHSX_1">{"'Sheet1'!$L$16"}</definedName>
    <definedName name="khtn">#REF!</definedName>
    <definedName name="Khung">#REF!</definedName>
    <definedName name="KhuyenmaiUPS">"AutoShape 264"</definedName>
    <definedName name="kich250" localSheetId="22">#REF!</definedName>
    <definedName name="kich250">#REF!</definedName>
    <definedName name="kich500">#REF!</definedName>
    <definedName name="KichBan">#REF!</definedName>
    <definedName name="Kidc10" localSheetId="22">#REF!</definedName>
    <definedName name="Kidc10">#REF!</definedName>
    <definedName name="Kidc11" localSheetId="22">#REF!</definedName>
    <definedName name="Kidc11">#REF!</definedName>
    <definedName name="kiem" localSheetId="22">#REF!</definedName>
    <definedName name="kiem">#REF!</definedName>
    <definedName name="Kiem_tra_trung_ten" localSheetId="22">#REF!</definedName>
    <definedName name="Kiem_tra_trung_ten">#REF!</definedName>
    <definedName name="kiemtoan">#REF!+SUM(#REF!)</definedName>
    <definedName name="KienGiang">#REF!</definedName>
    <definedName name="Kiet1" localSheetId="22">{"'Sheet1'!$L$16"}</definedName>
    <definedName name="Kiet1">{"'Sheet1'!$L$16"}</definedName>
    <definedName name="KINH_PHI_DEN_BU">#REF!</definedName>
    <definedName name="KINH_PHI_DZ0.4KV">#REF!</definedName>
    <definedName name="KINH_PHI_KHAO_SAT__LAP_BCNCKT__TKKTTC">#REF!</definedName>
    <definedName name="KINH_PHI_KHO_BAI">#REF!</definedName>
    <definedName name="KINH_PHI_TBA">#REF!</definedName>
    <definedName name="KitsBDitems">#REF!</definedName>
    <definedName name="KitsCost">#REF!</definedName>
    <definedName name="KitsItems">#REF!</definedName>
    <definedName name="kj" localSheetId="22">#REF!</definedName>
    <definedName name="kj">#REF!</definedName>
    <definedName name="kjgk">#REF!</definedName>
    <definedName name="kjh" localSheetId="22">{"'Sheet1'!$L$16"}</definedName>
    <definedName name="kjh">{"'Sheet1'!$L$16"}</definedName>
    <definedName name="kjjhhg" localSheetId="0">{"'Sheet1'!$L$16"}</definedName>
    <definedName name="kjjhhg" localSheetId="14">{"'Sheet1'!$L$16"}</definedName>
    <definedName name="kjjhhg" localSheetId="16">{"'Sheet1'!$L$16"}</definedName>
    <definedName name="kjjhhg" localSheetId="22">{"'Sheet1'!$L$16"}</definedName>
    <definedName name="kjjhhg" localSheetId="7">{"'Sheet1'!$L$16"}</definedName>
    <definedName name="kjjhhg">{"'Sheet1'!$L$16"}</definedName>
    <definedName name="kjjhhg_1" localSheetId="0">{"'Sheet1'!$L$16"}</definedName>
    <definedName name="kjjhhg_1" localSheetId="14">{"'Sheet1'!$L$16"}</definedName>
    <definedName name="kjjhhg_1" localSheetId="16">{"'Sheet1'!$L$16"}</definedName>
    <definedName name="kjjhhg_1" localSheetId="22">{"'Sheet1'!$L$16"}</definedName>
    <definedName name="kjjhhg_1" localSheetId="7">{"'Sheet1'!$L$16"}</definedName>
    <definedName name="kjjhhg_1">{"'Sheet1'!$L$16"}</definedName>
    <definedName name="kk" localSheetId="22">#REF!</definedName>
    <definedName name="kk">#REF!</definedName>
    <definedName name="KKA"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_Sheet10_List" localSheetId="22">#REF!</definedName>
    <definedName name="KKE_Sheet10_List">#REF!</definedName>
    <definedName name="KKISJJ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2">#REF!</definedName>
    <definedName name="kkk">#REF!</definedName>
    <definedName name="KKK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{"'Sheet1'!$L$16"}</definedName>
    <definedName name="kkkk" localSheetId="14">{"'Sheet1'!$L$16"}</definedName>
    <definedName name="kkkk" localSheetId="16">{"'Sheet1'!$L$16"}</definedName>
    <definedName name="kkkk" localSheetId="22">{"'Sheet1'!$L$16"}</definedName>
    <definedName name="kkkk" localSheetId="6">{"'Sheet1'!$L$16"}</definedName>
    <definedName name="kkkk" localSheetId="7">{"'Sheet1'!$L$16"}</definedName>
    <definedName name="kkkk">{"'Sheet1'!$L$16"}</definedName>
    <definedName name="kkkkk">#REF!</definedName>
    <definedName name="kkkkkkkkkkkk" localSheetId="22">{"'Sheet1'!$L$16"}</definedName>
    <definedName name="kkkkkkkkkkkk">{"'Sheet1'!$L$16"}</definedName>
    <definedName name="KKKSJ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HO" localSheetId="22">#REF!</definedName>
    <definedName name="KKTHO">#REF!</definedName>
    <definedName name="kl" localSheetId="22">#REF!</definedName>
    <definedName name="kl">#REF!</definedName>
    <definedName name="KL_1" localSheetId="22">#REF!</definedName>
    <definedName name="KL_1">#REF!</definedName>
    <definedName name="KL_2" localSheetId="22">#REF!</definedName>
    <definedName name="KL_2">#REF!</definedName>
    <definedName name="KL_45_captreo">#REF!</definedName>
    <definedName name="KL_cau" localSheetId="22">#REF!</definedName>
    <definedName name="KL_cau">#REF!</definedName>
    <definedName name="kl_Fill">#REF!</definedName>
    <definedName name="kl_ME" localSheetId="22">#REF!</definedName>
    <definedName name="kl_ME">#REF!</definedName>
    <definedName name="KLAM" localSheetId="22">#REF!</definedName>
    <definedName name="KLAM">#REF!</definedName>
    <definedName name="KLBTN" localSheetId="22">#REF!</definedName>
    <definedName name="KLBTN">#REF!</definedName>
    <definedName name="KLBV" localSheetId="22">#REF!</definedName>
    <definedName name="KLBV">#REF!</definedName>
    <definedName name="KLBV2" localSheetId="22">#REF!</definedName>
    <definedName name="KLBV2">#REF!</definedName>
    <definedName name="KLBV3" localSheetId="22">#REF!</definedName>
    <definedName name="KLBV3">#REF!</definedName>
    <definedName name="KLC" localSheetId="22">#REF!</definedName>
    <definedName name="klc">#REF!</definedName>
    <definedName name="KLC_14">#REF!</definedName>
    <definedName name="klcau" localSheetId="22">#REF!</definedName>
    <definedName name="klcau">#REF!</definedName>
    <definedName name="klctbb" localSheetId="22">#REF!</definedName>
    <definedName name="klctbb">#REF!</definedName>
    <definedName name="KLD" localSheetId="22">#REF!</definedName>
    <definedName name="KLD">#REF!</definedName>
    <definedName name="kldd1p" localSheetId="22">#REF!</definedName>
    <definedName name="kldd1p">#REF!</definedName>
    <definedName name="kldd1p_14">#REF!</definedName>
    <definedName name="kldd3p" localSheetId="22">#REF!</definedName>
    <definedName name="kldd3p">#REF!</definedName>
    <definedName name="kldd3p_14">#REF!</definedName>
    <definedName name="KLDG" localSheetId="22">#REF!</definedName>
    <definedName name="KLDG">#REF!</definedName>
    <definedName name="Kldocv" localSheetId="22">{"Thuxm2.xls","Sheet1"}</definedName>
    <definedName name="Kldocv">{"Thuxm2.xls","Sheet1"}</definedName>
    <definedName name="KLDV" localSheetId="22">#REF!</definedName>
    <definedName name="KLDV">#REF!</definedName>
    <definedName name="kljl" localSheetId="22">'B4. Định mức QLDA &amp; TV'!kljl</definedName>
    <definedName name="kljl">#REF!</definedName>
    <definedName name="KLMT" localSheetId="22">{"'Sheet1'!$L$16"}</definedName>
    <definedName name="KLMT">{"'Sheet1'!$L$16"}</definedName>
    <definedName name="KLTHDN" localSheetId="22">#REF!</definedName>
    <definedName name="KLTHDN">#REF!</definedName>
    <definedName name="KLTHDN_18">#REF!</definedName>
    <definedName name="KLTHNH" localSheetId="22">{"ÿÿÿÿÿ","DT cau tam Ha trinh 7.xls","DT cau tam Ha trinh 3.xls"}</definedName>
    <definedName name="KLTHNH">{"ÿÿÿÿÿ","DT cau tam Ha trinh 7.xls","DT cau tam Ha trinh 3.xls"}</definedName>
    <definedName name="kltho" localSheetId="22">#REF!</definedName>
    <definedName name="kltho">#REF!</definedName>
    <definedName name="KLtru" localSheetId="22">#REF!</definedName>
    <definedName name="KLtru">#REF!</definedName>
    <definedName name="Kluong" localSheetId="22">#REF!</definedName>
    <definedName name="Kluong">#REF!</definedName>
    <definedName name="KLVANKHUON" localSheetId="22">#REF!</definedName>
    <definedName name="KLVANKHUON">#REF!</definedName>
    <definedName name="KLVANKHUON_18" localSheetId="22">#REF!</definedName>
    <definedName name="KLVANKHUON_18">#REF!</definedName>
    <definedName name="KLVLD" localSheetId="22">#REF!</definedName>
    <definedName name="KLVLD">#REF!</definedName>
    <definedName name="KLVLD1" localSheetId="22">#REF!</definedName>
    <definedName name="KLVLD1">#REF!</definedName>
    <definedName name="KLVT" localSheetId="22">#REF!</definedName>
    <definedName name="KLVT">#REF!</definedName>
    <definedName name="KLVT_LD" localSheetId="22">#REF!</definedName>
    <definedName name="KLVT_LD">#REF!</definedName>
    <definedName name="km" localSheetId="22">#REF!</definedName>
    <definedName name="km">#REF!</definedName>
    <definedName name="KM_235_11" localSheetId="22">#REF!</definedName>
    <definedName name="KM_235_11">#REF!</definedName>
    <definedName name="KM_235_22" localSheetId="22">#REF!</definedName>
    <definedName name="KM_235_22">#REF!</definedName>
    <definedName name="KM_239_1" localSheetId="22">#REF!</definedName>
    <definedName name="KM_239_1">#REF!</definedName>
    <definedName name="KM_239_11" localSheetId="22">#REF!</definedName>
    <definedName name="KM_239_11">#REF!</definedName>
    <definedName name="KM_239_2" localSheetId="22">#REF!</definedName>
    <definedName name="KM_239_2">#REF!</definedName>
    <definedName name="KM_239_22" localSheetId="22">#REF!</definedName>
    <definedName name="KM_239_22">#REF!</definedName>
    <definedName name="Kmay_18">#REF!</definedName>
    <definedName name="kmong" localSheetId="22">#REF!</definedName>
    <definedName name="kmong">#REF!</definedName>
    <definedName name="kmong_14">#REF!</definedName>
    <definedName name="KMT">#REF!</definedName>
    <definedName name="Knc" localSheetId="22">#REF!</definedName>
    <definedName name="Knc">#REF!</definedName>
    <definedName name="Knc_18">#REF!</definedName>
    <definedName name="KNE" localSheetId="22">#REF!</definedName>
    <definedName name="KNE">#REF!</definedName>
    <definedName name="KNM" localSheetId="22">#REF!</definedName>
    <definedName name="KNM">#REF!</definedName>
    <definedName name="kno" localSheetId="22">#REF!</definedName>
    <definedName name="kno">#REF!</definedName>
    <definedName name="kno_14" localSheetId="22">#REF!</definedName>
    <definedName name="kno_14">#REF!</definedName>
    <definedName name="ko" localSheetId="22">#REF!</definedName>
    <definedName name="ko">#REF!</definedName>
    <definedName name="kodsx">#REF!</definedName>
    <definedName name="KonTum">#REF!</definedName>
    <definedName name="kp" localSheetId="22">TLTH</definedName>
    <definedName name="kp">TLTH</definedName>
    <definedName name="kp_15">#REF!</definedName>
    <definedName name="kp_16">#REF!</definedName>
    <definedName name="kp_17">#REF!</definedName>
    <definedName name="kp_18">#REF!</definedName>
    <definedName name="kp_19">#REF!</definedName>
    <definedName name="kp_20">#REF!</definedName>
    <definedName name="kp_21">#REF!</definedName>
    <definedName name="kp_22">#REF!</definedName>
    <definedName name="kp_23">#REF!</definedName>
    <definedName name="kp_24">#REF!</definedName>
    <definedName name="kp_25">#REF!</definedName>
    <definedName name="kp_26">#REF!</definedName>
    <definedName name="kp_27">#REF!</definedName>
    <definedName name="kp_28">#REF!</definedName>
    <definedName name="kp_29">#REF!</definedName>
    <definedName name="kp_30">#REF!</definedName>
    <definedName name="kp_31">#REF!</definedName>
    <definedName name="kp_32">#REF!</definedName>
    <definedName name="kp_33">#REF!</definedName>
    <definedName name="kp_34">#REF!</definedName>
    <definedName name="kp_35">#REF!</definedName>
    <definedName name="kp_36">#REF!</definedName>
    <definedName name="kp_37">#REF!</definedName>
    <definedName name="kp_38">#REF!</definedName>
    <definedName name="kp1ph" localSheetId="22">#REF!</definedName>
    <definedName name="kp1ph">#REF!</definedName>
    <definedName name="kp1ph_18" localSheetId="22">#REF!</definedName>
    <definedName name="kp1ph_18">#REF!</definedName>
    <definedName name="KPBD_DaoTao" localSheetId="22">#REF!</definedName>
    <definedName name="KPBD_DaoTao">#REF!</definedName>
    <definedName name="KPBD_TK_Huyen" localSheetId="22">#REF!</definedName>
    <definedName name="KPBD_TK_Huyen">#REF!</definedName>
    <definedName name="KPBD_TK_So" localSheetId="22">#REF!</definedName>
    <definedName name="KPBD_TK_So">#REF!</definedName>
    <definedName name="KPBD_TK_Xa" localSheetId="22">#REF!</definedName>
    <definedName name="KPBD_TK_Xa">#REF!</definedName>
    <definedName name="KPC">0.7</definedName>
    <definedName name="Kpc_18">#REF!</definedName>
    <definedName name="KPDT_Lop" localSheetId="22">#REF!</definedName>
    <definedName name="KPDT_Lop">#REF!</definedName>
    <definedName name="KPHoTro_DT" localSheetId="22">#REF!</definedName>
    <definedName name="KPHoTro_DT">#REF!</definedName>
    <definedName name="KPNghiemThu_So" localSheetId="22">#REF!</definedName>
    <definedName name="KPNghiemThu_So">#REF!</definedName>
    <definedName name="KPTaiLieu" localSheetId="22">#REF!</definedName>
    <definedName name="KPTaiLieu">#REF!</definedName>
    <definedName name="KPTK_CapHuyen" localSheetId="22">#REF!</definedName>
    <definedName name="KPTK_CapHuyen">#REF!</definedName>
    <definedName name="KPTK_CapXa" localSheetId="22">#REF!</definedName>
    <definedName name="KPTK_CapXa">#REF!</definedName>
    <definedName name="KPTK_H" localSheetId="22">#REF!</definedName>
    <definedName name="KPTK_H">#REF!</definedName>
    <definedName name="KPTK_SO" localSheetId="22">#REF!</definedName>
    <definedName name="KPTK_SO">#REF!</definedName>
    <definedName name="KPTK_X" localSheetId="22">#REF!</definedName>
    <definedName name="KPTK_X">#REF!</definedName>
    <definedName name="kq">#REF!</definedName>
    <definedName name="KQ_Truong" localSheetId="22">#REF!</definedName>
    <definedName name="KQ_Truong">#REF!</definedName>
    <definedName name="kqkdbq" localSheetId="22">{"'Sheet1'!$L$16"}</definedName>
    <definedName name="kqkdbq">{"'Sheet1'!$L$16"}</definedName>
    <definedName name="KRACK" localSheetId="22">#REF!</definedName>
    <definedName name="KRACK">#REF!</definedName>
    <definedName name="KRTU" localSheetId="22">#REF!</definedName>
    <definedName name="KRTU">#REF!</definedName>
    <definedName name="ks" localSheetId="0">{"'Sheet1'!$L$16"}</definedName>
    <definedName name="ks" localSheetId="22">{"'Sheet1'!$L$16"}</definedName>
    <definedName name="ks">{"'Sheet1'!$L$16"}</definedName>
    <definedName name="ks_1" localSheetId="22">{"'Sheet1'!$L$16"}</definedName>
    <definedName name="KS_1">#REF!</definedName>
    <definedName name="KS_2">#REF!</definedName>
    <definedName name="KS_BAC1" localSheetId="22">#REF!</definedName>
    <definedName name="KS_BAC1">#REF!</definedName>
    <definedName name="KS_BAC2" localSheetId="22">#REF!</definedName>
    <definedName name="KS_BAC2">#REF!</definedName>
    <definedName name="KS_BAC3" localSheetId="22">#REF!</definedName>
    <definedName name="KS_BAC3">#REF!</definedName>
    <definedName name="KS_BAC4" localSheetId="22">#REF!</definedName>
    <definedName name="KS_BAC4">#REF!</definedName>
    <definedName name="KS_BAC5" localSheetId="22">#REF!</definedName>
    <definedName name="KS_BAC5">#REF!</definedName>
    <definedName name="KS_TB" localSheetId="22">#REF!</definedName>
    <definedName name="KS_TB">#REF!</definedName>
    <definedName name="ksbn" localSheetId="0">{"'Sheet1'!$L$16"}</definedName>
    <definedName name="ksbn" localSheetId="14">{"'Sheet1'!$L$16"}</definedName>
    <definedName name="ksbn" localSheetId="19">{"'Sheet1'!$L$16"}</definedName>
    <definedName name="ksbn" localSheetId="16">{"'Sheet1'!$L$16"}</definedName>
    <definedName name="ksbn" localSheetId="17">{"'Sheet1'!$L$16"}</definedName>
    <definedName name="ksbn" localSheetId="18">{"'Sheet1'!$L$16"}</definedName>
    <definedName name="ksbn" localSheetId="22">{"'Sheet1'!$L$16"}</definedName>
    <definedName name="ksbn" localSheetId="6">{"'Sheet1'!$L$16"}</definedName>
    <definedName name="ksbn">{"'Sheet1'!$L$16"}</definedName>
    <definedName name="ksbn_1" localSheetId="0">{"'Sheet1'!$L$16"}</definedName>
    <definedName name="ksbn_1" localSheetId="14">{"'Sheet1'!$L$16"}</definedName>
    <definedName name="ksbn_1" localSheetId="16">{"'Sheet1'!$L$16"}</definedName>
    <definedName name="ksbn_1" localSheetId="22">{"'Sheet1'!$L$16"}</definedName>
    <definedName name="ksbn_1" localSheetId="7">{"'Sheet1'!$L$16"}</definedName>
    <definedName name="ksbn_1">{"'Sheet1'!$L$16"}</definedName>
    <definedName name="kscamera" localSheetId="22">{"'Sheet1'!$L$16"}</definedName>
    <definedName name="kscamera">{"'Sheet1'!$L$16"}</definedName>
    <definedName name="KSDA" localSheetId="0">{"'Sheet1'!$L$16"}</definedName>
    <definedName name="KSDA" localSheetId="14">{"'Sheet1'!$L$16"}</definedName>
    <definedName name="KSDA" localSheetId="19">{"'Sheet1'!$L$16"}</definedName>
    <definedName name="KSDA" localSheetId="16">{"'Sheet1'!$L$16"}</definedName>
    <definedName name="KSDA" localSheetId="17">{"'Sheet1'!$L$16"}</definedName>
    <definedName name="KSDA" localSheetId="18">{"'Sheet1'!$L$16"}</definedName>
    <definedName name="KSDA" localSheetId="22">{"'Sheet1'!$L$16"}</definedName>
    <definedName name="KSDA" localSheetId="6">{"'Sheet1'!$L$16"}</definedName>
    <definedName name="KSDA" localSheetId="7">{"'Sheet1'!$L$16"}</definedName>
    <definedName name="KSDA">{"'Sheet1'!$L$16"}</definedName>
    <definedName name="KSDHPA2" localSheetId="22">{"'Sheet1'!$L$16"}</definedName>
    <definedName name="KSDHPA2">{"'Sheet1'!$L$16"}</definedName>
    <definedName name="kshn" localSheetId="0">{"'Sheet1'!$L$16"}</definedName>
    <definedName name="kshn" localSheetId="14">{"'Sheet1'!$L$16"}</definedName>
    <definedName name="kshn" localSheetId="19">{"'Sheet1'!$L$16"}</definedName>
    <definedName name="kshn" localSheetId="16">{"'Sheet1'!$L$16"}</definedName>
    <definedName name="kshn" localSheetId="17">{"'Sheet1'!$L$16"}</definedName>
    <definedName name="kshn" localSheetId="18">{"'Sheet1'!$L$16"}</definedName>
    <definedName name="kshn" localSheetId="22">{"'Sheet1'!$L$16"}</definedName>
    <definedName name="kshn" localSheetId="6">{"'Sheet1'!$L$16"}</definedName>
    <definedName name="kshn">{"'Sheet1'!$L$16"}</definedName>
    <definedName name="kshn_1" localSheetId="0">{"'Sheet1'!$L$16"}</definedName>
    <definedName name="kshn_1" localSheetId="14">{"'Sheet1'!$L$16"}</definedName>
    <definedName name="kshn_1" localSheetId="16">{"'Sheet1'!$L$16"}</definedName>
    <definedName name="kshn_1" localSheetId="22">{"'Sheet1'!$L$16"}</definedName>
    <definedName name="kshn_1" localSheetId="7">{"'Sheet1'!$L$16"}</definedName>
    <definedName name="kshn_1">{"'Sheet1'!$L$16"}</definedName>
    <definedName name="kskt5" localSheetId="22">{"'Sheet1'!$L$16"}</definedName>
    <definedName name="kskt5">{"'Sheet1'!$L$16"}</definedName>
    <definedName name="ksls" localSheetId="0">{"'Sheet1'!$L$16"}</definedName>
    <definedName name="ksls" localSheetId="14">{"'Sheet1'!$L$16"}</definedName>
    <definedName name="ksls" localSheetId="19">{"'Sheet1'!$L$16"}</definedName>
    <definedName name="ksls" localSheetId="16">{"'Sheet1'!$L$16"}</definedName>
    <definedName name="ksls" localSheetId="17">{"'Sheet1'!$L$16"}</definedName>
    <definedName name="ksls" localSheetId="18">{"'Sheet1'!$L$16"}</definedName>
    <definedName name="ksls" localSheetId="22">{"'Sheet1'!$L$16"}</definedName>
    <definedName name="ksls" localSheetId="6">{"'Sheet1'!$L$16"}</definedName>
    <definedName name="ksls">{"'Sheet1'!$L$16"}</definedName>
    <definedName name="ksls_1" localSheetId="0">{"'Sheet1'!$L$16"}</definedName>
    <definedName name="ksls_1" localSheetId="14">{"'Sheet1'!$L$16"}</definedName>
    <definedName name="ksls_1" localSheetId="16">{"'Sheet1'!$L$16"}</definedName>
    <definedName name="ksls_1" localSheetId="22">{"'Sheet1'!$L$16"}</definedName>
    <definedName name="ksls_1" localSheetId="7">{"'Sheet1'!$L$16"}</definedName>
    <definedName name="ksls_1">{"'Sheet1'!$L$16"}</definedName>
    <definedName name="KSP" localSheetId="22">#REF!</definedName>
    <definedName name="KSP">#REF!</definedName>
    <definedName name="KSTK" localSheetId="22">#REF!</definedName>
    <definedName name="KSTK">#REF!</definedName>
    <definedName name="KSTK_18">#REF!</definedName>
    <definedName name="KSW" localSheetId="22">#REF!</definedName>
    <definedName name="KSW">#REF!</definedName>
    <definedName name="kt" localSheetId="0">{"'Sheet1'!$L$16"}</definedName>
    <definedName name="kt" localSheetId="14">{"'Sheet1'!$L$16"}</definedName>
    <definedName name="kt" localSheetId="16">{"'Sheet1'!$L$16"}</definedName>
    <definedName name="kt" localSheetId="22">{"'Sheet1'!$L$16"}</definedName>
    <definedName name="kt" localSheetId="6">{"'Sheet1'!$L$16"}</definedName>
    <definedName name="kt" localSheetId="7">{"'Sheet1'!$L$16"}</definedName>
    <definedName name="kt">{"'Sheet1'!$L$16"}</definedName>
    <definedName name="ktc">#REF!</definedName>
    <definedName name="ktdk0" localSheetId="0">{#N/A,#N/A,FALSE,"Chi tiÆt"}</definedName>
    <definedName name="ktdk0" localSheetId="22">{#N/A,#N/A,FALSE,"Chi tiÆt"}</definedName>
    <definedName name="ktdk0">{#N/A,#N/A,FALSE,"Chi tiÆt"}</definedName>
    <definedName name="ktdk0_1" localSheetId="0">{#N/A,#N/A,FALSE,"Chi tiÆt"}</definedName>
    <definedName name="ktdk0_1" localSheetId="14">{#N/A,#N/A,FALSE,"Chi tiÆt"}</definedName>
    <definedName name="ktdk0_1" localSheetId="16">{#N/A,#N/A,FALSE,"Chi tiÆt"}</definedName>
    <definedName name="ktdk0_1" localSheetId="22">{#N/A,#N/A,FALSE,"Chi tiÆt"}</definedName>
    <definedName name="ktdk0_1" localSheetId="7">{#N/A,#N/A,FALSE,"Chi tiÆt"}</definedName>
    <definedName name="ktdk0_1">{#N/A,#N/A,FALSE,"Chi tiÆt"}</definedName>
    <definedName name="Kte" localSheetId="22">#REF!</definedName>
    <definedName name="Kte">#REF!</definedName>
    <definedName name="KTHD" localSheetId="22">#REF!</definedName>
    <definedName name="KTHD">#REF!</definedName>
    <definedName name="KTMNLOCAL" localSheetId="22">#REF!</definedName>
    <definedName name="KTMNLOCAL">#REF!</definedName>
    <definedName name="KTQT" localSheetId="22">#REF!</definedName>
    <definedName name="KTQT">#REF!</definedName>
    <definedName name="KTQTb" localSheetId="22">#REF!</definedName>
    <definedName name="KTQTb">#REF!</definedName>
    <definedName name="KTT" localSheetId="22">#REF!</definedName>
    <definedName name="KTT">#REF!</definedName>
    <definedName name="KTV" localSheetId="22">#REF!</definedName>
    <definedName name="KTV">#REF!</definedName>
    <definedName name="KUB" localSheetId="22">#REF!</definedName>
    <definedName name="KUB">#REF!</definedName>
    <definedName name="kurs1" localSheetId="22">#REF!</definedName>
    <definedName name="kurs1">#REF!</definedName>
    <definedName name="kurs2" localSheetId="22">#REF!</definedName>
    <definedName name="kurs2">#REF!</definedName>
    <definedName name="kurs3" localSheetId="22">#REF!</definedName>
    <definedName name="kurs3">#REF!</definedName>
    <definedName name="kurs4" localSheetId="22">#REF!</definedName>
    <definedName name="kurs4">#REF!</definedName>
    <definedName name="kv" localSheetId="22">#REF!</definedName>
    <definedName name="kv">#REF!</definedName>
    <definedName name="KVC" localSheetId="22">#REF!</definedName>
    <definedName name="KVC">#REF!</definedName>
    <definedName name="Kvc_14">#REF!</definedName>
    <definedName name="KVC_18">#REF!</definedName>
    <definedName name="Kvl" localSheetId="22">#REF!</definedName>
    <definedName name="Kvl">#REF!</definedName>
    <definedName name="Ký_nép">#REF!</definedName>
    <definedName name="KÝch_100_T">#REF!</definedName>
    <definedName name="KÝch_200_T">#REF!</definedName>
    <definedName name="KÝch_50_T">#REF!</definedName>
    <definedName name="kyhieu">#REF!</definedName>
    <definedName name="KYOWA">#REF!</definedName>
    <definedName name="L" localSheetId="22">#REF!</definedName>
    <definedName name="L">#REF!</definedName>
    <definedName name="l_1" localSheetId="22">#REF!</definedName>
    <definedName name="l_1">#REF!</definedName>
    <definedName name="l_14" localSheetId="22">#REF!</definedName>
    <definedName name="l_14">#REF!</definedName>
    <definedName name="L_18">#REF!</definedName>
    <definedName name="L_2">#REF!</definedName>
    <definedName name="l_dd">#REF!</definedName>
    <definedName name="L_mong" localSheetId="22">#REF!</definedName>
    <definedName name="L_mong">#REF!</definedName>
    <definedName name="L_mong_18">#REF!</definedName>
    <definedName name="L_p__Æt_cÊu_liÖn_kÕt_cÊu_c_p" localSheetId="22">#REF!</definedName>
    <definedName name="L_p__Æt_cÊu_liÖn_kÕt_cÊu_c_p">#REF!</definedName>
    <definedName name="l.dat" localSheetId="22">{"'Sheet1'!$L$16"}</definedName>
    <definedName name="l.dat">{"'Sheet1'!$L$16"}</definedName>
    <definedName name="L1_rate">650000</definedName>
    <definedName name="L100x8">#REF!</definedName>
    <definedName name="L130x9">#REF!</definedName>
    <definedName name="l1d" localSheetId="22">#REF!</definedName>
    <definedName name="l1d">#REF!</definedName>
    <definedName name="L2_BSS_E">#REF!</definedName>
    <definedName name="L2_rate">1350000</definedName>
    <definedName name="L63x6">5800</definedName>
    <definedName name="L70x6">#REF!</definedName>
    <definedName name="L80x6">#REF!</definedName>
    <definedName name="la" localSheetId="22">{#N/A,#N/A,FALSE,"Chi tiÆt"}</definedName>
    <definedName name="la">{#N/A,#N/A,FALSE,"Chi tiÆt"}</definedName>
    <definedName name="LABEL" localSheetId="22">#REF!</definedName>
    <definedName name="LABEL">#REF!</definedName>
    <definedName name="label_maxdurée_gar_ferme">#REF!</definedName>
    <definedName name="label_maxdurée_gar_option">#REF!</definedName>
    <definedName name="Label_UP">#REF!</definedName>
    <definedName name="Label_UP2">#REF!</definedName>
    <definedName name="Labor_Ovhd_Variant">#REF!</definedName>
    <definedName name="Lagerfixkosten" localSheetId="22">#REF!</definedName>
    <definedName name="Lagerfixkosten">#REF!</definedName>
    <definedName name="lai" localSheetId="0">{"'Sheet1'!$L$16"}</definedName>
    <definedName name="lai" localSheetId="14">{"'Sheet1'!$L$16"}</definedName>
    <definedName name="lai" localSheetId="19">{"'Sheet1'!$L$16"}</definedName>
    <definedName name="lai" localSheetId="16">{"'Sheet1'!$L$16"}</definedName>
    <definedName name="lai" localSheetId="17">{"'Sheet1'!$L$16"}</definedName>
    <definedName name="lai" localSheetId="18">{"'Sheet1'!$L$16"}</definedName>
    <definedName name="lai" localSheetId="22">{"'Sheet1'!$L$16"}</definedName>
    <definedName name="lai" localSheetId="6">{"'Sheet1'!$L$16"}</definedName>
    <definedName name="lai">{"'Sheet1'!$L$16"}</definedName>
    <definedName name="lai_1" localSheetId="0">{"'Sheet1'!$L$16"}</definedName>
    <definedName name="lai_1" localSheetId="14">{"'Sheet1'!$L$16"}</definedName>
    <definedName name="lai_1" localSheetId="16">{"'Sheet1'!$L$16"}</definedName>
    <definedName name="lai_1" localSheetId="22">{"'Sheet1'!$L$16"}</definedName>
    <definedName name="lai_1" localSheetId="7">{"'Sheet1'!$L$16"}</definedName>
    <definedName name="lai_1">{"'Sheet1'!$L$16"}</definedName>
    <definedName name="lai_suat_von_vay" localSheetId="22">#REF!</definedName>
    <definedName name="lai_suat_von_vay">#REF!</definedName>
    <definedName name="LaiChau">#REF!</definedName>
    <definedName name="LAK"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{"'Sheet1'!$L$16"}</definedName>
    <definedName name="lam" localSheetId="14">{"'Sheet1'!$L$16"}</definedName>
    <definedName name="lam" localSheetId="16">{"'Sheet1'!$L$16"}</definedName>
    <definedName name="lam" localSheetId="17">{"'Sheet1'!$L$16"}</definedName>
    <definedName name="lam" localSheetId="18">{"'Sheet1'!$L$16"}</definedName>
    <definedName name="lam" localSheetId="22">{"'Sheet1'!$L$16"}</definedName>
    <definedName name="lam" localSheetId="6">{"'Sheet1'!$L$16"}</definedName>
    <definedName name="lam" localSheetId="7">{"'Sheet1'!$L$16"}</definedName>
    <definedName name="lam">{"'Sheet1'!$L$16"}</definedName>
    <definedName name="lam_1" localSheetId="0">{"'Sheet1'!$L$16"}</definedName>
    <definedName name="lam_1" localSheetId="14">{"'Sheet1'!$L$16"}</definedName>
    <definedName name="lam_1" localSheetId="16">{"'Sheet1'!$L$16"}</definedName>
    <definedName name="lam_1" localSheetId="22">{"'Sheet1'!$L$16"}</definedName>
    <definedName name="lam_1" localSheetId="7">{"'Sheet1'!$L$16"}</definedName>
    <definedName name="lam_1">{"'Sheet1'!$L$16"}</definedName>
    <definedName name="LamDong">#REF!</definedName>
    <definedName name="LAMTHEM">#REF!</definedName>
    <definedName name="lan" localSheetId="0">{#N/A,#N/A,TRUE,"BT M200 da 10x20"}</definedName>
    <definedName name="lan" localSheetId="22">{#N/A,#N/A,TRUE,"BT M200 da 10x20"}</definedName>
    <definedName name="lan">{#N/A,#N/A,TRUE,"BT M200 da 10x20"}</definedName>
    <definedName name="lan_1" localSheetId="0">{#N/A,#N/A,TRUE,"BT M200 da 10x20"}</definedName>
    <definedName name="lan_1" localSheetId="14">{#N/A,#N/A,TRUE,"BT M200 da 10x20"}</definedName>
    <definedName name="lan_1" localSheetId="16">{#N/A,#N/A,TRUE,"BT M200 da 10x20"}</definedName>
    <definedName name="lan_1" localSheetId="22">{#N/A,#N/A,TRUE,"BT M200 da 10x20"}</definedName>
    <definedName name="lan_1" localSheetId="7">{#N/A,#N/A,TRUE,"BT M200 da 10x20"}</definedName>
    <definedName name="lan_1">{#N/A,#N/A,TRUE,"BT M200 da 10x20"}</definedName>
    <definedName name="LANANH" localSheetId="22">{#N/A,#N/A,FALSE,"Chi tiÆt"}</definedName>
    <definedName name="LANANH">{#N/A,#N/A,FALSE,"Chi tiÆt"}</definedName>
    <definedName name="Land" localSheetId="22">#REF!</definedName>
    <definedName name="Land">#REF!</definedName>
    <definedName name="Landsea" localSheetId="22">#REF!</definedName>
    <definedName name="Landsea">#REF!</definedName>
    <definedName name="lane" localSheetId="22">#REF!</definedName>
    <definedName name="lane">#REF!</definedName>
    <definedName name="langson" localSheetId="0">{"'Sheet1'!$L$16"}</definedName>
    <definedName name="langson" localSheetId="14">{"'Sheet1'!$L$16"}</definedName>
    <definedName name="langson" localSheetId="19">{"'Sheet1'!$L$16"}</definedName>
    <definedName name="langson" localSheetId="16">{"'Sheet1'!$L$16"}</definedName>
    <definedName name="langson" localSheetId="17">{"'Sheet1'!$L$16"}</definedName>
    <definedName name="langson" localSheetId="18">{"'Sheet1'!$L$16"}</definedName>
    <definedName name="langson" localSheetId="22">{"'Sheet1'!$L$16"}</definedName>
    <definedName name="langson" localSheetId="6">{"'Sheet1'!$L$16"}</definedName>
    <definedName name="langson">{"'Sheet1'!$L$16"}</definedName>
    <definedName name="langson_1" localSheetId="0">{"'Sheet1'!$L$16"}</definedName>
    <definedName name="langson_1" localSheetId="14">{"'Sheet1'!$L$16"}</definedName>
    <definedName name="langson_1" localSheetId="16">{"'Sheet1'!$L$16"}</definedName>
    <definedName name="langson_1" localSheetId="22">{"'Sheet1'!$L$16"}</definedName>
    <definedName name="langson_1" localSheetId="7">{"'Sheet1'!$L$16"}</definedName>
    <definedName name="langson_1">{"'Sheet1'!$L$16"}</definedName>
    <definedName name="LanguageEurop">#REF!</definedName>
    <definedName name="LanguageNoEurop">#REF!</definedName>
    <definedName name="LanguageStand">#REF!</definedName>
    <definedName name="lanhto">#REF!</definedName>
    <definedName name="lantrai" localSheetId="22">#REF!</definedName>
    <definedName name="LanTrai">#REF!</definedName>
    <definedName name="lao_keo_dam_cau" localSheetId="22">#REF!</definedName>
    <definedName name="lao_keo_dam_cau">#REF!</definedName>
    <definedName name="LaoCai">#REF!</definedName>
    <definedName name="Laodong" localSheetId="22">#REF!</definedName>
    <definedName name="Laodong">#REF!</definedName>
    <definedName name="LaoLapDam" localSheetId="22">#REF!</definedName>
    <definedName name="LaoLapDam">#REF!</definedName>
    <definedName name="LAP_DAT_TBA" localSheetId="22">#REF!</definedName>
    <definedName name="LAP_DAT_TBA">#REF!</definedName>
    <definedName name="Lap_dat_td" localSheetId="22">#REF!</definedName>
    <definedName name="Lap_dat_td">#REF!</definedName>
    <definedName name="lap1_18">#REF!</definedName>
    <definedName name="lap2_18">#REF!</definedName>
    <definedName name="lapa" localSheetId="22">#REF!</definedName>
    <definedName name="lapa">#REF!</definedName>
    <definedName name="lapb" localSheetId="22">#REF!</definedName>
    <definedName name="lapb">#REF!</definedName>
    <definedName name="lapc" localSheetId="22">#REF!</definedName>
    <definedName name="lapc">#REF!</definedName>
    <definedName name="LapDungDam">#REF!</definedName>
    <definedName name="Lapmay">#REF!</definedName>
    <definedName name="laptram">#REF!</definedName>
    <definedName name="Large_TCH">#REF!</definedName>
    <definedName name="LAST" localSheetId="22">#REF!</definedName>
    <definedName name="LAST">#REF!</definedName>
    <definedName name="latxay" localSheetId="22">{"'Sheet1'!$L$16"}</definedName>
    <definedName name="latxay">{"'Sheet1'!$L$16"}</definedName>
    <definedName name="LB" localSheetId="22">14643</definedName>
    <definedName name="Lb">#REF!</definedName>
    <definedName name="LBC_">#REF!</definedName>
    <definedName name="lbcnckt" localSheetId="22">#REF!</definedName>
    <definedName name="lbcnckt">#REF!</definedName>
    <definedName name="lbcnckt_15">#REF!</definedName>
    <definedName name="lbcnckt_16">#REF!</definedName>
    <definedName name="lbcnckt_17">#REF!</definedName>
    <definedName name="lbcnckt_19">#REF!</definedName>
    <definedName name="lbcnckt_20">#REF!</definedName>
    <definedName name="lbcnckt_21">#REF!</definedName>
    <definedName name="lbcnckt_22">#REF!</definedName>
    <definedName name="lbcnckt_23">#REF!</definedName>
    <definedName name="lbcnckt_24">#REF!</definedName>
    <definedName name="lbcnckt_25">#REF!</definedName>
    <definedName name="lbcnckt_26">#REF!</definedName>
    <definedName name="lbcnckt_27">#REF!</definedName>
    <definedName name="lbcnckt_28">#REF!</definedName>
    <definedName name="lbcnckt_29">#REF!</definedName>
    <definedName name="lbcnckt_30">#REF!</definedName>
    <definedName name="lbcnckt_31">#REF!</definedName>
    <definedName name="lbcnckt_32">#REF!</definedName>
    <definedName name="lbcnckt_33">#REF!</definedName>
    <definedName name="lbcnckt_34">#REF!</definedName>
    <definedName name="lbcnckt_35">#REF!</definedName>
    <definedName name="lbcnckt_36">#REF!</definedName>
    <definedName name="lbcnckt_37">#REF!</definedName>
    <definedName name="lbcnckt_38">#REF!</definedName>
    <definedName name="lbcnckt_7">#REF!</definedName>
    <definedName name="Lbe" localSheetId="22">#REF!</definedName>
    <definedName name="Lbe">#REF!</definedName>
    <definedName name="LBS_22">107800000</definedName>
    <definedName name="Lc" localSheetId="22">#REF!</definedName>
    <definedName name="Lc">#REF!</definedName>
    <definedName name="LC_TOTAL" localSheetId="22">#REF!</definedName>
    <definedName name="LC_TOTAL" localSheetId="7">#REF!</definedName>
    <definedName name="LC_TOTAL">#REF!</definedName>
    <definedName name="LC5_total" localSheetId="22">#REF!</definedName>
    <definedName name="LC5_total">#REF!</definedName>
    <definedName name="LC6_total" localSheetId="22">#REF!</definedName>
    <definedName name="LC6_total">#REF!</definedName>
    <definedName name="LCB" localSheetId="22">#REF!</definedName>
    <definedName name="LCB">#REF!</definedName>
    <definedName name="lcc">#REF!</definedName>
    <definedName name="LCD">#REF!</definedName>
    <definedName name="LCG">#NAME?</definedName>
    <definedName name="LCGia">#NAME?</definedName>
    <definedName name="LChuyengia">#NAME?</definedName>
    <definedName name="LCK" localSheetId="22">#REF!</definedName>
    <definedName name="LCK">#REF!</definedName>
    <definedName name="lcoc" localSheetId="22">#REF!</definedName>
    <definedName name="lcoc">#REF!</definedName>
    <definedName name="Lcong">#REF!</definedName>
    <definedName name="Lcot" localSheetId="22">#REF!</definedName>
    <definedName name="Lcot">#REF!</definedName>
    <definedName name="LCSClusterReady" localSheetId="22">#REF!</definedName>
    <definedName name="LCSClusterReady">#REF!</definedName>
    <definedName name="LCSComplexity" localSheetId="22">#REF!</definedName>
    <definedName name="LCSComplexity">#REF!</definedName>
    <definedName name="LCSDepl" localSheetId="22">#REF!</definedName>
    <definedName name="LCSDepl">#REF!</definedName>
    <definedName name="LCSDevStabil" localSheetId="22">#REF!</definedName>
    <definedName name="LCSDevStabil">#REF!</definedName>
    <definedName name="LCSEnv" localSheetId="22">#REF!</definedName>
    <definedName name="LCSEnv">#REF!</definedName>
    <definedName name="LCSPlan" localSheetId="22">#REF!</definedName>
    <definedName name="LCSPlan">#REF!</definedName>
    <definedName name="LCSPMBuild" localSheetId="22">#REF!</definedName>
    <definedName name="LCSPMBuild">#REF!</definedName>
    <definedName name="LCSPMDeploy" localSheetId="22">#REF!</definedName>
    <definedName name="LCSPMDeploy">#REF!</definedName>
    <definedName name="LCSPMEnvision" localSheetId="22">#REF!</definedName>
    <definedName name="LCSPMEnvision">#REF!</definedName>
    <definedName name="LCSPMPlan" localSheetId="22">#REF!</definedName>
    <definedName name="LCSPMPlan">#REF!</definedName>
    <definedName name="LCSQABuild" localSheetId="22">#REF!</definedName>
    <definedName name="LCSQABuild">#REF!</definedName>
    <definedName name="LCSQADeploy" localSheetId="22">#REF!</definedName>
    <definedName name="LCSQADeploy">#REF!</definedName>
    <definedName name="LCSQAEnvision" localSheetId="22">#REF!</definedName>
    <definedName name="LCSQAEnvision">#REF!</definedName>
    <definedName name="LCSQAPlan" localSheetId="22">#REF!</definedName>
    <definedName name="LCSQAPlan">#REF!</definedName>
    <definedName name="LCSScopeIncluded" localSheetId="22">#REF!</definedName>
    <definedName name="LCSScopeIncluded">#REF!</definedName>
    <definedName name="LCT" localSheetId="22">#REF!</definedName>
    <definedName name="LCT">#REF!</definedName>
    <definedName name="lctdn" localSheetId="22">#REF!</definedName>
    <definedName name="lctdn">#REF!</definedName>
    <definedName name="lctvt" localSheetId="22">#REF!</definedName>
    <definedName name="lctvt">#REF!</definedName>
    <definedName name="LD" localSheetId="22">#REF!</definedName>
    <definedName name="LD">#REF!</definedName>
    <definedName name="LDA" localSheetId="22">#REF!</definedName>
    <definedName name="LDA">#REF!</definedName>
    <definedName name="LDAM">#REF!</definedName>
    <definedName name="Ldatcat" localSheetId="22">#REF!</definedName>
    <definedName name="Ldatcat">#REF!</definedName>
    <definedName name="LDIM">#REF!</definedName>
    <definedName name="ldk">#REF!</definedName>
    <definedName name="LDM">#REF!</definedName>
    <definedName name="ldn" localSheetId="22">#REF!</definedName>
    <definedName name="ldn">#REF!</definedName>
    <definedName name="le" localSheetId="22">{"'Sheet1'!$L$16"}</definedName>
    <definedName name="le">{"'Sheet1'!$L$16"}</definedName>
    <definedName name="length">#REF!</definedName>
    <definedName name="LesConfigs">#REF!</definedName>
    <definedName name="Lf" localSheetId="22">#REF!</definedName>
    <definedName name="Lf">#REF!</definedName>
    <definedName name="LG" localSheetId="22">#REF!</definedName>
    <definedName name="LG">#REF!</definedName>
    <definedName name="lghag">#REF!</definedName>
    <definedName name="lghjfghjfg" localSheetId="22">#REF!</definedName>
    <definedName name="lghjfghjfg">#REF!</definedName>
    <definedName name="LgL">#REF!</definedName>
    <definedName name="lh">#REF!</definedName>
    <definedName name="LH_BB_KCNBB" localSheetId="22">#REF!</definedName>
    <definedName name="LH_BB_KCNBB">#REF!</definedName>
    <definedName name="LH_BT" localSheetId="22">#REF!</definedName>
    <definedName name="LH_BT">#REF!</definedName>
    <definedName name="LH_MT" localSheetId="22">#REF!</definedName>
    <definedName name="LH_MT">#REF!</definedName>
    <definedName name="license" localSheetId="22">#REF!</definedName>
    <definedName name="license">#REF!</definedName>
    <definedName name="Liens_utiles" localSheetId="22">#REF!</definedName>
    <definedName name="Liens_utiles">#REF!</definedName>
    <definedName name="LIET_KE_VI_TRI_DZ0.4KV" localSheetId="22">#REF!</definedName>
    <definedName name="LIET_KE_VI_TRI_DZ0.4KV">#REF!</definedName>
    <definedName name="LIET_KE_VI_TRI_DZ22KV" localSheetId="22">#REF!</definedName>
    <definedName name="LIET_KE_VI_TRI_DZ22KV">#REF!</definedName>
    <definedName name="ligne_fin" localSheetId="22">#REF!</definedName>
    <definedName name="ligne_fin">#REF!</definedName>
    <definedName name="Ligne_Groupe" localSheetId="22">#REF!</definedName>
    <definedName name="Ligne_Groupe">#REF!</definedName>
    <definedName name="LIGNEBSS">#REF!</definedName>
    <definedName name="LIGNENCIT">#REF!</definedName>
    <definedName name="LIGNENSEL">#REF!</definedName>
    <definedName name="limcount" localSheetId="19">13</definedName>
    <definedName name="limcount">2</definedName>
    <definedName name="LIN" localSheetId="22">{"'Sheet1'!$L$16"}</definedName>
    <definedName name="LIN">{"'Sheet1'!$L$16"}</definedName>
    <definedName name="line" localSheetId="22">L36C6</definedName>
    <definedName name="line">L36C6</definedName>
    <definedName name="Line1" localSheetId="22">#REF!</definedName>
    <definedName name="Line1">#REF!</definedName>
    <definedName name="line15" localSheetId="22">#REF!</definedName>
    <definedName name="line15">#REF!</definedName>
    <definedName name="Line2" localSheetId="22">#REF!</definedName>
    <definedName name="Line2">#REF!</definedName>
    <definedName name="line23" localSheetId="22">#REF!</definedName>
    <definedName name="line23">#REF!</definedName>
    <definedName name="Line3" localSheetId="22">#REF!</definedName>
    <definedName name="Line3">#REF!</definedName>
    <definedName name="LINE数" localSheetId="22">#REF!</definedName>
    <definedName name="LINE数">#REF!</definedName>
    <definedName name="linh" localSheetId="22">{"'Sheet1'!$L$16"}</definedName>
    <definedName name="linh">{"'Sheet1'!$L$16"}</definedName>
    <definedName name="LINHTINH" localSheetId="22">{"'Sheet1'!$L$16"}</definedName>
    <definedName name="LINHTINH">{"'Sheet1'!$L$16"}</definedName>
    <definedName name="Link" localSheetId="22">#REF!,#REF!</definedName>
    <definedName name="Link">#REF!,#REF!</definedName>
    <definedName name="Link_Area" localSheetId="22">#REF!</definedName>
    <definedName name="Link_Area">#REF!</definedName>
    <definedName name="Link_Teleq" localSheetId="22">#REF!</definedName>
    <definedName name="Link_Teleq">#REF!</definedName>
    <definedName name="LINKAGE_FN" localSheetId="22">#REF!</definedName>
    <definedName name="LINKAGE_FN">#REF!</definedName>
    <definedName name="list">#REF!</definedName>
    <definedName name="List_Areas" localSheetId="22">#REF!</definedName>
    <definedName name="List_Areas">#REF!</definedName>
    <definedName name="List_BacHang">#REF!</definedName>
    <definedName name="List_BuocTK">#REF!</definedName>
    <definedName name="List_CapCT">#REF!</definedName>
    <definedName name="List_Chapters" localSheetId="22">#REF!</definedName>
    <definedName name="List_Chapters">#REF!</definedName>
    <definedName name="List_DangDiaHinh">#REF!</definedName>
    <definedName name="List_HinhThucVC">#REF!</definedName>
    <definedName name="List_LoaiCT">#REF!</definedName>
    <definedName name="List_LoaiCT1">#REF!</definedName>
    <definedName name="List_LoaiPT">#REF!</definedName>
    <definedName name="List_NhanCongBX">#REF!</definedName>
    <definedName name="List_NhomHangTC">#REF!</definedName>
    <definedName name="List_of_Material" localSheetId="22">#REF!</definedName>
    <definedName name="List_of_Material">#REF!</definedName>
    <definedName name="List_of_Material_New" localSheetId="22">#REF!</definedName>
    <definedName name="List_of_Material_New">#REF!</definedName>
    <definedName name="List_Price_Coef">#REF!</definedName>
    <definedName name="List_Prod_CPC_Suivi_Liste" localSheetId="22">#REF!</definedName>
    <definedName name="List_Prod_CPC_Suivi_Liste">#REF!</definedName>
    <definedName name="List_Sites" localSheetId="22">#REF!</definedName>
    <definedName name="List_Sites">#REF!</definedName>
    <definedName name="List_TenThongTu">#REF!</definedName>
    <definedName name="List_TT042010">#REF!</definedName>
    <definedName name="ListeDésignation1_QuandChangement">#REF!</definedName>
    <definedName name="listOH">#REF!</definedName>
    <definedName name="LiveLoad" localSheetId="22">#REF!</definedName>
    <definedName name="LiveLoad">#REF!</definedName>
    <definedName name="ljkl" localSheetId="22">{"'Sheet1'!$L$16"}</definedName>
    <definedName name="ljkl">{"'Sheet1'!$L$16"}</definedName>
    <definedName name="LK">#REF!</definedName>
    <definedName name="LK_hathe" localSheetId="22">#REF!</definedName>
    <definedName name="LK_hathe">#REF!</definedName>
    <definedName name="LK_hathe_18">#REF!</definedName>
    <definedName name="LK2M11">#REF!</definedName>
    <definedName name="LK2M12">#REF!</definedName>
    <definedName name="lkhg">#REF!</definedName>
    <definedName name="lkj" localSheetId="22">'B4. Định mức QLDA &amp; TV'!lkj</definedName>
    <definedName name="lkj">[0]!lkj</definedName>
    <definedName name="lkn" localSheetId="22">#REF!</definedName>
    <definedName name="lkn">#REF!</definedName>
    <definedName name="LKTBA" localSheetId="22">#REF!</definedName>
    <definedName name="LKTBA">#REF!</definedName>
    <definedName name="LKUP" localSheetId="22">#REF!</definedName>
    <definedName name="LKUP">#REF!</definedName>
    <definedName name="LL" localSheetId="22">{"Thuxm2.xls","Sheet1"}</definedName>
    <definedName name="LL">{"Thuxm2.xls","Sheet1"}</definedName>
    <definedName name="LL_eq" localSheetId="22">#REF!</definedName>
    <definedName name="LL_eq">#REF!</definedName>
    <definedName name="LLCALLS">#REF!</definedName>
    <definedName name="LLCALLS2">#REF!</definedName>
    <definedName name="LLDIEKK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2">{"'Sheet1'!$L$16"}</definedName>
    <definedName name="lll">{"'Sheet1'!$L$16"}</definedName>
    <definedName name="LLLS"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#REF!</definedName>
    <definedName name="LLSIEKDKD"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 localSheetId="22">#REF!</definedName>
    <definedName name="lm">#REF!</definedName>
    <definedName name="LMATTS">#REF!</definedName>
    <definedName name="LMBIA">#REF!</definedName>
    <definedName name="LMBIA2">#REF!</definedName>
    <definedName name="LMCALLS">#REF!</definedName>
    <definedName name="LMCALLS2">#REF!</definedName>
    <definedName name="LMCOMPS">#REF!</definedName>
    <definedName name="Lmk" localSheetId="22">#REF!</definedName>
    <definedName name="Lmk">#REF!</definedName>
    <definedName name="Lmk_18" localSheetId="22">#REF!</definedName>
    <definedName name="Lmk_18">#REF!</definedName>
    <definedName name="LMT" localSheetId="22">{#N/A,#N/A,FALSE,"Chi tiÆt"}</definedName>
    <definedName name="LMT">{#N/A,#N/A,FALSE,"Chi tiÆt"}</definedName>
    <definedName name="LN" localSheetId="22">#REF!</definedName>
    <definedName name="LN">#REF!</definedName>
    <definedName name="LN_18" localSheetId="22">#REF!</definedName>
    <definedName name="LN_18">#REF!</definedName>
    <definedName name="LN_LT" localSheetId="22">#REF!</definedName>
    <definedName name="LN_LT">#REF!</definedName>
    <definedName name="LNC_dauvao">#REF!</definedName>
    <definedName name="Lnhip">#REF!</definedName>
    <definedName name="Lnsc">#REF!</definedName>
    <definedName name="lntt">#REF!</definedName>
    <definedName name="Lo">#REF!</definedName>
    <definedName name="Lo_18">#REF!</definedName>
    <definedName name="LO283K">#REF!</definedName>
    <definedName name="LO815K">#REF!</definedName>
    <definedName name="lôa33BT5" localSheetId="22">{"'Sheet1'!$L$16"}</definedName>
    <definedName name="lôa33BT5">{"'Sheet1'!$L$16"}</definedName>
    <definedName name="LOAD" localSheetId="22">#REF!</definedName>
    <definedName name="LOAD">#REF!</definedName>
    <definedName name="Loai" localSheetId="22">#REF!</definedName>
    <definedName name="loai">#REF!</definedName>
    <definedName name="LOAI_BM">#REF!</definedName>
    <definedName name="LoÁi_BQL">#REF!</definedName>
    <definedName name="LoÁi_BQL_14">#REF!</definedName>
    <definedName name="LOAI_CN" localSheetId="22">#REF!</definedName>
    <definedName name="LOAI_CN">#REF!</definedName>
    <definedName name="LoÁi_CT">#REF!</definedName>
    <definedName name="LoÁi_CT_14">#REF!</definedName>
    <definedName name="LOAI_DUONG" localSheetId="22">#REF!</definedName>
    <definedName name="LOAI_DUONG">#REF!</definedName>
    <definedName name="LOAI_MB">#REF!</definedName>
    <definedName name="Loai_TD" localSheetId="22">#REF!</definedName>
    <definedName name="Loai_TD">#REF!</definedName>
    <definedName name="Loai_TD_18">#REF!</definedName>
    <definedName name="LoaiActor" localSheetId="22">#REF!</definedName>
    <definedName name="LoaiActor">#REF!</definedName>
    <definedName name="LoaiBQL" localSheetId="22">#REF!</definedName>
    <definedName name="LoaiBQL">#REF!</definedName>
    <definedName name="LOAICHUNGTU" localSheetId="22">#REF!</definedName>
    <definedName name="LOAICHUNGTU">#REF!</definedName>
    <definedName name="LoaiCN" localSheetId="22">#REF!</definedName>
    <definedName name="LoaiCN">#REF!</definedName>
    <definedName name="LoaiCN_HN" localSheetId="22">#REF!</definedName>
    <definedName name="LoaiCN_HN">#REF!</definedName>
    <definedName name="LOAICN_KT" localSheetId="22">#REF!</definedName>
    <definedName name="LOAICN_KT">#REF!</definedName>
    <definedName name="LoaiCongTrinh">#REF!</definedName>
    <definedName name="LoaiCT" localSheetId="22">#REF!</definedName>
    <definedName name="LoaiCT">#REF!</definedName>
    <definedName name="Loaiday_14" localSheetId="22">#REF!</definedName>
    <definedName name="Loaiday_14">#REF!</definedName>
    <definedName name="LOAIDUAN" localSheetId="22">#REF!</definedName>
    <definedName name="LOAIDUAN">#REF!</definedName>
    <definedName name="loaiduong">#REF!</definedName>
    <definedName name="LOAÏI_CHÖÙNG_TÖØ" localSheetId="22">#REF!</definedName>
    <definedName name="LOAÏI_CHÖÙNG_TÖØ">#REF!</definedName>
    <definedName name="LoaiManHinh" localSheetId="22">#REF!</definedName>
    <definedName name="LoaiManHinh">#REF!</definedName>
    <definedName name="loaitai">#REF!</definedName>
    <definedName name="loaitai1">#REF!</definedName>
    <definedName name="loaitai2">#REF!</definedName>
    <definedName name="LoaixeH" localSheetId="22">#REF!</definedName>
    <definedName name="LoaixeH">#REF!</definedName>
    <definedName name="LoaixeXB" localSheetId="22">#REF!</definedName>
    <definedName name="LoaixeXB">#REF!</definedName>
    <definedName name="LOC" localSheetId="22">#REF!</definedName>
    <definedName name="LOC">#REF!</definedName>
    <definedName name="Local_Content" localSheetId="22">#REF!</definedName>
    <definedName name="Local_Content">#REF!</definedName>
    <definedName name="Local_Content_Inst_Ph1A" localSheetId="22">#REF!</definedName>
    <definedName name="Local_Content_Inst_Ph1A">#REF!</definedName>
    <definedName name="Local_Content_Inst_Ph1B" localSheetId="22">#REF!</definedName>
    <definedName name="Local_Content_Inst_Ph1B">#REF!</definedName>
    <definedName name="Local_Content_Inst_Ph2" localSheetId="22">#REF!</definedName>
    <definedName name="Local_Content_Inst_Ph2">#REF!</definedName>
    <definedName name="Local_Content_PM" localSheetId="22">#REF!</definedName>
    <definedName name="Local_Content_PM">#REF!</definedName>
    <definedName name="local_EN" localSheetId="22">#REF!</definedName>
    <definedName name="local_EN">#REF!</definedName>
    <definedName name="LOCAL_INSTALL">#REF!</definedName>
    <definedName name="LOCAL_MYSQL_DATE_FORMAT" localSheetId="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22">#REF!</definedName>
    <definedName name="location">#REF!</definedName>
    <definedName name="Logistic" localSheetId="22">#REF!</definedName>
    <definedName name="Logistic">#REF!</definedName>
    <definedName name="Logistics">#REF!</definedName>
    <definedName name="Logistik" localSheetId="22">#REF!</definedName>
    <definedName name="Logistik">#REF!</definedName>
    <definedName name="LogistikWE" localSheetId="22">#REF!</definedName>
    <definedName name="LogistikWE">#REF!</definedName>
    <definedName name="loinhuan">#REF!</definedName>
    <definedName name="LOM" localSheetId="22">#REF!</definedName>
    <definedName name="LOM">#REF!</definedName>
    <definedName name="lon" localSheetId="22">#REF!</definedName>
    <definedName name="LON">{"'Sheet1'!$L$16"}</definedName>
    <definedName name="lón2" localSheetId="22">#REF!</definedName>
    <definedName name="lón2">#REF!</definedName>
    <definedName name="lón3" localSheetId="22">#REF!</definedName>
    <definedName name="lón3">#REF!</definedName>
    <definedName name="lón5" localSheetId="22">#REF!</definedName>
    <definedName name="lón5">#REF!</definedName>
    <definedName name="long">#REF!</definedName>
    <definedName name="LongAn">#REF!</definedName>
    <definedName name="LOOP" localSheetId="22">#REF!</definedName>
    <definedName name="LOOP">#REF!</definedName>
    <definedName name="Lop10A1" localSheetId="22">#REF!</definedName>
    <definedName name="Lop10A1">#REF!</definedName>
    <definedName name="Lop10A13" localSheetId="22">#REF!</definedName>
    <definedName name="Lop10A13">#REF!</definedName>
    <definedName name="Lop10A5" localSheetId="22">#REF!</definedName>
    <definedName name="Lop10A5">#REF!</definedName>
    <definedName name="Lop12A10" localSheetId="22">#REF!</definedName>
    <definedName name="Lop12A10">#REF!</definedName>
    <definedName name="Lop12A8" localSheetId="22">#REF!</definedName>
    <definedName name="Lop12A8">#REF!</definedName>
    <definedName name="Lop12A9" localSheetId="22">#REF!</definedName>
    <definedName name="Lop12A9">#REF!</definedName>
    <definedName name="loss" localSheetId="22">#REF!</definedName>
    <definedName name="loss">#REF!</definedName>
    <definedName name="Lp" localSheetId="22">#REF!</definedName>
    <definedName name="Lp">#REF!</definedName>
    <definedName name="LP_LEVEL_9400">#REF!</definedName>
    <definedName name="LP_LEVEL_USY">#REF!</definedName>
    <definedName name="LP_NMS_9400">#REF!</definedName>
    <definedName name="LPGTO">#REF!</definedName>
    <definedName name="LPGTO2">#REF!</definedName>
    <definedName name="lphu">#REF!</definedName>
    <definedName name="LPRM">292</definedName>
    <definedName name="LPSH">584</definedName>
    <definedName name="LPTDDT" localSheetId="22">#REF!</definedName>
    <definedName name="LPTDDT">#REF!</definedName>
    <definedName name="LPTDDT_14" localSheetId="22">#REF!</definedName>
    <definedName name="LPTDDT_14">#REF!</definedName>
    <definedName name="LPTDTK" localSheetId="22">#REF!</definedName>
    <definedName name="LPTDTK">#REF!</definedName>
    <definedName name="LPTDTK_14">#REF!</definedName>
    <definedName name="lqd">#REF!</definedName>
    <definedName name="LRMC">#REF!</definedName>
    <definedName name="Ls" localSheetId="22">#REF!</definedName>
    <definedName name="Ls">#REF!</definedName>
    <definedName name="lsb" localSheetId="22">#REF!</definedName>
    <definedName name="lsb">#REF!</definedName>
    <definedName name="lsbn" localSheetId="22">#REF!</definedName>
    <definedName name="lsbn">#REF!</definedName>
    <definedName name="lset" localSheetId="22">#REF!</definedName>
    <definedName name="lset">#REF!</definedName>
    <definedName name="Lst" localSheetId="22">#REF!</definedName>
    <definedName name="Lst">#REF!</definedName>
    <definedName name="LT" localSheetId="22">#REF!</definedName>
    <definedName name="LT">#REF!</definedName>
    <definedName name="LT_AL" localSheetId="22">#REF!</definedName>
    <definedName name="LT_AL">#REF!</definedName>
    <definedName name="LT_LH" localSheetId="22">#REF!</definedName>
    <definedName name="LT_LH">#REF!</definedName>
    <definedName name="LT2BSSGER">#REF!</definedName>
    <definedName name="Ltc" localSheetId="22">#REF!</definedName>
    <definedName name="Ltc">#REF!</definedName>
    <definedName name="LTD" localSheetId="22">#REF!</definedName>
    <definedName name="LTD">#REF!</definedName>
    <definedName name="ltdbgt" localSheetId="22">#REF!</definedName>
    <definedName name="ltdbgt">#REF!</definedName>
    <definedName name="LTGTQM" localSheetId="22">#REF!</definedName>
    <definedName name="LTGTQM">#REF!</definedName>
    <definedName name="LTKDDC" localSheetId="22">{"'Sheet1'!$L$16"}</definedName>
    <definedName name="LTKDDC">{"'Sheet1'!$L$16"}</definedName>
    <definedName name="ltqtctg">#REF!</definedName>
    <definedName name="LTR" localSheetId="22">#REF!</definedName>
    <definedName name="LTR">#REF!</definedName>
    <definedName name="ltre" localSheetId="22">#REF!</definedName>
    <definedName name="ltre">#REF!</definedName>
    <definedName name="LTRT">#REF!</definedName>
    <definedName name="LTRT2">#REF!</definedName>
    <definedName name="LTT" localSheetId="22">#REF!</definedName>
    <definedName name="Ltt">#REF!</definedName>
    <definedName name="LTTC">#REF!</definedName>
    <definedName name="LTTV">#REF!</definedName>
    <definedName name="LU_CT" localSheetId="22">#REF!</definedName>
    <definedName name="LU_CT">#REF!</definedName>
    <definedName name="LU_TL" localSheetId="22">#REF!</definedName>
    <definedName name="LU_TL">#REF!</definedName>
    <definedName name="lu12.2">#REF!</definedName>
    <definedName name="lu14.5">#REF!</definedName>
    <definedName name="lu15.5">#REF!</definedName>
    <definedName name="lu8.5">#REF!</definedName>
    <definedName name="luan" localSheetId="22">{"'Sheet1'!$L$16"}</definedName>
    <definedName name="luan">{"'Sheet1'!$L$16"}</definedName>
    <definedName name="LUBSSCAT">#REF!</definedName>
    <definedName name="LUBT2COEF">#REF!</definedName>
    <definedName name="LUBT2COST">#REF!</definedName>
    <definedName name="LUBT2PRICE">#REF!</definedName>
    <definedName name="LUBTCOEF">#REF!</definedName>
    <definedName name="LUBTCOST">#REF!</definedName>
    <definedName name="LUBTPRICE">#REF!</definedName>
    <definedName name="luc" localSheetId="22">{"'Sheet1'!$L$16"}</definedName>
    <definedName name="luc">{"'Sheet1'!$L$16"}</definedName>
    <definedName name="LUCANT">#REF!</definedName>
    <definedName name="lucas">#REF!</definedName>
    <definedName name="LUCBDEPLO">#REF!</definedName>
    <definedName name="LUCBFREI">#REF!</definedName>
    <definedName name="LUCBFTS">#REF!</definedName>
    <definedName name="LUCBIL" localSheetId="22">#REF!</definedName>
    <definedName name="LUCBIL">#REF!</definedName>
    <definedName name="LUCBINRTU">#REF!</definedName>
    <definedName name="LUCBLOG">#REF!</definedName>
    <definedName name="LUCBMARK">#REF!</definedName>
    <definedName name="LUCBMIS">#REF!</definedName>
    <definedName name="LUCBPREIN">#REF!</definedName>
    <definedName name="LUCBPROJ">#REF!</definedName>
    <definedName name="LUCBREC">#REF!</definedName>
    <definedName name="LUCBRETRO">#REF!</definedName>
    <definedName name="LUCBSC">#REF!</definedName>
    <definedName name="LUCBSPEC">#REF!</definedName>
    <definedName name="LUCBSSON">#REF!</definedName>
    <definedName name="LUCBSTDOC">#REF!</definedName>
    <definedName name="LUCBTRAIN">#REF!</definedName>
    <definedName name="LUCBTS">#REF!</definedName>
    <definedName name="LUCBWAR">#REF!</definedName>
    <definedName name="LUCECHO" localSheetId="22">#REF!</definedName>
    <definedName name="LUCECHO">#REF!</definedName>
    <definedName name="LUCEIR" localSheetId="22">#REF!</definedName>
    <definedName name="LUCEIR">#REF!</definedName>
    <definedName name="LUCENVE" localSheetId="22">#REF!</definedName>
    <definedName name="LUCENVE">#REF!</definedName>
    <definedName name="LUCHLR" localSheetId="22">#REF!</definedName>
    <definedName name="LUCHLR">#REF!</definedName>
    <definedName name="LUCIN" localSheetId="22">#REF!</definedName>
    <definedName name="LUCIN">#REF!</definedName>
    <definedName name="LUCINTER" localSheetId="22">#REF!</definedName>
    <definedName name="LUCINTER">#REF!</definedName>
    <definedName name="LUCMICBTS">#REF!</definedName>
    <definedName name="LUCMSC" localSheetId="22">#REF!</definedName>
    <definedName name="LUCMSC">#REF!</definedName>
    <definedName name="LUCNDEPLO" localSheetId="22">#REF!</definedName>
    <definedName name="LUCNDEPLO">#REF!</definedName>
    <definedName name="LUCNFREI" localSheetId="22">#REF!</definedName>
    <definedName name="LUCNFREI">#REF!</definedName>
    <definedName name="LUCNFTS" localSheetId="22">#REF!</definedName>
    <definedName name="LUCNFTS">#REF!</definedName>
    <definedName name="LUCNINRTU" localSheetId="22">#REF!</definedName>
    <definedName name="LUCNINRTU">#REF!</definedName>
    <definedName name="LUCNLOG" localSheetId="22">#REF!</definedName>
    <definedName name="LUCNLOG">#REF!</definedName>
    <definedName name="LUCNMARK" localSheetId="22">#REF!</definedName>
    <definedName name="LUCNMARK">#REF!</definedName>
    <definedName name="LUCNMIS" localSheetId="22">#REF!</definedName>
    <definedName name="LUCNMIS">#REF!</definedName>
    <definedName name="LUCNPREIN" localSheetId="22">#REF!</definedName>
    <definedName name="LUCNPREIN">#REF!</definedName>
    <definedName name="LUCNPROJ" localSheetId="22">#REF!</definedName>
    <definedName name="LUCNPROJ">#REF!</definedName>
    <definedName name="LUCNREC" localSheetId="22">#REF!</definedName>
    <definedName name="LUCNREC">#REF!</definedName>
    <definedName name="LUCNRETRO" localSheetId="22">#REF!</definedName>
    <definedName name="LUCNRETRO">#REF!</definedName>
    <definedName name="LUCNSPEC" localSheetId="22">#REF!</definedName>
    <definedName name="LUCNSPEC">#REF!</definedName>
    <definedName name="LUCNSSON" localSheetId="22">#REF!</definedName>
    <definedName name="LUCNSSON">#REF!</definedName>
    <definedName name="LUCNSTDOC" localSheetId="22">#REF!</definedName>
    <definedName name="LUCNSTDOC">#REF!</definedName>
    <definedName name="LUCNTRAIN" localSheetId="22">#REF!</definedName>
    <definedName name="LUCNTRAIN">#REF!</definedName>
    <definedName name="LUCNWAR" localSheetId="22">#REF!</definedName>
    <definedName name="LUCNWAR">#REF!</definedName>
    <definedName name="LUCOMC" localSheetId="22">#REF!</definedName>
    <definedName name="LUCOMC">#REF!</definedName>
    <definedName name="LUCOMCR">#REF!</definedName>
    <definedName name="LUCOR">#REF!</definedName>
    <definedName name="LUCOTVAS" localSheetId="22">#REF!</definedName>
    <definedName name="LUCOTVAS">#REF!</definedName>
    <definedName name="LUCPOLE">#REF!</definedName>
    <definedName name="LUCPS">#REF!</definedName>
    <definedName name="lucr2">#REF!</definedName>
    <definedName name="LUCSMIM" localSheetId="22">#REF!</definedName>
    <definedName name="LUCSMIM">#REF!</definedName>
    <definedName name="LUCSPARE" localSheetId="22">#REF!</definedName>
    <definedName name="LUCSPARE">#REF!</definedName>
    <definedName name="LUCSPB">#REF!</definedName>
    <definedName name="LUCTE">#REF!</definedName>
    <definedName name="LUCVM" localSheetId="22">#REF!</definedName>
    <definedName name="LUCVM">#REF!</definedName>
    <definedName name="lulop16">#REF!</definedName>
    <definedName name="LUNSSCAT" localSheetId="22">#REF!</definedName>
    <definedName name="LUNSSCAT">#REF!</definedName>
    <definedName name="LUNT2COEF" localSheetId="22">#REF!</definedName>
    <definedName name="LUNT2COEF">#REF!</definedName>
    <definedName name="LUNT2COST" localSheetId="22">#REF!</definedName>
    <definedName name="LUNT2COST">#REF!</definedName>
    <definedName name="LUNT2PRICE" localSheetId="22">#REF!</definedName>
    <definedName name="LUNT2PRICE">#REF!</definedName>
    <definedName name="LUNTCOEF" localSheetId="22">#REF!</definedName>
    <definedName name="LUNTCOEF">#REF!</definedName>
    <definedName name="LUNTCOST" localSheetId="22">#REF!</definedName>
    <definedName name="LUNTCOST">#REF!</definedName>
    <definedName name="LUNTPRICE" localSheetId="22">#REF!</definedName>
    <definedName name="LUNTPRICE">#REF!</definedName>
    <definedName name="luoithephan" localSheetId="22">#REF!</definedName>
    <definedName name="luoithephan">#REF!</definedName>
    <definedName name="luon" localSheetId="22">{"'Sheet1'!$L$16"}</definedName>
    <definedName name="luon">{"'Sheet1'!$L$16"}</definedName>
    <definedName name="luoncap">#REF!</definedName>
    <definedName name="luong" localSheetId="22">#REF!</definedName>
    <definedName name="luong">#REF!</definedName>
    <definedName name="LUONGBIENDONG" localSheetId="22">#REF!</definedName>
    <definedName name="LUONGBIENDONG">#REF!</definedName>
    <definedName name="luonglaixe">#REF!</definedName>
    <definedName name="lurung16" localSheetId="22">#REF!</definedName>
    <definedName name="lurung16">#REF!</definedName>
    <definedName name="LUSPANT">#REF!</definedName>
    <definedName name="LUSPBCTIN">#REF!</definedName>
    <definedName name="LUSPBDEPLO">#REF!</definedName>
    <definedName name="LUSPBFREI">#REF!</definedName>
    <definedName name="LUSPBFTS">#REF!</definedName>
    <definedName name="LUSPBIL" localSheetId="22">#REF!</definedName>
    <definedName name="LUSPBIL">#REF!</definedName>
    <definedName name="LUSPBINRTU">#REF!</definedName>
    <definedName name="LUSPBLOG">#REF!</definedName>
    <definedName name="LUSPBMARK">#REF!</definedName>
    <definedName name="LUSPBMIS">#REF!</definedName>
    <definedName name="LUSPBPREIN">#REF!</definedName>
    <definedName name="LUSPBPROJ">#REF!</definedName>
    <definedName name="LUSPBREC">#REF!</definedName>
    <definedName name="LUSPBRETRO">#REF!</definedName>
    <definedName name="LUSPBSC">#REF!</definedName>
    <definedName name="LUSPBSPEC">#REF!</definedName>
    <definedName name="LUSPBSSON">#REF!</definedName>
    <definedName name="LUSPBSTDOC">#REF!</definedName>
    <definedName name="LUSPBTD">#REF!</definedName>
    <definedName name="LUSPBTRAIN">#REF!</definedName>
    <definedName name="LUSPBTS">#REF!</definedName>
    <definedName name="LUSPBWAR">#REF!</definedName>
    <definedName name="LUSPECHO" localSheetId="22">#REF!</definedName>
    <definedName name="LUSPECHO">#REF!</definedName>
    <definedName name="LUSPEIR" localSheetId="22">#REF!</definedName>
    <definedName name="LUSPEIR">#REF!</definedName>
    <definedName name="LUSPENVE" localSheetId="22">#REF!</definedName>
    <definedName name="LUSPENVE">#REF!</definedName>
    <definedName name="LUSPHLR" localSheetId="22">#REF!</definedName>
    <definedName name="LUSPHLR">#REF!</definedName>
    <definedName name="LUSPIN" localSheetId="22">#REF!</definedName>
    <definedName name="LUSPIN">#REF!</definedName>
    <definedName name="LUSPINTER" localSheetId="22">#REF!</definedName>
    <definedName name="LUSPINTER">#REF!</definedName>
    <definedName name="LUSPMICBTS">#REF!</definedName>
    <definedName name="LUSPMSC" localSheetId="22">#REF!</definedName>
    <definedName name="LUSPMSC">#REF!</definedName>
    <definedName name="LUSPNCTIN" localSheetId="22">#REF!</definedName>
    <definedName name="LUSPNCTIN">#REF!</definedName>
    <definedName name="LUSPNDEPLO" localSheetId="22">#REF!</definedName>
    <definedName name="LUSPNDEPLO">#REF!</definedName>
    <definedName name="LUSPNFREI" localSheetId="22">#REF!</definedName>
    <definedName name="LUSPNFREI">#REF!</definedName>
    <definedName name="LUSPNFTS" localSheetId="22">#REF!</definedName>
    <definedName name="LUSPNFTS">#REF!</definedName>
    <definedName name="LUSPNINRTU" localSheetId="22">#REF!</definedName>
    <definedName name="LUSPNINRTU">#REF!</definedName>
    <definedName name="LUSPNLOG" localSheetId="22">#REF!</definedName>
    <definedName name="LUSPNLOG">#REF!</definedName>
    <definedName name="LUSPNMARK" localSheetId="22">#REF!</definedName>
    <definedName name="LUSPNMARK">#REF!</definedName>
    <definedName name="LUSPNMIS" localSheetId="22">#REF!</definedName>
    <definedName name="LUSPNMIS">#REF!</definedName>
    <definedName name="LUSPNPREIN" localSheetId="22">#REF!</definedName>
    <definedName name="LUSPNPREIN">#REF!</definedName>
    <definedName name="LUSPNPROJ" localSheetId="22">#REF!</definedName>
    <definedName name="LUSPNPROJ">#REF!</definedName>
    <definedName name="LUSPNREC" localSheetId="22">#REF!</definedName>
    <definedName name="LUSPNREC">#REF!</definedName>
    <definedName name="LUSPNRETRO" localSheetId="22">#REF!</definedName>
    <definedName name="LUSPNRETRO">#REF!</definedName>
    <definedName name="LUSPNSPEC" localSheetId="22">#REF!</definedName>
    <definedName name="LUSPNSPEC">#REF!</definedName>
    <definedName name="LUSPNSSON" localSheetId="22">#REF!</definedName>
    <definedName name="LUSPNSSON">#REF!</definedName>
    <definedName name="LUSPNSTDOC" localSheetId="22">#REF!</definedName>
    <definedName name="LUSPNSTDOC">#REF!</definedName>
    <definedName name="LUSPNTD" localSheetId="22">#REF!</definedName>
    <definedName name="LUSPNTD">#REF!</definedName>
    <definedName name="LUSPNTRAIN" localSheetId="22">#REF!</definedName>
    <definedName name="LUSPNTRAIN">#REF!</definedName>
    <definedName name="LUSPNWAR" localSheetId="22">#REF!</definedName>
    <definedName name="LUSPNWAR">#REF!</definedName>
    <definedName name="LUSPOMC" localSheetId="22">#REF!</definedName>
    <definedName name="LUSPOMC">#REF!</definedName>
    <definedName name="LUSPOMCR">#REF!</definedName>
    <definedName name="LUSPOR">#REF!</definedName>
    <definedName name="LUSPOTVAS" localSheetId="22">#REF!</definedName>
    <definedName name="LUSPOTVAS">#REF!</definedName>
    <definedName name="LUSPPOLE">#REF!</definedName>
    <definedName name="LUSPPS">#REF!</definedName>
    <definedName name="LUSPSMIM" localSheetId="22">#REF!</definedName>
    <definedName name="LUSPSMIM">#REF!</definedName>
    <definedName name="LUSPSPARE" localSheetId="22">#REF!</definedName>
    <definedName name="LUSPSPARE">#REF!</definedName>
    <definedName name="LUSPSPB">#REF!</definedName>
    <definedName name="LUSPTE">#REF!</definedName>
    <definedName name="LUSPVM" localSheetId="22">#REF!</definedName>
    <definedName name="LUSPVM">#REF!</definedName>
    <definedName name="luthep10">#REF!</definedName>
    <definedName name="luuthong" localSheetId="22">#REF!</definedName>
    <definedName name="luuthong">#REF!</definedName>
    <definedName name="lv..">#REF!</definedName>
    <definedName name="lVC" localSheetId="22">#REF!</definedName>
    <definedName name="lVC">#REF!</definedName>
    <definedName name="lvr..">#REF!</definedName>
    <definedName name="LVT">#REF!</definedName>
    <definedName name="LVX" localSheetId="22">#REF!</definedName>
    <definedName name="LVX">#REF!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22">#REF!</definedName>
    <definedName name="m">#REF!</definedName>
    <definedName name="m_1" localSheetId="22">#REF!</definedName>
    <definedName name="m_1">#REF!</definedName>
    <definedName name="m_14" localSheetId="22">#REF!</definedName>
    <definedName name="m_14">#REF!</definedName>
    <definedName name="M_2" localSheetId="22">#REF!</definedName>
    <definedName name="m_2">#REF!</definedName>
    <definedName name="m_3" localSheetId="22">#REF!</definedName>
    <definedName name="m_3">#REF!</definedName>
    <definedName name="m_4" localSheetId="22">#REF!</definedName>
    <definedName name="m_4">#REF!</definedName>
    <definedName name="M_CPBITRU">#REF!</definedName>
    <definedName name="M_CSCT">#REF!</definedName>
    <definedName name="m_cung">#REF!</definedName>
    <definedName name="M_NEGO_SERVICES">#REF!</definedName>
    <definedName name="M_TD">#REF!</definedName>
    <definedName name="m_up_SHDSL" localSheetId="22">#REF!</definedName>
    <definedName name="m_up_SHDSL">#REF!</definedName>
    <definedName name="M_UP_TRAINING">#REF!</definedName>
    <definedName name="M_y_trén_250_l">#REF!</definedName>
    <definedName name="M0.4" localSheetId="22">#REF!</definedName>
    <definedName name="M0.4">#REF!</definedName>
    <definedName name="m1_" localSheetId="22">#REF!</definedName>
    <definedName name="m1_">#REF!</definedName>
    <definedName name="m10_" localSheetId="22">#REF!</definedName>
    <definedName name="m10_">#REF!</definedName>
    <definedName name="M10.1" localSheetId="22">#REF!</definedName>
    <definedName name="M10.1">#REF!</definedName>
    <definedName name="M10.1_14" localSheetId="22">#REF!</definedName>
    <definedName name="M10.1_14">#REF!</definedName>
    <definedName name="M10.1_18">#REF!</definedName>
    <definedName name="M10.1a">#REF!</definedName>
    <definedName name="M10.1a_14">#REF!</definedName>
    <definedName name="M10.1a_18">#REF!</definedName>
    <definedName name="M10.2">#REF!</definedName>
    <definedName name="M10.2_14">#REF!</definedName>
    <definedName name="M10.2_18">#REF!</definedName>
    <definedName name="M10.2a">#REF!</definedName>
    <definedName name="M10.2a_14">#REF!</definedName>
    <definedName name="M10.2a_18">#REF!</definedName>
    <definedName name="m102bnnc" localSheetId="22">#REF!</definedName>
    <definedName name="m102bnnc">#REF!</definedName>
    <definedName name="m102bnnc_14">#REF!</definedName>
    <definedName name="m102bnvl" localSheetId="22">#REF!</definedName>
    <definedName name="m102bnvl">#REF!</definedName>
    <definedName name="m102bnvl_14">#REF!</definedName>
    <definedName name="M10aa1p">#REF!</definedName>
    <definedName name="M10aa1p_18">#REF!</definedName>
    <definedName name="m10aamtc" localSheetId="22">#REF!</definedName>
    <definedName name="m10aamtc">#REF!</definedName>
    <definedName name="m10aamtc_14">#REF!</definedName>
    <definedName name="m10aanc" localSheetId="22">#REF!</definedName>
    <definedName name="m10aanc">#REF!</definedName>
    <definedName name="m10aanc_14">#REF!</definedName>
    <definedName name="M10aavc">#REF!</definedName>
    <definedName name="m10aavl" localSheetId="22">#REF!</definedName>
    <definedName name="m10aavl">#REF!</definedName>
    <definedName name="m10aavl_14">#REF!</definedName>
    <definedName name="m10anc" localSheetId="22">#REF!</definedName>
    <definedName name="m10anc">#REF!</definedName>
    <definedName name="m10anc_14">#REF!</definedName>
    <definedName name="m10avl" localSheetId="22">#REF!</definedName>
    <definedName name="m10avl">#REF!</definedName>
    <definedName name="m10avl_14">#REF!</definedName>
    <definedName name="m10banc" localSheetId="22">#REF!</definedName>
    <definedName name="m10banc">#REF!</definedName>
    <definedName name="m10banc_14">#REF!</definedName>
    <definedName name="m10bavl" localSheetId="22">#REF!</definedName>
    <definedName name="m10bavl">#REF!</definedName>
    <definedName name="m10bavl_14">#REF!</definedName>
    <definedName name="m11_">#REF!</definedName>
    <definedName name="m122bnnc" localSheetId="22">#REF!</definedName>
    <definedName name="m122bnnc">#REF!</definedName>
    <definedName name="m122bnnc_14">#REF!</definedName>
    <definedName name="m122bnvl" localSheetId="22">#REF!</definedName>
    <definedName name="m122bnvl">#REF!</definedName>
    <definedName name="m122bnvl_14">#REF!</definedName>
    <definedName name="m12aanc" localSheetId="22">#REF!</definedName>
    <definedName name="m12aanc">#REF!</definedName>
    <definedName name="m12aanc_14">#REF!</definedName>
    <definedName name="m12aavl" localSheetId="22">#REF!</definedName>
    <definedName name="m12aavl">#REF!</definedName>
    <definedName name="m12aavl_14">#REF!</definedName>
    <definedName name="m12anc" localSheetId="22">#REF!</definedName>
    <definedName name="m12anc">#REF!</definedName>
    <definedName name="m12anc_14">#REF!</definedName>
    <definedName name="m12avl" localSheetId="22">#REF!</definedName>
    <definedName name="m12avl">#REF!</definedName>
    <definedName name="m12avl_14">#REF!</definedName>
    <definedName name="M12ba3p" localSheetId="22">#REF!</definedName>
    <definedName name="M12ba3p">#REF!</definedName>
    <definedName name="M12ba3p_18" localSheetId="22">#REF!</definedName>
    <definedName name="M12ba3p_18">#REF!</definedName>
    <definedName name="m12banc" localSheetId="22">#REF!</definedName>
    <definedName name="m12banc">#REF!</definedName>
    <definedName name="m12banc_14">#REF!</definedName>
    <definedName name="m12bavl" localSheetId="22">#REF!</definedName>
    <definedName name="m12bavl">#REF!</definedName>
    <definedName name="m12bavl_14">#REF!</definedName>
    <definedName name="M12bb1p" localSheetId="22">#REF!</definedName>
    <definedName name="M12bb1p">#REF!</definedName>
    <definedName name="M12bb1p_18" localSheetId="22">#REF!</definedName>
    <definedName name="M12bb1p_18">#REF!</definedName>
    <definedName name="m12bbnc" localSheetId="22">#REF!</definedName>
    <definedName name="m12bbnc">#REF!</definedName>
    <definedName name="m12bbnc_14">#REF!</definedName>
    <definedName name="m12bbvl" localSheetId="22">#REF!</definedName>
    <definedName name="m12bbvl">#REF!</definedName>
    <definedName name="m12bbvl_14">#REF!</definedName>
    <definedName name="M12bnnc" localSheetId="22">#REF!</definedName>
    <definedName name="M12bnnc">#REF!</definedName>
    <definedName name="M12bnnc_14">#REF!</definedName>
    <definedName name="M12bnvl" localSheetId="22">#REF!</definedName>
    <definedName name="M12bnvl">#REF!</definedName>
    <definedName name="M12bnvl_14">#REF!</definedName>
    <definedName name="M12cbnc" localSheetId="22">#REF!</definedName>
    <definedName name="M12cbnc">#REF!</definedName>
    <definedName name="M12cbnc_18" localSheetId="22">#REF!</definedName>
    <definedName name="M12cbnc_18">#REF!</definedName>
    <definedName name="M12cbvl" localSheetId="22">#REF!</definedName>
    <definedName name="M12cbvl">#REF!</definedName>
    <definedName name="M12cbvl_18" localSheetId="22">#REF!</definedName>
    <definedName name="M12cbvl_18">#REF!</definedName>
    <definedName name="m142bnnc" localSheetId="22">#REF!</definedName>
    <definedName name="m142bnnc">#REF!</definedName>
    <definedName name="m142bnnc_14">#REF!</definedName>
    <definedName name="m142bnvl" localSheetId="22">#REF!</definedName>
    <definedName name="m142bnvl">#REF!</definedName>
    <definedName name="m142bnvl_14">#REF!</definedName>
    <definedName name="M14bb1p" localSheetId="22">#REF!</definedName>
    <definedName name="M14bb1p">#REF!</definedName>
    <definedName name="M14bb1p_18" localSheetId="22">#REF!</definedName>
    <definedName name="M14bb1p_18">#REF!</definedName>
    <definedName name="m14bbnc" localSheetId="22">#REF!</definedName>
    <definedName name="m14bbnc">#REF!</definedName>
    <definedName name="m14bbnc_14">#REF!</definedName>
    <definedName name="M14bbvc" localSheetId="22">#REF!</definedName>
    <definedName name="M14bbvc">#REF!</definedName>
    <definedName name="M14bbvc_14">#REF!</definedName>
    <definedName name="m14bbvl" localSheetId="22">#REF!</definedName>
    <definedName name="m14bbvl">#REF!</definedName>
    <definedName name="m14bbvl_14">#REF!</definedName>
    <definedName name="m2_">#REF!</definedName>
    <definedName name="M2U">#REF!</definedName>
    <definedName name="m3_">#REF!</definedName>
    <definedName name="m4_">#REF!</definedName>
    <definedName name="m5_">#REF!</definedName>
    <definedName name="m6_">#REF!</definedName>
    <definedName name="m7_">#REF!</definedName>
    <definedName name="m8_">#REF!</definedName>
    <definedName name="M8a" localSheetId="22">#REF!</definedName>
    <definedName name="M8a">#REF!</definedName>
    <definedName name="M8a_14">#REF!</definedName>
    <definedName name="M8aa" localSheetId="22">#REF!</definedName>
    <definedName name="M8aa">#REF!</definedName>
    <definedName name="M8aa_14">#REF!</definedName>
    <definedName name="m8aanc" localSheetId="22">#REF!</definedName>
    <definedName name="m8aanc">#REF!</definedName>
    <definedName name="m8aanc_18" localSheetId="22">#REF!</definedName>
    <definedName name="m8aanc_18">#REF!</definedName>
    <definedName name="m8aavl" localSheetId="22">#REF!</definedName>
    <definedName name="m8aavl">#REF!</definedName>
    <definedName name="m8aavl_18" localSheetId="22">#REF!</definedName>
    <definedName name="m8aavl_18">#REF!</definedName>
    <definedName name="m8amtc" localSheetId="22">#REF!</definedName>
    <definedName name="m8amtc">#REF!</definedName>
    <definedName name="m8amtc_14">#REF!</definedName>
    <definedName name="m8anc" localSheetId="22">#REF!</definedName>
    <definedName name="m8anc">#REF!</definedName>
    <definedName name="m8anc_14">#REF!</definedName>
    <definedName name="m8avl" localSheetId="22">#REF!</definedName>
    <definedName name="m8avl">#REF!</definedName>
    <definedName name="m8avl_14">#REF!</definedName>
    <definedName name="m9_">#REF!</definedName>
    <definedName name="MA" localSheetId="22">NA()</definedName>
    <definedName name="MA">NA()</definedName>
    <definedName name="MA_COTHA" localSheetId="22">#REF!</definedName>
    <definedName name="MA_COTHA">#REF!</definedName>
    <definedName name="MA_CPZ" localSheetId="22">#REF!</definedName>
    <definedName name="MA_CPZ">#REF!</definedName>
    <definedName name="MA_DML" localSheetId="22">#REF!</definedName>
    <definedName name="MA_DML">#REF!</definedName>
    <definedName name="MA_LCTT">#REF!</definedName>
    <definedName name="Ma_testcase_34" localSheetId="22">#REF!</definedName>
    <definedName name="Ma_testcase_34">#REF!</definedName>
    <definedName name="Ma_testcase_342">#REF!</definedName>
    <definedName name="MA_TK">#REF!</definedName>
    <definedName name="Ma3pnc" localSheetId="22">#REF!</definedName>
    <definedName name="Ma3pnc">#REF!</definedName>
    <definedName name="Ma3pnc_18" localSheetId="22">#REF!</definedName>
    <definedName name="Ma3pnc_18">#REF!</definedName>
    <definedName name="Ma3pvl" localSheetId="22">#REF!</definedName>
    <definedName name="Ma3pvl">#REF!</definedName>
    <definedName name="Ma3pvl_18" localSheetId="22">#REF!</definedName>
    <definedName name="Ma3pvl_18">#REF!</definedName>
    <definedName name="Maa3pnc" localSheetId="22">#REF!</definedName>
    <definedName name="Maa3pnc">#REF!</definedName>
    <definedName name="Maa3pnc_18" localSheetId="22">#REF!</definedName>
    <definedName name="Maa3pnc_18">#REF!</definedName>
    <definedName name="Maa3pvl" localSheetId="22">#REF!</definedName>
    <definedName name="Maa3pvl">#REF!</definedName>
    <definedName name="Maa3pvl_18" localSheetId="22">#REF!</definedName>
    <definedName name="Maa3pvl_18">#REF!</definedName>
    <definedName name="MAC12_18" localSheetId="22">#REF!</definedName>
    <definedName name="MAC12_18">#REF!</definedName>
    <definedName name="MAC46_18">#REF!</definedName>
    <definedName name="MACOT_TA" localSheetId="22">#REF!</definedName>
    <definedName name="MACOT_TA">#REF!</definedName>
    <definedName name="MACPBLOAI">#REF!</definedName>
    <definedName name="MACPYT">#REF!</definedName>
    <definedName name="MACRO" localSheetId="22">#REF!</definedName>
    <definedName name="MACRO">#REF!</definedName>
    <definedName name="Macro2" localSheetId="22">#REF!</definedName>
    <definedName name="Macro2">#REF!</definedName>
    <definedName name="Macro3" localSheetId="22">#REF!</definedName>
    <definedName name="Macro3">#REF!</definedName>
    <definedName name="Macro3_18">#REF!</definedName>
    <definedName name="MACROA" localSheetId="22">#REF!</definedName>
    <definedName name="MACROA">#REF!</definedName>
    <definedName name="MACROB" localSheetId="22">#REF!</definedName>
    <definedName name="MACROB">#REF!</definedName>
    <definedName name="MADONGIA" localSheetId="22">#REF!</definedName>
    <definedName name="MADONGIA">#REF!</definedName>
    <definedName name="MAHANG" localSheetId="22">#REF!</definedName>
    <definedName name="MAHANG">#REF!</definedName>
    <definedName name="mahang_d" localSheetId="22">#REF!</definedName>
    <definedName name="mahang_d">#REF!</definedName>
    <definedName name="mahang_n" localSheetId="22">#REF!</definedName>
    <definedName name="mahang_n">#REF!</definedName>
    <definedName name="mahang_tc">#REF!</definedName>
    <definedName name="mahang_td">#REF!</definedName>
    <definedName name="mahang_th">#REF!</definedName>
    <definedName name="mahang_tondk" localSheetId="22">#REF!</definedName>
    <definedName name="mahang_tondk">#REF!</definedName>
    <definedName name="mahang_x">#REF!</definedName>
    <definedName name="mahieu" localSheetId="22">#REF!</definedName>
    <definedName name="mahieu">#REF!</definedName>
    <definedName name="mai" localSheetId="0">{"'Sheet1'!$L$16"}</definedName>
    <definedName name="mai" localSheetId="14">{"'Sheet1'!$L$16"}</definedName>
    <definedName name="mai" localSheetId="16">{"'Sheet1'!$L$16"}</definedName>
    <definedName name="mai" localSheetId="17">{"'Sheet1'!$L$16"}</definedName>
    <definedName name="mai" localSheetId="18">{"'Sheet1'!$L$16"}</definedName>
    <definedName name="mai" localSheetId="22">{"'Sheet1'!$L$16"}</definedName>
    <definedName name="mai" localSheetId="6">{"'Sheet1'!$L$16"}</definedName>
    <definedName name="mai" localSheetId="7">{"'Sheet1'!$L$16"}</definedName>
    <definedName name="mai">{"'Sheet1'!$L$16"}</definedName>
    <definedName name="Mailboxes" localSheetId="22">#REF!</definedName>
    <definedName name="Mailboxes">#REF!</definedName>
    <definedName name="MailboxReq">#REF!</definedName>
    <definedName name="MAIMUR">#REF!</definedName>
    <definedName name="MAINT">#REF!</definedName>
    <definedName name="MaintDuringCell">#REF!</definedName>
    <definedName name="maintenance_CapEx" localSheetId="22">#REF!</definedName>
    <definedName name="maintenance_CapEx">#REF!</definedName>
    <definedName name="Maintenance_tab">#REF!</definedName>
    <definedName name="MAJ" localSheetId="22">#REF!</definedName>
    <definedName name="MAJ">#REF!</definedName>
    <definedName name="MAJ_CON_EQP" localSheetId="22">#REF!</definedName>
    <definedName name="MAJ_CON_EQP">#REF!</definedName>
    <definedName name="MAJ_CON_EQP_14" localSheetId="22">#REF!</definedName>
    <definedName name="MAJ_CON_EQP_14">#REF!</definedName>
    <definedName name="MAJ_CON_EQP_18" localSheetId="22">#REF!</definedName>
    <definedName name="MAJ_CON_EQP_18">#REF!</definedName>
    <definedName name="make_14">#REF!</definedName>
    <definedName name="MakeIt">#REF!</definedName>
    <definedName name="MAKH_CO" localSheetId="22">#REF!</definedName>
    <definedName name="MAKH_CO">#REF!</definedName>
    <definedName name="MAKH_NO" localSheetId="22">#REF!</definedName>
    <definedName name="MAKH_NO">#REF!</definedName>
    <definedName name="MaMay_Q">#REF!</definedName>
    <definedName name="Man_Power_2005">#REF!</definedName>
    <definedName name="ManagementPacks" localSheetId="22">#REF!</definedName>
    <definedName name="ManagementPacks">#REF!</definedName>
    <definedName name="Manday">200</definedName>
    <definedName name="manday_hours">#REF!</definedName>
    <definedName name="MANG" localSheetId="22">#REF!</definedName>
    <definedName name="MANG">#REF!</definedName>
    <definedName name="MANGKHONGDAY" localSheetId="22">#REF!</definedName>
    <definedName name="MANGKHONGDAY">#REF!</definedName>
    <definedName name="Manhour_rate">#REF!</definedName>
    <definedName name="manhour_rate_expat">#REF!</definedName>
    <definedName name="Manhour_rate_local">#REF!</definedName>
    <definedName name="MANPP">#REF!</definedName>
    <definedName name="Maõ" localSheetId="22">#REF!</definedName>
    <definedName name="Maõ">#REF!</definedName>
    <definedName name="MAÕCOÙ">#REF!</definedName>
    <definedName name="MAÕNÔÏ">#REF!</definedName>
    <definedName name="mar">#REF!</definedName>
    <definedName name="marge_tgf">#REF!</definedName>
    <definedName name="marge_tgo">#REF!</definedName>
    <definedName name="Margin" localSheetId="22">#REF!</definedName>
    <definedName name="Margin">#REF!</definedName>
    <definedName name="margin_1" localSheetId="22">#REF!</definedName>
    <definedName name="margin_1">#REF!</definedName>
    <definedName name="Margin_2" localSheetId="22">#REF!</definedName>
    <definedName name="Margin_2">#REF!</definedName>
    <definedName name="Margin1" localSheetId="22">#REF!</definedName>
    <definedName name="Margin1">#REF!</definedName>
    <definedName name="Margin2" localSheetId="22">#REF!</definedName>
    <definedName name="Margin2">#REF!</definedName>
    <definedName name="MarginA" localSheetId="22">#REF!</definedName>
    <definedName name="MarginA">#REF!</definedName>
    <definedName name="MARGINPLAN">#REF!</definedName>
    <definedName name="MARGINPROJ">#REF!</definedName>
    <definedName name="MARKUP_SERV">#REF!</definedName>
    <definedName name="masaru">#REF!</definedName>
    <definedName name="Masonry_18">#REF!</definedName>
    <definedName name="MAT" localSheetId="22">#REF!</definedName>
    <definedName name="MAT">#REF!</definedName>
    <definedName name="MAT_10" localSheetId="22">#REF!</definedName>
    <definedName name="MAT_10">#REF!</definedName>
    <definedName name="MAT_11" localSheetId="22">#REF!</definedName>
    <definedName name="MAT_11">#REF!</definedName>
    <definedName name="MAT_12">#REF!</definedName>
    <definedName name="MAT_13">#REF!</definedName>
    <definedName name="MAT_14">#REF!</definedName>
    <definedName name="Mat_cau" localSheetId="22">#REF!</definedName>
    <definedName name="Mat_cau">#REF!</definedName>
    <definedName name="matbang" localSheetId="0">{"'Sheet1'!$L$16"}</definedName>
    <definedName name="matbang" localSheetId="14">{"'Sheet1'!$L$16"}</definedName>
    <definedName name="matbang" localSheetId="16">{"'Sheet1'!$L$16"}</definedName>
    <definedName name="matbang" localSheetId="17">{"'Sheet1'!$L$16"}</definedName>
    <definedName name="matbang" localSheetId="18">{"'Sheet1'!$L$16"}</definedName>
    <definedName name="matbang" localSheetId="22">{"'Sheet1'!$L$16"}</definedName>
    <definedName name="matbang" localSheetId="6">{"'Sheet1'!$L$16"}</definedName>
    <definedName name="matbang" localSheetId="7">{"'Sheet1'!$L$16"}</definedName>
    <definedName name="matbang">{"'Sheet1'!$L$16"}</definedName>
    <definedName name="matbang_1" localSheetId="0">{"'Sheet1'!$L$16"}</definedName>
    <definedName name="matbang_1" localSheetId="14">{"'Sheet1'!$L$16"}</definedName>
    <definedName name="matbang_1" localSheetId="16">{"'Sheet1'!$L$16"}</definedName>
    <definedName name="matbang_1" localSheetId="22">{"'Sheet1'!$L$16"}</definedName>
    <definedName name="matbang_1" localSheetId="7">{"'Sheet1'!$L$16"}</definedName>
    <definedName name="matbang_1">{"'Sheet1'!$L$16"}</definedName>
    <definedName name="matit" localSheetId="22">#REF!</definedName>
    <definedName name="matit">#REF!</definedName>
    <definedName name="MATK" localSheetId="22">#REF!</definedName>
    <definedName name="MATK">#REF!</definedName>
    <definedName name="MATK_CD" localSheetId="22">#REF!</definedName>
    <definedName name="MATK_CD">#REF!</definedName>
    <definedName name="MATK_M" localSheetId="22">#REF!</definedName>
    <definedName name="MATK_M">#REF!</definedName>
    <definedName name="MATP_GT" localSheetId="22">#REF!</definedName>
    <definedName name="MATP_GT">#REF!</definedName>
    <definedName name="Matrix" localSheetId="22">#REF!</definedName>
    <definedName name="Matrix">#REF!</definedName>
    <definedName name="matrix_mux">#REF!</definedName>
    <definedName name="matrix_proj_name">#REF!</definedName>
    <definedName name="matrix01">#REF!</definedName>
    <definedName name="matrix02">#REF!</definedName>
    <definedName name="matrix03">#REF!</definedName>
    <definedName name="matrix04">#REF!</definedName>
    <definedName name="matrix05">#REF!</definedName>
    <definedName name="MATRIX2">#REF!</definedName>
    <definedName name="mau" localSheetId="22">{"'Sheet1'!$L$16"}</definedName>
    <definedName name="mau">{"'Sheet1'!$L$16"}</definedName>
    <definedName name="MAVANKHUON" localSheetId="22">#REF!</definedName>
    <definedName name="MAVANKHUON">#REF!</definedName>
    <definedName name="MAVANKHUON_18">#REF!</definedName>
    <definedName name="MaViet" localSheetId="22">#REF!</definedName>
    <definedName name="MaViet">#REF!</definedName>
    <definedName name="MAVL" localSheetId="22">#REF!</definedName>
    <definedName name="MAVL">#REF!</definedName>
    <definedName name="MAVLD" localSheetId="22">#REF!</definedName>
    <definedName name="MAVLD">#REF!</definedName>
    <definedName name="MAVLD1" localSheetId="22">#REF!</definedName>
    <definedName name="MAVLD1">#REF!</definedName>
    <definedName name="MAVLTHDN" localSheetId="22">#REF!</definedName>
    <definedName name="MAVLTHDN">#REF!</definedName>
    <definedName name="MAVLTHDN_18" localSheetId="22">#REF!</definedName>
    <definedName name="MAVLTHDN_18">#REF!</definedName>
    <definedName name="MAVTTT" localSheetId="22">#REF!</definedName>
    <definedName name="MAVTTT">#REF!</definedName>
    <definedName name="Max_TDM_Slots">#REF!</definedName>
    <definedName name="may" localSheetId="22">#REF!</definedName>
    <definedName name="may">#REF!</definedName>
    <definedName name="May_bom_nuíc_10.0_CV" localSheetId="22">#REF!</definedName>
    <definedName name="May_bom_nuíc_10.0_CV">#REF!</definedName>
    <definedName name="May_bom_nuíc_15.0_CV">#REF!</definedName>
    <definedName name="May_bom_nuíc_20_KW">#REF!</definedName>
    <definedName name="May_bom_nuíc_20.0_CV">#REF!</definedName>
    <definedName name="May_bom_nuíc_45.0_CV">#REF!</definedName>
    <definedName name="May_cat_uèn">#REF!</definedName>
    <definedName name="May_cat_uon">#REF!</definedName>
    <definedName name="May_dao0.8m3">#REF!</definedName>
    <definedName name="May_dao1.25m3">#REF!</definedName>
    <definedName name="May_dong_cäc_1.2_T">#REF!</definedName>
    <definedName name="May_dong_cäc_1.8_T">#REF!</definedName>
    <definedName name="May_dong_cäc_2.5_T">#REF!</definedName>
    <definedName name="MAY_IN">#REF!</definedName>
    <definedName name="May_luån_cap_15_KW">#REF!</definedName>
    <definedName name="May_mai_2.7_KW">#REF!</definedName>
    <definedName name="May_nÐn_khÝ_10_m3_ph">#REF!</definedName>
    <definedName name="May_nÐn_khÝ_9_m3_ph">#REF!</definedName>
    <definedName name="May_nÐn_khÝ_9m3_ph">#REF!</definedName>
    <definedName name="May_phun_son">#REF!</definedName>
    <definedName name="May_trén_vua_80_lÝt">#REF!</definedName>
    <definedName name="May_vËn_thang_0.8_T">#REF!</definedName>
    <definedName name="MaybomBT50m3">#REF!</definedName>
    <definedName name="MaycatBT">#REF!</definedName>
    <definedName name="Maycatuon5kw">#REF!</definedName>
    <definedName name="MAYCHU" localSheetId="22">#REF!</definedName>
    <definedName name="MAYCHU">#REF!</definedName>
    <definedName name="Maydamdui1.5">#REF!</definedName>
    <definedName name="Mayhan23">#REF!</definedName>
    <definedName name="MAYIN" localSheetId="22">#REF!</definedName>
    <definedName name="MAYIN">#REF!</definedName>
    <definedName name="Maykhoan4.5Kw">#REF!</definedName>
    <definedName name="Maykhoandung4.5KW">72334</definedName>
    <definedName name="MayMai1KW" localSheetId="22">#REF!</definedName>
    <definedName name="MayMai1KW">#REF!</definedName>
    <definedName name="Maynangthuyluc135cv">#REF!</definedName>
    <definedName name="mayrhhbtn100">#REF!</definedName>
    <definedName name="mayrhhbtn65">#REF!</definedName>
    <definedName name="MAYTC_DONGHO" localSheetId="22">#REF!</definedName>
    <definedName name="MAYTC_DONGHO">#REF!</definedName>
    <definedName name="MAYTC_KHOAN1k" localSheetId="22">#REF!</definedName>
    <definedName name="MAYTC_KHOAN1k">#REF!</definedName>
    <definedName name="MAYTC_MAY1.5" localSheetId="22">#REF!</definedName>
    <definedName name="MAYTC_MAY1.5">#REF!</definedName>
    <definedName name="maythepnaphl" localSheetId="22">#REF!</definedName>
    <definedName name="maythepnaphl">#REF!</definedName>
    <definedName name="MAYTRAM" localSheetId="22">#REF!</definedName>
    <definedName name="MAYTRAM">#REF!</definedName>
    <definedName name="MaytronVXM80l">#REF!</definedName>
    <definedName name="mayui110">#REF!</definedName>
    <definedName name="mayumi">#REF!</definedName>
    <definedName name="Mayvanthang0.5T">#REF!</definedName>
    <definedName name="MAZ">#REF!</definedName>
    <definedName name="MAZCO">#REF!</definedName>
    <definedName name="MAZNO">#REF!</definedName>
    <definedName name="mazut">#REF!</definedName>
    <definedName name="MB_3">#REF!</definedName>
    <definedName name="MB_Intel_Server_C440GX_Dual_Sl2_ATX" localSheetId="22">#REF!</definedName>
    <definedName name="MB_Intel_Server_C440GX_Dual_Sl2_ATX">#REF!</definedName>
    <definedName name="MB_Tomato_810B_Twin" localSheetId="22">#REF!</definedName>
    <definedName name="MB_Tomato_810B_Twin">#REF!</definedName>
    <definedName name="MB09FRAC">#REF!</definedName>
    <definedName name="MB09FRDC">#REF!</definedName>
    <definedName name="MBA">#REF!</definedName>
    <definedName name="Mba1p" localSheetId="22">#REF!</definedName>
    <definedName name="Mba1p">#REF!</definedName>
    <definedName name="Mba1p_18" localSheetId="22">#REF!</definedName>
    <definedName name="Mba1p_18">#REF!</definedName>
    <definedName name="Mba3p" localSheetId="22">#REF!</definedName>
    <definedName name="Mba3p">#REF!</definedName>
    <definedName name="Mba3p_18" localSheetId="22">#REF!</definedName>
    <definedName name="Mba3p_18">#REF!</definedName>
    <definedName name="Mbb3p" localSheetId="22">#REF!</definedName>
    <definedName name="Mbb3p">#REF!</definedName>
    <definedName name="Mbb3p_18" localSheetId="22">#REF!</definedName>
    <definedName name="Mbb3p_18">#REF!</definedName>
    <definedName name="Mbn1p" localSheetId="22">#REF!</definedName>
    <definedName name="Mbn1p">#REF!</definedName>
    <definedName name="Mbn1p_18" localSheetId="22">#REF!</definedName>
    <definedName name="Mbn1p_18">#REF!</definedName>
    <definedName name="mbnc" localSheetId="22">#REF!</definedName>
    <definedName name="mbnc">#REF!</definedName>
    <definedName name="mbnc_14">#REF!</definedName>
    <definedName name="MBORIGS">#REF!</definedName>
    <definedName name="MBPS">#REF!</definedName>
    <definedName name="mbt" localSheetId="22">#REF!</definedName>
    <definedName name="mbt">#REF!</definedName>
    <definedName name="mbvl" localSheetId="22">#REF!</definedName>
    <definedName name="mbvl">#REF!</definedName>
    <definedName name="mbvl_14" localSheetId="22">#REF!</definedName>
    <definedName name="mbvl_14">#REF!</definedName>
    <definedName name="mc" localSheetId="22">#REF!</definedName>
    <definedName name="mc">#REF!</definedName>
    <definedName name="mc_14" localSheetId="22">#REF!</definedName>
    <definedName name="mc_14">#REF!</definedName>
    <definedName name="Mcasea" localSheetId="22">#REF!</definedName>
    <definedName name="Mcasea">#REF!</definedName>
    <definedName name="MCatDot2.8kw" localSheetId="22">#REF!</definedName>
    <definedName name="MCatDot2.8kw">#REF!</definedName>
    <definedName name="mcatong5" localSheetId="22">#REF!</definedName>
    <definedName name="mcatong5">#REF!</definedName>
    <definedName name="mcatton15" localSheetId="22">#REF!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CO" localSheetId="0">{#N/A,#N/A,FALSE,"CCTV"}</definedName>
    <definedName name="MCCO" localSheetId="22">{#N/A,#N/A,FALSE,"CCTV"}</definedName>
    <definedName name="MCCO">{#N/A,#N/A,FALSE,"CCTV"}</definedName>
    <definedName name="MCCO_1" localSheetId="0">{#N/A,#N/A,FALSE,"CCTV"}</definedName>
    <definedName name="MCCO_1" localSheetId="14">{#N/A,#N/A,FALSE,"CCTV"}</definedName>
    <definedName name="MCCO_1" localSheetId="16">{#N/A,#N/A,FALSE,"CCTV"}</definedName>
    <definedName name="MCCO_1" localSheetId="22">{#N/A,#N/A,FALSE,"CCTV"}</definedName>
    <definedName name="MCCO_1" localSheetId="7">{#N/A,#N/A,FALSE,"CCTV"}</definedName>
    <definedName name="MCCO_1">{#N/A,#N/A,FALSE,"CCTV"}</definedName>
    <definedName name="MCCO10" localSheetId="0">{#N/A,#N/A,FALSE,"CCTV"}</definedName>
    <definedName name="MCCO10" localSheetId="22">{#N/A,#N/A,FALSE,"CCTV"}</definedName>
    <definedName name="MCCO10">{#N/A,#N/A,FALSE,"CCTV"}</definedName>
    <definedName name="MCCO10_1" localSheetId="0">{#N/A,#N/A,FALSE,"CCTV"}</definedName>
    <definedName name="MCCO10_1" localSheetId="14">{#N/A,#N/A,FALSE,"CCTV"}</definedName>
    <definedName name="MCCO10_1" localSheetId="16">{#N/A,#N/A,FALSE,"CCTV"}</definedName>
    <definedName name="MCCO10_1" localSheetId="22">{#N/A,#N/A,FALSE,"CCTV"}</definedName>
    <definedName name="MCCO10_1" localSheetId="7">{#N/A,#N/A,FALSE,"CCTV"}</definedName>
    <definedName name="MCCO10_1">{#N/A,#N/A,FALSE,"CCTV"}</definedName>
    <definedName name="MCCO11" localSheetId="0">{#N/A,#N/A,FALSE,"CCTV"}</definedName>
    <definedName name="MCCO11" localSheetId="22">{#N/A,#N/A,FALSE,"CCTV"}</definedName>
    <definedName name="MCCO11">{#N/A,#N/A,FALSE,"CCTV"}</definedName>
    <definedName name="MCCO11_1" localSheetId="0">{#N/A,#N/A,FALSE,"CCTV"}</definedName>
    <definedName name="MCCO11_1" localSheetId="14">{#N/A,#N/A,FALSE,"CCTV"}</definedName>
    <definedName name="MCCO11_1" localSheetId="16">{#N/A,#N/A,FALSE,"CCTV"}</definedName>
    <definedName name="MCCO11_1" localSheetId="22">{#N/A,#N/A,FALSE,"CCTV"}</definedName>
    <definedName name="MCCO11_1" localSheetId="7">{#N/A,#N/A,FALSE,"CCTV"}</definedName>
    <definedName name="MCCO11_1">{#N/A,#N/A,FALSE,"CCTV"}</definedName>
    <definedName name="MCCO12" localSheetId="0">{#N/A,#N/A,FALSE,"CCTV"}</definedName>
    <definedName name="MCCO12" localSheetId="22">{#N/A,#N/A,FALSE,"CCTV"}</definedName>
    <definedName name="MCCO12">{#N/A,#N/A,FALSE,"CCTV"}</definedName>
    <definedName name="MCCO12_1" localSheetId="0">{#N/A,#N/A,FALSE,"CCTV"}</definedName>
    <definedName name="MCCO12_1" localSheetId="14">{#N/A,#N/A,FALSE,"CCTV"}</definedName>
    <definedName name="MCCO12_1" localSheetId="16">{#N/A,#N/A,FALSE,"CCTV"}</definedName>
    <definedName name="MCCO12_1" localSheetId="22">{#N/A,#N/A,FALSE,"CCTV"}</definedName>
    <definedName name="MCCO12_1" localSheetId="7">{#N/A,#N/A,FALSE,"CCTV"}</definedName>
    <definedName name="MCCO12_1">{#N/A,#N/A,FALSE,"CCTV"}</definedName>
    <definedName name="MCCO13" localSheetId="0">{#N/A,#N/A,FALSE,"CCTV"}</definedName>
    <definedName name="MCCO13" localSheetId="22">{#N/A,#N/A,FALSE,"CCTV"}</definedName>
    <definedName name="MCCO13">{#N/A,#N/A,FALSE,"CCTV"}</definedName>
    <definedName name="MCCO13_1" localSheetId="0">{#N/A,#N/A,FALSE,"CCTV"}</definedName>
    <definedName name="MCCO13_1" localSheetId="14">{#N/A,#N/A,FALSE,"CCTV"}</definedName>
    <definedName name="MCCO13_1" localSheetId="16">{#N/A,#N/A,FALSE,"CCTV"}</definedName>
    <definedName name="MCCO13_1" localSheetId="22">{#N/A,#N/A,FALSE,"CCTV"}</definedName>
    <definedName name="MCCO13_1" localSheetId="7">{#N/A,#N/A,FALSE,"CCTV"}</definedName>
    <definedName name="MCCO13_1">{#N/A,#N/A,FALSE,"CCTV"}</definedName>
    <definedName name="MCCO3" localSheetId="0">{#N/A,#N/A,FALSE,"CCTV"}</definedName>
    <definedName name="MCCO3" localSheetId="22">{#N/A,#N/A,FALSE,"CCTV"}</definedName>
    <definedName name="MCCO3">{#N/A,#N/A,FALSE,"CCTV"}</definedName>
    <definedName name="MCCO3_1" localSheetId="0">{#N/A,#N/A,FALSE,"CCTV"}</definedName>
    <definedName name="MCCO3_1" localSheetId="14">{#N/A,#N/A,FALSE,"CCTV"}</definedName>
    <definedName name="MCCO3_1" localSheetId="16">{#N/A,#N/A,FALSE,"CCTV"}</definedName>
    <definedName name="MCCO3_1" localSheetId="22">{#N/A,#N/A,FALSE,"CCTV"}</definedName>
    <definedName name="MCCO3_1" localSheetId="7">{#N/A,#N/A,FALSE,"CCTV"}</definedName>
    <definedName name="MCCO3_1">{#N/A,#N/A,FALSE,"CCTV"}</definedName>
    <definedName name="MCCO4" localSheetId="0">{#N/A,#N/A,FALSE,"CCTV"}</definedName>
    <definedName name="MCCO4" localSheetId="22">{#N/A,#N/A,FALSE,"CCTV"}</definedName>
    <definedName name="MCCO4">{#N/A,#N/A,FALSE,"CCTV"}</definedName>
    <definedName name="MCCO4_1" localSheetId="0">{#N/A,#N/A,FALSE,"CCTV"}</definedName>
    <definedName name="MCCO4_1" localSheetId="14">{#N/A,#N/A,FALSE,"CCTV"}</definedName>
    <definedName name="MCCO4_1" localSheetId="16">{#N/A,#N/A,FALSE,"CCTV"}</definedName>
    <definedName name="MCCO4_1" localSheetId="22">{#N/A,#N/A,FALSE,"CCTV"}</definedName>
    <definedName name="MCCO4_1" localSheetId="7">{#N/A,#N/A,FALSE,"CCTV"}</definedName>
    <definedName name="MCCO4_1">{#N/A,#N/A,FALSE,"CCTV"}</definedName>
    <definedName name="MCCO5" localSheetId="0">{#N/A,#N/A,FALSE,"CCTV"}</definedName>
    <definedName name="MCCO5" localSheetId="22">{#N/A,#N/A,FALSE,"CCTV"}</definedName>
    <definedName name="MCCO5">{#N/A,#N/A,FALSE,"CCTV"}</definedName>
    <definedName name="MCCO5_1" localSheetId="0">{#N/A,#N/A,FALSE,"CCTV"}</definedName>
    <definedName name="MCCO5_1" localSheetId="14">{#N/A,#N/A,FALSE,"CCTV"}</definedName>
    <definedName name="MCCO5_1" localSheetId="16">{#N/A,#N/A,FALSE,"CCTV"}</definedName>
    <definedName name="MCCO5_1" localSheetId="22">{#N/A,#N/A,FALSE,"CCTV"}</definedName>
    <definedName name="MCCO5_1" localSheetId="7">{#N/A,#N/A,FALSE,"CCTV"}</definedName>
    <definedName name="MCCO5_1">{#N/A,#N/A,FALSE,"CCTV"}</definedName>
    <definedName name="MCCO6" localSheetId="0">{#N/A,#N/A,FALSE,"CCTV"}</definedName>
    <definedName name="MCCO6" localSheetId="22">{#N/A,#N/A,FALSE,"CCTV"}</definedName>
    <definedName name="MCCO6">{#N/A,#N/A,FALSE,"CCTV"}</definedName>
    <definedName name="MCCO6_1" localSheetId="0">{#N/A,#N/A,FALSE,"CCTV"}</definedName>
    <definedName name="MCCO6_1" localSheetId="14">{#N/A,#N/A,FALSE,"CCTV"}</definedName>
    <definedName name="MCCO6_1" localSheetId="16">{#N/A,#N/A,FALSE,"CCTV"}</definedName>
    <definedName name="MCCO6_1" localSheetId="22">{#N/A,#N/A,FALSE,"CCTV"}</definedName>
    <definedName name="MCCO6_1" localSheetId="7">{#N/A,#N/A,FALSE,"CCTV"}</definedName>
    <definedName name="MCCO6_1">{#N/A,#N/A,FALSE,"CCTV"}</definedName>
    <definedName name="MCCO7" localSheetId="0">{#N/A,#N/A,FALSE,"CCTV"}</definedName>
    <definedName name="MCCO7" localSheetId="22">{#N/A,#N/A,FALSE,"CCTV"}</definedName>
    <definedName name="MCCO7">{#N/A,#N/A,FALSE,"CCTV"}</definedName>
    <definedName name="MCCO7_1" localSheetId="0">{#N/A,#N/A,FALSE,"CCTV"}</definedName>
    <definedName name="MCCO7_1" localSheetId="14">{#N/A,#N/A,FALSE,"CCTV"}</definedName>
    <definedName name="MCCO7_1" localSheetId="16">{#N/A,#N/A,FALSE,"CCTV"}</definedName>
    <definedName name="MCCO7_1" localSheetId="22">{#N/A,#N/A,FALSE,"CCTV"}</definedName>
    <definedName name="MCCO7_1" localSheetId="7">{#N/A,#N/A,FALSE,"CCTV"}</definedName>
    <definedName name="MCCO7_1">{#N/A,#N/A,FALSE,"CCTV"}</definedName>
    <definedName name="MCCO8" localSheetId="0">{#N/A,#N/A,FALSE,"CCTV"}</definedName>
    <definedName name="MCCO8" localSheetId="22">{#N/A,#N/A,FALSE,"CCTV"}</definedName>
    <definedName name="MCCO8">{#N/A,#N/A,FALSE,"CCTV"}</definedName>
    <definedName name="MCCO8_1" localSheetId="0">{#N/A,#N/A,FALSE,"CCTV"}</definedName>
    <definedName name="MCCO8_1" localSheetId="14">{#N/A,#N/A,FALSE,"CCTV"}</definedName>
    <definedName name="MCCO8_1" localSheetId="16">{#N/A,#N/A,FALSE,"CCTV"}</definedName>
    <definedName name="MCCO8_1" localSheetId="22">{#N/A,#N/A,FALSE,"CCTV"}</definedName>
    <definedName name="MCCO8_1" localSheetId="7">{#N/A,#N/A,FALSE,"CCTV"}</definedName>
    <definedName name="MCCO8_1">{#N/A,#N/A,FALSE,"CCTV"}</definedName>
    <definedName name="MCCO9" localSheetId="0">{#N/A,#N/A,FALSE,"CCTV"}</definedName>
    <definedName name="MCCO9" localSheetId="22">{#N/A,#N/A,FALSE,"CCTV"}</definedName>
    <definedName name="MCCO9">{#N/A,#N/A,FALSE,"CCTV"}</definedName>
    <definedName name="MCCO9_1" localSheetId="0">{#N/A,#N/A,FALSE,"CCTV"}</definedName>
    <definedName name="MCCO9_1" localSheetId="14">{#N/A,#N/A,FALSE,"CCTV"}</definedName>
    <definedName name="MCCO9_1" localSheetId="16">{#N/A,#N/A,FALSE,"CCTV"}</definedName>
    <definedName name="MCCO9_1" localSheetId="22">{#N/A,#N/A,FALSE,"CCTV"}</definedName>
    <definedName name="MCCO9_1" localSheetId="7">{#N/A,#N/A,FALSE,"CCTV"}</definedName>
    <definedName name="MCCO9_1">{#N/A,#N/A,FALSE,"CCTV"}</definedName>
    <definedName name="MCCOÙ" localSheetId="0">{#N/A,#N/A,FALSE,"CCTV"}</definedName>
    <definedName name="MCCOÙ" localSheetId="22">{#N/A,#N/A,FALSE,"CCTV"}</definedName>
    <definedName name="MCCOÙ">{#N/A,#N/A,FALSE,"CCTV"}</definedName>
    <definedName name="MCCOÙ_1" localSheetId="0">{#N/A,#N/A,FALSE,"CCTV"}</definedName>
    <definedName name="MCCOÙ_1" localSheetId="14">{#N/A,#N/A,FALSE,"CCTV"}</definedName>
    <definedName name="MCCOÙ_1" localSheetId="16">{#N/A,#N/A,FALSE,"CCTV"}</definedName>
    <definedName name="MCCOÙ_1" localSheetId="22">{#N/A,#N/A,FALSE,"CCTV"}</definedName>
    <definedName name="MCCOÙ_1" localSheetId="7">{#N/A,#N/A,FALSE,"CCTV"}</definedName>
    <definedName name="MCCOÙ_1">{#N/A,#N/A,FALSE,"CCTV"}</definedName>
    <definedName name="MCONSOL">#REF!</definedName>
    <definedName name="Mcr" localSheetId="22">#REF!</definedName>
    <definedName name="Mcr">#REF!</definedName>
    <definedName name="mcuakl1.7" localSheetId="22">#REF!</definedName>
    <definedName name="mcuakl1.7">#REF!</definedName>
    <definedName name="MD" localSheetId="22">#REF!</definedName>
    <definedName name="MD">#REF!</definedName>
    <definedName name="MĐ3" localSheetId="22">{"'Sheet1'!$L$16"}</definedName>
    <definedName name="MĐ3">{"'Sheet1'!$L$16"}</definedName>
    <definedName name="MDA_ITP">#REF!</definedName>
    <definedName name="MDA_SSP">#REF!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C" localSheetId="22">#REF!</definedName>
    <definedName name="MDC">#REF!</definedName>
    <definedName name="mdc_" localSheetId="22">#REF!</definedName>
    <definedName name="mdc_">#REF!</definedName>
    <definedName name="MDCT">#REF!</definedName>
    <definedName name="Mdo" localSheetId="22">#REF!</definedName>
    <definedName name="Mdo">#REF!</definedName>
    <definedName name="MDT" localSheetId="22">#REF!</definedName>
    <definedName name="MDT">#REF!</definedName>
    <definedName name="MDT_14" localSheetId="22">#REF!</definedName>
    <definedName name="MDT_14">#REF!</definedName>
    <definedName name="MDT_18" localSheetId="22">#REF!</definedName>
    <definedName name="MDT_18">#REF!</definedName>
    <definedName name="MDTa">#REF!</definedName>
    <definedName name="MDTa_14">#REF!</definedName>
    <definedName name="MDTa_18">#REF!</definedName>
    <definedName name="MDV">#REF!</definedName>
    <definedName name="me" localSheetId="22">#REF!</definedName>
    <definedName name="me">#REF!</definedName>
    <definedName name="Më_réng_m_ng_ngo_i_vi_b_u__iÖn_H__néi_c_c_Tæng___i_PHñ_Lç__sãc_S_n__trung_gi___khu_c_ng_nghiÖp_néi_b_i_thuéc_B_u__iÖn_Sãc_S_n__kÕ_ho_ch__Çu_t__n_m_thø_ba__vïng_dù__n_BCC_víi_nttv" localSheetId="22">#REF!</definedName>
    <definedName name="Më_réng_m_ng_ngo_i_vi_b_u__iÖn_H__néi_c_c_Tæng___i_PHñ_Lç__sãc_S_n__trung_gi___khu_c_ng_nghiÖp_néi_b_i_thuéc_B_u__iÖn_Sãc_S_n__kÕ_ho_ch__Çu_t__n_m_thø_ba__vïng_dù__n_BCC_víi_nttv">#REF!</definedName>
    <definedName name="Medium_TCH">#REF!</definedName>
    <definedName name="MeetingTypes">#REF!</definedName>
    <definedName name="Menia" localSheetId="22">#REF!</definedName>
    <definedName name="Menia">#REF!</definedName>
    <definedName name="MENU1" localSheetId="22">#REF!</definedName>
    <definedName name="MENU1">#REF!</definedName>
    <definedName name="MENUVIEW" localSheetId="22">#REF!</definedName>
    <definedName name="MENUVIEW">#REF!</definedName>
    <definedName name="mepcocsau1">#REF!</definedName>
    <definedName name="mepcoctr100">#REF!</definedName>
    <definedName name="mepcoctr60">#REF!</definedName>
    <definedName name="MESSAGE" localSheetId="22">#REF!</definedName>
    <definedName name="MESSAGE">#REF!</definedName>
    <definedName name="MESSAGE1" localSheetId="22">#REF!</definedName>
    <definedName name="MESSAGE1">#REF!</definedName>
    <definedName name="MESSAGE2" localSheetId="22">#REF!</definedName>
    <definedName name="MESSAGE2">#REF!</definedName>
    <definedName name="MetalWork_18">#REF!</definedName>
    <definedName name="MF" localSheetId="22">#REF!</definedName>
    <definedName name="MF">#REF!</definedName>
    <definedName name="MF_10" localSheetId="22">#REF!</definedName>
    <definedName name="MF_10">#REF!</definedName>
    <definedName name="MF_11" localSheetId="22">#REF!</definedName>
    <definedName name="MF_11">#REF!</definedName>
    <definedName name="MF_12">#REF!</definedName>
    <definedName name="MF_13">#REF!</definedName>
    <definedName name="MF_14">#REF!</definedName>
    <definedName name="Mfg_Ovhd">#REF!</definedName>
    <definedName name="MFSdiscount">#REF!</definedName>
    <definedName name="mfto1" localSheetId="22">#REF!</definedName>
    <definedName name="mfto1">#REF!</definedName>
    <definedName name="mfto2" localSheetId="22">#REF!</definedName>
    <definedName name="mfto2">#REF!</definedName>
    <definedName name="mg" localSheetId="22">#REF!</definedName>
    <definedName name="mg">#REF!</definedName>
    <definedName name="MG_A" localSheetId="22">#REF!</definedName>
    <definedName name="MG_A">#REF!</definedName>
    <definedName name="MG_A_18" localSheetId="22">#REF!</definedName>
    <definedName name="MG_A_18">#REF!</definedName>
    <definedName name="mg1h" localSheetId="22">#REF!</definedName>
    <definedName name="mg1h">#REF!</definedName>
    <definedName name="mg1l2" localSheetId="22">#REF!</definedName>
    <definedName name="mg1l2">#REF!</definedName>
    <definedName name="mg1x" localSheetId="22">#REF!</definedName>
    <definedName name="mg1x">#REF!</definedName>
    <definedName name="mg2h" localSheetId="22">#REF!</definedName>
    <definedName name="mg2h">#REF!</definedName>
    <definedName name="mg2l2" localSheetId="22">#REF!</definedName>
    <definedName name="mg2l2">#REF!</definedName>
    <definedName name="mg2x" localSheetId="22">#REF!</definedName>
    <definedName name="mg2x">#REF!</definedName>
    <definedName name="mgh_18" localSheetId="22">#REF!</definedName>
    <definedName name="mgh_18">#REF!</definedName>
    <definedName name="mgiam" localSheetId="22">#REF!</definedName>
    <definedName name="mgiam">#REF!</definedName>
    <definedName name="MGMTtimedisc" localSheetId="22">#REF!</definedName>
    <definedName name="MGMTtimedisc">#REF!</definedName>
    <definedName name="mgn" localSheetId="22">#REF!</definedName>
    <definedName name="mgn">#REF!</definedName>
    <definedName name="MH" localSheetId="0">{"'Sheet1'!$L$16"}</definedName>
    <definedName name="MH" localSheetId="14">{"'Sheet1'!$L$16"}</definedName>
    <definedName name="MH" localSheetId="19">{"'Sheet1'!$L$16"}</definedName>
    <definedName name="MH" localSheetId="16">{"'Sheet1'!$L$16"}</definedName>
    <definedName name="MH" localSheetId="17">{"'Sheet1'!$L$16"}</definedName>
    <definedName name="MH" localSheetId="18">{"'Sheet1'!$L$16"}</definedName>
    <definedName name="MH" localSheetId="22">{"'Sheet1'!$L$16"}</definedName>
    <definedName name="MH" localSheetId="6">{"'Sheet1'!$L$16"}</definedName>
    <definedName name="MH">{"'Sheet1'!$L$16"}</definedName>
    <definedName name="MH_1" localSheetId="0">{"'Sheet1'!$L$16"}</definedName>
    <definedName name="MH_1" localSheetId="14">{"'Sheet1'!$L$16"}</definedName>
    <definedName name="MH_1" localSheetId="16">{"'Sheet1'!$L$16"}</definedName>
    <definedName name="MH_1" localSheetId="22">{"'Sheet1'!$L$16"}</definedName>
    <definedName name="MH_1" localSheetId="7">{"'Sheet1'!$L$16"}</definedName>
    <definedName name="MH_1">{"'Sheet1'!$L$16"}</definedName>
    <definedName name="MH_MT" localSheetId="22">#REF!</definedName>
    <definedName name="MH_MT">#REF!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DG">#REF!</definedName>
    <definedName name="MHDM" localSheetId="22">#REF!</definedName>
    <definedName name="MHDM">#REF!</definedName>
    <definedName name="mhf" localSheetId="22">'B4. Định mức QLDA &amp; TV'!mhf</definedName>
    <definedName name="mhf">[0]!mhf</definedName>
    <definedName name="MHH" localSheetId="22">#REF!</definedName>
    <definedName name="MHH">#REF!</definedName>
    <definedName name="MHHBH" localSheetId="22">#REF!</definedName>
    <definedName name="MHHBH">#REF!</definedName>
    <definedName name="mi" localSheetId="22">#REF!</definedName>
    <definedName name="mi">#REF!</definedName>
    <definedName name="mic_anti_900">#REF!</definedName>
    <definedName name="mic_cov">#REF!</definedName>
    <definedName name="mic_cov_anti">#REF!</definedName>
    <definedName name="mic_fan">#REF!</definedName>
    <definedName name="mic_ll_900">#REF!</definedName>
    <definedName name="mic_sant_1800">#REF!</definedName>
    <definedName name="mic_sant_900">#REF!</definedName>
    <definedName name="MicroBTS" localSheetId="22">#REF!</definedName>
    <definedName name="MicroBTS">#REF!</definedName>
    <definedName name="microBTSdiscount">#REF!</definedName>
    <definedName name="microwave_lease" localSheetId="22">#REF!</definedName>
    <definedName name="microwave_lease">#REF!</definedName>
    <definedName name="microwave_OpEx" localSheetId="22">#REF!</definedName>
    <definedName name="microwave_OpEx">#REF!</definedName>
    <definedName name="Miêu_tả">#REF!</definedName>
    <definedName name="Migration_cell">#REF!</definedName>
    <definedName name="MIISComplexity" localSheetId="22">#REF!</definedName>
    <definedName name="MIISComplexity">#REF!</definedName>
    <definedName name="MIISDepl" localSheetId="22">#REF!</definedName>
    <definedName name="MIISDepl">#REF!</definedName>
    <definedName name="MIISDevStabil" localSheetId="22">#REF!</definedName>
    <definedName name="MIISDevStabil">#REF!</definedName>
    <definedName name="MIISEnv" localSheetId="22">#REF!</definedName>
    <definedName name="MIISEnv">#REF!</definedName>
    <definedName name="MIISPlan" localSheetId="22">#REF!</definedName>
    <definedName name="MIISPlan">#REF!</definedName>
    <definedName name="MIISPMBuild" localSheetId="22">#REF!</definedName>
    <definedName name="MIISPMBuild">#REF!</definedName>
    <definedName name="MIISPMDeploy" localSheetId="22">#REF!</definedName>
    <definedName name="MIISPMDeploy">#REF!</definedName>
    <definedName name="MIISPMEnvision" localSheetId="22">#REF!</definedName>
    <definedName name="MIISPMEnvision">#REF!</definedName>
    <definedName name="MIISPMPlan" localSheetId="22">#REF!</definedName>
    <definedName name="MIISPMPlan">#REF!</definedName>
    <definedName name="MIISQABuild" localSheetId="22">#REF!</definedName>
    <definedName name="MIISQABuild">#REF!</definedName>
    <definedName name="MIISQADeploy" localSheetId="22">#REF!</definedName>
    <definedName name="MIISQADeploy">#REF!</definedName>
    <definedName name="MIISQAEnvision" localSheetId="22">#REF!</definedName>
    <definedName name="MIISQAEnvision">#REF!</definedName>
    <definedName name="MIISQAPlan" localSheetId="22">#REF!</definedName>
    <definedName name="MIISQAPlan">#REF!</definedName>
    <definedName name="MIISScopeIncluded" localSheetId="22">#REF!</definedName>
    <definedName name="MIISScopeIncluded">#REF!</definedName>
    <definedName name="million_subscribers">#REF!</definedName>
    <definedName name="minh" localSheetId="22">{"'Sheet1'!$L$16"}</definedName>
    <definedName name="minh">{"'Sheet1'!$L$16"}</definedName>
    <definedName name="minh1" localSheetId="22">#REF!</definedName>
    <definedName name="minh1">#REF!</definedName>
    <definedName name="minh1111">#REF!</definedName>
    <definedName name="mini" localSheetId="22">#REF!</definedName>
    <definedName name="mini">#REF!</definedName>
    <definedName name="Minolta">#REF!</definedName>
    <definedName name="MirrorMode" localSheetId="22">#REF!</definedName>
    <definedName name="MirrorMode">#REF!</definedName>
    <definedName name="MISC_FLD_TITLE" localSheetId="22">#REF!</definedName>
    <definedName name="MISC_FLD_TITLE">#REF!</definedName>
    <definedName name="MISC_LINE_HW" localSheetId="22">#REF!</definedName>
    <definedName name="MISC_LINE_HW">#REF!</definedName>
    <definedName name="MISC_LINE_PS" localSheetId="22">#REF!</definedName>
    <definedName name="MISC_LINE_PS">#REF!</definedName>
    <definedName name="MISC_LINE_SW" localSheetId="22">#REF!</definedName>
    <definedName name="MISC_LINE_SW">#REF!</definedName>
    <definedName name="MISC_SECTION_HW_ALL" localSheetId="22">#REF!</definedName>
    <definedName name="MISC_SECTION_HW_ALL">#REF!</definedName>
    <definedName name="MISC_SECTION_HW_BOT" localSheetId="22">#REF!</definedName>
    <definedName name="MISC_SECTION_HW_BOT">#REF!</definedName>
    <definedName name="MISC_SECTION_HW_TOP" localSheetId="22">#REF!</definedName>
    <definedName name="MISC_SECTION_HW_TOP">#REF!</definedName>
    <definedName name="MISC_SECTION_PS_ALL" localSheetId="22">#REF!</definedName>
    <definedName name="MISC_SECTION_PS_ALL">#REF!</definedName>
    <definedName name="MISC_SECTION_PS_BOT" localSheetId="22">#REF!</definedName>
    <definedName name="MISC_SECTION_PS_BOT">#REF!</definedName>
    <definedName name="MISC_SECTION_PS_TOP" localSheetId="22">#REF!</definedName>
    <definedName name="MISC_SECTION_PS_TOP">#REF!</definedName>
    <definedName name="MISC_SECTION_SW_ALL" localSheetId="22">#REF!</definedName>
    <definedName name="MISC_SECTION_SW_ALL">#REF!</definedName>
    <definedName name="MISC_SECTION_SW_BOT" localSheetId="22">#REF!</definedName>
    <definedName name="MISC_SECTION_SW_BOT">#REF!</definedName>
    <definedName name="MISC_SECTION_SW_TOP" localSheetId="22">#REF!</definedName>
    <definedName name="MISC_SECTION_SW_TOP">#REF!</definedName>
    <definedName name="MISC_SECTION_TITLE" localSheetId="22">#REF!</definedName>
    <definedName name="MISC_SECTION_TITLE">#REF!</definedName>
    <definedName name="MISC_SUBTOTAL_HW" localSheetId="22">#REF!</definedName>
    <definedName name="MISC_SUBTOTAL_HW">#REF!</definedName>
    <definedName name="MISC_SUBTOTAL_PS" localSheetId="22">#REF!</definedName>
    <definedName name="MISC_SUBTOTAL_PS">#REF!</definedName>
    <definedName name="MISC_SUBTOTAL_SW" localSheetId="22">#REF!</definedName>
    <definedName name="MISC_SUBTOTAL_SW">#REF!</definedName>
    <definedName name="Miscea1">#REF!</definedName>
    <definedName name="MiscellaneousWork_18" localSheetId="22">#REF!</definedName>
    <definedName name="MiscellaneousWork_18">#REF!</definedName>
    <definedName name="Mita" localSheetId="22">#REF!</definedName>
    <definedName name="Mita">#REF!</definedName>
    <definedName name="miyu" localSheetId="22">{"'Sheet1'!$L$16"}</definedName>
    <definedName name="miyu">{"'Sheet1'!$L$16"}</definedName>
    <definedName name="m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t">#REF!</definedName>
    <definedName name="ML" localSheetId="22">#REF!</definedName>
    <definedName name="ML">#REF!</definedName>
    <definedName name="ml_" localSheetId="22">#REF!</definedName>
    <definedName name="ml_">#REF!</definedName>
    <definedName name="MLATTS">#REF!</definedName>
    <definedName name="MLCALLS">#REF!</definedName>
    <definedName name="MLCALLS2">#REF!</definedName>
    <definedName name="MLM" localSheetId="22">#REF!</definedName>
    <definedName name="MLM">#REF!</definedName>
    <definedName name="MLN" localSheetId="22">#REF!</definedName>
    <definedName name="MLN">#REF!</definedName>
    <definedName name="mluoncap15">#REF!</definedName>
    <definedName name="mm" localSheetId="22">{"'Sheet1'!$L$16"}</definedName>
    <definedName name="mm">{"'Sheet1'!$L$16"}</definedName>
    <definedName name="MM_DV" localSheetId="22">#REF!</definedName>
    <definedName name="MM_DV">#REF!</definedName>
    <definedName name="MM_LD" localSheetId="22">#REF!</definedName>
    <definedName name="MM_LD">#REF!</definedName>
    <definedName name="mmai2.7">#REF!</definedName>
    <definedName name="MMATTS">#REF!</definedName>
    <definedName name="MMBIA">#REF!</definedName>
    <definedName name="MMBIA2">#REF!</definedName>
    <definedName name="MMCALLS">#REF!</definedName>
    <definedName name="MMCALLS2">#REF!</definedName>
    <definedName name="MMCOMPS">#REF!</definedName>
    <definedName name="MmExcelLinker_B11D3418_0D75_4C31_8F66_069073BDFE4C" localSheetId="22">#REF!</definedName>
    <definedName name="MmExcelLinker_B11D3418_0D75_4C31_8F66_069073BDFE4C">#REF!</definedName>
    <definedName name="mmid" localSheetId="22">#REF!</definedName>
    <definedName name="mmid">#REF!</definedName>
    <definedName name="mmm" localSheetId="22">{"MG-2002-F1",#N/A,FALSE,"PPU-Telemig";"MG-2002-F2",#N/A,FALSE,"PPU-Telemig";"MG-2002-F3",#N/A,FALSE,"PPU-Telemig";"MG-2002-F4",#N/A,FALSE,"PPU-Telemig";"MG-2003-F1",#N/A,FALSE,"PPU-Telemig";"MG-2004-F1",#N/A,FALSE,"PPU-Telemig"}</definedName>
    <definedName name="MMM">#REF!</definedName>
    <definedName name="mmm_1" localSheetId="0">{"MG-2002-F1",#N/A,FALSE,"PPU-Telemig";"MG-2002-F2",#N/A,FALSE,"PPU-Telemig";"MG-2002-F3",#N/A,FALSE,"PPU-Telemig";"MG-2002-F4",#N/A,FALSE,"PPU-Telemig";"MG-2003-F1",#N/A,FALSE,"PPU-Telemig";"MG-2004-F1",#N/A,FALSE,"PPU-Telemig"}</definedName>
    <definedName name="mmm_1" localSheetId="14">{"MG-2002-F1",#N/A,FALSE,"PPU-Telemig";"MG-2002-F2",#N/A,FALSE,"PPU-Telemig";"MG-2002-F3",#N/A,FALSE,"PPU-Telemig";"MG-2002-F4",#N/A,FALSE,"PPU-Telemig";"MG-2003-F1",#N/A,FALSE,"PPU-Telemig";"MG-2004-F1",#N/A,FALSE,"PPU-Telemig"}</definedName>
    <definedName name="mmm_1" localSheetId="16">{"MG-2002-F1",#N/A,FALSE,"PPU-Telemig";"MG-2002-F2",#N/A,FALSE,"PPU-Telemig";"MG-2002-F3",#N/A,FALSE,"PPU-Telemig";"MG-2002-F4",#N/A,FALSE,"PPU-Telemig";"MG-2003-F1",#N/A,FALSE,"PPU-Telemig";"MG-2004-F1",#N/A,FALSE,"PPU-Telemig"}</definedName>
    <definedName name="mmm_1" localSheetId="22">{"MG-2002-F1",#N/A,FALSE,"PPU-Telemig";"MG-2002-F2",#N/A,FALSE,"PPU-Telemig";"MG-2002-F3",#N/A,FALSE,"PPU-Telemig";"MG-2002-F4",#N/A,FALSE,"PPU-Telemig";"MG-2003-F1",#N/A,FALSE,"PPU-Telemig";"MG-2004-F1",#N/A,FALSE,"PPU-Telemig"}</definedName>
    <definedName name="mmm_1" localSheetId="7">{"MG-2002-F1",#N/A,FALSE,"PPU-Telemig";"MG-2002-F2",#N/A,FALSE,"PPU-Telemig";"MG-2002-F3",#N/A,FALSE,"PPU-Telemig";"MG-2002-F4",#N/A,FALSE,"PPU-Telemig";"MG-2003-F1",#N/A,FALSE,"PPU-Telemig";"MG-2004-F1",#N/A,FALSE,"PPU-Telemig"}</definedName>
    <definedName name="mmm_1">{"MG-2002-F1",#N/A,FALSE,"PPU-Telemig";"MG-2002-F2",#N/A,FALSE,"PPU-Telemig";"MG-2002-F3",#N/A,FALSE,"PPU-Telemig";"MG-2002-F4",#N/A,FALSE,"PPU-Telemig";"MG-2003-F1",#N/A,FALSE,"PPU-Telemig";"MG-2004-F1",#N/A,FALSE,"PPU-Telemig"}</definedName>
    <definedName name="mmm_14" localSheetId="22">#REF!</definedName>
    <definedName name="mmm_14">#REF!</definedName>
    <definedName name="mmmm_14" localSheetId="22">#REF!</definedName>
    <definedName name="mmmm_14">#REF!</definedName>
    <definedName name="MN" localSheetId="22">#REF!</definedName>
    <definedName name="MN">#REF!</definedName>
    <definedName name="mncvhjkhj" localSheetId="22">{"'Sheet1'!$L$16"}</definedName>
    <definedName name="mncvhjkhj">{"'Sheet1'!$L$16"}</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PP">#REF!</definedName>
    <definedName name="MNTHTH" localSheetId="22">#REF!</definedName>
    <definedName name="MNTHTH">#REF!</definedName>
    <definedName name="MNTN" localSheetId="22">#REF!</definedName>
    <definedName name="MNTN">#REF!</definedName>
    <definedName name="MNTT" localSheetId="22">#REF!</definedName>
    <definedName name="MNTT">#REF!</definedName>
    <definedName name="mo" localSheetId="0">{"'Sheet1'!$L$16"}</definedName>
    <definedName name="mo" localSheetId="14">{"'Sheet1'!$L$16"}</definedName>
    <definedName name="mo" localSheetId="19">{"'Sheet1'!$L$16"}</definedName>
    <definedName name="mo" localSheetId="16">{"'Sheet1'!$L$16"}</definedName>
    <definedName name="mo" localSheetId="17">{"'Sheet1'!$L$16"}</definedName>
    <definedName name="mo" localSheetId="18">{"'Sheet1'!$L$16"}</definedName>
    <definedName name="mo" localSheetId="22">{"'Sheet1'!$L$16"}</definedName>
    <definedName name="mo" localSheetId="6">{"'Sheet1'!$L$16"}</definedName>
    <definedName name="mo" localSheetId="7">{"'Sheet1'!$L$16"}</definedName>
    <definedName name="mo">{"'Sheet1'!$L$16"}</definedName>
    <definedName name="mo_1" localSheetId="0">{"'Sheet1'!$L$16"}</definedName>
    <definedName name="mo_1" localSheetId="14">{"'Sheet1'!$L$16"}</definedName>
    <definedName name="mo_1" localSheetId="16">{"'Sheet1'!$L$16"}</definedName>
    <definedName name="mo_1" localSheetId="22">{"'Sheet1'!$L$16"}</definedName>
    <definedName name="mo_1" localSheetId="7">{"'Sheet1'!$L$16"}</definedName>
    <definedName name="mo_1">{"'Sheet1'!$L$16"}</definedName>
    <definedName name="Mo_BinhDien" localSheetId="22">#REF!</definedName>
    <definedName name="Mo_BinhDien">#REF!</definedName>
    <definedName name="Mo5_BinhDien" localSheetId="22">#REF!</definedName>
    <definedName name="Mo5_BinhDien">#REF!</definedName>
    <definedName name="Mobile">#REF!</definedName>
    <definedName name="Mobileflag">#REF!</definedName>
    <definedName name="mocchau" localSheetId="22">#REF!</definedName>
    <definedName name="mocchau">#REF!</definedName>
    <definedName name="modem" localSheetId="22">#REF!</definedName>
    <definedName name="MODEM">#REF!</definedName>
    <definedName name="MODIFY" localSheetId="22">#REF!</definedName>
    <definedName name="MODIFY">#REF!</definedName>
    <definedName name="Module1.cplhsmt" localSheetId="22">#REF!</definedName>
    <definedName name="Module1.cplhsmt">#REF!</definedName>
    <definedName name="Module1.cplhsmt_15">#REF!</definedName>
    <definedName name="Module1.cplhsmt_16">#REF!</definedName>
    <definedName name="Module1.cplhsmt_17">#REF!</definedName>
    <definedName name="Module1.cplhsmt_19">#REF!</definedName>
    <definedName name="Module1.cplhsmt_20">#REF!</definedName>
    <definedName name="Module1.cplhsmt_21">#REF!</definedName>
    <definedName name="Module1.cplhsmt_22">#REF!</definedName>
    <definedName name="Module1.cplhsmt_23">#REF!</definedName>
    <definedName name="Module1.cplhsmt_24">#REF!</definedName>
    <definedName name="Module1.cplhsmt_25">#REF!</definedName>
    <definedName name="Module1.cplhsmt_26">#REF!</definedName>
    <definedName name="Module1.cplhsmt_27">#REF!</definedName>
    <definedName name="Module1.cplhsmt_28">#REF!</definedName>
    <definedName name="Module1.cplhsmt_29">#REF!</definedName>
    <definedName name="Module1.cplhsmt_30">#REF!</definedName>
    <definedName name="Module1.cplhsmt_31">#REF!</definedName>
    <definedName name="Module1.cplhsmt_32">#REF!</definedName>
    <definedName name="Module1.cplhsmt_33">#REF!</definedName>
    <definedName name="Module1.cplhsmt_34">#REF!</definedName>
    <definedName name="Module1.cplhsmt_35">#REF!</definedName>
    <definedName name="Module1.cplhsmt_36">#REF!</definedName>
    <definedName name="Module1.cplhsmt_37">#REF!</definedName>
    <definedName name="Module1.cplhsmt_38">#REF!</definedName>
    <definedName name="Module1.cplhsmt_7">#REF!</definedName>
    <definedName name="Module1.cptdhsmt" localSheetId="22">#REF!</definedName>
    <definedName name="Module1.cptdhsmt">#REF!</definedName>
    <definedName name="Module1.cptdhsmt_15">#REF!</definedName>
    <definedName name="Module1.cptdhsmt_16">#REF!</definedName>
    <definedName name="Module1.cptdhsmt_17">#REF!</definedName>
    <definedName name="Module1.cptdhsmt_19">#REF!</definedName>
    <definedName name="Module1.cptdhsmt_20">#REF!</definedName>
    <definedName name="Module1.cptdhsmt_21">#REF!</definedName>
    <definedName name="Module1.cptdhsmt_22">#REF!</definedName>
    <definedName name="Module1.cptdhsmt_23">#REF!</definedName>
    <definedName name="Module1.cptdhsmt_24">#REF!</definedName>
    <definedName name="Module1.cptdhsmt_25">#REF!</definedName>
    <definedName name="Module1.cptdhsmt_26">#REF!</definedName>
    <definedName name="Module1.cptdhsmt_27">#REF!</definedName>
    <definedName name="Module1.cptdhsmt_28">#REF!</definedName>
    <definedName name="Module1.cptdhsmt_29">#REF!</definedName>
    <definedName name="Module1.cptdhsmt_30">#REF!</definedName>
    <definedName name="Module1.cptdhsmt_31">#REF!</definedName>
    <definedName name="Module1.cptdhsmt_32">#REF!</definedName>
    <definedName name="Module1.cptdhsmt_33">#REF!</definedName>
    <definedName name="Module1.cptdhsmt_34">#REF!</definedName>
    <definedName name="Module1.cptdhsmt_35">#REF!</definedName>
    <definedName name="Module1.cptdhsmt_36">#REF!</definedName>
    <definedName name="Module1.cptdhsmt_37">#REF!</definedName>
    <definedName name="Module1.cptdhsmt_38">#REF!</definedName>
    <definedName name="Module1.cptdhsmt_7">#REF!</definedName>
    <definedName name="Module1.cptdtdt" localSheetId="22">#REF!</definedName>
    <definedName name="Module1.cptdtdt">#REF!</definedName>
    <definedName name="Module1.cptdtdt_15">#REF!</definedName>
    <definedName name="Module1.cptdtdt_16">#REF!</definedName>
    <definedName name="Module1.cptdtdt_17">#REF!</definedName>
    <definedName name="Module1.cptdtdt_19">#REF!</definedName>
    <definedName name="Module1.cptdtdt_20">#REF!</definedName>
    <definedName name="Module1.cptdtdt_21">#REF!</definedName>
    <definedName name="Module1.cptdtdt_22">#REF!</definedName>
    <definedName name="Module1.cptdtdt_23">#REF!</definedName>
    <definedName name="Module1.cptdtdt_24">#REF!</definedName>
    <definedName name="Module1.cptdtdt_25">#REF!</definedName>
    <definedName name="Module1.cptdtdt_26">#REF!</definedName>
    <definedName name="Module1.cptdtdt_27">#REF!</definedName>
    <definedName name="Module1.cptdtdt_28">#REF!</definedName>
    <definedName name="Module1.cptdtdt_29">#REF!</definedName>
    <definedName name="Module1.cptdtdt_30">#REF!</definedName>
    <definedName name="Module1.cptdtdt_31">#REF!</definedName>
    <definedName name="Module1.cptdtdt_32">#REF!</definedName>
    <definedName name="Module1.cptdtdt_33">#REF!</definedName>
    <definedName name="Module1.cptdtdt_34">#REF!</definedName>
    <definedName name="Module1.cptdtdt_35">#REF!</definedName>
    <definedName name="Module1.cptdtdt_36">#REF!</definedName>
    <definedName name="Module1.cptdtdt_37">#REF!</definedName>
    <definedName name="Module1.cptdtdt_38">#REF!</definedName>
    <definedName name="Module1.cptdtdt_7">#REF!</definedName>
    <definedName name="Module1.cptdtkkt" localSheetId="22">#REF!</definedName>
    <definedName name="Module1.cptdtkkt">#REF!</definedName>
    <definedName name="Module1.cptdtkkt_15">#REF!</definedName>
    <definedName name="Module1.cptdtkkt_16">#REF!</definedName>
    <definedName name="Module1.cptdtkkt_17">#REF!</definedName>
    <definedName name="Module1.cptdtkkt_19">#REF!</definedName>
    <definedName name="Module1.cptdtkkt_20">#REF!</definedName>
    <definedName name="Module1.cptdtkkt_21">#REF!</definedName>
    <definedName name="Module1.cptdtkkt_22">#REF!</definedName>
    <definedName name="Module1.cptdtkkt_23">#REF!</definedName>
    <definedName name="Module1.cptdtkkt_24">#REF!</definedName>
    <definedName name="Module1.cptdtkkt_25">#REF!</definedName>
    <definedName name="Module1.cptdtkkt_26">#REF!</definedName>
    <definedName name="Module1.cptdtkkt_27">#REF!</definedName>
    <definedName name="Module1.cptdtkkt_28">#REF!</definedName>
    <definedName name="Module1.cptdtkkt_29">#REF!</definedName>
    <definedName name="Module1.cptdtkkt_30">#REF!</definedName>
    <definedName name="Module1.cptdtkkt_31">#REF!</definedName>
    <definedName name="Module1.cptdtkkt_32">#REF!</definedName>
    <definedName name="Module1.cptdtkkt_33">#REF!</definedName>
    <definedName name="Module1.cptdtkkt_34">#REF!</definedName>
    <definedName name="Module1.cptdtkkt_35">#REF!</definedName>
    <definedName name="Module1.cptdtkkt_36">#REF!</definedName>
    <definedName name="Module1.cptdtkkt_37">#REF!</definedName>
    <definedName name="Module1.cptdtkkt_38">#REF!</definedName>
    <definedName name="Module1.cptdtkkt_7">#REF!</definedName>
    <definedName name="Module1.gsktxd" localSheetId="22">#REF!</definedName>
    <definedName name="Module1.gsktxd">#REF!</definedName>
    <definedName name="Module1.gsktxd_15">#REF!</definedName>
    <definedName name="Module1.gsktxd_16">#REF!</definedName>
    <definedName name="Module1.gsktxd_17">#REF!</definedName>
    <definedName name="Module1.gsktxd_19">#REF!</definedName>
    <definedName name="Module1.gsktxd_20">#REF!</definedName>
    <definedName name="Module1.gsktxd_21">#REF!</definedName>
    <definedName name="Module1.gsktxd_22">#REF!</definedName>
    <definedName name="Module1.gsktxd_23">#REF!</definedName>
    <definedName name="Module1.gsktxd_24">#REF!</definedName>
    <definedName name="Module1.gsktxd_25">#REF!</definedName>
    <definedName name="Module1.gsktxd_26">#REF!</definedName>
    <definedName name="Module1.gsktxd_27">#REF!</definedName>
    <definedName name="Module1.gsktxd_28">#REF!</definedName>
    <definedName name="Module1.gsktxd_29">#REF!</definedName>
    <definedName name="Module1.gsktxd_30">#REF!</definedName>
    <definedName name="Module1.gsktxd_31">#REF!</definedName>
    <definedName name="Module1.gsktxd_32">#REF!</definedName>
    <definedName name="Module1.gsktxd_33">#REF!</definedName>
    <definedName name="Module1.gsktxd_34">#REF!</definedName>
    <definedName name="Module1.gsktxd_35">#REF!</definedName>
    <definedName name="Module1.gsktxd_36">#REF!</definedName>
    <definedName name="Module1.gsktxd_37">#REF!</definedName>
    <definedName name="Module1.gsktxd_38">#REF!</definedName>
    <definedName name="Module1.gsktxd_7">#REF!</definedName>
    <definedName name="Module1.qlda" localSheetId="22">#REF!</definedName>
    <definedName name="Module1.qlda">#REF!</definedName>
    <definedName name="Module1.qlda_15">#REF!</definedName>
    <definedName name="Module1.qlda_16">#REF!</definedName>
    <definedName name="Module1.qlda_17">#REF!</definedName>
    <definedName name="Module1.qlda_19">#REF!</definedName>
    <definedName name="Module1.qlda_20">#REF!</definedName>
    <definedName name="Module1.qlda_21">#REF!</definedName>
    <definedName name="Module1.qlda_22">#REF!</definedName>
    <definedName name="Module1.qlda_23">#REF!</definedName>
    <definedName name="Module1.qlda_24">#REF!</definedName>
    <definedName name="Module1.qlda_25">#REF!</definedName>
    <definedName name="Module1.qlda_26">#REF!</definedName>
    <definedName name="Module1.qlda_27">#REF!</definedName>
    <definedName name="Module1.qlda_28">#REF!</definedName>
    <definedName name="Module1.qlda_29">#REF!</definedName>
    <definedName name="Module1.qlda_30">#REF!</definedName>
    <definedName name="Module1.qlda_31">#REF!</definedName>
    <definedName name="Module1.qlda_32">#REF!</definedName>
    <definedName name="Module1.qlda_33">#REF!</definedName>
    <definedName name="Module1.qlda_34">#REF!</definedName>
    <definedName name="Module1.qlda_35">#REF!</definedName>
    <definedName name="Module1.qlda_36">#REF!</definedName>
    <definedName name="Module1.qlda_37">#REF!</definedName>
    <definedName name="Module1.qlda_38">#REF!</definedName>
    <definedName name="Module1.qlda_7">#REF!</definedName>
    <definedName name="Module1.tinhqt" localSheetId="22">#REF!</definedName>
    <definedName name="Module1.tinhqt">#REF!</definedName>
    <definedName name="Module1.tinhqt_15">#REF!</definedName>
    <definedName name="Module1.tinhqt_16">#REF!</definedName>
    <definedName name="Module1.tinhqt_17">#REF!</definedName>
    <definedName name="Module1.tinhqt_19">#REF!</definedName>
    <definedName name="Module1.tinhqt_20">#REF!</definedName>
    <definedName name="Module1.tinhqt_21">#REF!</definedName>
    <definedName name="Module1.tinhqt_22">#REF!</definedName>
    <definedName name="Module1.tinhqt_23">#REF!</definedName>
    <definedName name="Module1.tinhqt_24">#REF!</definedName>
    <definedName name="Module1.tinhqt_25">#REF!</definedName>
    <definedName name="Module1.tinhqt_26">#REF!</definedName>
    <definedName name="Module1.tinhqt_27">#REF!</definedName>
    <definedName name="Module1.tinhqt_28">#REF!</definedName>
    <definedName name="Module1.tinhqt_29">#REF!</definedName>
    <definedName name="Module1.tinhqt_30">#REF!</definedName>
    <definedName name="Module1.tinhqt_31">#REF!</definedName>
    <definedName name="Module1.tinhqt_32">#REF!</definedName>
    <definedName name="Module1.tinhqt_33">#REF!</definedName>
    <definedName name="Module1.tinhqt_34">#REF!</definedName>
    <definedName name="Module1.tinhqt_35">#REF!</definedName>
    <definedName name="Module1.tinhqt_36">#REF!</definedName>
    <definedName name="Module1.tinhqt_37">#REF!</definedName>
    <definedName name="Module1.tinhqt_38">#REF!</definedName>
    <definedName name="Module1.tinhqt_7">#REF!</definedName>
    <definedName name="Module1.TRY">#REF!</definedName>
    <definedName name="moi" localSheetId="0">{"'Sheet1'!$L$16"}</definedName>
    <definedName name="moi" localSheetId="14">{"'Sheet1'!$L$16"}</definedName>
    <definedName name="moi" localSheetId="19">{"'Sheet1'!$L$16"}</definedName>
    <definedName name="moi" localSheetId="16">{"'Sheet1'!$L$16"}</definedName>
    <definedName name="moi" localSheetId="17">{"'Sheet1'!$L$16"}</definedName>
    <definedName name="moi" localSheetId="18">{"'Sheet1'!$L$16"}</definedName>
    <definedName name="moi" localSheetId="22">{"'Sheet1'!$L$16"}</definedName>
    <definedName name="moi" localSheetId="6">{"'Sheet1'!$L$16"}</definedName>
    <definedName name="moi" localSheetId="7">{"'Sheet1'!$L$16"}</definedName>
    <definedName name="moi">{"'Sheet1'!$L$16"}</definedName>
    <definedName name="MoiPacTa">#REF!</definedName>
    <definedName name="MOKthuat" localSheetId="22">#REF!</definedName>
    <definedName name="MOKthuat">#REF!</definedName>
    <definedName name="MOMComplexity" localSheetId="22">#REF!</definedName>
    <definedName name="MOMComplexity">#REF!</definedName>
    <definedName name="MOMConnectors" localSheetId="22">#REF!</definedName>
    <definedName name="MOMConnectors">#REF!</definedName>
    <definedName name="MOMCustomManagementPacks" localSheetId="22">#REF!</definedName>
    <definedName name="MOMCustomManagementPacks">#REF!</definedName>
    <definedName name="MOMCustomReports" localSheetId="22">#REF!</definedName>
    <definedName name="MOMCustomReports">#REF!</definedName>
    <definedName name="MOMDepl" localSheetId="22">#REF!</definedName>
    <definedName name="MOMDepl">#REF!</definedName>
    <definedName name="MOMDevStabil" localSheetId="22">#REF!</definedName>
    <definedName name="MOMDevStabil">#REF!</definedName>
    <definedName name="MOMEndToEndApplications" localSheetId="22">#REF!</definedName>
    <definedName name="MOMEndToEndApplications">#REF!</definedName>
    <definedName name="MOMENT" localSheetId="22">#REF!</definedName>
    <definedName name="MOMENT">#REF!</definedName>
    <definedName name="MOMEnv" localSheetId="22">#REF!</definedName>
    <definedName name="MOMEnv">#REF!</definedName>
    <definedName name="MOMGateways" localSheetId="22">#REF!</definedName>
    <definedName name="MOMGateways">#REF!</definedName>
    <definedName name="MOMMonitoredServers" localSheetId="22">#REF!</definedName>
    <definedName name="MOMMonitoredServers">#REF!</definedName>
    <definedName name="MOMMonitoredWorkstations" localSheetId="22">#REF!</definedName>
    <definedName name="MOMMonitoredWorkstations">#REF!</definedName>
    <definedName name="MOMPlan" localSheetId="22">#REF!</definedName>
    <definedName name="MOMPlan">#REF!</definedName>
    <definedName name="MOMScopeIncluded" localSheetId="22">#REF!</definedName>
    <definedName name="MOMScopeIncluded">#REF!</definedName>
    <definedName name="MOMServers" localSheetId="22">#REF!</definedName>
    <definedName name="MOMServers">#REF!</definedName>
    <definedName name="MONG" localSheetId="22">#REF!</definedName>
    <definedName name="MONG">#REF!</definedName>
    <definedName name="mongbang" localSheetId="22">#REF!</definedName>
    <definedName name="mongbang">#REF!</definedName>
    <definedName name="mongdon" localSheetId="22">#REF!</definedName>
    <definedName name="mongdon">#REF!</definedName>
    <definedName name="Montant_Contrat" localSheetId="22">#REF!</definedName>
    <definedName name="Montant_Contrat">#REF!</definedName>
    <definedName name="months_nr">12</definedName>
    <definedName name="morita" localSheetId="22">#REF!</definedName>
    <definedName name="morita">#REF!</definedName>
    <definedName name="moritavn" localSheetId="22">#REF!</definedName>
    <definedName name="moritavn">#REF!</definedName>
    <definedName name="morn_14" localSheetId="22">#REF!</definedName>
    <definedName name="morn_14">#REF!</definedName>
    <definedName name="Morning">#REF!</definedName>
    <definedName name="Morong">#REF!</definedName>
    <definedName name="Morong4054_85" localSheetId="22">#REF!</definedName>
    <definedName name="Morong4054_85">#REF!</definedName>
    <definedName name="morong4054_98" localSheetId="22">#REF!</definedName>
    <definedName name="morong4054_98">#REF!</definedName>
    <definedName name="MOSSDevStabil" localSheetId="22">#REF!</definedName>
    <definedName name="MOSSDevStabil">#REF!</definedName>
    <definedName name="MOSSEnv" localSheetId="22">#REF!</definedName>
    <definedName name="MOSSEnv">#REF!</definedName>
    <definedName name="MOSSPlan" localSheetId="22">#REF!</definedName>
    <definedName name="MOSSPlan">#REF!</definedName>
    <definedName name="MOSSPMBuild" localSheetId="22">#REF!</definedName>
    <definedName name="MOSSPMBuild">#REF!</definedName>
    <definedName name="MOSSPMDeploy" localSheetId="22">#REF!</definedName>
    <definedName name="MOSSPMDeploy">#REF!</definedName>
    <definedName name="MOSSPMEnvision" localSheetId="22">#REF!</definedName>
    <definedName name="MOSSPMEnvision">#REF!</definedName>
    <definedName name="MOSSPMPlan" localSheetId="22">#REF!</definedName>
    <definedName name="MOSSPMPlan">#REF!</definedName>
    <definedName name="MOSSQABuild" localSheetId="22">#REF!</definedName>
    <definedName name="MOSSQABuild">#REF!</definedName>
    <definedName name="MOSSQADeploy" localSheetId="22">#REF!</definedName>
    <definedName name="MOSSQADeploy">#REF!</definedName>
    <definedName name="MOSSQAEnvision" localSheetId="22">#REF!</definedName>
    <definedName name="MOSSQAEnvision">#REF!</definedName>
    <definedName name="MOSSQAPlan" localSheetId="22">#REF!</definedName>
    <definedName name="MOSSQAPlan">#REF!</definedName>
    <definedName name="mot" localSheetId="22">{"'Sheet1'!$L$16"}</definedName>
    <definedName name="mot">{"'Sheet1'!$L$16"}</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ùng" localSheetId="22">#REF!</definedName>
    <definedName name="Moùng">#REF!</definedName>
    <definedName name="Moùng_18">#REF!</definedName>
    <definedName name="MP1_MP2" localSheetId="22">#REF!</definedName>
    <definedName name="MP1_MP2">#REF!</definedName>
    <definedName name="mp1x25" localSheetId="22">#REF!</definedName>
    <definedName name="mp1x25">#REF!</definedName>
    <definedName name="mp1x25_14">#REF!</definedName>
    <definedName name="MP2_BC" localSheetId="22">#REF!</definedName>
    <definedName name="MP2_BC">#REF!</definedName>
    <definedName name="MPGTO">#REF!</definedName>
    <definedName name="MPGTO2">#REF!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PR">#REF!</definedName>
    <definedName name="mR" localSheetId="22">#REF!</definedName>
    <definedName name="mR">#REF!</definedName>
    <definedName name="mr_14">#REF!</definedName>
    <definedName name="mR_18">#REF!</definedName>
    <definedName name="MR_HD" localSheetId="22">#REF!</definedName>
    <definedName name="MR_HD">#REF!</definedName>
    <definedName name="MR_HDG" localSheetId="22">#REF!</definedName>
    <definedName name="MR_HDG">#REF!</definedName>
    <definedName name="mraibtsp500">#REF!</definedName>
    <definedName name="mraintn100">#REF!</definedName>
    <definedName name="mraintn65">#REF!</definedName>
    <definedName name="mrn.inv._.budget" localSheetId="0">{"invbud-1",#N/A,FALSE,"A";"invbud-1CW",#N/A,FALSE,"A";"Desinvesteringen",#N/A,FALSE,"C"}</definedName>
    <definedName name="mrn.inv._.budget" localSheetId="14">{"invbud-1",#N/A,FALSE,"A";"invbud-1CW",#N/A,FALSE,"A";"Desinvesteringen",#N/A,FALSE,"C"}</definedName>
    <definedName name="mrn.inv._.budget" localSheetId="19">{"invbud-1",#N/A,FALSE,"A";"invbud-1CW",#N/A,FALSE,"A";"Desinvesteringen",#N/A,FALSE,"C"}</definedName>
    <definedName name="mrn.inv._.budget" localSheetId="16">{"invbud-1",#N/A,FALSE,"A";"invbud-1CW",#N/A,FALSE,"A";"Desinvesteringen",#N/A,FALSE,"C"}</definedName>
    <definedName name="mrn.inv._.budget" localSheetId="22">{"invbud-1",#N/A,FALSE,"A";"invbud-1CW",#N/A,FALSE,"A";"Desinvesteringen",#N/A,FALSE,"C"}</definedName>
    <definedName name="mrn.inv._.budget" localSheetId="6">{"invbud-1",#N/A,FALSE,"A";"invbud-1CW",#N/A,FALSE,"A";"Desinvesteringen",#N/A,FALSE,"C"}</definedName>
    <definedName name="mrn.inv._.budget">{"invbud-1",#N/A,FALSE,"A";"invbud-1CW",#N/A,FALSE,"A";"Desinvesteringen",#N/A,FALSE,"C"}</definedName>
    <definedName name="mrn.inv._.budget_1" localSheetId="0">{"invbud-1",#N/A,FALSE,"A";"invbud-1CW",#N/A,FALSE,"A";"Desinvesteringen",#N/A,FALSE,"C"}</definedName>
    <definedName name="mrn.inv._.budget_1" localSheetId="14">{"invbud-1",#N/A,FALSE,"A";"invbud-1CW",#N/A,FALSE,"A";"Desinvesteringen",#N/A,FALSE,"C"}</definedName>
    <definedName name="mrn.inv._.budget_1" localSheetId="16">{"invbud-1",#N/A,FALSE,"A";"invbud-1CW",#N/A,FALSE,"A";"Desinvesteringen",#N/A,FALSE,"C"}</definedName>
    <definedName name="mrn.inv._.budget_1" localSheetId="22">{"invbud-1",#N/A,FALSE,"A";"invbud-1CW",#N/A,FALSE,"A";"Desinvesteringen",#N/A,FALSE,"C"}</definedName>
    <definedName name="mrn.inv._.budget_1" localSheetId="7">{"invbud-1",#N/A,FALSE,"A";"invbud-1CW",#N/A,FALSE,"A";"Desinvesteringen",#N/A,FALSE,"C"}</definedName>
    <definedName name="mrn.inv._.budget_1">{"invbud-1",#N/A,FALSE,"A";"invbud-1CW",#N/A,FALSE,"A";"Desinvesteringen",#N/A,FALSE,"C"}</definedName>
    <definedName name="mromooc14" localSheetId="22">#REF!</definedName>
    <definedName name="mromooc14">#REF!</definedName>
    <definedName name="mromooc15" localSheetId="22">#REF!</definedName>
    <definedName name="mromooc15">#REF!</definedName>
    <definedName name="mromooc2" localSheetId="22">#REF!</definedName>
    <definedName name="mromooc2">#REF!</definedName>
    <definedName name="mromooc21">#REF!</definedName>
    <definedName name="mromooc4">#REF!</definedName>
    <definedName name="mromooc7.5">#REF!</definedName>
    <definedName name="ms" localSheetId="22">#REF!</definedName>
    <definedName name="ms">#REF!</definedName>
    <definedName name="MS_Large">#REF!</definedName>
    <definedName name="MS_Medium">#REF!</definedName>
    <definedName name="MS_Small">#REF!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C_SA_Transit" localSheetId="22">{#N/A,#N/A,TRUE,"Perm";#N/A,#N/A,TRUE,"Architecture"}</definedName>
    <definedName name="MSC_SA_Transit">{#N/A,#N/A,TRUE,"Perm";#N/A,#N/A,TRUE,"Architecture"}</definedName>
    <definedName name="MSCT" localSheetId="22">#REF!</definedName>
    <definedName name="MSCT">#REF!</definedName>
    <definedName name="MSCT_18" localSheetId="22">#REF!</definedName>
    <definedName name="MSCT_18">#REF!</definedName>
    <definedName name="msi_pc">#REF!</definedName>
    <definedName name="msi_price">#REF!</definedName>
    <definedName name="MSP" localSheetId="22">#REF!</definedName>
    <definedName name="MSP">#REF!</definedName>
    <definedName name="MSP_9400">#REF!</definedName>
    <definedName name="MSP_Equipment">#REF!</definedName>
    <definedName name="MSP_OEM">#REF!</definedName>
    <definedName name="MSP_Services">#REF!</definedName>
    <definedName name="MSP補正" localSheetId="22">#REF!</definedName>
    <definedName name="MSP補正">#REF!</definedName>
    <definedName name="MST">#REF!</definedName>
    <definedName name="MSTB_CL">#REF!</definedName>
    <definedName name="MSTB_DGTT">#REF!</definedName>
    <definedName name="MSTB_DVI">#REF!</definedName>
    <definedName name="MSTB_GCHU">#REF!</definedName>
    <definedName name="MSTB_GTGT">#REF!</definedName>
    <definedName name="MSTB_KLG">#REF!</definedName>
    <definedName name="MSTB_NCC">#REF!</definedName>
    <definedName name="MSTB_NGUON">#REF!</definedName>
    <definedName name="MSTB_NSX">#REF!</definedName>
    <definedName name="MSTB_STT">#REF!</definedName>
    <definedName name="MSTB_TEN">#REF!</definedName>
    <definedName name="MSTB_TRA">#REF!</definedName>
    <definedName name="MSTB_TSUAT">#REF!</definedName>
    <definedName name="MSTB_TTST">#REF!</definedName>
    <definedName name="MSTB_TTTT">#REF!</definedName>
    <definedName name="MSTB_XX">#REF!</definedName>
    <definedName name="MT" localSheetId="22">#REF!</definedName>
    <definedName name="MT">#REF!</definedName>
    <definedName name="MT_DA" localSheetId="22">#REF!</definedName>
    <definedName name="MT_DA">#REF!</definedName>
    <definedName name="MT_MH" localSheetId="22">#REF!</definedName>
    <definedName name="MT_MH">#REF!</definedName>
    <definedName name="mtaukeo150" localSheetId="22">#REF!</definedName>
    <definedName name="mtaukeo150">#REF!</definedName>
    <definedName name="mtaukeo360">#REF!</definedName>
    <definedName name="mtaukeo600">#REF!</definedName>
    <definedName name="mtbipvlan150">#REF!</definedName>
    <definedName name="mtc" localSheetId="22">#REF!</definedName>
    <definedName name="mtc">#REF!</definedName>
    <definedName name="MTC1P" localSheetId="22">#REF!</definedName>
    <definedName name="MTC1P">#REF!</definedName>
    <definedName name="MTC1P_14">#REF!</definedName>
    <definedName name="MTC3P" localSheetId="22">#REF!</definedName>
    <definedName name="MTC3P">#REF!</definedName>
    <definedName name="MTC3P_14">#REF!</definedName>
    <definedName name="Mtccau" localSheetId="22">#REF!</definedName>
    <definedName name="Mtccau">#REF!</definedName>
    <definedName name="mtcdg" localSheetId="22">#REF!</definedName>
    <definedName name="mtcdg">#REF!</definedName>
    <definedName name="MTCHC" localSheetId="22">#REF!</definedName>
    <definedName name="MTCHC">#REF!</definedName>
    <definedName name="MTCHC_14" localSheetId="22">#REF!</definedName>
    <definedName name="MTCHC_14">#REF!</definedName>
    <definedName name="MTCLD">#REF!</definedName>
    <definedName name="MTCMB" localSheetId="22">#REF!</definedName>
    <definedName name="MTCMB">#REF!</definedName>
    <definedName name="MTCMB_14">#REF!</definedName>
    <definedName name="MTDCkND" localSheetId="22">#REF!</definedName>
    <definedName name="MTDCkND">#REF!</definedName>
    <definedName name="mtdvK" localSheetId="22">#REF!</definedName>
    <definedName name="mtdvK">#REF!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MAC12" localSheetId="22">#REF!</definedName>
    <definedName name="MTMAC12">#REF!</definedName>
    <definedName name="MTMAC12_18" localSheetId="22">#REF!</definedName>
    <definedName name="MTMAC12_18">#REF!</definedName>
    <definedName name="MTN" localSheetId="22">#REF!</definedName>
    <definedName name="MTN">#REF!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 localSheetId="22">#REF!</definedName>
    <definedName name="mtr">#REF!</definedName>
    <definedName name="mtr_14">#REF!</definedName>
    <definedName name="mtram" localSheetId="22">#REF!</definedName>
    <definedName name="mtram">#REF!</definedName>
    <definedName name="mtram_18" localSheetId="22">#REF!</definedName>
    <definedName name="mtram_18">#REF!</definedName>
    <definedName name="mtrambomdau40" localSheetId="22">#REF!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an" localSheetId="22">#REF!</definedName>
    <definedName name="Mtran">#REF!</definedName>
    <definedName name="mtronbentonite1" localSheetId="22">#REF!</definedName>
    <definedName name="mtronbentonite1">#REF!</definedName>
    <definedName name="mtronbt100" localSheetId="22">#REF!</definedName>
    <definedName name="mtronbt100">#REF!</definedName>
    <definedName name="mtronbt1150" localSheetId="22">#REF!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RT">#REF!</definedName>
    <definedName name="mts7i7o">#REF!</definedName>
    <definedName name="mtx07io">#REF!</definedName>
    <definedName name="MTXL">#REF!</definedName>
    <definedName name="MTXL_14">#REF!</definedName>
    <definedName name="Mu">#REF!</definedName>
    <definedName name="Mu_">#REF!</definedName>
    <definedName name="MUA">#REF!</definedName>
    <definedName name="MucDauTu" localSheetId="22">#REF!</definedName>
    <definedName name="MucDauTu">#REF!</definedName>
    <definedName name="mucdo" localSheetId="22">#REF!</definedName>
    <definedName name="mucdo">#REF!</definedName>
    <definedName name="MucDoCanThiet" localSheetId="22">#REF!</definedName>
    <definedName name="MucDoCanThiet">#REF!</definedName>
    <definedName name="MucDoThamSoDuLieuDauKy" localSheetId="22">#REF!</definedName>
    <definedName name="MucDoThamSoDuLieuDauKy">#REF!</definedName>
    <definedName name="MucDoYeuCau" localSheetId="22">#REF!</definedName>
    <definedName name="MucDoYeuCau">#REF!</definedName>
    <definedName name="muonong2.8">#REF!</definedName>
    <definedName name="MUP">#REF!</definedName>
    <definedName name="mvac" localSheetId="0">{"'Sheet1'!$L$16"}</definedName>
    <definedName name="mvac" localSheetId="14">{"'Sheet1'!$L$16"}</definedName>
    <definedName name="mvac" localSheetId="19">{"'Sheet1'!$L$16"}</definedName>
    <definedName name="mvac" localSheetId="16">{"'Sheet1'!$L$16"}</definedName>
    <definedName name="mvac" localSheetId="17">{"'Sheet1'!$L$16"}</definedName>
    <definedName name="mvac" localSheetId="18">{"'Sheet1'!$L$16"}</definedName>
    <definedName name="mvac" localSheetId="22">{"'Sheet1'!$L$16"}</definedName>
    <definedName name="mvac" localSheetId="6">{"'Sheet1'!$L$16"}</definedName>
    <definedName name="mvac" localSheetId="7">{"'Sheet1'!$L$16"}</definedName>
    <definedName name="mvac">{"'Sheet1'!$L$16"}</definedName>
    <definedName name="mvac_1" localSheetId="0">{"'Sheet1'!$L$16"}</definedName>
    <definedName name="mvac_1" localSheetId="14">{"'Sheet1'!$L$16"}</definedName>
    <definedName name="mvac_1" localSheetId="16">{"'Sheet1'!$L$16"}</definedName>
    <definedName name="mvac_1" localSheetId="22">{"'Sheet1'!$L$16"}</definedName>
    <definedName name="mvac_1" localSheetId="7">{"'Sheet1'!$L$16"}</definedName>
    <definedName name="mvac_1">{"'Sheet1'!$L$16"}</definedName>
    <definedName name="mvanthang0.3">#REF!</definedName>
    <definedName name="mvanthang0.5">#REF!</definedName>
    <definedName name="mvanthang2">#REF!</definedName>
    <definedName name="mw_" localSheetId="22">#REF!</definedName>
    <definedName name="mw_">#REF!</definedName>
    <definedName name="mw1_" localSheetId="22">#REF!</definedName>
    <definedName name="mw1_">#REF!</definedName>
    <definedName name="mx" localSheetId="22">#REF!</definedName>
    <definedName name="mx">#REF!</definedName>
    <definedName name="mxebombt90" localSheetId="22">#REF!</definedName>
    <definedName name="mxebombt90">#REF!</definedName>
    <definedName name="mxenanghang1.5" localSheetId="22">#REF!</definedName>
    <definedName name="mxenanghang1.5">#REF!</definedName>
    <definedName name="mxenanghang12" localSheetId="22">#REF!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#REF!</definedName>
    <definedName name="MYDUC">#REF!</definedName>
    <definedName name="myle">#REF!</definedName>
    <definedName name="n" localSheetId="22">#REF!</definedName>
    <definedName name="n">#REF!</definedName>
    <definedName name="n_1" localSheetId="22">#REF!</definedName>
    <definedName name="n_1">#REF!</definedName>
    <definedName name="n_18" localSheetId="22">#REF!</definedName>
    <definedName name="n_18">#REF!</definedName>
    <definedName name="n_2" localSheetId="22">#REF!</definedName>
    <definedName name="n_2">#REF!</definedName>
    <definedName name="n_3" localSheetId="22">#REF!</definedName>
    <definedName name="n_3">#REF!</definedName>
    <definedName name="n_vÞ">#REF!</definedName>
    <definedName name="n.s" localSheetId="22">#REF!</definedName>
    <definedName name="n.s">#REF!</definedName>
    <definedName name="N.THAÙNG">#REF!</definedName>
    <definedName name="n1_">#REF!</definedName>
    <definedName name="N1IN" localSheetId="22">#REF!</definedName>
    <definedName name="N1IN">#REF!</definedName>
    <definedName name="N1IN_14">#REF!</definedName>
    <definedName name="n1pig" localSheetId="22">#REF!</definedName>
    <definedName name="n1pig">#REF!</definedName>
    <definedName name="n1pig_18" localSheetId="22">#REF!</definedName>
    <definedName name="n1pig_18">#REF!</definedName>
    <definedName name="n1pignc" localSheetId="22">#REF!</definedName>
    <definedName name="n1pignc">#REF!</definedName>
    <definedName name="n1pignc_14">#REF!</definedName>
    <definedName name="N1pIGvc" localSheetId="22">#REF!</definedName>
    <definedName name="N1pIGvc">#REF!</definedName>
    <definedName name="N1pIGvc_18">#REF!</definedName>
    <definedName name="n1pigvl" localSheetId="22">#REF!</definedName>
    <definedName name="n1pigvl">#REF!</definedName>
    <definedName name="n1pigvl_14">#REF!</definedName>
    <definedName name="n1pind" localSheetId="22">#REF!</definedName>
    <definedName name="n1pind">#REF!</definedName>
    <definedName name="n1pind_18" localSheetId="22">#REF!</definedName>
    <definedName name="n1pind_18">#REF!</definedName>
    <definedName name="n1pindnc" localSheetId="22">#REF!</definedName>
    <definedName name="n1pindnc">#REF!</definedName>
    <definedName name="n1pindnc_14">#REF!</definedName>
    <definedName name="N1pINDvc" localSheetId="22">#REF!</definedName>
    <definedName name="N1pINDvc">#REF!</definedName>
    <definedName name="N1pINDvc_18">#REF!</definedName>
    <definedName name="n1pindvl" localSheetId="22">#REF!</definedName>
    <definedName name="n1pindvl">#REF!</definedName>
    <definedName name="n1pindvl_14">#REF!</definedName>
    <definedName name="n1ping" localSheetId="22">#REF!</definedName>
    <definedName name="n1ping">#REF!</definedName>
    <definedName name="n1ping_18" localSheetId="22">#REF!</definedName>
    <definedName name="n1ping_18">#REF!</definedName>
    <definedName name="n1pingnc" localSheetId="22">#REF!</definedName>
    <definedName name="n1pingnc">#REF!</definedName>
    <definedName name="n1pingnc_14">#REF!</definedName>
    <definedName name="N1pINGvc" localSheetId="22">#REF!</definedName>
    <definedName name="N1pINGvc">#REF!</definedName>
    <definedName name="N1pINGvc_18">#REF!</definedName>
    <definedName name="n1pingvl" localSheetId="22">#REF!</definedName>
    <definedName name="n1pingvl">#REF!</definedName>
    <definedName name="n1pingvl_14">#REF!</definedName>
    <definedName name="n1pint" localSheetId="22">#REF!</definedName>
    <definedName name="n1pint">#REF!</definedName>
    <definedName name="n1pint_18" localSheetId="22">#REF!</definedName>
    <definedName name="n1pint_18">#REF!</definedName>
    <definedName name="n1pintnc" localSheetId="22">#REF!</definedName>
    <definedName name="n1pintnc">#REF!</definedName>
    <definedName name="n1pintnc_14">#REF!</definedName>
    <definedName name="N1pINTvc" localSheetId="22">#REF!</definedName>
    <definedName name="N1pINTvc">#REF!</definedName>
    <definedName name="n1pintvl" localSheetId="22">#REF!</definedName>
    <definedName name="n1pintvl">#REF!</definedName>
    <definedName name="n1pintvl_14" localSheetId="22">#REF!</definedName>
    <definedName name="n1pintvl_14">#REF!</definedName>
    <definedName name="N1pNLnc" localSheetId="22">#REF!</definedName>
    <definedName name="N1pNLnc">#REF!</definedName>
    <definedName name="N1pNLvc" localSheetId="22">#REF!</definedName>
    <definedName name="N1pNLvc">#REF!</definedName>
    <definedName name="N1pNLvl" localSheetId="22">#REF!</definedName>
    <definedName name="N1pNLvl">#REF!</definedName>
    <definedName name="n2_">#REF!</definedName>
    <definedName name="n24nc" localSheetId="22">#REF!</definedName>
    <definedName name="n24nc">#REF!</definedName>
    <definedName name="n24nc_14" localSheetId="22">#REF!</definedName>
    <definedName name="n24nc_14">#REF!</definedName>
    <definedName name="n24vl" localSheetId="22">#REF!</definedName>
    <definedName name="n24vl">#REF!</definedName>
    <definedName name="n24vl_14">#REF!</definedName>
    <definedName name="n2mignc" localSheetId="22">#REF!</definedName>
    <definedName name="n2mignc">#REF!</definedName>
    <definedName name="n2mignc_14">#REF!</definedName>
    <definedName name="n2migvl" localSheetId="22">#REF!</definedName>
    <definedName name="n2migvl">#REF!</definedName>
    <definedName name="n2migvl_14">#REF!</definedName>
    <definedName name="n2min1nc" localSheetId="22">#REF!</definedName>
    <definedName name="n2min1nc">#REF!</definedName>
    <definedName name="n2min1nc_14">#REF!</definedName>
    <definedName name="n2min1vl" localSheetId="22">#REF!</definedName>
    <definedName name="n2min1vl">#REF!</definedName>
    <definedName name="n2min1vl_14">#REF!</definedName>
    <definedName name="n3_">#REF!</definedName>
    <definedName name="n3I" localSheetId="22">#REF!</definedName>
    <definedName name="n3I">#REF!</definedName>
    <definedName name="n3M" localSheetId="22">#REF!</definedName>
    <definedName name="n3M">#REF!</definedName>
    <definedName name="n3N" localSheetId="22">#REF!</definedName>
    <definedName name="n3N">#REF!</definedName>
    <definedName name="N3QL13NE8_MP1" localSheetId="22">#REF!</definedName>
    <definedName name="N3QL13NE8_MP1">#REF!</definedName>
    <definedName name="n4_">#REF!</definedName>
    <definedName name="N4TD_LN" localSheetId="22">#REF!</definedName>
    <definedName name="N4TD_LN">#REF!</definedName>
    <definedName name="Na" localSheetId="22">#REF!</definedName>
    <definedName name="Na">#REF!</definedName>
    <definedName name="nâdfasdfasdfas">#REF!</definedName>
    <definedName name="nam" localSheetId="0">{"'Sheet1'!$L$16"}</definedName>
    <definedName name="nam" localSheetId="14">{"'Sheet1'!$L$16"}</definedName>
    <definedName name="nam" localSheetId="19">{"'Sheet1'!$L$16"}</definedName>
    <definedName name="nam" localSheetId="16">{"'Sheet1'!$L$16"}</definedName>
    <definedName name="nam" localSheetId="17">{"'Sheet1'!$L$16"}</definedName>
    <definedName name="nam" localSheetId="18">{"'Sheet1'!$L$16"}</definedName>
    <definedName name="nam" localSheetId="22">{"'Sheet1'!$L$16"}</definedName>
    <definedName name="nam" localSheetId="6">{"'Sheet1'!$L$16"}</definedName>
    <definedName name="nam" localSheetId="7">{"'Sheet1'!$L$16"}</definedName>
    <definedName name="nam">{"'Sheet1'!$L$16"}</definedName>
    <definedName name="NamDinh">#REF!</definedName>
    <definedName name="name" localSheetId="22">#REF!</definedName>
    <definedName name="name">#REF!</definedName>
    <definedName name="NAME_Change">#REF!</definedName>
    <definedName name="name_gia">#REF!</definedName>
    <definedName name="name_of_global" localSheetId="22">#REF!</definedName>
    <definedName name="name_of_global">#REF!</definedName>
    <definedName name="name1">#REF!</definedName>
    <definedName name="name2" localSheetId="22">'B4. Định mức QLDA &amp; TV'!name2</definedName>
    <definedName name="name2">[0]!name2</definedName>
    <definedName name="name3" localSheetId="22">'B4. Định mức QLDA &amp; TV'!name3</definedName>
    <definedName name="name3">#REF!</definedName>
    <definedName name="Nan_khoi_cong" localSheetId="22">#REF!</definedName>
    <definedName name="Nan_khoi_cong">#REF!</definedName>
    <definedName name="naovet" localSheetId="22">#REF!</definedName>
    <definedName name="naovet">#REF!</definedName>
    <definedName name="NationalAllPrice" localSheetId="22">#REF!</definedName>
    <definedName name="NationalAllPrice">#REF!</definedName>
    <definedName name="NationalePrice" localSheetId="22">#REF!</definedName>
    <definedName name="NationalePrice">#REF!</definedName>
    <definedName name="NationalPrice" localSheetId="22">#REF!</definedName>
    <definedName name="NationalPrice">#REF!</definedName>
    <definedName name="navailable" localSheetId="22">#REF!</definedName>
    <definedName name="navailable">#REF!</definedName>
    <definedName name="Nb" localSheetId="22">#REF!</definedName>
    <definedName name="Nb">#REF!</definedName>
    <definedName name="Nb_BEP">#REF!</definedName>
    <definedName name="nb_bts" localSheetId="22">#REF!</definedName>
    <definedName name="nb_bts">#REF!</definedName>
    <definedName name="nb_day_per_month">#REF!</definedName>
    <definedName name="nb_day_per_week">#REF!</definedName>
    <definedName name="Nb_days">#REF!</definedName>
    <definedName name="Nb_FEP">#REF!</definedName>
    <definedName name="nb_jours">#REF!</definedName>
    <definedName name="NB_OF_SITES">#REF!</definedName>
    <definedName name="nb_phases">#REF!</definedName>
    <definedName name="Nb_SCP">#REF!</definedName>
    <definedName name="Nb_SDP">#REF!</definedName>
    <definedName name="nb_site" localSheetId="22">#REF!</definedName>
    <definedName name="nb_site">#REF!</definedName>
    <definedName name="Nb_SMP">#REF!</definedName>
    <definedName name="nb_sr">#REF!</definedName>
    <definedName name="nb_subs" localSheetId="22">#REF!</definedName>
    <definedName name="nb_subs">#REF!</definedName>
    <definedName name="nb_trainee">#REF!</definedName>
    <definedName name="nb_trainer">#REF!</definedName>
    <definedName name="Nb_Travel">#REF!</definedName>
    <definedName name="nb_trx" localSheetId="22">#REF!</definedName>
    <definedName name="nb_trx">#REF!</definedName>
    <definedName name="NbCAPS1">#REF!</definedName>
    <definedName name="NbCAPS2">#REF!</definedName>
    <definedName name="NbCAPS3">#REF!</definedName>
    <definedName name="NbCAPS4">#REF!</definedName>
    <definedName name="NbCAPS5">#REF!</definedName>
    <definedName name="NbDay">#REF!</definedName>
    <definedName name="NbFull_IN">#REF!</definedName>
    <definedName name="nblank" localSheetId="22">#REF!</definedName>
    <definedName name="nblank">#REF!</definedName>
    <definedName name="NbReturnTicket">#REF!</definedName>
    <definedName name="NbService">#REF!</definedName>
    <definedName name="NbServiceAdd">#REF!</definedName>
    <definedName name="NbServiceInstal">#REF!</definedName>
    <definedName name="NbSS7">#REF!</definedName>
    <definedName name="NbStep_IN">#REF!</definedName>
    <definedName name="NbSubscriber1">#REF!</definedName>
    <definedName name="NbSubscriber2">#REF!</definedName>
    <definedName name="NbSubscriber3">#REF!</definedName>
    <definedName name="NbSubscriber4">#REF!</definedName>
    <definedName name="NbSubscriber5">#REF!</definedName>
    <definedName name="NC" localSheetId="22">#REF!</definedName>
    <definedName name="NC">#REF!</definedName>
    <definedName name="NC_14">#REF!</definedName>
    <definedName name="Nc_18">#REF!</definedName>
    <definedName name="nc_btm10" localSheetId="22">#REF!</definedName>
    <definedName name="nc_btm10">#REF!</definedName>
    <definedName name="nc_btm100" localSheetId="22">#REF!</definedName>
    <definedName name="nc_btm100">#REF!</definedName>
    <definedName name="nc_btm150">#REF!</definedName>
    <definedName name="nc_btm200">#REF!</definedName>
    <definedName name="nc_btm50">#REF!</definedName>
    <definedName name="nc_cotpha">#REF!</definedName>
    <definedName name="NC_CSCT" localSheetId="22">#REF!</definedName>
    <definedName name="NC_CSCT">#REF!</definedName>
    <definedName name="NC_CTXD">#REF!</definedName>
    <definedName name="NC_RD">#REF!</definedName>
    <definedName name="NC_TD">#REF!</definedName>
    <definedName name="NC.M10.1">#REF!</definedName>
    <definedName name="NC.M10.1_14">#REF!</definedName>
    <definedName name="NC.M10.1_18">#REF!</definedName>
    <definedName name="NC.M10.2">#REF!</definedName>
    <definedName name="NC.M10.2_14">#REF!</definedName>
    <definedName name="NC.M10.2_18">#REF!</definedName>
    <definedName name="NC.MDT">#REF!</definedName>
    <definedName name="NC.MDT_14">#REF!</definedName>
    <definedName name="NC.MDT_18">#REF!</definedName>
    <definedName name="nc12m250" localSheetId="22">#REF!</definedName>
    <definedName name="nc12m250">#REF!</definedName>
    <definedName name="nc1nc" localSheetId="22">#REF!</definedName>
    <definedName name="nc1nc">#REF!</definedName>
    <definedName name="nc1nc_14" localSheetId="22">#REF!</definedName>
    <definedName name="nc1nc_14">#REF!</definedName>
    <definedName name="nc1p" localSheetId="22">#REF!</definedName>
    <definedName name="nc1p">#REF!</definedName>
    <definedName name="nc1p_18" localSheetId="22">#REF!</definedName>
    <definedName name="nc1p_18">#REF!</definedName>
    <definedName name="nc1vl" localSheetId="22">#REF!</definedName>
    <definedName name="nc1vl">#REF!</definedName>
    <definedName name="nc1vl_14">#REF!</definedName>
    <definedName name="nc2.0">#REF!</definedName>
    <definedName name="nc2.1">#REF!</definedName>
    <definedName name="nc2.1I">#REF!</definedName>
    <definedName name="nc2.1II">#REF!</definedName>
    <definedName name="nc2.1III">#REF!</definedName>
    <definedName name="nc2.1IV">#REF!</definedName>
    <definedName name="nc2.2">#REF!</definedName>
    <definedName name="nc2.2I">#REF!</definedName>
    <definedName name="nc2.2II">#REF!</definedName>
    <definedName name="nc2.2III">#REF!</definedName>
    <definedName name="nc2.2IV">#REF!</definedName>
    <definedName name="nc2.3">#REF!</definedName>
    <definedName name="nc2.3I">#REF!</definedName>
    <definedName name="nc2.3II">#REF!</definedName>
    <definedName name="nc2.3III">#REF!</definedName>
    <definedName name="nc2.3IV">#REF!</definedName>
    <definedName name="nc2.4">#REF!</definedName>
    <definedName name="nc2.4I">#REF!</definedName>
    <definedName name="nc2.4II">#REF!</definedName>
    <definedName name="nc2.4III">#REF!</definedName>
    <definedName name="nc2.4IV">#REF!</definedName>
    <definedName name="NC2.5">#REF!</definedName>
    <definedName name="nc2.5I">#REF!</definedName>
    <definedName name="nc2.5II">#REF!</definedName>
    <definedName name="nc2.5III">#REF!</definedName>
    <definedName name="nc2.5IV">#REF!</definedName>
    <definedName name="nc2.6">#REF!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#REF!</definedName>
    <definedName name="nc2.8I">#REF!</definedName>
    <definedName name="nc2.8II">#REF!</definedName>
    <definedName name="nc2.8III">#REF!</definedName>
    <definedName name="nc2.8IV">#REF!</definedName>
    <definedName name="nc2.9">#REF!</definedName>
    <definedName name="nc2.9I">#REF!</definedName>
    <definedName name="nc2.9II">#REF!</definedName>
    <definedName name="nc2.9III">#REF!</definedName>
    <definedName name="nc2.9IV">#REF!</definedName>
    <definedName name="NC200_18">#REF!</definedName>
    <definedName name="nc24nc" localSheetId="22">#REF!</definedName>
    <definedName name="nc24nc">#REF!</definedName>
    <definedName name="nc24nc_14">#REF!</definedName>
    <definedName name="nc24vl" localSheetId="22">#REF!</definedName>
    <definedName name="nc24vl">#REF!</definedName>
    <definedName name="nc24vl_14">#REF!</definedName>
    <definedName name="nc2I">#REF!</definedName>
    <definedName name="nc2II">#REF!</definedName>
    <definedName name="nc2III">#REF!</definedName>
    <definedName name="nc2IV">#REF!</definedName>
    <definedName name="nc3.0">#REF!</definedName>
    <definedName name="nc3.1">#REF!</definedName>
    <definedName name="nc3.1I">#REF!</definedName>
    <definedName name="nc3.1II">#REF!</definedName>
    <definedName name="nc3.1III">#REF!</definedName>
    <definedName name="nc3.1IV">#REF!</definedName>
    <definedName name="NC3.2">#REF!</definedName>
    <definedName name="nc3.2I">#REF!</definedName>
    <definedName name="nc3.2II">#REF!</definedName>
    <definedName name="nc3.2III">#REF!</definedName>
    <definedName name="nc3.2IV">#REF!</definedName>
    <definedName name="nc3.3">#REF!</definedName>
    <definedName name="nc3.3I">#REF!</definedName>
    <definedName name="nc3.3II">#REF!</definedName>
    <definedName name="nc3.3III">#REF!</definedName>
    <definedName name="nc3.3IV">#REF!</definedName>
    <definedName name="nc3.4">#REF!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#REF!</definedName>
    <definedName name="nc3.8I">#REF!</definedName>
    <definedName name="nc3.8II">#REF!</definedName>
    <definedName name="nc3.8III">#REF!</definedName>
    <definedName name="nc3.8IV">#REF!</definedName>
    <definedName name="nc3.9">#REF!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 localSheetId="22">#REF!</definedName>
    <definedName name="nc3p">#REF!</definedName>
    <definedName name="nc3p_18" localSheetId="22">#REF!</definedName>
    <definedName name="nc3p_18">#REF!</definedName>
    <definedName name="nc4.0">#REF!</definedName>
    <definedName name="nc4.1">#REF!</definedName>
    <definedName name="nc4.1I" localSheetId="22">#REF!</definedName>
    <definedName name="nc4.1I">#REF!</definedName>
    <definedName name="nc4.1II">#REF!</definedName>
    <definedName name="nc4.1III">#REF!</definedName>
    <definedName name="nc4.1IV">#REF!</definedName>
    <definedName name="nc4.2">#REF!</definedName>
    <definedName name="nc4.2I">#REF!</definedName>
    <definedName name="nc4.2II">#REF!</definedName>
    <definedName name="nc4.2III">#REF!</definedName>
    <definedName name="nc4.2IV">#REF!</definedName>
    <definedName name="NC4.3">#REF!</definedName>
    <definedName name="nc4.3I">#REF!</definedName>
    <definedName name="nc4.3II">#REF!</definedName>
    <definedName name="nc4.3III">#REF!</definedName>
    <definedName name="nc4.3IV">#REF!</definedName>
    <definedName name="nc4.4">#REF!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#REF!</definedName>
    <definedName name="nc4.6I">#REF!</definedName>
    <definedName name="nc4.6II">#REF!</definedName>
    <definedName name="nc4.6III">#REF!</definedName>
    <definedName name="nc4.6IV">#REF!</definedName>
    <definedName name="NC4.7">#REF!</definedName>
    <definedName name="nc4.7I">#REF!</definedName>
    <definedName name="nc4.7II">#REF!</definedName>
    <definedName name="nc4.7III">#REF!</definedName>
    <definedName name="nc4.7IV">#REF!</definedName>
    <definedName name="nc4.8">#REF!</definedName>
    <definedName name="nc4.8I">#REF!</definedName>
    <definedName name="nc4.8II">#REF!</definedName>
    <definedName name="nc4.8III">#REF!</definedName>
    <definedName name="nc4.8IV">#REF!</definedName>
    <definedName name="nc4.9">#REF!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0">#REF!</definedName>
    <definedName name="nc5.1">#REF!</definedName>
    <definedName name="nc5.2">#REF!</definedName>
    <definedName name="nc5.3">#REF!</definedName>
    <definedName name="nc5.4">#REF!</definedName>
    <definedName name="nc5.5">#REF!</definedName>
    <definedName name="nc5.6">#REF!</definedName>
    <definedName name="nc5.7">#REF!</definedName>
    <definedName name="nc5.8">#REF!</definedName>
    <definedName name="nc5.9">#REF!</definedName>
    <definedName name="nc5I">#REF!</definedName>
    <definedName name="nc5II">#REF!</definedName>
    <definedName name="nc5III">#REF!</definedName>
    <definedName name="nc5IV">#REF!</definedName>
    <definedName name="nc6.0">#REF!</definedName>
    <definedName name="nc6.1">#REF!</definedName>
    <definedName name="nc6.2">#REF!</definedName>
    <definedName name="nc6.3">#REF!</definedName>
    <definedName name="nc6.4">#REF!</definedName>
    <definedName name="nc6.5">#REF!</definedName>
    <definedName name="nc6.6">#REF!</definedName>
    <definedName name="nc6.7">#REF!</definedName>
    <definedName name="nc6.8">#REF!</definedName>
    <definedName name="nc6.9">#REF!</definedName>
    <definedName name="nc7.0">#REF!</definedName>
    <definedName name="ncb" localSheetId="22">#REF!</definedName>
    <definedName name="ncb">#REF!</definedName>
    <definedName name="ncb_1">#REF!</definedName>
    <definedName name="ncb_15">#REF!</definedName>
    <definedName name="ncb_16">#REF!</definedName>
    <definedName name="ncb_17">#REF!</definedName>
    <definedName name="ncb_19">#REF!</definedName>
    <definedName name="ncb_20">#REF!</definedName>
    <definedName name="ncb_21">#REF!</definedName>
    <definedName name="ncb_22">#REF!</definedName>
    <definedName name="ncb_23">#REF!</definedName>
    <definedName name="ncb_24">#REF!</definedName>
    <definedName name="ncb_25">#REF!</definedName>
    <definedName name="ncb_26">#REF!</definedName>
    <definedName name="ncb_27">#REF!</definedName>
    <definedName name="ncb_28">#REF!</definedName>
    <definedName name="ncb_29">#REF!</definedName>
    <definedName name="ncb_3">#REF!</definedName>
    <definedName name="ncb_30">#REF!</definedName>
    <definedName name="ncb_31">#REF!</definedName>
    <definedName name="ncb_32">#REF!</definedName>
    <definedName name="ncb_33">#REF!</definedName>
    <definedName name="ncb_34">#REF!</definedName>
    <definedName name="ncb_35">#REF!</definedName>
    <definedName name="ncb_36">#REF!</definedName>
    <definedName name="ncb_37">#REF!</definedName>
    <definedName name="ncb_38">#REF!</definedName>
    <definedName name="ncb_39">#REF!</definedName>
    <definedName name="ncb_40">#REF!</definedName>
    <definedName name="ncb_41">#REF!</definedName>
    <definedName name="ncb_43">#REF!</definedName>
    <definedName name="ncb_44">#REF!</definedName>
    <definedName name="ncb_7">#REF!</definedName>
    <definedName name="ncbaotaibovay" localSheetId="22">#REF!</definedName>
    <definedName name="ncbaotaibovay">#REF!</definedName>
    <definedName name="NCBD100" localSheetId="22">#REF!</definedName>
    <definedName name="NCBD100">#REF!</definedName>
    <definedName name="NCBD100_18" localSheetId="22">#REF!</definedName>
    <definedName name="NCBD100_18">#REF!</definedName>
    <definedName name="NCBD200" localSheetId="22">#REF!</definedName>
    <definedName name="NCBD200">#REF!</definedName>
    <definedName name="NCBD200_18" localSheetId="22">#REF!</definedName>
    <definedName name="NCBD200_18">#REF!</definedName>
    <definedName name="NCBD250" localSheetId="22">#REF!</definedName>
    <definedName name="NCBD250">#REF!</definedName>
    <definedName name="NCBD250_18" localSheetId="22">#REF!</definedName>
    <definedName name="NCBD250_18">#REF!</definedName>
    <definedName name="NCBTN" localSheetId="22">#REF!</definedName>
    <definedName name="NCBTN">#REF!</definedName>
    <definedName name="NCC">#REF!</definedName>
    <definedName name="NCC2.5">#REF!</definedName>
    <definedName name="NCC2.7">#REF!</definedName>
    <definedName name="NCC3.2">#REF!</definedName>
    <definedName name="NCC4.3">#REF!</definedName>
    <definedName name="NCC4.5">#REF!</definedName>
    <definedName name="NCC4.7">#REF!</definedName>
    <definedName name="NCcap0.7" localSheetId="22">#REF!</definedName>
    <definedName name="NCcap0.7">#REF!</definedName>
    <definedName name="NCcap1" localSheetId="22">#REF!</definedName>
    <definedName name="NCcap1">#REF!</definedName>
    <definedName name="nccc2" localSheetId="22">#REF!</definedName>
    <definedName name="nccc2">#REF!</definedName>
    <definedName name="nccs" localSheetId="22">#REF!</definedName>
    <definedName name="nccs">#REF!</definedName>
    <definedName name="NCCT3p" localSheetId="22">#REF!</definedName>
    <definedName name="NCCT3p">#REF!</definedName>
    <definedName name="NCCT3p_18" localSheetId="22">#REF!</definedName>
    <definedName name="NCCT3p_18">#REF!</definedName>
    <definedName name="ncd">#REF!</definedName>
    <definedName name="ncdd" localSheetId="22">#REF!</definedName>
    <definedName name="ncdd">#REF!</definedName>
    <definedName name="ncdd_14">#REF!</definedName>
    <definedName name="NCDD2" localSheetId="22">#REF!</definedName>
    <definedName name="NCDD2">#REF!</definedName>
    <definedName name="NCDD2_14">#REF!</definedName>
    <definedName name="ncdg">#REF!</definedName>
    <definedName name="NCGF">#REF!</definedName>
    <definedName name="ncgff">#REF!</definedName>
    <definedName name="NCHC" localSheetId="22">#REF!</definedName>
    <definedName name="NCHC">#REF!</definedName>
    <definedName name="NCHC_14">#REF!</definedName>
    <definedName name="NCKday">#REF!</definedName>
    <definedName name="NCKT" localSheetId="22">#REF!</definedName>
    <definedName name="NCKT">#REF!</definedName>
    <definedName name="NCL100_18" localSheetId="22">#REF!</definedName>
    <definedName name="NCL100_18">#REF!</definedName>
    <definedName name="NCL200_18" localSheetId="22">#REF!</definedName>
    <definedName name="NCL200_18">#REF!</definedName>
    <definedName name="NCL250_18">#REF!</definedName>
    <definedName name="NCLD">#REF!</definedName>
    <definedName name="ncm100lv" localSheetId="22">#REF!</definedName>
    <definedName name="ncm100lv">#REF!</definedName>
    <definedName name="ncong" localSheetId="22">#REF!</definedName>
    <definedName name="ncong">#REF!</definedName>
    <definedName name="NCPP" localSheetId="22">#REF!</definedName>
    <definedName name="NCPP">#REF!</definedName>
    <definedName name="NCSBV" localSheetId="22">#REF!</definedName>
    <definedName name="NCSBV">#REF!</definedName>
    <definedName name="ncskttg">#REF!</definedName>
    <definedName name="nct" localSheetId="22">#REF!</definedName>
    <definedName name="nct">#REF!</definedName>
    <definedName name="NCT_BKTC" localSheetId="22">#REF!</definedName>
    <definedName name="NCT_BKTC">#REF!</definedName>
    <definedName name="NCTB_CB">#REF!</definedName>
    <definedName name="NCTB_CBL">#REF!</definedName>
    <definedName name="NCTB_CD">#REF!</definedName>
    <definedName name="NCTB_DB">#REF!</definedName>
    <definedName name="NCTB_HSL">#REF!</definedName>
    <definedName name="NCTB_KODSX">#REF!</definedName>
    <definedName name="NCTB_KTT">#REF!</definedName>
    <definedName name="NCTB_LNC">#REF!</definedName>
    <definedName name="NCTB_LP">#REF!</definedName>
    <definedName name="NCTB_MH">#REF!</definedName>
    <definedName name="NCTB_STT">#REF!</definedName>
    <definedName name="NCTB_T">#REF!</definedName>
    <definedName name="NCTB_THUT">#REF!</definedName>
    <definedName name="NCTB_TKP">#REF!</definedName>
    <definedName name="nctdn" localSheetId="22">#REF!</definedName>
    <definedName name="nctdn">#REF!</definedName>
    <definedName name="ncthepnaphl">#REF!</definedName>
    <definedName name="nctn">#REF!</definedName>
    <definedName name="ncto">#REF!</definedName>
    <definedName name="nctr" localSheetId="22">#REF!</definedName>
    <definedName name="nctr">#REF!</definedName>
    <definedName name="nctr_14">#REF!</definedName>
    <definedName name="nctram" localSheetId="22">#REF!</definedName>
    <definedName name="nctram">#REF!</definedName>
    <definedName name="nctram_18" localSheetId="22">#REF!</definedName>
    <definedName name="nctram_18">#REF!</definedName>
    <definedName name="ncttctg">#REF!</definedName>
    <definedName name="nctvt" localSheetId="22">#REF!</definedName>
    <definedName name="nctvt">#REF!</definedName>
    <definedName name="NCVC100" localSheetId="22">#REF!</definedName>
    <definedName name="NCVC100">#REF!</definedName>
    <definedName name="NCVC100_18" localSheetId="22">#REF!</definedName>
    <definedName name="NCVC100_18">#REF!</definedName>
    <definedName name="NCVC200" localSheetId="22">#REF!</definedName>
    <definedName name="NCVC200">#REF!</definedName>
    <definedName name="NCVC200_18" localSheetId="22">#REF!</definedName>
    <definedName name="NCVC200_18">#REF!</definedName>
    <definedName name="NCVC250" localSheetId="22">#REF!</definedName>
    <definedName name="NCVC250">#REF!</definedName>
    <definedName name="NCVC250_18" localSheetId="22">#REF!</definedName>
    <definedName name="NCVC250_18">#REF!</definedName>
    <definedName name="NCVC3P" localSheetId="22">#REF!</definedName>
    <definedName name="NCVC3P">#REF!</definedName>
    <definedName name="NCVC3P_18" localSheetId="22">#REF!</definedName>
    <definedName name="NCVC3P_18">#REF!</definedName>
    <definedName name="NCXD_CB">#REF!</definedName>
    <definedName name="NCXD_CBL">#REF!</definedName>
    <definedName name="NCXD_CD">#REF!</definedName>
    <definedName name="NCXD_DB">#REF!</definedName>
    <definedName name="NCXD_HSL">#REF!</definedName>
    <definedName name="NCXD_KODSX">#REF!</definedName>
    <definedName name="NCXD_KTT">#REF!</definedName>
    <definedName name="NCXD_LNC">#REF!</definedName>
    <definedName name="NCXD_LP">#REF!</definedName>
    <definedName name="NCXD_MH">#REF!</definedName>
    <definedName name="NCXD_STT">#REF!</definedName>
    <definedName name="NCXD_T">#REF!</definedName>
    <definedName name="NCXD_THUT">#REF!</definedName>
    <definedName name="NCXD_TKP">#REF!</definedName>
    <definedName name="ncxlkcs" localSheetId="22">#REF!</definedName>
    <definedName name="ncxlkcs">#REF!</definedName>
    <definedName name="ncxlkd" localSheetId="22">#REF!</definedName>
    <definedName name="ncxlkd">#REF!</definedName>
    <definedName name="ncxlkh" localSheetId="22">#REF!</definedName>
    <definedName name="ncxlkh">#REF!</definedName>
    <definedName name="ncxlkt" localSheetId="22">#REF!</definedName>
    <definedName name="ncxlkt">#REF!</definedName>
    <definedName name="ncxlktda" localSheetId="22">#REF!</definedName>
    <definedName name="ncxlktda">#REF!</definedName>
    <definedName name="ncxlktnl" localSheetId="22">#REF!</definedName>
    <definedName name="ncxlktnl">#REF!</definedName>
    <definedName name="ncxlpxsx" localSheetId="22">#REF!</definedName>
    <definedName name="ncxlpxsx">#REF!</definedName>
    <definedName name="ncxltc" localSheetId="22">#REF!</definedName>
    <definedName name="ncxltc">#REF!</definedName>
    <definedName name="nd" localSheetId="22">#REF!</definedName>
    <definedName name="nd">#REF!</definedName>
    <definedName name="nd_14" localSheetId="22">#REF!</definedName>
    <definedName name="nd_14">#REF!</definedName>
    <definedName name="ND_TN" localSheetId="22">#REF!</definedName>
    <definedName name="ND_TN">#REF!</definedName>
    <definedName name="ndates" localSheetId="22">#REF!</definedName>
    <definedName name="ndates">#REF!</definedName>
    <definedName name="ndc">#REF!</definedName>
    <definedName name="ndFile1Cost" localSheetId="22">#REF!</definedName>
    <definedName name="ndFile1Cost">#REF!</definedName>
    <definedName name="ndFile1Inst" localSheetId="22">#REF!</definedName>
    <definedName name="ndFile1Inst">#REF!</definedName>
    <definedName name="ndFile1Maint" localSheetId="22">#REF!</definedName>
    <definedName name="ndFile1Maint">#REF!</definedName>
    <definedName name="ndFile1Net" localSheetId="22">#REF!</definedName>
    <definedName name="ndFile1Net">#REF!</definedName>
    <definedName name="ndFile2Cost" localSheetId="22">#REF!</definedName>
    <definedName name="ndFile2Cost">#REF!</definedName>
    <definedName name="ndFile2Inst" localSheetId="22">#REF!</definedName>
    <definedName name="ndFile2Inst">#REF!</definedName>
    <definedName name="ndFile2Maint" localSheetId="22">#REF!</definedName>
    <definedName name="ndFile2Maint">#REF!</definedName>
    <definedName name="ndFile2Net" localSheetId="22">#REF!</definedName>
    <definedName name="ndFile2Net">#REF!</definedName>
    <definedName name="ndFile3Cost" localSheetId="22">#REF!</definedName>
    <definedName name="ndFile3Cost">#REF!</definedName>
    <definedName name="ndFile3Inst" localSheetId="22">#REF!</definedName>
    <definedName name="ndFile3Inst">#REF!</definedName>
    <definedName name="ndFile3Maint" localSheetId="22">#REF!</definedName>
    <definedName name="ndFile3Maint">#REF!</definedName>
    <definedName name="ndFile3Net" localSheetId="22">#REF!</definedName>
    <definedName name="ndFile3Net">#REF!</definedName>
    <definedName name="ndFile4Cost" localSheetId="22">#REF!</definedName>
    <definedName name="ndFile4Cost">#REF!</definedName>
    <definedName name="ndFile4Inst" localSheetId="22">#REF!</definedName>
    <definedName name="ndFile4Inst">#REF!</definedName>
    <definedName name="ndFile4Maint" localSheetId="22">#REF!</definedName>
    <definedName name="ndFile4Maint">#REF!</definedName>
    <definedName name="ndFile4Net" localSheetId="22">#REF!</definedName>
    <definedName name="ndFile4Net">#REF!</definedName>
    <definedName name="ndFile5Cost" localSheetId="22">#REF!</definedName>
    <definedName name="ndFile5Cost">#REF!</definedName>
    <definedName name="ndFile5Inst" localSheetId="22">#REF!</definedName>
    <definedName name="ndFile5Inst">#REF!</definedName>
    <definedName name="ndFile5Maint" localSheetId="22">#REF!</definedName>
    <definedName name="ndFile5Maint">#REF!</definedName>
    <definedName name="ndFile5Net" localSheetId="22">#REF!</definedName>
    <definedName name="ndFile5Net">#REF!</definedName>
    <definedName name="ndFile6Cost" localSheetId="22">#REF!</definedName>
    <definedName name="ndFile6Cost">#REF!</definedName>
    <definedName name="ndFile6Inst" localSheetId="22">#REF!</definedName>
    <definedName name="ndFile6Inst">#REF!</definedName>
    <definedName name="ndFile6Maint" localSheetId="22">#REF!</definedName>
    <definedName name="ndFile6Maint">#REF!</definedName>
    <definedName name="ndFile6Net" localSheetId="22">#REF!</definedName>
    <definedName name="ndFile6Net">#REF!</definedName>
    <definedName name="ndFile7Cost" localSheetId="22">#REF!</definedName>
    <definedName name="ndFile7Cost">#REF!</definedName>
    <definedName name="ndFile7Inst" localSheetId="22">#REF!</definedName>
    <definedName name="ndFile7Inst">#REF!</definedName>
    <definedName name="ndFile7Maint" localSheetId="22">#REF!</definedName>
    <definedName name="ndFile7Maint">#REF!</definedName>
    <definedName name="ndFile7Net" localSheetId="22">#REF!</definedName>
    <definedName name="ndFile7Net">#REF!</definedName>
    <definedName name="ndtdbtg">#REF!</definedName>
    <definedName name="NdungChi">#REF!</definedName>
    <definedName name="Ne" localSheetId="0">{"'Sheet1'!$L$16"}</definedName>
    <definedName name="Ne" localSheetId="14">{"'Sheet1'!$L$16"}</definedName>
    <definedName name="Ne" localSheetId="19">{"'Sheet1'!$L$16"}</definedName>
    <definedName name="Ne" localSheetId="16">{"'Sheet1'!$L$16"}</definedName>
    <definedName name="Ne" localSheetId="17">{"'Sheet1'!$L$16"}</definedName>
    <definedName name="Ne" localSheetId="18">{"'Sheet1'!$L$16"}</definedName>
    <definedName name="Ne" localSheetId="22">{"'Sheet1'!$L$16"}</definedName>
    <definedName name="Ne" localSheetId="6">{"'Sheet1'!$L$16"}</definedName>
    <definedName name="Ne" localSheetId="7">{"'Sheet1'!$L$16"}</definedName>
    <definedName name="Ne">{"'Sheet1'!$L$16"}</definedName>
    <definedName name="Ne_1" localSheetId="0">{"'Sheet1'!$L$16"}</definedName>
    <definedName name="Ne_1" localSheetId="14">{"'Sheet1'!$L$16"}</definedName>
    <definedName name="Ne_1" localSheetId="16">{"'Sheet1'!$L$16"}</definedName>
    <definedName name="Ne_1" localSheetId="22">{"'Sheet1'!$L$16"}</definedName>
    <definedName name="Ne_1" localSheetId="7">{"'Sheet1'!$L$16"}</definedName>
    <definedName name="Ne_1">{"'Sheet1'!$L$16"}</definedName>
    <definedName name="nebom">#REF!</definedName>
    <definedName name="NEC_Discount" localSheetId="22">#REF!</definedName>
    <definedName name="NEC_Discount">#REF!</definedName>
    <definedName name="Nego">#REF!</definedName>
    <definedName name="Nego_Marge">#REF!</definedName>
    <definedName name="Nego_margin">#REF!</definedName>
    <definedName name="Néi_dung">#REF!</definedName>
    <definedName name="Nem" localSheetId="22">{"'Sheet1'!$L$16"}</definedName>
    <definedName name="Nem">{"'Sheet1'!$L$16"}</definedName>
    <definedName name="NenCPDD" localSheetId="22">#REF!</definedName>
    <definedName name="NenCPDD">#REF!</definedName>
    <definedName name="nenkhi10m3">#REF!</definedName>
    <definedName name="nenkhi1200">#REF!</definedName>
    <definedName name="nenkhidau102">#REF!</definedName>
    <definedName name="nenkhidau120">#REF!</definedName>
    <definedName name="nenkhidau1200">#REF!</definedName>
    <definedName name="nenkhidau200">#REF!</definedName>
    <definedName name="nenkhidau240">#REF!</definedName>
    <definedName name="nenkhidau300">#REF!</definedName>
    <definedName name="nenkhidau360">#REF!</definedName>
    <definedName name="nenkhidau5.5">#REF!</definedName>
    <definedName name="nenkhidau540">#REF!</definedName>
    <definedName name="nenkhidau600">#REF!</definedName>
    <definedName name="nenkhidau660">#REF!</definedName>
    <definedName name="nenkhidau75">#REF!</definedName>
    <definedName name="nenkhidien10">#REF!</definedName>
    <definedName name="nenkhidien150">#REF!</definedName>
    <definedName name="nenkhidien216">#REF!</definedName>
    <definedName name="nenkhidien22">#REF!</definedName>
    <definedName name="nenkhidien270">#REF!</definedName>
    <definedName name="nenkhidien30">#REF!</definedName>
    <definedName name="nenkhidien300">#REF!</definedName>
    <definedName name="nenkhidien5">#REF!</definedName>
    <definedName name="nenkhidien56">#REF!</definedName>
    <definedName name="nenkhidien600">#REF!</definedName>
    <definedName name="nenkhixang11">#REF!</definedName>
    <definedName name="nenkhixang120">#REF!</definedName>
    <definedName name="nenkhixang200">#REF!</definedName>
    <definedName name="nenkhixang25">#REF!</definedName>
    <definedName name="nenkhixang3">#REF!</definedName>
    <definedName name="nenkhixang300">#REF!</definedName>
    <definedName name="nenkhixang40">#REF!</definedName>
    <definedName name="nenkhixang600">#REF!</definedName>
    <definedName name="neo32mm">#REF!</definedName>
    <definedName name="neo4T">#REF!</definedName>
    <definedName name="NET" localSheetId="22">#REF!</definedName>
    <definedName name="NET">#REF!</definedName>
    <definedName name="NET_1" localSheetId="22">#REF!</definedName>
    <definedName name="NET_1">#REF!</definedName>
    <definedName name="NET_1_14" localSheetId="22">#REF!</definedName>
    <definedName name="NET_1_14">#REF!</definedName>
    <definedName name="NET_14" localSheetId="22">#REF!</definedName>
    <definedName name="NET_14">#REF!</definedName>
    <definedName name="NET_18">#REF!</definedName>
    <definedName name="NET_ANA" localSheetId="22">#REF!</definedName>
    <definedName name="NET_ANA">#REF!</definedName>
    <definedName name="NET_ANA_1" localSheetId="22">#REF!</definedName>
    <definedName name="NET_ANA_1">#REF!</definedName>
    <definedName name="NET_ANA_1_14" localSheetId="22">#REF!</definedName>
    <definedName name="NET_ANA_1_14">#REF!</definedName>
    <definedName name="NET_ANA_14" localSheetId="22">#REF!</definedName>
    <definedName name="NET_ANA_14">#REF!</definedName>
    <definedName name="NET_ANA_18">#REF!</definedName>
    <definedName name="NET_ANA_2" localSheetId="22">#REF!</definedName>
    <definedName name="NET_ANA_2">#REF!</definedName>
    <definedName name="NET_ANA_2_14" localSheetId="22">#REF!</definedName>
    <definedName name="NET_ANA_2_14">#REF!</definedName>
    <definedName name="Net_ban" localSheetId="22">#REF!</definedName>
    <definedName name="Net_ban">#REF!</definedName>
    <definedName name="Net_Present_Value" localSheetId="22">#REF!</definedName>
    <definedName name="Net_Present_Value">#REF!</definedName>
    <definedName name="Net_vao" localSheetId="22">#REF!</definedName>
    <definedName name="Net_vao">#REF!</definedName>
    <definedName name="NET2_14">#REF!</definedName>
    <definedName name="Network_int_duree">#REF!</definedName>
    <definedName name="network_loading" localSheetId="22">#REF!</definedName>
    <definedName name="network_loading">#REF!</definedName>
    <definedName name="NetworkInt_cell">#REF!</definedName>
    <definedName name="New" localSheetId="22">#REF!</definedName>
    <definedName name="New">#REF!</definedName>
    <definedName name="New_L">#REF!</definedName>
    <definedName name="New_Price" localSheetId="22">#REF!</definedName>
    <definedName name="New_Price">#REF!</definedName>
    <definedName name="NEWNAME" localSheetId="0">{#N/A,#N/A,FALSE,"CCTV"}</definedName>
    <definedName name="NEWNAME" localSheetId="22">{#N/A,#N/A,FALSE,"CCTV"}</definedName>
    <definedName name="NEWNAME">{#N/A,#N/A,FALSE,"CCTV"}</definedName>
    <definedName name="NEWNAME_1" localSheetId="0">{#N/A,#N/A,FALSE,"CCTV"}</definedName>
    <definedName name="NEWNAME_1" localSheetId="14">{#N/A,#N/A,FALSE,"CCTV"}</definedName>
    <definedName name="NEWNAME_1" localSheetId="16">{#N/A,#N/A,FALSE,"CCTV"}</definedName>
    <definedName name="NEWNAME_1" localSheetId="22">{#N/A,#N/A,FALSE,"CCTV"}</definedName>
    <definedName name="NEWNAME_1" localSheetId="7">{#N/A,#N/A,FALSE,"CCTV"}</definedName>
    <definedName name="NEWNAME_1">{#N/A,#N/A,FALSE,"CCTV"}</definedName>
    <definedName name="NEXT" localSheetId="22">#REF!</definedName>
    <definedName name="NEXT">#REF!</definedName>
    <definedName name="ng" localSheetId="22">#REF!</definedName>
    <definedName name="ng">#REF!</definedName>
    <definedName name="Ng_êi_lËp__NguyÔn_Ho_i__øc">#REF!</definedName>
    <definedName name="Ng_êi_so_t__Phan_C_ng_Tr_êng">#REF!</definedName>
    <definedName name="NG_THANG" localSheetId="22">#REF!</definedName>
    <definedName name="NG_THANG">#REF!</definedName>
    <definedName name="nga" localSheetId="0">{"COST",#N/A,FALSE,"SYNTHESE";"MARGIN",#N/A,FALSE,"SYNTHESE";"LOT_COM",#N/A,FALSE,"SYNTHESE"}</definedName>
    <definedName name="nga" localSheetId="14">{"COST",#N/A,FALSE,"SYNTHESE";"MARGIN",#N/A,FALSE,"SYNTHESE";"LOT_COM",#N/A,FALSE,"SYNTHESE"}</definedName>
    <definedName name="nga" localSheetId="19">{"COST",#N/A,FALSE,"SYNTHESE";"MARGIN",#N/A,FALSE,"SYNTHESE";"LOT_COM",#N/A,FALSE,"SYNTHESE"}</definedName>
    <definedName name="nga" localSheetId="16">{"COST",#N/A,FALSE,"SYNTHESE";"MARGIN",#N/A,FALSE,"SYNTHESE";"LOT_COM",#N/A,FALSE,"SYNTHESE"}</definedName>
    <definedName name="nga" localSheetId="22">{"COST",#N/A,FALSE,"SYNTHESE";"MARGIN",#N/A,FALSE,"SYNTHESE";"LOT_COM",#N/A,FALSE,"SYNTHESE"}</definedName>
    <definedName name="nga" localSheetId="7">{"COST",#N/A,FALSE,"SYNTHESE";"MARGIN",#N/A,FALSE,"SYNTHESE";"LOT_COM",#N/A,FALSE,"SYNTHESE"}</definedName>
    <definedName name="nga">{"COST",#N/A,FALSE,"SYNTHESE";"MARGIN",#N/A,FALSE,"SYNTHESE";"LOT_COM",#N/A,FALSE,"SYNTHESE"}</definedName>
    <definedName name="nga_1" localSheetId="0">{"COST",#N/A,FALSE,"SYNTHESE";"MARGIN",#N/A,FALSE,"SYNTHESE";"LOT_COM",#N/A,FALSE,"SYNTHESE"}</definedName>
    <definedName name="nga_1" localSheetId="14">{"COST",#N/A,FALSE,"SYNTHESE";"MARGIN",#N/A,FALSE,"SYNTHESE";"LOT_COM",#N/A,FALSE,"SYNTHESE"}</definedName>
    <definedName name="nga_1" localSheetId="16">{"COST",#N/A,FALSE,"SYNTHESE";"MARGIN",#N/A,FALSE,"SYNTHESE";"LOT_COM",#N/A,FALSE,"SYNTHESE"}</definedName>
    <definedName name="nga_1" localSheetId="22">{"COST",#N/A,FALSE,"SYNTHESE";"MARGIN",#N/A,FALSE,"SYNTHESE";"LOT_COM",#N/A,FALSE,"SYNTHESE"}</definedName>
    <definedName name="nga_1" localSheetId="7">{"COST",#N/A,FALSE,"SYNTHESE";"MARGIN",#N/A,FALSE,"SYNTHESE";"LOT_COM",#N/A,FALSE,"SYNTHESE"}</definedName>
    <definedName name="nga_1">{"COST",#N/A,FALSE,"SYNTHESE";"MARGIN",#N/A,FALSE,"SYNTHESE";"LOT_COM",#N/A,FALSE,"SYNTHESE"}</definedName>
    <definedName name="ngan" localSheetId="22">#REF!</definedName>
    <definedName name="ngan">#REF!</definedName>
    <definedName name="ngantl" localSheetId="22">#REF!</definedName>
    <definedName name="ngantl">#REF!</definedName>
    <definedName name="NGAØY" localSheetId="22">#REF!</definedName>
    <definedName name="NGAØY">#REF!</definedName>
    <definedName name="ngau" localSheetId="22">#REF!</definedName>
    <definedName name="ngau">#REF!</definedName>
    <definedName name="Ngay" localSheetId="22">#REF!</definedName>
    <definedName name="Ngay">#REF!</definedName>
    <definedName name="Ngày_nhập_kho">#REF!</definedName>
    <definedName name="ngay23" localSheetId="0">{"'Sheet1'!$L$16"}</definedName>
    <definedName name="ngay23" localSheetId="14">{"'Sheet1'!$L$16"}</definedName>
    <definedName name="ngay23" localSheetId="19">{"'Sheet1'!$L$16"}</definedName>
    <definedName name="ngay23" localSheetId="16">{"'Sheet1'!$L$16"}</definedName>
    <definedName name="ngay23" localSheetId="17">{"'Sheet1'!$L$16"}</definedName>
    <definedName name="ngay23" localSheetId="18">{"'Sheet1'!$L$16"}</definedName>
    <definedName name="ngay23" localSheetId="22">{"'Sheet1'!$L$16"}</definedName>
    <definedName name="ngay23" localSheetId="6">{"'Sheet1'!$L$16"}</definedName>
    <definedName name="ngay23">{"'Sheet1'!$L$16"}</definedName>
    <definedName name="ngay23_1" localSheetId="0">{"'Sheet1'!$L$16"}</definedName>
    <definedName name="ngay23_1" localSheetId="14">{"'Sheet1'!$L$16"}</definedName>
    <definedName name="ngay23_1" localSheetId="16">{"'Sheet1'!$L$16"}</definedName>
    <definedName name="ngay23_1" localSheetId="22">{"'Sheet1'!$L$16"}</definedName>
    <definedName name="ngay23_1" localSheetId="7">{"'Sheet1'!$L$16"}</definedName>
    <definedName name="ngay23_1">{"'Sheet1'!$L$16"}</definedName>
    <definedName name="Ngaycong" localSheetId="22">#REF!</definedName>
    <definedName name="Ngaycong">#REF!</definedName>
    <definedName name="NGAYCTU_B" localSheetId="22">#REF!</definedName>
    <definedName name="NGAYCTU_B">#REF!</definedName>
    <definedName name="NGF" localSheetId="22">#REF!</definedName>
    <definedName name="NGF">#REF!</definedName>
    <definedName name="NGFNCNG" localSheetId="22">#REF!</definedName>
    <definedName name="NGFNCNG">#REF!</definedName>
    <definedName name="ngfrh" localSheetId="22">#REF!</definedName>
    <definedName name="ngfrh">#REF!</definedName>
    <definedName name="NgheAn">#REF!</definedName>
    <definedName name="NGHETINH1" localSheetId="22">{"'Sheet1'!$L$16"}</definedName>
    <definedName name="NGHETINH1">{"'Sheet1'!$L$16"}</definedName>
    <definedName name="NGHI" localSheetId="22">#REF!</definedName>
    <definedName name="NGHI">#REF!</definedName>
    <definedName name="nght">#REF!</definedName>
    <definedName name="ngu" localSheetId="0">{"'Sheet1'!$L$16"}</definedName>
    <definedName name="ngu" localSheetId="14">{"'Sheet1'!$L$16"}</definedName>
    <definedName name="ngu" localSheetId="19">{"'Sheet1'!$L$16"}</definedName>
    <definedName name="ngu" localSheetId="16">{"'Sheet1'!$L$16"}</definedName>
    <definedName name="ngu" localSheetId="17">{"'Sheet1'!$L$16"}</definedName>
    <definedName name="ngu" localSheetId="18">{"'Sheet1'!$L$16"}</definedName>
    <definedName name="ngu" localSheetId="22">{"'Sheet1'!$L$16"}</definedName>
    <definedName name="ngu" localSheetId="6">{"'Sheet1'!$L$16"}</definedName>
    <definedName name="ngu" localSheetId="7">{"'Sheet1'!$L$16"}</definedName>
    <definedName name="ngu">{"'Sheet1'!$L$16"}</definedName>
    <definedName name="ngu_1" localSheetId="0">{"'Sheet1'!$L$16"}</definedName>
    <definedName name="ngu_1" localSheetId="14">{"'Sheet1'!$L$16"}</definedName>
    <definedName name="ngu_1" localSheetId="16">{"'Sheet1'!$L$16"}</definedName>
    <definedName name="ngu_1" localSheetId="22">{"'Sheet1'!$L$16"}</definedName>
    <definedName name="ngu_1" localSheetId="7">{"'Sheet1'!$L$16"}</definedName>
    <definedName name="ngu_1">{"'Sheet1'!$L$16"}</definedName>
    <definedName name="nguoi" localSheetId="22">#REF!</definedName>
    <definedName name="nguoi">#REF!</definedName>
    <definedName name="NGUON" localSheetId="22">#REF!</definedName>
    <definedName name="NGUON">#REF!</definedName>
    <definedName name="nguyÔn_tuÊn_anh" localSheetId="22">#REF!</definedName>
    <definedName name="nguyÔn_tuÊn_anh">#REF!</definedName>
    <definedName name="ngy" localSheetId="22">#REF!</definedName>
    <definedName name="ngy">#REF!</definedName>
    <definedName name="NH" localSheetId="22">#REF!</definedName>
    <definedName name="NH">#REF!</definedName>
    <definedName name="Nh_n_cáng" localSheetId="22">#REF!</definedName>
    <definedName name="Nh_n_cáng">#REF!</definedName>
    <definedName name="Nha">#REF!</definedName>
    <definedName name="Nhà_cung_cấp">#REF!</definedName>
    <definedName name="NHAÂN_COÂNG">#NAME?</definedName>
    <definedName name="NHAÄP" localSheetId="22">#REF!</definedName>
    <definedName name="NHAÄP">#REF!</definedName>
    <definedName name="Nhâm_CT" localSheetId="22">#REF!</definedName>
    <definedName name="Nhâm_CT">#REF!</definedName>
    <definedName name="Nhâm_Ctr" localSheetId="22">#REF!</definedName>
    <definedName name="Nhâm_Ctr">#REF!</definedName>
    <definedName name="Nhâm_Ctr_14">#REF!</definedName>
    <definedName name="nhan">#REF!</definedName>
    <definedName name="Nhan_cong_ky_su" localSheetId="22">#REF!</definedName>
    <definedName name="Nhan_cong_ky_su">#REF!</definedName>
    <definedName name="Nhan_xet_cua_dai">"Picture 1"</definedName>
    <definedName name="nhancong" localSheetId="22">#REF!</definedName>
    <definedName name="nhancong">#REF!</definedName>
    <definedName name="NHANTIEN" localSheetId="22">#REF!</definedName>
    <definedName name="NHANTIEN">#REF!</definedName>
    <definedName name="NHAP" localSheetId="22">#REF!</definedName>
    <definedName name="NHAP">#REF!</definedName>
    <definedName name="nhap_hang">#REF!</definedName>
    <definedName name="nhap2" localSheetId="22">#REF!</definedName>
    <definedName name="nhap2">#REF!</definedName>
    <definedName name="nhap2_1">#REF!</definedName>
    <definedName name="nhap2_15">#REF!</definedName>
    <definedName name="nhap2_16">#REF!</definedName>
    <definedName name="nhap2_17">#REF!</definedName>
    <definedName name="nhap2_19">#REF!</definedName>
    <definedName name="nhap2_20">#REF!</definedName>
    <definedName name="nhap2_21">#REF!</definedName>
    <definedName name="nhap2_22">#REF!</definedName>
    <definedName name="nhap2_23">#REF!</definedName>
    <definedName name="nhap2_24">#REF!</definedName>
    <definedName name="nhap2_25">#REF!</definedName>
    <definedName name="nhap2_26">#REF!</definedName>
    <definedName name="nhap2_27">#REF!</definedName>
    <definedName name="nhap2_28">#REF!</definedName>
    <definedName name="nhap2_29">#REF!</definedName>
    <definedName name="nhap2_3">#REF!</definedName>
    <definedName name="nhap2_30">#REF!</definedName>
    <definedName name="nhap2_31">#REF!</definedName>
    <definedName name="nhap2_32">#REF!</definedName>
    <definedName name="nhap2_33">#REF!</definedName>
    <definedName name="nhap2_34">#REF!</definedName>
    <definedName name="nhap2_35">#REF!</definedName>
    <definedName name="nhap2_36">#REF!</definedName>
    <definedName name="nhap2_37">#REF!</definedName>
    <definedName name="nhap2_38">#REF!</definedName>
    <definedName name="nhap2_39">#REF!</definedName>
    <definedName name="nhap2_40">#REF!</definedName>
    <definedName name="nhap2_41">#REF!</definedName>
    <definedName name="nhap2_43">#REF!</definedName>
    <definedName name="nhap2_44">#REF!</definedName>
    <definedName name="nhap2_7">#REF!</definedName>
    <definedName name="nhapcap" localSheetId="22">#REF!</definedName>
    <definedName name="nhapcap">[0]!nhapcap</definedName>
    <definedName name="nhapcb" localSheetId="22">#REF!</definedName>
    <definedName name="nhapcb">#REF!</definedName>
    <definedName name="nhapcb_1">#REF!</definedName>
    <definedName name="nhapcb_15">#REF!</definedName>
    <definedName name="nhapcb_16">#REF!</definedName>
    <definedName name="nhapcb_17">#REF!</definedName>
    <definedName name="nhapcb_19">#REF!</definedName>
    <definedName name="nhapcb_20">#REF!</definedName>
    <definedName name="nhapcb_21">#REF!</definedName>
    <definedName name="nhapcb_22">#REF!</definedName>
    <definedName name="nhapcb_23">#REF!</definedName>
    <definedName name="nhapcb_24">#REF!</definedName>
    <definedName name="nhapcb_25">#REF!</definedName>
    <definedName name="nhapcb_26">#REF!</definedName>
    <definedName name="nhapcb_27">#REF!</definedName>
    <definedName name="nhapcb_28">#REF!</definedName>
    <definedName name="nhapcb_29">#REF!</definedName>
    <definedName name="nhapcb_3">#REF!</definedName>
    <definedName name="nhapcb_30">#REF!</definedName>
    <definedName name="nhapcb_31">#REF!</definedName>
    <definedName name="nhapcb_32">#REF!</definedName>
    <definedName name="nhapcb_33">#REF!</definedName>
    <definedName name="nhapcb_34">#REF!</definedName>
    <definedName name="nhapcb_35">#REF!</definedName>
    <definedName name="nhapcb_36">#REF!</definedName>
    <definedName name="nhapcb_37">#REF!</definedName>
    <definedName name="nhapcb_38">#REF!</definedName>
    <definedName name="nhapcb_39">#REF!</definedName>
    <definedName name="nhapcb_40">#REF!</definedName>
    <definedName name="nhapcb_41">#REF!</definedName>
    <definedName name="nhapcb_43">#REF!</definedName>
    <definedName name="nhapcb_44">#REF!</definedName>
    <definedName name="nhapcb_7">#REF!</definedName>
    <definedName name="Nhaplieu" localSheetId="22">#REF!</definedName>
    <definedName name="Nhaplieu">#REF!</definedName>
    <definedName name="nhappppppppp" localSheetId="22">{"'Sheet1'!$L$16"}</definedName>
    <definedName name="nhappppppppp">{"'Sheet1'!$L$16"}</definedName>
    <definedName name="Nhapsolieu">#REF!</definedName>
    <definedName name="NHATKY" localSheetId="22">#REF!</definedName>
    <definedName name="NHATKY">#REF!</definedName>
    <definedName name="Nhaxuong" localSheetId="22">#REF!</definedName>
    <definedName name="Nhaxuong">#REF!</definedName>
    <definedName name="NHChat" localSheetId="22">#REF!</definedName>
    <definedName name="NHChat">#REF!</definedName>
    <definedName name="NHChinh" localSheetId="22">#REF!</definedName>
    <definedName name="NHChinh">#REF!</definedName>
    <definedName name="nhd" localSheetId="22">#REF!</definedName>
    <definedName name="nhd">#REF!</definedName>
    <definedName name="nhfffd" localSheetId="22">{"DZ-TDTB2.XLS","Dcksat.xls"}</definedName>
    <definedName name="nhfffd">{"DZ-TDTB2.XLS","Dcksat.xls"}</definedName>
    <definedName name="nhfffd_3">{"DZ-TDTB2.XLS","Dcksat.xls"}</definedName>
    <definedName name="nhgtctg">#REF!</definedName>
    <definedName name="nhhkttg">#REF!</definedName>
    <definedName name="NhienlieuNL">#REF!</definedName>
    <definedName name="nhn" localSheetId="22">#REF!</definedName>
    <definedName name="nhn">#REF!</definedName>
    <definedName name="nhn_18" localSheetId="22">#REF!</definedName>
    <definedName name="nhn_18">#REF!</definedName>
    <definedName name="NhNgam" localSheetId="22">#REF!</definedName>
    <definedName name="NhNgam">#REF!</definedName>
    <definedName name="nhnnc" localSheetId="22">#REF!</definedName>
    <definedName name="nhnnc">#REF!</definedName>
    <definedName name="nhnnc_14">#REF!</definedName>
    <definedName name="nhnvl" localSheetId="22">#REF!</definedName>
    <definedName name="nhnvl">#REF!</definedName>
    <definedName name="nhnvl_14">#REF!</definedName>
    <definedName name="Nhom" localSheetId="22">#REF!</definedName>
    <definedName name="nhom">#REF!</definedName>
    <definedName name="NHOM_CM" localSheetId="22">#REF!</definedName>
    <definedName name="NHOM_CM">#REF!</definedName>
    <definedName name="NHOM_CN" localSheetId="22">#REF!</definedName>
    <definedName name="NHOM_CN">#REF!</definedName>
    <definedName name="Nhom2" localSheetId="22">#REF!</definedName>
    <definedName name="nhom2">#REF!</definedName>
    <definedName name="Nhom3" localSheetId="22">#REF!</definedName>
    <definedName name="Nhom3">#REF!</definedName>
    <definedName name="Nhom4" localSheetId="22">#REF!</definedName>
    <definedName name="Nhom4">#REF!</definedName>
    <definedName name="NhomCanCu" localSheetId="22">#REF!</definedName>
    <definedName name="NhomCanCu">#REF!</definedName>
    <definedName name="NHOMCONGTRINH_6">1</definedName>
    <definedName name="NhomCT" localSheetId="22">#REF!</definedName>
    <definedName name="NhomCT">#REF!</definedName>
    <definedName name="nhomxe">#REF!</definedName>
    <definedName name="NHot" localSheetId="22">#REF!</definedName>
    <definedName name="NHot">#REF!</definedName>
    <definedName name="nhsdbtg">#REF!</definedName>
    <definedName name="nht" localSheetId="22">#REF!</definedName>
    <definedName name="nht">#REF!</definedName>
    <definedName name="NhTreo" localSheetId="22">#REF!</definedName>
    <definedName name="NhTreo">#REF!</definedName>
    <definedName name="nhu">#REF!</definedName>
    <definedName name="nhu_18">#REF!</definedName>
    <definedName name="nhua" localSheetId="22">#REF!</definedName>
    <definedName name="nhua">#REF!</definedName>
    <definedName name="nhua_14">#REF!</definedName>
    <definedName name="nhua_18">#REF!</definedName>
    <definedName name="nhuad">#REF!</definedName>
    <definedName name="nhuad_18">#REF!</definedName>
    <definedName name="nhuaduong">#REF!</definedName>
    <definedName name="Nhucau" localSheetId="22">#REF!</definedName>
    <definedName name="Nhucau">#REF!</definedName>
    <definedName name="nhucauvl" localSheetId="22">#REF!</definedName>
    <definedName name="nhucauvl">#REF!</definedName>
    <definedName name="Nia_6">0.0154</definedName>
    <definedName name="Nib_6">0.0105</definedName>
    <definedName name="nig" localSheetId="22">#REF!</definedName>
    <definedName name="nig">#REF!</definedName>
    <definedName name="nig_18" localSheetId="22">#REF!</definedName>
    <definedName name="nig_18">#REF!</definedName>
    <definedName name="NIG13p" localSheetId="22">#REF!</definedName>
    <definedName name="NIG13p">#REF!</definedName>
    <definedName name="NIG13p_14">#REF!</definedName>
    <definedName name="nig1p" localSheetId="22">#REF!</definedName>
    <definedName name="nig1p">#REF!</definedName>
    <definedName name="nig1p_18" localSheetId="22">#REF!</definedName>
    <definedName name="nig1p_18">#REF!</definedName>
    <definedName name="nig3p" localSheetId="22">#REF!</definedName>
    <definedName name="nig3p">#REF!</definedName>
    <definedName name="nig3p_18" localSheetId="22">#REF!</definedName>
    <definedName name="nig3p_18">#REF!</definedName>
    <definedName name="nightnc" localSheetId="22">#REF!</definedName>
    <definedName name="nightnc">#REF!</definedName>
    <definedName name="nightnc_14">#REF!</definedName>
    <definedName name="nightvl" localSheetId="22">#REF!</definedName>
    <definedName name="nightvl">#REF!</definedName>
    <definedName name="nightvl_14">#REF!</definedName>
    <definedName name="NIGnc" localSheetId="22">#REF!</definedName>
    <definedName name="NIGnc">#REF!</definedName>
    <definedName name="NIGnc_18">#REF!</definedName>
    <definedName name="nignc1p" localSheetId="22">#REF!</definedName>
    <definedName name="nignc1p">#REF!</definedName>
    <definedName name="nignc1p_18" localSheetId="22">#REF!</definedName>
    <definedName name="nignc1p_18">#REF!</definedName>
    <definedName name="nignc3p" localSheetId="22">#REF!</definedName>
    <definedName name="nignc3p">#REF!</definedName>
    <definedName name="nignc3p_14">#REF!</definedName>
    <definedName name="NIGvc" localSheetId="22">#REF!</definedName>
    <definedName name="NIGvc">#REF!</definedName>
    <definedName name="NIGvc_18">#REF!</definedName>
    <definedName name="NIGvl" localSheetId="22">#REF!</definedName>
    <definedName name="NIGvl">#REF!</definedName>
    <definedName name="NIGvl_18">#REF!</definedName>
    <definedName name="nigvl1p" localSheetId="22">#REF!</definedName>
    <definedName name="nigvl1p">#REF!</definedName>
    <definedName name="nigvl1p_18" localSheetId="22">#REF!</definedName>
    <definedName name="nigvl1p_18">#REF!</definedName>
    <definedName name="nigvl3p" localSheetId="22">#REF!</definedName>
    <definedName name="nigvl3p">#REF!</definedName>
    <definedName name="nigvl3p_14">#REF!</definedName>
    <definedName name="nin" localSheetId="22">#REF!</definedName>
    <definedName name="nin">#REF!</definedName>
    <definedName name="nin_18" localSheetId="22">#REF!</definedName>
    <definedName name="nin_18">#REF!</definedName>
    <definedName name="nin14nc3p" localSheetId="22">#REF!</definedName>
    <definedName name="nin14nc3p">#REF!</definedName>
    <definedName name="nin14nc3p_18" localSheetId="22">#REF!</definedName>
    <definedName name="nin14nc3p_18">#REF!</definedName>
    <definedName name="nin14vl3p" localSheetId="22">#REF!</definedName>
    <definedName name="nin14vl3p">#REF!</definedName>
    <definedName name="nin14vl3p_18" localSheetId="22">#REF!</definedName>
    <definedName name="nin14vl3p_18">#REF!</definedName>
    <definedName name="nin190_18" localSheetId="22">#REF!</definedName>
    <definedName name="nin190_18">#REF!</definedName>
    <definedName name="nin1903p" localSheetId="22">#REF!</definedName>
    <definedName name="nin1903p">#REF!</definedName>
    <definedName name="nin1903p_18" localSheetId="22">#REF!</definedName>
    <definedName name="nin1903p_18">#REF!</definedName>
    <definedName name="nin190nc" localSheetId="22">#REF!</definedName>
    <definedName name="nin190nc">#REF!</definedName>
    <definedName name="nin190nc_14">#REF!</definedName>
    <definedName name="nin190nc3p" localSheetId="22">#REF!</definedName>
    <definedName name="nin190nc3p">#REF!</definedName>
    <definedName name="nin190nc3p_18" localSheetId="22">#REF!</definedName>
    <definedName name="nin190nc3p_18">#REF!</definedName>
    <definedName name="nin190vl" localSheetId="22">#REF!</definedName>
    <definedName name="nin190vl">#REF!</definedName>
    <definedName name="nin190vl_14">#REF!</definedName>
    <definedName name="nin190vl3p" localSheetId="22">#REF!</definedName>
    <definedName name="nin190vl3p">#REF!</definedName>
    <definedName name="nin190vl3p_18" localSheetId="22">#REF!</definedName>
    <definedName name="nin190vl3p_18">#REF!</definedName>
    <definedName name="nin1pnc" localSheetId="22">#REF!</definedName>
    <definedName name="nin1pnc">#REF!</definedName>
    <definedName name="nin1pnc_14">#REF!</definedName>
    <definedName name="nin1pvl" localSheetId="22">#REF!</definedName>
    <definedName name="nin1pvl">#REF!</definedName>
    <definedName name="nin1pvl_14">#REF!</definedName>
    <definedName name="nin2903p" localSheetId="22">#REF!</definedName>
    <definedName name="nin2903p">#REF!</definedName>
    <definedName name="nin2903p_18" localSheetId="22">#REF!</definedName>
    <definedName name="nin2903p_18">#REF!</definedName>
    <definedName name="nin290nc3p" localSheetId="22">#REF!</definedName>
    <definedName name="nin290nc3p">#REF!</definedName>
    <definedName name="nin290nc3p_18" localSheetId="22">#REF!</definedName>
    <definedName name="nin290nc3p_18">#REF!</definedName>
    <definedName name="nin290vl3p" localSheetId="22">#REF!</definedName>
    <definedName name="nin290vl3p">#REF!</definedName>
    <definedName name="nin290vl3p_18" localSheetId="22">#REF!</definedName>
    <definedName name="nin290vl3p_18">#REF!</definedName>
    <definedName name="nin3p" localSheetId="22">#REF!</definedName>
    <definedName name="nin3p">#REF!</definedName>
    <definedName name="nin3p_18" localSheetId="22">#REF!</definedName>
    <definedName name="nin3p_18">#REF!</definedName>
    <definedName name="nind" localSheetId="22">#REF!</definedName>
    <definedName name="nind">#REF!</definedName>
    <definedName name="nind_18" localSheetId="22">#REF!</definedName>
    <definedName name="nind_18">#REF!</definedName>
    <definedName name="nind1p" localSheetId="22">#REF!</definedName>
    <definedName name="nind1p">#REF!</definedName>
    <definedName name="nind1p_18" localSheetId="22">#REF!</definedName>
    <definedName name="nind1p_18">#REF!</definedName>
    <definedName name="nind3p" localSheetId="22">#REF!</definedName>
    <definedName name="nind3p">#REF!</definedName>
    <definedName name="nind3p_18" localSheetId="22">#REF!</definedName>
    <definedName name="nind3p_18">#REF!</definedName>
    <definedName name="nindnc" localSheetId="22">#REF!</definedName>
    <definedName name="nindnc">#REF!</definedName>
    <definedName name="nindnc_14">#REF!</definedName>
    <definedName name="nindnc1p" localSheetId="22">#REF!</definedName>
    <definedName name="nindnc1p">#REF!</definedName>
    <definedName name="nindnc1p_18" localSheetId="22">#REF!</definedName>
    <definedName name="nindnc1p_18">#REF!</definedName>
    <definedName name="nindnc3p" localSheetId="22">#REF!</definedName>
    <definedName name="nindnc3p">#REF!</definedName>
    <definedName name="nindnc3p_18" localSheetId="22">#REF!</definedName>
    <definedName name="nindnc3p_18">#REF!</definedName>
    <definedName name="NINDvc" localSheetId="22">#REF!</definedName>
    <definedName name="NINDvc">#REF!</definedName>
    <definedName name="NINDvc_18">#REF!</definedName>
    <definedName name="nindvl" localSheetId="22">#REF!</definedName>
    <definedName name="nindvl">#REF!</definedName>
    <definedName name="nindvl_14">#REF!</definedName>
    <definedName name="nindvl1p" localSheetId="22">#REF!</definedName>
    <definedName name="nindvl1p">#REF!</definedName>
    <definedName name="nindvl1p_18" localSheetId="22">#REF!</definedName>
    <definedName name="nindvl1p_18">#REF!</definedName>
    <definedName name="nindvl3p" localSheetId="22">#REF!</definedName>
    <definedName name="nindvl3p">#REF!</definedName>
    <definedName name="nindvl3p_18" localSheetId="22">#REF!</definedName>
    <definedName name="nindvl3p_18">#REF!</definedName>
    <definedName name="ning1p" localSheetId="22">#REF!</definedName>
    <definedName name="ning1p">#REF!</definedName>
    <definedName name="ning1p_18" localSheetId="22">#REF!</definedName>
    <definedName name="ning1p_18">#REF!</definedName>
    <definedName name="ningnc1p" localSheetId="22">#REF!</definedName>
    <definedName name="ningnc1p">#REF!</definedName>
    <definedName name="ningnc1p_18" localSheetId="22">#REF!</definedName>
    <definedName name="ningnc1p_18">#REF!</definedName>
    <definedName name="ningvl1p" localSheetId="22">#REF!</definedName>
    <definedName name="ningvl1p">#REF!</definedName>
    <definedName name="ningvl1p_18" localSheetId="22">#REF!</definedName>
    <definedName name="ningvl1p_18">#REF!</definedName>
    <definedName name="NinhBinh">#REF!</definedName>
    <definedName name="NinhBinh_Nhoquan110">#REF!</definedName>
    <definedName name="NinhThuan">#REF!</definedName>
    <definedName name="ninnc" localSheetId="22">#REF!</definedName>
    <definedName name="ninnc">#REF!</definedName>
    <definedName name="ninnc_14" localSheetId="22">#REF!</definedName>
    <definedName name="ninnc_14">#REF!</definedName>
    <definedName name="ninnc3p" localSheetId="22">#REF!</definedName>
    <definedName name="ninnc3p">#REF!</definedName>
    <definedName name="ninnc3p_18" localSheetId="22">#REF!</definedName>
    <definedName name="ninnc3p_18">#REF!</definedName>
    <definedName name="nint1p" localSheetId="22">#REF!</definedName>
    <definedName name="nint1p">#REF!</definedName>
    <definedName name="nint1p_18" localSheetId="22">#REF!</definedName>
    <definedName name="nint1p_18">#REF!</definedName>
    <definedName name="nintnc1p" localSheetId="22">#REF!</definedName>
    <definedName name="nintnc1p">#REF!</definedName>
    <definedName name="nintnc1p_18" localSheetId="22">#REF!</definedName>
    <definedName name="nintnc1p_18">#REF!</definedName>
    <definedName name="nintvl1p" localSheetId="22">#REF!</definedName>
    <definedName name="nintvl1p">#REF!</definedName>
    <definedName name="nintvl1p_18" localSheetId="22">#REF!</definedName>
    <definedName name="nintvl1p_18">#REF!</definedName>
    <definedName name="NINvc" localSheetId="22">#REF!</definedName>
    <definedName name="NINvc">#REF!</definedName>
    <definedName name="NINvc_18">#REF!</definedName>
    <definedName name="ninvl" localSheetId="22">#REF!</definedName>
    <definedName name="ninvl">#REF!</definedName>
    <definedName name="ninvl_14">#REF!</definedName>
    <definedName name="ninvl3p" localSheetId="22">#REF!</definedName>
    <definedName name="ninvl3p">#REF!</definedName>
    <definedName name="ninvl3p_18" localSheetId="22">#REF!</definedName>
    <definedName name="ninvl3p_18">#REF!</definedName>
    <definedName name="NJKÁHNLK" localSheetId="22">#REF!</definedName>
    <definedName name="NJKÁHNLK">#REF!</definedName>
    <definedName name="nk" localSheetId="22">#REF!</definedName>
    <definedName name="NK">#REF!</definedName>
    <definedName name="NK_khac">#REF!</definedName>
    <definedName name="NK_LinhkienPC">#REF!</definedName>
    <definedName name="NK_Mang">#REF!</definedName>
    <definedName name="NK_Mayin">#REF!</definedName>
    <definedName name="NK_Onap">#REF!</definedName>
    <definedName name="NK_PC">#REF!</definedName>
    <definedName name="NK_UPS">#REF!</definedName>
    <definedName name="NK_VC" localSheetId="22">#REF!</definedName>
    <definedName name="NK_VC">#REF!</definedName>
    <definedName name="nl" localSheetId="22">#REF!</definedName>
    <definedName name="nl">#REF!</definedName>
    <definedName name="nl_18" localSheetId="22">#REF!</definedName>
    <definedName name="nl_18">#REF!</definedName>
    <definedName name="NL12nc" localSheetId="22">#REF!</definedName>
    <definedName name="NL12nc">#REF!</definedName>
    <definedName name="NL12nc_14">#REF!</definedName>
    <definedName name="NL12vl" localSheetId="22">#REF!</definedName>
    <definedName name="NL12vl">#REF!</definedName>
    <definedName name="NL12vl_14">#REF!</definedName>
    <definedName name="nl1p" localSheetId="22">#REF!</definedName>
    <definedName name="nl1p">#REF!</definedName>
    <definedName name="nl1p_18" localSheetId="22">#REF!</definedName>
    <definedName name="nl1p_18">#REF!</definedName>
    <definedName name="nl3p" localSheetId="22">#REF!</definedName>
    <definedName name="nl3p">#REF!</definedName>
    <definedName name="nl3p_18" localSheetId="22">#REF!</definedName>
    <definedName name="nl3p_18">#REF!</definedName>
    <definedName name="NlapName">#REF!</definedName>
    <definedName name="NLDLCTG" localSheetId="22">#REF!</definedName>
    <definedName name="NLDLCTG">#REF!</definedName>
    <definedName name="nlht" localSheetId="22">#REF!</definedName>
    <definedName name="nlht">#REF!</definedName>
    <definedName name="nlht_14">#REF!</definedName>
    <definedName name="NLieu">#REF!</definedName>
    <definedName name="nlmtc" localSheetId="22">#REF!</definedName>
    <definedName name="nlmtc">#REF!</definedName>
    <definedName name="nlmtc_14">#REF!</definedName>
    <definedName name="nlnc" localSheetId="22">#REF!</definedName>
    <definedName name="nlnc">#REF!</definedName>
    <definedName name="nlnc_14">#REF!</definedName>
    <definedName name="nlnc3p" localSheetId="22">#REF!</definedName>
    <definedName name="nlnc3p">#REF!</definedName>
    <definedName name="nlnc3p_18" localSheetId="22">#REF!</definedName>
    <definedName name="nlnc3p_18">#REF!</definedName>
    <definedName name="nlnc3pha" localSheetId="22">#REF!</definedName>
    <definedName name="nlnc3pha">#REF!</definedName>
    <definedName name="nlnc3pha_18" localSheetId="22">#REF!</definedName>
    <definedName name="nlnc3pha_18">#REF!</definedName>
    <definedName name="NLSCTG" localSheetId="22">#REF!</definedName>
    <definedName name="NLSCTG">#REF!</definedName>
    <definedName name="NLTK1p" localSheetId="22">#REF!</definedName>
    <definedName name="NLTK1p">#REF!</definedName>
    <definedName name="NLTK1p_18" localSheetId="22">#REF!</definedName>
    <definedName name="NLTK1p_18">#REF!</definedName>
    <definedName name="nlvl" localSheetId="22">#REF!</definedName>
    <definedName name="nlvl">#REF!</definedName>
    <definedName name="nlvl_14">#REF!</definedName>
    <definedName name="nlvl1" localSheetId="22">#REF!</definedName>
    <definedName name="nlvl1">#REF!</definedName>
    <definedName name="nlvl1_14">#REF!</definedName>
    <definedName name="nlvl3p" localSheetId="22">#REF!</definedName>
    <definedName name="nlvl3p">#REF!</definedName>
    <definedName name="nlvl3p_18" localSheetId="22">#REF!</definedName>
    <definedName name="nlvl3p_18">#REF!</definedName>
    <definedName name="NM">#REF!</definedName>
    <definedName name="nmhkhtg">#REF!</definedName>
    <definedName name="nmhkttg">#REF!</definedName>
    <definedName name="Nms" localSheetId="22">#REF!</definedName>
    <definedName name="NMS">#REF!</definedName>
    <definedName name="NMT" localSheetId="22">#REF!</definedName>
    <definedName name="NMT">#REF!</definedName>
    <definedName name="nn" localSheetId="22">"5/5/5"</definedName>
    <definedName name="nn">"5/5/5"</definedName>
    <definedName name="nn_18" localSheetId="22">#REF!</definedName>
    <definedName name="nn_18">#REF!</definedName>
    <definedName name="nn1p" localSheetId="22">#REF!</definedName>
    <definedName name="nn1p">#REF!</definedName>
    <definedName name="nn1p_18" localSheetId="22">#REF!</definedName>
    <definedName name="nn1p_18">#REF!</definedName>
    <definedName name="nn3p" localSheetId="22">#REF!</definedName>
    <definedName name="nn3p">#REF!</definedName>
    <definedName name="nn3p_18" localSheetId="22">#REF!</definedName>
    <definedName name="nn3p_18">#REF!</definedName>
    <definedName name="nnlkttg">#REF!</definedName>
    <definedName name="nnn" localSheetId="0">{"'Sheet1'!$L$16"}</definedName>
    <definedName name="nnn" localSheetId="14">{"'Sheet1'!$L$16"}</definedName>
    <definedName name="nnn" localSheetId="19">{"'Sheet1'!$L$16"}</definedName>
    <definedName name="nnn" localSheetId="16">{"'Sheet1'!$L$16"}</definedName>
    <definedName name="nnn" localSheetId="22">{"'Sheet1'!$L$16"}</definedName>
    <definedName name="nnn" localSheetId="6">{"'Sheet1'!$L$16"}</definedName>
    <definedName name="nnn">{"'Sheet1'!$L$16"}</definedName>
    <definedName name="nnn_1" localSheetId="0">{"'Sheet1'!$L$16"}</definedName>
    <definedName name="nnn_1" localSheetId="14">{"'Sheet1'!$L$16"}</definedName>
    <definedName name="nnn_1" localSheetId="16">{"'Sheet1'!$L$16"}</definedName>
    <definedName name="nnn_1" localSheetId="22">{"'Sheet1'!$L$16"}</definedName>
    <definedName name="nnn_1" localSheetId="7">{"'Sheet1'!$L$16"}</definedName>
    <definedName name="nnn_1">{"'Sheet1'!$L$16"}</definedName>
    <definedName name="nnnc" localSheetId="22">#REF!</definedName>
    <definedName name="nnnc">#REF!</definedName>
    <definedName name="nnnc_14">#REF!</definedName>
    <definedName name="nnnc3p" localSheetId="22">#REF!</definedName>
    <definedName name="nnnc3p">#REF!</definedName>
    <definedName name="nnnc3p_18" localSheetId="22">#REF!</definedName>
    <definedName name="nnnc3p_18">#REF!</definedName>
    <definedName name="nnndbtg">#REF!</definedName>
    <definedName name="nnvl" localSheetId="22">#REF!</definedName>
    <definedName name="nnvl">#REF!</definedName>
    <definedName name="nnvl_14">#REF!</definedName>
    <definedName name="nnvl3p" localSheetId="22">#REF!</definedName>
    <definedName name="nnvl3p">#REF!</definedName>
    <definedName name="nnvl3p_18" localSheetId="22">#REF!</definedName>
    <definedName name="nnvl3p_18">#REF!</definedName>
    <definedName name="No" localSheetId="22">#REF!</definedName>
    <definedName name="NO">#REF!</definedName>
    <definedName name="No.10" localSheetId="22">{"'Sheet1'!$L$16"}</definedName>
    <definedName name="No.10">{"'Sheet1'!$L$16"}</definedName>
    <definedName name="No.9" localSheetId="22">{"'Sheet1'!$L$16"}</definedName>
    <definedName name="No.9">{"'Sheet1'!$L$16"}</definedName>
    <definedName name="NOÄI_DUNG">#REF!</definedName>
    <definedName name="NOCU" localSheetId="22">#REF!</definedName>
    <definedName name="NOCU">#REF!</definedName>
    <definedName name="nodalpartno" localSheetId="22">#REF!</definedName>
    <definedName name="nodalpartno">#REF!</definedName>
    <definedName name="node3Cost" localSheetId="22">#REF!</definedName>
    <definedName name="node3Cost">#REF!</definedName>
    <definedName name="Nodes" localSheetId="22">#REF!</definedName>
    <definedName name="Nodes">#REF!</definedName>
    <definedName name="NODEtimedisc" localSheetId="22">#REF!</definedName>
    <definedName name="NODEtimedisc">#REF!</definedName>
    <definedName name="noiden" localSheetId="22">#REF!</definedName>
    <definedName name="noiden">#REF!</definedName>
    <definedName name="noidi" localSheetId="22">#REF!</definedName>
    <definedName name="noidi">#REF!</definedName>
    <definedName name="NoiSuyBQL" localSheetId="22">#REF!</definedName>
    <definedName name="NoiSuyBQL">#REF!</definedName>
    <definedName name="NoiSuyGS" localSheetId="22">#REF!</definedName>
    <definedName name="NoiSuyGS">#REF!</definedName>
    <definedName name="NoiSuyGSTBi" localSheetId="22">#REF!</definedName>
    <definedName name="NoiSuyGSTBi">#REF!</definedName>
    <definedName name="NoiSuyMoiThau" localSheetId="22">#REF!</definedName>
    <definedName name="NoiSuyMoiThau">#REF!</definedName>
    <definedName name="NoiSuyTB" localSheetId="22">#REF!</definedName>
    <definedName name="NoiSuyTB">#REF!</definedName>
    <definedName name="NoiSuyTDDT" localSheetId="22">#REF!</definedName>
    <definedName name="NoiSuyTDDT">#REF!</definedName>
    <definedName name="NoiSuyTDTK" localSheetId="22">#REF!</definedName>
    <definedName name="NoiSuyTDTK">#REF!</definedName>
    <definedName name="NoiSuyTK" localSheetId="22">#REF!</definedName>
    <definedName name="NoiSuyTK">#REF!</definedName>
    <definedName name="NOK">#REF!</definedName>
    <definedName name="NOK2USD">#REF!</definedName>
    <definedName name="NokiaServiceClass" localSheetId="22">#REF!</definedName>
    <definedName name="NokiaServiceClass">#REF!</definedName>
    <definedName name="nom_for_etranger_indic" localSheetId="22">#REF!</definedName>
    <definedName name="nom_for_etranger_indic">#REF!</definedName>
    <definedName name="nom_for_IH" localSheetId="22">#REF!</definedName>
    <definedName name="nom_for_IH">#REF!</definedName>
    <definedName name="nom_for_ih_indic" localSheetId="22">#REF!</definedName>
    <definedName name="nom_for_ih_indic">#REF!</definedName>
    <definedName name="nom_for_lannion" localSheetId="22">#REF!</definedName>
    <definedName name="nom_for_lannion">#REF!</definedName>
    <definedName name="nom_for_lannion_indic" localSheetId="22">#REF!</definedName>
    <definedName name="nom_for_lannion_indic">#REF!</definedName>
    <definedName name="nom_for_Nanterre" localSheetId="22">#REF!</definedName>
    <definedName name="nom_for_Nanterre">#REF!</definedName>
    <definedName name="nom_for_nanterre_indic" localSheetId="22">#REF!</definedName>
    <definedName name="nom_for_nanterre_indic">#REF!</definedName>
    <definedName name="nom_for_Ormes" localSheetId="22">#REF!</definedName>
    <definedName name="nom_for_Ormes">#REF!</definedName>
    <definedName name="nom_for_ormes_indic" localSheetId="22">#REF!</definedName>
    <definedName name="nom_for_ormes_indic">#REF!</definedName>
    <definedName name="nom_pays" localSheetId="22">#REF!</definedName>
    <definedName name="nom_pays">#REF!</definedName>
    <definedName name="nominal_shear" localSheetId="22">#REF!</definedName>
    <definedName name="nominal_shear">#REF!</definedName>
    <definedName name="none" localSheetId="22">#REF!</definedName>
    <definedName name="none">#REF!</definedName>
    <definedName name="NoPrice" localSheetId="22">#REF!</definedName>
    <definedName name="NoPrice">#REF!</definedName>
    <definedName name="Not_combined">"N"</definedName>
    <definedName name="Notes" localSheetId="22">#REF!</definedName>
    <definedName name="Notes">#REF!</definedName>
    <definedName name="NOTES_ZONE_0" localSheetId="22">#REF!</definedName>
    <definedName name="NOTES_ZONE_0">#REF!</definedName>
    <definedName name="NOTES_ZONE_1" localSheetId="22">#REF!</definedName>
    <definedName name="NOTES_ZONE_1">#REF!</definedName>
    <definedName name="NOTES_ZONE_2" localSheetId="22">#REF!</definedName>
    <definedName name="NOTES_ZONE_2">#REF!</definedName>
    <definedName name="Nov19Plan" localSheetId="22">#REF!</definedName>
    <definedName name="Nov19Plan">#REF!</definedName>
    <definedName name="Np" localSheetId="22">#REF!</definedName>
    <definedName name="Np">#REF!</definedName>
    <definedName name="NP_H" localSheetId="22">#REF!</definedName>
    <definedName name="NP_H">#REF!</definedName>
    <definedName name="NP_S" localSheetId="22">#REF!</definedName>
    <definedName name="NP_S">#REF!</definedName>
    <definedName name="NPP">#REF!</definedName>
    <definedName name="Nps" localSheetId="22">#REF!</definedName>
    <definedName name="Nps">#REF!</definedName>
    <definedName name="Nq" localSheetId="22">#REF!</definedName>
    <definedName name="Nq">#REF!</definedName>
    <definedName name="nqctc">#REF!</definedName>
    <definedName name="nqctctg">#REF!</definedName>
    <definedName name="nqctg">#REF!</definedName>
    <definedName name="nqtdbtg">#REF!</definedName>
    <definedName name="NR" localSheetId="22">#REF!</definedName>
    <definedName name="nr">#REF!</definedName>
    <definedName name="NRy" localSheetId="22">{"'Sheet1'!$L$16"}</definedName>
    <definedName name="NRy">{"'Sheet1'!$L$16"}</definedName>
    <definedName name="NRYRTU1" localSheetId="22">#REF!</definedName>
    <definedName name="NRYRTU1">#REF!</definedName>
    <definedName name="NRYRTU2" localSheetId="22">#REF!</definedName>
    <definedName name="NRYRTU2">#REF!</definedName>
    <definedName name="ns" localSheetId="22">#REF!</definedName>
    <definedName name="NS">#REF!</definedName>
    <definedName name="ns_vtr" localSheetId="22">#REF!</definedName>
    <definedName name="ns_vtr">#REF!</definedName>
    <definedName name="NS.1" localSheetId="22">#REF!</definedName>
    <definedName name="NS.1">#REF!</definedName>
    <definedName name="NS.1_PC" localSheetId="22">#REF!</definedName>
    <definedName name="NS.1_PC">#REF!</definedName>
    <definedName name="NsBQL04" localSheetId="22">#REF!</definedName>
    <definedName name="NsBQL04">#REF!</definedName>
    <definedName name="nsc" localSheetId="22">#REF!</definedName>
    <definedName name="nsc">#REF!</definedName>
    <definedName name="nselects" localSheetId="22">#REF!</definedName>
    <definedName name="nselects">#REF!</definedName>
    <definedName name="NsGsTB" localSheetId="22">#REF!</definedName>
    <definedName name="NsGsTB">#REF!</definedName>
    <definedName name="NsGsXL" localSheetId="22">#REF!</definedName>
    <definedName name="NsGsXL">#REF!</definedName>
    <definedName name="nsk">#REF!</definedName>
    <definedName name="nsl">#REF!</definedName>
    <definedName name="NSNDFN" localSheetId="22">#REF!</definedName>
    <definedName name="NSNDFN">#REF!</definedName>
    <definedName name="NsoatName">#REF!</definedName>
    <definedName name="NSSCAT1" localSheetId="22">#REF!</definedName>
    <definedName name="NSSCAT1">#REF!</definedName>
    <definedName name="NSSCAT2" localSheetId="22">#REF!</definedName>
    <definedName name="NSSCAT2">#REF!</definedName>
    <definedName name="NsThauTB" localSheetId="22">#REF!</definedName>
    <definedName name="NsThauTB">#REF!</definedName>
    <definedName name="NsThauXL" localSheetId="22">#REF!</definedName>
    <definedName name="NsThauXL">#REF!</definedName>
    <definedName name="NsThTraDT" localSheetId="22">#REF!</definedName>
    <definedName name="NsThTraDT">#REF!</definedName>
    <definedName name="NsThTraTK" localSheetId="22">#REF!</definedName>
    <definedName name="NsThTraTK">#REF!</definedName>
    <definedName name="nstrand" localSheetId="22">#REF!</definedName>
    <definedName name="nstrand">#REF!</definedName>
    <definedName name="NT" localSheetId="22">#REF!</definedName>
    <definedName name="nt">#REF!</definedName>
    <definedName name="Nt_1" localSheetId="22">#REF!</definedName>
    <definedName name="Nt_1">#REF!</definedName>
    <definedName name="Nt_2" localSheetId="22">#REF!</definedName>
    <definedName name="Nt_2">#REF!</definedName>
    <definedName name="Nt_3" localSheetId="22">#REF!</definedName>
    <definedName name="Nt_3">#REF!</definedName>
    <definedName name="Nt_4" localSheetId="22">#REF!</definedName>
    <definedName name="Nt_4">#REF!</definedName>
    <definedName name="Nt_5" localSheetId="22">#REF!</definedName>
    <definedName name="Nt_5">#REF!</definedName>
    <definedName name="Nt_6" localSheetId="22">#REF!</definedName>
    <definedName name="Nt_6">#REF!</definedName>
    <definedName name="Nt_7" localSheetId="22">#REF!</definedName>
    <definedName name="Nt_7">#REF!</definedName>
    <definedName name="Nt_8" localSheetId="22">#REF!</definedName>
    <definedName name="Nt_8">#REF!</definedName>
    <definedName name="Nt_9" localSheetId="22">#REF!</definedName>
    <definedName name="Nt_9">#REF!</definedName>
    <definedName name="NT2COEFCIT" localSheetId="22">#REF!</definedName>
    <definedName name="NT2COEFCIT">#REF!</definedName>
    <definedName name="NT2COEFSEL" localSheetId="22">#REF!</definedName>
    <definedName name="NT2COEFSEL">#REF!</definedName>
    <definedName name="NT2COSTCIT" localSheetId="22">#REF!</definedName>
    <definedName name="NT2COSTCIT">#REF!</definedName>
    <definedName name="NT2COSTSEL" localSheetId="22">#REF!</definedName>
    <definedName name="NT2COSTSEL">#REF!</definedName>
    <definedName name="NT2PRICECIT" localSheetId="22">#REF!</definedName>
    <definedName name="NT2PRICECIT">#REF!</definedName>
    <definedName name="NT2PRICESEL" localSheetId="22">#REF!</definedName>
    <definedName name="NT2PRICESEL">#REF!</definedName>
    <definedName name="nta">#REF!</definedName>
    <definedName name="ntatctg">#REF!</definedName>
    <definedName name="NTCOEFCIT" localSheetId="22">#REF!</definedName>
    <definedName name="NTCOEFCIT">#REF!</definedName>
    <definedName name="NTCOEFSEL" localSheetId="22">#REF!</definedName>
    <definedName name="NTCOEFSEL">#REF!</definedName>
    <definedName name="NTCOSTCIT" localSheetId="22">#REF!</definedName>
    <definedName name="NTCOSTCIT">#REF!</definedName>
    <definedName name="NTCOSTSEL" localSheetId="22">#REF!</definedName>
    <definedName name="NTCOSTSEL">#REF!</definedName>
    <definedName name="ntdkhtg">#REF!</definedName>
    <definedName name="nthanh">#REF!</definedName>
    <definedName name="nthtvtg">#REF!</definedName>
    <definedName name="ntkttg">#REF!</definedName>
    <definedName name="NTNB4" localSheetId="0">{"'Sheet1'!$L$16"}</definedName>
    <definedName name="NTNB4" localSheetId="14">{"'Sheet1'!$L$16"}</definedName>
    <definedName name="NTNB4" localSheetId="16">{"'Sheet1'!$L$16"}</definedName>
    <definedName name="NTNB4" localSheetId="22">{"'Sheet1'!$L$16"}</definedName>
    <definedName name="NTNB4" localSheetId="7">{"'Sheet1'!$L$16"}</definedName>
    <definedName name="NTNB4">{"'Sheet1'!$L$16"}</definedName>
    <definedName name="NTNB4_1" localSheetId="0">{"'Sheet1'!$L$16"}</definedName>
    <definedName name="NTNB4_1" localSheetId="14">{"'Sheet1'!$L$16"}</definedName>
    <definedName name="NTNB4_1" localSheetId="16">{"'Sheet1'!$L$16"}</definedName>
    <definedName name="NTNB4_1" localSheetId="22">{"'Sheet1'!$L$16"}</definedName>
    <definedName name="NTNB4_1" localSheetId="7">{"'Sheet1'!$L$16"}</definedName>
    <definedName name="NTNB4_1">{"'Sheet1'!$L$16"}</definedName>
    <definedName name="ntntvtg">#REF!</definedName>
    <definedName name="NToS" localSheetId="22">#REF!</definedName>
    <definedName name="NToS">#REF!</definedName>
    <definedName name="NToS_15">#REF!</definedName>
    <definedName name="NToS_16">#REF!</definedName>
    <definedName name="NToS_17">#REF!</definedName>
    <definedName name="NToS_18">#REF!</definedName>
    <definedName name="NToS_19">#REF!</definedName>
    <definedName name="NToS_20">#REF!</definedName>
    <definedName name="NToS_21">#REF!</definedName>
    <definedName name="NToS_22">#REF!</definedName>
    <definedName name="NToS_23">#REF!</definedName>
    <definedName name="NToS_24">#REF!</definedName>
    <definedName name="NToS_25">#REF!</definedName>
    <definedName name="NToS_26">#REF!</definedName>
    <definedName name="NToS_27">#REF!</definedName>
    <definedName name="NToS_28">#REF!</definedName>
    <definedName name="NToS_29">#REF!</definedName>
    <definedName name="NToS_30">#REF!</definedName>
    <definedName name="NToS_31">#REF!</definedName>
    <definedName name="NToS_32">#REF!</definedName>
    <definedName name="NToS_33">#REF!</definedName>
    <definedName name="NToS_34">#REF!</definedName>
    <definedName name="NToS_35">#REF!</definedName>
    <definedName name="NToS_36">#REF!</definedName>
    <definedName name="NToS_37">#REF!</definedName>
    <definedName name="NToS_38">#REF!</definedName>
    <definedName name="NTPRICECIT" localSheetId="22">#REF!</definedName>
    <definedName name="NTPRICECIT">#REF!</definedName>
    <definedName name="NTPRICESEL" localSheetId="22">#REF!</definedName>
    <definedName name="NTPRICESEL">#REF!</definedName>
    <definedName name="ntskttg">#REF!</definedName>
    <definedName name="ntt1o" localSheetId="22">#REF!</definedName>
    <definedName name="ntt1o">#REF!</definedName>
    <definedName name="ntt2o">#REF!</definedName>
    <definedName name="nttkttg">#REF!</definedName>
    <definedName name="ntvtc">#REF!</definedName>
    <definedName name="ntvtctg">#REF!</definedName>
    <definedName name="NUM_A4">#REF!</definedName>
    <definedName name="NUM_BANG">#REF!</definedName>
    <definedName name="NUM_CAUTRUC">#REF!</definedName>
    <definedName name="NUM_CD">#REF!</definedName>
    <definedName name="NUM_DLTHO">#REF!</definedName>
    <definedName name="Num_Eng">#REF!</definedName>
    <definedName name="num_eq_lines" localSheetId="22">#REF!</definedName>
    <definedName name="num_eq_lines">#REF!</definedName>
    <definedName name="NUM_FILE">#REF!</definedName>
    <definedName name="NUM_NHOMDL">#REF!</definedName>
    <definedName name="Num_of_bsc">#REF!</definedName>
    <definedName name="Num_SS7_Channels">#REF!</definedName>
    <definedName name="NUM_TRUONG">#REF!</definedName>
    <definedName name="Number" localSheetId="22">#REF!</definedName>
    <definedName name="Number">#REF!</definedName>
    <definedName name="number_of_circles">#REF!</definedName>
    <definedName name="NumberOfApplications" localSheetId="22">#REF!</definedName>
    <definedName name="NumberOfApplications">#REF!</definedName>
    <definedName name="Numberx" localSheetId="22">#REF!</definedName>
    <definedName name="Numberx">#REF!</definedName>
    <definedName name="NumDirectories" localSheetId="22">#REF!</definedName>
    <definedName name="NumDirectories">#REF!</definedName>
    <definedName name="NumForeignMailSystems" localSheetId="22">#REF!</definedName>
    <definedName name="NumForeignMailSystems">#REF!</definedName>
    <definedName name="NumLCSLocations" localSheetId="22">#REF!</definedName>
    <definedName name="NumLCSLocations">#REF!</definedName>
    <definedName name="NumOfAdminFunctions">#REF!</definedName>
    <definedName name="NumShifts_Day" localSheetId="22">#REF!</definedName>
    <definedName name="NumShifts_Day">#REF!</definedName>
    <definedName name="nuoc" localSheetId="22">#REF!</definedName>
    <definedName name="nuoc">#REF!</definedName>
    <definedName name="nuoc_14" localSheetId="22">#REF!</definedName>
    <definedName name="nuoc_14">#REF!</definedName>
    <definedName name="nuoc2" localSheetId="22">#REF!</definedName>
    <definedName name="nuoc2">#REF!</definedName>
    <definedName name="nuoc4" localSheetId="22">#REF!</definedName>
    <definedName name="nuoc4">#REF!</definedName>
    <definedName name="nuoc5">#REF!</definedName>
    <definedName name="NUOCHKHOAN" localSheetId="0">{"'Sheet1'!$L$16"}</definedName>
    <definedName name="NUOCHKHOAN" localSheetId="14">{"'Sheet1'!$L$16"}</definedName>
    <definedName name="NUOCHKHOAN" localSheetId="19">{"'Sheet1'!$L$16"}</definedName>
    <definedName name="NUOCHKHOAN" localSheetId="16">{"'Sheet1'!$L$16"}</definedName>
    <definedName name="NUOCHKHOAN" localSheetId="17">{"'Sheet1'!$L$16"}</definedName>
    <definedName name="NUOCHKHOAN" localSheetId="18">{"'Sheet1'!$L$16"}</definedName>
    <definedName name="NUOCHKHOAN" localSheetId="22">{"'Sheet1'!$L$16"}</definedName>
    <definedName name="NUOCHKHOAN" localSheetId="6">{"'Sheet1'!$L$16"}</definedName>
    <definedName name="NUOCHKHOAN">{"'Sheet1'!$L$16"}</definedName>
    <definedName name="NUOCHKHOAN_1" localSheetId="0">{"'Sheet1'!$L$16"}</definedName>
    <definedName name="NUOCHKHOAN_1" localSheetId="14">{"'Sheet1'!$L$16"}</definedName>
    <definedName name="NUOCHKHOAN_1" localSheetId="16">{"'Sheet1'!$L$16"}</definedName>
    <definedName name="NUOCHKHOAN_1" localSheetId="22">{"'Sheet1'!$L$16"}</definedName>
    <definedName name="NUOCHKHOAN_1" localSheetId="7">{"'Sheet1'!$L$16"}</definedName>
    <definedName name="NUOCHKHOAN_1">{"'Sheet1'!$L$16"}</definedName>
    <definedName name="NUOCHKHOANMOI" localSheetId="0">{"'Sheet1'!$L$16"}</definedName>
    <definedName name="NUOCHKHOANMOI" localSheetId="14">{"'Sheet1'!$L$16"}</definedName>
    <definedName name="NUOCHKHOANMOI" localSheetId="19">{"'Sheet1'!$L$16"}</definedName>
    <definedName name="NUOCHKHOANMOI" localSheetId="16">{"'Sheet1'!$L$16"}</definedName>
    <definedName name="NUOCHKHOANMOI" localSheetId="17">{"'Sheet1'!$L$16"}</definedName>
    <definedName name="NUOCHKHOANMOI" localSheetId="18">{"'Sheet1'!$L$16"}</definedName>
    <definedName name="NUOCHKHOANMOI" localSheetId="22">{"'Sheet1'!$L$16"}</definedName>
    <definedName name="NUOCHKHOANMOI" localSheetId="6">{"'Sheet1'!$L$16"}</definedName>
    <definedName name="NUOCHKHOANMOI">{"'Sheet1'!$L$16"}</definedName>
    <definedName name="NUOCHKHOANMOI_1" localSheetId="0">{"'Sheet1'!$L$16"}</definedName>
    <definedName name="NUOCHKHOANMOI_1" localSheetId="14">{"'Sheet1'!$L$16"}</definedName>
    <definedName name="NUOCHKHOANMOI_1" localSheetId="16">{"'Sheet1'!$L$16"}</definedName>
    <definedName name="NUOCHKHOANMOI_1" localSheetId="22">{"'Sheet1'!$L$16"}</definedName>
    <definedName name="NUOCHKHOANMOI_1" localSheetId="7">{"'Sheet1'!$L$16"}</definedName>
    <definedName name="NUOCHKHOANMOI_1">{"'Sheet1'!$L$16"}</definedName>
    <definedName name="nuy">#REF!</definedName>
    <definedName name="nv">#REF!</definedName>
    <definedName name="nvdkttg">#REF!</definedName>
    <definedName name="nvnbn" localSheetId="22">{0}</definedName>
    <definedName name="nvnbn">{0}</definedName>
    <definedName name="nvskttg">#REF!</definedName>
    <definedName name="nvtdbtg">#REF!</definedName>
    <definedName name="nvtkhtg">#REF!</definedName>
    <definedName name="nvtkttg">#REF!</definedName>
    <definedName name="nvtp2tg">#REF!</definedName>
    <definedName name="NW_CS_average_bhca_sub">#REF!</definedName>
    <definedName name="NW_CS_call_model">#REF!</definedName>
    <definedName name="NW_CS_CS_redundancy">#REF!</definedName>
    <definedName name="NW_CS_HW_version">#REF!</definedName>
    <definedName name="NW_CS_IWF_traff_sub">#REF!</definedName>
    <definedName name="NW_CS_system_release">#REF!</definedName>
    <definedName name="NW_MGW_merlang_sub">#REF!</definedName>
    <definedName name="NW_MGW_perc_AAL1">#REF!</definedName>
    <definedName name="NW_MGW_perc_AAL2">#REF!</definedName>
    <definedName name="NW_MGW_perc_AMR_ATM">#REF!</definedName>
    <definedName name="NW_MGW_perc_AMR_IP">#REF!</definedName>
    <definedName name="NW_MGW_perc_EC">#REF!</definedName>
    <definedName name="NW_MGW_perc_TDM_a">#REF!</definedName>
    <definedName name="NW_MGW_perc_TDM_b">#REF!</definedName>
    <definedName name="NW_MGW_perc_VoIP">#REF!</definedName>
    <definedName name="NW_MGW_phys_itf_ATM">#REF!</definedName>
    <definedName name="NW_MGW_phys_itf_IP">#REF!</definedName>
    <definedName name="NW_MGW_phys_itf_TDM_a">#REF!</definedName>
    <definedName name="NW_MGW_phys_itf_TDM_b">#REF!</definedName>
    <definedName name="NW_MGW_serv_card_AAL1">#REF!</definedName>
    <definedName name="NW_MGW_serv_card_AAL2">#REF!</definedName>
    <definedName name="NW_MGW_serv_card_AMR">#REF!</definedName>
    <definedName name="NW_MGW_serv_card_VoIP">#REF!</definedName>
    <definedName name="NW_MGW_TDM_optical_red">#REF!</definedName>
    <definedName name="NW_NP_2G_perc">#REF!</definedName>
    <definedName name="NW_NP_3G_perc">#REF!</definedName>
    <definedName name="NW_NP_bearer_trunk_util">#REF!</definedName>
    <definedName name="NW_NP_blocking">#REF!</definedName>
    <definedName name="NW_NP_ConfigBase">#REF!</definedName>
    <definedName name="NW_NP_ConfigBase2">#REF!</definedName>
    <definedName name="NW_NP_CS_CPU_util">#REF!</definedName>
    <definedName name="NW_NP_netw_standard">#REF!</definedName>
    <definedName name="NW_NP_num_CS">#REF!</definedName>
    <definedName name="NW_NP_num_IWF">#REF!</definedName>
    <definedName name="NW_NP_num_MGW">#REF!</definedName>
    <definedName name="NW_NP_ss7_link_load">#REF!</definedName>
    <definedName name="NW_NP_ss7_link_type">#REF!</definedName>
    <definedName name="NW_NP_sub">#REF!</definedName>
    <definedName name="NW_NP_sub_port">#REF!</definedName>
    <definedName name="nx" localSheetId="22">#REF!</definedName>
    <definedName name="nx">#REF!</definedName>
    <definedName name="nx_14">#REF!</definedName>
    <definedName name="nxmtc" localSheetId="22">#REF!</definedName>
    <definedName name="nxmtc">#REF!</definedName>
    <definedName name="nxmtc_14">#REF!</definedName>
    <definedName name="nxstvtg">#REF!</definedName>
    <definedName name="NXT">#REF!</definedName>
    <definedName name="N販乗率_H" localSheetId="22">#REF!</definedName>
    <definedName name="N販乗率_H">#REF!</definedName>
    <definedName name="N販乗率_S" localSheetId="22">#REF!</definedName>
    <definedName name="N販乗率_S">#REF!</definedName>
    <definedName name="o" localSheetId="0">{"'Sheet1'!$L$16"}</definedName>
    <definedName name="o" localSheetId="14">{"'Sheet1'!$L$16"}</definedName>
    <definedName name="o" localSheetId="19">#REF!</definedName>
    <definedName name="o" localSheetId="16">{"'Sheet1'!$L$16"}</definedName>
    <definedName name="o" localSheetId="17">{"'Sheet1'!$L$16"}</definedName>
    <definedName name="o" localSheetId="18">{"'Sheet1'!$L$16"}</definedName>
    <definedName name="o" localSheetId="22">{"'Sheet1'!$L$16"}</definedName>
    <definedName name="o" localSheetId="6">{"'Sheet1'!$L$16"}</definedName>
    <definedName name="o">{"'Sheet1'!$L$16"}</definedName>
    <definedName name="o_18">#REF!</definedName>
    <definedName name="O_M">#REF!</definedName>
    <definedName name="o_n_phÝ_1__thu_nhËp_th_ng">#REF!</definedName>
    <definedName name="o_to_tù_dæ_10_T">#REF!</definedName>
    <definedName name="Ö135" localSheetId="22">#REF!</definedName>
    <definedName name="Ö135">#REF!</definedName>
    <definedName name="oa">#REF!</definedName>
    <definedName name="Oceanfreight" localSheetId="22">#REF!</definedName>
    <definedName name="Oceanfreight">#REF!</definedName>
    <definedName name="OClientComp0" localSheetId="22">#REF!</definedName>
    <definedName name="OClientComp0">#REF!</definedName>
    <definedName name="OClientCompany" localSheetId="22">#REF!</definedName>
    <definedName name="OClientCompany">#REF!</definedName>
    <definedName name="OClientCountry" localSheetId="22">#REF!</definedName>
    <definedName name="OClientCountry">#REF!</definedName>
    <definedName name="OClientEmail" localSheetId="22">#REF!</definedName>
    <definedName name="OClientEmail">#REF!</definedName>
    <definedName name="OClientFax" localSheetId="22">#REF!</definedName>
    <definedName name="OClientFax">#REF!</definedName>
    <definedName name="OClientName" localSheetId="22">#REF!</definedName>
    <definedName name="OClientName">#REF!</definedName>
    <definedName name="OClientStreet" localSheetId="22">#REF!</definedName>
    <definedName name="OClientStreet">#REF!</definedName>
    <definedName name="OClientTel" localSheetId="22">#REF!</definedName>
    <definedName name="OClientTel">#REF!</definedName>
    <definedName name="OClientTown" localSheetId="22">#REF!</definedName>
    <definedName name="OClientTown">#REF!</definedName>
    <definedName name="OCx_TDM_1_N_Max_SSlots">#REF!</definedName>
    <definedName name="OD">#REF!</definedName>
    <definedName name="odaki">#REF!</definedName>
    <definedName name="ODC">#REF!</definedName>
    <definedName name="ODDT" localSheetId="22">#REF!</definedName>
    <definedName name="ODDT">#REF!</definedName>
    <definedName name="ODS" localSheetId="22">#REF!</definedName>
    <definedName name="ODS">#REF!</definedName>
    <definedName name="ODU">#REF!</definedName>
    <definedName name="OEM_Lic" localSheetId="22">#REF!</definedName>
    <definedName name="OEM_Lic">#REF!</definedName>
    <definedName name="off" localSheetId="22">{#N/A,#N/A,FALSE,"Sheet1";#N/A,#N/A,FALSE,"Sheet1";#N/A,#N/A,FALSE,"Sheet1"}</definedName>
    <definedName name="off">{#N/A,#N/A,FALSE,"Sheet1";#N/A,#N/A,FALSE,"Sheet1";#N/A,#N/A,FALSE,"Sheet1"}</definedName>
    <definedName name="OFFER">#REF!</definedName>
    <definedName name="offer_curr" localSheetId="22">#REF!</definedName>
    <definedName name="offer_curr">#REF!</definedName>
    <definedName name="offer_currency">#REF!</definedName>
    <definedName name="Offer_Number">#REF!</definedName>
    <definedName name="offer_to_cost" localSheetId="22">#REF!</definedName>
    <definedName name="offer_to_cost">#REF!</definedName>
    <definedName name="offer_type" localSheetId="22">#REF!</definedName>
    <definedName name="offer_type">#REF!</definedName>
    <definedName name="OFX_Size">#REF!</definedName>
    <definedName name="OH">#REF!</definedName>
    <definedName name="oi">#REF!</definedName>
    <definedName name="OK">#REF!</definedName>
    <definedName name="OLA">#REF!</definedName>
    <definedName name="old_data_type" localSheetId="22">#REF!</definedName>
    <definedName name="old_data_type">#REF!</definedName>
    <definedName name="old_file" localSheetId="22">#REF!</definedName>
    <definedName name="old_file">#REF!</definedName>
    <definedName name="old_path" localSheetId="22">#REF!</definedName>
    <definedName name="old_path">#REF!</definedName>
    <definedName name="Old_Price" localSheetId="22">#REF!</definedName>
    <definedName name="Old_Price">#REF!</definedName>
    <definedName name="OldNumber" localSheetId="22">#REF!</definedName>
    <definedName name="OldNumber">#REF!</definedName>
    <definedName name="OM">#REF!</definedName>
    <definedName name="OMC">#REF!</definedName>
    <definedName name="OMCdiscount">#REF!</definedName>
    <definedName name="OMCRA0">#REF!</definedName>
    <definedName name="OMCRA1">#REF!</definedName>
    <definedName name="OMCRA2">#REF!</definedName>
    <definedName name="OMCRA3">#REF!</definedName>
    <definedName name="OMCRA4">#REF!</definedName>
    <definedName name="OMCRB1">#REF!</definedName>
    <definedName name="OMCRB2">#REF!</definedName>
    <definedName name="OMCRB3">#REF!</definedName>
    <definedName name="OMCRB4">#REF!</definedName>
    <definedName name="OMCRB5">#REF!</definedName>
    <definedName name="OMCREXPENSES">#REF!</definedName>
    <definedName name="OMCREXPENSES0">#REF!</definedName>
    <definedName name="OMCREXPENSES1">#REF!</definedName>
    <definedName name="OME">#REF!</definedName>
    <definedName name="oms">#REF!</definedName>
    <definedName name="OMW">#REF!</definedName>
    <definedName name="ONAP" localSheetId="22">#REF!</definedName>
    <definedName name="ONAP">#REF!</definedName>
    <definedName name="ong" localSheetId="22">#REF!</definedName>
    <definedName name="ong">#REF!</definedName>
    <definedName name="ong_cong_duc_san" localSheetId="22">#REF!</definedName>
    <definedName name="ong_cong_duc_san">#REF!</definedName>
    <definedName name="Ong_cong_hinh_hop_do_tai_cho" localSheetId="22">#REF!</definedName>
    <definedName name="Ong_cong_hinh_hop_do_tai_cho">#REF!</definedName>
    <definedName name="Ongbaovecap" localSheetId="22">#REF!</definedName>
    <definedName name="Ongbaovecap">#REF!</definedName>
    <definedName name="Ongnoiday" localSheetId="22">#REF!</definedName>
    <definedName name="Ongnoiday">#REF!</definedName>
    <definedName name="Ongnoidaybulongtachongrungtabu" localSheetId="22">#REF!</definedName>
    <definedName name="Ongnoidaybulongtachongrungtabu">#REF!</definedName>
    <definedName name="OngPVC" localSheetId="22">#REF!</definedName>
    <definedName name="OngPVC">#REF!</definedName>
    <definedName name="ongsattrangkem" localSheetId="22">#REF!</definedName>
    <definedName name="ongsattrangkem">#REF!</definedName>
    <definedName name="onservice" localSheetId="22">#REF!</definedName>
    <definedName name="onservice">#REF!</definedName>
    <definedName name="OÑT" localSheetId="22">#REF!</definedName>
    <definedName name="OÑT">#REF!</definedName>
    <definedName name="ONU_POP" localSheetId="22">#REF!</definedName>
    <definedName name="ONU_POP">#REF!</definedName>
    <definedName name="ONU1000FTTB" localSheetId="22">#REF!</definedName>
    <definedName name="ONU1000FTTB">#REF!</definedName>
    <definedName name="ONU100FTTB" localSheetId="22">#REF!</definedName>
    <definedName name="ONU100FTTB">#REF!</definedName>
    <definedName name="ONU100FTTC" localSheetId="22">#REF!</definedName>
    <definedName name="ONU100FTTC">#REF!</definedName>
    <definedName name="ONU250FTTB" localSheetId="22">#REF!</definedName>
    <definedName name="ONU250FTTB">#REF!</definedName>
    <definedName name="ONU250FTTB_BB" localSheetId="22">#REF!</definedName>
    <definedName name="ONU250FTTB_BB">#REF!</definedName>
    <definedName name="ONU250FTTC" localSheetId="22">#REF!</definedName>
    <definedName name="ONU250FTTC">#REF!</definedName>
    <definedName name="ONU250FTTC_BB" localSheetId="22">#REF!</definedName>
    <definedName name="ONU250FTTC_BB">#REF!</definedName>
    <definedName name="ØÓ">[0]!ØÓ</definedName>
    <definedName name="OOM">#REF!</definedName>
    <definedName name="OOO"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 localSheetId="22">#REF!</definedName>
    <definedName name="OP">#REF!</definedName>
    <definedName name="OP_BSS_E">#REF!</definedName>
    <definedName name="open">#REF!</definedName>
    <definedName name="ophom" localSheetId="22">#REF!</definedName>
    <definedName name="ophom">#REF!</definedName>
    <definedName name="opp" localSheetId="22">{"'Sheet1'!$L$16"}</definedName>
    <definedName name="opp">{"'Sheet1'!$L$16"}</definedName>
    <definedName name="OPPTY_SECTION" localSheetId="22">#REF!</definedName>
    <definedName name="OPPTY_SECTION">#REF!</definedName>
    <definedName name="OPT_ACINDOOR">#REF!</definedName>
    <definedName name="OPT_BTSPS">#REF!</definedName>
    <definedName name="opt_HLR_mat">#REF!</definedName>
    <definedName name="opt_VMS_table">#REF!</definedName>
    <definedName name="OPTICS_ITP">#REF!</definedName>
    <definedName name="OPTICS_SSP">#REF!</definedName>
    <definedName name="OPTION_TOTAL_foreign">#REF!</definedName>
    <definedName name="OPTIONAL">#REF!</definedName>
    <definedName name="oracle_db">0.85</definedName>
    <definedName name="ORD" localSheetId="22">#REF!</definedName>
    <definedName name="ORD">#REF!</definedName>
    <definedName name="OrderTable" localSheetId="0">#REF!</definedName>
    <definedName name="OrderTable" localSheetId="19">#REF!</definedName>
    <definedName name="OrderTable" localSheetId="22">#REF!</definedName>
    <definedName name="OrderTable" localSheetId="6">#REF!</definedName>
    <definedName name="OrderTable">#REF!</definedName>
    <definedName name="ORF">#REF!</definedName>
    <definedName name="OS" localSheetId="22">#REF!</definedName>
    <definedName name="OS">#REF!</definedName>
    <definedName name="osapp">200</definedName>
    <definedName name="osc" localSheetId="22">#REF!</definedName>
    <definedName name="osc">#REF!</definedName>
    <definedName name="osc_14" localSheetId="22">#REF!</definedName>
    <definedName name="osc_14">#REF!</definedName>
    <definedName name="OSSA">#REF!</definedName>
    <definedName name="OSSACell">#REF!</definedName>
    <definedName name="OSSALevel">#REF!</definedName>
    <definedName name="Other_Fees">#REF!</definedName>
    <definedName name="OTHER_PANEL" localSheetId="22">#REF!</definedName>
    <definedName name="OTHER_PANEL">#REF!</definedName>
    <definedName name="other_service_rev" localSheetId="22">#REF!</definedName>
    <definedName name="other_service_rev">#REF!</definedName>
    <definedName name="Otherbd">#REF!</definedName>
    <definedName name="OTHERS">#REF!</definedName>
    <definedName name="OTHERS_NO_TAX">#REF!</definedName>
    <definedName name="OTHERS_TAX">#REF!</definedName>
    <definedName name="OtherWork_18">#REF!</definedName>
    <definedName name="oto" localSheetId="22">#REF!</definedName>
    <definedName name="oto">#REF!</definedName>
    <definedName name="otobt6">#REF!</definedName>
    <definedName name="otothung10">#REF!</definedName>
    <definedName name="otothung12">#REF!</definedName>
    <definedName name="otothung12.5">#REF!</definedName>
    <definedName name="otothung2">#REF!</definedName>
    <definedName name="otothung2.5">#REF!</definedName>
    <definedName name="otothung20">#REF!</definedName>
    <definedName name="otothung4">#REF!</definedName>
    <definedName name="otothung5">#REF!</definedName>
    <definedName name="otothung6">#REF!</definedName>
    <definedName name="otothung7">#REF!</definedName>
    <definedName name="ototudo10">#REF!</definedName>
    <definedName name="ototudo12">#REF!</definedName>
    <definedName name="ototudo15">#REF!</definedName>
    <definedName name="ototudo2.5">#REF!</definedName>
    <definedName name="ototudo20">#REF!</definedName>
    <definedName name="ototudo25">#REF!</definedName>
    <definedName name="ototudo27">#REF!</definedName>
    <definedName name="ototudo3.5">#REF!</definedName>
    <definedName name="ototudo4">#REF!</definedName>
    <definedName name="ototudo5">#REF!</definedName>
    <definedName name="ototudo6">#REF!</definedName>
    <definedName name="ototudo7">#REF!</definedName>
    <definedName name="ototudo9">#REF!</definedName>
    <definedName name="ototuoinuoc4">#REF!</definedName>
    <definedName name="ototuoinuoc5">#REF!</definedName>
    <definedName name="ototuoinuoc6">#REF!</definedName>
    <definedName name="ototuoinuoc7">#REF!</definedName>
    <definedName name="oü0" localSheetId="22">#REF!</definedName>
    <definedName name="oü0">#REF!</definedName>
    <definedName name="Óu75" localSheetId="22">#REF!</definedName>
    <definedName name="Óu75">#REF!</definedName>
    <definedName name="Óu75_14" localSheetId="22">#REF!</definedName>
    <definedName name="Óu75_14">#REF!</definedName>
    <definedName name="Out" localSheetId="22">#REF!</definedName>
    <definedName name="Out">#REF!</definedName>
    <definedName name="OutOfCall">#REF!</definedName>
    <definedName name="Overhead_and_Profit">0</definedName>
    <definedName name="Overhead_Costing_Method">#REF!</definedName>
    <definedName name="OVersion" localSheetId="22">#REF!</definedName>
    <definedName name="OVersion">#REF!</definedName>
    <definedName name="OWP_10">#REF!</definedName>
    <definedName name="OWP_4">#REF!</definedName>
    <definedName name="OWP_5">#REF!</definedName>
    <definedName name="OWP_6">#REF!</definedName>
    <definedName name="OWP_7">#REF!</definedName>
    <definedName name="OWP_8">#REF!</definedName>
    <definedName name="OWP_9">#REF!</definedName>
    <definedName name="OWP_Main">#REF!</definedName>
    <definedName name="OWP_Second">#REF!</definedName>
    <definedName name="OWP_Third">#REF!</definedName>
    <definedName name="oxi">#REF!</definedName>
    <definedName name="oxy" localSheetId="22">#REF!</definedName>
    <definedName name="oxy">#REF!</definedName>
    <definedName name="P" localSheetId="22">#REF!</definedName>
    <definedName name="P">#REF!</definedName>
    <definedName name="p_" localSheetId="22">#REF!</definedName>
    <definedName name="p_">#REF!</definedName>
    <definedName name="P_14" localSheetId="22">#REF!</definedName>
    <definedName name="P_14">#REF!</definedName>
    <definedName name="p_libre">#REF!</definedName>
    <definedName name="p_libre_titre">#REF!</definedName>
    <definedName name="P064_2_2">#REF!</definedName>
    <definedName name="P064_2_4">#REF!</definedName>
    <definedName name="P06B_2_2">#REF!</definedName>
    <definedName name="P06B_2_4">#REF!</definedName>
    <definedName name="p1_" localSheetId="22">#REF!</definedName>
    <definedName name="p1_">#REF!</definedName>
    <definedName name="P12B_3_2">#REF!</definedName>
    <definedName name="P12B_3_4">#REF!</definedName>
    <definedName name="P12C_4_2">#REF!</definedName>
    <definedName name="P130_3_0.5">#REF!</definedName>
    <definedName name="P130_3_2">#REF!</definedName>
    <definedName name="p130_3_4">#REF!</definedName>
    <definedName name="P183_4_4">#REF!</definedName>
    <definedName name="P18B_4_0.5">#REF!</definedName>
    <definedName name="P18B_4_2">#REF!</definedName>
    <definedName name="P18B_4_4">#REF!</definedName>
    <definedName name="P18C_5_0.5">#REF!</definedName>
    <definedName name="P18C_5_2">#REF!</definedName>
    <definedName name="P18C_6_4">#REF!</definedName>
    <definedName name="P197_4_">#REF!</definedName>
    <definedName name="P197_4_0.5">#REF!</definedName>
    <definedName name="P197_4_2">#REF!</definedName>
    <definedName name="p2_" localSheetId="22">#REF!</definedName>
    <definedName name="p2_">#REF!</definedName>
    <definedName name="P24B_5_2">#REF!</definedName>
    <definedName name="P24B_5_4">#REF!</definedName>
    <definedName name="P260_5_0.5">#REF!</definedName>
    <definedName name="P260_5_2">#REF!</definedName>
    <definedName name="P260_6_4">#REF!</definedName>
    <definedName name="P2T">#REF!</definedName>
    <definedName name="p3_" localSheetId="22">#REF!</definedName>
    <definedName name="p3_">#REF!</definedName>
    <definedName name="p3_frais_dep">#REF!,#REF!</definedName>
    <definedName name="p3_titre">#REF!</definedName>
    <definedName name="P30C_8_2">#REF!</definedName>
    <definedName name="P324_6_0.5">#REF!</definedName>
    <definedName name="P324_6_2">#REF!</definedName>
    <definedName name="P324_7_4">#REF!</definedName>
    <definedName name="P36B_7_0.5">#REF!</definedName>
    <definedName name="P36B_7_2">#REF!</definedName>
    <definedName name="P36B_8_4">#REF!</definedName>
    <definedName name="P3HE00002AA" localSheetId="22">#REF!</definedName>
    <definedName name="P3HE00002AA">#REF!</definedName>
    <definedName name="P3HE00002AADISCOUNT2018" localSheetId="22">#REF!</definedName>
    <definedName name="P3HE00002AADISCOUNT2018">#REF!</definedName>
    <definedName name="P3HE00020AA" localSheetId="22">#REF!</definedName>
    <definedName name="P3HE00020AA">#REF!</definedName>
    <definedName name="P3HE00020AADISCOUNT2021" localSheetId="22">#REF!</definedName>
    <definedName name="P3HE00020AADISCOUNT2021">#REF!</definedName>
    <definedName name="P3HE00021AA" localSheetId="22">#REF!</definedName>
    <definedName name="P3HE00021AA">#REF!</definedName>
    <definedName name="P3HE00021AADISCOUNT2022" localSheetId="22">#REF!</definedName>
    <definedName name="P3HE00021AADISCOUNT2022">#REF!</definedName>
    <definedName name="P3HE00022AA" localSheetId="22">#REF!</definedName>
    <definedName name="P3HE00022AA">#REF!</definedName>
    <definedName name="P3HE00022AADISCOUNT4055" localSheetId="22">#REF!</definedName>
    <definedName name="P3HE00022AADISCOUNT4055">#REF!</definedName>
    <definedName name="P3HE00024AA" localSheetId="22">#REF!</definedName>
    <definedName name="P3HE00024AA">#REF!</definedName>
    <definedName name="P3HE00024AADISCOUNT4050" localSheetId="22">#REF!</definedName>
    <definedName name="P3HE00024AADISCOUNT4050">#REF!</definedName>
    <definedName name="P3HE00025AA">#REF!</definedName>
    <definedName name="P3HE00025AADISCOUNT2022">#REF!</definedName>
    <definedName name="P3HE00027AA">#REF!</definedName>
    <definedName name="P3HE00027AADISCOUNT2023">#REF!</definedName>
    <definedName name="P3HE00027AADISCOUNT4050" localSheetId="22">#REF!</definedName>
    <definedName name="P3HE00027AADISCOUNT4050">#REF!</definedName>
    <definedName name="P3HE00028AADISCOUNT4050" localSheetId="22">#REF!</definedName>
    <definedName name="P3HE00028AADISCOUNT4050">#REF!</definedName>
    <definedName name="P3HE00032AA">#REF!</definedName>
    <definedName name="P3HE00032AADISCOUNT2022">#REF!</definedName>
    <definedName name="P3HE00034AA">#REF!</definedName>
    <definedName name="P3HE00034AADISCOUNT2023">#REF!</definedName>
    <definedName name="P3HE00107AA" localSheetId="22">#REF!</definedName>
    <definedName name="P3HE00107AA">#REF!</definedName>
    <definedName name="P3HE00107AADISCOUNT2024" localSheetId="22">#REF!</definedName>
    <definedName name="P3HE00107AADISCOUNT2024">#REF!</definedName>
    <definedName name="P3HE00222AA" localSheetId="22">#REF!</definedName>
    <definedName name="P3HE00222AA">#REF!</definedName>
    <definedName name="P3HE00222AADISCOUNT2024" localSheetId="22">#REF!</definedName>
    <definedName name="P3HE00222AADISCOUNT2024">#REF!</definedName>
    <definedName name="P3HE00229AA" localSheetId="22">#REF!</definedName>
    <definedName name="P3HE00229AA">#REF!</definedName>
    <definedName name="P3HE00229AADISCOUNT2021" localSheetId="22">#REF!</definedName>
    <definedName name="P3HE00229AADISCOUNT2021">#REF!</definedName>
    <definedName name="P3HE00231AADISCOUNT2021" localSheetId="22">#REF!</definedName>
    <definedName name="P3HE00231AADISCOUNT2021">#REF!</definedName>
    <definedName name="P3HE00233AADISCOUNT2021" localSheetId="22">#REF!</definedName>
    <definedName name="P3HE00233AADISCOUNT2021">#REF!</definedName>
    <definedName name="P3HE00241AB" localSheetId="22">#REF!</definedName>
    <definedName name="P3HE00241AB">#REF!</definedName>
    <definedName name="P3HE00241ABDISCOUNT4055" localSheetId="22">#REF!</definedName>
    <definedName name="P3HE00241ABDISCOUNT4055">#REF!</definedName>
    <definedName name="P3HE00314AB" localSheetId="22">#REF!</definedName>
    <definedName name="P3HE00314AB">#REF!</definedName>
    <definedName name="P3HE00314ABDISCOUNT2018" localSheetId="22">#REF!</definedName>
    <definedName name="P3HE00314ABDISCOUNT2018">#REF!</definedName>
    <definedName name="P3HE00316AA" localSheetId="22">#REF!</definedName>
    <definedName name="P3HE00316AA">#REF!</definedName>
    <definedName name="P3HE00316AADISCOUNT2021" localSheetId="22">#REF!</definedName>
    <definedName name="P3HE00316AADISCOUNT2021">#REF!</definedName>
    <definedName name="P3HE00317AA" localSheetId="22">#REF!</definedName>
    <definedName name="P3HE00317AA">#REF!</definedName>
    <definedName name="P3HE00317AADISCOUNT2021" localSheetId="22">#REF!</definedName>
    <definedName name="P3HE00317AADISCOUNT2021">#REF!</definedName>
    <definedName name="P3HE00470AA" localSheetId="22">#REF!</definedName>
    <definedName name="P3HE00470AA">#REF!</definedName>
    <definedName name="P3HE00564AA" localSheetId="22">#REF!</definedName>
    <definedName name="P3HE00564AA">#REF!</definedName>
    <definedName name="P3HE00564AADISCOUNT2024" localSheetId="22">#REF!</definedName>
    <definedName name="P3HE00564AADISCOUNT2024">#REF!</definedName>
    <definedName name="P3HE01012AA">#REF!</definedName>
    <definedName name="P3HE01012AADISCOUNT2018">#REF!</definedName>
    <definedName name="P3HE01014AA">#REF!</definedName>
    <definedName name="P3HE01014AADISCOUNT2021">#REF!</definedName>
    <definedName name="P3HE01015AA">#REF!</definedName>
    <definedName name="P3HE01015AADISCOUNT4057">#REF!</definedName>
    <definedName name="P3HE01022AA">#REF!</definedName>
    <definedName name="P3HE01022AADISCOUNT2022">#REF!</definedName>
    <definedName name="P3HE01024AA">#REF!</definedName>
    <definedName name="P3HE01024AADISCOUNT2021">#REF!</definedName>
    <definedName name="p4_frais_dep">#REF!,#REF!</definedName>
    <definedName name="p4_titre">#REF!</definedName>
    <definedName name="P42B_8_2">#REF!</definedName>
    <definedName name="P42C_11_2">#REF!</definedName>
    <definedName name="P460_10_4">#REF!</definedName>
    <definedName name="P460_8_0.5">#REF!</definedName>
    <definedName name="P460_9_2">#REF!</definedName>
    <definedName name="P590_10_0.5">#REF!</definedName>
    <definedName name="P590_11_2">#REF!</definedName>
    <definedName name="P590_13_4">#REF!</definedName>
    <definedName name="P7b">#REF!</definedName>
    <definedName name="P90001010DISCOUNT" localSheetId="22">#REF!</definedName>
    <definedName name="P90001010DISCOUNT">#REF!</definedName>
    <definedName name="P90001014DISCOUNT" localSheetId="22">#REF!</definedName>
    <definedName name="P90001014DISCOUNT">#REF!</definedName>
    <definedName name="P90003809DISCOUNT" localSheetId="22">#REF!</definedName>
    <definedName name="P90003809DISCOUNT">#REF!</definedName>
    <definedName name="P90003819DISCOUNT" localSheetId="22">#REF!</definedName>
    <definedName name="P90003819DISCOUNT">#REF!</definedName>
    <definedName name="P90006001DISCOUNT" localSheetId="22">#REF!</definedName>
    <definedName name="P90006001DISCOUNT">#REF!</definedName>
    <definedName name="P90006009DISCOUNT" localSheetId="22">#REF!</definedName>
    <definedName name="P90006009DISCOUNT">#REF!</definedName>
    <definedName name="P90006010DISCOUNT" localSheetId="22">#REF!</definedName>
    <definedName name="P90006010DISCOUNT">#REF!</definedName>
    <definedName name="P90007905DISCOUNT" localSheetId="22">#REF!</definedName>
    <definedName name="P90007905DISCOUNT">#REF!</definedName>
    <definedName name="P90041157DISCOUNT" localSheetId="22">#REF!</definedName>
    <definedName name="P90041157DISCOUNT">#REF!</definedName>
    <definedName name="P90043303DISCOUNT" localSheetId="22">#REF!</definedName>
    <definedName name="P90043303DISCOUNT">#REF!</definedName>
    <definedName name="P90053011DISCOUNT" localSheetId="22">#REF!</definedName>
    <definedName name="P90053011DISCOUNT">#REF!</definedName>
    <definedName name="P90055507DISCOUNT" localSheetId="22">#REF!</definedName>
    <definedName name="P90055507DISCOUNT">#REF!</definedName>
    <definedName name="P90056508DISCOUNT" localSheetId="22">#REF!</definedName>
    <definedName name="P90056508DISCOUNT">#REF!</definedName>
    <definedName name="P90056802DISCOUNT" localSheetId="22">#REF!</definedName>
    <definedName name="P90056802DISCOUNT">#REF!</definedName>
    <definedName name="P90056903DISCOUNT" localSheetId="22">#REF!</definedName>
    <definedName name="P90056903DISCOUNT">#REF!</definedName>
    <definedName name="P90061765DISCOUNT" localSheetId="22">#REF!</definedName>
    <definedName name="P90061765DISCOUNT">#REF!</definedName>
    <definedName name="P90066705DISCOUNT" localSheetId="22">#REF!</definedName>
    <definedName name="P90066705DISCOUNT">#REF!</definedName>
    <definedName name="P90067001DISCOUNT" localSheetId="22">#REF!</definedName>
    <definedName name="P90067001DISCOUNT">#REF!</definedName>
    <definedName name="P90089001DISCOUNT" localSheetId="22">#REF!</definedName>
    <definedName name="P90089001DISCOUNT">#REF!</definedName>
    <definedName name="P90152465DISCOUNT" localSheetId="22">#REF!</definedName>
    <definedName name="P90152465DISCOUNT">#REF!</definedName>
    <definedName name="P90229301DISCOUNT" localSheetId="22">#REF!</definedName>
    <definedName name="P90229301DISCOUNT">#REF!</definedName>
    <definedName name="P90229502DISCOUNT" localSheetId="22">#REF!</definedName>
    <definedName name="P90229502DISCOUNT">#REF!</definedName>
    <definedName name="P90237801DISCOUNT" localSheetId="22">#REF!</definedName>
    <definedName name="P90237801DISCOUNT">#REF!</definedName>
    <definedName name="P90254301DISCOUNT" localSheetId="22">#REF!</definedName>
    <definedName name="P90254301DISCOUNT">#REF!</definedName>
    <definedName name="P90263501DISCOUNT" localSheetId="22">#REF!</definedName>
    <definedName name="P90263501DISCOUNT">#REF!</definedName>
    <definedName name="P90276702DISCOUNT" localSheetId="22">#REF!</definedName>
    <definedName name="P90276702DISCOUNT">#REF!</definedName>
    <definedName name="P90315201DISCOUNT" localSheetId="22">#REF!</definedName>
    <definedName name="P90315201DISCOUNT">#REF!</definedName>
    <definedName name="P90334701DISCOUNT" localSheetId="22">#REF!</definedName>
    <definedName name="P90334701DISCOUNT">#REF!</definedName>
    <definedName name="P90366905DISCOUNT" localSheetId="22">#REF!</definedName>
    <definedName name="P90366905DISCOUNT">#REF!</definedName>
    <definedName name="P90366906DISCOUNT" localSheetId="22">#REF!</definedName>
    <definedName name="P90366906DISCOUNT">#REF!</definedName>
    <definedName name="P90445102DISCOUNT2022" localSheetId="22">#REF!</definedName>
    <definedName name="P90445102DISCOUNT2022">#REF!</definedName>
    <definedName name="P90445252DISCOUNT2021" localSheetId="22">#REF!</definedName>
    <definedName name="P90445252DISCOUNT2021">#REF!</definedName>
    <definedName name="P90445303DISCOUNT2020" localSheetId="22">#REF!</definedName>
    <definedName name="P90445303DISCOUNT2020">#REF!</definedName>
    <definedName name="P90445722DISCOUNT2022" localSheetId="22">#REF!</definedName>
    <definedName name="P90445722DISCOUNT2022">#REF!</definedName>
    <definedName name="P90445944DISCOUNT2022" localSheetId="22">#REF!</definedName>
    <definedName name="P90445944DISCOUNT2022">#REF!</definedName>
    <definedName name="P90446003DISCOUNT2022" localSheetId="22">#REF!</definedName>
    <definedName name="P90446003DISCOUNT2022">#REF!</definedName>
    <definedName name="P90446202DISCOUNT2022" localSheetId="22">#REF!</definedName>
    <definedName name="P90446202DISCOUNT2022">#REF!</definedName>
    <definedName name="P90467201DISCOUNT" localSheetId="22">#REF!</definedName>
    <definedName name="P90467201DISCOUNT">#REF!</definedName>
    <definedName name="P90468601DISCOUNT" localSheetId="22">#REF!</definedName>
    <definedName name="P90468601DISCOUNT">#REF!</definedName>
    <definedName name="P90490701DISCOUNT" localSheetId="22">#REF!</definedName>
    <definedName name="P90490701DISCOUNT">#REF!</definedName>
    <definedName name="P9049093A" localSheetId="22">#REF!</definedName>
    <definedName name="P9049093A">#REF!</definedName>
    <definedName name="P9049093ADISCOUNT2022" localSheetId="22">#REF!</definedName>
    <definedName name="P9049093ADISCOUNT2022">#REF!</definedName>
    <definedName name="P90608511DISCOUNT" localSheetId="22">#REF!</definedName>
    <definedName name="P90608511DISCOUNT">#REF!</definedName>
    <definedName name="P90618423DISCOUNT" localSheetId="22">#REF!</definedName>
    <definedName name="P90618423DISCOUNT">#REF!</definedName>
    <definedName name="P90622617DISCOUNT" localSheetId="22">#REF!</definedName>
    <definedName name="P90622617DISCOUNT">#REF!</definedName>
    <definedName name="P90635132DISCOUNT" localSheetId="22">#REF!</definedName>
    <definedName name="P90635132DISCOUNT">#REF!</definedName>
    <definedName name="P90649901DISCOUNT2021" localSheetId="22">#REF!</definedName>
    <definedName name="P90649901DISCOUNT2021">#REF!</definedName>
    <definedName name="P90654002DISCOUNT" localSheetId="22">#REF!</definedName>
    <definedName name="P90654002DISCOUNT">#REF!</definedName>
    <definedName name="P90674301DISCOUNT2022" localSheetId="22">#REF!</definedName>
    <definedName name="P90674301DISCOUNT2022">#REF!</definedName>
    <definedName name="P90689301DISCOUNT2024" localSheetId="22">#REF!</definedName>
    <definedName name="P90689301DISCOUNT2024">#REF!</definedName>
    <definedName name="P90738701DISCOUNT2020" localSheetId="22">#REF!</definedName>
    <definedName name="P90738701DISCOUNT2020">#REF!</definedName>
    <definedName name="P90738901DISCOUNT2023" localSheetId="22">#REF!</definedName>
    <definedName name="P90738901DISCOUNT2023">#REF!</definedName>
    <definedName name="P90741802DISCOUNT2024" localSheetId="22">#REF!</definedName>
    <definedName name="P90741802DISCOUNT2024">#REF!</definedName>
    <definedName name="P90766201DISCOUNT" localSheetId="22">#REF!</definedName>
    <definedName name="P90766201DISCOUNT">#REF!</definedName>
    <definedName name="P90769622DISCOUNT" localSheetId="22">#REF!</definedName>
    <definedName name="P90769622DISCOUNT">#REF!</definedName>
    <definedName name="P90801701DISCOUNT" localSheetId="22">#REF!</definedName>
    <definedName name="P90801701DISCOUNT">#REF!</definedName>
    <definedName name="P90819302DISCOUNT2023" localSheetId="22">#REF!</definedName>
    <definedName name="P90819302DISCOUNT2023">#REF!</definedName>
    <definedName name="P90829101DISCOUNT2023" localSheetId="22">#REF!</definedName>
    <definedName name="P90829101DISCOUNT2023">#REF!</definedName>
    <definedName name="P90830501DISCOUNT" localSheetId="22">#REF!</definedName>
    <definedName name="P90830501DISCOUNT">#REF!</definedName>
    <definedName name="P90839611DISCOUNT2021" localSheetId="22">#REF!</definedName>
    <definedName name="P90839611DISCOUNT2021">#REF!</definedName>
    <definedName name="P90847811DISCOUNT2022" localSheetId="22">#REF!</definedName>
    <definedName name="P90847811DISCOUNT2022">#REF!</definedName>
    <definedName name="P90868711DISCOUNT2022" localSheetId="22">#REF!</definedName>
    <definedName name="P90868711DISCOUNT2022">#REF!</definedName>
    <definedName name="P90897801DISCOUNT2022" localSheetId="22">#REF!</definedName>
    <definedName name="P90897801DISCOUNT2022">#REF!</definedName>
    <definedName name="P90906001DISCOUNT2020" localSheetId="22">#REF!</definedName>
    <definedName name="P90906001DISCOUNT2020">#REF!</definedName>
    <definedName name="P90915003DISCOUNT4056" localSheetId="22">#REF!</definedName>
    <definedName name="P90915003DISCOUNT4056">#REF!</definedName>
    <definedName name="P90924402DISCOUNT" localSheetId="22">#REF!</definedName>
    <definedName name="P90924402DISCOUNT">#REF!</definedName>
    <definedName name="P90977530DISCOUNT4057" localSheetId="22">#REF!</definedName>
    <definedName name="P90977530DISCOUNT4057">#REF!</definedName>
    <definedName name="PA" localSheetId="22">#REF!</definedName>
    <definedName name="PA">#REF!</definedName>
    <definedName name="PA.2314" localSheetId="22">#REF!</definedName>
    <definedName name="PA.2314">#REF!</definedName>
    <definedName name="PA.3114" localSheetId="22">#REF!</definedName>
    <definedName name="PA.3114">#REF!</definedName>
    <definedName name="PA1_1">#REF!</definedName>
    <definedName name="Packet_Capability">#REF!</definedName>
    <definedName name="PacketMatrix">#REF!</definedName>
    <definedName name="page" localSheetId="22">#REF!</definedName>
    <definedName name="page">#REF!</definedName>
    <definedName name="PAIII_" localSheetId="0">{"'Sheet1'!$L$16"}</definedName>
    <definedName name="PAIII_" localSheetId="14">{"'Sheet1'!$L$16"}</definedName>
    <definedName name="PAIII_" localSheetId="19">{"'Sheet1'!$L$16"}</definedName>
    <definedName name="PAIII_" localSheetId="16">{"'Sheet1'!$L$16"}</definedName>
    <definedName name="PAIII_" localSheetId="17">{"'Sheet1'!$L$16"}</definedName>
    <definedName name="PAIII_" localSheetId="18">{"'Sheet1'!$L$16"}</definedName>
    <definedName name="PAIII_" localSheetId="22">{"'Sheet1'!$L$16"}</definedName>
    <definedName name="PAIII_" localSheetId="6">{"'Sheet1'!$L$16"}</definedName>
    <definedName name="PAIII_" localSheetId="7">{"'Sheet1'!$L$16"}</definedName>
    <definedName name="PAIII_">{"'Sheet1'!$L$16"}</definedName>
    <definedName name="Painting_18">#REF!</definedName>
    <definedName name="panen">#REF!</definedName>
    <definedName name="Parem" localSheetId="22">#REF!</definedName>
    <definedName name="Parem">#REF!</definedName>
    <definedName name="ParmterService">#REF!</definedName>
    <definedName name="Part_Number">#REF!</definedName>
    <definedName name="partno" localSheetId="22">#REF!</definedName>
    <definedName name="partno">#REF!</definedName>
    <definedName name="PAYS" localSheetId="22">#REF!</definedName>
    <definedName name="PAYS">#REF!</definedName>
    <definedName name="PBNL" localSheetId="22">#REF!</definedName>
    <definedName name="PBNL">#REF!</definedName>
    <definedName name="Pbt">#REF!</definedName>
    <definedName name="PC_ANT">#REF!</definedName>
    <definedName name="PC_CD">#REF!</definedName>
    <definedName name="PC_DB">#REF!</definedName>
    <definedName name="PC_DH">#REF!</definedName>
    <definedName name="PC_K">#REF!</definedName>
    <definedName name="PC_KODSX">#REF!</definedName>
    <definedName name="PC_KV">#REF!</definedName>
    <definedName name="PC_LD">#REF!</definedName>
    <definedName name="PC_LP">#REF!</definedName>
    <definedName name="PC_TH">#REF!</definedName>
    <definedName name="pcdh">#REF!</definedName>
    <definedName name="PCDHC" localSheetId="22">#REF!</definedName>
    <definedName name="PCDHC">#REF!</definedName>
    <definedName name="PChe">#REF!</definedName>
    <definedName name="PChe_18">#REF!</definedName>
    <definedName name="PCISlotMax">#REF!</definedName>
    <definedName name="pckv">#REF!</definedName>
    <definedName name="PCL">#REF!</definedName>
    <definedName name="pcld">#REF!</definedName>
    <definedName name="PCosts">#REF!</definedName>
    <definedName name="pcs_f_g_cs_f">#REF!</definedName>
    <definedName name="pcs_f_g_cs_l">#REF!</definedName>
    <definedName name="pcs_o_g_cs_f">#REF!</definedName>
    <definedName name="pcs_o_g_cs_l">#REF!</definedName>
    <definedName name="pcs_t_g_cs_f">#REF!</definedName>
    <definedName name="pcs_t_g_cs_l">#REF!</definedName>
    <definedName name="pcth">#REF!</definedName>
    <definedName name="pctrn">#REF!</definedName>
    <definedName name="Pd" localSheetId="22">#REF!</definedName>
    <definedName name="Pd">#REF!</definedName>
    <definedName name="pdbkttg">#REF!</definedName>
    <definedName name="PDC_large">#REF!</definedName>
    <definedName name="PDC_medium">#REF!</definedName>
    <definedName name="PDC_small">#REF!</definedName>
    <definedName name="PDHUXPRICE">#REF!</definedName>
    <definedName name="PDO" localSheetId="0">{"'Summary'!$A$1:$J$46"}</definedName>
    <definedName name="PDO" localSheetId="14">{"'Summary'!$A$1:$J$46"}</definedName>
    <definedName name="PDO" localSheetId="19">{"'Summary'!$A$1:$J$46"}</definedName>
    <definedName name="PDO" localSheetId="16">{"'Summary'!$A$1:$J$46"}</definedName>
    <definedName name="PDO" localSheetId="17">{"'Summary'!$A$1:$J$46"}</definedName>
    <definedName name="PDO" localSheetId="18">{"'Summary'!$A$1:$J$46"}</definedName>
    <definedName name="PDO" localSheetId="22">{"'Summary'!$A$1:$J$46"}</definedName>
    <definedName name="PDO" localSheetId="6">{"'Summary'!$A$1:$J$46"}</definedName>
    <definedName name="PDO">{"'Summary'!$A$1:$J$46"}</definedName>
    <definedName name="PDO_1" localSheetId="0">{"'Summary'!$A$1:$J$46"}</definedName>
    <definedName name="PDO_1" localSheetId="14">{"'Summary'!$A$1:$J$46"}</definedName>
    <definedName name="PDO_1" localSheetId="16">{"'Summary'!$A$1:$J$46"}</definedName>
    <definedName name="PDO_1" localSheetId="22">{"'Summary'!$A$1:$J$46"}</definedName>
    <definedName name="PDO_1" localSheetId="7">{"'Summary'!$A$1:$J$46"}</definedName>
    <definedName name="PDO_1">{"'Summary'!$A$1:$J$46"}</definedName>
    <definedName name="PdoanName">#REF!</definedName>
    <definedName name="pdq" localSheetId="0">{"'Summary'!$A$1:$J$46"}</definedName>
    <definedName name="pdq" localSheetId="22">{"'Summary'!$A$1:$J$46"}</definedName>
    <definedName name="pdq">{"'Summary'!$A$1:$J$46"}</definedName>
    <definedName name="pdq_1" localSheetId="0">{"'Summary'!$A$1:$J$46"}</definedName>
    <definedName name="pdq_1" localSheetId="14">{"'Summary'!$A$1:$J$46"}</definedName>
    <definedName name="pdq_1" localSheetId="16">{"'Summary'!$A$1:$J$46"}</definedName>
    <definedName name="pdq_1" localSheetId="22">{"'Summary'!$A$1:$J$46"}</definedName>
    <definedName name="pdq_1" localSheetId="7">{"'Summary'!$A$1:$J$46"}</definedName>
    <definedName name="pdq_1">{"'Summary'!$A$1:$J$46"}</definedName>
    <definedName name="pdqt" localSheetId="22">#REF!</definedName>
    <definedName name="pdqt">#REF!</definedName>
    <definedName name="pe" localSheetId="22">{"'Sheet1'!$L$16"}</definedName>
    <definedName name="pe">{"'Sheet1'!$L$16"}</definedName>
    <definedName name="Pect_Groupe">#REF!</definedName>
    <definedName name="Pect_HGroupe">#REF!</definedName>
    <definedName name="PECTServices">#REF!</definedName>
    <definedName name="PEJM" localSheetId="22">#REF!</definedName>
    <definedName name="PEJM">#REF!</definedName>
    <definedName name="PEJM_10" localSheetId="22">#REF!</definedName>
    <definedName name="PEJM_10">#REF!</definedName>
    <definedName name="PEJM_11" localSheetId="22">#REF!</definedName>
    <definedName name="PEJM_11">#REF!</definedName>
    <definedName name="PEJM_12">#REF!</definedName>
    <definedName name="PEJM_13">#REF!</definedName>
    <definedName name="PEJM_14">#REF!</definedName>
    <definedName name="penalty">#REF!</definedName>
    <definedName name="Percentage_upgrade">#REF!</definedName>
    <definedName name="PercentComplete" localSheetId="22">PercentCompleteBeyond*PeriodInPlan</definedName>
    <definedName name="PercentComplete">PercentCompleteBeyond*PeriodInPlan</definedName>
    <definedName name="PercentCompleteBeyond">#REF!</definedName>
    <definedName name="period_selected">#REF!</definedName>
    <definedName name="PeriodInActual">#REF!</definedName>
    <definedName name="PeriodInPlan">#REF!</definedName>
    <definedName name="PF" localSheetId="22">#REF!</definedName>
    <definedName name="PF">#REF!</definedName>
    <definedName name="PF_10" localSheetId="22">#REF!</definedName>
    <definedName name="PF_10">#REF!</definedName>
    <definedName name="PF_11" localSheetId="22">#REF!</definedName>
    <definedName name="PF_11">#REF!</definedName>
    <definedName name="PF_12">#REF!</definedName>
    <definedName name="PF_13">#REF!</definedName>
    <definedName name="PF_14">#REF!</definedName>
    <definedName name="PF_FTM_01">#REF!</definedName>
    <definedName name="PF22_CostHW">#REF!</definedName>
    <definedName name="PF22_CostSW">#REF!</definedName>
    <definedName name="PF22_ListPriceHW">#REF!</definedName>
    <definedName name="PF22_ListPriceSW">#REF!</definedName>
    <definedName name="PF22upg_CostHW">#REF!</definedName>
    <definedName name="PF22upg_CostSW">#REF!</definedName>
    <definedName name="PF22upg_ListPriceHW">#REF!</definedName>
    <definedName name="PF22upg_ListPriceSW">#REF!</definedName>
    <definedName name="pg" localSheetId="22">#REF!</definedName>
    <definedName name="pg">#REF!</definedName>
    <definedName name="pgia" localSheetId="22">#REF!</definedName>
    <definedName name="pgia">#REF!</definedName>
    <definedName name="ph" localSheetId="22">{"'Sheet1'!$L$16"}</definedName>
    <definedName name="ph">{"'Sheet1'!$L$16"}</definedName>
    <definedName name="Ph_n__oan__Km______Km">#REF!</definedName>
    <definedName name="phada" localSheetId="22">#REF!</definedName>
    <definedName name="phada">#REF!</definedName>
    <definedName name="phai" localSheetId="0">{"'Sheet1'!$L$16"}</definedName>
    <definedName name="phai" localSheetId="14">{"'Sheet1'!$L$16"}</definedName>
    <definedName name="phai" localSheetId="16">{"'Sheet1'!$L$16"}</definedName>
    <definedName name="phai" localSheetId="22">{"'Sheet1'!$L$16"}</definedName>
    <definedName name="phai" localSheetId="6">{"'Sheet1'!$L$16"}</definedName>
    <definedName name="phai" localSheetId="7">{"'Sheet1'!$L$16"}</definedName>
    <definedName name="phai">{"'Sheet1'!$L$16"}</definedName>
    <definedName name="phainop">#REF!</definedName>
    <definedName name="PHAN_DIEN_DZ0.4KV">#REF!</definedName>
    <definedName name="PHAN_DIEN_TBA">#REF!</definedName>
    <definedName name="PHAN_MUA_SAM_DZ0.4KV">#REF!</definedName>
    <definedName name="phanchia" localSheetId="22">{#N/A,#N/A,FALSE,"Chi tiÆt"}</definedName>
    <definedName name="phanchia">{#N/A,#N/A,FALSE,"Chi tiÆt"}</definedName>
    <definedName name="phanloai" localSheetId="22">#REF!</definedName>
    <definedName name="phanloai">#REF!</definedName>
    <definedName name="phanloaiYC" localSheetId="22">#REF!</definedName>
    <definedName name="phanloaiYC">#REF!</definedName>
    <definedName name="PhanLoaiYeuCau" localSheetId="22">#REF!</definedName>
    <definedName name="PhanLoaiYeuCau">#REF!</definedName>
    <definedName name="PHANMEM" localSheetId="22">#REF!</definedName>
    <definedName name="PHANMEM">#REF!</definedName>
    <definedName name="phantich3" localSheetId="0">{"'Sheet1'!$L$16"}</definedName>
    <definedName name="phantich3" localSheetId="14">{"'Sheet1'!$L$16"}</definedName>
    <definedName name="phantich3" localSheetId="16">{"'Sheet1'!$L$16"}</definedName>
    <definedName name="phantich3" localSheetId="17">{"'Sheet1'!$L$16"}</definedName>
    <definedName name="phantich3" localSheetId="18">{"'Sheet1'!$L$16"}</definedName>
    <definedName name="phantich3" localSheetId="22">{"'Sheet1'!$L$16"}</definedName>
    <definedName name="phantich3" localSheetId="6">{"'Sheet1'!$L$16"}</definedName>
    <definedName name="phantich3" localSheetId="7">{"'Sheet1'!$L$16"}</definedName>
    <definedName name="phantich3">{"'Sheet1'!$L$16"}</definedName>
    <definedName name="PhanTramTangDA" localSheetId="22">#REF!</definedName>
    <definedName name="PhanTramTangDA">#REF!</definedName>
    <definedName name="Phase_offset">#REF!</definedName>
    <definedName name="Phase_Table">#REF!</definedName>
    <definedName name="phatdien10">#REF!</definedName>
    <definedName name="phatdien112">#REF!</definedName>
    <definedName name="phatdien122">#REF!</definedName>
    <definedName name="phatdien15">#REF!</definedName>
    <definedName name="phatdien20">#REF!</definedName>
    <definedName name="phatdien25">#REF!</definedName>
    <definedName name="phatdien30">#REF!</definedName>
    <definedName name="Phatdien30KW" localSheetId="22">#REF!</definedName>
    <definedName name="Phatdien30KW">#REF!</definedName>
    <definedName name="phatdien38">#REF!</definedName>
    <definedName name="phatdien45">#REF!</definedName>
    <definedName name="phatdien5.2">#REF!</definedName>
    <definedName name="phatdien50">#REF!</definedName>
    <definedName name="phatdien60">#REF!</definedName>
    <definedName name="phatdien75">#REF!</definedName>
    <definedName name="phatdien8">#REF!</definedName>
    <definedName name="PHC">#REF!</definedName>
    <definedName name="Pheuhopgang" localSheetId="22">#REF!</definedName>
    <definedName name="Pheuhopgang">#REF!</definedName>
    <definedName name="phg">#REF!</definedName>
    <definedName name="phi_BL_bao_hanh" localSheetId="22">#REF!</definedName>
    <definedName name="phi_BL_bao_hanh">#REF!</definedName>
    <definedName name="phi_BL_du_thau" localSheetId="22">#REF!</definedName>
    <definedName name="phi_BL_du_thau">#REF!</definedName>
    <definedName name="phi_BL_tam_ung" localSheetId="22">#REF!</definedName>
    <definedName name="phi_BL_tam_ung">#REF!</definedName>
    <definedName name="phi_BL_thuc_hien_HĐ" localSheetId="22">#REF!</definedName>
    <definedName name="phi_BL_thuc_hien_HĐ">#REF!</definedName>
    <definedName name="Phi_BL_TU" localSheetId="22">#REF!</definedName>
    <definedName name="Phi_BL_TU">#REF!</definedName>
    <definedName name="phi_chuyen_tien" localSheetId="22">#REF!</definedName>
    <definedName name="phi_chuyen_tien">#REF!</definedName>
    <definedName name="phi_inertial">#REF!</definedName>
    <definedName name="phi_mo_LC" localSheetId="22">#REF!</definedName>
    <definedName name="phi_mo_LC">#REF!</definedName>
    <definedName name="Phi_PH_Thu_BLNH" localSheetId="22">#REF!</definedName>
    <definedName name="Phi_PH_Thu_BLNH">#REF!</definedName>
    <definedName name="phñto2" localSheetId="22">{"'Sheet1'!$L$16"}</definedName>
    <definedName name="phñto2">{"'Sheet1'!$L$16"}</definedName>
    <definedName name="Phone">#REF!</definedName>
    <definedName name="phongve12KmTN" localSheetId="22">{"'Sheet1'!$L$16"}</definedName>
    <definedName name="phongve12KmTN">{"'Sheet1'!$L$16"}</definedName>
    <definedName name="phongve12KmTN1" localSheetId="22">{"'Sheet1'!$L$16"}</definedName>
    <definedName name="phongve12KmTN1">{"'Sheet1'!$L$16"}</definedName>
    <definedName name="PHP">#REF!</definedName>
    <definedName name="phtuyen" localSheetId="22">#REF!</definedName>
    <definedName name="phtuyen">#REF!</definedName>
    <definedName name="phu_luc_vua" localSheetId="22">#REF!</definedName>
    <definedName name="phu_luc_vua">#REF!</definedName>
    <definedName name="phugia">#REF!</definedName>
    <definedName name="phugia2">#REF!</definedName>
    <definedName name="phugia3">#REF!</definedName>
    <definedName name="phugia4">#REF!</definedName>
    <definedName name="phugia5">#REF!</definedName>
    <definedName name="Phukien2" localSheetId="0">{"'Sheet1'!$L$16"}</definedName>
    <definedName name="Phukien2" localSheetId="14">{"'Sheet1'!$L$16"}</definedName>
    <definedName name="Phukien2" localSheetId="19">{"'Sheet1'!$L$16"}</definedName>
    <definedName name="Phukien2" localSheetId="16">{"'Sheet1'!$L$16"}</definedName>
    <definedName name="Phukien2" localSheetId="17">{"'Sheet1'!$L$16"}</definedName>
    <definedName name="Phukien2" localSheetId="18">{"'Sheet1'!$L$16"}</definedName>
    <definedName name="Phukien2" localSheetId="22">{"'Sheet1'!$L$16"}</definedName>
    <definedName name="Phukien2" localSheetId="6">{"'Sheet1'!$L$16"}</definedName>
    <definedName name="Phukien2" localSheetId="7">{"'Sheet1'!$L$16"}</definedName>
    <definedName name="Phukien2">{"'Sheet1'!$L$16"}</definedName>
    <definedName name="Phukienduongday">#REF!</definedName>
    <definedName name="phuluc" localSheetId="22">#REF!</definedName>
    <definedName name="phuluc">#REF!</definedName>
    <definedName name="phuluc2" localSheetId="0">{"'Sheet1'!$L$16"}</definedName>
    <definedName name="phuluc2" localSheetId="14">{"'Sheet1'!$L$16"}</definedName>
    <definedName name="phuluc2" localSheetId="19">{"'Sheet1'!$L$16"}</definedName>
    <definedName name="phuluc2" localSheetId="16">{"'Sheet1'!$L$16"}</definedName>
    <definedName name="phuluc2" localSheetId="17">{"'Sheet1'!$L$16"}</definedName>
    <definedName name="phuluc2" localSheetId="18">{"'Sheet1'!$L$16"}</definedName>
    <definedName name="phuluc2" localSheetId="22">{"'Sheet1'!$L$16"}</definedName>
    <definedName name="phuluc2" localSheetId="6">{"'Sheet1'!$L$16"}</definedName>
    <definedName name="phuluc2" localSheetId="7">{"'Sheet1'!$L$16"}</definedName>
    <definedName name="phuluc2">{"'Sheet1'!$L$16"}</definedName>
    <definedName name="Phuly">#REF!</definedName>
    <definedName name="PHUNHUAN">#REF!</definedName>
    <definedName name="PhunVua">#REF!</definedName>
    <definedName name="phuong" localSheetId="0">{"'Sheet1'!$L$16"}</definedName>
    <definedName name="phuong" localSheetId="14">{"'Sheet1'!$L$16"}</definedName>
    <definedName name="phuong" localSheetId="19">{"'Sheet1'!$L$16"}</definedName>
    <definedName name="phuong" localSheetId="16">{"'Sheet1'!$L$16"}</definedName>
    <definedName name="phuong" localSheetId="17">{"'Sheet1'!$L$16"}</definedName>
    <definedName name="phuong" localSheetId="18">{"'Sheet1'!$L$16"}</definedName>
    <definedName name="phuong" localSheetId="22">{"'Sheet1'!$L$16"}</definedName>
    <definedName name="phuong" localSheetId="6">{"'Sheet1'!$L$16"}</definedName>
    <definedName name="phuong" localSheetId="7">{"'Sheet1'!$L$16"}</definedName>
    <definedName name="phuong">{"'Sheet1'!$L$16"}</definedName>
    <definedName name="Phuongtrinh">#REF!</definedName>
    <definedName name="PhuTho">#REF!</definedName>
    <definedName name="PHUXUYEN">#REF!</definedName>
    <definedName name="PhuYen">#REF!</definedName>
    <definedName name="piarea">#REF!</definedName>
    <definedName name="pic">#REF!</definedName>
    <definedName name="picture">#REF!</definedName>
    <definedName name="PileSize">#REF!</definedName>
    <definedName name="PileType" localSheetId="22">#REF!</definedName>
    <definedName name="PileType">#REF!</definedName>
    <definedName name="PIP" localSheetId="22">BlankMacro1</definedName>
    <definedName name="PIP">BlankMacro1</definedName>
    <definedName name="PIPE2" localSheetId="22">BlankMacro1</definedName>
    <definedName name="PIPE2">BlankMacro1</definedName>
    <definedName name="PJ" localSheetId="22">#REF!</definedName>
    <definedName name="PJ">#REF!</definedName>
    <definedName name="PJリスク対策費" localSheetId="22">#REF!</definedName>
    <definedName name="PJリスク対策費">#REF!</definedName>
    <definedName name="PK" localSheetId="22">#REF!</definedName>
    <definedName name="PK">#REF!</definedName>
    <definedName name="PK_18">#REF!</definedName>
    <definedName name="PKD" localSheetId="22">#REF!</definedName>
    <definedName name="PKD">#REF!</definedName>
    <definedName name="PKH" localSheetId="22">#REF!</definedName>
    <definedName name="PKH">#REF!</definedName>
    <definedName name="PKmayin">#REF!</definedName>
    <definedName name="PKT" localSheetId="22">#REF!</definedName>
    <definedName name="PKT">#REF!</definedName>
    <definedName name="PKTGS" localSheetId="22">#REF!</definedName>
    <definedName name="PKTGS">#REF!</definedName>
    <definedName name="PL" localSheetId="0">{"'Sheet1'!$L$16"}</definedName>
    <definedName name="PL" localSheetId="14">{"'Sheet1'!$L$16"}</definedName>
    <definedName name="PL" localSheetId="19">{"'Sheet1'!$L$16"}</definedName>
    <definedName name="PL" localSheetId="16">{"'Sheet1'!$L$16"}</definedName>
    <definedName name="PL" localSheetId="17">{"'Sheet1'!$L$16"}</definedName>
    <definedName name="PL" localSheetId="18">{"'Sheet1'!$L$16"}</definedName>
    <definedName name="PL" localSheetId="22">{"'Sheet1'!$L$16"}</definedName>
    <definedName name="PL" localSheetId="6">{"'Sheet1'!$L$16"}</definedName>
    <definedName name="PL" localSheetId="7">{"'Sheet1'!$L$16"}</definedName>
    <definedName name="PL">{"'Sheet1'!$L$16"}</definedName>
    <definedName name="PL_???___P.B.___REST_P.B._????" localSheetId="22">#REF!</definedName>
    <definedName name="PL_???___P.B.___REST_P.B._????">#REF!</definedName>
    <definedName name="PL_Summary" localSheetId="22">#REF!</definedName>
    <definedName name="PL_Summary">#REF!</definedName>
    <definedName name="PL_指示燈___P_B____REST_P_B__壓扣開關" localSheetId="22">#REF!</definedName>
    <definedName name="PL_指示燈___P_B____REST_P_B__壓扣開關">#REF!</definedName>
    <definedName name="PL_指示燈___P.B.___REST_P.B._壓扣開關" localSheetId="22">#REF!</definedName>
    <definedName name="PL_指示燈___P.B.___REST_P.B._壓扣開關">#REF!</definedName>
    <definedName name="PL04TSQD" localSheetId="0">{"'Sheet1'!$L$16"}</definedName>
    <definedName name="PL04TSQD" localSheetId="14">{"'Sheet1'!$L$16"}</definedName>
    <definedName name="PL04TSQD" localSheetId="16">{"'Sheet1'!$L$16"}</definedName>
    <definedName name="PL04TSQD" localSheetId="22">{"'Sheet1'!$L$16"}</definedName>
    <definedName name="PL04TSQD" localSheetId="6">{"'Sheet1'!$L$16"}</definedName>
    <definedName name="PL04TSQD" localSheetId="7">{"'Sheet1'!$L$16"}</definedName>
    <definedName name="PL04TSQD">{"'Sheet1'!$L$16"}</definedName>
    <definedName name="Plage" localSheetId="22">[0]!catalogue</definedName>
    <definedName name="Plage">[0]!catalogue</definedName>
    <definedName name="Plan">#REF!</definedName>
    <definedName name="Plaster_18" localSheetId="22">#REF!</definedName>
    <definedName name="Plaster_18">#REF!</definedName>
    <definedName name="Platform_cell">#REF!</definedName>
    <definedName name="Platforms">#REF!</definedName>
    <definedName name="plc" localSheetId="22">#REF!</definedName>
    <definedName name="plc">#REF!</definedName>
    <definedName name="PLitems">#REF!</definedName>
    <definedName name="PLKS" localSheetId="22">{"'Sheet1'!$L$16"}</definedName>
    <definedName name="PLKS">{"'Sheet1'!$L$16"}</definedName>
    <definedName name="PLm">#REF!</definedName>
    <definedName name="PLOT">#REF!</definedName>
    <definedName name="PLs">#REF!</definedName>
    <definedName name="PlucBcaoTD" localSheetId="0">{"'Sheet1'!$L$16"}</definedName>
    <definedName name="PlucBcaoTD" localSheetId="14">{"'Sheet1'!$L$16"}</definedName>
    <definedName name="PlucBcaoTD" localSheetId="19">{"'Sheet1'!$L$16"}</definedName>
    <definedName name="PlucBcaoTD" localSheetId="16">{"'Sheet1'!$L$16"}</definedName>
    <definedName name="PlucBcaoTD" localSheetId="17">{"'Sheet1'!$L$16"}</definedName>
    <definedName name="PlucBcaoTD" localSheetId="18">{"'Sheet1'!$L$16"}</definedName>
    <definedName name="PlucBcaoTD" localSheetId="22">{"'Sheet1'!$L$16"}</definedName>
    <definedName name="PlucBcaoTD" localSheetId="6">{"'Sheet1'!$L$16"}</definedName>
    <definedName name="PlucBcaoTD" localSheetId="7">{"'Sheet1'!$L$16"}</definedName>
    <definedName name="PlucBcaoTD">{"'Sheet1'!$L$16"}</definedName>
    <definedName name="plv" localSheetId="22">#REF!</definedName>
    <definedName name="plv">#REF!</definedName>
    <definedName name="PLVTB_DG">#REF!</definedName>
    <definedName name="PLVTB_DM">#REF!</definedName>
    <definedName name="PLVTB_DV">#REF!</definedName>
    <definedName name="PLVTB_LVT">#REF!</definedName>
    <definedName name="PLVTB_MV">#REF!</definedName>
    <definedName name="PLVTB_MVT">#REF!</definedName>
    <definedName name="PLVTB_STT">#REF!</definedName>
    <definedName name="PLVTB_TT">#REF!</definedName>
    <definedName name="PLvuaBT" localSheetId="22">#REF!</definedName>
    <definedName name="PLvuaBT">#REF!</definedName>
    <definedName name="PLVXD_DG">#REF!</definedName>
    <definedName name="PLVXD_DM">#REF!</definedName>
    <definedName name="PLVXD_DV">#REF!</definedName>
    <definedName name="PLVXD_LVT">#REF!</definedName>
    <definedName name="PLVXD_MV">#REF!</definedName>
    <definedName name="PLVXD_MVT">#REF!</definedName>
    <definedName name="PLVXD_STT">#REF!</definedName>
    <definedName name="PLVXD_TT">#REF!</definedName>
    <definedName name="PM" localSheetId="22">#REF!</definedName>
    <definedName name="PM">#REF!</definedName>
    <definedName name="PM_10" localSheetId="22">#REF!</definedName>
    <definedName name="PM_10">#REF!</definedName>
    <definedName name="PM_11" localSheetId="22">#REF!</definedName>
    <definedName name="PM_11">#REF!</definedName>
    <definedName name="PM_12">#REF!</definedName>
    <definedName name="PM_13">#REF!</definedName>
    <definedName name="PM_14">#REF!</definedName>
    <definedName name="PM_TRX">#REF!</definedName>
    <definedName name="pm..">#REF!</definedName>
    <definedName name="pmh" localSheetId="22">phm</definedName>
    <definedName name="pmh">phm</definedName>
    <definedName name="PMNB" localSheetId="22">#REF!</definedName>
    <definedName name="PMNB">#REF!</definedName>
    <definedName name="PMNB_Col">#REF!</definedName>
    <definedName name="PMNB_Row">#REF!</definedName>
    <definedName name="PMPRice">#REF!</definedName>
    <definedName name="PMS" localSheetId="22">{"'Sheet1'!$L$16"}</definedName>
    <definedName name="PMS">{"'Sheet1'!$L$16"}</definedName>
    <definedName name="PN">#REF!</definedName>
    <definedName name="pnatc">#REF!</definedName>
    <definedName name="pnatctg">#REF!</definedName>
    <definedName name="png" localSheetId="22">#REF!</definedName>
    <definedName name="png">#REF!</definedName>
    <definedName name="PNS" localSheetId="22">#REF!</definedName>
    <definedName name="PNS">#REF!</definedName>
    <definedName name="po" localSheetId="22">{"'Sheet1'!$L$16"}</definedName>
    <definedName name="po">{"'Sheet1'!$L$16"}</definedName>
    <definedName name="polycom_ban" localSheetId="22">#REF!</definedName>
    <definedName name="polycom_ban">#REF!</definedName>
    <definedName name="Polycom_ban_01" localSheetId="22">#REF!</definedName>
    <definedName name="Polycom_ban_01">#REF!</definedName>
    <definedName name="Polycom_vao_01" localSheetId="22">#REF!</definedName>
    <definedName name="Polycom_vao_01">#REF!</definedName>
    <definedName name="Polycom_vao_02" localSheetId="22">#REF!</definedName>
    <definedName name="Polycom_vao_02">#REF!</definedName>
    <definedName name="Poppy">#REF!</definedName>
    <definedName name="Port" localSheetId="22">#REF!</definedName>
    <definedName name="port">#REF!</definedName>
    <definedName name="Position">#REF!</definedName>
    <definedName name="POTS_eq" localSheetId="22">#REF!</definedName>
    <definedName name="POTS_eq">#REF!</definedName>
    <definedName name="power_cable1">#REF!</definedName>
    <definedName name="power_ini">#REF!</definedName>
    <definedName name="powercable_OLA1">#REF!</definedName>
    <definedName name="powercable_OLA2">#REF!</definedName>
    <definedName name="powercable_OLA3">#REF!</definedName>
    <definedName name="powercable_OLA4">#REF!</definedName>
    <definedName name="powercable_OLA5">#REF!</definedName>
    <definedName name="powercable2">#REF!</definedName>
    <definedName name="powercable3">#REF!</definedName>
    <definedName name="powercable4">#REF!</definedName>
    <definedName name="powercalbe_OSN1">#REF!</definedName>
    <definedName name="powercalbe_OSN2">#REF!</definedName>
    <definedName name="powercalbe_OSN3">#REF!</definedName>
    <definedName name="powercalbe_OSN4">#REF!</definedName>
    <definedName name="powercalbe_OSN6">#REF!</definedName>
    <definedName name="powercalbe6">#REF!</definedName>
    <definedName name="PowerCord" localSheetId="22">#REF!</definedName>
    <definedName name="PowerCord">#REF!</definedName>
    <definedName name="pph" localSheetId="22">#REF!</definedName>
    <definedName name="pph">#REF!</definedName>
    <definedName name="PPP" localSheetId="22">BlankMacro1</definedName>
    <definedName name="PPP">BlankMacro1</definedName>
    <definedName name="PPSPS" localSheetId="22">#REF!</definedName>
    <definedName name="PPSPS">#REF!</definedName>
    <definedName name="pr" localSheetId="22">#REF!</definedName>
    <definedName name="pr">#REF!</definedName>
    <definedName name="pr_dc" localSheetId="22">#REF!</definedName>
    <definedName name="pr_dc">#REF!</definedName>
    <definedName name="pr_nw" localSheetId="22">#REF!</definedName>
    <definedName name="pr_nw">#REF!</definedName>
    <definedName name="pr_or" localSheetId="22">#REF!</definedName>
    <definedName name="pr_or">#REF!</definedName>
    <definedName name="PR_Summary" localSheetId="22">#REF!</definedName>
    <definedName name="PR_Summary">#REF!</definedName>
    <definedName name="pr_sw" localSheetId="22">#REF!</definedName>
    <definedName name="pr_sw">#REF!</definedName>
    <definedName name="Pr." localSheetId="22">#REF!</definedName>
    <definedName name="Pr.">#REF!</definedName>
    <definedName name="PRA_eq" localSheetId="22">#REF!</definedName>
    <definedName name="PRA_eq">#REF!</definedName>
    <definedName name="PRC">#REF!</definedName>
    <definedName name="Prdb" localSheetId="22">#REF!</definedName>
    <definedName name="Prdb">#REF!</definedName>
    <definedName name="PRDump">#REF!</definedName>
    <definedName name="PRECONTRACT_FLD_CFG_NAME" localSheetId="22">#REF!</definedName>
    <definedName name="PRECONTRACT_FLD_CFG_NAME">#REF!</definedName>
    <definedName name="PRECONTRACT_FLD_CSI_DESCIPTION" localSheetId="22">#REF!</definedName>
    <definedName name="PRECONTRACT_FLD_CSI_DESCIPTION">#REF!</definedName>
    <definedName name="PRECONTRACT_FLD_CSI_NAME" localSheetId="22">#REF!</definedName>
    <definedName name="PRECONTRACT_FLD_CSI_NAME">#REF!</definedName>
    <definedName name="PRECONTRACT_LINE" localSheetId="22">#REF!</definedName>
    <definedName name="PRECONTRACT_LINE">#REF!</definedName>
    <definedName name="PRECONTRACT_SECTION" localSheetId="22">#REF!</definedName>
    <definedName name="PRECONTRACT_SECTION">#REF!</definedName>
    <definedName name="PRECONTRACT_SECTION_CFG_TITLE" localSheetId="22">#REF!</definedName>
    <definedName name="PRECONTRACT_SECTION_CFG_TITLE">#REF!</definedName>
    <definedName name="PRECONTRACT_SECTION_CSI" localSheetId="22">#REF!</definedName>
    <definedName name="PRECONTRACT_SECTION_CSI">#REF!</definedName>
    <definedName name="Preject_managt">#REF!</definedName>
    <definedName name="Prepare_Rate" localSheetId="22">#REF!</definedName>
    <definedName name="Prepare_Rate">#REF!</definedName>
    <definedName name="prestation_fd_t12_dsg">#REF!</definedName>
    <definedName name="prestation_fd_t12_fl">#REF!</definedName>
    <definedName name="prestation_fd_t12_lot">#REF!</definedName>
    <definedName name="prestation_fd_t12_mn">#REF!</definedName>
    <definedName name="prestation_fd_t12_pr">#REF!</definedName>
    <definedName name="prestation_fd_t12_prt">#REF!</definedName>
    <definedName name="prestation_fd_t12_pru">#REF!</definedName>
    <definedName name="prestation_fd_t12_pv">#REF!</definedName>
    <definedName name="prestation_fd_t12_qtty">#REF!</definedName>
    <definedName name="prestation_fd_t34_dsg">#REF!</definedName>
    <definedName name="prestation_fd_t34_fl">#REF!</definedName>
    <definedName name="prestation_fd_t34_lot">#REF!</definedName>
    <definedName name="prestation_fd_t34_mn">#REF!</definedName>
    <definedName name="prestation_fd_t34_pr">#REF!</definedName>
    <definedName name="prestation_fd_t34_prt">#REF!</definedName>
    <definedName name="prestation_fd_t34_pru">#REF!</definedName>
    <definedName name="prestation_fd_t34_pv">#REF!</definedName>
    <definedName name="prestation_fd_t34_qtty">#REF!</definedName>
    <definedName name="prestation_fd_tg_dsg">#REF!</definedName>
    <definedName name="prestation_fd_tg_fl">#REF!</definedName>
    <definedName name="prestation_fd_tg_lot">#REF!</definedName>
    <definedName name="prestation_fd_tg_mn">#REF!</definedName>
    <definedName name="prestation_fd_tg_prt">#REF!</definedName>
    <definedName name="prestation_fd_tg_pru">#REF!</definedName>
    <definedName name="prestation_fd_tg_pv">#REF!</definedName>
    <definedName name="prestation_fd_tg_qtty">#REF!</definedName>
    <definedName name="prestation_fd_tgo_dsg">#REF!</definedName>
    <definedName name="prestation_fd_tgo_fl">#REF!</definedName>
    <definedName name="prestation_fd_tgo_lot">#REF!</definedName>
    <definedName name="prestation_fd_tgo_mn">#REF!</definedName>
    <definedName name="prestation_fd_tgo_prt">#REF!</definedName>
    <definedName name="prestation_fd_tgo_pru">#REF!</definedName>
    <definedName name="prestation_fd_tgo_pv">#REF!</definedName>
    <definedName name="prestation_fd_tgo_qtty">#REF!</definedName>
    <definedName name="prestation_gpma_tf_cs">#REF!</definedName>
    <definedName name="prestation_gpma_tf_sp">#REF!</definedName>
    <definedName name="prestation_gpma_to_cs">#REF!</definedName>
    <definedName name="prestation_gpma_to_sp">#REF!</definedName>
    <definedName name="prestation_t12_sp">#REF!</definedName>
    <definedName name="prestation_t34_sp">#REF!</definedName>
    <definedName name="Prf_APC" localSheetId="22">#REF!</definedName>
    <definedName name="Prf_APC">#REF!</definedName>
    <definedName name="Prf_CS" localSheetId="22">#REF!</definedName>
    <definedName name="Prf_CS">#REF!</definedName>
    <definedName name="Prf_FJ" localSheetId="22">#REF!</definedName>
    <definedName name="Prf_FJ">#REF!</definedName>
    <definedName name="Prf_FPT" localSheetId="22">#REF!</definedName>
    <definedName name="Prf_FPT">#REF!</definedName>
    <definedName name="Prf_HP" localSheetId="22">#REF!</definedName>
    <definedName name="Prf_HP">#REF!</definedName>
    <definedName name="Prf_IBM" localSheetId="22">#REF!</definedName>
    <definedName name="Prf_IBM">#REF!</definedName>
    <definedName name="Prf_MS" localSheetId="22">#REF!</definedName>
    <definedName name="Prf_MS">#REF!</definedName>
    <definedName name="Prf_ORC" localSheetId="22">#REF!</definedName>
    <definedName name="Prf_ORC">#REF!</definedName>
    <definedName name="Prf_Other" localSheetId="22">#REF!</definedName>
    <definedName name="Prf_Other">#REF!</definedName>
    <definedName name="Prf_Redhat" localSheetId="22">#REF!</definedName>
    <definedName name="Prf_Redhat">#REF!</definedName>
    <definedName name="PRICE" localSheetId="22">#REF!</definedName>
    <definedName name="PRICE">#REF!</definedName>
    <definedName name="PRICE_18" localSheetId="22">#REF!</definedName>
    <definedName name="PRICE_18">#REF!</definedName>
    <definedName name="Price_board" localSheetId="22">#REF!</definedName>
    <definedName name="Price_board">#REF!</definedName>
    <definedName name="price_day">#REF!</definedName>
    <definedName name="price_day_USD">#REF!</definedName>
    <definedName name="price_doc_day_trainee">#REF!</definedName>
    <definedName name="Price_doc_day_trainee_USD">#REF!</definedName>
    <definedName name="price_fix">#REF!</definedName>
    <definedName name="price_fix_USD">#REF!</definedName>
    <definedName name="PRICE_JUST_COMMENT" localSheetId="22">#REF!</definedName>
    <definedName name="PRICE_JUST_COMMENT">#REF!</definedName>
    <definedName name="price_trainee">#REF!</definedName>
    <definedName name="PRICE1" localSheetId="22">#REF!</definedName>
    <definedName name="PRICE1">#REF!</definedName>
    <definedName name="PRICE1_18" localSheetId="22">#REF!</definedName>
    <definedName name="PRICE1_18">#REF!</definedName>
    <definedName name="PriceColumn" localSheetId="22">#REF!</definedName>
    <definedName name="PriceColumn">#REF!</definedName>
    <definedName name="PriceColumnEuro" localSheetId="22">#REF!</definedName>
    <definedName name="PriceColumnEuro">#REF!</definedName>
    <definedName name="PriceCOMPAQ">#REF!</definedName>
    <definedName name="PriceCur" localSheetId="22">#REF!</definedName>
    <definedName name="PriceCur">#REF!</definedName>
    <definedName name="PriceFTHWPF22">#REF!</definedName>
    <definedName name="PriceFTSWPF22">#REF!</definedName>
    <definedName name="PriceName1" localSheetId="22">#REF!</definedName>
    <definedName name="PriceName1">#REF!</definedName>
    <definedName name="PriceName4" localSheetId="22">#REF!</definedName>
    <definedName name="PriceName4">#REF!</definedName>
    <definedName name="Pricing_catalogue">#REF!</definedName>
    <definedName name="Pricing_Strategy">#REF!</definedName>
    <definedName name="prin_area">#REF!</definedName>
    <definedName name="Prin1" localSheetId="22">#REF!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 localSheetId="22">#REF!</definedName>
    <definedName name="Prin2">#REF!</definedName>
    <definedName name="Prin20">#REF!</definedName>
    <definedName name="Prin21">#REF!</definedName>
    <definedName name="Prin28">#REF!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0">#NAME?</definedName>
    <definedName name="Print_Area_MI" localSheetId="22">#REF!</definedName>
    <definedName name="Print_Area_MI">#REF!</definedName>
    <definedName name="Print_Area_MI_10" localSheetId="22">#REF!</definedName>
    <definedName name="Print_Area_MI_10">#REF!</definedName>
    <definedName name="Print_Area_MI_11" localSheetId="22">#REF!</definedName>
    <definedName name="Print_Area_MI_11">#REF!</definedName>
    <definedName name="Print_Area_MI_12">#REF!</definedName>
    <definedName name="Print_Area_MI_13">#REF!</definedName>
    <definedName name="Print_Area_MI_14">#REF!</definedName>
    <definedName name="Print_Area2">#REF!</definedName>
    <definedName name="print_ares">#REF!</definedName>
    <definedName name="Print_GM" localSheetId="22">#REF!</definedName>
    <definedName name="Print_GM">#REF!</definedName>
    <definedName name="Print_Terms_Tatene">"Text 2"</definedName>
    <definedName name="Print_Titles_MI" localSheetId="22">#REF!</definedName>
    <definedName name="Print_Titles_MI">#REF!</definedName>
    <definedName name="PRINT_TITLES_MI_14" localSheetId="22">#REF!</definedName>
    <definedName name="PRINT_TITLES_MI_14">#REF!</definedName>
    <definedName name="Print_Titles_MI_18" localSheetId="22">#REF!</definedName>
    <definedName name="Print_Titles_MI_18">#REF!</definedName>
    <definedName name="print2">#REF!</definedName>
    <definedName name="PRINTA" localSheetId="22">#REF!</definedName>
    <definedName name="PRINTA">#REF!</definedName>
    <definedName name="PRINTA_14" localSheetId="22">#REF!</definedName>
    <definedName name="PRINTA_14">#REF!</definedName>
    <definedName name="PRINTB" localSheetId="22">#REF!</definedName>
    <definedName name="PRINTB">#REF!</definedName>
    <definedName name="PRINTB_14" localSheetId="22">#REF!</definedName>
    <definedName name="PRINTB_14">#REF!</definedName>
    <definedName name="PRINTC" localSheetId="22">#REF!</definedName>
    <definedName name="PRINTC">#REF!</definedName>
    <definedName name="PRINTC_14" localSheetId="22">#REF!</definedName>
    <definedName name="PRINTC_14">#REF!</definedName>
    <definedName name="PriorityList">#REF!</definedName>
    <definedName name="PRJ_TYPE">#REF!</definedName>
    <definedName name="prjName" localSheetId="22">#REF!</definedName>
    <definedName name="prjName">#REF!</definedName>
    <definedName name="prjNo" localSheetId="22">#REF!</definedName>
    <definedName name="prjNo">#REF!</definedName>
    <definedName name="Pro_Soil" localSheetId="22">#REF!</definedName>
    <definedName name="Pro_Soil">#REF!</definedName>
    <definedName name="Probability">#REF!</definedName>
    <definedName name="ProdForm" localSheetId="19">#REF!</definedName>
    <definedName name="ProdForm" localSheetId="22">#REF!</definedName>
    <definedName name="ProdForm" localSheetId="6">#REF!</definedName>
    <definedName name="ProdForm">#REF!</definedName>
    <definedName name="Product" localSheetId="19">#REF!</definedName>
    <definedName name="Product" localSheetId="22">#REF!</definedName>
    <definedName name="Product">#REF!</definedName>
    <definedName name="Product_Costs">#REF!</definedName>
    <definedName name="Produit" localSheetId="22">#REF!</definedName>
    <definedName name="Produit">#REF!</definedName>
    <definedName name="produit_form">#REF!</definedName>
    <definedName name="profit">#REF!</definedName>
    <definedName name="PROJ" localSheetId="22">#REF!</definedName>
    <definedName name="PROJ">#REF!</definedName>
    <definedName name="project" localSheetId="22">#REF!</definedName>
    <definedName name="project">#REF!</definedName>
    <definedName name="project_man2">#REF!</definedName>
    <definedName name="Project_specific_conditions">#REF!</definedName>
    <definedName name="ProjectDiscount">#REF!</definedName>
    <definedName name="ProjectList">#REF!</definedName>
    <definedName name="PROJECTMAN">#REF!</definedName>
    <definedName name="PROJECTMAN0">#REF!</definedName>
    <definedName name="PROJECTMAN1">#REF!</definedName>
    <definedName name="PROMO_SECTION" localSheetId="22">#REF!</definedName>
    <definedName name="PROMO_SECTION">#REF!</definedName>
    <definedName name="PROPOSAL" localSheetId="22">#REF!</definedName>
    <definedName name="PROPOSAL">#REF!</definedName>
    <definedName name="PROPOSAL_18" localSheetId="22">#REF!</definedName>
    <definedName name="PROPOSAL_18">#REF!</definedName>
    <definedName name="PROPOSAL_SECTION" localSheetId="22">#REF!</definedName>
    <definedName name="PROPOSAL_SECTION">#REF!</definedName>
    <definedName name="PROPOSAL_SECTION_MW" localSheetId="22">#REF!</definedName>
    <definedName name="PROPOSAL_SECTION_MW">#REF!</definedName>
    <definedName name="PROPOSAL_SUBTOTAL_HW" localSheetId="22">#REF!</definedName>
    <definedName name="PROPOSAL_SUBTOTAL_HW">#REF!</definedName>
    <definedName name="PROPOSAL_SUBTOTAL_MW_HW" localSheetId="22">#REF!</definedName>
    <definedName name="PROPOSAL_SUBTOTAL_MW_HW">#REF!</definedName>
    <definedName name="PROPOSAL_SUBTOTAL_MW_SW" localSheetId="22">#REF!</definedName>
    <definedName name="PROPOSAL_SUBTOTAL_MW_SW">#REF!</definedName>
    <definedName name="PROPOSAL_SUBTOTAL_MW_WAR" localSheetId="22">#REF!</definedName>
    <definedName name="PROPOSAL_SUBTOTAL_MW_WAR">#REF!</definedName>
    <definedName name="PROPOSAL_SUBTOTAL_PS" localSheetId="22">#REF!</definedName>
    <definedName name="PROPOSAL_SUBTOTAL_PS">#REF!</definedName>
    <definedName name="PROPOSAL_SUBTOTAL_SW" localSheetId="22">#REF!</definedName>
    <definedName name="PROPOSAL_SUBTOTAL_SW">#REF!</definedName>
    <definedName name="Prov_01" localSheetId="22">#REF!</definedName>
    <definedName name="Prov_01">#REF!</definedName>
    <definedName name="province" localSheetId="22">#REF!</definedName>
    <definedName name="province">#REF!</definedName>
    <definedName name="PS" localSheetId="22">#REF!</definedName>
    <definedName name="PS">#REF!</definedName>
    <definedName name="PSCO_CD" localSheetId="22">#REF!</definedName>
    <definedName name="PSCO_CD">#REF!</definedName>
    <definedName name="PSdiscount">#REF!</definedName>
    <definedName name="pse" localSheetId="22">#REF!</definedName>
    <definedName name="pse">#REF!</definedName>
    <definedName name="PSNO_CD" localSheetId="22">#REF!</definedName>
    <definedName name="PSNO_CD">#REF!</definedName>
    <definedName name="pso" localSheetId="22">#REF!</definedName>
    <definedName name="pso">#REF!</definedName>
    <definedName name="PST" localSheetId="22">#REF!</definedName>
    <definedName name="PST">#REF!</definedName>
    <definedName name="PT" localSheetId="22">#REF!</definedName>
    <definedName name="PT">#REF!</definedName>
    <definedName name="PT_Duong" localSheetId="22">#REF!</definedName>
    <definedName name="PT_Duong">#REF!</definedName>
    <definedName name="ptbc" localSheetId="22">#REF!</definedName>
    <definedName name="ptbc">#REF!</definedName>
    <definedName name="PTC">#REF!</definedName>
    <definedName name="PTCT1" localSheetId="22">#REF!</definedName>
    <definedName name="PTCT1">#REF!</definedName>
    <definedName name="PTCT2" localSheetId="22">#REF!</definedName>
    <definedName name="PTCT2">#REF!</definedName>
    <definedName name="PTCT3" localSheetId="22">#REF!</definedName>
    <definedName name="PTCT3">#REF!</definedName>
    <definedName name="PTD">#REF!</definedName>
    <definedName name="ptdg" localSheetId="22">#REF!</definedName>
    <definedName name="ptdg">#REF!</definedName>
    <definedName name="PTDG_cau" localSheetId="22">#REF!</definedName>
    <definedName name="PTDG_cau">#REF!</definedName>
    <definedName name="ptdg_cong" localSheetId="22">#REF!</definedName>
    <definedName name="ptdg_cong">#REF!</definedName>
    <definedName name="PTDG_DCV">#REF!</definedName>
    <definedName name="ptdg_duong" localSheetId="22">#REF!</definedName>
    <definedName name="ptdg_duong">#REF!</definedName>
    <definedName name="ptdg_ke">#REF!</definedName>
    <definedName name="ptdg14d">#REF!</definedName>
    <definedName name="PTDGBPTC">#REF!</definedName>
    <definedName name="ptdgc">#REF!</definedName>
    <definedName name="ptdgcd">#REF!</definedName>
    <definedName name="ptdgcdt">#REF!</definedName>
    <definedName name="PTDGCT1">#REF!</definedName>
    <definedName name="ptdgd">#REF!</definedName>
    <definedName name="ptdggc">#REF!</definedName>
    <definedName name="ptdghg">#REF!</definedName>
    <definedName name="ptdgnv">#REF!</definedName>
    <definedName name="PTH" localSheetId="22">#REF!</definedName>
    <definedName name="PTH">#REF!</definedName>
    <definedName name="ptich3" localSheetId="0">{"'Sheet1'!$L$16"}</definedName>
    <definedName name="ptich3" localSheetId="14">{"'Sheet1'!$L$16"}</definedName>
    <definedName name="ptich3" localSheetId="16">{"'Sheet1'!$L$16"}</definedName>
    <definedName name="ptich3" localSheetId="17">{"'Sheet1'!$L$16"}</definedName>
    <definedName name="ptich3" localSheetId="18">{"'Sheet1'!$L$16"}</definedName>
    <definedName name="ptich3" localSheetId="22">{"'Sheet1'!$L$16"}</definedName>
    <definedName name="ptich3" localSheetId="6">{"'Sheet1'!$L$16"}</definedName>
    <definedName name="ptich3" localSheetId="7">{"'Sheet1'!$L$16"}</definedName>
    <definedName name="ptich3">{"'Sheet1'!$L$16"}</definedName>
    <definedName name="PtichDTL" localSheetId="22">#REF!</definedName>
    <definedName name="PtichDTL">#REF!</definedName>
    <definedName name="PtichDTL_15">NA()</definedName>
    <definedName name="PtichDTL_16">NA()</definedName>
    <definedName name="PtichDTL_17">NA()</definedName>
    <definedName name="PtichDTL_19">NA()</definedName>
    <definedName name="PtichDTL_20">NA()</definedName>
    <definedName name="PtichDTL_21">NA()</definedName>
    <definedName name="PtichDTL_22">NA()</definedName>
    <definedName name="PtichDTL_23">NA()</definedName>
    <definedName name="PtichDTL_24">NA()</definedName>
    <definedName name="PtichDTL_25">NA()</definedName>
    <definedName name="PtichDTL_26">NA()</definedName>
    <definedName name="PtichDTL_27">NA()</definedName>
    <definedName name="PtichDTL_28">NA()</definedName>
    <definedName name="PtichDTL_29">NA()</definedName>
    <definedName name="PtichDTL_30">NA()</definedName>
    <definedName name="PtichDTL_31">NA()</definedName>
    <definedName name="PtichDTL_32">NA()</definedName>
    <definedName name="PtichDTL_33">NA()</definedName>
    <definedName name="PtichDTL_34">NA()</definedName>
    <definedName name="PtichDTL_35">NA()</definedName>
    <definedName name="PtichDTL_36">NA()</definedName>
    <definedName name="PtichDTL_37">NA()</definedName>
    <definedName name="PtichDTL_38">NA()</definedName>
    <definedName name="PtichDTL_7">NA()</definedName>
    <definedName name="PTL" localSheetId="22">#REF!</definedName>
    <definedName name="PTL">#REF!</definedName>
    <definedName name="ptltctg">#REF!</definedName>
    <definedName name="PTMT">#REF!</definedName>
    <definedName name="PTNC" localSheetId="22">#REF!</definedName>
    <definedName name="PTNC">#REF!</definedName>
    <definedName name="PTNC_14" localSheetId="22">#REF!</definedName>
    <definedName name="PTNC_14">#REF!</definedName>
    <definedName name="PtokN">#REF!</definedName>
    <definedName name="ptran" localSheetId="22">#REF!</definedName>
    <definedName name="ptran">#REF!</definedName>
    <definedName name="PTST" localSheetId="22">#REF!</definedName>
    <definedName name="PTST">#REF!</definedName>
    <definedName name="PTVT" localSheetId="22">#REF!</definedName>
    <definedName name="PTVT">#REF!</definedName>
    <definedName name="ptvtgiam" localSheetId="22">{"'Sheet1'!$L$16"}</definedName>
    <definedName name="ptvtgiam">{"'Sheet1'!$L$16"}</definedName>
    <definedName name="Pu">#REF!</definedName>
    <definedName name="PU_margin_row" localSheetId="22">#REF!</definedName>
    <definedName name="PU_margin_row">#REF!</definedName>
    <definedName name="PU_margin_row2" localSheetId="22">#REF!</definedName>
    <definedName name="PU_margin_row2">#REF!</definedName>
    <definedName name="PV">#REF!</definedName>
    <definedName name="PV_Airplane_homebased">#REF!</definedName>
    <definedName name="PV_Airplane_ISC">#REF!</definedName>
    <definedName name="PV_DA_homebased">#REF!</definedName>
    <definedName name="PV_HR_Homebased">#REF!</definedName>
    <definedName name="PV_ISC_HR">#REF!</definedName>
    <definedName name="PV_localservices">#REF!</definedName>
    <definedName name="pv_tableau_achats_f">#REF!</definedName>
    <definedName name="pv_tableau_achats_o">#REF!</definedName>
    <definedName name="pv_tableau_pi_f">#REF!</definedName>
    <definedName name="pv_tableau_pi_o">#REF!</definedName>
    <definedName name="pvd">#REF!</definedName>
    <definedName name="pw">#REF!</definedName>
    <definedName name="pxhtctg">#REF!</definedName>
    <definedName name="PXM_OC3_Pr">#REF!</definedName>
    <definedName name="PXM1_Pr">#REF!</definedName>
    <definedName name="PXM2_Pr">#REF!</definedName>
    <definedName name="PXT">#REF!</definedName>
    <definedName name="q" localSheetId="22">#REF!</definedName>
    <definedName name="q">#REF!</definedName>
    <definedName name="Q__sè_721_Q__KH_T___27_5_03" localSheetId="22">#REF!</definedName>
    <definedName name="Q__sè_721_Q__KH_T___27_5_03">#REF!</definedName>
    <definedName name="Q_14" localSheetId="22">#REF!</definedName>
    <definedName name="Q_14">#REF!</definedName>
    <definedName name="qa" localSheetId="22">#REF!</definedName>
    <definedName name="qa">#REF!</definedName>
    <definedName name="QẮEDRTYGHJK" localSheetId="22">#REF!</definedName>
    <definedName name="QẮEDRTYGHJK">#REF!</definedName>
    <definedName name="qc" localSheetId="22">#REF!</definedName>
    <definedName name="qc">#REF!</definedName>
    <definedName name="qd" localSheetId="22">#REF!</definedName>
    <definedName name="qd">#REF!</definedName>
    <definedName name="qềqg" localSheetId="0">{"'Sheet1'!$L$16"}</definedName>
    <definedName name="qềqg" localSheetId="14">{"'Sheet1'!$L$16"}</definedName>
    <definedName name="qềqg" localSheetId="19">{"'Sheet1'!$L$16"}</definedName>
    <definedName name="qềqg" localSheetId="16">{"'Sheet1'!$L$16"}</definedName>
    <definedName name="qềqg" localSheetId="17">{"'Sheet1'!$L$16"}</definedName>
    <definedName name="qềqg" localSheetId="18">{"'Sheet1'!$L$16"}</definedName>
    <definedName name="qềqg" localSheetId="22">{"'Sheet1'!$L$16"}</definedName>
    <definedName name="qềqg" localSheetId="6">{"'Sheet1'!$L$16"}</definedName>
    <definedName name="qềqg">{"'Sheet1'!$L$16"}</definedName>
    <definedName name="qềqg_1" localSheetId="0">{"'Sheet1'!$L$16"}</definedName>
    <definedName name="qềqg_1" localSheetId="14">{"'Sheet1'!$L$16"}</definedName>
    <definedName name="qềqg_1" localSheetId="16">{"'Sheet1'!$L$16"}</definedName>
    <definedName name="qềqg_1" localSheetId="22">{"'Sheet1'!$L$16"}</definedName>
    <definedName name="qềqg_1" localSheetId="7">{"'Sheet1'!$L$16"}</definedName>
    <definedName name="qềqg_1">{"'Sheet1'!$L$16"}</definedName>
    <definedName name="QF_SYS_AGENTNAME">#REF!</definedName>
    <definedName name="QF_SYS_BADRATIO" localSheetId="22">#REF!</definedName>
    <definedName name="QF_SYS_BADRATIO">#REF!</definedName>
    <definedName name="QF_SYS_BRANCHOFFICE" localSheetId="22">#REF!</definedName>
    <definedName name="QF_SYS_BRANCHOFFICE">#REF!</definedName>
    <definedName name="QF_SYS_COE">#REF!</definedName>
    <definedName name="QF_SYS_COMPANYINFO" localSheetId="22">#REF!</definedName>
    <definedName name="QF_SYS_COMPANYINFO">#REF!</definedName>
    <definedName name="QF_SYS_CTRLTEST" localSheetId="22">#REF!</definedName>
    <definedName name="QF_SYS_CTRLTEST">#REF!</definedName>
    <definedName name="QF_SYS_DDP" localSheetId="22">#REF!</definedName>
    <definedName name="QF_SYS_DDP">#REF!</definedName>
    <definedName name="QF_SYS_DEFAULT_CURRENCY" localSheetId="22">#REF!</definedName>
    <definedName name="QF_SYS_DEFAULT_CURRENCY">#REF!</definedName>
    <definedName name="QF_SYS_DEPARTMENTINFO" localSheetId="22">#REF!</definedName>
    <definedName name="QF_SYS_DEPARTMENTINFO">#REF!</definedName>
    <definedName name="QF_SYS_DLVYPLACE" localSheetId="22">#REF!</definedName>
    <definedName name="QF_SYS_DLVYPLACE">#REF!</definedName>
    <definedName name="QF_SYS_ERATE">#REF!</definedName>
    <definedName name="QF_SYS_EXCHANGE" localSheetId="22">#REF!</definedName>
    <definedName name="QF_SYS_EXCHANGE">#REF!</definedName>
    <definedName name="QF_SYS_OPERATOR" localSheetId="22">#REF!</definedName>
    <definedName name="QF_SYS_OPERATOR">#REF!</definedName>
    <definedName name="QF_SYS_PCOE">#REF!</definedName>
    <definedName name="QF_SYS_PRODUCT_LINE" localSheetId="22">#REF!</definedName>
    <definedName name="QF_SYS_PRODUCT_LINE">#REF!</definedName>
    <definedName name="QF_SYS_PROJNAME" localSheetId="22">#REF!</definedName>
    <definedName name="QF_SYS_PROJNAME">#REF!</definedName>
    <definedName name="QF_SYS_QUOTATION_NAME" localSheetId="22">#REF!</definedName>
    <definedName name="QF_SYS_QUOTATION_NAME">#REF!</definedName>
    <definedName name="QF_SYS_QUOTATION_NO" localSheetId="22">#REF!</definedName>
    <definedName name="QF_SYS_QUOTATION_NO">#REF!</definedName>
    <definedName name="QF_SYS_QUOTATION_PONUMBER" localSheetId="22">#REF!</definedName>
    <definedName name="QF_SYS_QUOTATION_PONUMBER">#REF!</definedName>
    <definedName name="QF_SYS_REGHEAD" localSheetId="22">#REF!</definedName>
    <definedName name="QF_SYS_REGHEAD">#REF!</definedName>
    <definedName name="QF_SYS_ROUNDUP_DECIMAL" localSheetId="22">#REF!</definedName>
    <definedName name="QF_SYS_ROUNDUP_DECIMAL">#REF!</definedName>
    <definedName name="QF_SYS_RRATE">#REF!</definedName>
    <definedName name="QF_SYS_SCOE">#REF!</definedName>
    <definedName name="QF_SYS_SECURITY_FLAG" localSheetId="22">#REF!</definedName>
    <definedName name="QF_SYS_SECURITY_FLAG">#REF!</definedName>
    <definedName name="QF_SYS_SPARMAXPER" localSheetId="22">#REF!</definedName>
    <definedName name="QF_SYS_SPARMAXPER">#REF!</definedName>
    <definedName name="QF_SYS_SPDISCOUNT" localSheetId="22">#REF!</definedName>
    <definedName name="QF_SYS_SPDISCOUNT">#REF!</definedName>
    <definedName name="QF_SYS_TRADETERM" localSheetId="22">#REF!</definedName>
    <definedName name="QF_SYS_TRADETERM">#REF!</definedName>
    <definedName name="QF_SYS_TRANSPORT" localSheetId="22">#REF!</definedName>
    <definedName name="QF_SYS_TRANSPORT">#REF!</definedName>
    <definedName name="QF_SYS_USE_ISSUENO" localSheetId="22">#REF!</definedName>
    <definedName name="QF_SYS_USE_ISSUENO">#REF!</definedName>
    <definedName name="QF_SYS_USED_CONTRACT_PRICE">#REF!</definedName>
    <definedName name="QF_SYS_VALIDITY_DATE" localSheetId="22">#REF!</definedName>
    <definedName name="QF_SYS_VALIDITY_DATE">#REF!</definedName>
    <definedName name="QFLAG_00034_EQUIPMENT_34_TOTALLISTPRICE" localSheetId="22">#REF!</definedName>
    <definedName name="QFLAG_00034_EQUIPMENT_34_TOTALLISTPRICE">#REF!</definedName>
    <definedName name="QFLAG_00036_EQUIPMENT_36_TOTALLISTPRICE" localSheetId="22">#REF!</definedName>
    <definedName name="QFLAG_00036_EQUIPMENT_36_TOTALLISTPRICE">#REF!</definedName>
    <definedName name="QFLAG_00050_EQUIPMENT_343_TOTALDISCOUNTPRICE_0" localSheetId="22">#REF!</definedName>
    <definedName name="QFLAG_00050_EQUIPMENT_343_TOTALDISCOUNTPRICE_0">#REF!</definedName>
    <definedName name="QFLAG_00050_EQUIPMENT_343_TOTALLISTPRICE_0" localSheetId="22">#REF!</definedName>
    <definedName name="QFLAG_00050_EQUIPMENT_343_TOTALLISTPRICE_0">#REF!</definedName>
    <definedName name="QFLAG_00260_EQUIPMENT_425_TOTALDISCOUNTPRICE_0" localSheetId="22">#REF!</definedName>
    <definedName name="QFLAG_00260_EQUIPMENT_425_TOTALDISCOUNTPRICE_0">#REF!</definedName>
    <definedName name="QFLAG_00260_EQUIPMENT_425_TOTALLISTPRICE_0" localSheetId="22">#REF!</definedName>
    <definedName name="QFLAG_00260_EQUIPMENT_425_TOTALLISTPRICE_0">#REF!</definedName>
    <definedName name="QFLAG_00500_SPAREPART_357_TOTALDISCOUNTPRICE_0" localSheetId="22">#REF!</definedName>
    <definedName name="QFLAG_00500_SPAREPART_357_TOTALDISCOUNTPRICE_0">#REF!</definedName>
    <definedName name="QFLAG_00500_SPAREPART_357_TOTALLISTPRICE_0" localSheetId="22">#REF!</definedName>
    <definedName name="QFLAG_00500_SPAREPART_357_TOTALLISTPRICE_0">#REF!</definedName>
    <definedName name="QFLAG_DECIMAL" localSheetId="22">#REF!</definedName>
    <definedName name="QFLAG_DECIMAL">#REF!</definedName>
    <definedName name="QFLAG_DescColumn" localSheetId="22">#REF!</definedName>
    <definedName name="QFLAG_DescColumn">#REF!</definedName>
    <definedName name="QG">#REF!</definedName>
    <definedName name="qg1g" localSheetId="22">#REF!</definedName>
    <definedName name="qg1g">#REF!</definedName>
    <definedName name="qg1h" localSheetId="22">#REF!</definedName>
    <definedName name="qg1h">#REF!</definedName>
    <definedName name="qg1x" localSheetId="22">#REF!</definedName>
    <definedName name="qg1x">#REF!</definedName>
    <definedName name="qg2g" localSheetId="22">#REF!</definedName>
    <definedName name="qg2g">#REF!</definedName>
    <definedName name="qg2h" localSheetId="22">#REF!</definedName>
    <definedName name="qg2h">#REF!</definedName>
    <definedName name="qg2x" localSheetId="22">#REF!</definedName>
    <definedName name="qg2x">#REF!</definedName>
    <definedName name="qgl" localSheetId="22">#REF!</definedName>
    <definedName name="qgl">#REF!</definedName>
    <definedName name="qh" localSheetId="22">#REF!</definedName>
    <definedName name="qh">#REF!</definedName>
    <definedName name="QHĐT">#REF!</definedName>
    <definedName name="ql" localSheetId="22">#REF!</definedName>
    <definedName name="ql">#REF!</definedName>
    <definedName name="QLAccura" localSheetId="0">{"Complete Spreadsheet",#N/A,FALSE,"BASIC"}</definedName>
    <definedName name="QLAccura" localSheetId="14">{"Complete Spreadsheet",#N/A,FALSE,"BASIC"}</definedName>
    <definedName name="QLAccura" localSheetId="16">{"Complete Spreadsheet",#N/A,FALSE,"BASIC"}</definedName>
    <definedName name="QLAccura" localSheetId="22">{"Complete Spreadsheet",#N/A,FALSE,"BASIC"}</definedName>
    <definedName name="QLAccura" localSheetId="7">{"Complete Spreadsheet",#N/A,FALSE,"BASIC"}</definedName>
    <definedName name="QLAccura">{"Complete Spreadsheet",#N/A,FALSE,"BASIC"}</definedName>
    <definedName name="QLAccura_1" localSheetId="0">{"Complete Spreadsheet",#N/A,FALSE,"BASIC"}</definedName>
    <definedName name="QLAccura_1" localSheetId="14">{"Complete Spreadsheet",#N/A,FALSE,"BASIC"}</definedName>
    <definedName name="QLAccura_1" localSheetId="16">{"Complete Spreadsheet",#N/A,FALSE,"BASIC"}</definedName>
    <definedName name="QLAccura_1" localSheetId="22">{"Complete Spreadsheet",#N/A,FALSE,"BASIC"}</definedName>
    <definedName name="QLAccura_1" localSheetId="7">{"Complete Spreadsheet",#N/A,FALSE,"BASIC"}</definedName>
    <definedName name="QLAccura_1">{"Complete Spreadsheet",#N/A,FALSE,"BASIC"}</definedName>
    <definedName name="qlan" localSheetId="22">#REF!</definedName>
    <definedName name="qlan">#REF!</definedName>
    <definedName name="qlda" localSheetId="22">#REF!</definedName>
    <definedName name="qlda">#REF!</definedName>
    <definedName name="qlda_15">#REF!</definedName>
    <definedName name="qlda_16">#REF!</definedName>
    <definedName name="qlda_17">#REF!</definedName>
    <definedName name="qlda_19">#REF!</definedName>
    <definedName name="qlda_20">#REF!</definedName>
    <definedName name="qlda_21">#REF!</definedName>
    <definedName name="qlda_22">#REF!</definedName>
    <definedName name="qlda_23">#REF!</definedName>
    <definedName name="qlda_24">#REF!</definedName>
    <definedName name="qlda_25">#REF!</definedName>
    <definedName name="qlda_26">#REF!</definedName>
    <definedName name="qlda_27">#REF!</definedName>
    <definedName name="qlda_28">#REF!</definedName>
    <definedName name="qlda_29">#REF!</definedName>
    <definedName name="qlda_30">#REF!</definedName>
    <definedName name="qlda_31">#REF!</definedName>
    <definedName name="qlda_32">#REF!</definedName>
    <definedName name="qlda_33">#REF!</definedName>
    <definedName name="qlda_34">#REF!</definedName>
    <definedName name="qlda_35">#REF!</definedName>
    <definedName name="qlda_36">#REF!</definedName>
    <definedName name="qlda_37">#REF!</definedName>
    <definedName name="qlda_38">#REF!</definedName>
    <definedName name="qlda_7">#REF!</definedName>
    <definedName name="QLDH_TDTT_41" localSheetId="22">#REF!</definedName>
    <definedName name="QLDH_TDTT_41">#REF!</definedName>
    <definedName name="QLDH_TDTT_412">#REF!</definedName>
    <definedName name="QLHD_CDHD_15" localSheetId="22">#REF!</definedName>
    <definedName name="QLHD_CDHD_15">#REF!</definedName>
    <definedName name="QLHD_CDHD_152">#REF!</definedName>
    <definedName name="QLHD_CNHD_34" localSheetId="22">#REF!</definedName>
    <definedName name="QLHD_CNHD_34">#REF!</definedName>
    <definedName name="QLHD_CNHD_342">#REF!</definedName>
    <definedName name="QLHD_GHD_34" localSheetId="22">#REF!</definedName>
    <definedName name="QLHD_GHD_34">#REF!</definedName>
    <definedName name="QLHD_GHD_342">#REF!</definedName>
    <definedName name="QLHD_HHD_13" localSheetId="22">#REF!</definedName>
    <definedName name="QLHD_HHD_13">#REF!</definedName>
    <definedName name="QLHD_HHD_132">#REF!</definedName>
    <definedName name="QLHD_KHD_6" localSheetId="22">#REF!</definedName>
    <definedName name="QLHD_KHD_6">#REF!</definedName>
    <definedName name="QLHD_KHD_62">#REF!</definedName>
    <definedName name="QLHD_TH_1" localSheetId="22">#REF!</definedName>
    <definedName name="QLHD_TH_1">#REF!</definedName>
    <definedName name="QLHD_TH_12">#REF!</definedName>
    <definedName name="QLHD_THD_34" localSheetId="22">#REF!</definedName>
    <definedName name="QLHD_THD_34">#REF!</definedName>
    <definedName name="QLHD_THD_342">#REF!</definedName>
    <definedName name="qnn" localSheetId="22">'B4. Định mức QLDA &amp; TV'!qnn</definedName>
    <definedName name="qnn">qnn</definedName>
    <definedName name="qp" localSheetId="22">#REF!</definedName>
    <definedName name="qp">#REF!</definedName>
    <definedName name="QQ" localSheetId="0">{"'Sheet1'!$L$16"}</definedName>
    <definedName name="QQ" localSheetId="14">{"'Sheet1'!$L$16"}</definedName>
    <definedName name="QQ" localSheetId="19">{"'Sheet1'!$L$16"}</definedName>
    <definedName name="QQ" localSheetId="16">{"'Sheet1'!$L$16"}</definedName>
    <definedName name="QQ" localSheetId="17">{"'Sheet1'!$L$16"}</definedName>
    <definedName name="QQ" localSheetId="18">{"'Sheet1'!$L$16"}</definedName>
    <definedName name="QQ" localSheetId="22">{"'Sheet1'!$L$16"}</definedName>
    <definedName name="QQ" localSheetId="6">{"'Sheet1'!$L$16"}</definedName>
    <definedName name="QQ">{"'Sheet1'!$L$16"}</definedName>
    <definedName name="QQ_1" localSheetId="0">{"'Sheet1'!$L$16"}</definedName>
    <definedName name="QQ_1" localSheetId="14">{"'Sheet1'!$L$16"}</definedName>
    <definedName name="QQ_1" localSheetId="16">{"'Sheet1'!$L$16"}</definedName>
    <definedName name="QQ_1" localSheetId="22">{"'Sheet1'!$L$16"}</definedName>
    <definedName name="QQ_1" localSheetId="7">{"'Sheet1'!$L$16"}</definedName>
    <definedName name="QQ_1">{"'Sheet1'!$L$16"}</definedName>
    <definedName name="qqq">#REF!</definedName>
    <definedName name="qqqqq" localSheetId="0">{#N/A,#N/A,TRUE,"Config1";#N/A,#N/A,TRUE,"Config2";#N/A,#N/A,TRUE,"Config3";#N/A,#N/A,TRUE,"Config4";#N/A,#N/A,TRUE,"Config5";#N/A,#N/A,TRUE,"Config6";#N/A,#N/A,TRUE,"Config7"}</definedName>
    <definedName name="qqqqq" localSheetId="14">{#N/A,#N/A,TRUE,"Config1";#N/A,#N/A,TRUE,"Config2";#N/A,#N/A,TRUE,"Config3";#N/A,#N/A,TRUE,"Config4";#N/A,#N/A,TRUE,"Config5";#N/A,#N/A,TRUE,"Config6";#N/A,#N/A,TRUE,"Config7"}</definedName>
    <definedName name="qqqqq" localSheetId="16">{#N/A,#N/A,TRUE,"Config1";#N/A,#N/A,TRUE,"Config2";#N/A,#N/A,TRUE,"Config3";#N/A,#N/A,TRUE,"Config4";#N/A,#N/A,TRUE,"Config5";#N/A,#N/A,TRUE,"Config6";#N/A,#N/A,TRUE,"Config7"}</definedName>
    <definedName name="qqqqq" localSheetId="22">{#N/A,#N/A,TRUE,"Config1";#N/A,#N/A,TRUE,"Config2";#N/A,#N/A,TRUE,"Config3";#N/A,#N/A,TRUE,"Config4";#N/A,#N/A,TRUE,"Config5";#N/A,#N/A,TRUE,"Config6";#N/A,#N/A,TRUE,"Config7"}</definedName>
    <definedName name="qqqqq" localSheetId="7">{#N/A,#N/A,TRUE,"Config1";#N/A,#N/A,TRUE,"Config2";#N/A,#N/A,TRUE,"Config3";#N/A,#N/A,TRUE,"Config4";#N/A,#N/A,TRUE,"Config5";#N/A,#N/A,TRUE,"Config6";#N/A,#N/A,TRUE,"Config7"}</definedName>
    <definedName name="qqqqq">{#N/A,#N/A,TRUE,"Config1";#N/A,#N/A,TRUE,"Config2";#N/A,#N/A,TRUE,"Config3";#N/A,#N/A,TRUE,"Config4";#N/A,#N/A,TRUE,"Config5";#N/A,#N/A,TRUE,"Config6";#N/A,#N/A,TRUE,"Config7"}</definedName>
    <definedName name="qqqqq_1" localSheetId="0">{#N/A,#N/A,TRUE,"Config1";#N/A,#N/A,TRUE,"Config2";#N/A,#N/A,TRUE,"Config3";#N/A,#N/A,TRUE,"Config4";#N/A,#N/A,TRUE,"Config5";#N/A,#N/A,TRUE,"Config6";#N/A,#N/A,TRUE,"Config7"}</definedName>
    <definedName name="qqqqq_1" localSheetId="14">{#N/A,#N/A,TRUE,"Config1";#N/A,#N/A,TRUE,"Config2";#N/A,#N/A,TRUE,"Config3";#N/A,#N/A,TRUE,"Config4";#N/A,#N/A,TRUE,"Config5";#N/A,#N/A,TRUE,"Config6";#N/A,#N/A,TRUE,"Config7"}</definedName>
    <definedName name="qqqqq_1" localSheetId="16">{#N/A,#N/A,TRUE,"Config1";#N/A,#N/A,TRUE,"Config2";#N/A,#N/A,TRUE,"Config3";#N/A,#N/A,TRUE,"Config4";#N/A,#N/A,TRUE,"Config5";#N/A,#N/A,TRUE,"Config6";#N/A,#N/A,TRUE,"Config7"}</definedName>
    <definedName name="qqqqq_1" localSheetId="22">{#N/A,#N/A,TRUE,"Config1";#N/A,#N/A,TRUE,"Config2";#N/A,#N/A,TRUE,"Config3";#N/A,#N/A,TRUE,"Config4";#N/A,#N/A,TRUE,"Config5";#N/A,#N/A,TRUE,"Config6";#N/A,#N/A,TRUE,"Config7"}</definedName>
    <definedName name="qqqqq_1" localSheetId="7">{#N/A,#N/A,TRUE,"Config1";#N/A,#N/A,TRUE,"Config2";#N/A,#N/A,TRUE,"Config3";#N/A,#N/A,TRUE,"Config4";#N/A,#N/A,TRUE,"Config5";#N/A,#N/A,TRUE,"Config6";#N/A,#N/A,TRUE,"Config7"}</definedName>
    <definedName name="qqqqq_1">{#N/A,#N/A,TRUE,"Config1";#N/A,#N/A,TRUE,"Config2";#N/A,#N/A,TRUE,"Config3";#N/A,#N/A,TRUE,"Config4";#N/A,#N/A,TRUE,"Config5";#N/A,#N/A,TRUE,"Config6";#N/A,#N/A,TRUE,"Config7"}</definedName>
    <definedName name="qqqqqq">#REF!</definedName>
    <definedName name="qqqqqqqqqqqqqqqq" localSheetId="22">{"'Sheet1'!$L$16"}</definedName>
    <definedName name="qqqqqqqqqqqqqqqq">{"'Sheet1'!$L$16"}</definedName>
    <definedName name="qsq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tatus" localSheetId="22">#REF!</definedName>
    <definedName name="qstatus">#REF!</definedName>
    <definedName name="qtdm" localSheetId="22">#REF!</definedName>
    <definedName name="qtdm">#REF!</definedName>
    <definedName name="qtebt" localSheetId="22">#REF!</definedName>
    <definedName name="qtebt">#REF!</definedName>
    <definedName name="qtrwey" localSheetId="22">{"'Sheet1'!$L$16"}</definedName>
    <definedName name="qtrwey">{"'Sheet1'!$L$16"}</definedName>
    <definedName name="QtuÊn" localSheetId="22">#REF!</definedName>
    <definedName name="QtuÊn">#REF!</definedName>
    <definedName name="Qty" localSheetId="22">#REF!</definedName>
    <definedName name="Qty">#REF!</definedName>
    <definedName name="Qty_of_eqpt.">#REF!</definedName>
    <definedName name="qu" localSheetId="22">#REF!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Binh">#REF!</definedName>
    <definedName name="QuangNam">#REF!</definedName>
    <definedName name="QuangNgai">#REF!</definedName>
    <definedName name="QuangNinh">#REF!</definedName>
    <definedName name="QUANGTIEN2">#REF!</definedName>
    <definedName name="QuangTri">#REF!</definedName>
    <definedName name="quanly">#REF!</definedName>
    <definedName name="Quantities">#REF!</definedName>
    <definedName name="Quantity" localSheetId="22">#REF!</definedName>
    <definedName name="Quantity">#REF!</definedName>
    <definedName name="Query1">#REF!</definedName>
    <definedName name="quetkeo">#REF!</definedName>
    <definedName name="quit">#REF!</definedName>
    <definedName name="quoan" localSheetId="22">{"'Sheet1'!$L$16"}</definedName>
    <definedName name="quoan">{"'Sheet1'!$L$16"}</definedName>
    <definedName name="Quote" localSheetId="22">#REF!</definedName>
    <definedName name="Quote">#REF!</definedName>
    <definedName name="QUOTE_PRICEBREAK" localSheetId="22">#REF!</definedName>
    <definedName name="QUOTE_PRICEBREAK">#REF!</definedName>
    <definedName name="QUOTE_PS_PRICEBREAK" localSheetId="22">#REF!</definedName>
    <definedName name="QUOTE_PS_PRICEBREAK">#REF!</definedName>
    <definedName name="QUOTEHOME" localSheetId="22">#REF!</definedName>
    <definedName name="QUOTEHOME">#REF!</definedName>
    <definedName name="quotenum" localSheetId="22">#REF!</definedName>
    <definedName name="quotenum">#REF!</definedName>
    <definedName name="qừq" localSheetId="0">{#N/A,#N/A,FALSE,"Chi tiÆt"}</definedName>
    <definedName name="qừq" localSheetId="22">{#N/A,#N/A,FALSE,"Chi tiÆt"}</definedName>
    <definedName name="qừq">{#N/A,#N/A,FALSE,"Chi tiÆt"}</definedName>
    <definedName name="qừq_1" localSheetId="0">{#N/A,#N/A,FALSE,"Chi tiÆt"}</definedName>
    <definedName name="qừq_1" localSheetId="14">{#N/A,#N/A,FALSE,"Chi tiÆt"}</definedName>
    <definedName name="qừq_1" localSheetId="16">{#N/A,#N/A,FALSE,"Chi tiÆt"}</definedName>
    <definedName name="qừq_1" localSheetId="22">{#N/A,#N/A,FALSE,"Chi tiÆt"}</definedName>
    <definedName name="qừq_1" localSheetId="7">{#N/A,#N/A,FALSE,"Chi tiÆt"}</definedName>
    <definedName name="qừq_1">{#N/A,#N/A,FALSE,"Chi tiÆt"}</definedName>
    <definedName name="quy" localSheetId="0">{"'Sheet1'!$L$16"}</definedName>
    <definedName name="quy" localSheetId="14">{"'Sheet1'!$L$16"}</definedName>
    <definedName name="quy" localSheetId="16">{"'Sheet1'!$L$16"}</definedName>
    <definedName name="quy" localSheetId="22">{"'Sheet1'!$L$16"}</definedName>
    <definedName name="quy" localSheetId="6">{"'Sheet1'!$L$16"}</definedName>
    <definedName name="quy" localSheetId="7">{"'Sheet1'!$L$16"}</definedName>
    <definedName name="quy">{"'Sheet1'!$L$16"}</definedName>
    <definedName name="qwe" localSheetId="22">{"'Sheet1'!$L$16"}</definedName>
    <definedName name="qwe">{"'Sheet1'!$L$16"}</definedName>
    <definedName name="QWER" localSheetId="22">{#N/A,#N/A,FALSE,"이태원철근"}</definedName>
    <definedName name="QWER">{#N/A,#N/A,FALSE,"이태원철근"}</definedName>
    <definedName name="qx" localSheetId="22">#REF!</definedName>
    <definedName name="qx">#REF!</definedName>
    <definedName name="qy" localSheetId="22">#REF!</definedName>
    <definedName name="qy">#REF!</definedName>
    <definedName name="qzqzqz10" localSheetId="22">#REF!</definedName>
    <definedName name="qzqzqz10">#REF!</definedName>
    <definedName name="qzqzqz11" localSheetId="22">#REF!</definedName>
    <definedName name="qzqzqz11">#REF!</definedName>
    <definedName name="qzqzqz12" localSheetId="22">#REF!</definedName>
    <definedName name="qzqzqz12">#REF!</definedName>
    <definedName name="qzqzqz13" localSheetId="22">#REF!</definedName>
    <definedName name="qzqzqz13">#REF!</definedName>
    <definedName name="qzqzqz14" localSheetId="22">#REF!</definedName>
    <definedName name="qzqzqz14">#REF!</definedName>
    <definedName name="qzqzqz15" localSheetId="22">#REF!</definedName>
    <definedName name="qzqzqz15">#REF!</definedName>
    <definedName name="qzqzqz16" localSheetId="22">#REF!</definedName>
    <definedName name="qzqzqz16">#REF!</definedName>
    <definedName name="qzqzqz17" localSheetId="22">#REF!</definedName>
    <definedName name="qzqzqz17">#REF!</definedName>
    <definedName name="qzqzqz18" localSheetId="22">#REF!</definedName>
    <definedName name="qzqzqz18">#REF!</definedName>
    <definedName name="qzqzqz19" localSheetId="22">#REF!</definedName>
    <definedName name="qzqzqz19">#REF!</definedName>
    <definedName name="qzqzqz20" localSheetId="22">#REF!</definedName>
    <definedName name="qzqzqz20">#REF!</definedName>
    <definedName name="qzqzqz21" localSheetId="22">#REF!</definedName>
    <definedName name="qzqzqz21">#REF!</definedName>
    <definedName name="qzqzqz22" localSheetId="22">#REF!</definedName>
    <definedName name="qzqzqz22">#REF!</definedName>
    <definedName name="qzqzqz23" localSheetId="22">#REF!</definedName>
    <definedName name="qzqzqz23">#REF!</definedName>
    <definedName name="qzqzqz24" localSheetId="22">#REF!</definedName>
    <definedName name="qzqzqz24">#REF!</definedName>
    <definedName name="qzqzqz25" localSheetId="22">#REF!</definedName>
    <definedName name="qzqzqz25">#REF!</definedName>
    <definedName name="qzqzqz26" localSheetId="22">#REF!</definedName>
    <definedName name="qzqzqz26">#REF!</definedName>
    <definedName name="qzqzqz27" localSheetId="22">#REF!</definedName>
    <definedName name="qzqzqz27">#REF!</definedName>
    <definedName name="qzqzqz28" localSheetId="22">#REF!</definedName>
    <definedName name="qzqzqz28">#REF!</definedName>
    <definedName name="qzqzqz29" localSheetId="22">#REF!</definedName>
    <definedName name="qzqzqz29">#REF!</definedName>
    <definedName name="qzqzqz30" localSheetId="22">#REF!</definedName>
    <definedName name="qzqzqz30">#REF!</definedName>
    <definedName name="qzqzqz31" localSheetId="22">#REF!</definedName>
    <definedName name="qzqzqz31">#REF!</definedName>
    <definedName name="qzqzqz32" localSheetId="22">#REF!</definedName>
    <definedName name="qzqzqz32">#REF!</definedName>
    <definedName name="qzqzqz6" localSheetId="22">#REF!</definedName>
    <definedName name="qzqzqz6">#REF!</definedName>
    <definedName name="qzqzqz7" localSheetId="22">#REF!</definedName>
    <definedName name="qzqzqz7">#REF!</definedName>
    <definedName name="qzqzqz8" localSheetId="22">#REF!</definedName>
    <definedName name="qzqzqz8">#REF!</definedName>
    <definedName name="qzqzqz9" localSheetId="22">#REF!</definedName>
    <definedName name="qzqzqz9">#REF!</definedName>
    <definedName name="r_">#REF!</definedName>
    <definedName name="R_GENERAL_RISK">#REF!</definedName>
    <definedName name="R_mong">#REF!</definedName>
    <definedName name="R_WAR_PROF">#REF!</definedName>
    <definedName name="r0_14">#REF!</definedName>
    <definedName name="r0_18">#REF!</definedName>
    <definedName name="ra" localSheetId="22">#REF!</definedName>
    <definedName name="ra">#REF!</definedName>
    <definedName name="Ra_">#REF!</definedName>
    <definedName name="ra11p" localSheetId="22">#REF!</definedName>
    <definedName name="ra11p">#REF!</definedName>
    <definedName name="ra11p_18" localSheetId="22">#REF!</definedName>
    <definedName name="ra11p_18">#REF!</definedName>
    <definedName name="ra13p" localSheetId="22">#REF!</definedName>
    <definedName name="ra13p">#REF!</definedName>
    <definedName name="ra13p_18" localSheetId="22">#REF!</definedName>
    <definedName name="ra13p_18">#REF!</definedName>
    <definedName name="rachCam" localSheetId="22">{"'Sheet1'!$L$16"}</definedName>
    <definedName name="rachCam">{"'Sheet1'!$L$16"}</definedName>
    <definedName name="Rack" localSheetId="22">#REF!</definedName>
    <definedName name="rack">#REF!</definedName>
    <definedName name="rack1" localSheetId="22">#REF!</definedName>
    <definedName name="rack1">#REF!</definedName>
    <definedName name="rack1_14">#REF!</definedName>
    <definedName name="rack2" localSheetId="22">#REF!</definedName>
    <definedName name="rack2">#REF!</definedName>
    <definedName name="rack2_14">#REF!</definedName>
    <definedName name="rack3" localSheetId="22">#REF!</definedName>
    <definedName name="rack3">#REF!</definedName>
    <definedName name="rack3_14">#REF!</definedName>
    <definedName name="rack4" localSheetId="22">#REF!</definedName>
    <definedName name="rack4">#REF!</definedName>
    <definedName name="rack4_14">#REF!</definedName>
    <definedName name="Racot">#REF!</definedName>
    <definedName name="radio" localSheetId="22">#REF!</definedName>
    <definedName name="radio">#REF!</definedName>
    <definedName name="radio_test_equipment">#REF!</definedName>
    <definedName name="RADIOPDH">#REF!</definedName>
    <definedName name="RADIOPDHUX">#REF!</definedName>
    <definedName name="RADIOSDH">#REF!</definedName>
    <definedName name="raiasphalt100">#REF!</definedName>
    <definedName name="raiasphalt65">#REF!</definedName>
    <definedName name="rain..">#REF!</definedName>
    <definedName name="RAM" localSheetId="22">#REF!</definedName>
    <definedName name="RAM">#REF!</definedName>
    <definedName name="RAM_ratio">70%</definedName>
    <definedName name="rang1" localSheetId="22">#REF!</definedName>
    <definedName name="rang1">#REF!</definedName>
    <definedName name="range" localSheetId="22">#REF!</definedName>
    <definedName name="range">#REF!</definedName>
    <definedName name="ranhtrai" localSheetId="22">{"'Sheet1'!$L$16"}</definedName>
    <definedName name="ranhtrai">{"'Sheet1'!$L$16"}</definedName>
    <definedName name="Ranhxay" localSheetId="0">{"'Sheet1'!$L$16"}</definedName>
    <definedName name="Ranhxay" localSheetId="14">{"'Sheet1'!$L$16"}</definedName>
    <definedName name="Ranhxay" localSheetId="19">{"'Sheet1'!$L$16"}</definedName>
    <definedName name="Ranhxay" localSheetId="16">{"'Sheet1'!$L$16"}</definedName>
    <definedName name="Ranhxay" localSheetId="17">{"'Sheet1'!$L$16"}</definedName>
    <definedName name="Ranhxay" localSheetId="18">{"'Sheet1'!$L$16"}</definedName>
    <definedName name="Ranhxay" localSheetId="22">{"'Sheet1'!$L$16"}</definedName>
    <definedName name="Ranhxay" localSheetId="6">{"'Sheet1'!$L$16"}</definedName>
    <definedName name="Ranhxay">{"'Sheet1'!$L$16"}</definedName>
    <definedName name="Ranhxay_1" localSheetId="0">{"'Sheet1'!$L$16"}</definedName>
    <definedName name="Ranhxay_1" localSheetId="14">{"'Sheet1'!$L$16"}</definedName>
    <definedName name="Ranhxay_1" localSheetId="16">{"'Sheet1'!$L$16"}</definedName>
    <definedName name="Ranhxay_1" localSheetId="22">{"'Sheet1'!$L$16"}</definedName>
    <definedName name="Ranhxay_1" localSheetId="7">{"'Sheet1'!$L$16"}</definedName>
    <definedName name="Ranhxay_1">{"'Sheet1'!$L$16"}</definedName>
    <definedName name="rate" localSheetId="22">21000</definedName>
    <definedName name="rate">21000</definedName>
    <definedName name="rate_14">14000</definedName>
    <definedName name="Rate_18">14563</definedName>
    <definedName name="Rate_APPROVE">#REF!</definedName>
    <definedName name="Rate_AUDIT">#REF!</definedName>
    <definedName name="Rate_BID">#REF!</definedName>
    <definedName name="Rate_DESIGN">#REF!</definedName>
    <definedName name="Rate_DEVICES">#REF!</definedName>
    <definedName name="Rate_ESTIMATE">#REF!</definedName>
    <definedName name="Rate_QLDA">#REF!</definedName>
    <definedName name="rate_USD" localSheetId="22">#REF!</definedName>
    <definedName name="rate_USD">#REF!</definedName>
    <definedName name="Rate_VERIFY">#REF!</definedName>
    <definedName name="ratem">#REF!</definedName>
    <definedName name="rates">#REF!</definedName>
    <definedName name="ratio">70%</definedName>
    <definedName name="Raûi_pheân_tre" localSheetId="22">#REF!</definedName>
    <definedName name="Raûi_pheân_tre">#REF!</definedName>
    <definedName name="RawAgencyPrice" localSheetId="22">#REF!</definedName>
    <definedName name="RawAgencyPrice">#REF!</definedName>
    <definedName name="RAY" localSheetId="22">#REF!</definedName>
    <definedName name="RAY">#REF!</definedName>
    <definedName name="raypb43" localSheetId="22">#REF!</definedName>
    <definedName name="raypb43">#REF!</definedName>
    <definedName name="rb" localSheetId="22">#REF!</definedName>
    <definedName name="rb">#REF!</definedName>
    <definedName name="RBData" localSheetId="22">#REF!</definedName>
    <definedName name="RBData">#REF!</definedName>
    <definedName name="Rbe" localSheetId="22">#REF!</definedName>
    <definedName name="Rbe">#REF!</definedName>
    <definedName name="Rc_" localSheetId="22">#REF!</definedName>
    <definedName name="Rc_">#REF!</definedName>
    <definedName name="RCArea" localSheetId="0">#REF!</definedName>
    <definedName name="RCArea" localSheetId="19">#REF!</definedName>
    <definedName name="RCArea" localSheetId="22">#REF!</definedName>
    <definedName name="RCArea" localSheetId="6">#REF!</definedName>
    <definedName name="RCArea">#REF!</definedName>
    <definedName name="Rcc" localSheetId="22">#REF!</definedName>
    <definedName name="Rcc">#REF!</definedName>
    <definedName name="RCF">#REF!</definedName>
    <definedName name="rche">#REF!</definedName>
    <definedName name="RCKM">#REF!</definedName>
    <definedName name="rct" localSheetId="22">#REF!</definedName>
    <definedName name="rct">#REF!</definedName>
    <definedName name="Rctpt" localSheetId="22">#REF!</definedName>
    <definedName name="Rctpt">#REF!</definedName>
    <definedName name="RCU_Area1" localSheetId="22">#REF!,#REF!,#REF!,#REF!,#REF!,#REF!,#REF!,#REF!,#REF!,#REF!,#REF!,#REF!,#REF!,#REF!,#REF!</definedName>
    <definedName name="RCU_Area1">#REF!,#REF!,#REF!,#REF!,#REF!,#REF!,#REF!,#REF!,#REF!,#REF!,#REF!,#REF!,#REF!,#REF!,#REF!</definedName>
    <definedName name="RCU_Area2" localSheetId="22">#REF!,#REF!,#REF!,#REF!,#REF!,#REF!,#REF!,#REF!,#REF!,#REF!,#REF!,#REF!,#REF!,#REF!,#REF!,#REF!</definedName>
    <definedName name="RCU_Area2">#REF!,#REF!,#REF!,#REF!,#REF!,#REF!,#REF!,#REF!,#REF!,#REF!,#REF!,#REF!,#REF!,#REF!,#REF!,#REF!</definedName>
    <definedName name="RDAM" localSheetId="22">#REF!</definedName>
    <definedName name="RDAM">#REF!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dd" localSheetId="0">{#N/A,#N/A,FALSE,"Chi tiÆt"}</definedName>
    <definedName name="rdrdd" localSheetId="22">{#N/A,#N/A,FALSE,"Chi tiÆt"}</definedName>
    <definedName name="rdrdd">{#N/A,#N/A,FALSE,"Chi tiÆt"}</definedName>
    <definedName name="rdrdd_1" localSheetId="0">{#N/A,#N/A,FALSE,"Chi tiÆt"}</definedName>
    <definedName name="rdrdd_1" localSheetId="14">{#N/A,#N/A,FALSE,"Chi tiÆt"}</definedName>
    <definedName name="rdrdd_1" localSheetId="16">{#N/A,#N/A,FALSE,"Chi tiÆt"}</definedName>
    <definedName name="rdrdd_1" localSheetId="22">{#N/A,#N/A,FALSE,"Chi tiÆt"}</definedName>
    <definedName name="rdrdd_1" localSheetId="7">{#N/A,#N/A,FALSE,"Chi tiÆt"}</definedName>
    <definedName name="rdrdd_1">{#N/A,#N/A,FALSE,"Chi tiÆt"}</definedName>
    <definedName name="RDRF" localSheetId="22">#REF!</definedName>
    <definedName name="RDRF">#REF!</definedName>
    <definedName name="re" localSheetId="22">{"'Sheet1'!$L$16"}</definedName>
    <definedName name="re">#REF!</definedName>
    <definedName name="re_price">#REF!</definedName>
    <definedName name="RearSlotDatabase">#REF!</definedName>
    <definedName name="RearSlotIndex">#REF!</definedName>
    <definedName name="RearSlotLabels">#REF!</definedName>
    <definedName name="RECBSS">#REF!</definedName>
    <definedName name="RECMW">#REF!</definedName>
    <definedName name="RECNCIT">#REF!</definedName>
    <definedName name="RECNSEL">#REF!</definedName>
    <definedName name="RECOT">#REF!</definedName>
    <definedName name="RECOUT" localSheetId="22">#REF!</definedName>
    <definedName name="RECOUT">NA()</definedName>
    <definedName name="RECOUT_14">NA()</definedName>
    <definedName name="RECOUT_18">NA()</definedName>
    <definedName name="RECT_SW" localSheetId="22">#REF!</definedName>
    <definedName name="RECT_SW">#REF!</definedName>
    <definedName name="RED" localSheetId="22">'B4. Định mức QLDA &amp; TV'!RED</definedName>
    <definedName name="RED">[0]!RED</definedName>
    <definedName name="RED_RIVER_BRIDGE__THANH_TRI_BRIDGE__CONSTRUCTION_PROJECT" localSheetId="22">#REF!</definedName>
    <definedName name="RED_RIVER_BRIDGE__THANH_TRI_BRIDGE__CONSTRUCTION_PROJECT">#REF!</definedName>
    <definedName name="REDIRECT_SECTION" localSheetId="22">#REF!</definedName>
    <definedName name="REDIRECT_SECTION">#REF!</definedName>
    <definedName name="Redundancy_Scheme">#REF!</definedName>
    <definedName name="REF_A_DISC62148250">#REF!</definedName>
    <definedName name="REF_B_DISC62148250">#REF!</definedName>
    <definedName name="REF_C1_DISC62148250">#REF!</definedName>
    <definedName name="REF_C2_DISC62148250">#REF!</definedName>
    <definedName name="REF_C3_DISC62148250">#REF!</definedName>
    <definedName name="REF_D_DISC62148250">#REF!</definedName>
    <definedName name="REF_F_DISC62148250">#REF!</definedName>
    <definedName name="Ref_item_R22">#REF!</definedName>
    <definedName name="Ref_item_R22upg">#REF!</definedName>
    <definedName name="ref_prix">#REF!</definedName>
    <definedName name="Ref_to_Sell">#REF!</definedName>
    <definedName name="RefTableau">#REF!</definedName>
    <definedName name="REG">#REF!</definedName>
    <definedName name="reg_plane">#REF!</definedName>
    <definedName name="REGATTS">#REF!</definedName>
    <definedName name="Region">#REF!</definedName>
    <definedName name="Release" localSheetId="22">#REF!</definedName>
    <definedName name="Release">#REF!</definedName>
    <definedName name="rembsc" localSheetId="22">#REF!</definedName>
    <definedName name="rembsc">#REF!</definedName>
    <definedName name="rembts" localSheetId="22">#REF!</definedName>
    <definedName name="rembts">#REF!</definedName>
    <definedName name="remise2000" localSheetId="22">#REF!</definedName>
    <definedName name="remise2000">#REF!</definedName>
    <definedName name="remise2001" localSheetId="22">#REF!</definedName>
    <definedName name="remise2001">#REF!</definedName>
    <definedName name="remise99" localSheetId="22">#REF!</definedName>
    <definedName name="remise99">#REF!</definedName>
    <definedName name="RemoteAccess">#REF!</definedName>
    <definedName name="REO" localSheetId="22">#REF!</definedName>
    <definedName name="REO">#REF!</definedName>
    <definedName name="Repair_Basic_Enh_SN">#REF!</definedName>
    <definedName name="Repair_Basic_Enh_VLN">#REF!</definedName>
    <definedName name="Repair_Basic_Std_LN">#REF!</definedName>
    <definedName name="Repair_Basic_Std_SN">#REF!</definedName>
    <definedName name="Repair_Basic_Std_VLN">#REF!</definedName>
    <definedName name="repair_costs">#REF!</definedName>
    <definedName name="Repair_L" localSheetId="22">#REF!</definedName>
    <definedName name="Repair_L">#REF!</definedName>
    <definedName name="Repair_M" localSheetId="22">#REF!</definedName>
    <definedName name="Repair_M">#REF!</definedName>
    <definedName name="Repair_Plus_Enh_LN">#REF!</definedName>
    <definedName name="Repair_Plus_Enh_SN">#REF!</definedName>
    <definedName name="Repair_Plus_Enh_VLN">#REF!</definedName>
    <definedName name="Repair_Plus_Std_LN">#REF!</definedName>
    <definedName name="Repair_Plus_Std_SN">#REF!</definedName>
    <definedName name="Repair_Plus_Std_VLN">#REF!</definedName>
    <definedName name="Repair_Premier_Enh_LN">#REF!</definedName>
    <definedName name="Repair_Premier_Enh_SN">#REF!</definedName>
    <definedName name="Repair_Premier_Enh_VLN">#REF!</definedName>
    <definedName name="Repair_Premier_Std_LN">#REF!</definedName>
    <definedName name="Repair_Premier_Std_SN">#REF!</definedName>
    <definedName name="Repair_Premier_Std_VLN">#REF!</definedName>
    <definedName name="Repair_S" localSheetId="22">#REF!</definedName>
    <definedName name="Repair_S">#REF!</definedName>
    <definedName name="Repair_VL" localSheetId="22">#REF!</definedName>
    <definedName name="Repair_VL">#REF!</definedName>
    <definedName name="Repat_tax" localSheetId="22">#REF!</definedName>
    <definedName name="Repat_tax">#REF!</definedName>
    <definedName name="replacement_cost">#REF!</definedName>
    <definedName name="REPORT_LINES_TO_FORMAT" localSheetId="22">#REF!,#REF!</definedName>
    <definedName name="REPORT_LINES_TO_FORMAT">#REF!,#REF!</definedName>
    <definedName name="REPORT_LINES_TO_FORMAT0" localSheetId="22">#REF!</definedName>
    <definedName name="REPORT_LINES_TO_FORMAT0">#REF!</definedName>
    <definedName name="REPORT_LINES_TO_FORMAT1" localSheetId="22">#REF!</definedName>
    <definedName name="REPORT_LINES_TO_FORMAT1">#REF!</definedName>
    <definedName name="REPORT_LINES_TO_FORMAT2" localSheetId="22">#REF!</definedName>
    <definedName name="REPORT_LINES_TO_FORMAT2">#REF!</definedName>
    <definedName name="REPORT_TOTALS_TO_FORMAT" localSheetId="22">#REF!,#REF!,#REF!</definedName>
    <definedName name="REPORT_TOTALS_TO_FORMAT">#REF!,#REF!,#REF!</definedName>
    <definedName name="REPORT_TOTALS_TO_FORMAT0" localSheetId="22">#REF!</definedName>
    <definedName name="REPORT_TOTALS_TO_FORMAT0">#REF!</definedName>
    <definedName name="REPORT_TOTALS_TO_FORMAT1" localSheetId="22">#REF!</definedName>
    <definedName name="REPORT_TOTALS_TO_FORMAT1">#REF!</definedName>
    <definedName name="REPORT_TOTALS_TO_FORMAT2" localSheetId="22">#REF!</definedName>
    <definedName name="REPORT_TOTALS_TO_FORMAT2">#REF!</definedName>
    <definedName name="REPORT_TOTALS_TO_FORMAT3" localSheetId="22">#REF!</definedName>
    <definedName name="REPORT_TOTALS_TO_FORMAT3">#REF!</definedName>
    <definedName name="REPORT_TOTALS_TO_FORMAT4" localSheetId="22">#REF!</definedName>
    <definedName name="REPORT_TOTALS_TO_FORMAT4">#REF!</definedName>
    <definedName name="REPORT_TOTALS_TO_FORMAT5" localSheetId="22">#REF!</definedName>
    <definedName name="REPORT_TOTALS_TO_FORMAT5">#REF!</definedName>
    <definedName name="REPORT01" localSheetId="22">#REF!</definedName>
    <definedName name="REPORT01">#REF!</definedName>
    <definedName name="REPORT02" localSheetId="22">#REF!</definedName>
    <definedName name="REPORT02">#REF!</definedName>
    <definedName name="reportanz" localSheetId="22">#REF!</definedName>
    <definedName name="reportanz">#REF!</definedName>
    <definedName name="reportcf">#REF!</definedName>
    <definedName name="reportvcbE">#REF!</definedName>
    <definedName name="reportvcbV">#REF!</definedName>
    <definedName name="RepZeit" localSheetId="22">#REF!</definedName>
    <definedName name="RepZeit">#REF!</definedName>
    <definedName name="res" localSheetId="0">{"MG-2002-F1",#N/A,FALSE,"PPU-Telemig";"MG-2002-F2",#N/A,FALSE,"PPU-Telemig";"MG-2002-F3",#N/A,FALSE,"PPU-Telemig";"MG-2002-F4",#N/A,FALSE,"PPU-Telemig";"MG-2003-F1",#N/A,FALSE,"PPU-Telemig";"MG-2004-F1",#N/A,FALSE,"PPU-Telemig"}</definedName>
    <definedName name="res" localSheetId="14">{"MG-2002-F1",#N/A,FALSE,"PPU-Telemig";"MG-2002-F2",#N/A,FALSE,"PPU-Telemig";"MG-2002-F3",#N/A,FALSE,"PPU-Telemig";"MG-2002-F4",#N/A,FALSE,"PPU-Telemig";"MG-2003-F1",#N/A,FALSE,"PPU-Telemig";"MG-2004-F1",#N/A,FALSE,"PPU-Telemig"}</definedName>
    <definedName name="res" localSheetId="16">{"MG-2002-F1",#N/A,FALSE,"PPU-Telemig";"MG-2002-F2",#N/A,FALSE,"PPU-Telemig";"MG-2002-F3",#N/A,FALSE,"PPU-Telemig";"MG-2002-F4",#N/A,FALSE,"PPU-Telemig";"MG-2003-F1",#N/A,FALSE,"PPU-Telemig";"MG-2004-F1",#N/A,FALSE,"PPU-Telemig"}</definedName>
    <definedName name="res" localSheetId="22">{"MG-2002-F1",#N/A,FALSE,"PPU-Telemig";"MG-2002-F2",#N/A,FALSE,"PPU-Telemig";"MG-2002-F3",#N/A,FALSE,"PPU-Telemig";"MG-2002-F4",#N/A,FALSE,"PPU-Telemig";"MG-2003-F1",#N/A,FALSE,"PPU-Telemig";"MG-2004-F1",#N/A,FALSE,"PPU-Telemig"}</definedName>
    <definedName name="res" localSheetId="7">{"MG-2002-F1",#N/A,FALSE,"PPU-Telemig";"MG-2002-F2",#N/A,FALSE,"PPU-Telemig";"MG-2002-F3",#N/A,FALSE,"PPU-Telemig";"MG-2002-F4",#N/A,FALSE,"PPU-Telemig";"MG-2003-F1",#N/A,FALSE,"PPU-Telemig";"MG-2004-F1",#N/A,FALSE,"PPU-Telemig"}</definedName>
    <definedName name="res">{"MG-2002-F1",#N/A,FALSE,"PPU-Telemig";"MG-2002-F2",#N/A,FALSE,"PPU-Telemig";"MG-2002-F3",#N/A,FALSE,"PPU-Telemig";"MG-2002-F4",#N/A,FALSE,"PPU-Telemig";"MG-2003-F1",#N/A,FALSE,"PPU-Telemig";"MG-2004-F1",#N/A,FALSE,"PPU-Telemig"}</definedName>
    <definedName name="res_1" localSheetId="0">{"MG-2002-F1",#N/A,FALSE,"PPU-Telemig";"MG-2002-F2",#N/A,FALSE,"PPU-Telemig";"MG-2002-F3",#N/A,FALSE,"PPU-Telemig";"MG-2002-F4",#N/A,FALSE,"PPU-Telemig";"MG-2003-F1",#N/A,FALSE,"PPU-Telemig";"MG-2004-F1",#N/A,FALSE,"PPU-Telemig"}</definedName>
    <definedName name="res_1" localSheetId="14">{"MG-2002-F1",#N/A,FALSE,"PPU-Telemig";"MG-2002-F2",#N/A,FALSE,"PPU-Telemig";"MG-2002-F3",#N/A,FALSE,"PPU-Telemig";"MG-2002-F4",#N/A,FALSE,"PPU-Telemig";"MG-2003-F1",#N/A,FALSE,"PPU-Telemig";"MG-2004-F1",#N/A,FALSE,"PPU-Telemig"}</definedName>
    <definedName name="res_1" localSheetId="16">{"MG-2002-F1",#N/A,FALSE,"PPU-Telemig";"MG-2002-F2",#N/A,FALSE,"PPU-Telemig";"MG-2002-F3",#N/A,FALSE,"PPU-Telemig";"MG-2002-F4",#N/A,FALSE,"PPU-Telemig";"MG-2003-F1",#N/A,FALSE,"PPU-Telemig";"MG-2004-F1",#N/A,FALSE,"PPU-Telemig"}</definedName>
    <definedName name="res_1" localSheetId="22">{"MG-2002-F1",#N/A,FALSE,"PPU-Telemig";"MG-2002-F2",#N/A,FALSE,"PPU-Telemig";"MG-2002-F3",#N/A,FALSE,"PPU-Telemig";"MG-2002-F4",#N/A,FALSE,"PPU-Telemig";"MG-2003-F1",#N/A,FALSE,"PPU-Telemig";"MG-2004-F1",#N/A,FALSE,"PPU-Telemig"}</definedName>
    <definedName name="res_1" localSheetId="7">{"MG-2002-F1",#N/A,FALSE,"PPU-Telemig";"MG-2002-F2",#N/A,FALSE,"PPU-Telemig";"MG-2002-F3",#N/A,FALSE,"PPU-Telemig";"MG-2002-F4",#N/A,FALSE,"PPU-Telemig";"MG-2003-F1",#N/A,FALSE,"PPU-Telemig";"MG-2004-F1",#N/A,FALSE,"PPU-Telemig"}</definedName>
    <definedName name="res_1">{"MG-2002-F1",#N/A,FALSE,"PPU-Telemig";"MG-2002-F2",#N/A,FALSE,"PPU-Telemig";"MG-2002-F3",#N/A,FALSE,"PPU-Telemig";"MG-2002-F4",#N/A,FALSE,"PPU-Telemig";"MG-2003-F1",#N/A,FALSE,"PPU-Telemig";"MG-2004-F1",#N/A,FALSE,"PPU-Telemig"}</definedName>
    <definedName name="Resale">#REF!</definedName>
    <definedName name="Reselects" localSheetId="22">#REF!</definedName>
    <definedName name="Reselects">#REF!</definedName>
    <definedName name="ResourceList">#REF!</definedName>
    <definedName name="Resources">#REF!</definedName>
    <definedName name="Restric">#REF!</definedName>
    <definedName name="Result" localSheetId="22">#REF!</definedName>
    <definedName name="Result">#REF!</definedName>
    <definedName name="Result21" localSheetId="0">{"'Sheet1'!$L$16"}</definedName>
    <definedName name="Result21" localSheetId="14">{"'Sheet1'!$L$16"}</definedName>
    <definedName name="Result21" localSheetId="19">{"'Sheet1'!$L$16"}</definedName>
    <definedName name="Result21" localSheetId="16">{"'Sheet1'!$L$16"}</definedName>
    <definedName name="Result21" localSheetId="17">{"'Sheet1'!$L$16"}</definedName>
    <definedName name="Result21" localSheetId="18">{"'Sheet1'!$L$16"}</definedName>
    <definedName name="Result21" localSheetId="22">{"'Sheet1'!$L$16"}</definedName>
    <definedName name="Result21" localSheetId="6">{"'Sheet1'!$L$16"}</definedName>
    <definedName name="Result21">{"'Sheet1'!$L$16"}</definedName>
    <definedName name="Result21_1" localSheetId="0">{"'Sheet1'!$L$16"}</definedName>
    <definedName name="Result21_1" localSheetId="14">{"'Sheet1'!$L$16"}</definedName>
    <definedName name="Result21_1" localSheetId="16">{"'Sheet1'!$L$16"}</definedName>
    <definedName name="Result21_1" localSheetId="22">{"'Sheet1'!$L$16"}</definedName>
    <definedName name="Result21_1" localSheetId="7">{"'Sheet1'!$L$16"}</definedName>
    <definedName name="Result21_1">{"'Sheet1'!$L$16"}</definedName>
    <definedName name="retÎtettt" localSheetId="22">#REF!</definedName>
    <definedName name="retÎtettt">#REF!</definedName>
    <definedName name="Retrofit">#REF!</definedName>
    <definedName name="reuse" localSheetId="22">#REF!</definedName>
    <definedName name="reuse">#REF!</definedName>
    <definedName name="RFE">#REF!</definedName>
    <definedName name="RFE_cost">#REF!</definedName>
    <definedName name="RFNZ3">#REF!</definedName>
    <definedName name="RFP003A" localSheetId="22">#REF!</definedName>
    <definedName name="RFP003A">#REF!</definedName>
    <definedName name="RFP003A_18" localSheetId="22">#REF!</definedName>
    <definedName name="RFP003A_18">#REF!</definedName>
    <definedName name="RFP003AA">#REF!</definedName>
    <definedName name="RFP003B" localSheetId="22">#REF!</definedName>
    <definedName name="RFP003B">#REF!</definedName>
    <definedName name="RFP003B_18" localSheetId="22">#REF!</definedName>
    <definedName name="RFP003B_18">#REF!</definedName>
    <definedName name="RFP003C" localSheetId="22">#REF!</definedName>
    <definedName name="RFP003C">#REF!</definedName>
    <definedName name="RFP003C_18" localSheetId="22">#REF!</definedName>
    <definedName name="RFP003C_18">#REF!</definedName>
    <definedName name="RFP003D" localSheetId="22">#REF!</definedName>
    <definedName name="RFP003D">#REF!</definedName>
    <definedName name="RFP003D_18" localSheetId="22">#REF!</definedName>
    <definedName name="RFP003D_18">#REF!</definedName>
    <definedName name="RFP003E" localSheetId="22">#REF!</definedName>
    <definedName name="RFP003E">#REF!</definedName>
    <definedName name="RFP003E_18" localSheetId="22">#REF!</definedName>
    <definedName name="RFP003E_18">#REF!</definedName>
    <definedName name="RFP003F" localSheetId="22">#REF!</definedName>
    <definedName name="RFP003F">#REF!</definedName>
    <definedName name="RFP003F_18" localSheetId="22">#REF!</definedName>
    <definedName name="RFP003F_18">#REF!</definedName>
    <definedName name="RFS">#REF!</definedName>
    <definedName name="rgdf" localSheetId="0">{"'Sheet1'!$L$16"}</definedName>
    <definedName name="rgdf" localSheetId="14">{"'Sheet1'!$L$16"}</definedName>
    <definedName name="rgdf" localSheetId="16">{"'Sheet1'!$L$16"}</definedName>
    <definedName name="rgdf" localSheetId="22">{"'Sheet1'!$L$16"}</definedName>
    <definedName name="rgdf" localSheetId="6">{"'Sheet1'!$L$16"}</definedName>
    <definedName name="rgdf" localSheetId="7">{"'Sheet1'!$L$16"}</definedName>
    <definedName name="rgdf">{"'Sheet1'!$L$16"}</definedName>
    <definedName name="RGLIF">#REF!</definedName>
    <definedName name="rgrsg" localSheetId="22">#REF!</definedName>
    <definedName name="rgrsg">#REF!</definedName>
    <definedName name="rgshds" localSheetId="22">{"'Sheet1'!$L$16"}</definedName>
    <definedName name="rgshds">{"'Sheet1'!$L$16"}</definedName>
    <definedName name="RH" localSheetId="0">{"'Sheet1'!$L$16"}</definedName>
    <definedName name="RH" localSheetId="14">{"'Sheet1'!$L$16"}</definedName>
    <definedName name="RH" localSheetId="16">{"'Sheet1'!$L$16"}</definedName>
    <definedName name="RH" localSheetId="17">{"'Sheet1'!$L$16"}</definedName>
    <definedName name="RH" localSheetId="18">{"'Sheet1'!$L$16"}</definedName>
    <definedName name="RH" localSheetId="22">{"'Sheet1'!$L$16"}</definedName>
    <definedName name="RH" localSheetId="6">{"'Sheet1'!$L$16"}</definedName>
    <definedName name="RH" localSheetId="7">{"'Sheet1'!$L$16"}</definedName>
    <definedName name="RH">{"'Sheet1'!$L$16"}</definedName>
    <definedName name="RHEC">#REF!</definedName>
    <definedName name="RHEFF">#REF!</definedName>
    <definedName name="rhgrs" localSheetId="0">{"'Sheet1'!$L$16"}</definedName>
    <definedName name="rhgrs" localSheetId="14">{"'Sheet1'!$L$16"}</definedName>
    <definedName name="rhgrs" localSheetId="19">{"'Sheet1'!$L$16"}</definedName>
    <definedName name="rhgrs" localSheetId="16">{"'Sheet1'!$L$16"}</definedName>
    <definedName name="rhgrs" localSheetId="17">{"'Sheet1'!$L$16"}</definedName>
    <definedName name="rhgrs" localSheetId="18">{"'Sheet1'!$L$16"}</definedName>
    <definedName name="rhgrs" localSheetId="22">{"'Sheet1'!$L$16"}</definedName>
    <definedName name="rhgrs" localSheetId="6">{"'Sheet1'!$L$16"}</definedName>
    <definedName name="rhgrs">{"'Sheet1'!$L$16"}</definedName>
    <definedName name="rhgrs_1" localSheetId="0">{"'Sheet1'!$L$16"}</definedName>
    <definedName name="rhgrs_1" localSheetId="14">{"'Sheet1'!$L$16"}</definedName>
    <definedName name="rhgrs_1" localSheetId="16">{"'Sheet1'!$L$16"}</definedName>
    <definedName name="rhgrs_1" localSheetId="22">{"'Sheet1'!$L$16"}</definedName>
    <definedName name="rhgrs_1" localSheetId="7">{"'Sheet1'!$L$16"}</definedName>
    <definedName name="rhgrs_1">{"'Sheet1'!$L$16"}</definedName>
    <definedName name="RHHC">#REF!</definedName>
    <definedName name="RHLIF">#REF!</definedName>
    <definedName name="RHOM">#REF!</definedName>
    <definedName name="rhrewhehe" localSheetId="0">{#N/A,#N/A,FALSE,"Chi tiÆt"}</definedName>
    <definedName name="rhrewhehe" localSheetId="22">{#N/A,#N/A,FALSE,"Chi tiÆt"}</definedName>
    <definedName name="rhrewhehe">{#N/A,#N/A,FALSE,"Chi tiÆt"}</definedName>
    <definedName name="rhrewhehe_1" localSheetId="0">{#N/A,#N/A,FALSE,"Chi tiÆt"}</definedName>
    <definedName name="rhrewhehe_1" localSheetId="14">{#N/A,#N/A,FALSE,"Chi tiÆt"}</definedName>
    <definedName name="rhrewhehe_1" localSheetId="16">{#N/A,#N/A,FALSE,"Chi tiÆt"}</definedName>
    <definedName name="rhrewhehe_1" localSheetId="22">{#N/A,#N/A,FALSE,"Chi tiÆt"}</definedName>
    <definedName name="rhrewhehe_1" localSheetId="7">{#N/A,#N/A,FALSE,"Chi tiÆt"}</definedName>
    <definedName name="rhrewhehe_1">{#N/A,#N/A,FALSE,"Chi tiÆt"}</definedName>
    <definedName name="Ricoh" localSheetId="22">#REF!</definedName>
    <definedName name="Ricoh">#REF!</definedName>
    <definedName name="ring1" localSheetId="22">#REF!</definedName>
    <definedName name="ring1">#REF!</definedName>
    <definedName name="ring2" localSheetId="22">#REF!</definedName>
    <definedName name="ring2">#REF!</definedName>
    <definedName name="RIR">#REF!</definedName>
    <definedName name="Risk">#REF!</definedName>
    <definedName name="River">#REF!</definedName>
    <definedName name="River_Code">#REF!</definedName>
    <definedName name="rjf" localSheetId="0">{"Offgrid",#N/A,FALSE,"OFFGRID";"Region",#N/A,FALSE,"REGION";"Offgrid -2",#N/A,FALSE,"OFFGRID";"WTP",#N/A,FALSE,"WTP";"WTP -2",#N/A,FALSE,"WTP";"Project",#N/A,FALSE,"PROJECT";"Summary -2",#N/A,FALSE,"SUMMARY"}</definedName>
    <definedName name="rjf" localSheetId="22">{"Offgrid",#N/A,FALSE,"OFFGRID";"Region",#N/A,FALSE,"REGION";"Offgrid -2",#N/A,FALSE,"OFFGRID";"WTP",#N/A,FALSE,"WTP";"WTP -2",#N/A,FALSE,"WTP";"Project",#N/A,FALSE,"PROJECT";"Summary -2",#N/A,FALSE,"SUMMARY"}</definedName>
    <definedName name="rjf">{"Offgrid",#N/A,FALSE,"OFFGRID";"Region",#N/A,FALSE,"REGION";"Offgrid -2",#N/A,FALSE,"OFFGRID";"WTP",#N/A,FALSE,"WTP";"WTP -2",#N/A,FALSE,"WTP";"Project",#N/A,FALSE,"PROJECT";"Summary -2",#N/A,FALSE,"SUMMARY"}</definedName>
    <definedName name="rjf_1" localSheetId="0">{"Offgrid",#N/A,FALSE,"OFFGRID";"Region",#N/A,FALSE,"REGION";"Offgrid -2",#N/A,FALSE,"OFFGRID";"WTP",#N/A,FALSE,"WTP";"WTP -2",#N/A,FALSE,"WTP";"Project",#N/A,FALSE,"PROJECT";"Summary -2",#N/A,FALSE,"SUMMARY"}</definedName>
    <definedName name="rjf_1" localSheetId="14">{"Offgrid",#N/A,FALSE,"OFFGRID";"Region",#N/A,FALSE,"REGION";"Offgrid -2",#N/A,FALSE,"OFFGRID";"WTP",#N/A,FALSE,"WTP";"WTP -2",#N/A,FALSE,"WTP";"Project",#N/A,FALSE,"PROJECT";"Summary -2",#N/A,FALSE,"SUMMARY"}</definedName>
    <definedName name="rjf_1" localSheetId="16">{"Offgrid",#N/A,FALSE,"OFFGRID";"Region",#N/A,FALSE,"REGION";"Offgrid -2",#N/A,FALSE,"OFFGRID";"WTP",#N/A,FALSE,"WTP";"WTP -2",#N/A,FALSE,"WTP";"Project",#N/A,FALSE,"PROJECT";"Summary -2",#N/A,FALSE,"SUMMARY"}</definedName>
    <definedName name="rjf_1" localSheetId="22">{"Offgrid",#N/A,FALSE,"OFFGRID";"Region",#N/A,FALSE,"REGION";"Offgrid -2",#N/A,FALSE,"OFFGRID";"WTP",#N/A,FALSE,"WTP";"WTP -2",#N/A,FALSE,"WTP";"Project",#N/A,FALSE,"PROJECT";"Summary -2",#N/A,FALSE,"SUMMARY"}</definedName>
    <definedName name="rjf_1" localSheetId="7">{"Offgrid",#N/A,FALSE,"OFFGRID";"Region",#N/A,FALSE,"REGION";"Offgrid -2",#N/A,FALSE,"OFFGRID";"WTP",#N/A,FALSE,"WTP";"WTP -2",#N/A,FALSE,"WTP";"Project",#N/A,FALSE,"PROJECT";"Summary -2",#N/A,FALSE,"SUMMARY"}</definedName>
    <definedName name="rjf_1">{"Offgrid",#N/A,FALSE,"OFFGRID";"Region",#N/A,FALSE,"REGION";"Offgrid -2",#N/A,FALSE,"OFFGRID";"WTP",#N/A,FALSE,"WTP";"WTP -2",#N/A,FALSE,"WTP";"Project",#N/A,FALSE,"PROJECT";"Summary -2",#N/A,FALSE,"SUMMARY"}</definedName>
    <definedName name="rk">#REF!</definedName>
    <definedName name="rkc" localSheetId="22">#REF!</definedName>
    <definedName name="rkc">#REF!</definedName>
    <definedName name="rkd" localSheetId="0">{#N/A,#N/A,FALSE,"CCTV"}</definedName>
    <definedName name="rkd" localSheetId="22">{#N/A,#N/A,FALSE,"CCTV"}</definedName>
    <definedName name="rkd">{#N/A,#N/A,FALSE,"CCTV"}</definedName>
    <definedName name="rkd_1" localSheetId="0">{#N/A,#N/A,FALSE,"CCTV"}</definedName>
    <definedName name="rkd_1" localSheetId="14">{#N/A,#N/A,FALSE,"CCTV"}</definedName>
    <definedName name="rkd_1" localSheetId="16">{#N/A,#N/A,FALSE,"CCTV"}</definedName>
    <definedName name="rkd_1" localSheetId="22">{#N/A,#N/A,FALSE,"CCTV"}</definedName>
    <definedName name="rkd_1" localSheetId="7">{#N/A,#N/A,FALSE,"CCTV"}</definedName>
    <definedName name="rkd_1">{#N/A,#N/A,FALSE,"CCTV"}</definedName>
    <definedName name="RLd" localSheetId="22">#REF!</definedName>
    <definedName name="RLd">#REF!</definedName>
    <definedName name="RLF" localSheetId="22">#REF!</definedName>
    <definedName name="RLF">#REF!</definedName>
    <definedName name="RLKM">#REF!</definedName>
    <definedName name="RLL">#REF!</definedName>
    <definedName name="RLOM">#REF!</definedName>
    <definedName name="Rm_FF">#REF!</definedName>
    <definedName name="RMCG">#REF!</definedName>
    <definedName name="RMSP_LSY">#REF!</definedName>
    <definedName name="rmx_ban" localSheetId="22">#REF!</definedName>
    <definedName name="rmx_ban">#REF!</definedName>
    <definedName name="RMX_vao" localSheetId="22">#REF!</definedName>
    <definedName name="RMX_vao">#REF!</definedName>
    <definedName name="Rn" localSheetId="22">#REF!</definedName>
    <definedName name="Rn">#REF!</definedName>
    <definedName name="Rncot" localSheetId="22">#REF!</definedName>
    <definedName name="Rncot">#REF!</definedName>
    <definedName name="rng3630_Spare" localSheetId="22">#REF!</definedName>
    <definedName name="rng3630_Spare">#REF!</definedName>
    <definedName name="rng5620_NM" localSheetId="22">#REF!</definedName>
    <definedName name="rng5620_NM">#REF!</definedName>
    <definedName name="rng7270_MSC" localSheetId="22">#REF!</definedName>
    <definedName name="rng7270_MSC">#REF!</definedName>
    <definedName name="rng7450_ESS_1" localSheetId="22">#REF!</definedName>
    <definedName name="rng7450_ESS_1">#REF!</definedName>
    <definedName name="rng7450_ESS_7" localSheetId="22">#REF!</definedName>
    <definedName name="rng7450_ESS_7">#REF!</definedName>
    <definedName name="rng7470_MSP" localSheetId="22">#REF!</definedName>
    <definedName name="rng7470_MSP">#REF!</definedName>
    <definedName name="rng7670_RSP" localSheetId="22">#REF!</definedName>
    <definedName name="rng7670_RSP">#REF!</definedName>
    <definedName name="rng7670_RSP_ESE" localSheetId="22">#REF!</definedName>
    <definedName name="rng7670_RSP_ESE">#REF!</definedName>
    <definedName name="rng7710_SR_c12" localSheetId="22">#REF!</definedName>
    <definedName name="rng7710_SR_c12">#REF!</definedName>
    <definedName name="rng7750_SR_4" localSheetId="22">#REF!</definedName>
    <definedName name="rng7750_SR_4">#REF!</definedName>
    <definedName name="rng7750_SR_7" localSheetId="22">#REF!</definedName>
    <definedName name="rng7750_SR_7">#REF!</definedName>
    <definedName name="rng7770_OBX" localSheetId="22">#REF!</definedName>
    <definedName name="rng7770_OBX">#REF!</definedName>
    <definedName name="rnhum" localSheetId="22">{"'Sheet1'!$L$16"}</definedName>
    <definedName name="rnhum">{"'Sheet1'!$L$16"}</definedName>
    <definedName name="RNOdiscount">#REF!</definedName>
    <definedName name="rnp" localSheetId="22">32</definedName>
    <definedName name="rnp">32</definedName>
    <definedName name="RNPWKSA">#REF!</definedName>
    <definedName name="Road" localSheetId="22">{"'Sheet1'!$L$16"}</definedName>
    <definedName name="Road">{"'Sheet1'!$L$16"}</definedName>
    <definedName name="Road_Code">#REF!</definedName>
    <definedName name="Road_Name">#REF!</definedName>
    <definedName name="Roadfreight" localSheetId="22">#REF!</definedName>
    <definedName name="Roadfreight">#REF!</definedName>
    <definedName name="RoadNo_373">#REF!</definedName>
    <definedName name="roamgrow">#REF!</definedName>
    <definedName name="RoamingCell">#REF!</definedName>
    <definedName name="rong1" localSheetId="22">#REF!</definedName>
    <definedName name="rong1">#REF!</definedName>
    <definedName name="rong2" localSheetId="22">#REF!</definedName>
    <definedName name="rong2">#REF!</definedName>
    <definedName name="rong3" localSheetId="22">#REF!</definedName>
    <definedName name="rong3">#REF!</definedName>
    <definedName name="rong4" localSheetId="22">#REF!</definedName>
    <definedName name="rong4">#REF!</definedName>
    <definedName name="rong5" localSheetId="22">#REF!</definedName>
    <definedName name="rong5">#REF!</definedName>
    <definedName name="rong6" localSheetId="22">#REF!</definedName>
    <definedName name="rong6">#REF!</definedName>
    <definedName name="RoofingWork_18">#REF!</definedName>
    <definedName name="Roundabout2030" localSheetId="22">{"'Sheet1'!$L$16"}</definedName>
    <definedName name="Roundabout2030">{"'Sheet1'!$L$16"}</definedName>
    <definedName name="roundup" localSheetId="22">#REF!</definedName>
    <definedName name="roundup">#REF!</definedName>
    <definedName name="ROUTER" localSheetId="22">#REF!</definedName>
    <definedName name="ROUTER">#REF!</definedName>
    <definedName name="rowdex">#REF!</definedName>
    <definedName name="RPHEC">#REF!</definedName>
    <definedName name="RPHLIF">#REF!</definedName>
    <definedName name="RPHOM">#REF!</definedName>
    <definedName name="RPHPC">#REF!</definedName>
    <definedName name="RPLA" localSheetId="0">{"'Sheet1'!$L$16"}</definedName>
    <definedName name="RPLA" localSheetId="14">{"'Sheet1'!$L$16"}</definedName>
    <definedName name="RPLA" localSheetId="19">{"'Sheet1'!$L$16"}</definedName>
    <definedName name="RPLA" localSheetId="16">{"'Sheet1'!$L$16"}</definedName>
    <definedName name="RPLA" localSheetId="22">{"'Sheet1'!$L$16"}</definedName>
    <definedName name="RPLA" localSheetId="6">{"'Sheet1'!$L$16"}</definedName>
    <definedName name="RPLA" localSheetId="7">{"'Sheet1'!$L$16"}</definedName>
    <definedName name="RPLA">{"'Sheet1'!$L$16"}</definedName>
    <definedName name="RPM_Pr">#REF!</definedName>
    <definedName name="rps" localSheetId="22">#REF!</definedName>
    <definedName name="rps">#REF!</definedName>
    <definedName name="RR" localSheetId="0">{"MG-2002-F1",#N/A,FALSE,"PPU-Telemig";"MG-2002-F2",#N/A,FALSE,"PPU-Telemig";"MG-2002-F3",#N/A,FALSE,"PPU-Telemig";"MG-2002-F4",#N/A,FALSE,"PPU-Telemig";"MG-2003-F1",#N/A,FALSE,"PPU-Telemig";"MG-2004-F1",#N/A,FALSE,"PPU-Telemig"}</definedName>
    <definedName name="RR" localSheetId="14">{"MG-2002-F1",#N/A,FALSE,"PPU-Telemig";"MG-2002-F2",#N/A,FALSE,"PPU-Telemig";"MG-2002-F3",#N/A,FALSE,"PPU-Telemig";"MG-2002-F4",#N/A,FALSE,"PPU-Telemig";"MG-2003-F1",#N/A,FALSE,"PPU-Telemig";"MG-2004-F1",#N/A,FALSE,"PPU-Telemig"}</definedName>
    <definedName name="rr" localSheetId="19">{#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RR" localSheetId="16">{"MG-2002-F1",#N/A,FALSE,"PPU-Telemig";"MG-2002-F2",#N/A,FALSE,"PPU-Telemig";"MG-2002-F3",#N/A,FALSE,"PPU-Telemig";"MG-2002-F4",#N/A,FALSE,"PPU-Telemig";"MG-2003-F1",#N/A,FALSE,"PPU-Telemig";"MG-2004-F1",#N/A,FALSE,"PPU-Telemig"}</definedName>
    <definedName name="RR" localSheetId="22">{"MG-2002-F1",#N/A,FALSE,"PPU-Telemig";"MG-2002-F2",#N/A,FALSE,"PPU-Telemig";"MG-2002-F3",#N/A,FALSE,"PPU-Telemig";"MG-2002-F4",#N/A,FALSE,"PPU-Telemig";"MG-2003-F1",#N/A,FALSE,"PPU-Telemig";"MG-2004-F1",#N/A,FALSE,"PPU-Telemig"}</definedName>
    <definedName name="RR" localSheetId="7">{"MG-2002-F1",#N/A,FALSE,"PPU-Telemig";"MG-2002-F2",#N/A,FALSE,"PPU-Telemig";"MG-2002-F3",#N/A,FALSE,"PPU-Telemig";"MG-2002-F4",#N/A,FALSE,"PPU-Telemig";"MG-2003-F1",#N/A,FALSE,"PPU-Telemig";"MG-2004-F1",#N/A,FALSE,"PPU-Telemig"}</definedName>
    <definedName name="RR">{"MG-2002-F1",#N/A,FALSE,"PPU-Telemig";"MG-2002-F2",#N/A,FALSE,"PPU-Telemig";"MG-2002-F3",#N/A,FALSE,"PPU-Telemig";"MG-2002-F4",#N/A,FALSE,"PPU-Telemig";"MG-2003-F1",#N/A,FALSE,"PPU-Telemig";"MG-2004-F1",#N/A,FALSE,"PPU-Telemig"}</definedName>
    <definedName name="RR_1" localSheetId="0">{"MG-2002-F1",#N/A,FALSE,"PPU-Telemig";"MG-2002-F2",#N/A,FALSE,"PPU-Telemig";"MG-2002-F3",#N/A,FALSE,"PPU-Telemig";"MG-2002-F4",#N/A,FALSE,"PPU-Telemig";"MG-2003-F1",#N/A,FALSE,"PPU-Telemig";"MG-2004-F1",#N/A,FALSE,"PPU-Telemig"}</definedName>
    <definedName name="RR_1" localSheetId="14">{"MG-2002-F1",#N/A,FALSE,"PPU-Telemig";"MG-2002-F2",#N/A,FALSE,"PPU-Telemig";"MG-2002-F3",#N/A,FALSE,"PPU-Telemig";"MG-2002-F4",#N/A,FALSE,"PPU-Telemig";"MG-2003-F1",#N/A,FALSE,"PPU-Telemig";"MG-2004-F1",#N/A,FALSE,"PPU-Telemig"}</definedName>
    <definedName name="RR_1" localSheetId="16">{"MG-2002-F1",#N/A,FALSE,"PPU-Telemig";"MG-2002-F2",#N/A,FALSE,"PPU-Telemig";"MG-2002-F3",#N/A,FALSE,"PPU-Telemig";"MG-2002-F4",#N/A,FALSE,"PPU-Telemig";"MG-2003-F1",#N/A,FALSE,"PPU-Telemig";"MG-2004-F1",#N/A,FALSE,"PPU-Telemig"}</definedName>
    <definedName name="RR_1" localSheetId="22">{"MG-2002-F1",#N/A,FALSE,"PPU-Telemig";"MG-2002-F2",#N/A,FALSE,"PPU-Telemig";"MG-2002-F3",#N/A,FALSE,"PPU-Telemig";"MG-2002-F4",#N/A,FALSE,"PPU-Telemig";"MG-2003-F1",#N/A,FALSE,"PPU-Telemig";"MG-2004-F1",#N/A,FALSE,"PPU-Telemig"}</definedName>
    <definedName name="RR_1" localSheetId="7">{"MG-2002-F1",#N/A,FALSE,"PPU-Telemig";"MG-2002-F2",#N/A,FALSE,"PPU-Telemig";"MG-2002-F3",#N/A,FALSE,"PPU-Telemig";"MG-2002-F4",#N/A,FALSE,"PPU-Telemig";"MG-2003-F1",#N/A,FALSE,"PPU-Telemig";"MG-2004-F1",#N/A,FALSE,"PPU-Telemig"}</definedName>
    <definedName name="RR_1">{"MG-2002-F1",#N/A,FALSE,"PPU-Telemig";"MG-2002-F2",#N/A,FALSE,"PPU-Telemig";"MG-2002-F3",#N/A,FALSE,"PPU-Telemig";"MG-2002-F4",#N/A,FALSE,"PPU-Telemig";"MG-2003-F1",#N/A,FALSE,"PPU-Telemig";"MG-2004-F1",#N/A,FALSE,"PPU-Telemig"}</definedName>
    <definedName name="RRA" localSheetId="22">#REF!</definedName>
    <definedName name="RRA">#REF!</definedName>
    <definedName name="Rrpo" localSheetId="22">#REF!</definedName>
    <definedName name="Rrpo">#REF!</definedName>
    <definedName name="RRR"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T_Cell">#REF!</definedName>
    <definedName name="Rs" localSheetId="22">#REF!</definedName>
    <definedName name="Rs">#REF!</definedName>
    <definedName name="rs_faf" localSheetId="22">#REF!</definedName>
    <definedName name="rs_faf">#REF!</definedName>
    <definedName name="rs16k_cm_nbr" localSheetId="22">#REF!</definedName>
    <definedName name="rs16k_cm_nbr">#REF!</definedName>
    <definedName name="rs16k_pup" localSheetId="22">#REF!</definedName>
    <definedName name="rs16k_pup">#REF!</definedName>
    <definedName name="rs16k_reup" localSheetId="22">#REF!</definedName>
    <definedName name="rs16k_reup">#REF!</definedName>
    <definedName name="rs16k_slot_nbrs" localSheetId="22">#REF!</definedName>
    <definedName name="rs16k_slot_nbrs">#REF!</definedName>
    <definedName name="rs38k_pup" localSheetId="22">#REF!</definedName>
    <definedName name="rs38k_pup">#REF!</definedName>
    <definedName name="rs38k_reup" localSheetId="22">#REF!</definedName>
    <definedName name="rs38k_reup">#REF!</definedName>
    <definedName name="rs3k_base" localSheetId="22">#REF!</definedName>
    <definedName name="rs3k_base">#REF!</definedName>
    <definedName name="rs3k_pup" localSheetId="22">#REF!</definedName>
    <definedName name="rs3k_pup">#REF!</definedName>
    <definedName name="rs3k_reup" localSheetId="22">#REF!</definedName>
    <definedName name="rs3k_reup">#REF!</definedName>
    <definedName name="rs3k_slot_nbrs" localSheetId="22">#REF!</definedName>
    <definedName name="rs3k_slot_nbrs">#REF!</definedName>
    <definedName name="rs86k_base" localSheetId="22">#REF!</definedName>
    <definedName name="rs86k_base">#REF!</definedName>
    <definedName name="rs86k_cm" localSheetId="22">#REF!</definedName>
    <definedName name="rs86k_cm">#REF!</definedName>
    <definedName name="rs86k_cm_nbr" localSheetId="22">#REF!</definedName>
    <definedName name="rs86k_cm_nbr">#REF!</definedName>
    <definedName name="rs86k_pwr" localSheetId="22">#REF!</definedName>
    <definedName name="rs86k_pwr">#REF!</definedName>
    <definedName name="rs86k_slot_nbrs" localSheetId="22">#REF!</definedName>
    <definedName name="rs86k_slot_nbrs">#REF!</definedName>
    <definedName name="rs8k_cm_nbr" localSheetId="22">#REF!</definedName>
    <definedName name="rs8k_cm_nbr">#REF!</definedName>
    <definedName name="rs8k_pup" localSheetId="22">#REF!</definedName>
    <definedName name="rs8k_pup">#REF!</definedName>
    <definedName name="rs8k_reup" localSheetId="22">#REF!</definedName>
    <definedName name="rs8k_reup">#REF!</definedName>
    <definedName name="rs8k_slot_nbrs" localSheetId="22">#REF!</definedName>
    <definedName name="rs8k_slot_nbrs">#REF!</definedName>
    <definedName name="RSA" localSheetId="22">#REF!</definedName>
    <definedName name="RSA">#REF!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PriceHWPF22">#REF!</definedName>
    <definedName name="RSPriceSWPF22">#REF!</definedName>
    <definedName name="RSSC">#REF!</definedName>
    <definedName name="rsýhd" localSheetId="22">#REF!</definedName>
    <definedName name="rsýhd">#REF!</definedName>
    <definedName name="RT" localSheetId="22">#REF!</definedName>
    <definedName name="RT">#REF!</definedName>
    <definedName name="RT_10" localSheetId="22">#REF!</definedName>
    <definedName name="RT_10">#REF!</definedName>
    <definedName name="RT_11" localSheetId="22">#REF!</definedName>
    <definedName name="RT_11">#REF!</definedName>
    <definedName name="RT_12">#REF!</definedName>
    <definedName name="RT_13">#REF!</definedName>
    <definedName name="RT_14">#REF!</definedName>
    <definedName name="rtc">#REF!</definedName>
    <definedName name="Rtc_14">#REF!</definedName>
    <definedName name="Rtc_18">#REF!</definedName>
    <definedName name="RTEflag">#REF!</definedName>
    <definedName name="RTEG">#REF!</definedName>
    <definedName name="Rth">#REF!</definedName>
    <definedName name="rthan">#REF!</definedName>
    <definedName name="rthttr" localSheetId="22">{"'Sheet1'!$L$16"}</definedName>
    <definedName name="rthttr">{"'Sheet1'!$L$16"}</definedName>
    <definedName name="rtr" localSheetId="22">{"'Sheet1'!$L$16"}</definedName>
    <definedName name="rtr">{"'Sheet1'!$L$16"}</definedName>
    <definedName name="RTSP">#REF!</definedName>
    <definedName name="RTU_Radio" localSheetId="22">#REF!</definedName>
    <definedName name="RTU_Radio">#REF!</definedName>
    <definedName name="RTU_SCP">#REF!</definedName>
    <definedName name="RTUDiscount">#REF!</definedName>
    <definedName name="RTUOptions">#REF!</definedName>
    <definedName name="RTUPlatform">#REF!</definedName>
    <definedName name="RTUs" localSheetId="22">#REF!</definedName>
    <definedName name="RTUs">#REF!</definedName>
    <definedName name="RTUService">#REF!</definedName>
    <definedName name="Ru" localSheetId="22">#REF!</definedName>
    <definedName name="ru">#REF!</definedName>
    <definedName name="Rückkehrzeit" localSheetId="22">#REF!</definedName>
    <definedName name="Rückkehrzeit">#REF!</definedName>
    <definedName name="Rucoc">#REF!</definedName>
    <definedName name="ruu">#REF!</definedName>
    <definedName name="ruv">#REF!</definedName>
    <definedName name="ruw">#REF!</definedName>
    <definedName name="rvv">#REF!</definedName>
    <definedName name="rvw">#REF!</definedName>
    <definedName name="RWTPhi">#REF!</definedName>
    <definedName name="RWTPlo">#REF!</definedName>
    <definedName name="rww">#REF!</definedName>
    <definedName name="RXGD">#REF!</definedName>
    <definedName name="ryedfg" localSheetId="0">{#N/A,#N/A,FALSE,"CCTV"}</definedName>
    <definedName name="ryedfg" localSheetId="22">{#N/A,#N/A,FALSE,"CCTV"}</definedName>
    <definedName name="ryedfg">{#N/A,#N/A,FALSE,"CCTV"}</definedName>
    <definedName name="ryedfg_1" localSheetId="0">{#N/A,#N/A,FALSE,"CCTV"}</definedName>
    <definedName name="ryedfg_1" localSheetId="14">{#N/A,#N/A,FALSE,"CCTV"}</definedName>
    <definedName name="ryedfg_1" localSheetId="16">{#N/A,#N/A,FALSE,"CCTV"}</definedName>
    <definedName name="ryedfg_1" localSheetId="22">{#N/A,#N/A,FALSE,"CCTV"}</definedName>
    <definedName name="ryedfg_1" localSheetId="7">{#N/A,#N/A,FALSE,"CCTV"}</definedName>
    <definedName name="ryedfg_1">{#N/A,#N/A,FALSE,"CCTV"}</definedName>
    <definedName name="ryhtrd" localSheetId="0">{#N/A,#N/A,FALSE,"Chi tiÆt"}</definedName>
    <definedName name="ryhtrd" localSheetId="22">{#N/A,#N/A,FALSE,"Chi tiÆt"}</definedName>
    <definedName name="ryhtrd">{#N/A,#N/A,FALSE,"Chi tiÆt"}</definedName>
    <definedName name="ryhtrd_1" localSheetId="0">{#N/A,#N/A,FALSE,"Chi tiÆt"}</definedName>
    <definedName name="ryhtrd_1" localSheetId="14">{#N/A,#N/A,FALSE,"Chi tiÆt"}</definedName>
    <definedName name="ryhtrd_1" localSheetId="16">{#N/A,#N/A,FALSE,"Chi tiÆt"}</definedName>
    <definedName name="ryhtrd_1" localSheetId="22">{#N/A,#N/A,FALSE,"Chi tiÆt"}</definedName>
    <definedName name="ryhtrd_1" localSheetId="7">{#N/A,#N/A,FALSE,"Chi tiÆt"}</definedName>
    <definedName name="ryhtrd_1">{#N/A,#N/A,FALSE,"Chi tiÆt"}</definedName>
    <definedName name="s" localSheetId="22">{#N/A,#N/A,TRUE,"Config1";#N/A,#N/A,TRUE,"Config2";#N/A,#N/A,TRUE,"Config3";#N/A,#N/A,TRUE,"Config4";#N/A,#N/A,TRUE,"Config5";#N/A,#N/A,TRUE,"Config6";#N/A,#N/A,TRUE,"Config7"}</definedName>
    <definedName name="s">#REF!</definedName>
    <definedName name="s_" localSheetId="22">#REF!</definedName>
    <definedName name="s_">#REF!</definedName>
    <definedName name="s_1" localSheetId="22">{#N/A,#N/A,TRUE,"Config1";#N/A,#N/A,TRUE,"Config2";#N/A,#N/A,TRUE,"Config3";#N/A,#N/A,TRUE,"Config4";#N/A,#N/A,TRUE,"Config5";#N/A,#N/A,TRUE,"Config6";#N/A,#N/A,TRUE,"Config7"}</definedName>
    <definedName name="S_1">#REF!</definedName>
    <definedName name="S_1_ong" localSheetId="22">#REF!</definedName>
    <definedName name="S_1_ong">#REF!</definedName>
    <definedName name="S_1ong" localSheetId="22">#REF!</definedName>
    <definedName name="S_1ong">#REF!</definedName>
    <definedName name="S_2">#REF!</definedName>
    <definedName name="S_2_Bï_v_nh">#REF!</definedName>
    <definedName name="S_Dyn_EC">#REF!</definedName>
    <definedName name="S_incoterm_cost">#REF!</definedName>
    <definedName name="S_incoterm_price">#REF!</definedName>
    <definedName name="S_LOI_Alcaltel">#REF!</definedName>
    <definedName name="s.">#REF!</definedName>
    <definedName name="s1_">#REF!</definedName>
    <definedName name="s2_">#REF!</definedName>
    <definedName name="S2販直" localSheetId="22">#REF!</definedName>
    <definedName name="S2販直">#REF!</definedName>
    <definedName name="s3_">#REF!</definedName>
    <definedName name="s4_">#REF!</definedName>
    <definedName name="s75F29" localSheetId="22">#REF!</definedName>
    <definedName name="s75F29">#REF!</definedName>
    <definedName name="s75F29_14" localSheetId="22">#REF!</definedName>
    <definedName name="s75F29_14">#REF!</definedName>
    <definedName name="sa" localSheetId="22">#REF!</definedName>
    <definedName name="sa">#REF!</definedName>
    <definedName name="Sâau" localSheetId="22">'B4. Định mức QLDA &amp; TV'!Sâau</definedName>
    <definedName name="Sâau">[0]!Sâau</definedName>
    <definedName name="SACE">#REF!</definedName>
    <definedName name="sad" localSheetId="0">{"'Sheet1'!$L$16"}</definedName>
    <definedName name="sad" localSheetId="14">{"'Sheet1'!$L$16"}</definedName>
    <definedName name="sad" localSheetId="16">{"'Sheet1'!$L$16"}</definedName>
    <definedName name="sad" localSheetId="22">{"'Sheet1'!$L$16"}</definedName>
    <definedName name="sad" localSheetId="7">{"'Sheet1'!$L$16"}</definedName>
    <definedName name="sad">{"'Sheet1'!$L$16"}</definedName>
    <definedName name="sad_1" localSheetId="0">{"'Sheet1'!$L$16"}</definedName>
    <definedName name="sad_1" localSheetId="14">{"'Sheet1'!$L$16"}</definedName>
    <definedName name="sad_1" localSheetId="16">{"'Sheet1'!$L$16"}</definedName>
    <definedName name="sad_1" localSheetId="22">{"'Sheet1'!$L$16"}</definedName>
    <definedName name="sad_1" localSheetId="7">{"'Sheet1'!$L$16"}</definedName>
    <definedName name="sad_1">{"'Sheet1'!$L$16"}</definedName>
    <definedName name="sadf" localSheetId="22">'B4. Định mức QLDA &amp; TV'!sadf</definedName>
    <definedName name="sadf">[0]!sadf</definedName>
    <definedName name="SADFSADF" localSheetId="22">{"Offgrid",#N/A,FALSE,"OFFGRID";"Region",#N/A,FALSE,"REGION";"Offgrid -2",#N/A,FALSE,"OFFGRID";"WTP",#N/A,FALSE,"WTP";"WTP -2",#N/A,FALSE,"WTP";"Project",#N/A,FALSE,"PROJECT";"Summary -2",#N/A,FALSE,"SUMMARY"}</definedName>
    <definedName name="SADFSADF">{"Offgrid",#N/A,FALSE,"OFFGRID";"Region",#N/A,FALSE,"REGION";"Offgrid -2",#N/A,FALSE,"OFFGRID";"WTP",#N/A,FALSE,"WTP";"WTP -2",#N/A,FALSE,"WTP";"Project",#N/A,FALSE,"PROJECT";"Summary -2",#N/A,FALSE,"SUMMARY"}</definedName>
    <definedName name="Saidong" localSheetId="22">#REF!</definedName>
    <definedName name="Saidong">#REF!</definedName>
    <definedName name="Salan200" localSheetId="22">#REF!</definedName>
    <definedName name="Salan200">#REF!</definedName>
    <definedName name="Salan400" localSheetId="22">#REF!</definedName>
    <definedName name="Salan400">#REF!</definedName>
    <definedName name="Sale" localSheetId="22">#REF!</definedName>
    <definedName name="Sale">#REF!</definedName>
    <definedName name="SALES_TAX">#REF!</definedName>
    <definedName name="SALESPLAN">#REF!</definedName>
    <definedName name="SAM_ITP">#REF!</definedName>
    <definedName name="SAM_SSP">#REF!</definedName>
    <definedName name="SAM5620_ITP">#REF!</definedName>
    <definedName name="SAM5620_SSP">#REF!</definedName>
    <definedName name="san" localSheetId="22">#REF!</definedName>
    <definedName name="san">#REF!</definedName>
    <definedName name="San_truoc" localSheetId="22">#REF!</definedName>
    <definedName name="San_truoc">#REF!</definedName>
    <definedName name="SANComplexity" localSheetId="22">#REF!</definedName>
    <definedName name="SANComplexity">#REF!</definedName>
    <definedName name="sang" localSheetId="22">{"'Sheet1'!$L$16"}</definedName>
    <definedName name="sang">{"'Sheet1'!$L$16"}</definedName>
    <definedName name="SAP" localSheetId="22">#REF!</definedName>
    <definedName name="SAP">#REF!</definedName>
    <definedName name="SAPBEXrevision">7</definedName>
    <definedName name="SAPBEXsysID">"P57"</definedName>
    <definedName name="SAPBEXwbID">"3JX5BV41R2KVEX9FV6LB6ZNYC"</definedName>
    <definedName name="sas" localSheetId="22">{"'Sheet1'!$L$16"}</definedName>
    <definedName name="sas">{"'Sheet1'!$L$16"}</definedName>
    <definedName name="sâsasas" localSheetId="0">#REF!</definedName>
    <definedName name="sâsasas" localSheetId="16">#REF!</definedName>
    <definedName name="sâsasas" localSheetId="22">#REF!</definedName>
    <definedName name="sâsasas" localSheetId="6">#REF!</definedName>
    <definedName name="sâsasas">#REF!</definedName>
    <definedName name="sat10_18">#REF!</definedName>
    <definedName name="sat12_18">#REF!</definedName>
    <definedName name="sat14_18">#REF!</definedName>
    <definedName name="sat16_18">#REF!</definedName>
    <definedName name="sat20_18">#REF!</definedName>
    <definedName name="Sat27_18">#REF!</definedName>
    <definedName name="Sat6_18">#REF!</definedName>
    <definedName name="sat8_18">#REF!</definedName>
    <definedName name="satma">#REF!</definedName>
    <definedName name="satmong">#REF!</definedName>
    <definedName name="sattron" localSheetId="22">#REF!</definedName>
    <definedName name="sattron">#REF!</definedName>
    <definedName name="satu" localSheetId="22">#REF!</definedName>
    <definedName name="satu">#REF!</definedName>
    <definedName name="satu_18" localSheetId="22">#REF!</definedName>
    <definedName name="satu_18">#REF!</definedName>
    <definedName name="sau" localSheetId="22">#REF!</definedName>
    <definedName name="sau">#REF!</definedName>
    <definedName name="sav" localSheetId="22">{"'Sheet1'!$L$16"}</definedName>
    <definedName name="sav">{"'Sheet1'!$L$16"}</definedName>
    <definedName name="SB" localSheetId="22">#REF!</definedName>
    <definedName name="SB">#REF!</definedName>
    <definedName name="SB_10" localSheetId="22">#REF!</definedName>
    <definedName name="SB_10">#REF!</definedName>
    <definedName name="SB_11" localSheetId="22">#REF!</definedName>
    <definedName name="SB_11">#REF!</definedName>
    <definedName name="SB_12">#REF!</definedName>
    <definedName name="SB_13">#REF!</definedName>
    <definedName name="SB_14">#REF!</definedName>
    <definedName name="SBBK">#REF!</definedName>
    <definedName name="sbet" localSheetId="22">#REF!</definedName>
    <definedName name="sbet">#REF!</definedName>
    <definedName name="SBSLOG1">#REF!</definedName>
    <definedName name="SBSLOG2">#REF!</definedName>
    <definedName name="SBSLOG3">#REF!</definedName>
    <definedName name="SBSLOGON">#REF!</definedName>
    <definedName name="SBU" localSheetId="22">#REF!</definedName>
    <definedName name="SBU">#REF!</definedName>
    <definedName name="Sc" localSheetId="22">#REF!</definedName>
    <definedName name="Sc">#REF!</definedName>
    <definedName name="sc1_18">#REF!</definedName>
    <definedName name="SC2_18">#REF!</definedName>
    <definedName name="sc3_18">#REF!</definedName>
    <definedName name="scan" localSheetId="22">#REF!</definedName>
    <definedName name="scan">#REF!</definedName>
    <definedName name="scao98" localSheetId="22">#REF!</definedName>
    <definedName name="scao98">#REF!</definedName>
    <definedName name="SCCMPMBuild" localSheetId="22">#REF!</definedName>
    <definedName name="SCCMPMBuild">#REF!</definedName>
    <definedName name="SCCMPMDeploy" localSheetId="22">#REF!</definedName>
    <definedName name="SCCMPMDeploy">#REF!</definedName>
    <definedName name="SCCMPMEnvision" localSheetId="22">#REF!</definedName>
    <definedName name="SCCMPMEnvision">#REF!</definedName>
    <definedName name="SCCMPMPlan" localSheetId="22">#REF!</definedName>
    <definedName name="SCCMPMPlan">#REF!</definedName>
    <definedName name="SCCMQABuild" localSheetId="22">#REF!</definedName>
    <definedName name="SCCMQABuild">#REF!</definedName>
    <definedName name="SCCMQADeploy" localSheetId="22">#REF!</definedName>
    <definedName name="SCCMQADeploy">#REF!</definedName>
    <definedName name="SCCMQAEnvision" localSheetId="22">#REF!</definedName>
    <definedName name="SCCMQAEnvision">#REF!</definedName>
    <definedName name="SCCMQAPlan" localSheetId="22">#REF!</definedName>
    <definedName name="SCCMQAPlan">#REF!</definedName>
    <definedName name="SCCR" localSheetId="22">#REF!</definedName>
    <definedName name="SCCR">#REF!</definedName>
    <definedName name="scdk" localSheetId="22">#REF!</definedName>
    <definedName name="scdk">#REF!</definedName>
    <definedName name="scdl" localSheetId="22">#REF!</definedName>
    <definedName name="scdl">#REF!</definedName>
    <definedName name="SCDT" localSheetId="22">#REF!</definedName>
    <definedName name="SCDT">#REF!</definedName>
    <definedName name="sce">#REF!</definedName>
    <definedName name="SCFE">#REF!</definedName>
    <definedName name="SCH" localSheetId="22">#REF!</definedName>
    <definedName name="SCH">#REF!</definedName>
    <definedName name="SCH_18" localSheetId="22">#REF!</definedName>
    <definedName name="SCH_18">#REF!</definedName>
    <definedName name="Schaltfläche2_BeiKlick">#REF!</definedName>
    <definedName name="scm" localSheetId="22">#REF!</definedName>
    <definedName name="scm">#REF!</definedName>
    <definedName name="SCOMPMBuild" localSheetId="22">#REF!</definedName>
    <definedName name="SCOMPMBuild">#REF!</definedName>
    <definedName name="SCOMPMDeploy" localSheetId="22">#REF!</definedName>
    <definedName name="SCOMPMDeploy">#REF!</definedName>
    <definedName name="SCOMPMEnvision" localSheetId="22">#REF!</definedName>
    <definedName name="SCOMPMEnvision">#REF!</definedName>
    <definedName name="SCOMPMPlan" localSheetId="22">#REF!</definedName>
    <definedName name="SCOMPMPlan">#REF!</definedName>
    <definedName name="SCOMQABuild" localSheetId="22">#REF!</definedName>
    <definedName name="SCOMQABuild">#REF!</definedName>
    <definedName name="SCOMQADeploy" localSheetId="22">#REF!</definedName>
    <definedName name="SCOMQADeploy">#REF!</definedName>
    <definedName name="SCOMQAEnvision" localSheetId="22">#REF!</definedName>
    <definedName name="SCOMQAEnvision">#REF!</definedName>
    <definedName name="SCOMQAPlan" localSheetId="22">#REF!</definedName>
    <definedName name="SCOMQAPlan">#REF!</definedName>
    <definedName name="SCP_Freq">#REF!</definedName>
    <definedName name="scr" localSheetId="22">#REF!</definedName>
    <definedName name="scr">#REF!</definedName>
    <definedName name="SCT" localSheetId="22">#REF!</definedName>
    <definedName name="SCT">#REF!</definedName>
    <definedName name="SCT_BKTC" localSheetId="22">#REF!</definedName>
    <definedName name="SCT_BKTC">#REF!</definedName>
    <definedName name="sctdk" localSheetId="22">#REF!</definedName>
    <definedName name="sctdk">#REF!</definedName>
    <definedName name="sctdl">#REF!</definedName>
    <definedName name="sctqdl">#REF!</definedName>
    <definedName name="scv">#REF!</definedName>
    <definedName name="sd" localSheetId="22">#REF!</definedName>
    <definedName name="sd">#REF!</definedName>
    <definedName name="sd1p">#REF!</definedName>
    <definedName name="sd1p_18">#REF!</definedName>
    <definedName name="sd3p" localSheetId="22">#REF!</definedName>
    <definedName name="sd3p">#REF!</definedName>
    <definedName name="sd3p_14">#REF!</definedName>
    <definedName name="sda" localSheetId="22">'B4. Định mức QLDA &amp; TV'!zl</definedName>
    <definedName name="sda">[0]!zl</definedName>
    <definedName name="sdaf" localSheetId="22">#REF!</definedName>
    <definedName name="sdaf">[0]!sdaf</definedName>
    <definedName name="sdas" localSheetId="22">'B4. Định mức QLDA &amp; TV'!sdas</definedName>
    <definedName name="sdas">[0]!sdas</definedName>
    <definedName name="sdbv" localSheetId="22">{"'Sheet1'!$L$16"}</definedName>
    <definedName name="sdbv">{"'Sheet1'!$L$16"}</definedName>
    <definedName name="SDCCK" localSheetId="22">#REF!</definedName>
    <definedName name="SDCCK">#REF!</definedName>
    <definedName name="SDCDK" localSheetId="22">#REF!</definedName>
    <definedName name="SDCDK">#REF!</definedName>
    <definedName name="sdcsd" localSheetId="0">{"'Sheet1'!$L$16"}</definedName>
    <definedName name="sdcsd" localSheetId="14">{"'Sheet1'!$L$16"}</definedName>
    <definedName name="sdcsd" localSheetId="16">{"'Sheet1'!$L$16"}</definedName>
    <definedName name="sdcsd" localSheetId="22">{"'Sheet1'!$L$16"}</definedName>
    <definedName name="sdcsd" localSheetId="6">{"'Sheet1'!$L$16"}</definedName>
    <definedName name="sdcsd" localSheetId="7">{"'Sheet1'!$L$16"}</definedName>
    <definedName name="sdcsd">{"'Sheet1'!$L$16"}</definedName>
    <definedName name="sdddddddddddddddddd" localSheetId="22">{"'Sheet1'!$L$16"}</definedName>
    <definedName name="sdddddddddddddddddd">{"'Sheet1'!$L$16"}</definedName>
    <definedName name="SDDL" localSheetId="22">#REF!</definedName>
    <definedName name="SDDL">#REF!</definedName>
    <definedName name="sdf" localSheetId="22">{"'Sheet1'!$L$16"}</definedName>
    <definedName name="sdf">{"'Sheet1'!$L$16"}</definedName>
    <definedName name="sdf_1" localSheetId="0">{"'Sheet1'!$L$16"}</definedName>
    <definedName name="sdf_1" localSheetId="14">{"'Sheet1'!$L$16"}</definedName>
    <definedName name="sdf_1" localSheetId="16">{"'Sheet1'!$L$16"}</definedName>
    <definedName name="sdf_1" localSheetId="22">{"'Sheet1'!$L$16"}</definedName>
    <definedName name="sdf_1" localSheetId="7">{"'Sheet1'!$L$16"}</definedName>
    <definedName name="sdf_1">{"'Sheet1'!$L$16"}</definedName>
    <definedName name="SDFA">#REF!</definedName>
    <definedName name="sdfasfasdfasd">#REF!</definedName>
    <definedName name="sdfd" localSheetId="0">{"'Sheet1'!$L$16"}</definedName>
    <definedName name="sdfd" localSheetId="14">{"'Sheet1'!$L$16"}</definedName>
    <definedName name="sdfd" localSheetId="16">{"'Sheet1'!$L$16"}</definedName>
    <definedName name="sdfd" localSheetId="17">{"'Sheet1'!$L$16"}</definedName>
    <definedName name="sdfd" localSheetId="18">{"'Sheet1'!$L$16"}</definedName>
    <definedName name="sdfd" localSheetId="22">{"'Sheet1'!$L$16"}</definedName>
    <definedName name="sdfd" localSheetId="6">{"'Sheet1'!$L$16"}</definedName>
    <definedName name="sdfd" localSheetId="7">{"'Sheet1'!$L$16"}</definedName>
    <definedName name="sdfd">{"'Sheet1'!$L$16"}</definedName>
    <definedName name="sdfdsfd">#REF!</definedName>
    <definedName name="sdfdsfsfsdgfs">#REF!</definedName>
    <definedName name="sdffffffffff" localSheetId="22">{"Offgrid",#N/A,FALSE,"OFFGRID";"Region",#N/A,FALSE,"REGION";"Offgrid -2",#N/A,FALSE,"OFFGRID";"WTP",#N/A,FALSE,"WTP";"WTP -2",#N/A,FALSE,"WTP";"Project",#N/A,FALSE,"PROJECT";"Summary -2",#N/A,FALSE,"SUMMARY"}</definedName>
    <definedName name="sdffffffffff">{"Offgrid",#N/A,FALSE,"OFFGRID";"Region",#N/A,FALSE,"REGION";"Offgrid -2",#N/A,FALSE,"OFFGRID";"WTP",#N/A,FALSE,"WTP";"WTP -2",#N/A,FALSE,"WTP";"Project",#N/A,FALSE,"PROJECT";"Summary -2",#N/A,FALSE,"SUMMARY"}</definedName>
    <definedName name="sdfgdbdfb" localSheetId="0">{"'Sheet1'!$L$16"}</definedName>
    <definedName name="sdfgdbdfb" localSheetId="14">{"'Sheet1'!$L$16"}</definedName>
    <definedName name="sdfgdbdfb" localSheetId="16">{"'Sheet1'!$L$16"}</definedName>
    <definedName name="sdfgdbdfb" localSheetId="17">{"'Sheet1'!$L$16"}</definedName>
    <definedName name="sdfgdbdfb" localSheetId="18">{"'Sheet1'!$L$16"}</definedName>
    <definedName name="sdfgdbdfb" localSheetId="22">{"'Sheet1'!$L$16"}</definedName>
    <definedName name="sdfgdbdfb" localSheetId="6">{"'Sheet1'!$L$16"}</definedName>
    <definedName name="sdfgdbdfb" localSheetId="7">{"'Sheet1'!$L$16"}</definedName>
    <definedName name="sdfgdbdfb">{"'Sheet1'!$L$16"}</definedName>
    <definedName name="sdfhsrtjh" localSheetId="22">#REF!</definedName>
    <definedName name="sdfhsrtjh">#REF!</definedName>
    <definedName name="sdfs" localSheetId="22">#REF!</definedName>
    <definedName name="sdfs">#REF!</definedName>
    <definedName name="sdfsd" localSheetId="22">#REF!</definedName>
    <definedName name="sdfsd">#REF!</definedName>
    <definedName name="sdfsdfsd" localSheetId="0">{"'Sheet1'!$L$16"}</definedName>
    <definedName name="sdfsdfsd" localSheetId="14">{"'Sheet1'!$L$16"}</definedName>
    <definedName name="sdfsdfsd" localSheetId="19">{"'Sheet1'!$L$16"}</definedName>
    <definedName name="sdfsdfsd" localSheetId="16">{"'Sheet1'!$L$16"}</definedName>
    <definedName name="sdfsdfsd" localSheetId="17">{"'Sheet1'!$L$16"}</definedName>
    <definedName name="sdfsdfsd" localSheetId="18">{"'Sheet1'!$L$16"}</definedName>
    <definedName name="sdfsdfsd" localSheetId="22">{"'Sheet1'!$L$16"}</definedName>
    <definedName name="sdfsdfsd" localSheetId="6">{"'Sheet1'!$L$16"}</definedName>
    <definedName name="sdfsdfsd">{"'Sheet1'!$L$16"}</definedName>
    <definedName name="sdfsdfsd_1" localSheetId="0">{"'Sheet1'!$L$16"}</definedName>
    <definedName name="sdfsdfsd_1" localSheetId="14">{"'Sheet1'!$L$16"}</definedName>
    <definedName name="sdfsdfsd_1" localSheetId="16">{"'Sheet1'!$L$16"}</definedName>
    <definedName name="sdfsdfsd_1" localSheetId="22">{"'Sheet1'!$L$16"}</definedName>
    <definedName name="sdfsdfsd_1" localSheetId="7">{"'Sheet1'!$L$16"}</definedName>
    <definedName name="sdfsdfsd_1">{"'Sheet1'!$L$16"}</definedName>
    <definedName name="sdfsdfsf">#REF!</definedName>
    <definedName name="SDG" localSheetId="0">{"'Sheet1'!$L$16"}</definedName>
    <definedName name="SDG" localSheetId="14">{"'Sheet1'!$L$16"}</definedName>
    <definedName name="SDG" localSheetId="19">{"'Sheet1'!$L$16"}</definedName>
    <definedName name="SDG" localSheetId="16">{"'Sheet1'!$L$16"}</definedName>
    <definedName name="SDG" localSheetId="17">{"'Sheet1'!$L$16"}</definedName>
    <definedName name="SDG" localSheetId="18">{"'Sheet1'!$L$16"}</definedName>
    <definedName name="SDG" localSheetId="22">{"'Sheet1'!$L$16"}</definedName>
    <definedName name="SDG" localSheetId="6">{"'Sheet1'!$L$16"}</definedName>
    <definedName name="SDG" localSheetId="7">{"'Sheet1'!$L$16"}</definedName>
    <definedName name="SDG">{"'Sheet1'!$L$16"}</definedName>
    <definedName name="sdgdfhfgh">#REF!</definedName>
    <definedName name="sdgdsg" localSheetId="22">{"'Sheet1'!$L$16"}</definedName>
    <definedName name="sdgdsg">{"'Sheet1'!$L$16"}</definedName>
    <definedName name="sdgf" localSheetId="0">{"COST",#N/A,FALSE,"SYNTHESE";"MARGIN",#N/A,FALSE,"SYNTHESE";"LOT_COM",#N/A,FALSE,"SYNTHESE"}</definedName>
    <definedName name="sdgf" localSheetId="14">{"COST",#N/A,FALSE,"SYNTHESE";"MARGIN",#N/A,FALSE,"SYNTHESE";"LOT_COM",#N/A,FALSE,"SYNTHESE"}</definedName>
    <definedName name="sdgf" localSheetId="19">{"COST",#N/A,FALSE,"SYNTHESE";"MARGIN",#N/A,FALSE,"SYNTHESE";"LOT_COM",#N/A,FALSE,"SYNTHESE"}</definedName>
    <definedName name="sdgf" localSheetId="16">{"COST",#N/A,FALSE,"SYNTHESE";"MARGIN",#N/A,FALSE,"SYNTHESE";"LOT_COM",#N/A,FALSE,"SYNTHESE"}</definedName>
    <definedName name="sdgf" localSheetId="22">{"COST",#N/A,FALSE,"SYNTHESE";"MARGIN",#N/A,FALSE,"SYNTHESE";"LOT_COM",#N/A,FALSE,"SYNTHESE"}</definedName>
    <definedName name="sdgf" localSheetId="7">{"COST",#N/A,FALSE,"SYNTHESE";"MARGIN",#N/A,FALSE,"SYNTHESE";"LOT_COM",#N/A,FALSE,"SYNTHESE"}</definedName>
    <definedName name="sdgf">{"COST",#N/A,FALSE,"SYNTHESE";"MARGIN",#N/A,FALSE,"SYNTHESE";"LOT_COM",#N/A,FALSE,"SYNTHESE"}</definedName>
    <definedName name="sdgf_1" localSheetId="0">{"COST",#N/A,FALSE,"SYNTHESE";"MARGIN",#N/A,FALSE,"SYNTHESE";"LOT_COM",#N/A,FALSE,"SYNTHESE"}</definedName>
    <definedName name="sdgf_1" localSheetId="14">{"COST",#N/A,FALSE,"SYNTHESE";"MARGIN",#N/A,FALSE,"SYNTHESE";"LOT_COM",#N/A,FALSE,"SYNTHESE"}</definedName>
    <definedName name="sdgf_1" localSheetId="16">{"COST",#N/A,FALSE,"SYNTHESE";"MARGIN",#N/A,FALSE,"SYNTHESE";"LOT_COM",#N/A,FALSE,"SYNTHESE"}</definedName>
    <definedName name="sdgf_1" localSheetId="22">{"COST",#N/A,FALSE,"SYNTHESE";"MARGIN",#N/A,FALSE,"SYNTHESE";"LOT_COM",#N/A,FALSE,"SYNTHESE"}</definedName>
    <definedName name="sdgf_1" localSheetId="7">{"COST",#N/A,FALSE,"SYNTHESE";"MARGIN",#N/A,FALSE,"SYNTHESE";"LOT_COM",#N/A,FALSE,"SYNTHESE"}</definedName>
    <definedName name="sdgf_1">{"COST",#N/A,FALSE,"SYNTHESE";"MARGIN",#N/A,FALSE,"SYNTHESE";"LOT_COM",#N/A,FALSE,"SYNTHESE"}</definedName>
    <definedName name="sdgfjhfj" localSheetId="22">{"'Sheet1'!$L$16"}</definedName>
    <definedName name="sdgfjhfj">{"'Sheet1'!$L$16"}</definedName>
    <definedName name="sdgsdfgdf" localSheetId="22">{0}</definedName>
    <definedName name="sdgsdfgdf">{0}</definedName>
    <definedName name="SDH">#REF!</definedName>
    <definedName name="SDH_detail" localSheetId="0">{"COST",#N/A,FALSE,"SYNTHESE";"MARGIN",#N/A,FALSE,"SYNTHESE";"LOT_COM",#N/A,FALSE,"SYNTHESE"}</definedName>
    <definedName name="SDH_detail" localSheetId="14">{"COST",#N/A,FALSE,"SYNTHESE";"MARGIN",#N/A,FALSE,"SYNTHESE";"LOT_COM",#N/A,FALSE,"SYNTHESE"}</definedName>
    <definedName name="SDH_detail" localSheetId="16">{"COST",#N/A,FALSE,"SYNTHESE";"MARGIN",#N/A,FALSE,"SYNTHESE";"LOT_COM",#N/A,FALSE,"SYNTHESE"}</definedName>
    <definedName name="SDH_detail" localSheetId="22">{"COST",#N/A,FALSE,"SYNTHESE";"MARGIN",#N/A,FALSE,"SYNTHESE";"LOT_COM",#N/A,FALSE,"SYNTHESE"}</definedName>
    <definedName name="SDH_detail" localSheetId="7">{"COST",#N/A,FALSE,"SYNTHESE";"MARGIN",#N/A,FALSE,"SYNTHESE";"LOT_COM",#N/A,FALSE,"SYNTHESE"}</definedName>
    <definedName name="SDH_detail">{"COST",#N/A,FALSE,"SYNTHESE";"MARGIN",#N/A,FALSE,"SYNTHESE";"LOT_COM",#N/A,FALSE,"SYNTHESE"}</definedName>
    <definedName name="SDH_detail_1" localSheetId="0">{"COST",#N/A,FALSE,"SYNTHESE";"MARGIN",#N/A,FALSE,"SYNTHESE";"LOT_COM",#N/A,FALSE,"SYNTHESE"}</definedName>
    <definedName name="SDH_detail_1" localSheetId="14">{"COST",#N/A,FALSE,"SYNTHESE";"MARGIN",#N/A,FALSE,"SYNTHESE";"LOT_COM",#N/A,FALSE,"SYNTHESE"}</definedName>
    <definedName name="SDH_detail_1" localSheetId="16">{"COST",#N/A,FALSE,"SYNTHESE";"MARGIN",#N/A,FALSE,"SYNTHESE";"LOT_COM",#N/A,FALSE,"SYNTHESE"}</definedName>
    <definedName name="SDH_detail_1" localSheetId="22">{"COST",#N/A,FALSE,"SYNTHESE";"MARGIN",#N/A,FALSE,"SYNTHESE";"LOT_COM",#N/A,FALSE,"SYNTHESE"}</definedName>
    <definedName name="SDH_detail_1" localSheetId="7">{"COST",#N/A,FALSE,"SYNTHESE";"MARGIN",#N/A,FALSE,"SYNTHESE";"LOT_COM",#N/A,FALSE,"SYNTHESE"}</definedName>
    <definedName name="SDH_detail_1">{"COST",#N/A,FALSE,"SYNTHESE";"MARGIN",#N/A,FALSE,"SYNTHESE";"LOT_COM",#N/A,FALSE,"SYNTHESE"}</definedName>
    <definedName name="SDMONG" localSheetId="22">#REF!</definedName>
    <definedName name="SDMONG">#REF!</definedName>
    <definedName name="SDMONG_18" localSheetId="22">#REF!</definedName>
    <definedName name="SDMONG_18">#REF!</definedName>
    <definedName name="SDNCK" localSheetId="22">#REF!</definedName>
    <definedName name="SDNCK">#REF!</definedName>
    <definedName name="SDNDK">#REF!</definedName>
    <definedName name="sdo" localSheetId="22">#REF!</definedName>
    <definedName name="sdo">#REF!</definedName>
    <definedName name="SDP_Freq">#REF!</definedName>
    <definedName name="sds" localSheetId="0">{"'Sheet1'!$L$16"}</definedName>
    <definedName name="sds" localSheetId="14">{"'Sheet1'!$L$16"}</definedName>
    <definedName name="sds" localSheetId="19">{"'Sheet1'!$L$16"}</definedName>
    <definedName name="sds" localSheetId="16">{"'Sheet1'!$L$16"}</definedName>
    <definedName name="sds" localSheetId="17">{"'Sheet1'!$L$16"}</definedName>
    <definedName name="sds" localSheetId="18">{"'Sheet1'!$L$16"}</definedName>
    <definedName name="sds" localSheetId="22">{"'Sheet1'!$L$16"}</definedName>
    <definedName name="sds" localSheetId="6">{"'Sheet1'!$L$16"}</definedName>
    <definedName name="sds" localSheetId="7">{"'Sheet1'!$L$16"}</definedName>
    <definedName name="sds">{"'Sheet1'!$L$16"}</definedName>
    <definedName name="sdsd" localSheetId="22">{"'Sheet1'!$L$16"}</definedName>
    <definedName name="sdsd">{"'Sheet1'!$L$16"}</definedName>
    <definedName name="SDSF">#REF!</definedName>
    <definedName name="sdz" localSheetId="0">{"'Sheet1'!$L$16"}</definedName>
    <definedName name="sdz" localSheetId="14">{"'Sheet1'!$L$16"}</definedName>
    <definedName name="sdz" localSheetId="19">{"'Sheet1'!$L$16"}</definedName>
    <definedName name="sdz" localSheetId="16">{"'Sheet1'!$L$16"}</definedName>
    <definedName name="sdz" localSheetId="17">{"'Sheet1'!$L$16"}</definedName>
    <definedName name="sdz" localSheetId="18">{"'Sheet1'!$L$16"}</definedName>
    <definedName name="sdz" localSheetId="22">{"'Sheet1'!$L$16"}</definedName>
    <definedName name="sdz" localSheetId="6">{"'Sheet1'!$L$16"}</definedName>
    <definedName name="sdz" localSheetId="7">{"'Sheet1'!$L$16"}</definedName>
    <definedName name="sdz">{"'Sheet1'!$L$16"}</definedName>
    <definedName name="se" localSheetId="22">{"'Sheet1'!$L$16"}</definedName>
    <definedName name="se">{"'Sheet1'!$L$16"}</definedName>
    <definedName name="Sè">#REF!</definedName>
    <definedName name="second">#REF!</definedName>
    <definedName name="SEDI" localSheetId="22">#REF!</definedName>
    <definedName name="SEDI">#REF!</definedName>
    <definedName name="seet2" localSheetId="0">{"'Sheet1'!$L$16"}</definedName>
    <definedName name="seet2" localSheetId="14">{"'Sheet1'!$L$16"}</definedName>
    <definedName name="seet2" localSheetId="16">{"'Sheet1'!$L$16"}</definedName>
    <definedName name="seet2" localSheetId="22">{"'Sheet1'!$L$16"}</definedName>
    <definedName name="seet2" localSheetId="7">{"'Sheet1'!$L$16"}</definedName>
    <definedName name="seet2">{"'Sheet1'!$L$16"}</definedName>
    <definedName name="seet2_1" localSheetId="0">{"'Sheet1'!$L$16"}</definedName>
    <definedName name="seet2_1" localSheetId="14">{"'Sheet1'!$L$16"}</definedName>
    <definedName name="seet2_1" localSheetId="16">{"'Sheet1'!$L$16"}</definedName>
    <definedName name="seet2_1" localSheetId="22">{"'Sheet1'!$L$16"}</definedName>
    <definedName name="seet2_1" localSheetId="7">{"'Sheet1'!$L$16"}</definedName>
    <definedName name="seet2_1">{"'Sheet1'!$L$16"}</definedName>
    <definedName name="sel_pc">#REF!</definedName>
    <definedName name="sel_price">#REF!</definedName>
    <definedName name="SelectDésignation_QuandChangement">#REF!</definedName>
    <definedName name="SélectDésignation1_QuandChangement">#REF!</definedName>
    <definedName name="Sell_CDE">#REF!</definedName>
    <definedName name="Sell_IN_Hardware">#REF!</definedName>
    <definedName name="Sell_RTU">#REF!</definedName>
    <definedName name="sencount">1</definedName>
    <definedName name="Senteon_SS7_CapReq">#REF!</definedName>
    <definedName name="Serv_Exster">#REF!</definedName>
    <definedName name="Serv_Local">#REF!</definedName>
    <definedName name="server_type" localSheetId="22">#REF!</definedName>
    <definedName name="server_type">#REF!</definedName>
    <definedName name="SERVICE" localSheetId="22">{#N/A,#N/A,FALSE,"이태원철근"}</definedName>
    <definedName name="SERVICE">{#N/A,#N/A,FALSE,"이태원철근"}</definedName>
    <definedName name="Service_Fr" localSheetId="22">#REF!</definedName>
    <definedName name="Service_Fr">#REF!</definedName>
    <definedName name="Service_Thai" localSheetId="22">#REF!</definedName>
    <definedName name="Service_Thai">#REF!</definedName>
    <definedName name="Serviceclass" localSheetId="22">#REF!</definedName>
    <definedName name="Serviceclass">#REF!</definedName>
    <definedName name="ServiceName1">#REF!</definedName>
    <definedName name="ServiceName2">#REF!</definedName>
    <definedName name="ServiceName3">#REF!</definedName>
    <definedName name="ServiceName4">#REF!</definedName>
    <definedName name="ServiceName5">#REF!</definedName>
    <definedName name="Services" localSheetId="22">#REF!</definedName>
    <definedName name="Services">#REF!</definedName>
    <definedName name="ServNegFactor">#REF!</definedName>
    <definedName name="ServNegON">#REF!</definedName>
    <definedName name="Seven">#REF!</definedName>
    <definedName name="sf" localSheetId="0">{"'Sheet1'!$L$16"}</definedName>
    <definedName name="sf" localSheetId="14">{"'Sheet1'!$L$16"}</definedName>
    <definedName name="sf" localSheetId="16">{"'Sheet1'!$L$16"}</definedName>
    <definedName name="sf" localSheetId="17">{"'Sheet1'!$L$16"}</definedName>
    <definedName name="sf" localSheetId="18">{"'Sheet1'!$L$16"}</definedName>
    <definedName name="sf" localSheetId="22">{"'Sheet1'!$L$16"}</definedName>
    <definedName name="sf" localSheetId="6">{"'Sheet1'!$L$16"}</definedName>
    <definedName name="sf" localSheetId="7">{"'Sheet1'!$L$16"}</definedName>
    <definedName name="sf">{"'Sheet1'!$L$16"}</definedName>
    <definedName name="sfaFsF" localSheetId="22">{#N/A,#N/A,TRUE,"Perm";#N/A,#N/A,TRUE,"Architecture"}</definedName>
    <definedName name="sfaFsF">{#N/A,#N/A,TRUE,"Perm";#N/A,#N/A,TRUE,"Architecture"}</definedName>
    <definedName name="sfAFSsaf" localSheetId="22">{#N/A,#N/A,FALSE,"Main"}</definedName>
    <definedName name="sfAFSsaf">{#N/A,#N/A,FALSE,"Main"}</definedName>
    <definedName name="sfcas" localSheetId="22">{#N/A,#N/A,TRUE,"Perm";#N/A,#N/A,TRUE,"Architecture"}</definedName>
    <definedName name="sfcas">{#N/A,#N/A,TRUE,"Perm";#N/A,#N/A,TRUE,"Architecture"}</definedName>
    <definedName name="sfd" localSheetId="0">{"'Sheet1'!$L$16"}</definedName>
    <definedName name="sfd" localSheetId="14">{"'Sheet1'!$L$16"}</definedName>
    <definedName name="sfd" localSheetId="19">{"'Sheet1'!$L$16"}</definedName>
    <definedName name="sfd" localSheetId="16">{"'Sheet1'!$L$16"}</definedName>
    <definedName name="sfd" localSheetId="17">{"'Sheet1'!$L$16"}</definedName>
    <definedName name="sfd" localSheetId="18">{"'Sheet1'!$L$16"}</definedName>
    <definedName name="sfd" localSheetId="22">{"'Sheet1'!$L$16"}</definedName>
    <definedName name="sfd" localSheetId="6">{"'Sheet1'!$L$16"}</definedName>
    <definedName name="sfd" localSheetId="7">{"'Sheet1'!$L$16"}</definedName>
    <definedName name="sfd">{"'Sheet1'!$L$16"}</definedName>
    <definedName name="sfds" localSheetId="22">'B4. Định mức QLDA &amp; TV'!sfds</definedName>
    <definedName name="sfds">[0]!sfds</definedName>
    <definedName name="sff" localSheetId="0">{"'Sheet1'!$L$16"}</definedName>
    <definedName name="sff" localSheetId="14">{"'Sheet1'!$L$16"}</definedName>
    <definedName name="sff" localSheetId="19">{"'Sheet1'!$L$16"}</definedName>
    <definedName name="sff" localSheetId="16">{"'Sheet1'!$L$16"}</definedName>
    <definedName name="sff" localSheetId="17">{"'Sheet1'!$L$16"}</definedName>
    <definedName name="sff" localSheetId="18">{"'Sheet1'!$L$16"}</definedName>
    <definedName name="sff" localSheetId="22">{"'Sheet1'!$L$16"}</definedName>
    <definedName name="sff" localSheetId="6">{"'Sheet1'!$L$16"}</definedName>
    <definedName name="sff">{"'Sheet1'!$L$16"}</definedName>
    <definedName name="sff_1" localSheetId="0">{"'Sheet1'!$L$16"}</definedName>
    <definedName name="sff_1" localSheetId="14">{"'Sheet1'!$L$16"}</definedName>
    <definedName name="sff_1" localSheetId="16">{"'Sheet1'!$L$16"}</definedName>
    <definedName name="sff_1" localSheetId="22">{"'Sheet1'!$L$16"}</definedName>
    <definedName name="sff_1" localSheetId="7">{"'Sheet1'!$L$16"}</definedName>
    <definedName name="sff_1">{"'Sheet1'!$L$16"}</definedName>
    <definedName name="sfg">#REF!</definedName>
    <definedName name="sfh" localSheetId="22">{"'Sheet1'!$L$16"}</definedName>
    <definedName name="sfh">{"'Sheet1'!$L$16"}</definedName>
    <definedName name="sfsd" localSheetId="0">{"'Sheet1'!$L$16"}</definedName>
    <definedName name="sfsd" localSheetId="14">{"'Sheet1'!$L$16"}</definedName>
    <definedName name="sfsd" localSheetId="19">{"'Sheet1'!$L$16"}</definedName>
    <definedName name="sfsd" localSheetId="16">{"'Sheet1'!$L$16"}</definedName>
    <definedName name="sfsd" localSheetId="17">{"'Sheet1'!$L$16"}</definedName>
    <definedName name="sfsd" localSheetId="18">{"'Sheet1'!$L$16"}</definedName>
    <definedName name="sfsd" localSheetId="22">{"'Sheet1'!$L$16"}</definedName>
    <definedName name="sfsd" localSheetId="6">{"'Sheet1'!$L$16"}</definedName>
    <definedName name="sfsd" localSheetId="7">{"'Sheet1'!$L$16"}</definedName>
    <definedName name="sfsd">{"'Sheet1'!$L$16"}</definedName>
    <definedName name="SG" localSheetId="22">#REF!</definedName>
    <definedName name="SG">#REF!</definedName>
    <definedName name="SGD" localSheetId="22">#REF!</definedName>
    <definedName name="SGD">#REF!</definedName>
    <definedName name="sgfnvb" localSheetId="22">#REF!,#REF!,#REF!,#REF!,#REF!,#REF!,#REF!,#REF!,#REF!,#REF!,#REF!,#REF!</definedName>
    <definedName name="sgfnvb">#REF!,#REF!,#REF!,#REF!,#REF!,#REF!,#REF!,#REF!,#REF!,#REF!,#REF!,#REF!</definedName>
    <definedName name="sgnc" localSheetId="22">#REF!</definedName>
    <definedName name="sgnc">#REF!</definedName>
    <definedName name="sgnc_14" localSheetId="22">#REF!</definedName>
    <definedName name="sgnc_14">#REF!</definedName>
    <definedName name="SGSN_2A">#REF!</definedName>
    <definedName name="sgsr" localSheetId="0">{"'Sheet1'!$L$16"}</definedName>
    <definedName name="sgsr" localSheetId="14">{"'Sheet1'!$L$16"}</definedName>
    <definedName name="sgsr" localSheetId="19">{"'Sheet1'!$L$16"}</definedName>
    <definedName name="sgsr" localSheetId="16">{"'Sheet1'!$L$16"}</definedName>
    <definedName name="sgsr" localSheetId="17">{"'Sheet1'!$L$16"}</definedName>
    <definedName name="sgsr" localSheetId="18">{"'Sheet1'!$L$16"}</definedName>
    <definedName name="sgsr" localSheetId="22">{"'Sheet1'!$L$16"}</definedName>
    <definedName name="sgsr" localSheetId="6">{"'Sheet1'!$L$16"}</definedName>
    <definedName name="sgsr">{"'Sheet1'!$L$16"}</definedName>
    <definedName name="sgsr_1" localSheetId="0">{"'Sheet1'!$L$16"}</definedName>
    <definedName name="sgsr_1" localSheetId="14">{"'Sheet1'!$L$16"}</definedName>
    <definedName name="sgsr_1" localSheetId="16">{"'Sheet1'!$L$16"}</definedName>
    <definedName name="sgsr_1" localSheetId="22">{"'Sheet1'!$L$16"}</definedName>
    <definedName name="sgsr_1" localSheetId="7">{"'Sheet1'!$L$16"}</definedName>
    <definedName name="sgsr_1">{"'Sheet1'!$L$16"}</definedName>
    <definedName name="sgvl" localSheetId="22">#REF!</definedName>
    <definedName name="sgvl">#REF!</definedName>
    <definedName name="sgvl_14">#REF!</definedName>
    <definedName name="sh">#REF!</definedName>
    <definedName name="shared" localSheetId="22">#REF!</definedName>
    <definedName name="shared">#REF!</definedName>
    <definedName name="SharePointScopeIncluded" localSheetId="22">#REF!</definedName>
    <definedName name="SharePointScopeIncluded">#REF!</definedName>
    <definedName name="sharp" localSheetId="22">#REF!</definedName>
    <definedName name="sharp">#REF!</definedName>
    <definedName name="SHDG" localSheetId="22">#REF!</definedName>
    <definedName name="SHDG">#REF!</definedName>
    <definedName name="SHDGC" localSheetId="22">#REF!</definedName>
    <definedName name="SHDGC">#REF!</definedName>
    <definedName name="SHDGD">#REF!</definedName>
    <definedName name="Shdm">#REF!</definedName>
    <definedName name="sheet" localSheetId="22">{"Book1"}</definedName>
    <definedName name="sheet">{"Book1"}</definedName>
    <definedName name="Sheet1" localSheetId="22">#REF!</definedName>
    <definedName name="Sheet1">#REF!</definedName>
    <definedName name="Sheet1_Without_Matching_CUOC_INTERNET_TRU_T4" localSheetId="22">#REF!</definedName>
    <definedName name="Sheet1_Without_Matching_CUOC_INTERNET_TRU_T4">#REF!</definedName>
    <definedName name="sheet2" localSheetId="0">{"'Sheet1'!$L$16"}</definedName>
    <definedName name="sheet2" localSheetId="14">{"'Sheet1'!$L$16"}</definedName>
    <definedName name="sheet2" localSheetId="16">{"'Sheet1'!$L$16"}</definedName>
    <definedName name="sheet2" localSheetId="22">{"'Sheet1'!$L$16"}</definedName>
    <definedName name="sheet2" localSheetId="6">{"'Sheet1'!$L$16"}</definedName>
    <definedName name="sheet2" localSheetId="7">{"'Sheet1'!$L$16"}</definedName>
    <definedName name="sheet2">{"'Sheet1'!$L$16"}</definedName>
    <definedName name="SheetOrientations">#REF!</definedName>
    <definedName name="Shelterdiscount">#REF!</definedName>
    <definedName name="shfkahfjka">#REF!</definedName>
    <definedName name="SHIP_TO_ADDRESS" localSheetId="22">#REF!</definedName>
    <definedName name="SHIP_TO_ADDRESS">#REF!</definedName>
    <definedName name="SHIP_TO_CONTACT" localSheetId="22">#REF!</definedName>
    <definedName name="SHIP_TO_CONTACT">#REF!</definedName>
    <definedName name="SHIP_TO_LABEL" localSheetId="22">#REF!</definedName>
    <definedName name="SHIP_TO_LABEL">#REF!</definedName>
    <definedName name="SHIP_TO_NAME" localSheetId="22">#REF!</definedName>
    <definedName name="SHIP_TO_NAME">#REF!</definedName>
    <definedName name="SHIP_TO_PHONE" localSheetId="22">#REF!</definedName>
    <definedName name="SHIP_TO_PHONE">#REF!</definedName>
    <definedName name="SHIPPING_ZONE_0" localSheetId="22">#REF!</definedName>
    <definedName name="SHIPPING_ZONE_0">#REF!</definedName>
    <definedName name="SHIPPING_ZONE_1" localSheetId="22">#REF!</definedName>
    <definedName name="SHIPPING_ZONE_1">#REF!</definedName>
    <definedName name="SHIPPING_ZONE_2" localSheetId="22">#REF!</definedName>
    <definedName name="SHIPPING_ZONE_2">#REF!</definedName>
    <definedName name="sho" localSheetId="22">#REF!</definedName>
    <definedName name="sho">#REF!</definedName>
    <definedName name="Shoes">#REF!</definedName>
    <definedName name="SHPC" localSheetId="22">#REF!</definedName>
    <definedName name="SHPC">#REF!</definedName>
    <definedName name="SHPD" localSheetId="22">#REF!</definedName>
    <definedName name="SHPD">#REF!</definedName>
    <definedName name="shsrhtr" localSheetId="0">{"'Sheet1'!$L$16"}</definedName>
    <definedName name="shsrhtr" localSheetId="14">{"'Sheet1'!$L$16"}</definedName>
    <definedName name="shsrhtr" localSheetId="19">{"'Sheet1'!$L$16"}</definedName>
    <definedName name="shsrhtr" localSheetId="16">{"'Sheet1'!$L$16"}</definedName>
    <definedName name="shsrhtr" localSheetId="17">{"'Sheet1'!$L$16"}</definedName>
    <definedName name="shsrhtr" localSheetId="18">{"'Sheet1'!$L$16"}</definedName>
    <definedName name="shsrhtr" localSheetId="22">{"'Sheet1'!$L$16"}</definedName>
    <definedName name="shsrhtr" localSheetId="6">{"'Sheet1'!$L$16"}</definedName>
    <definedName name="shsrhtr">{"'Sheet1'!$L$16"}</definedName>
    <definedName name="shsrhtr_1" localSheetId="0">{"'Sheet1'!$L$16"}</definedName>
    <definedName name="shsrhtr_1" localSheetId="14">{"'Sheet1'!$L$16"}</definedName>
    <definedName name="shsrhtr_1" localSheetId="16">{"'Sheet1'!$L$16"}</definedName>
    <definedName name="shsrhtr_1" localSheetId="22">{"'Sheet1'!$L$16"}</definedName>
    <definedName name="shsrhtr_1" localSheetId="7">{"'Sheet1'!$L$16"}</definedName>
    <definedName name="shsrhtr_1">{"'Sheet1'!$L$16"}</definedName>
    <definedName name="sht" localSheetId="22">#REF!</definedName>
    <definedName name="sht">#REF!</definedName>
    <definedName name="sht_14">#REF!</definedName>
    <definedName name="sht1p">#REF!</definedName>
    <definedName name="sht1p_18">#REF!</definedName>
    <definedName name="sht3p" localSheetId="22">#REF!</definedName>
    <definedName name="sht3p">#REF!</definedName>
    <definedName name="sht3p_14">#REF!</definedName>
    <definedName name="sieucao" localSheetId="22">#REF!</definedName>
    <definedName name="sieucao">#REF!</definedName>
    <definedName name="SIGN" localSheetId="22">#REF!</definedName>
    <definedName name="SIGN">#REF!</definedName>
    <definedName name="sika">#REF!</definedName>
    <definedName name="simumarge_f_fch_cs">#REF!</definedName>
    <definedName name="simumarge_o_fch_cs">#REF!</definedName>
    <definedName name="sin">#REF!</definedName>
    <definedName name="SingleCur" localSheetId="22">#REF!</definedName>
    <definedName name="SingleCur">#REF!</definedName>
    <definedName name="SingleEuro" localSheetId="22">#REF!</definedName>
    <definedName name="SingleEuro">#REF!</definedName>
    <definedName name="SinglrCur" localSheetId="22">#REF!</definedName>
    <definedName name="SinglrCur">#REF!</definedName>
    <definedName name="site" localSheetId="22">#REF!</definedName>
    <definedName name="site">#REF!</definedName>
    <definedName name="SITE_EXPENSE" localSheetId="22">#REF!</definedName>
    <definedName name="SITE_EXPENSE" localSheetId="7">#REF!</definedName>
    <definedName name="SITE_EXPENSE">#REF!</definedName>
    <definedName name="SITE_NUM">#REF!</definedName>
    <definedName name="sitea" localSheetId="22">#REF!</definedName>
    <definedName name="sitea">#REF!</definedName>
    <definedName name="sitecv" localSheetId="22">#REF!</definedName>
    <definedName name="sitecv">#REF!</definedName>
    <definedName name="sitef" localSheetId="22">#REF!</definedName>
    <definedName name="sitef">#REF!</definedName>
    <definedName name="Sites" localSheetId="22">#REF!</definedName>
    <definedName name="Sites">#REF!</definedName>
    <definedName name="SITP" localSheetId="22">#REF!</definedName>
    <definedName name="SITP">#REF!</definedName>
    <definedName name="SITP_APPLICABLE" localSheetId="22">#REF!</definedName>
    <definedName name="SITP_APPLICABLE">#REF!</definedName>
    <definedName name="SITP_Rate" localSheetId="22">#REF!</definedName>
    <definedName name="SITP_Rate">#REF!</definedName>
    <definedName name="SITPRATE" localSheetId="22">#REF!</definedName>
    <definedName name="SITPRATE">#REF!</definedName>
    <definedName name="Six">#REF!</definedName>
    <definedName name="SIZE" localSheetId="22">#REF!</definedName>
    <definedName name="SIZE">#REF!</definedName>
    <definedName name="SIZE_18" localSheetId="22">#REF!</definedName>
    <definedName name="SIZE_18">#REF!</definedName>
    <definedName name="skadjf" localSheetId="22">'B4. Định mức QLDA &amp; TV'!skadjf</definedName>
    <definedName name="skadjf">[0]!skadjf</definedName>
    <definedName name="skd" localSheetId="22">#REF!</definedName>
    <definedName name="skd">#REF!</definedName>
    <definedName name="skd_14" localSheetId="22">#REF!</definedName>
    <definedName name="skd_14">#REF!</definedName>
    <definedName name="SL" localSheetId="22">#REF!</definedName>
    <definedName name="sl">#REF!</definedName>
    <definedName name="SL_CRD" localSheetId="22">#REF!</definedName>
    <definedName name="SL_CRD">#REF!</definedName>
    <definedName name="SL_CRD_18" localSheetId="22">#REF!</definedName>
    <definedName name="SL_CRD_18">#REF!</definedName>
    <definedName name="SL_CRS" localSheetId="22">#REF!</definedName>
    <definedName name="SL_CRS">#REF!</definedName>
    <definedName name="SL_CRS_18" localSheetId="22">#REF!</definedName>
    <definedName name="SL_CRS_18">#REF!</definedName>
    <definedName name="SL_CS" localSheetId="22">#REF!</definedName>
    <definedName name="SL_CS">#REF!</definedName>
    <definedName name="SL_CS_18" localSheetId="22">#REF!</definedName>
    <definedName name="SL_CS_18">#REF!</definedName>
    <definedName name="SL_DD" localSheetId="22">#REF!</definedName>
    <definedName name="SL_DD">#REF!</definedName>
    <definedName name="SL_DD_18" localSheetId="22">#REF!</definedName>
    <definedName name="SL_DD_18">#REF!</definedName>
    <definedName name="SL_DZ" localSheetId="22">#REF!</definedName>
    <definedName name="SL_DZ">#REF!</definedName>
    <definedName name="SL_TBA" localSheetId="22">#REF!</definedName>
    <definedName name="SL_TBA">#REF!</definedName>
    <definedName name="SLA" localSheetId="22">#REF!</definedName>
    <definedName name="SLA">#REF!</definedName>
    <definedName name="SLC_DangDiaHinh">#REF!</definedName>
    <definedName name="SLC_NguonHang">#REF!</definedName>
    <definedName name="SLC_NhanCongBX">#REF!</definedName>
    <definedName name="slg" localSheetId="22">#REF!</definedName>
    <definedName name="slg">#REF!</definedName>
    <definedName name="slk">#REF!</definedName>
    <definedName name="sll">#REF!</definedName>
    <definedName name="SLTL" localSheetId="22">#REF!</definedName>
    <definedName name="SLTL">#REF!</definedName>
    <definedName name="SLTL_12">#REF!</definedName>
    <definedName name="sm">#REF!</definedName>
    <definedName name="SM_ABIS4_g1">#REF!</definedName>
    <definedName name="SM_ATER_g1">#REF!</definedName>
    <definedName name="SM_CAB_g1">#REF!</definedName>
    <definedName name="sm_cost">#REF!</definedName>
    <definedName name="SM_ext_CAB_g1">#REF!</definedName>
    <definedName name="small_TCH">#REF!</definedName>
    <definedName name="SmartRateFactor">#REF!</definedName>
    <definedName name="SmartRateON">#REF!</definedName>
    <definedName name="smax">#REF!</definedName>
    <definedName name="smax1">#REF!</definedName>
    <definedName name="SMBI">#REF!</definedName>
    <definedName name="SMBS11">#REF!</definedName>
    <definedName name="SMBS13">#REF!</definedName>
    <definedName name="SMBS14">#REF!</definedName>
    <definedName name="SMC" localSheetId="22">#REF!</definedName>
    <definedName name="SMC">#REF!</definedName>
    <definedName name="SMCind" localSheetId="22">#REF!</definedName>
    <definedName name="SMCind">#REF!</definedName>
    <definedName name="SMHW13">#REF!</definedName>
    <definedName name="SMHW14">#REF!</definedName>
    <definedName name="smin" localSheetId="22">#REF!</definedName>
    <definedName name="smin">#REF!</definedName>
    <definedName name="SMP_Freq">#REF!</definedName>
    <definedName name="SMSAppPackaging" localSheetId="22">#REF!</definedName>
    <definedName name="SMSAppPackaging">#REF!</definedName>
    <definedName name="SMSCell">#REF!</definedName>
    <definedName name="SMSComplexity" localSheetId="22">#REF!</definedName>
    <definedName name="SMSComplexity">#REF!</definedName>
    <definedName name="SMSDevStabil" localSheetId="22">#REF!</definedName>
    <definedName name="SMSDevStabil">#REF!</definedName>
    <definedName name="SMSEnv" localSheetId="22">#REF!</definedName>
    <definedName name="SMSEnv">#REF!</definedName>
    <definedName name="SMSManagedDesktops" localSheetId="22">#REF!</definedName>
    <definedName name="SMSManagedDesktops">#REF!</definedName>
    <definedName name="SMSManagedServers" localSheetId="22">#REF!</definedName>
    <definedName name="SMSManagedServers">#REF!</definedName>
    <definedName name="SMSPlan" localSheetId="22">#REF!</definedName>
    <definedName name="SMSPlan">#REF!</definedName>
    <definedName name="SMSPrimarySites" localSheetId="22">#REF!</definedName>
    <definedName name="SMSPrimarySites">#REF!</definedName>
    <definedName name="SMSScopeIncluded" localSheetId="22">#REF!</definedName>
    <definedName name="SMSScopeIncluded">#REF!</definedName>
    <definedName name="sn" localSheetId="22">#REF!</definedName>
    <definedName name="sn">#REF!</definedName>
    <definedName name="SN3_18" localSheetId="22">#REF!</definedName>
    <definedName name="SN3_18">#REF!</definedName>
    <definedName name="SNUS">#REF!</definedName>
    <definedName name="SNV12Q2" localSheetId="22">#REF!</definedName>
    <definedName name="SNV12Q2">#REF!</definedName>
    <definedName name="Sõ_au">[0]!Sõ_au</definedName>
    <definedName name="So_Chu.Drop1" localSheetId="22">#REF!</definedName>
    <definedName name="So_Chu.Drop1">#REF!</definedName>
    <definedName name="So_Chu.Drop1_40" localSheetId="22">#REF!</definedName>
    <definedName name="So_Chu.Drop1_40">[0]!So_Chu.Drop1</definedName>
    <definedName name="So_Chu.Drop1_41" localSheetId="22">#REF!</definedName>
    <definedName name="So_Chu.Drop1_41">[0]!So_Chu.Drop1</definedName>
    <definedName name="So_Chu.Drop3" localSheetId="22">#REF!</definedName>
    <definedName name="So_Chu.Drop3">#REF!</definedName>
    <definedName name="So_Chu.Drop3_39" localSheetId="22">#REF!</definedName>
    <definedName name="So_Chu.Drop3_39">[0]!So_Chu.Drop3</definedName>
    <definedName name="So_Chu.Drop3_40" localSheetId="22">#REF!</definedName>
    <definedName name="So_Chu.Drop3_40">[0]!So_Chu.Drop3</definedName>
    <definedName name="So_Chu.Drop3_41" localSheetId="22">#REF!</definedName>
    <definedName name="So_Chu.Drop3_41">[0]!So_Chu.Drop3</definedName>
    <definedName name="So_Chu.So_Xau" localSheetId="22">#REF!</definedName>
    <definedName name="so_chu.So_Xau">#REF!</definedName>
    <definedName name="So_Chu.So_Xau_39" localSheetId="22">#REF!</definedName>
    <definedName name="So_Chu.So_Xau_39">[0]!so_chu.So_Xau</definedName>
    <definedName name="so_chu.So_Xau_40" localSheetId="22">#REF!</definedName>
    <definedName name="so_chu.So_Xau_40">[0]!so_chu.So_Xau</definedName>
    <definedName name="so_chu.So_Xau_41" localSheetId="22">#REF!</definedName>
    <definedName name="so_chu.So_Xau_41">[0]!so_chu.So_Xau</definedName>
    <definedName name="Số_lượng">#REF!</definedName>
    <definedName name="So_Xau" localSheetId="22">'B4. Định mức QLDA &amp; TV'!So_Xau</definedName>
    <definedName name="So_Xau">[0]!So_Xau</definedName>
    <definedName name="So_Xau_39">#REF!</definedName>
    <definedName name="So_Xau_40" localSheetId="22">#REF!</definedName>
    <definedName name="So_Xau_40">[0]!So_Xau</definedName>
    <definedName name="So_Xau_41" localSheetId="22">#REF!</definedName>
    <definedName name="So_Xau_41">[0]!So_Xau</definedName>
    <definedName name="soc3p" localSheetId="22">#REF!</definedName>
    <definedName name="soc3p">#REF!</definedName>
    <definedName name="soc3p_18" localSheetId="22">#REF!</definedName>
    <definedName name="soc3p_18">#REF!</definedName>
    <definedName name="SoCB_CapHuyen" localSheetId="22">#REF!</definedName>
    <definedName name="SoCB_CapHuyen">#REF!</definedName>
    <definedName name="SoCB_CapTinh" localSheetId="22">#REF!</definedName>
    <definedName name="SoCB_CapTinh">#REF!</definedName>
    <definedName name="SoCB_CapXa" localSheetId="22">#REF!</definedName>
    <definedName name="SoCB_CapXa">#REF!</definedName>
    <definedName name="SoChinhanh" localSheetId="22">#REF!</definedName>
    <definedName name="SoChinhanh">#REF!</definedName>
    <definedName name="SocTrang">#REF!</definedName>
    <definedName name="SOCTU_B">#REF!</definedName>
    <definedName name="SOCTU_NK">#REF!</definedName>
    <definedName name="SOCTU_NK_BH">#REF!</definedName>
    <definedName name="sodam">#REF!</definedName>
    <definedName name="sodu">#REF!</definedName>
    <definedName name="SoDVDaoTao">#REF!</definedName>
    <definedName name="SoDVTrienKhai">#REF!</definedName>
    <definedName name="SoDVTrienKhaiTB">#REF!</definedName>
    <definedName name="Soft" localSheetId="22">#REF!</definedName>
    <definedName name="Soft">#REF!</definedName>
    <definedName name="Soft_L" localSheetId="22">#REF!</definedName>
    <definedName name="Soft_L">#REF!</definedName>
    <definedName name="Soft_M" localSheetId="22">#REF!</definedName>
    <definedName name="Soft_M">#REF!</definedName>
    <definedName name="Soft_Premier_MN">#REF!</definedName>
    <definedName name="Soft_Premier_SN">#REF!</definedName>
    <definedName name="Soft_Premier_VLN">#REF!</definedName>
    <definedName name="Soft_S" localSheetId="22">#REF!</definedName>
    <definedName name="Soft_S">#REF!</definedName>
    <definedName name="Soft_VL" localSheetId="22">#REF!</definedName>
    <definedName name="Soft_VL">#REF!</definedName>
    <definedName name="Software_Application">#REF!</definedName>
    <definedName name="software_load_list">#REF!</definedName>
    <definedName name="SoftWarrantyRate">15%</definedName>
    <definedName name="sohieuthua" localSheetId="22">#REF!</definedName>
    <definedName name="sohieuthua">#REF!</definedName>
    <definedName name="SoHocVienCV">#REF!</definedName>
    <definedName name="SoHocVienLD">#REF!</definedName>
    <definedName name="SoHocVienVT">#REF!</definedName>
    <definedName name="SoHT">1</definedName>
    <definedName name="Soi" localSheetId="22">#REF!</definedName>
    <definedName name="Soi">#REF!</definedName>
    <definedName name="soi_18" localSheetId="22">#REF!</definedName>
    <definedName name="soi_18">#REF!</definedName>
    <definedName name="Soichon" localSheetId="22">#REF!</definedName>
    <definedName name="Soichon">#REF!</definedName>
    <definedName name="soichon12" localSheetId="22">#REF!</definedName>
    <definedName name="soichon12">#REF!</definedName>
    <definedName name="soichon1x2">#REF!</definedName>
    <definedName name="soichon24" localSheetId="22">#REF!</definedName>
    <definedName name="soichon24">#REF!</definedName>
    <definedName name="Soichon2x4" localSheetId="22">#REF!</definedName>
    <definedName name="Soichon2x4">#REF!</definedName>
    <definedName name="soichon46" localSheetId="22">#REF!</definedName>
    <definedName name="soichon46">#REF!</definedName>
    <definedName name="SoilType" localSheetId="22">#REF!</definedName>
    <definedName name="SoilType">#REF!</definedName>
    <definedName name="SoilType_" localSheetId="22">#REF!</definedName>
    <definedName name="SoilType_">#REF!</definedName>
    <definedName name="SOKO" localSheetId="22">#REF!</definedName>
    <definedName name="SOKO">#REF!</definedName>
    <definedName name="sol">#REF!</definedName>
    <definedName name="Solan" localSheetId="22">#REF!</definedName>
    <definedName name="Solan">#REF!</definedName>
    <definedName name="solanETC" localSheetId="22">#REF!</definedName>
    <definedName name="solanETC">#REF!</definedName>
    <definedName name="SoLanTong" localSheetId="22">#REF!</definedName>
    <definedName name="SoLanTong">#REF!</definedName>
    <definedName name="SOLD_TO_ADDRESS" localSheetId="22">#REF!</definedName>
    <definedName name="SOLD_TO_ADDRESS">#REF!</definedName>
    <definedName name="SOLD_TO_CONTACT" localSheetId="22">#REF!</definedName>
    <definedName name="SOLD_TO_CONTACT">#REF!</definedName>
    <definedName name="SOLD_TO_LABEL" localSheetId="22">#REF!</definedName>
    <definedName name="SOLD_TO_LABEL">#REF!</definedName>
    <definedName name="SOLD_TO_NAME" localSheetId="22">#REF!</definedName>
    <definedName name="SOLD_TO_NAME">#REF!</definedName>
    <definedName name="SOLD_TO_PHONE" localSheetId="22">#REF!</definedName>
    <definedName name="SOLD_TO_PHONE">#REF!</definedName>
    <definedName name="solieu" localSheetId="22">#REF!</definedName>
    <definedName name="solieu">#REF!</definedName>
    <definedName name="solieu_14" localSheetId="22">#REF!</definedName>
    <definedName name="solieu_14">#REF!</definedName>
    <definedName name="solieu_18" localSheetId="22">#REF!</definedName>
    <definedName name="solieu_18">#REF!</definedName>
    <definedName name="Solop_tinh" localSheetId="22">#REF!</definedName>
    <definedName name="Solop_tinh">#REF!</definedName>
    <definedName name="SOLUONG" localSheetId="22">#REF!</definedName>
    <definedName name="SOLUONG">#REF!</definedName>
    <definedName name="soluong_n" localSheetId="22">#REF!</definedName>
    <definedName name="soluong_n">#REF!</definedName>
    <definedName name="soluong_td" localSheetId="22">#REF!</definedName>
    <definedName name="soluong_td">#REF!</definedName>
    <definedName name="soluong_x" localSheetId="22">#REF!</definedName>
    <definedName name="soluong_x">#REF!</definedName>
    <definedName name="Solve_Basic_Enh_SN">#REF!</definedName>
    <definedName name="Solve_Basic_Enh_VLN">#REF!</definedName>
    <definedName name="Solve_Basic_Std_SN">#REF!</definedName>
    <definedName name="Solve_Basic_Std_VLN">#REF!</definedName>
    <definedName name="Solve_HG_L" localSheetId="22">#REF!</definedName>
    <definedName name="Solve_HG_L">#REF!</definedName>
    <definedName name="Solve_HG_M" localSheetId="22">#REF!</definedName>
    <definedName name="Solve_HG_M">#REF!</definedName>
    <definedName name="Solve_HG_S" localSheetId="22">#REF!</definedName>
    <definedName name="Solve_HG_S">#REF!</definedName>
    <definedName name="Solve_HG_VL" localSheetId="22">#REF!</definedName>
    <definedName name="Solve_HG_VL">#REF!</definedName>
    <definedName name="Solve_Plus_Enh_SN">#REF!</definedName>
    <definedName name="Solve_Plus_Enh_VLN">#REF!</definedName>
    <definedName name="Solve_Plus_Std_SN">#REF!</definedName>
    <definedName name="Solve_Plus_Std_VLN">#REF!</definedName>
    <definedName name="Solve_Premier_Enh_SN">#REF!</definedName>
    <definedName name="Solve_Premier_Enh_VLN">#REF!</definedName>
    <definedName name="Solve_Premier_Std_MN">#REF!</definedName>
    <definedName name="Solve_Premier_Std_SN">#REF!</definedName>
    <definedName name="Solve_SG_L" localSheetId="22">#REF!</definedName>
    <definedName name="Solve_SG_L">#REF!</definedName>
    <definedName name="Solve_SG_M" localSheetId="22">#REF!</definedName>
    <definedName name="Solve_SG_M">#REF!</definedName>
    <definedName name="Solve_SG_S" localSheetId="22">#REF!</definedName>
    <definedName name="Solve_SG_S">#REF!</definedName>
    <definedName name="Solve_SG_VL" localSheetId="22">#REF!</definedName>
    <definedName name="Solve_SG_VL">#REF!</definedName>
    <definedName name="solver_cvg">0.001</definedName>
    <definedName name="solver_drv">1</definedName>
    <definedName name="solver_est">1</definedName>
    <definedName name="solver_itr">100</definedName>
    <definedName name="solver_lin" localSheetId="22">2</definedName>
    <definedName name="solver_lin">0</definedName>
    <definedName name="solver_neg">2</definedName>
    <definedName name="solver_num">0</definedName>
    <definedName name="solver_nwt">1</definedName>
    <definedName name="solver_opt" localSheetId="0">#REF!</definedName>
    <definedName name="solver_opt" localSheetId="19">#REF!</definedName>
    <definedName name="solver_opt" localSheetId="16">#REF!</definedName>
    <definedName name="solver_opt" localSheetId="22">#REF!</definedName>
    <definedName name="solver_opt" localSheetId="7">#REF!</definedName>
    <definedName name="solver_opt">#REF!</definedName>
    <definedName name="solver_pre">0.000001</definedName>
    <definedName name="solver_scl">2</definedName>
    <definedName name="solver_sho">2</definedName>
    <definedName name="solver_tim">100</definedName>
    <definedName name="solver_tol">0.05</definedName>
    <definedName name="solver_typ" localSheetId="22">3</definedName>
    <definedName name="solver_typ">1</definedName>
    <definedName name="solver_val" localSheetId="22">119121</definedName>
    <definedName name="solver_val">0</definedName>
    <definedName name="Sommaire_BTS" localSheetId="22">#REF!</definedName>
    <definedName name="Sommaire_BTS">#REF!</definedName>
    <definedName name="son" localSheetId="22">#REF!</definedName>
    <definedName name="son">#REF!</definedName>
    <definedName name="Sonam_Trienkhai" localSheetId="22">#REF!</definedName>
    <definedName name="Sonam_Trienkhai">#REF!</definedName>
    <definedName name="SoNgayDaoTaoCV">#REF!</definedName>
    <definedName name="SoNgayDaoTaoLD">#REF!</definedName>
    <definedName name="SoNgayDaoTaoVT">#REF!</definedName>
    <definedName name="sonhip">#REF!</definedName>
    <definedName name="SonLa">#REF!</definedName>
    <definedName name="Sontay">#REF!</definedName>
    <definedName name="SOPHIEU" localSheetId="22">#REF!</definedName>
    <definedName name="SOPHIEU">#REF!</definedName>
    <definedName name="SORT" localSheetId="22">#REF!</definedName>
    <definedName name="SORT">#REF!</definedName>
    <definedName name="SORT_10" localSheetId="22">#REF!</definedName>
    <definedName name="SORT_10">#REF!</definedName>
    <definedName name="SORT_11" localSheetId="22">#REF!</definedName>
    <definedName name="SORT_11">#REF!</definedName>
    <definedName name="SORT_12">#REF!</definedName>
    <definedName name="SORT_13">#REF!</definedName>
    <definedName name="SORT_18">#REF!</definedName>
    <definedName name="SORT_AREA" localSheetId="22">#REF!</definedName>
    <definedName name="SORT_AREA">#REF!</definedName>
    <definedName name="SORT_AREA_10" localSheetId="22">#REF!</definedName>
    <definedName name="SORT_AREA_10">#REF!</definedName>
    <definedName name="SORT_AREA_11" localSheetId="22">#REF!</definedName>
    <definedName name="SORT_AREA_11">#REF!</definedName>
    <definedName name="SORT_AREA_12">#REF!</definedName>
    <definedName name="SORT_AREA_13">#REF!</definedName>
    <definedName name="SORT_AREA_14">#REF!</definedName>
    <definedName name="SortName">#REF!</definedName>
    <definedName name="SortName_14">#REF!</definedName>
    <definedName name="Sosanh2" localSheetId="22">{"'Sheet1'!$L$16"}</definedName>
    <definedName name="Sosanh2">{"'Sheet1'!$L$16"}</definedName>
    <definedName name="sothang">#REF!</definedName>
    <definedName name="SoThang_18">#REF!</definedName>
    <definedName name="Sothutu">#REF!</definedName>
    <definedName name="SOTIEN" localSheetId="22">#REF!</definedName>
    <definedName name="SOTIEN">#REF!</definedName>
    <definedName name="SOTIEN_B">#REF!</definedName>
    <definedName name="SOTIEN_BKTC">#REF!</definedName>
    <definedName name="SOTIEN_CO_NK">#REF!</definedName>
    <definedName name="sotien_dt">#REF!</definedName>
    <definedName name="sotien_n">#REF!</definedName>
    <definedName name="SOTIEN_NO_NK">#REF!</definedName>
    <definedName name="sotien_td">#REF!</definedName>
    <definedName name="sotien_x">#REF!</definedName>
    <definedName name="SoTinh_NhomA" localSheetId="22">#REF!</definedName>
    <definedName name="SoTinh_NhomA">#REF!</definedName>
    <definedName name="SoTinh_NhomB" localSheetId="22">#REF!</definedName>
    <definedName name="SoTinh_NhomB">#REF!</definedName>
    <definedName name="SoTinh_NhomC" localSheetId="22">#REF!</definedName>
    <definedName name="SoTinh_NhomC">#REF!</definedName>
    <definedName name="Source" localSheetId="22">#REF!</definedName>
    <definedName name="Source">#REF!</definedName>
    <definedName name="SourceActorRange" localSheetId="22">#REF!</definedName>
    <definedName name="SourceActorRange">#REF!</definedName>
    <definedName name="SourceUseCaseRange" localSheetId="22">#REF!</definedName>
    <definedName name="SourceUseCaseRange">#REF!</definedName>
    <definedName name="Sous_Tr" localSheetId="22">#REF!</definedName>
    <definedName name="Sous_Tr">#REF!</definedName>
    <definedName name="South_link" localSheetId="22">#REF!</definedName>
    <definedName name="South_link">#REF!</definedName>
    <definedName name="SOW" localSheetId="22">#REF!</definedName>
    <definedName name="SOW">#REF!</definedName>
    <definedName name="SoXau" localSheetId="22">'B4. Định mức QLDA &amp; TV'!SoXau</definedName>
    <definedName name="SoXau">[0]!SoXau</definedName>
    <definedName name="SP" localSheetId="22">#REF!</definedName>
    <definedName name="SP">#REF!</definedName>
    <definedName name="SP_10" localSheetId="22">#REF!</definedName>
    <definedName name="SP_10">#REF!</definedName>
    <definedName name="SP_11" localSheetId="22">#REF!</definedName>
    <definedName name="SP_11">#REF!</definedName>
    <definedName name="SP_12">#REF!</definedName>
    <definedName name="SP_13">#REF!</definedName>
    <definedName name="SP_14">#REF!</definedName>
    <definedName name="sp_access_switch">#REF!</definedName>
    <definedName name="sp_asmb">#REF!</definedName>
    <definedName name="sp_bbu">#REF!</definedName>
    <definedName name="sp_bc">#REF!</definedName>
    <definedName name="sp_bcu">#REF!</definedName>
    <definedName name="sp_biua">#REF!</definedName>
    <definedName name="sp_clock_distrib">#REF!</definedName>
    <definedName name="sp_clock_gene">#REF!</definedName>
    <definedName name="SP_COM">#REF!</definedName>
    <definedName name="sp_combiner">#REF!</definedName>
    <definedName name="sp_converter">#REF!</definedName>
    <definedName name="SP_DCN">#REF!</definedName>
    <definedName name="SP_DOC">#REF!</definedName>
    <definedName name="sp_dtcc">#REF!</definedName>
    <definedName name="SP_E_MAT">#REF!</definedName>
    <definedName name="sp_fan">#REF!</definedName>
    <definedName name="sp_fan_board">#REF!</definedName>
    <definedName name="sp_g2_branc_switch">#REF!</definedName>
    <definedName name="sp_g2_sm_A_itfce">#REF!</definedName>
    <definedName name="sp_gp_switch">#REF!</definedName>
    <definedName name="sp_heat">#REF!</definedName>
    <definedName name="sp_heating">#REF!</definedName>
    <definedName name="SP_HP">#REF!</definedName>
    <definedName name="SP_INS">#REF!</definedName>
    <definedName name="SP_IO">#REF!</definedName>
    <definedName name="SP_IOB">#REF!</definedName>
    <definedName name="SP_ISA">#REF!</definedName>
    <definedName name="sp_lightning">#REF!</definedName>
    <definedName name="SP_MAT">#REF!</definedName>
    <definedName name="SP_NMS">#REF!</definedName>
    <definedName name="sp_osi">#REF!</definedName>
    <definedName name="SP_over_RP">#REF!</definedName>
    <definedName name="sp_ps_bsc">#REF!</definedName>
    <definedName name="sp_q1">#REF!</definedName>
    <definedName name="sp_rfe">#REF!</definedName>
    <definedName name="sp_sum">#REF!</definedName>
    <definedName name="sp_sys">#REF!</definedName>
    <definedName name="sp_tc_dr_board">#REF!</definedName>
    <definedName name="sp_tc_sm_control">#REF!</definedName>
    <definedName name="sp_tcuc">#REF!</definedName>
    <definedName name="sp_trx">#REF!</definedName>
    <definedName name="sp_uprice">#REF!</definedName>
    <definedName name="SPAN">#REF!</definedName>
    <definedName name="SPAN_No">#REF!</definedName>
    <definedName name="Span_TCH">#REF!</definedName>
    <definedName name="Span_Util">#REF!</definedName>
    <definedName name="Spanner_Auto_File">"C:\My Documents\tinh cdo.x2a"</definedName>
    <definedName name="Spans">#REF!</definedName>
    <definedName name="Spans_Per_ATM_MGX">#REF!</definedName>
    <definedName name="Spans_Per_IP_MGX">#REF!</definedName>
    <definedName name="Spans_per_RPM">#REF!</definedName>
    <definedName name="Spans_Per_VXR">#REF!</definedName>
    <definedName name="Spare_Premier_Enh_MN">#REF!</definedName>
    <definedName name="Spare_Premier_Enh_SN">#REF!</definedName>
    <definedName name="Spare_Premier_Std_LN">#REF!</definedName>
    <definedName name="Spare_Premier_Std_MN">#REF!</definedName>
    <definedName name="Spare_Premier_Std_VLN">#REF!</definedName>
    <definedName name="SpareCell">#REF!</definedName>
    <definedName name="sparedn" localSheetId="22">#REF!</definedName>
    <definedName name="sparedn">#REF!</definedName>
    <definedName name="SpareMgt_L" localSheetId="22">#REF!</definedName>
    <definedName name="SpareMgt_L">#REF!</definedName>
    <definedName name="SpareMgt_M" localSheetId="22">#REF!</definedName>
    <definedName name="SpareMgt_M">#REF!</definedName>
    <definedName name="SpareMgt_S" localSheetId="22">#REF!</definedName>
    <definedName name="SpareMgt_S">#REF!</definedName>
    <definedName name="SpareMgt_VL" localSheetId="22">#REF!</definedName>
    <definedName name="SpareMgt_VL">#REF!</definedName>
    <definedName name="SPAREPDH">#REF!</definedName>
    <definedName name="SPAREPDHUX">#REF!</definedName>
    <definedName name="Spares_ADM" localSheetId="22">#REF!</definedName>
    <definedName name="Spares_ADM">#REF!</definedName>
    <definedName name="Spares_Radio" localSheetId="22">#REF!</definedName>
    <definedName name="Spares_Radio">#REF!</definedName>
    <definedName name="SPARESDH">#REF!</definedName>
    <definedName name="SparesTab">#REF!</definedName>
    <definedName name="sparevt" localSheetId="22">#REF!</definedName>
    <definedName name="sparevt">#REF!</definedName>
    <definedName name="SPBFREI">#REF!</definedName>
    <definedName name="SPBIL1" localSheetId="22">#REF!</definedName>
    <definedName name="SPBIL1">#REF!</definedName>
    <definedName name="SPBIL2" localSheetId="22">#REF!</definedName>
    <definedName name="SPBIL2">#REF!</definedName>
    <definedName name="SPBMIS">#REF!</definedName>
    <definedName name="SPBPROJ">#REF!</definedName>
    <definedName name="SPBRETRO">#REF!</definedName>
    <definedName name="SPBWAR">#REF!</definedName>
    <definedName name="SPEC" localSheetId="22">#REF!</definedName>
    <definedName name="SPEC">#REF!</definedName>
    <definedName name="SPEC_18" localSheetId="22">#REF!</definedName>
    <definedName name="SPEC_18">#REF!</definedName>
    <definedName name="SPECHO1" localSheetId="22">#REF!</definedName>
    <definedName name="SPECHO1">#REF!</definedName>
    <definedName name="SPECHO2" localSheetId="22">#REF!</definedName>
    <definedName name="SPECHO2">#REF!</definedName>
    <definedName name="SpecialPrice" localSheetId="19">#REF!</definedName>
    <definedName name="SpecialPrice" localSheetId="16">#REF!</definedName>
    <definedName name="SpecialPrice" localSheetId="22">#REF!</definedName>
    <definedName name="SpecialPrice" localSheetId="6">#REF!</definedName>
    <definedName name="SpecialPrice">#REF!</definedName>
    <definedName name="specs" localSheetId="22">#REF!</definedName>
    <definedName name="specs">#REF!</definedName>
    <definedName name="SPECSUMMARY" localSheetId="22">#REF!</definedName>
    <definedName name="SPECSUMMARY">#REF!</definedName>
    <definedName name="SPECSUMMARY_18" localSheetId="22">#REF!</definedName>
    <definedName name="SPECSUMMARY_18">#REF!</definedName>
    <definedName name="spectral_efficiency" localSheetId="22">#REF!</definedName>
    <definedName name="spectral_efficiency">#REF!</definedName>
    <definedName name="Speed_ManualEnroll_10Fingers" localSheetId="22">#REF!</definedName>
    <definedName name="Speed_ManualEnroll_10Fingers">#REF!</definedName>
    <definedName name="SPEIR1" localSheetId="22">#REF!</definedName>
    <definedName name="SPEIR1">#REF!</definedName>
    <definedName name="SPEIR2" localSheetId="22">#REF!</definedName>
    <definedName name="SPEIR2">#REF!</definedName>
    <definedName name="SPENVE1" localSheetId="22">#REF!</definedName>
    <definedName name="SPENVE1">#REF!</definedName>
    <definedName name="SPENVE2" localSheetId="22">#REF!</definedName>
    <definedName name="SPENVE2">#REF!</definedName>
    <definedName name="SPHLR1" localSheetId="22">#REF!</definedName>
    <definedName name="SPHLR1">#REF!</definedName>
    <definedName name="SPHLR2" localSheetId="22">#REF!</definedName>
    <definedName name="SPHLR2">#REF!</definedName>
    <definedName name="spiff" localSheetId="22">#REF!</definedName>
    <definedName name="spiff">#REF!</definedName>
    <definedName name="SPIN1" localSheetId="22">#REF!</definedName>
    <definedName name="SPIN1">#REF!</definedName>
    <definedName name="SPIN2" localSheetId="22">#REF!</definedName>
    <definedName name="SPIN2">#REF!</definedName>
    <definedName name="SPINTER1" localSheetId="22">#REF!</definedName>
    <definedName name="SPINTER1">#REF!</definedName>
    <definedName name="SPINTER2" localSheetId="22">#REF!</definedName>
    <definedName name="SPINTER2">#REF!</definedName>
    <definedName name="spk1p" localSheetId="22">#REF!</definedName>
    <definedName name="spk1p">#REF!</definedName>
    <definedName name="spk1p_14">#REF!</definedName>
    <definedName name="spk3p" localSheetId="22">#REF!</definedName>
    <definedName name="spk3p">#REF!</definedName>
    <definedName name="spk3p_14">#REF!</definedName>
    <definedName name="split">#REF!</definedName>
    <definedName name="SPMSC1" localSheetId="22">#REF!</definedName>
    <definedName name="SPMSC1">#REF!</definedName>
    <definedName name="SPMSC2" localSheetId="22">#REF!</definedName>
    <definedName name="SPMSC2">#REF!</definedName>
    <definedName name="SPNCTIN1" localSheetId="22">#REF!</definedName>
    <definedName name="SPNCTIN1">#REF!</definedName>
    <definedName name="SPNCTIN2" localSheetId="22">#REF!</definedName>
    <definedName name="SPNCTIN2">#REF!</definedName>
    <definedName name="SPNDEPLO1" localSheetId="22">#REF!</definedName>
    <definedName name="SPNDEPLO1">#REF!</definedName>
    <definedName name="SPNDEPLO2" localSheetId="22">#REF!</definedName>
    <definedName name="SPNDEPLO2">#REF!</definedName>
    <definedName name="SPNFREI1" localSheetId="22">#REF!</definedName>
    <definedName name="SPNFREI1">#REF!</definedName>
    <definedName name="SPNFREI2" localSheetId="22">#REF!</definedName>
    <definedName name="SPNFREI2">#REF!</definedName>
    <definedName name="SPNFTS1" localSheetId="22">#REF!</definedName>
    <definedName name="SPNFTS1">#REF!</definedName>
    <definedName name="SPNFTS2" localSheetId="22">#REF!</definedName>
    <definedName name="SPNFTS2">#REF!</definedName>
    <definedName name="SPNINRTU1" localSheetId="22">#REF!</definedName>
    <definedName name="SPNINRTU1">#REF!</definedName>
    <definedName name="SPNINRTU2" localSheetId="22">#REF!</definedName>
    <definedName name="SPNINRTU2">#REF!</definedName>
    <definedName name="SPNLOG1" localSheetId="22">#REF!</definedName>
    <definedName name="SPNLOG1">#REF!</definedName>
    <definedName name="SPNLOG2" localSheetId="22">#REF!</definedName>
    <definedName name="SPNLOG2">#REF!</definedName>
    <definedName name="SPNMARK1" localSheetId="22">#REF!</definedName>
    <definedName name="SPNMARK1">#REF!</definedName>
    <definedName name="SPNMARK2" localSheetId="22">#REF!</definedName>
    <definedName name="SPNMARK2">#REF!</definedName>
    <definedName name="SPNMIS1" localSheetId="22">#REF!</definedName>
    <definedName name="SPNMIS1">#REF!</definedName>
    <definedName name="SPNMIS2" localSheetId="22">#REF!</definedName>
    <definedName name="SPNMIS2">#REF!</definedName>
    <definedName name="SPNPREIN1" localSheetId="22">#REF!</definedName>
    <definedName name="SPNPREIN1">#REF!</definedName>
    <definedName name="SPNPREIN2" localSheetId="22">#REF!</definedName>
    <definedName name="SPNPREIN2">#REF!</definedName>
    <definedName name="SPNPROJ1" localSheetId="22">#REF!</definedName>
    <definedName name="SPNPROJ1">#REF!</definedName>
    <definedName name="SPNPROJ2" localSheetId="22">#REF!</definedName>
    <definedName name="SPNPROJ2">#REF!</definedName>
    <definedName name="SPNREC1" localSheetId="22">#REF!</definedName>
    <definedName name="SPNREC1">#REF!</definedName>
    <definedName name="SPNREC2" localSheetId="22">#REF!</definedName>
    <definedName name="SPNREC2">#REF!</definedName>
    <definedName name="SPNRETRO1" localSheetId="22">#REF!</definedName>
    <definedName name="SPNRETRO1">#REF!</definedName>
    <definedName name="SPNRETRO2" localSheetId="22">#REF!</definedName>
    <definedName name="SPNRETRO2">#REF!</definedName>
    <definedName name="SPNSPEC1" localSheetId="22">#REF!</definedName>
    <definedName name="SPNSPEC1">#REF!</definedName>
    <definedName name="SPNSPEC2" localSheetId="22">#REF!</definedName>
    <definedName name="SPNSPEC2">#REF!</definedName>
    <definedName name="SPNSSON1" localSheetId="22">#REF!</definedName>
    <definedName name="SPNSSON1">#REF!</definedName>
    <definedName name="SPNSSON2" localSheetId="22">#REF!</definedName>
    <definedName name="SPNSSON2">#REF!</definedName>
    <definedName name="SPNSTDOC1" localSheetId="22">#REF!</definedName>
    <definedName name="SPNSTDOC1">#REF!</definedName>
    <definedName name="SPNSTDOC2" localSheetId="22">#REF!</definedName>
    <definedName name="SPNSTDOC2">#REF!</definedName>
    <definedName name="SPNTD1" localSheetId="22">#REF!</definedName>
    <definedName name="SPNTD1">#REF!</definedName>
    <definedName name="SPNTD2" localSheetId="22">#REF!</definedName>
    <definedName name="SPNTD2">#REF!</definedName>
    <definedName name="SPNTRAIN1" localSheetId="22">#REF!</definedName>
    <definedName name="SPNTRAIN1">#REF!</definedName>
    <definedName name="SPNTRAIN2" localSheetId="22">#REF!</definedName>
    <definedName name="SPNTRAIN2">#REF!</definedName>
    <definedName name="SPNWAR1" localSheetId="22">#REF!</definedName>
    <definedName name="SPNWAR1">#REF!</definedName>
    <definedName name="SPNWAR2" localSheetId="22">#REF!</definedName>
    <definedName name="SPNWAR2">#REF!</definedName>
    <definedName name="SPOMC1" localSheetId="22">#REF!</definedName>
    <definedName name="SPOMC1">#REF!</definedName>
    <definedName name="SPOMC2" localSheetId="22">#REF!</definedName>
    <definedName name="SPOMC2">#REF!</definedName>
    <definedName name="SPOMCR">#REF!</definedName>
    <definedName name="SPoRP">#REF!</definedName>
    <definedName name="spot_EUR_USD" localSheetId="22">#REF!</definedName>
    <definedName name="spot_EUR_USD">#REF!</definedName>
    <definedName name="SPOTVAS1" localSheetId="22">#REF!</definedName>
    <definedName name="SPOTVAS1">#REF!</definedName>
    <definedName name="SPOTVAS2" localSheetId="22">#REF!</definedName>
    <definedName name="SPOTVAS2">#REF!</definedName>
    <definedName name="Sprack" localSheetId="22">#REF!</definedName>
    <definedName name="Sprack">#REF!</definedName>
    <definedName name="SPSBizDataCatDefs" localSheetId="22">#REF!</definedName>
    <definedName name="SPSBizDataCatDefs">#REF!</definedName>
    <definedName name="SPSClusterReady" localSheetId="22">#REF!</definedName>
    <definedName name="SPSClusterReady">#REF!</definedName>
    <definedName name="SPSComplexity" localSheetId="22">#REF!</definedName>
    <definedName name="SPSComplexity">#REF!</definedName>
    <definedName name="SPSCustomSiteDefs" localSheetId="22">#REF!</definedName>
    <definedName name="SPSCustomSiteDefs">#REF!</definedName>
    <definedName name="SPSCustomSiteFeatures" localSheetId="22">#REF!</definedName>
    <definedName name="SPSCustomSiteFeatures">#REF!</definedName>
    <definedName name="SPSCustomSiteTemplates" localSheetId="22">#REF!</definedName>
    <definedName name="SPSCustomSiteTemplates">#REF!</definedName>
    <definedName name="SPSCustomWebLink" localSheetId="22">#REF!</definedName>
    <definedName name="SPSCustomWebLink">#REF!</definedName>
    <definedName name="SPSCustomWebPart" localSheetId="22">#REF!</definedName>
    <definedName name="SPSCustomWebPart">#REF!</definedName>
    <definedName name="SPSFormsAuthComplexity" localSheetId="22">#REF!</definedName>
    <definedName name="SPSFormsAuthComplexity">#REF!</definedName>
    <definedName name="SPSFormsAuthProviders" localSheetId="22">#REF!</definedName>
    <definedName name="SPSFormsAuthProviders">#REF!</definedName>
    <definedName name="SPSInfoPathForms" localSheetId="22">#REF!</definedName>
    <definedName name="SPSInfoPathForms">#REF!</definedName>
    <definedName name="SPSLanguagePacks" localSheetId="22">#REF!</definedName>
    <definedName name="SPSLanguagePacks">#REF!</definedName>
    <definedName name="SPSMIM1" localSheetId="22">#REF!</definedName>
    <definedName name="SPSMIM1">#REF!</definedName>
    <definedName name="SPSMIM2" localSheetId="22">#REF!</definedName>
    <definedName name="SPSMIM2">#REF!</definedName>
    <definedName name="SPSPARE1" localSheetId="22">#REF!</definedName>
    <definedName name="SPSPARE1">#REF!</definedName>
    <definedName name="SPSPARE2" localSheetId="22">#REF!</definedName>
    <definedName name="SPSPARE2">#REF!</definedName>
    <definedName name="SPSPhysicalSites" localSheetId="22">#REF!</definedName>
    <definedName name="SPSPhysicalSites">#REF!</definedName>
    <definedName name="SPSSearchComplexity" localSheetId="22">#REF!</definedName>
    <definedName name="SPSSearchComplexity">#REF!</definedName>
    <definedName name="SPSSitesFacingInternet" localSheetId="22">#REF!</definedName>
    <definedName name="SPSSitesFacingInternet">#REF!</definedName>
    <definedName name="SPSTaxonomy" localSheetId="22">#REF!</definedName>
    <definedName name="SPSTaxonomy">#REF!</definedName>
    <definedName name="SPSWCMCustomFieldControls" localSheetId="22">#REF!</definedName>
    <definedName name="SPSWCMCustomFieldControls">#REF!</definedName>
    <definedName name="SPTVASCIT" localSheetId="22">#REF!</definedName>
    <definedName name="SPTVASCIT">#REF!</definedName>
    <definedName name="SPTVASSEL" localSheetId="22">#REF!</definedName>
    <definedName name="SPTVASSEL">#REF!</definedName>
    <definedName name="SPVM1" localSheetId="22">#REF!</definedName>
    <definedName name="SPVM1">#REF!</definedName>
    <definedName name="SPVM2" localSheetId="22">#REF!</definedName>
    <definedName name="SPVM2">#REF!</definedName>
    <definedName name="SQAPage1">#REF!</definedName>
    <definedName name="SQAPAGE2">#REF!</definedName>
    <definedName name="SQAPage3">#REF!</definedName>
    <definedName name="SQDKT10">#REF!</definedName>
    <definedName name="SQDKT11">#REF!</definedName>
    <definedName name="SQDKT9">#REF!</definedName>
    <definedName name="SR">#REF!</definedName>
    <definedName name="SR7_ITP">#REF!</definedName>
    <definedName name="SR7_SSP">#REF!</definedName>
    <definedName name="SR7710_ITP">#REF!</definedName>
    <definedName name="SR7710_SSP">#REF!</definedName>
    <definedName name="srbn" localSheetId="22">{"Thuxm2.xls","Sheet1"}</definedName>
    <definedName name="srbn">{"Thuxm2.xls","Sheet1"}</definedName>
    <definedName name="SRM_Pr">#REF!</definedName>
    <definedName name="SRPorDAM">#REF!</definedName>
    <definedName name="SRS" localSheetId="22">#REF!</definedName>
    <definedName name="SRS">#REF!</definedName>
    <definedName name="SRSQI">#REF!</definedName>
    <definedName name="SRT" localSheetId="22">#REF!</definedName>
    <definedName name="SRT">#REF!</definedName>
    <definedName name="srtg" localSheetId="22">#REF!</definedName>
    <definedName name="srtg">#REF!</definedName>
    <definedName name="SRV">#REF!</definedName>
    <definedName name="ss" localSheetId="22">"6/6/6"</definedName>
    <definedName name="ss">"6/6/6"</definedName>
    <definedName name="SS_TH1" localSheetId="22">#REF!</definedName>
    <definedName name="SS_TH1">#REF!</definedName>
    <definedName name="SS7_Scena">#REF!</definedName>
    <definedName name="SS7_Type">#REF!</definedName>
    <definedName name="SS7Slots">#REF!</definedName>
    <definedName name="ssau">[0]!ssau</definedName>
    <definedName name="ssd" localSheetId="0">{"Offgrid",#N/A,FALSE,"OFFGRID";"Region",#N/A,FALSE,"REGION";"Offgrid -2",#N/A,FALSE,"OFFGRID";"WTP",#N/A,FALSE,"WTP";"WTP -2",#N/A,FALSE,"WTP";"Project",#N/A,FALSE,"PROJECT";"Summary -2",#N/A,FALSE,"SUMMARY"}</definedName>
    <definedName name="ssd" localSheetId="14">{"Offgrid",#N/A,FALSE,"OFFGRID";"Region",#N/A,FALSE,"REGION";"Offgrid -2",#N/A,FALSE,"OFFGRID";"WTP",#N/A,FALSE,"WTP";"WTP -2",#N/A,FALSE,"WTP";"Project",#N/A,FALSE,"PROJECT";"Summary -2",#N/A,FALSE,"SUMMARY"}</definedName>
    <definedName name="ssd" localSheetId="16">{"Offgrid",#N/A,FALSE,"OFFGRID";"Region",#N/A,FALSE,"REGION";"Offgrid -2",#N/A,FALSE,"OFFGRID";"WTP",#N/A,FALSE,"WTP";"WTP -2",#N/A,FALSE,"WTP";"Project",#N/A,FALSE,"PROJECT";"Summary -2",#N/A,FALSE,"SUMMARY"}</definedName>
    <definedName name="ssd" localSheetId="22">{"Offgrid",#N/A,FALSE,"OFFGRID";"Region",#N/A,FALSE,"REGION";"Offgrid -2",#N/A,FALSE,"OFFGRID";"WTP",#N/A,FALSE,"WTP";"WTP -2",#N/A,FALSE,"WTP";"Project",#N/A,FALSE,"PROJECT";"Summary -2",#N/A,FALSE,"SUMMARY"}</definedName>
    <definedName name="ssd" localSheetId="6">{"Offgrid",#N/A,FALSE,"OFFGRID";"Region",#N/A,FALSE,"REGION";"Offgrid -2",#N/A,FALSE,"OFFGRID";"WTP",#N/A,FALSE,"WTP";"WTP -2",#N/A,FALSE,"WTP";"Project",#N/A,FALSE,"PROJECT";"Summary -2",#N/A,FALSE,"SUMMARY"}</definedName>
    <definedName name="ssd">{"Offgrid",#N/A,FALSE,"OFFGRID";"Region",#N/A,FALSE,"REGION";"Offgrid -2",#N/A,FALSE,"OFFGRID";"WTP",#N/A,FALSE,"WTP";"WTP -2",#N/A,FALSE,"WTP";"Project",#N/A,FALSE,"PROJECT";"Summary -2",#N/A,FALSE,"SUMMARY"}</definedName>
    <definedName name="SSP_SCU_HC" localSheetId="22">(1+0.25*R_UMTS)/7</definedName>
    <definedName name="SSP_SCU_HC">(1+0.25*R_UMTS)/7</definedName>
    <definedName name="SSP_SCU_HC1" localSheetId="22">(1+0.25*R_UMTS)/7</definedName>
    <definedName name="SSP_SCU_HC1">(1+0.25*R_UMTS)/7</definedName>
    <definedName name="SSP_SCU_HC2" localSheetId="22">(1+0.25*R_UMTS)/7</definedName>
    <definedName name="SSP_SCU_HC2">(1+0.25*R_UMTS)/7</definedName>
    <definedName name="SSP7670ESE" localSheetId="22">#REF!</definedName>
    <definedName name="SSP7670ESE">#REF!</definedName>
    <definedName name="SSP7670RSP" localSheetId="22">#REF!</definedName>
    <definedName name="SSP7670RSP">#REF!</definedName>
    <definedName name="SSPC7750" localSheetId="22">#REF!</definedName>
    <definedName name="SSPC7750">#REF!</definedName>
    <definedName name="SSPNIC" localSheetId="22">#REF!</definedName>
    <definedName name="SSPNIC">#REF!</definedName>
    <definedName name="SSPOEM" localSheetId="22">#REF!</definedName>
    <definedName name="SSPOEM">#REF!</definedName>
    <definedName name="SSPOEMKrone" localSheetId="22">#REF!</definedName>
    <definedName name="SSPOEMKrone">#REF!</definedName>
    <definedName name="SSPSUN" localSheetId="22">#REF!</definedName>
    <definedName name="SSPSUN">#REF!</definedName>
    <definedName name="SSPTelco1" localSheetId="22">#REF!</definedName>
    <definedName name="SSPTelco1">#REF!</definedName>
    <definedName name="SSPTelco2" localSheetId="22">#REF!</definedName>
    <definedName name="SSPTelco2">#REF!</definedName>
    <definedName name="sss" localSheetId="22">#REF!</definedName>
    <definedName name="sss">#REF!</definedName>
    <definedName name="sssd" localSheetId="0">{#N/A,#N/A,FALSE,"Chi tiÆt"}</definedName>
    <definedName name="sssd" localSheetId="14">{#N/A,#N/A,FALSE,"Chi tiÆt"}</definedName>
    <definedName name="sssd" localSheetId="19">{#N/A,#N/A,FALSE,"Chi tiÆt"}</definedName>
    <definedName name="sssd" localSheetId="16">{#N/A,#N/A,FALSE,"Chi tiÆt"}</definedName>
    <definedName name="sssd" localSheetId="22">{#N/A,#N/A,FALSE,"Chi tiÆt"}</definedName>
    <definedName name="sssd" localSheetId="6">{#N/A,#N/A,FALSE,"Chi tiÆt"}</definedName>
    <definedName name="sssd" localSheetId="7">{#N/A,#N/A,FALSE,"Chi tiÆt"}</definedName>
    <definedName name="sssd">{#N/A,#N/A,FALSE,"Chi tiÆt"}</definedName>
    <definedName name="sssd_1" localSheetId="0">{#N/A,#N/A,FALSE,"Chi tiÆt"}</definedName>
    <definedName name="sssd_1" localSheetId="14">{#N/A,#N/A,FALSE,"Chi tiÆt"}</definedName>
    <definedName name="sssd_1" localSheetId="16">{#N/A,#N/A,FALSE,"Chi tiÆt"}</definedName>
    <definedName name="sssd_1" localSheetId="22">{#N/A,#N/A,FALSE,"Chi tiÆt"}</definedName>
    <definedName name="sssd_1" localSheetId="7">{#N/A,#N/A,FALSE,"Chi tiÆt"}</definedName>
    <definedName name="sssd_1">{#N/A,#N/A,FALSE,"Chi tiÆt"}</definedName>
    <definedName name="ssss" localSheetId="0">{"'Sheet1'!$L$16"}</definedName>
    <definedName name="ssss" localSheetId="14">{"'Sheet1'!$L$16"}</definedName>
    <definedName name="ssss" localSheetId="16">{"'Sheet1'!$L$16"}</definedName>
    <definedName name="ssss" localSheetId="22">{#N/A,#N/A,TRUE,"Config1";#N/A,#N/A,TRUE,"Config2";#N/A,#N/A,TRUE,"Config3";#N/A,#N/A,TRUE,"Config4";#N/A,#N/A,TRUE,"Config5";#N/A,#N/A,TRUE,"Config6";#N/A,#N/A,TRUE,"Config7"}</definedName>
    <definedName name="ssss" localSheetId="6">{"'Sheet1'!$L$16"}</definedName>
    <definedName name="ssss" localSheetId="7">{"'Sheet1'!$L$16"}</definedName>
    <definedName name="ssss">{"'Sheet1'!$L$16"}</definedName>
    <definedName name="ssss_1" localSheetId="0">{#N/A,#N/A,TRUE,"Config1";#N/A,#N/A,TRUE,"Config2";#N/A,#N/A,TRUE,"Config3";#N/A,#N/A,TRUE,"Config4";#N/A,#N/A,TRUE,"Config5";#N/A,#N/A,TRUE,"Config6";#N/A,#N/A,TRUE,"Config7"}</definedName>
    <definedName name="ssss_1" localSheetId="14">{#N/A,#N/A,TRUE,"Config1";#N/A,#N/A,TRUE,"Config2";#N/A,#N/A,TRUE,"Config3";#N/A,#N/A,TRUE,"Config4";#N/A,#N/A,TRUE,"Config5";#N/A,#N/A,TRUE,"Config6";#N/A,#N/A,TRUE,"Config7"}</definedName>
    <definedName name="ssss_1" localSheetId="16">{#N/A,#N/A,TRUE,"Config1";#N/A,#N/A,TRUE,"Config2";#N/A,#N/A,TRUE,"Config3";#N/A,#N/A,TRUE,"Config4";#N/A,#N/A,TRUE,"Config5";#N/A,#N/A,TRUE,"Config6";#N/A,#N/A,TRUE,"Config7"}</definedName>
    <definedName name="ssss_1" localSheetId="22">{#N/A,#N/A,TRUE,"Config1";#N/A,#N/A,TRUE,"Config2";#N/A,#N/A,TRUE,"Config3";#N/A,#N/A,TRUE,"Config4";#N/A,#N/A,TRUE,"Config5";#N/A,#N/A,TRUE,"Config6";#N/A,#N/A,TRUE,"Config7"}</definedName>
    <definedName name="ssss_1" localSheetId="7">{#N/A,#N/A,TRUE,"Config1";#N/A,#N/A,TRUE,"Config2";#N/A,#N/A,TRUE,"Config3";#N/A,#N/A,TRUE,"Config4";#N/A,#N/A,TRUE,"Config5";#N/A,#N/A,TRUE,"Config6";#N/A,#N/A,TRUE,"Config7"}</definedName>
    <definedName name="ssss_1">{#N/A,#N/A,TRUE,"Config1";#N/A,#N/A,TRUE,"Config2";#N/A,#N/A,TRUE,"Config3";#N/A,#N/A,TRUE,"Config4";#N/A,#N/A,TRUE,"Config5";#N/A,#N/A,TRUE,"Config6";#N/A,#N/A,TRUE,"Config7"}</definedName>
    <definedName name="ssssfd" localSheetId="19">#REF!</definedName>
    <definedName name="ssssfd" localSheetId="16">#REF!</definedName>
    <definedName name="ssssfd" localSheetId="22">#REF!</definedName>
    <definedName name="ssssfd" localSheetId="7">#REF!</definedName>
    <definedName name="ssssfd">#REF!</definedName>
    <definedName name="ssssss" localSheetId="22">[0]!catalogue</definedName>
    <definedName name="ssssss">[0]!catalogue</definedName>
    <definedName name="sssssss" localSheetId="22">[0]!catalogue</definedName>
    <definedName name="sssssss">[0]!catalogue</definedName>
    <definedName name="ssssssss" localSheetId="0">{"'Sheet1'!$L$16"}</definedName>
    <definedName name="ssssssss" localSheetId="14">{"'Sheet1'!$L$16"}</definedName>
    <definedName name="ssssssss" localSheetId="19">{"Offgrid",#N/A,FALSE,"OFFGRID";"Region",#N/A,FALSE,"REGION";"Offgrid -2",#N/A,FALSE,"OFFGRID";"WTP",#N/A,FALSE,"WTP";"WTP -2",#N/A,FALSE,"WTP";"Project",#N/A,FALSE,"PROJECT";"Summary -2",#N/A,FALSE,"SUMMARY"}</definedName>
    <definedName name="ssssssss" localSheetId="16">{"'Sheet1'!$L$16"}</definedName>
    <definedName name="ssssssss" localSheetId="17">{"'Sheet1'!$L$16"}</definedName>
    <definedName name="ssssssss" localSheetId="18">{"'Sheet1'!$L$16"}</definedName>
    <definedName name="ssssssss" localSheetId="22">{"'Sheet1'!$L$16"}</definedName>
    <definedName name="ssssssss" localSheetId="6">{"'Sheet1'!$L$16"}</definedName>
    <definedName name="ssssssss" localSheetId="7">{"'Sheet1'!$L$16"}</definedName>
    <definedName name="ssssssss">{"'Sheet1'!$L$16"}</definedName>
    <definedName name="sssssssss" localSheetId="22">#REF!</definedName>
    <definedName name="sssssssss">#REF!</definedName>
    <definedName name="ssssssssss" localSheetId="22">#REF!</definedName>
    <definedName name="ssssssssss">#REF!</definedName>
    <definedName name="SSTR" localSheetId="22">#REF!</definedName>
    <definedName name="SSTR">#REF!</definedName>
    <definedName name="ssw">#REF!</definedName>
    <definedName name="st" localSheetId="22">#REF!</definedName>
    <definedName name="ST">#REF!</definedName>
    <definedName name="ST_TH2_131">3</definedName>
    <definedName name="ST09FR2M">#REF!</definedName>
    <definedName name="ST09FRAC">#REF!</definedName>
    <definedName name="ST09FRDC">#REF!</definedName>
    <definedName name="st1p" localSheetId="22">#REF!</definedName>
    <definedName name="st1p">#REF!</definedName>
    <definedName name="st1p_18">#REF!</definedName>
    <definedName name="st3p" localSheetId="22">#REF!</definedName>
    <definedName name="st3p">#REF!</definedName>
    <definedName name="st3p_14">#REF!</definedName>
    <definedName name="STAMPA" localSheetId="22">#REF!</definedName>
    <definedName name="STAMPA">#REF!</definedName>
    <definedName name="STAMPA12" localSheetId="22">#REF!</definedName>
    <definedName name="STAMPA12">#REF!</definedName>
    <definedName name="standard" localSheetId="22">#REF!</definedName>
    <definedName name="standard">#REF!</definedName>
    <definedName name="Star_Multidrop">#REF!</definedName>
    <definedName name="Start" localSheetId="22">#REF!</definedName>
    <definedName name="START">#REF!</definedName>
    <definedName name="Start_1" localSheetId="22">#REF!</definedName>
    <definedName name="Start_1">#REF!</definedName>
    <definedName name="Start_1_18" localSheetId="22">#REF!</definedName>
    <definedName name="Start_1_18">#REF!</definedName>
    <definedName name="Start_10" localSheetId="22">#REF!</definedName>
    <definedName name="Start_10">#REF!</definedName>
    <definedName name="Start_10_18" localSheetId="22">#REF!</definedName>
    <definedName name="Start_10_18">#REF!</definedName>
    <definedName name="Start_11" localSheetId="22">#REF!</definedName>
    <definedName name="Start_11">#REF!</definedName>
    <definedName name="Start_11_18" localSheetId="22">#REF!</definedName>
    <definedName name="Start_11_18">#REF!</definedName>
    <definedName name="Start_12" localSheetId="22">#REF!</definedName>
    <definedName name="Start_12">#REF!</definedName>
    <definedName name="Start_12_18" localSheetId="22">#REF!</definedName>
    <definedName name="Start_12_18">#REF!</definedName>
    <definedName name="Start_13" localSheetId="22">#REF!</definedName>
    <definedName name="Start_13">#REF!</definedName>
    <definedName name="Start_13_18" localSheetId="22">#REF!</definedName>
    <definedName name="Start_13_18">#REF!</definedName>
    <definedName name="Start_2" localSheetId="22">#REF!</definedName>
    <definedName name="Start_2">#REF!</definedName>
    <definedName name="Start_2_18" localSheetId="22">#REF!</definedName>
    <definedName name="Start_2_18">#REF!</definedName>
    <definedName name="Start_3" localSheetId="22">#REF!</definedName>
    <definedName name="Start_3">#REF!</definedName>
    <definedName name="Start_3_18" localSheetId="22">#REF!</definedName>
    <definedName name="Start_3_18">#REF!</definedName>
    <definedName name="Start_4" localSheetId="22">#REF!</definedName>
    <definedName name="Start_4">#REF!</definedName>
    <definedName name="Start_4_18" localSheetId="22">#REF!</definedName>
    <definedName name="Start_4_18">#REF!</definedName>
    <definedName name="Start_5" localSheetId="22">#REF!</definedName>
    <definedName name="Start_5">#REF!</definedName>
    <definedName name="Start_5_18" localSheetId="22">#REF!</definedName>
    <definedName name="Start_5_18">#REF!</definedName>
    <definedName name="Start_6" localSheetId="22">#REF!</definedName>
    <definedName name="Start_6">#REF!</definedName>
    <definedName name="Start_6_18" localSheetId="22">#REF!</definedName>
    <definedName name="Start_6_18">#REF!</definedName>
    <definedName name="Start_7" localSheetId="22">#REF!</definedName>
    <definedName name="Start_7">#REF!</definedName>
    <definedName name="Start_7_18" localSheetId="22">#REF!</definedName>
    <definedName name="Start_7_18">#REF!</definedName>
    <definedName name="Start_8" localSheetId="22">#REF!</definedName>
    <definedName name="Start_8">#REF!</definedName>
    <definedName name="Start_8_18" localSheetId="22">#REF!</definedName>
    <definedName name="Start_8_18">#REF!</definedName>
    <definedName name="Start_9" localSheetId="22">#REF!</definedName>
    <definedName name="Start_9">#REF!</definedName>
    <definedName name="Start_9_18" localSheetId="22">#REF!</definedName>
    <definedName name="Start_9_18">#REF!</definedName>
    <definedName name="StartHints" localSheetId="22">#REF!</definedName>
    <definedName name="StartHints">#REF!</definedName>
    <definedName name="Startpoint1" localSheetId="22">#REF!</definedName>
    <definedName name="Startpoint1">#REF!</definedName>
    <definedName name="Startpoint2" localSheetId="22">#REF!</definedName>
    <definedName name="Startpoint2">#REF!</definedName>
    <definedName name="Startpoint3" localSheetId="22">#REF!</definedName>
    <definedName name="Startpoint3">#REF!</definedName>
    <definedName name="State">#REF!</definedName>
    <definedName name="Status" localSheetId="22">#REF!</definedName>
    <definedName name="Status">#REF!</definedName>
    <definedName name="StatusList">#REF!</definedName>
    <definedName name="STBCCT1" localSheetId="22">#REF!</definedName>
    <definedName name="STBCCT1">#REF!</definedName>
    <definedName name="STBCCT2" localSheetId="22">#REF!</definedName>
    <definedName name="STBCCT2">#REF!</definedName>
    <definedName name="STBCHDUSD1" localSheetId="22">#REF!</definedName>
    <definedName name="STBCHDUSD1">#REF!</definedName>
    <definedName name="STBCHDUSD2" localSheetId="22">#REF!</definedName>
    <definedName name="STBCHDUSD2">#REF!</definedName>
    <definedName name="STBCHDXK1" localSheetId="22">#REF!</definedName>
    <definedName name="STBCHDXK1">#REF!</definedName>
    <definedName name="STBCHDXK2" localSheetId="22">#REF!</definedName>
    <definedName name="STBCHDXK2">#REF!</definedName>
    <definedName name="STBCPC1" localSheetId="22">#REF!</definedName>
    <definedName name="STBCPC1">#REF!</definedName>
    <definedName name="STBCPC2" localSheetId="22">#REF!</definedName>
    <definedName name="STBCPC2">#REF!</definedName>
    <definedName name="STBCPN1" localSheetId="22">#REF!</definedName>
    <definedName name="STBCPN1">#REF!</definedName>
    <definedName name="STBCPN2" localSheetId="22">#REF!</definedName>
    <definedName name="STBCPN2">#REF!</definedName>
    <definedName name="STBCPT1" localSheetId="22">#REF!</definedName>
    <definedName name="STBCPT1">#REF!</definedName>
    <definedName name="STBCPT2" localSheetId="22">#REF!</definedName>
    <definedName name="STBCPT2">#REF!</definedName>
    <definedName name="STBCPX1" localSheetId="22">#REF!</definedName>
    <definedName name="STBCPX1">#REF!</definedName>
    <definedName name="STBCPX2" localSheetId="22">#REF!</definedName>
    <definedName name="STBCPX2">#REF!</definedName>
    <definedName name="STBCTU1" localSheetId="22">#REF!</definedName>
    <definedName name="STBCTU1">#REF!</definedName>
    <definedName name="STBCTU2" localSheetId="22">#REF!</definedName>
    <definedName name="STBCTU2">#REF!</definedName>
    <definedName name="Stc" localSheetId="22">#REF!</definedName>
    <definedName name="Stc">#REF!</definedName>
    <definedName name="stop" localSheetId="22">{0}</definedName>
    <definedName name="stop">{0}</definedName>
    <definedName name="store_b">1.1</definedName>
    <definedName name="store_dis">20%</definedName>
    <definedName name="str" localSheetId="22">#REF!</definedName>
    <definedName name="str">#REF!</definedName>
    <definedName name="StrCommercialNAD">#REF!</definedName>
    <definedName name="StrConfig">#REF!</definedName>
    <definedName name="StrCountry">#REF!</definedName>
    <definedName name="StrCountryManager">#REF!</definedName>
    <definedName name="StrCurrency">#REF!</definedName>
    <definedName name="StrCustomer">#REF!</definedName>
    <definedName name="STRES_MiD" localSheetId="22">#REF!</definedName>
    <definedName name="STRES_MiD">#REF!</definedName>
    <definedName name="StrIncoterm">#REF!</definedName>
    <definedName name="StrLanguage">#REF!</definedName>
    <definedName name="StrLeadingBD">#REF!</definedName>
    <definedName name="StrManager">#REF!</definedName>
    <definedName name="StrProject">#REF!</definedName>
    <definedName name="StrRelease">#REF!</definedName>
    <definedName name="struc_analy" localSheetId="22">#REF!</definedName>
    <definedName name="struc_analy">#REF!</definedName>
    <definedName name="STSE">#REF!</definedName>
    <definedName name="STSP">#REF!</definedName>
    <definedName name="STSR">#REF!</definedName>
    <definedName name="Stt" localSheetId="22">#REF!</definedName>
    <definedName name="STT">#REF!</definedName>
    <definedName name="STT_CT">#REF!</definedName>
    <definedName name="STT_NC">#REF!</definedName>
    <definedName name="STT_NCT">#REF!</definedName>
    <definedName name="STT_PH">#REF!</definedName>
    <definedName name="STTPHIEU" localSheetId="22">#REF!</definedName>
    <definedName name="STTPHIEU">#REF!</definedName>
    <definedName name="stzbtns" localSheetId="22">{"'Sheet1'!$L$16"}</definedName>
    <definedName name="stzbtns">{"'Sheet1'!$L$16"}</definedName>
    <definedName name="SU" localSheetId="22">#REF!</definedName>
    <definedName name="SU">#REF!</definedName>
    <definedName name="su12_14" localSheetId="22">#REF!</definedName>
    <definedName name="su12_14">#REF!</definedName>
    <definedName name="Su70_14" localSheetId="22">#REF!</definedName>
    <definedName name="Su70_14">#REF!</definedName>
    <definedName name="sua" localSheetId="0">{"'Sheet1'!$L$16"}</definedName>
    <definedName name="sua" localSheetId="14">{"'Sheet1'!$L$16"}</definedName>
    <definedName name="sua" localSheetId="16">{"'Sheet1'!$L$16"}</definedName>
    <definedName name="sua" localSheetId="17">{"'Sheet1'!$L$16"}</definedName>
    <definedName name="sua" localSheetId="18">{"'Sheet1'!$L$16"}</definedName>
    <definedName name="sua" localSheetId="22">{"'Sheet1'!$L$16"}</definedName>
    <definedName name="sua" localSheetId="6">{"'Sheet1'!$L$16"}</definedName>
    <definedName name="sua" localSheetId="7">{"'Sheet1'!$L$16"}</definedName>
    <definedName name="sua">{"'Sheet1'!$L$16"}</definedName>
    <definedName name="sub">#REF!</definedName>
    <definedName name="sub_total" localSheetId="22">#REF!</definedName>
    <definedName name="sub_total">#REF!</definedName>
    <definedName name="sub_total_afterdiscount" localSheetId="22">#REF!</definedName>
    <definedName name="sub_total_afterdiscount">#REF!</definedName>
    <definedName name="sub_total_ref" localSheetId="22">#REF!</definedName>
    <definedName name="sub_total_ref">#REF!</definedName>
    <definedName name="Subbase" localSheetId="0">{"'Sheet1'!$L$16"}</definedName>
    <definedName name="Subbase" localSheetId="14">{"'Sheet1'!$L$16"}</definedName>
    <definedName name="Subbase" localSheetId="19">{"'Sheet1'!$L$16"}</definedName>
    <definedName name="Subbase" localSheetId="16">{"'Sheet1'!$L$16"}</definedName>
    <definedName name="Subbase" localSheetId="17">{"'Sheet1'!$L$16"}</definedName>
    <definedName name="Subbase" localSheetId="18">{"'Sheet1'!$L$16"}</definedName>
    <definedName name="Subbase" localSheetId="22">{"'Sheet1'!$L$16"}</definedName>
    <definedName name="Subbase" localSheetId="6">{"'Sheet1'!$L$16"}</definedName>
    <definedName name="Subbase" localSheetId="7">{"'Sheet1'!$L$16"}</definedName>
    <definedName name="Subbase">{"'Sheet1'!$L$16"}</definedName>
    <definedName name="subcontractor_manhour_rate">#REF!</definedName>
    <definedName name="SUBNR1" localSheetId="22">#REF!</definedName>
    <definedName name="SUBNR1">#REF!</definedName>
    <definedName name="SUBNR2" localSheetId="22">#REF!</definedName>
    <definedName name="SUBNR2">#REF!</definedName>
    <definedName name="Subscriber_Experience">#REF!</definedName>
    <definedName name="subscribers">#REF!</definedName>
    <definedName name="Subtotals">#REF!</definedName>
    <definedName name="SUL">#REF!</definedName>
    <definedName name="SUM" localSheetId="22">#REF!</definedName>
    <definedName name="SUM">#REF!</definedName>
    <definedName name="sum_dg" localSheetId="22">#REF!</definedName>
    <definedName name="sum_dg">#REF!</definedName>
    <definedName name="SUM_DRAINAGE" localSheetId="0">#REF!</definedName>
    <definedName name="SUM_DRAINAGE" localSheetId="19">#REF!</definedName>
    <definedName name="SUM_DRAINAGE" localSheetId="22">#REF!</definedName>
    <definedName name="SUM_DRAINAGE" localSheetId="7">#REF!</definedName>
    <definedName name="SUM_DRAINAGE">#REF!</definedName>
    <definedName name="SUM_GI" localSheetId="0">#REF!</definedName>
    <definedName name="SUM_GI" localSheetId="19">#REF!</definedName>
    <definedName name="SUM_GI" localSheetId="22">#REF!</definedName>
    <definedName name="SUM_GI" localSheetId="7">#REF!</definedName>
    <definedName name="SUM_GI">#REF!</definedName>
    <definedName name="SUM_LD" localSheetId="22">#REF!</definedName>
    <definedName name="SUM_LD">#REF!</definedName>
    <definedName name="SUM_LIGHTING" localSheetId="0">#REF!</definedName>
    <definedName name="SUM_LIGHTING" localSheetId="19">#REF!</definedName>
    <definedName name="SUM_LIGHTING" localSheetId="22">#REF!</definedName>
    <definedName name="SUM_LIGHTING" localSheetId="7">#REF!</definedName>
    <definedName name="SUM_LIGHTING">#REF!</definedName>
    <definedName name="SUM_PAVEMENT" localSheetId="0">#REF!</definedName>
    <definedName name="SUM_PAVEMENT" localSheetId="19">#REF!</definedName>
    <definedName name="SUM_PAVEMENT" localSheetId="22">#REF!</definedName>
    <definedName name="SUM_PAVEMENT" localSheetId="7">#REF!</definedName>
    <definedName name="SUM_PAVEMENT">#REF!</definedName>
    <definedName name="SUM_TRAFFIC" localSheetId="0">#REF!</definedName>
    <definedName name="SUM_TRAFFIC" localSheetId="19">#REF!</definedName>
    <definedName name="SUM_TRAFFIC" localSheetId="22">#REF!</definedName>
    <definedName name="SUM_TRAFFIC" localSheetId="7">#REF!</definedName>
    <definedName name="SUM_TRAFFIC">#REF!</definedName>
    <definedName name="SUM_VL" localSheetId="22">#REF!</definedName>
    <definedName name="SUM_VL">#REF!</definedName>
    <definedName name="sumapr02">#REF!</definedName>
    <definedName name="sumaug02">#REF!</definedName>
    <definedName name="SumCur" localSheetId="22">#REF!</definedName>
    <definedName name="SumCur">#REF!</definedName>
    <definedName name="sumdec01">#REF!</definedName>
    <definedName name="SumEuro" localSheetId="22">#REF!</definedName>
    <definedName name="SumEuro">#REF!</definedName>
    <definedName name="sumfeb02">#REF!</definedName>
    <definedName name="sumjan02">#REF!</definedName>
    <definedName name="sumjil02">#REF!</definedName>
    <definedName name="sumjul02">#REF!</definedName>
    <definedName name="sumjum02">#REF!</definedName>
    <definedName name="sumjun02">#REF!</definedName>
    <definedName name="SumKL">#REF!</definedName>
    <definedName name="SumKL_14">#REF!</definedName>
    <definedName name="summar02">#REF!</definedName>
    <definedName name="SUMMARY" localSheetId="22">#REF!</definedName>
    <definedName name="SUMMARY">#REF!</definedName>
    <definedName name="SUMMARY_14" localSheetId="22">#REF!</definedName>
    <definedName name="SUMMARY_14">#REF!</definedName>
    <definedName name="SUMMARYT">#REF!</definedName>
    <definedName name="summay02">#REF!</definedName>
    <definedName name="SumMTC2" localSheetId="22">#REF!</definedName>
    <definedName name="SumMTC2">#REF!</definedName>
    <definedName name="SumNC2" localSheetId="22">#REF!</definedName>
    <definedName name="SumNC2">#REF!</definedName>
    <definedName name="sumTB" localSheetId="22">#REF!</definedName>
    <definedName name="sumTB">#REF!</definedName>
    <definedName name="sumXL" localSheetId="22">#REF!</definedName>
    <definedName name="sumXL">#REF!</definedName>
    <definedName name="sun" localSheetId="22">{"'Sheet1'!$L$16"}</definedName>
    <definedName name="sun">{"'Sheet1'!$L$16"}</definedName>
    <definedName name="Sun_Ivy_Dist." localSheetId="22">#REF!</definedName>
    <definedName name="Sun_Ivy_Dist.">#REF!</definedName>
    <definedName name="Supp_chg" localSheetId="22">MATCH("Supple*Outside*EU*",#REF!, 0)</definedName>
    <definedName name="Supp_chg">MATCH("Supple*Outside*EU*",#REF!, 0)</definedName>
    <definedName name="Supp_CPU_DS10">#REF!</definedName>
    <definedName name="Supp_CPU_ES40">#REF!</definedName>
    <definedName name="SupportDiscount">#REF!</definedName>
    <definedName name="sur">#REF!</definedName>
    <definedName name="sv" localSheetId="22">#REF!</definedName>
    <definedName name="sv">#REF!</definedName>
    <definedName name="SW_INSTALL">#REF!</definedName>
    <definedName name="swap" localSheetId="22">L8C9</definedName>
    <definedName name="swap">L8C9</definedName>
    <definedName name="SWCB">#REF!</definedName>
    <definedName name="SWCC">#REF!</definedName>
    <definedName name="SWG">#REF!</definedName>
    <definedName name="Switches_per_CS_Engineer">#REF!</definedName>
    <definedName name="sx" localSheetId="22">'B4. Định mức QLDA &amp; TV'!sx</definedName>
    <definedName name="sx">[0]!sx</definedName>
    <definedName name="SX_Lapthao_khungV_Sdao" localSheetId="22">#REF!</definedName>
    <definedName name="SX_Lapthao_khungV_Sdao">#REF!</definedName>
    <definedName name="sxau">[0]!sxau</definedName>
    <definedName name="SXDam24mA" localSheetId="22">#REF!</definedName>
    <definedName name="SXDam24mA">#REF!</definedName>
    <definedName name="SXdam24mB" localSheetId="22">#REF!</definedName>
    <definedName name="SXdam24mB">#REF!</definedName>
    <definedName name="SXDam33mBien" localSheetId="22">#REF!</definedName>
    <definedName name="SXDam33mBien">#REF!</definedName>
    <definedName name="SXdam33mGiua" localSheetId="22">#REF!</definedName>
    <definedName name="SXdam33mGiua">#REF!</definedName>
    <definedName name="sxlapdungCT">#REF!</definedName>
    <definedName name="SysName" localSheetId="22">#REF!</definedName>
    <definedName name="SysName">#REF!</definedName>
    <definedName name="SYSSOFT">#REF!</definedName>
    <definedName name="System_Description">#REF!</definedName>
    <definedName name="SystemControl">#REF!</definedName>
    <definedName name="SystemName" localSheetId="22">#REF!</definedName>
    <definedName name="SystemName">#REF!</definedName>
    <definedName name="S販直" localSheetId="22">#REF!</definedName>
    <definedName name="S販直">#REF!</definedName>
    <definedName name="T" localSheetId="0">{"'Sheet1'!$L$16"}</definedName>
    <definedName name="T" localSheetId="14">{"'Sheet1'!$L$16"}</definedName>
    <definedName name="T" localSheetId="16">{"'Sheet1'!$L$16"}</definedName>
    <definedName name="T" localSheetId="17">{"'Sheet1'!$L$16"}</definedName>
    <definedName name="T" localSheetId="18">{"'Sheet1'!$L$16"}</definedName>
    <definedName name="T" localSheetId="22">{"'Sheet1'!$L$16"}</definedName>
    <definedName name="T" localSheetId="6">{"'Sheet1'!$L$16"}</definedName>
    <definedName name="T" localSheetId="7">{"'Sheet1'!$L$16"}</definedName>
    <definedName name="T">{"'Sheet1'!$L$16"}</definedName>
    <definedName name="t__tù__æ_10_T">#REF!</definedName>
    <definedName name="t_1" localSheetId="22">#REF!</definedName>
    <definedName name="t_1">#REF!</definedName>
    <definedName name="t_14">#REF!</definedName>
    <definedName name="t_2">#REF!</definedName>
    <definedName name="T_dat" localSheetId="22">#REF!</definedName>
    <definedName name="T_dat">#REF!</definedName>
    <definedName name="T_Hoanvon" localSheetId="22">#REF!</definedName>
    <definedName name="T_Hoanvon">#REF!</definedName>
    <definedName name="T_Hoanvon_39" localSheetId="22">#REF!</definedName>
    <definedName name="T_Hoanvon_39">[0]!So_Xau</definedName>
    <definedName name="T_Hoanvon_40" localSheetId="22">#REF!</definedName>
    <definedName name="T_Hoanvon_40">[0]!T_Hoanvon</definedName>
    <definedName name="T_Hoanvon_41" localSheetId="22">#REF!</definedName>
    <definedName name="T_Hoanvon_41">[0]!T_Hoanvon</definedName>
    <definedName name="t." localSheetId="22">#REF!</definedName>
    <definedName name="t.">#REF!</definedName>
    <definedName name="t.." localSheetId="22">#REF!</definedName>
    <definedName name="t..">#REF!</definedName>
    <definedName name="t.1">#REF!</definedName>
    <definedName name="t.2">#REF!</definedName>
    <definedName name="T.3" localSheetId="0">{"'Sheet1'!$L$16"}</definedName>
    <definedName name="T.3" localSheetId="14">{"'Sheet1'!$L$16"}</definedName>
    <definedName name="T.3" localSheetId="19">{"'Sheet1'!$L$16"}</definedName>
    <definedName name="T.3" localSheetId="16">{"'Sheet1'!$L$16"}</definedName>
    <definedName name="T.3" localSheetId="17">{"'Sheet1'!$L$16"}</definedName>
    <definedName name="T.3" localSheetId="18">{"'Sheet1'!$L$16"}</definedName>
    <definedName name="T.3" localSheetId="22">{"'Sheet1'!$L$16"}</definedName>
    <definedName name="T.3" localSheetId="6">{"'Sheet1'!$L$16"}</definedName>
    <definedName name="T.3" localSheetId="7">{"'Sheet1'!$L$16"}</definedName>
    <definedName name="T.3">{"'Sheet1'!$L$16"}</definedName>
    <definedName name="T.6KV_18">#REF!</definedName>
    <definedName name="T.nhËp">#REF!</definedName>
    <definedName name="T.TBA">#REF!</definedName>
    <definedName name="T.TBA_14">#REF!</definedName>
    <definedName name="T.TBA_18">#REF!</definedName>
    <definedName name="T0.4">#REF!</definedName>
    <definedName name="T0.4_14">#REF!</definedName>
    <definedName name="T1_Pr">#REF!</definedName>
    <definedName name="t101p" localSheetId="22">#REF!</definedName>
    <definedName name="t101p">#REF!</definedName>
    <definedName name="t101p_18" localSheetId="22">#REF!</definedName>
    <definedName name="t101p_18">#REF!</definedName>
    <definedName name="t103p" localSheetId="22">#REF!</definedName>
    <definedName name="t103p">#REF!</definedName>
    <definedName name="t103p_18" localSheetId="22">#REF!</definedName>
    <definedName name="t103p_18">#REF!</definedName>
    <definedName name="t105mnc" localSheetId="22">#REF!</definedName>
    <definedName name="t105mnc">#REF!</definedName>
    <definedName name="t105mnc_14">#REF!</definedName>
    <definedName name="t10m" localSheetId="22">#REF!</definedName>
    <definedName name="t10m">#REF!</definedName>
    <definedName name="t10m_14">#REF!</definedName>
    <definedName name="t10nc" localSheetId="22">#REF!</definedName>
    <definedName name="t10nc">#REF!</definedName>
    <definedName name="t10nc_14">#REF!</definedName>
    <definedName name="t10nc1p" localSheetId="22">#REF!</definedName>
    <definedName name="t10nc1p">#REF!</definedName>
    <definedName name="t10nc1p_18" localSheetId="22">#REF!</definedName>
    <definedName name="t10nc1p_18">#REF!</definedName>
    <definedName name="t10ncm" localSheetId="22">#REF!</definedName>
    <definedName name="t10ncm">#REF!</definedName>
    <definedName name="t10ncm_14">#REF!</definedName>
    <definedName name="T10vc">#REF!</definedName>
    <definedName name="t10vl" localSheetId="22">#REF!</definedName>
    <definedName name="t10vl">#REF!</definedName>
    <definedName name="t10vl_14">#REF!</definedName>
    <definedName name="t10vl1p" localSheetId="22">#REF!</definedName>
    <definedName name="t10vl1p">#REF!</definedName>
    <definedName name="t10vl1p_18" localSheetId="22">#REF!</definedName>
    <definedName name="t10vl1p_18">#REF!</definedName>
    <definedName name="t121p" localSheetId="22">#REF!</definedName>
    <definedName name="t121p">#REF!</definedName>
    <definedName name="t121p_18" localSheetId="22">#REF!</definedName>
    <definedName name="t121p_18">#REF!</definedName>
    <definedName name="t123p" localSheetId="22">#REF!</definedName>
    <definedName name="t123p">#REF!</definedName>
    <definedName name="t123p_18" localSheetId="22">#REF!</definedName>
    <definedName name="t123p_18">#REF!</definedName>
    <definedName name="t12m" localSheetId="22">#REF!</definedName>
    <definedName name="t12m">#REF!</definedName>
    <definedName name="t12m_14">#REF!</definedName>
    <definedName name="t12mnc" localSheetId="22">#REF!</definedName>
    <definedName name="t12mnc">#REF!</definedName>
    <definedName name="t12mnc_14">#REF!</definedName>
    <definedName name="T12nc">#REF!</definedName>
    <definedName name="t12nc_14">#REF!</definedName>
    <definedName name="t12nc3p">#REF!</definedName>
    <definedName name="t12nc3p_14">#REF!</definedName>
    <definedName name="t12ncm" localSheetId="22">#REF!</definedName>
    <definedName name="t12ncm">#REF!</definedName>
    <definedName name="t12ncm_14">#REF!</definedName>
    <definedName name="T12vc" localSheetId="22">#REF!</definedName>
    <definedName name="T12vc">#REF!</definedName>
    <definedName name="T12vc_18">#REF!</definedName>
    <definedName name="T12vl">#REF!</definedName>
    <definedName name="t12vl_14">#REF!</definedName>
    <definedName name="t12vl3p" localSheetId="22">#REF!</definedName>
    <definedName name="t12vl3p">#REF!</definedName>
    <definedName name="t12vl3p_14">#REF!</definedName>
    <definedName name="t141p" localSheetId="22">#REF!</definedName>
    <definedName name="t141p">#REF!</definedName>
    <definedName name="t141p_18" localSheetId="22">#REF!</definedName>
    <definedName name="t141p_18">#REF!</definedName>
    <definedName name="t143p" localSheetId="22">#REF!</definedName>
    <definedName name="t143p">#REF!</definedName>
    <definedName name="t143p_18" localSheetId="22">#REF!</definedName>
    <definedName name="t143p_18">#REF!</definedName>
    <definedName name="t14m" localSheetId="22">#REF!</definedName>
    <definedName name="t14m">#REF!</definedName>
    <definedName name="t14m_14">#REF!</definedName>
    <definedName name="t14mnc" localSheetId="22">#REF!</definedName>
    <definedName name="t14mnc">#REF!</definedName>
    <definedName name="t14mnc_14">#REF!</definedName>
    <definedName name="t14nc" localSheetId="22">#REF!</definedName>
    <definedName name="T14nc">#REF!</definedName>
    <definedName name="t14nc_14">#REF!</definedName>
    <definedName name="t14nc3p" localSheetId="22">#REF!</definedName>
    <definedName name="t14nc3p">#REF!</definedName>
    <definedName name="t14nc3p_18" localSheetId="22">#REF!</definedName>
    <definedName name="t14nc3p_18">#REF!</definedName>
    <definedName name="t14ncm" localSheetId="22">#REF!</definedName>
    <definedName name="t14ncm">#REF!</definedName>
    <definedName name="t14ncm_14">#REF!</definedName>
    <definedName name="T14vc" localSheetId="22">#REF!</definedName>
    <definedName name="T14vc">#REF!</definedName>
    <definedName name="T14vc_14">#REF!</definedName>
    <definedName name="t14vl" localSheetId="22">#REF!</definedName>
    <definedName name="T14vl">#REF!</definedName>
    <definedName name="t14vl_14">#REF!</definedName>
    <definedName name="t14vl3p" localSheetId="22">#REF!</definedName>
    <definedName name="t14vl3p">#REF!</definedName>
    <definedName name="t14vl3p_18" localSheetId="22">#REF!</definedName>
    <definedName name="t14vl3p_18">#REF!</definedName>
    <definedName name="T2_PMTM2">NA()</definedName>
    <definedName name="T2.PMTM2" localSheetId="22">#REF!</definedName>
    <definedName name="T2.PMTM2">#REF!</definedName>
    <definedName name="T203P" localSheetId="22">#REF!</definedName>
    <definedName name="T203P">#REF!</definedName>
    <definedName name="T203P_14" localSheetId="22">#REF!</definedName>
    <definedName name="T203P_14">#REF!</definedName>
    <definedName name="t20m" localSheetId="22">#REF!</definedName>
    <definedName name="t20m">#REF!</definedName>
    <definedName name="t20m_14">#REF!</definedName>
    <definedName name="t20ncm" localSheetId="22">#REF!</definedName>
    <definedName name="t20ncm">#REF!</definedName>
    <definedName name="t20ncm_14">#REF!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4CHINH_SUA">#REF!</definedName>
    <definedName name="t7m">#REF!</definedName>
    <definedName name="t7m_14">#REF!</definedName>
    <definedName name="t7nc" localSheetId="22">#REF!</definedName>
    <definedName name="t7nc">#REF!</definedName>
    <definedName name="t7nc_14">#REF!</definedName>
    <definedName name="t7vl" localSheetId="22">#REF!</definedName>
    <definedName name="t7vl">#REF!</definedName>
    <definedName name="t7vl_14">#REF!</definedName>
    <definedName name="t84mnc" localSheetId="22">#REF!</definedName>
    <definedName name="t84mnc">#REF!</definedName>
    <definedName name="t84mnc_14">#REF!</definedName>
    <definedName name="t8m" localSheetId="22">#REF!</definedName>
    <definedName name="t8m">#REF!</definedName>
    <definedName name="t8m_14">#REF!</definedName>
    <definedName name="t8nc" localSheetId="22">#REF!</definedName>
    <definedName name="t8nc">#REF!</definedName>
    <definedName name="t8nc_14">#REF!</definedName>
    <definedName name="t8vl" localSheetId="22">#REF!</definedName>
    <definedName name="t8vl">#REF!</definedName>
    <definedName name="t8vl_14">#REF!</definedName>
    <definedName name="t9o" localSheetId="22">{"'Sheet1'!$L$16"}</definedName>
    <definedName name="t9o">{"'Sheet1'!$L$16"}</definedName>
    <definedName name="ta" localSheetId="22">#REF!</definedName>
    <definedName name="ta">#REF!</definedName>
    <definedName name="TA_TT" localSheetId="22">#REF!</definedName>
    <definedName name="TA_TT">#REF!</definedName>
    <definedName name="TAB8BTS">#REF!</definedName>
    <definedName name="table" localSheetId="22">#REF!</definedName>
    <definedName name="table">#REF!</definedName>
    <definedName name="table_margin_local" localSheetId="22">#REF!</definedName>
    <definedName name="table_margin_local">#REF!</definedName>
    <definedName name="Table1">#REF!</definedName>
    <definedName name="tablecosts" localSheetId="22">#REF!</definedName>
    <definedName name="tablecosts">#REF!</definedName>
    <definedName name="tadao" localSheetId="22">#REF!</definedName>
    <definedName name="tadao">#REF!</definedName>
    <definedName name="Tæng">#REF!</definedName>
    <definedName name="Tæng_c_ng_suÊt_hiÖn_t_i">"THOP"</definedName>
    <definedName name="Tæng_c_ng_ty_VINACONEX" localSheetId="22">#REF!</definedName>
    <definedName name="Tæng_c_ng_ty_VINACONEX">#REF!</definedName>
    <definedName name="Tai_trong" localSheetId="22">#REF!</definedName>
    <definedName name="Tai_trong">#REF!</definedName>
    <definedName name="Taikhoan" localSheetId="22">#REF!</definedName>
    <definedName name="Taikhoan">#REF!</definedName>
    <definedName name="TAIKHOANSODU" localSheetId="22">#REF!</definedName>
    <definedName name="TAIKHOANSODU">#REF!</definedName>
    <definedName name="TaiSanVoHinh" localSheetId="22">#REF!</definedName>
    <definedName name="TaiSanVoHinh">#REF!</definedName>
    <definedName name="TaiSanVoHinhTong" localSheetId="22">#REF!</definedName>
    <definedName name="TaiSanVoHinhTong">#REF!</definedName>
    <definedName name="TaiSanVoHinhVAT" localSheetId="22">#REF!</definedName>
    <definedName name="TaiSanVoHinhVAT">#REF!</definedName>
    <definedName name="taluydac2" localSheetId="22">#REF!</definedName>
    <definedName name="taluydac2">#REF!</definedName>
    <definedName name="taluydc1" localSheetId="22">#REF!</definedName>
    <definedName name="taluydc1">#REF!</definedName>
    <definedName name="taluydc2" localSheetId="22">#REF!</definedName>
    <definedName name="taluydc2">#REF!</definedName>
    <definedName name="taluydc3" localSheetId="22">#REF!</definedName>
    <definedName name="taluydc3">#REF!</definedName>
    <definedName name="taluydc4" localSheetId="22">#REF!</definedName>
    <definedName name="taluydc4">#REF!</definedName>
    <definedName name="Tam" localSheetId="22">#REF!</definedName>
    <definedName name="tam">#REF!</definedName>
    <definedName name="tamdan" localSheetId="22">#REF!</definedName>
    <definedName name="tamdan">#REF!</definedName>
    <definedName name="TamdanTB" localSheetId="22">{"'Sheet1'!$L$16"}</definedName>
    <definedName name="TamdanTB">{"'Sheet1'!$L$16"}</definedName>
    <definedName name="tamlop" localSheetId="22">#REF!</definedName>
    <definedName name="tamlop">#REF!</definedName>
    <definedName name="TAMT" localSheetId="22">#REF!</definedName>
    <definedName name="TAMT">#REF!</definedName>
    <definedName name="TAMTINH" localSheetId="22">#REF!</definedName>
    <definedName name="TAMTINH">#REF!</definedName>
    <definedName name="TAMUNG" localSheetId="22">#REF!</definedName>
    <definedName name="tamung">#REF!</definedName>
    <definedName name="Tan" localSheetId="22">{"'Sheet1'!$L$16"}</definedName>
    <definedName name="Tan">{"'Sheet1'!$L$16"}</definedName>
    <definedName name="TANBINH1">#REF!</definedName>
    <definedName name="TANBINH2">#REF!</definedName>
    <definedName name="TANK" localSheetId="22">#REF!</definedName>
    <definedName name="TANK">#REF!</definedName>
    <definedName name="TANPHU">#REF!</definedName>
    <definedName name="tao" localSheetId="0">{"'Sheet1'!$L$16"}</definedName>
    <definedName name="tao" localSheetId="14">{"'Sheet1'!$L$16"}</definedName>
    <definedName name="tao" localSheetId="16">{"'Sheet1'!$L$16"}</definedName>
    <definedName name="tao" localSheetId="17">{"'Sheet1'!$L$16"}</definedName>
    <definedName name="tao" localSheetId="18">{"'Sheet1'!$L$16"}</definedName>
    <definedName name="tao" localSheetId="22">{"'Sheet1'!$L$16"}</definedName>
    <definedName name="tao" localSheetId="6">{"'Sheet1'!$L$16"}</definedName>
    <definedName name="tao" localSheetId="7">{"'Sheet1'!$L$16"}</definedName>
    <definedName name="tao">{"'Sheet1'!$L$16"}</definedName>
    <definedName name="TAO_SO_LIEU">#REF!</definedName>
    <definedName name="tapa">#REF!</definedName>
    <definedName name="TaPLoc">#REF!</definedName>
    <definedName name="tarcb_total">#REF!</definedName>
    <definedName name="tarcb_total2">#REF!</definedName>
    <definedName name="target_SSP" localSheetId="22">#REF!</definedName>
    <definedName name="target_SSP">#REF!</definedName>
    <definedName name="TAT">#REF!</definedName>
    <definedName name="taukeo150">#REF!</definedName>
    <definedName name="taun">#REF!</definedName>
    <definedName name="taup_total">#REF!</definedName>
    <definedName name="tavet">#REF!</definedName>
    <definedName name="TAW" localSheetId="22">#REF!</definedName>
    <definedName name="TAW">#REF!</definedName>
    <definedName name="Tax" localSheetId="22">#REF!</definedName>
    <definedName name="Tax">#REF!</definedName>
    <definedName name="Tax_Duty" localSheetId="22">#REF!</definedName>
    <definedName name="Tax_Duty">#REF!</definedName>
    <definedName name="tax_rate" localSheetId="22">#REF!</definedName>
    <definedName name="tax_rate">#REF!</definedName>
    <definedName name="TaxTB">0.05</definedName>
    <definedName name="TaxTV">10%</definedName>
    <definedName name="TaxXL">5%</definedName>
    <definedName name="TAY_COC">#REF!</definedName>
    <definedName name="TayNinh">#REF!</definedName>
    <definedName name="tb" localSheetId="22">1.56</definedName>
    <definedName name="TB">#REF!</definedName>
    <definedName name="TB_">#REF!/10^9</definedName>
    <definedName name="TB_14" localSheetId="22">#REF!</definedName>
    <definedName name="TB_14">#REF!</definedName>
    <definedName name="TB_CS" localSheetId="22">#REF!</definedName>
    <definedName name="TB_CS">#REF!</definedName>
    <definedName name="TB_TBA">#REF!</definedName>
    <definedName name="TB1_18">#REF!</definedName>
    <definedName name="TBA" localSheetId="22">#REF!</definedName>
    <definedName name="TBA">#REF!</definedName>
    <definedName name="TBA_18" localSheetId="22">#REF!</definedName>
    <definedName name="TBA_18">#REF!</definedName>
    <definedName name="TBCLS" localSheetId="22">'B4. Định mức QLDA &amp; TV'!TBCLS</definedName>
    <definedName name="TBCLS">[0]!TBCLS</definedName>
    <definedName name="tbdd1p" localSheetId="22">#REF!</definedName>
    <definedName name="tbdd1p">#REF!</definedName>
    <definedName name="tbdd1p_14" localSheetId="22">#REF!</definedName>
    <definedName name="tbdd1p_14">#REF!</definedName>
    <definedName name="tbdd3p" localSheetId="22">#REF!</definedName>
    <definedName name="tbdd3p">#REF!</definedName>
    <definedName name="tbdd3p_14">#REF!</definedName>
    <definedName name="tbddsdl" localSheetId="22">#REF!</definedName>
    <definedName name="tbddsdl">#REF!</definedName>
    <definedName name="tbddsdl_14">#REF!</definedName>
    <definedName name="tbdoam">#REF!</definedName>
    <definedName name="tbdungtrong">#REF!</definedName>
    <definedName name="TBF" localSheetId="22">#REF!</definedName>
    <definedName name="TBF">#REF!</definedName>
    <definedName name="tbgioihandeo">#REF!</definedName>
    <definedName name="tbgoihanchay">#REF!</definedName>
    <definedName name="tbhkhtg">#REF!</definedName>
    <definedName name="tbi" localSheetId="22">15000</definedName>
    <definedName name="TBI">#REF!</definedName>
    <definedName name="TBI_14" localSheetId="22">#REF!</definedName>
    <definedName name="TBI_14">#REF!</definedName>
    <definedName name="tbimoi" localSheetId="22">'B4. Định mức QLDA &amp; TV'!tbimoi</definedName>
    <definedName name="tbimoi">[0]!tbimoi</definedName>
    <definedName name="tbl_ProdInfo" localSheetId="0">#REF!</definedName>
    <definedName name="tbl_ProdInfo" localSheetId="19">#REF!</definedName>
    <definedName name="tbl_ProdInfo" localSheetId="22">#REF!</definedName>
    <definedName name="tbl_ProdInfo" localSheetId="6">#REF!</definedName>
    <definedName name="tbl_ProdInfo">#REF!</definedName>
    <definedName name="tblC111" localSheetId="22">#REF!</definedName>
    <definedName name="tblC111">#REF!</definedName>
    <definedName name="tblC112" localSheetId="22">#REF!</definedName>
    <definedName name="tblC112">#REF!</definedName>
    <definedName name="tblN111" localSheetId="22">#REF!</definedName>
    <definedName name="tblN111">#REF!</definedName>
    <definedName name="tblN112" localSheetId="22">#REF!</definedName>
    <definedName name="tblN112">#REF!</definedName>
    <definedName name="TBNS" localSheetId="22">#REF!</definedName>
    <definedName name="TBNS">#REF!</definedName>
    <definedName name="TBRL" localSheetId="22">#REF!</definedName>
    <definedName name="TBRL">#REF!</definedName>
    <definedName name="TBTi2" localSheetId="22">#REF!</definedName>
    <definedName name="TBTi2">#REF!</definedName>
    <definedName name="TBTi3" localSheetId="22">#REF!</definedName>
    <definedName name="TBTi3">#REF!</definedName>
    <definedName name="TBTi4" localSheetId="22">#REF!</definedName>
    <definedName name="TBTi4">#REF!</definedName>
    <definedName name="tbtitrong">#REF!</definedName>
    <definedName name="tbtn" localSheetId="22">#REF!</definedName>
    <definedName name="tbtn">#REF!</definedName>
    <definedName name="tbtr" localSheetId="22">#REF!</definedName>
    <definedName name="tbtr">#REF!</definedName>
    <definedName name="tbtr_14">#REF!</definedName>
    <definedName name="tbtram" localSheetId="22">#REF!</definedName>
    <definedName name="tbtram">#REF!</definedName>
    <definedName name="tbtram_18" localSheetId="22">#REF!</definedName>
    <definedName name="tbtram_18">#REF!</definedName>
    <definedName name="TBTT" localSheetId="22">#REF!</definedName>
    <definedName name="TBTT">#REF!</definedName>
    <definedName name="TBXD" localSheetId="22">#REF!</definedName>
    <definedName name="TBXD">#REF!</definedName>
    <definedName name="TBXD_18">#REF!</definedName>
    <definedName name="TC" localSheetId="22">#REF!</definedName>
    <definedName name="TC">#REF!</definedName>
    <definedName name="tc_1" localSheetId="22">#REF!</definedName>
    <definedName name="tc_1">#REF!</definedName>
    <definedName name="TC_18" localSheetId="22">#REF!</definedName>
    <definedName name="TC_18">#REF!</definedName>
    <definedName name="tc_2">#REF!</definedName>
    <definedName name="TC_CAB_g1">#REF!</definedName>
    <definedName name="tc_cabinet">#REF!</definedName>
    <definedName name="TC_EXT_caB_g1">#REF!</definedName>
    <definedName name="TC_FR_g1">#REF!</definedName>
    <definedName name="tc_hw">#REF!</definedName>
    <definedName name="TC_NHANH1" localSheetId="22">#REF!</definedName>
    <definedName name="TC_NHANH1">#REF!</definedName>
    <definedName name="TC_NHANH1_18" localSheetId="22">#REF!</definedName>
    <definedName name="TC_NHANH1_18">#REF!</definedName>
    <definedName name="tc_unit">#REF!</definedName>
    <definedName name="tc_unit_cost">#REF!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allCell">#REF!</definedName>
    <definedName name="TCdiscount">#REF!</definedName>
    <definedName name="TCF" localSheetId="22">#REF!</definedName>
    <definedName name="TCF">#REF!</definedName>
    <definedName name="Tcg2discount">#REF!</definedName>
    <definedName name="TCHSperSPAN">#REF!</definedName>
    <definedName name="Tchuan" localSheetId="22">#REF!</definedName>
    <definedName name="Tchuan">#REF!</definedName>
    <definedName name="TCT">#REF!</definedName>
    <definedName name="TCT_14">#REF!</definedName>
    <definedName name="tct3_14">#REF!</definedName>
    <definedName name="TCUA">#REF!</definedName>
    <definedName name="TCVa" localSheetId="22">#REF!</definedName>
    <definedName name="TCVa">#REF!</definedName>
    <definedName name="TCXe" localSheetId="22">#REF!</definedName>
    <definedName name="TCXe">#REF!</definedName>
    <definedName name="tcxxnc" localSheetId="22">#REF!</definedName>
    <definedName name="tcxxnc">#REF!</definedName>
    <definedName name="tcxxnc_14" localSheetId="22">#REF!</definedName>
    <definedName name="tcxxnc_14">#REF!</definedName>
    <definedName name="TD" localSheetId="22">#REF!</definedName>
    <definedName name="TD">#REF!</definedName>
    <definedName name="td_14" localSheetId="22">#REF!</definedName>
    <definedName name="td_14">#REF!</definedName>
    <definedName name="td_bss" localSheetId="22">#REF!</definedName>
    <definedName name="td_bss">#REF!</definedName>
    <definedName name="td10vl" localSheetId="22">#REF!</definedName>
    <definedName name="td10vl">#REF!</definedName>
    <definedName name="td10vl_14">#REF!</definedName>
    <definedName name="td12nc" localSheetId="22">#REF!</definedName>
    <definedName name="td12nc">#REF!</definedName>
    <definedName name="td12nc_14">#REF!</definedName>
    <definedName name="TD12vl" localSheetId="22">#REF!</definedName>
    <definedName name="TD12vl">#REF!</definedName>
    <definedName name="TD12vl_18">#REF!</definedName>
    <definedName name="td1cnc" localSheetId="22">#REF!</definedName>
    <definedName name="td1cnc">#REF!</definedName>
    <definedName name="td1cnc_14">#REF!</definedName>
    <definedName name="td1cvl" localSheetId="22">#REF!</definedName>
    <definedName name="td1cvl">#REF!</definedName>
    <definedName name="td1cvl_14">#REF!</definedName>
    <definedName name="td1p" localSheetId="22">#REF!</definedName>
    <definedName name="td1p">#REF!</definedName>
    <definedName name="td1p_18" localSheetId="22">#REF!</definedName>
    <definedName name="td1p_18">#REF!</definedName>
    <definedName name="TD1p1nc" localSheetId="22">#REF!</definedName>
    <definedName name="TD1p1nc">#REF!</definedName>
    <definedName name="TD1p1nc_18">#REF!</definedName>
    <definedName name="td1p1vc" localSheetId="22">#REF!</definedName>
    <definedName name="td1p1vc">#REF!</definedName>
    <definedName name="td1p1vc_18">#REF!</definedName>
    <definedName name="TD1p1vl" localSheetId="22">#REF!</definedName>
    <definedName name="TD1p1vl">#REF!</definedName>
    <definedName name="TD1p1vl_18">#REF!</definedName>
    <definedName name="TD1p2nc" localSheetId="22">#REF!</definedName>
    <definedName name="TD1p2nc">#REF!</definedName>
    <definedName name="TD1p2vc" localSheetId="22">#REF!</definedName>
    <definedName name="TD1p2vc">#REF!</definedName>
    <definedName name="TD1p2vl" localSheetId="22">#REF!</definedName>
    <definedName name="TD1p2vl">#REF!</definedName>
    <definedName name="TD1pnc" localSheetId="22">#REF!</definedName>
    <definedName name="TD1pnc">#REF!</definedName>
    <definedName name="TD1pnc_14" localSheetId="22">#REF!</definedName>
    <definedName name="TD1pnc_14">#REF!</definedName>
    <definedName name="TD1pvl" localSheetId="22">#REF!</definedName>
    <definedName name="TD1pvl">#REF!</definedName>
    <definedName name="TD1pvl_14">#REF!</definedName>
    <definedName name="td3p" localSheetId="22">#REF!</definedName>
    <definedName name="td3p">#REF!</definedName>
    <definedName name="td3p_18" localSheetId="22">#REF!</definedName>
    <definedName name="td3p_18">#REF!</definedName>
    <definedName name="tdbcnckt" localSheetId="22">#REF!</definedName>
    <definedName name="tdbcnckt">#REF!</definedName>
    <definedName name="tdbcnckt_15">#REF!</definedName>
    <definedName name="tdbcnckt_16">#REF!</definedName>
    <definedName name="tdbcnckt_17">#REF!</definedName>
    <definedName name="tdbcnckt_19">#REF!</definedName>
    <definedName name="tdbcnckt_20">#REF!</definedName>
    <definedName name="tdbcnckt_21">#REF!</definedName>
    <definedName name="tdbcnckt_22">#REF!</definedName>
    <definedName name="tdbcnckt_23">#REF!</definedName>
    <definedName name="tdbcnckt_24">#REF!</definedName>
    <definedName name="tdbcnckt_25">#REF!</definedName>
    <definedName name="tdbcnckt_26">#REF!</definedName>
    <definedName name="tdbcnckt_27">#REF!</definedName>
    <definedName name="tdbcnckt_28">#REF!</definedName>
    <definedName name="tdbcnckt_29">#REF!</definedName>
    <definedName name="tdbcnckt_30">#REF!</definedName>
    <definedName name="tdbcnckt_31">#REF!</definedName>
    <definedName name="tdbcnckt_32">#REF!</definedName>
    <definedName name="tdbcnckt_33">#REF!</definedName>
    <definedName name="tdbcnckt_34">#REF!</definedName>
    <definedName name="tdbcnckt_35">#REF!</definedName>
    <definedName name="tdbcnckt_36">#REF!</definedName>
    <definedName name="tdbcnckt_37">#REF!</definedName>
    <definedName name="tdbcnckt_38">#REF!</definedName>
    <definedName name="tdbcnckt_7">#REF!</definedName>
    <definedName name="tdc84nc" localSheetId="22">#REF!</definedName>
    <definedName name="tdc84nc">#REF!</definedName>
    <definedName name="tdc84nc_14" localSheetId="22">#REF!</definedName>
    <definedName name="tdc84nc_14">#REF!</definedName>
    <definedName name="tdcnc" localSheetId="22">#REF!</definedName>
    <definedName name="tdcnc">#REF!</definedName>
    <definedName name="tdcnc_14">#REF!</definedName>
    <definedName name="TDctnc" localSheetId="22">#REF!</definedName>
    <definedName name="TDctnc">#REF!</definedName>
    <definedName name="TDctnc_18">#REF!</definedName>
    <definedName name="TDctvc" localSheetId="22">#REF!</definedName>
    <definedName name="TDctvc">#REF!</definedName>
    <definedName name="TDctvc_18">#REF!</definedName>
    <definedName name="TDctvl" localSheetId="22">#REF!</definedName>
    <definedName name="TDctvl">#REF!</definedName>
    <definedName name="TDctvl_18">#REF!</definedName>
    <definedName name="tdgnc" localSheetId="22">#REF!</definedName>
    <definedName name="tdgnc">#REF!</definedName>
    <definedName name="tdgnc_14">#REF!</definedName>
    <definedName name="tdgvl" localSheetId="22">#REF!</definedName>
    <definedName name="tdgvl">#REF!</definedName>
    <definedName name="tdgvl_14">#REF!</definedName>
    <definedName name="tdhtnc" localSheetId="22">#REF!</definedName>
    <definedName name="tdhtnc">#REF!</definedName>
    <definedName name="tdhtnc_14">#REF!</definedName>
    <definedName name="tdhtvl" localSheetId="22">#REF!</definedName>
    <definedName name="tdhtvl">#REF!</definedName>
    <definedName name="tdhtvl_14">#REF!</definedName>
    <definedName name="tdia" localSheetId="22">#REF!</definedName>
    <definedName name="tdia">#REF!</definedName>
    <definedName name="TdinhQT">#REF!</definedName>
    <definedName name="TdinhQT_14">#REF!</definedName>
    <definedName name="TDM">#REF!</definedName>
    <definedName name="TDM_SS" localSheetId="22">#REF!</definedName>
    <definedName name="TDM_SS">#REF!</definedName>
    <definedName name="TDmnc" localSheetId="22">#REF!</definedName>
    <definedName name="TDmnc">#REF!</definedName>
    <definedName name="TDmvc" localSheetId="22">#REF!</definedName>
    <definedName name="TDmvc">#REF!</definedName>
    <definedName name="TDmvl" localSheetId="22">#REF!</definedName>
    <definedName name="TDmvl">#REF!</definedName>
    <definedName name="tdnc" localSheetId="22">#REF!</definedName>
    <definedName name="tdnc">#REF!</definedName>
    <definedName name="tdnc_14" localSheetId="22">#REF!</definedName>
    <definedName name="tdnc_14">#REF!</definedName>
    <definedName name="tdnc1p" localSheetId="22">#REF!</definedName>
    <definedName name="tdnc1p">#REF!</definedName>
    <definedName name="tdnc1p_18" localSheetId="22">#REF!</definedName>
    <definedName name="tdnc1p_18">#REF!</definedName>
    <definedName name="tdnc3p" localSheetId="22">#REF!</definedName>
    <definedName name="tdnc3p">#REF!</definedName>
    <definedName name="tdnc3p_14">#REF!</definedName>
    <definedName name="tdo" localSheetId="22">#REF!</definedName>
    <definedName name="tdo">#REF!</definedName>
    <definedName name="tdoam">#REF!</definedName>
    <definedName name="TDT" localSheetId="22">#REF!</definedName>
    <definedName name="TDT">#REF!</definedName>
    <definedName name="tdt_18" localSheetId="22">#REF!</definedName>
    <definedName name="tdt_18">#REF!</definedName>
    <definedName name="tdt1pnc" localSheetId="22">#REF!</definedName>
    <definedName name="tdt1pnc">#REF!</definedName>
    <definedName name="tdt1pnc_14">#REF!</definedName>
    <definedName name="tdt1pvl" localSheetId="22">#REF!</definedName>
    <definedName name="tdt1pvl">#REF!</definedName>
    <definedName name="tdt1pvl_14">#REF!</definedName>
    <definedName name="tdt2cnc" localSheetId="22">#REF!</definedName>
    <definedName name="tdt2cnc">#REF!</definedName>
    <definedName name="tdt2cnc_14">#REF!</definedName>
    <definedName name="tdt2cvl" localSheetId="22">#REF!</definedName>
    <definedName name="tdt2cvl">#REF!</definedName>
    <definedName name="tdt2cvl_14">#REF!</definedName>
    <definedName name="tdta_SortTransferOFFIT" localSheetId="22">#REF!</definedName>
    <definedName name="tdta_SortTransferOFFIT">#REF!</definedName>
    <definedName name="TDTDUYET">#REF!</definedName>
    <definedName name="TDTDUYET10">#REF!</definedName>
    <definedName name="TDTDUYET68">#REF!</definedName>
    <definedName name="TDTND10">#REF!</definedName>
    <definedName name="TDTND32">#REF!</definedName>
    <definedName name="TDTND68">#REF!</definedName>
    <definedName name="tdtr2cnc" localSheetId="22">#REF!</definedName>
    <definedName name="tdtr2cnc">#REF!</definedName>
    <definedName name="tdtr2cnc_18" localSheetId="22">#REF!</definedName>
    <definedName name="tdtr2cnc_18">#REF!</definedName>
    <definedName name="tdtr2cvl" localSheetId="22">#REF!</definedName>
    <definedName name="tdtr2cvl">#REF!</definedName>
    <definedName name="tdtr2cvl_18" localSheetId="22">#REF!</definedName>
    <definedName name="tdtr2cvl_18">#REF!</definedName>
    <definedName name="tdtrnc" localSheetId="22">#REF!</definedName>
    <definedName name="tdtrnc">#REF!</definedName>
    <definedName name="tdtrnc_14">#REF!</definedName>
    <definedName name="tdtrvl" localSheetId="22">#REF!</definedName>
    <definedName name="tdtrvl">#REF!</definedName>
    <definedName name="tdtrvl_14">#REF!</definedName>
    <definedName name="tdvl" localSheetId="22">#REF!</definedName>
    <definedName name="tdvl">#REF!</definedName>
    <definedName name="tdvl_14">#REF!</definedName>
    <definedName name="tdvl1p" localSheetId="22">#REF!</definedName>
    <definedName name="tdvl1p">#REF!</definedName>
    <definedName name="tdvl1p_18" localSheetId="22">#REF!</definedName>
    <definedName name="tdvl1p_18">#REF!</definedName>
    <definedName name="tdvl3p" localSheetId="22">#REF!</definedName>
    <definedName name="tdvl3p">#REF!</definedName>
    <definedName name="tdvl3p_14">#REF!</definedName>
    <definedName name="te" localSheetId="22">#REF!</definedName>
    <definedName name="te">#REF!</definedName>
    <definedName name="TE1a1">#REF!</definedName>
    <definedName name="TE1b">#REF!</definedName>
    <definedName name="TE1c1">#REF!</definedName>
    <definedName name="TE1d">#REF!</definedName>
    <definedName name="TE1e1">#REF!</definedName>
    <definedName name="TE1f">#REF!</definedName>
    <definedName name="TE1g">#REF!</definedName>
    <definedName name="TE1h">#REF!</definedName>
    <definedName name="TE1i">#REF!</definedName>
    <definedName name="TE1j">#REF!</definedName>
    <definedName name="TE1k">#REF!</definedName>
    <definedName name="TE1l">#REF!</definedName>
    <definedName name="TE1m">#REF!</definedName>
    <definedName name="TE1n">#REF!</definedName>
    <definedName name="TE1o">#REF!</definedName>
    <definedName name="TE1p">#REF!</definedName>
    <definedName name="TE1q">#REF!</definedName>
    <definedName name="tecco" localSheetId="22">{"'Sheet1'!$L$16"}</definedName>
    <definedName name="tecco">{"'Sheet1'!$L$16"}</definedName>
    <definedName name="TECH_ASSIST_Europe">#REF!</definedName>
    <definedName name="TECH_ASSIST_eUROPE0">#REF!</definedName>
    <definedName name="tech_ASSIST_europe1">#REF!</definedName>
    <definedName name="tech_assist_europe2">#REF!</definedName>
    <definedName name="TECH_COST">#REF!</definedName>
    <definedName name="TECH_COST_IN_EURO">#REF!</definedName>
    <definedName name="Technical_support">#REF!</definedName>
    <definedName name="TechnicalDuree_cell">#REF!</definedName>
    <definedName name="tecnuoc5">#REF!</definedName>
    <definedName name="Têi__iÖn_5_T">#REF!</definedName>
    <definedName name="tem" localSheetId="0">{"'Sheet1'!$L$16"}</definedName>
    <definedName name="tem" localSheetId="14">{"'Sheet1'!$L$16"}</definedName>
    <definedName name="tem" localSheetId="16">{"'Sheet1'!$L$16"}</definedName>
    <definedName name="tem" localSheetId="22">{"'Sheet1'!$L$16"}</definedName>
    <definedName name="tem" localSheetId="6">{"'Sheet1'!$L$16"}</definedName>
    <definedName name="tem" localSheetId="7">{"'Sheet1'!$L$16"}</definedName>
    <definedName name="tem">{"'Sheet1'!$L$16"}</definedName>
    <definedName name="temp">#REF!</definedName>
    <definedName name="Temp_Br">#REF!</definedName>
    <definedName name="TEMPBR">#REF!</definedName>
    <definedName name="TemporaryWork" localSheetId="22">#REF!</definedName>
    <definedName name="TemporaryWork">#REF!</definedName>
    <definedName name="TemporaryWork_18" localSheetId="22">#REF!</definedName>
    <definedName name="TemporaryWork_18">#REF!</definedName>
    <definedName name="ten" localSheetId="22">#REF!</definedName>
    <definedName name="ten">#REF!</definedName>
    <definedName name="Ten_cong_trinh">"Drop Down 29"</definedName>
    <definedName name="ten_DA">#REF!</definedName>
    <definedName name="Ten_ngan" localSheetId="22">#REF!</definedName>
    <definedName name="Ten_ngan">#REF!</definedName>
    <definedName name="ten_tab">#REF!</definedName>
    <definedName name="Tên_TestCase" localSheetId="22">#REF!</definedName>
    <definedName name="Tên_TestCase">#REF!</definedName>
    <definedName name="Tên_TestCase2">#REF!</definedName>
    <definedName name="Tên_tiếng_Việt">#REF!</definedName>
    <definedName name="Ten_tinh" localSheetId="22">#REF!</definedName>
    <definedName name="Ten_tinh">#REF!</definedName>
    <definedName name="ten_tra_1">#REF!</definedName>
    <definedName name="ten_tra_1_BTN">#REF!</definedName>
    <definedName name="ten_tra_1BTN">#REF!</definedName>
    <definedName name="ten_tra_2">#REF!</definedName>
    <definedName name="ten_tra_2_BTN">#REF!</definedName>
    <definedName name="ten_tra_2BTN">#REF!</definedName>
    <definedName name="ten_tra_3">#REF!</definedName>
    <definedName name="ten_tra_3_BTN">#REF!</definedName>
    <definedName name="ten_tra_3BTN">#REF!</definedName>
    <definedName name="TenBang">#REF!</definedName>
    <definedName name="TenBang_14">#REF!</definedName>
    <definedName name="Tenchiphi_6">"ThÈm ®Þnh tæng dù to¸n"</definedName>
    <definedName name="tenck" localSheetId="22">#REF!</definedName>
    <definedName name="tenck">#REF!</definedName>
    <definedName name="tencongviec" localSheetId="22">#REF!</definedName>
    <definedName name="tencongviec">#REF!</definedName>
    <definedName name="tencs" localSheetId="22">#REF!</definedName>
    <definedName name="tencs">#REF!</definedName>
    <definedName name="TenCT" localSheetId="22">#REF!&amp;#REF!</definedName>
    <definedName name="TenCT">#REF!&amp;#REF!</definedName>
    <definedName name="TenCtr" localSheetId="22">#REF!</definedName>
    <definedName name="TenCtr">#REF!</definedName>
    <definedName name="TenCtr_14" localSheetId="22">#REF!</definedName>
    <definedName name="TenCtr_14">#REF!</definedName>
    <definedName name="TenDA">"DỰ ÁN:" &amp;#REF!</definedName>
    <definedName name="tendulieu" localSheetId="22">#REF!</definedName>
    <definedName name="tendulieu">#REF!</definedName>
    <definedName name="Tengoi">#REF!</definedName>
    <definedName name="tenhang_d" localSheetId="22">#REF!</definedName>
    <definedName name="tenhang_d">#REF!</definedName>
    <definedName name="TenHM1">"HẠNG MỤC: "&amp;#REF!</definedName>
    <definedName name="TenHMuc_18">#REF!</definedName>
    <definedName name="TenNgam" localSheetId="22">#REF!</definedName>
    <definedName name="TenNgam">#REF!</definedName>
    <definedName name="TenPhanMem">#REF!</definedName>
    <definedName name="TenPMTM" localSheetId="22">#REF!</definedName>
    <definedName name="TenPMTM">#REF!</definedName>
    <definedName name="TenTam">#REF!</definedName>
    <definedName name="TenTan_1" localSheetId="0">{"'Sheet1'!$L$16"}</definedName>
    <definedName name="TenTan_1" localSheetId="14">{"'Sheet1'!$L$16"}</definedName>
    <definedName name="TenTan_1" localSheetId="19">{"'Sheet1'!$L$16"}</definedName>
    <definedName name="TenTan_1" localSheetId="16">{"'Sheet1'!$L$16"}</definedName>
    <definedName name="TenTan_1" localSheetId="17">{"'Sheet1'!$L$16"}</definedName>
    <definedName name="TenTan_1" localSheetId="18">{"'Sheet1'!$L$16"}</definedName>
    <definedName name="TenTan_1" localSheetId="22">{"'Sheet1'!$L$16"}</definedName>
    <definedName name="TenTan_1" localSheetId="6">{"'Sheet1'!$L$16"}</definedName>
    <definedName name="TenTan_1" localSheetId="7">{"'Sheet1'!$L$16"}</definedName>
    <definedName name="TenTan_1">{"'Sheet1'!$L$16"}</definedName>
    <definedName name="TenTan_1_1" localSheetId="0">{"'Sheet1'!$L$16"}</definedName>
    <definedName name="TenTan_1_1" localSheetId="14">{"'Sheet1'!$L$16"}</definedName>
    <definedName name="TenTan_1_1" localSheetId="16">{"'Sheet1'!$L$16"}</definedName>
    <definedName name="TenTan_1_1" localSheetId="22">{"'Sheet1'!$L$16"}</definedName>
    <definedName name="TenTan_1_1" localSheetId="7">{"'Sheet1'!$L$16"}</definedName>
    <definedName name="TenTan_1_1">{"'Sheet1'!$L$16"}</definedName>
    <definedName name="TenTreo">#REF!</definedName>
    <definedName name="tenvc" localSheetId="22">#REF!</definedName>
    <definedName name="tenvc">#REF!</definedName>
    <definedName name="tenvung" localSheetId="22">#REF!</definedName>
    <definedName name="tenvung">#REF!</definedName>
    <definedName name="TERM">#REF!</definedName>
    <definedName name="test" localSheetId="22">#REF!</definedName>
    <definedName name="test">#REF!</definedName>
    <definedName name="Test_Rate" localSheetId="22">#REF!</definedName>
    <definedName name="Test_Rate">#REF!</definedName>
    <definedName name="test1">#REF!</definedName>
    <definedName name="TEST2">#REF!</definedName>
    <definedName name="testdiscount">#REF!</definedName>
    <definedName name="Teste" localSheetId="22">L3C10</definedName>
    <definedName name="Teste">L3C10</definedName>
    <definedName name="text" localSheetId="22">(#REF!,#REF!,#REF!,#REF!,#REF!)</definedName>
    <definedName name="text">(#REF!,#REF!,#REF!,#REF!,#REF!)</definedName>
    <definedName name="TextRefCopyRangeCount">216</definedName>
    <definedName name="tff" localSheetId="22">{"'Sheet1'!$L$16"}</definedName>
    <definedName name="tff">{"'Sheet1'!$L$16"}</definedName>
    <definedName name="tfg" localSheetId="22">{"'Sheet1'!$L$16"}</definedName>
    <definedName name="tfg">{"'Sheet1'!$L$16"}</definedName>
    <definedName name="TFW" localSheetId="22">#REF!</definedName>
    <definedName name="TFW">#REF!</definedName>
    <definedName name="tg" localSheetId="22">#REF!</definedName>
    <definedName name="tg">#REF!</definedName>
    <definedName name="tgrr" localSheetId="22">{"'Sheet1'!$L$16"}</definedName>
    <definedName name="tgrr">{"'Sheet1'!$L$16"}</definedName>
    <definedName name="tgưgz" localSheetId="0">{"'Sheet1'!$L$16"}</definedName>
    <definedName name="tgưgz" localSheetId="14">{"'Sheet1'!$L$16"}</definedName>
    <definedName name="tgưgz" localSheetId="19">{"'Sheet1'!$L$16"}</definedName>
    <definedName name="tgưgz" localSheetId="16">{"'Sheet1'!$L$16"}</definedName>
    <definedName name="tgưgz" localSheetId="17">{"'Sheet1'!$L$16"}</definedName>
    <definedName name="tgưgz" localSheetId="18">{"'Sheet1'!$L$16"}</definedName>
    <definedName name="tgưgz" localSheetId="22">{"'Sheet1'!$L$16"}</definedName>
    <definedName name="tgưgz" localSheetId="6">{"'Sheet1'!$L$16"}</definedName>
    <definedName name="tgưgz">{"'Sheet1'!$L$16"}</definedName>
    <definedName name="tgưgz_1" localSheetId="0">{"'Sheet1'!$L$16"}</definedName>
    <definedName name="tgưgz_1" localSheetId="14">{"'Sheet1'!$L$16"}</definedName>
    <definedName name="tgưgz_1" localSheetId="16">{"'Sheet1'!$L$16"}</definedName>
    <definedName name="tgưgz_1" localSheetId="22">{"'Sheet1'!$L$16"}</definedName>
    <definedName name="tgưgz_1" localSheetId="7">{"'Sheet1'!$L$16"}</definedName>
    <definedName name="tgưgz_1">{"'Sheet1'!$L$16"}</definedName>
    <definedName name="th" localSheetId="22">TLTH1</definedName>
    <definedName name="th">TLTH1</definedName>
    <definedName name="th_14">#REF!</definedName>
    <definedName name="th_15">#REF!</definedName>
    <definedName name="th_16">#REF!</definedName>
    <definedName name="th_17">#REF!</definedName>
    <definedName name="th_18">#REF!</definedName>
    <definedName name="th_19">#REF!</definedName>
    <definedName name="th_20">#REF!</definedName>
    <definedName name="th_21">#REF!</definedName>
    <definedName name="th_22">#REF!</definedName>
    <definedName name="th_23">#REF!</definedName>
    <definedName name="th_24">#REF!</definedName>
    <definedName name="th_25">#REF!</definedName>
    <definedName name="th_26">#REF!</definedName>
    <definedName name="th_27">#REF!</definedName>
    <definedName name="th_28">#REF!</definedName>
    <definedName name="th_29">#REF!</definedName>
    <definedName name="th_30">#REF!</definedName>
    <definedName name="th_31">#REF!</definedName>
    <definedName name="th_32">#REF!</definedName>
    <definedName name="th_33">#REF!</definedName>
    <definedName name="th_34">#REF!</definedName>
    <definedName name="th_35">#REF!</definedName>
    <definedName name="th_36">#REF!</definedName>
    <definedName name="th_37">#REF!</definedName>
    <definedName name="th_38">#REF!</definedName>
    <definedName name="TH_ENG_MAN_HOUR" localSheetId="22">#REF!</definedName>
    <definedName name="TH_ENG_MAN_HOUR">#REF!</definedName>
    <definedName name="th_ing" localSheetId="22">#REF!</definedName>
    <definedName name="th_ing">#REF!</definedName>
    <definedName name="TH_NO" localSheetId="22">#REF!</definedName>
    <definedName name="TH_NO">#REF!</definedName>
    <definedName name="TH_PM_MAN_HOUR" localSheetId="22">#REF!</definedName>
    <definedName name="TH_PM_MAN_HOUR">#REF!</definedName>
    <definedName name="TH.tinh" localSheetId="22">#REF!</definedName>
    <definedName name="TH.tinh">#REF!</definedName>
    <definedName name="TH1_TH2" localSheetId="22">#REF!</definedName>
    <definedName name="TH1_TH2">#REF!</definedName>
    <definedName name="th100_14">#REF!</definedName>
    <definedName name="TH160_14">#REF!</definedName>
    <definedName name="TH2Thang">#REF!</definedName>
    <definedName name="th3x15" localSheetId="22">#REF!</definedName>
    <definedName name="th3x15">#REF!</definedName>
    <definedName name="th3x15_14">#REF!</definedName>
    <definedName name="TH7SP" localSheetId="22">{"'Sheet1'!$L$16"}</definedName>
    <definedName name="TH7SP">{"'Sheet1'!$L$16"}</definedName>
    <definedName name="tha" localSheetId="0">{"'Sheet1'!$L$16"}</definedName>
    <definedName name="tha" localSheetId="14">{"'Sheet1'!$L$16"}</definedName>
    <definedName name="tha" localSheetId="19">{"'Sheet1'!$L$16"}</definedName>
    <definedName name="tha" localSheetId="16">{"'Sheet1'!$L$16"}</definedName>
    <definedName name="tha" localSheetId="17">{"'Sheet1'!$L$16"}</definedName>
    <definedName name="tha" localSheetId="18">{"'Sheet1'!$L$16"}</definedName>
    <definedName name="tha" localSheetId="22">{"'Sheet1'!$L$16"}</definedName>
    <definedName name="tha" localSheetId="6">{"'Sheet1'!$L$16"}</definedName>
    <definedName name="tha">{"'Sheet1'!$L$16"}</definedName>
    <definedName name="tha_1" localSheetId="0">{"'Sheet1'!$L$16"}</definedName>
    <definedName name="tha_1" localSheetId="14">{"'Sheet1'!$L$16"}</definedName>
    <definedName name="tha_1" localSheetId="16">{"'Sheet1'!$L$16"}</definedName>
    <definedName name="tha_1" localSheetId="22">{"'Sheet1'!$L$16"}</definedName>
    <definedName name="tha_1" localSheetId="7">{"'Sheet1'!$L$16"}</definedName>
    <definedName name="tha_1">{"'Sheet1'!$L$16"}</definedName>
    <definedName name="thahb_p">#REF!</definedName>
    <definedName name="thahbco_p">#REF!</definedName>
    <definedName name="thahben_p">#REF!</definedName>
    <definedName name="thai" localSheetId="22">#REF!</definedName>
    <definedName name="THAI">#REF!</definedName>
    <definedName name="ThaiBinh">#REF!</definedName>
    <definedName name="THAIind" localSheetId="22">#REF!</definedName>
    <definedName name="THAIind">#REF!</definedName>
    <definedName name="ThaiNguyen">#REF!</definedName>
    <definedName name="THAIrangsit" localSheetId="22">#REF!</definedName>
    <definedName name="THAIrangsit">#REF!</definedName>
    <definedName name="thambtn">#REF!</definedName>
    <definedName name="thamdinh">#REF!</definedName>
    <definedName name="Thamke">#REF!</definedName>
    <definedName name="ThamTraDT" localSheetId="22">#REF!</definedName>
    <definedName name="ThamTraDT">#REF!</definedName>
    <definedName name="ThamTraTK" localSheetId="22">#REF!</definedName>
    <definedName name="ThamTraTK">#REF!</definedName>
    <definedName name="THAN" localSheetId="0">{"'Sheet1'!$L$16"}</definedName>
    <definedName name="THAN" localSheetId="14">{"'Sheet1'!$L$16"}</definedName>
    <definedName name="THAN" localSheetId="19">{"'Sheet1'!$L$16"}</definedName>
    <definedName name="THAN" localSheetId="16">{"'Sheet1'!$L$16"}</definedName>
    <definedName name="THAN" localSheetId="17">{"'Sheet1'!$L$16"}</definedName>
    <definedName name="THAN" localSheetId="18">{"'Sheet1'!$L$16"}</definedName>
    <definedName name="THAN" localSheetId="22">{"'Sheet1'!$L$16"}</definedName>
    <definedName name="THAN" localSheetId="6">{"'Sheet1'!$L$16"}</definedName>
    <definedName name="THAN">{"'Sheet1'!$L$16"}</definedName>
    <definedName name="THAN_1" localSheetId="0">{"'Sheet1'!$L$16"}</definedName>
    <definedName name="THAN_1" localSheetId="14">{"'Sheet1'!$L$16"}</definedName>
    <definedName name="THAN_1" localSheetId="16">{"'Sheet1'!$L$16"}</definedName>
    <definedName name="THAN_1" localSheetId="22">{"'Sheet1'!$L$16"}</definedName>
    <definedName name="THAN_1" localSheetId="7">{"'Sheet1'!$L$16"}</definedName>
    <definedName name="THAN_1">{"'Sheet1'!$L$16"}</definedName>
    <definedName name="thang" localSheetId="0">{"'Sheet1'!$L$16"}</definedName>
    <definedName name="thang" localSheetId="14">{"'Sheet1'!$L$16"}</definedName>
    <definedName name="Thang" localSheetId="19">{"'Sheet1'!$L$16"}</definedName>
    <definedName name="thang" localSheetId="16">{"'Sheet1'!$L$16"}</definedName>
    <definedName name="thang" localSheetId="17">{"'Sheet1'!$L$16"}</definedName>
    <definedName name="thang" localSheetId="18">{"'Sheet1'!$L$16"}</definedName>
    <definedName name="thang" localSheetId="22">{"'Sheet1'!$L$16"}</definedName>
    <definedName name="thang" localSheetId="7">{"'Sheet1'!$L$16"}</definedName>
    <definedName name="thang">{"'Sheet1'!$L$16"}</definedName>
    <definedName name="Thang1" localSheetId="0">{"'Sheet1'!$L$16"}</definedName>
    <definedName name="Thang1" localSheetId="14">{"'Sheet1'!$L$16"}</definedName>
    <definedName name="Thang1" localSheetId="19">{"'Sheet1'!$L$16"}</definedName>
    <definedName name="Thang1" localSheetId="16">{"'Sheet1'!$L$16"}</definedName>
    <definedName name="Thang1" localSheetId="17">{"'Sheet1'!$L$16"}</definedName>
    <definedName name="Thang1" localSheetId="18">{"'Sheet1'!$L$16"}</definedName>
    <definedName name="Thang1" localSheetId="22">{"'Sheet1'!$L$16"}</definedName>
    <definedName name="Thang1" localSheetId="6">{"'Sheet1'!$L$16"}</definedName>
    <definedName name="Thang1" localSheetId="7">{"'Sheet1'!$L$16"}</definedName>
    <definedName name="Thang1">{"'Sheet1'!$L$16"}</definedName>
    <definedName name="thang10" localSheetId="0">{"'Sheet1'!$L$16"}</definedName>
    <definedName name="thang10" localSheetId="22">{"'Sheet1'!$L$16"}</definedName>
    <definedName name="thang10">{"'Sheet1'!$L$16"}</definedName>
    <definedName name="thang10_1" localSheetId="0">{"'Sheet1'!$L$16"}</definedName>
    <definedName name="thang10_1" localSheetId="14">{"'Sheet1'!$L$16"}</definedName>
    <definedName name="thang10_1" localSheetId="16">{"'Sheet1'!$L$16"}</definedName>
    <definedName name="thang10_1" localSheetId="22">{"'Sheet1'!$L$16"}</definedName>
    <definedName name="thang10_1" localSheetId="7">{"'Sheet1'!$L$16"}</definedName>
    <definedName name="thang10_1">{"'Sheet1'!$L$16"}</definedName>
    <definedName name="Thang11.03" localSheetId="0">{"'Sheet1'!$L$16"}</definedName>
    <definedName name="Thang11.03" localSheetId="14">{"'Sheet1'!$L$16"}</definedName>
    <definedName name="Thang11.03" localSheetId="16">{"'Sheet1'!$L$16"}</definedName>
    <definedName name="Thang11.03" localSheetId="17">{"'Sheet1'!$L$16"}</definedName>
    <definedName name="Thang11.03" localSheetId="18">{"'Sheet1'!$L$16"}</definedName>
    <definedName name="Thang11.03" localSheetId="22">{"'Sheet1'!$L$16"}</definedName>
    <definedName name="Thang11.03" localSheetId="6">{"'Sheet1'!$L$16"}</definedName>
    <definedName name="Thang11.03" localSheetId="7">{"'Sheet1'!$L$16"}</definedName>
    <definedName name="Thang11.03">{"'Sheet1'!$L$16"}</definedName>
    <definedName name="Thang2">#REF!</definedName>
    <definedName name="thang4">#REF!</definedName>
    <definedName name="thang8" localSheetId="22">{"'Sheet1'!$L$16"}</definedName>
    <definedName name="thang8">{"'Sheet1'!$L$16"}</definedName>
    <definedName name="thang9" localSheetId="22">{"'Sheet1'!$L$16"}</definedName>
    <definedName name="thang9">{"'Sheet1'!$L$16"}</definedName>
    <definedName name="ThangNam">#REF!</definedName>
    <definedName name="thanh" localSheetId="0">{"'Sheet1'!$L$16"}</definedName>
    <definedName name="thanh" localSheetId="14">{"'Sheet1'!$L$16"}</definedName>
    <definedName name="thanh" localSheetId="19">{"'Sheet1'!$L$16"}</definedName>
    <definedName name="thanh" localSheetId="16">{"'Sheet1'!$L$16"}</definedName>
    <definedName name="thanh" localSheetId="17">{"'Sheet1'!$L$16"}</definedName>
    <definedName name="thanh" localSheetId="18">{"'Sheet1'!$L$16"}</definedName>
    <definedName name="thanh" localSheetId="22">{"'Sheet1'!$L$16"}</definedName>
    <definedName name="thanh" localSheetId="6">{"'Sheet1'!$L$16"}</definedName>
    <definedName name="thanh">{"'Sheet1'!$L$16"}</definedName>
    <definedName name="thanh_1" localSheetId="0">{"'Sheet1'!$L$16"}</definedName>
    <definedName name="thanh_1" localSheetId="14">{"'Sheet1'!$L$16"}</definedName>
    <definedName name="thanh_1" localSheetId="16">{"'Sheet1'!$L$16"}</definedName>
    <definedName name="thanh_1" localSheetId="22">{"'Sheet1'!$L$16"}</definedName>
    <definedName name="thanh_1" localSheetId="7">{"'Sheet1'!$L$16"}</definedName>
    <definedName name="thanh_1">{"'Sheet1'!$L$16"}</definedName>
    <definedName name="Thanh_LC_tayvin">#REF!</definedName>
    <definedName name="thanh1" localSheetId="22">{"'Sheet1'!$L$16"}</definedName>
    <definedName name="thanh1">{"'Sheet1'!$L$16"}</definedName>
    <definedName name="thanhchong">#REF!</definedName>
    <definedName name="thanhdul">#REF!</definedName>
    <definedName name="ThanhHoa">#REF!</definedName>
    <definedName name="thanhtien" localSheetId="22">#REF!</definedName>
    <definedName name="thanhtien">#REF!</definedName>
    <definedName name="thanhtien_LMHD" localSheetId="22">#REF!</definedName>
    <definedName name="thanhtien_LMHD">#REF!</definedName>
    <definedName name="thanhtien_LMVQ" localSheetId="22">#REF!</definedName>
    <definedName name="thanhtien_LMVQ">#REF!</definedName>
    <definedName name="thanhtien_MRHD" localSheetId="22">#REF!</definedName>
    <definedName name="thanhtien_MRHD">#REF!</definedName>
    <definedName name="thanhtien_MRVQ" localSheetId="22">#REF!</definedName>
    <definedName name="thanhtien_MRVQ">#REF!</definedName>
    <definedName name="ThanhXuan110" localSheetId="22">#REF!</definedName>
    <definedName name="ThanhXuan110">#REF!</definedName>
    <definedName name="ThanhXuan110_14" localSheetId="22">#REF!</definedName>
    <definedName name="ThanhXuan110_14">#REF!</definedName>
    <definedName name="thao" localSheetId="0">{"'Sheet1'!$L$16"}</definedName>
    <definedName name="thao" localSheetId="14">{"'Sheet1'!$L$16"}</definedName>
    <definedName name="thao" localSheetId="19">{"'Sheet1'!$L$16"}</definedName>
    <definedName name="thao" localSheetId="16">{"'Sheet1'!$L$16"}</definedName>
    <definedName name="thao" localSheetId="17">{"'Sheet1'!$L$16"}</definedName>
    <definedName name="thao" localSheetId="18">{"'Sheet1'!$L$16"}</definedName>
    <definedName name="thao" localSheetId="22">{"'Sheet1'!$L$16"}</definedName>
    <definedName name="thao" localSheetId="6">{"'Sheet1'!$L$16"}</definedName>
    <definedName name="thao">{"'Sheet1'!$L$16"}</definedName>
    <definedName name="thao_1" localSheetId="0">{"'Sheet1'!$L$16"}</definedName>
    <definedName name="thao_1" localSheetId="14">{"'Sheet1'!$L$16"}</definedName>
    <definedName name="thao_1" localSheetId="16">{"'Sheet1'!$L$16"}</definedName>
    <definedName name="thao_1" localSheetId="22">{"'Sheet1'!$L$16"}</definedName>
    <definedName name="thao_1" localSheetId="7">{"'Sheet1'!$L$16"}</definedName>
    <definedName name="thao_1">{"'Sheet1'!$L$16"}</definedName>
    <definedName name="ThaoCauCu">#REF!</definedName>
    <definedName name="thau" localSheetId="22">'B4. Định mức QLDA &amp; TV'!_3TDIA01</definedName>
    <definedName name="thau">#REF!</definedName>
    <definedName name="Thautinh" localSheetId="22">#REF!</definedName>
    <definedName name="Thautinh">#REF!</definedName>
    <definedName name="THC" localSheetId="22">#REF!</definedName>
    <definedName name="THC">#REF!</definedName>
    <definedName name="THCFXD">#REF!</definedName>
    <definedName name="THchon">#REF!</definedName>
    <definedName name="thcing" localSheetId="22">#REF!</definedName>
    <definedName name="thcing">#REF!</definedName>
    <definedName name="THCP_C">#REF!</definedName>
    <definedName name="THCP_CPDP">#REF!</definedName>
    <definedName name="THCP_G">#REF!</definedName>
    <definedName name="THCP_GTGT">#REF!</definedName>
    <definedName name="THCP_GXD">#REF!</definedName>
    <definedName name="THCP_hsCPDP">#REF!</definedName>
    <definedName name="THCP_hsGTGT">#REF!</definedName>
    <definedName name="THCP_hsTL">#REF!</definedName>
    <definedName name="THCP_M">#REF!</definedName>
    <definedName name="THCP_NC">#REF!</definedName>
    <definedName name="THCP_T">#REF!</definedName>
    <definedName name="THCP_TL">#REF!</definedName>
    <definedName name="THCP_VL">#REF!</definedName>
    <definedName name="THCPK" localSheetId="0">{"'Sheet1'!$L$16"}</definedName>
    <definedName name="THCPK" localSheetId="14">{"'Sheet1'!$L$16"}</definedName>
    <definedName name="THCPK" localSheetId="16">{"'Sheet1'!$L$16"}</definedName>
    <definedName name="THCPK" localSheetId="17">{"'Sheet1'!$L$16"}</definedName>
    <definedName name="THCPK" localSheetId="18">{"'Sheet1'!$L$16"}</definedName>
    <definedName name="THCPK" localSheetId="22">{"'Sheet1'!$L$16"}</definedName>
    <definedName name="THCPK" localSheetId="6">{"'Sheet1'!$L$16"}</definedName>
    <definedName name="THCPK" localSheetId="7">{"'Sheet1'!$L$16"}</definedName>
    <definedName name="THCPK">{"'Sheet1'!$L$16"}</definedName>
    <definedName name="THCPTB" localSheetId="22">#REF!</definedName>
    <definedName name="THCPTB">#REF!</definedName>
    <definedName name="THDS">#REF!</definedName>
    <definedName name="thdt" localSheetId="22">#REF!</definedName>
    <definedName name="thdt">#REF!</definedName>
    <definedName name="thdt_18">#REF!</definedName>
    <definedName name="THDT_CT_XOM_NOI" localSheetId="22">#REF!</definedName>
    <definedName name="THDT_CT_XOM_NOI">#REF!</definedName>
    <definedName name="THDT_HT_DAO_THUONG" localSheetId="22">#REF!</definedName>
    <definedName name="THDT_HT_DAO_THUONG">#REF!</definedName>
    <definedName name="THDT_HT_XOM_NOI" localSheetId="22">#REF!</definedName>
    <definedName name="THDT_HT_XOM_NOI">#REF!</definedName>
    <definedName name="THDT_NPP_XOM_NOI" localSheetId="22">#REF!</definedName>
    <definedName name="THDT_NPP_XOM_NOI">#REF!</definedName>
    <definedName name="THDT_TBA_XOM_NOI" localSheetId="22">#REF!</definedName>
    <definedName name="THDT_TBA_XOM_NOI">#REF!</definedName>
    <definedName name="the" localSheetId="22">'B4. Định mức QLDA &amp; TV'!the</definedName>
    <definedName name="the">[0]!the</definedName>
    <definedName name="themgio" localSheetId="22">#REF!</definedName>
    <definedName name="themgio">#REF!</definedName>
    <definedName name="then" localSheetId="22">'B4. Định mức QLDA &amp; TV'!then</definedName>
    <definedName name="then">[0]!then</definedName>
    <definedName name="Theo_đơn_hàng_số__PO_Number">#REF!</definedName>
    <definedName name="TheodoiBCTCT" localSheetId="22">{"'Sheet1'!$L$16"}</definedName>
    <definedName name="TheodoiBCTCT">{"'Sheet1'!$L$16"}</definedName>
    <definedName name="THEP">#REF!</definedName>
    <definedName name="thep10">#REF!</definedName>
    <definedName name="thep18" localSheetId="22">#REF!</definedName>
    <definedName name="thep18">#REF!</definedName>
    <definedName name="thep20" localSheetId="22">#REF!</definedName>
    <definedName name="thep20">#REF!</definedName>
    <definedName name="thepban" localSheetId="22">#REF!</definedName>
    <definedName name="thepban">#REF!</definedName>
    <definedName name="thepci">#REF!</definedName>
    <definedName name="thepci8">#REF!</definedName>
    <definedName name="thepcii">#REF!</definedName>
    <definedName name="ThepDet35x3" localSheetId="22">#REF!</definedName>
    <definedName name="ThepDet35x3">#REF!</definedName>
    <definedName name="ThepDet40x4" localSheetId="22">#REF!</definedName>
    <definedName name="ThepDet40x4">#REF!</definedName>
    <definedName name="ThepDet45x4" localSheetId="22">#REF!</definedName>
    <definedName name="ThepDet45x4">#REF!</definedName>
    <definedName name="ThepDet50x5" localSheetId="22">#REF!</definedName>
    <definedName name="ThepDet50x5">#REF!</definedName>
    <definedName name="ThepDet75x6" localSheetId="22">#REF!</definedName>
    <definedName name="ThepDet75x6">#REF!</definedName>
    <definedName name="thepDet75x7" localSheetId="22">#REF!</definedName>
    <definedName name="thepDet75x7">#REF!</definedName>
    <definedName name="ThepDinh" localSheetId="22">#REF!</definedName>
    <definedName name="ThepDinh">#REF!</definedName>
    <definedName name="thepgoc25_60" localSheetId="22">#REF!</definedName>
    <definedName name="thepgoc25_60">#REF!</definedName>
    <definedName name="ThepGoc32x32x3" localSheetId="22">#REF!</definedName>
    <definedName name="ThepGoc32x32x3">#REF!</definedName>
    <definedName name="ThepGoc40x40x4" localSheetId="22">#REF!</definedName>
    <definedName name="ThepGoc40x40x4">#REF!</definedName>
    <definedName name="ThepGoc45x45x4" localSheetId="22">#REF!</definedName>
    <definedName name="ThepGoc45x45x4">#REF!</definedName>
    <definedName name="ThepGoc50x50x5" localSheetId="22">#REF!</definedName>
    <definedName name="ThepGoc50x50x5">#REF!</definedName>
    <definedName name="thepgoc63_75" localSheetId="22">#REF!</definedName>
    <definedName name="thepgoc63_75">#REF!</definedName>
    <definedName name="ThepGoc75x6" localSheetId="22">#REF!</definedName>
    <definedName name="ThepGoc75x6">#REF!</definedName>
    <definedName name="ThepGoc75x75x6" localSheetId="22">#REF!</definedName>
    <definedName name="ThepGoc75x75x6">#REF!</definedName>
    <definedName name="thepgoc80_100" localSheetId="22">#REF!</definedName>
    <definedName name="thepgoc80_100">#REF!</definedName>
    <definedName name="thephinh" localSheetId="22">#REF!</definedName>
    <definedName name="thephinh">#REF!</definedName>
    <definedName name="Theplancan">#REF!</definedName>
    <definedName name="thepma">10500</definedName>
    <definedName name="thepmaBL">34500</definedName>
    <definedName name="thepmacl">34500</definedName>
    <definedName name="Thepmatcau">#REF!</definedName>
    <definedName name="thepnaphl" localSheetId="22">#REF!</definedName>
    <definedName name="thepnaphl">#REF!</definedName>
    <definedName name="Thepsan" localSheetId="22">{"'Sheet1'!$L$16"}</definedName>
    <definedName name="Thepsan">{"'Sheet1'!$L$16"}</definedName>
    <definedName name="thepsan2" localSheetId="22">{"'Sheet1'!$L$16"}</definedName>
    <definedName name="thepsan2">{"'Sheet1'!$L$16"}</definedName>
    <definedName name="Thepson">12500</definedName>
    <definedName name="thept" localSheetId="22">#REF!</definedName>
    <definedName name="thept">#REF!</definedName>
    <definedName name="theptb" localSheetId="22">#REF!</definedName>
    <definedName name="theptb">#REF!</definedName>
    <definedName name="thepto" localSheetId="22">#REF!</definedName>
    <definedName name="thepto">#REF!</definedName>
    <definedName name="theptron">#REF!</definedName>
    <definedName name="theptron12" localSheetId="22">#REF!</definedName>
    <definedName name="theptron12">#REF!</definedName>
    <definedName name="theptron14_22" localSheetId="22">#REF!</definedName>
    <definedName name="theptron14_22">#REF!</definedName>
    <definedName name="theptron6_8" localSheetId="22">#REF!</definedName>
    <definedName name="theptron6_8">#REF!</definedName>
    <definedName name="ThepTronD10D18" localSheetId="22">#REF!</definedName>
    <definedName name="ThepTronD10D18">#REF!</definedName>
    <definedName name="theptrond6d8" localSheetId="22">#REF!</definedName>
    <definedName name="theptrond6d8">#REF!</definedName>
    <definedName name="thepU_18" localSheetId="22">#REF!</definedName>
    <definedName name="thepU_18">#REF!</definedName>
    <definedName name="thet" localSheetId="22">#REF!</definedName>
    <definedName name="thet">#REF!</definedName>
    <definedName name="thetichck" localSheetId="22">#REF!</definedName>
    <definedName name="thetichck">#REF!</definedName>
    <definedName name="thg" localSheetId="22">#REF!</definedName>
    <definedName name="thg">#REF!</definedName>
    <definedName name="thgfhgfhgfhgf">#REF!</definedName>
    <definedName name="thgiam" localSheetId="22">#REF!</definedName>
    <definedName name="thgiam">#REF!</definedName>
    <definedName name="THGO1pnc" localSheetId="22">#REF!</definedName>
    <definedName name="THGO1pnc">#REF!</definedName>
    <definedName name="THGO1pnc_18" localSheetId="22">#REF!</definedName>
    <definedName name="THGO1pnc_18">#REF!</definedName>
    <definedName name="thh" localSheetId="22">#REF!</definedName>
    <definedName name="thh">#REF!</definedName>
    <definedName name="thhkttg">#REF!</definedName>
    <definedName name="thht" localSheetId="22">#REF!</definedName>
    <definedName name="thht">#REF!</definedName>
    <definedName name="thht_18" localSheetId="22">#REF!</definedName>
    <definedName name="thht_18">#REF!</definedName>
    <definedName name="THI" localSheetId="22">#REF!</definedName>
    <definedName name="THI">#REF!</definedName>
    <definedName name="THI_14" localSheetId="22">#REF!</definedName>
    <definedName name="THI_14">#REF!</definedName>
    <definedName name="THIETBI" localSheetId="22">#REF!</definedName>
    <definedName name="THIETBI">#REF!</definedName>
    <definedName name="ThietBiCNTT" localSheetId="22">#REF!</definedName>
    <definedName name="ThietBiCNTT">#REF!</definedName>
    <definedName name="ThietBiCNTTTong" localSheetId="22">#REF!</definedName>
    <definedName name="ThietBiCNTTTong">#REF!</definedName>
    <definedName name="ThietBiCNTTVAT" localSheetId="22">#REF!</definedName>
    <definedName name="ThietBiCNTTVAT">#REF!</definedName>
    <definedName name="thietbidien" localSheetId="22">#REF!</definedName>
    <definedName name="thietbidien">#REF!</definedName>
    <definedName name="THIETBIMANG" localSheetId="22">#REF!</definedName>
    <definedName name="THIETBIMANG">#REF!</definedName>
    <definedName name="ThietBiTK" localSheetId="22">#REF!</definedName>
    <definedName name="ThietBiTK">#REF!</definedName>
    <definedName name="ThietBiTK_2" localSheetId="22">#REF!</definedName>
    <definedName name="ThietBiTK_2">#REF!</definedName>
    <definedName name="thietbivesinh" localSheetId="22">#REF!</definedName>
    <definedName name="thietbivesinh">#REF!</definedName>
    <definedName name="thinghiem" localSheetId="22">#REF!</definedName>
    <definedName name="thinghiem">#REF!</definedName>
    <definedName name="thinh" localSheetId="22">#REF!</definedName>
    <definedName name="thinh">#REF!</definedName>
    <definedName name="ThiÕt_bÞ_phun_c_t" localSheetId="22">#REF!</definedName>
    <definedName name="ThiÕt_bÞ_phun_c_t">#REF!</definedName>
    <definedName name="ThiÕt_bÞ_phun_cat" localSheetId="22">#REF!</definedName>
    <definedName name="ThiÕt_bÞ_phun_cat">#REF!</definedName>
    <definedName name="ThiÕt_bÞ_phun_s_n" localSheetId="22">#REF!</definedName>
    <definedName name="ThiÕt_bÞ_phun_s_n">#REF!</definedName>
    <definedName name="THK" localSheetId="22">#REF!</definedName>
    <definedName name="THK">#REF!</definedName>
    <definedName name="THK_10" localSheetId="22">#REF!</definedName>
    <definedName name="THK_10">#REF!</definedName>
    <definedName name="THK_11" localSheetId="22">#REF!</definedName>
    <definedName name="THK_11">#REF!</definedName>
    <definedName name="THK_12">#REF!</definedName>
    <definedName name="THK_13">#REF!</definedName>
    <definedName name="THK_14">#REF!</definedName>
    <definedName name="thkl2" localSheetId="0">{"'Sheet1'!$L$16"}</definedName>
    <definedName name="thkl2" localSheetId="14">{"'Sheet1'!$L$16"}</definedName>
    <definedName name="thkl2" localSheetId="16">{"'Sheet1'!$L$16"}</definedName>
    <definedName name="thkl2" localSheetId="17">{"'Sheet1'!$L$16"}</definedName>
    <definedName name="thkl2" localSheetId="18">{"'Sheet1'!$L$16"}</definedName>
    <definedName name="thkl2" localSheetId="22">{"'Sheet1'!$L$16"}</definedName>
    <definedName name="thkl2" localSheetId="6">{"'Sheet1'!$L$16"}</definedName>
    <definedName name="thkl2" localSheetId="7">{"'Sheet1'!$L$16"}</definedName>
    <definedName name="thkl2">{"'Sheet1'!$L$16"}</definedName>
    <definedName name="thkl2_1" localSheetId="0">{"'Sheet1'!$L$16"}</definedName>
    <definedName name="thkl2_1" localSheetId="14">{"'Sheet1'!$L$16"}</definedName>
    <definedName name="thkl2_1" localSheetId="16">{"'Sheet1'!$L$16"}</definedName>
    <definedName name="thkl2_1" localSheetId="22">{"'Sheet1'!$L$16"}</definedName>
    <definedName name="thkl2_1" localSheetId="7">{"'Sheet1'!$L$16"}</definedName>
    <definedName name="thkl2_1">{"'Sheet1'!$L$16"}</definedName>
    <definedName name="thkl3" localSheetId="0">{"'Sheet1'!$L$16"}</definedName>
    <definedName name="thkl3" localSheetId="14">{"'Sheet1'!$L$16"}</definedName>
    <definedName name="thkl3" localSheetId="16">{"'Sheet1'!$L$16"}</definedName>
    <definedName name="thkl3" localSheetId="17">{"'Sheet1'!$L$16"}</definedName>
    <definedName name="thkl3" localSheetId="18">{"'Sheet1'!$L$16"}</definedName>
    <definedName name="thkl3" localSheetId="22">{"'Sheet1'!$L$16"}</definedName>
    <definedName name="thkl3" localSheetId="6">{"'Sheet1'!$L$16"}</definedName>
    <definedName name="thkl3" localSheetId="7">{"'Sheet1'!$L$16"}</definedName>
    <definedName name="thkl3">{"'Sheet1'!$L$16"}</definedName>
    <definedName name="thkl3_1" localSheetId="0">{"'Sheet1'!$L$16"}</definedName>
    <definedName name="thkl3_1" localSheetId="14">{"'Sheet1'!$L$16"}</definedName>
    <definedName name="thkl3_1" localSheetId="16">{"'Sheet1'!$L$16"}</definedName>
    <definedName name="thkl3_1" localSheetId="22">{"'Sheet1'!$L$16"}</definedName>
    <definedName name="thkl3_1" localSheetId="7">{"'Sheet1'!$L$16"}</definedName>
    <definedName name="thkl3_1">{"'Sheet1'!$L$16"}</definedName>
    <definedName name="THKLPSM" localSheetId="0">{"'Sheet1'!$L$16"}</definedName>
    <definedName name="THKLPSM" localSheetId="14">{"'Sheet1'!$L$16"}</definedName>
    <definedName name="THKLPSM" localSheetId="16">{"'Sheet1'!$L$16"}</definedName>
    <definedName name="THKLPSM" localSheetId="17">{"'Sheet1'!$L$16"}</definedName>
    <definedName name="THKLPSM" localSheetId="18">{"'Sheet1'!$L$16"}</definedName>
    <definedName name="THKLPSM" localSheetId="22">{"'Sheet1'!$L$16"}</definedName>
    <definedName name="THKLPSM" localSheetId="6">{"'Sheet1'!$L$16"}</definedName>
    <definedName name="THKLPSM" localSheetId="7">{"'Sheet1'!$L$16"}</definedName>
    <definedName name="THKLPSM">{"'Sheet1'!$L$16"}</definedName>
    <definedName name="thkp" localSheetId="22">'B4. Định mức QLDA &amp; TV'!thkp</definedName>
    <definedName name="thkp">[0]!thkp</definedName>
    <definedName name="thkp1" localSheetId="22">{"'Sheet1'!$L$16"}</definedName>
    <definedName name="thkp1">{"'Sheet1'!$L$16"}</definedName>
    <definedName name="THKP160" localSheetId="22">#REF!</definedName>
    <definedName name="THKP160">#REF!</definedName>
    <definedName name="THKP160_14">#REF!</definedName>
    <definedName name="thkp3" localSheetId="22">#REF!</definedName>
    <definedName name="thkp3">#REF!</definedName>
    <definedName name="thkp3_18" localSheetId="22">#REF!</definedName>
    <definedName name="thkp3_18">#REF!</definedName>
    <definedName name="THKP7YT" localSheetId="0">{"'Sheet1'!$L$16"}</definedName>
    <definedName name="THKP7YT" localSheetId="14">{"'Sheet1'!$L$16"}</definedName>
    <definedName name="THKP7YT" localSheetId="19">{"'Sheet1'!$L$16"}</definedName>
    <definedName name="THKP7YT" localSheetId="16">{"'Sheet1'!$L$16"}</definedName>
    <definedName name="THKP7YT" localSheetId="17">{"'Sheet1'!$L$16"}</definedName>
    <definedName name="THKP7YT" localSheetId="18">{"'Sheet1'!$L$16"}</definedName>
    <definedName name="THKP7YT" localSheetId="22">{"'Sheet1'!$L$16"}</definedName>
    <definedName name="THKP7YT" localSheetId="6">{"'Sheet1'!$L$16"}</definedName>
    <definedName name="THKP7YT">{"'Sheet1'!$L$16"}</definedName>
    <definedName name="THKP7YT_1" localSheetId="0">{"'Sheet1'!$L$16"}</definedName>
    <definedName name="THKP7YT_1" localSheetId="14">{"'Sheet1'!$L$16"}</definedName>
    <definedName name="THKP7YT_1" localSheetId="16">{"'Sheet1'!$L$16"}</definedName>
    <definedName name="THKP7YT_1" localSheetId="22">{"'Sheet1'!$L$16"}</definedName>
    <definedName name="THKP7YT_1" localSheetId="7">{"'Sheet1'!$L$16"}</definedName>
    <definedName name="THKP7YT_1">{"'Sheet1'!$L$16"}</definedName>
    <definedName name="THKPHM1">#REF!</definedName>
    <definedName name="THKPHM2">#REF!</definedName>
    <definedName name="THKPHM3">#REF!</definedName>
    <definedName name="THKPHM4">#REF!</definedName>
    <definedName name="THKS" localSheetId="0">{"'Sheet1'!$L$16"}</definedName>
    <definedName name="THKS" localSheetId="14">{"'Sheet1'!$L$16"}</definedName>
    <definedName name="THKS" localSheetId="16">{"'Sheet1'!$L$16"}</definedName>
    <definedName name="THKS" localSheetId="17">{"'Sheet1'!$L$16"}</definedName>
    <definedName name="THKS" localSheetId="18">{"'Sheet1'!$L$16"}</definedName>
    <definedName name="THKS" localSheetId="22">{"'Sheet1'!$L$16"}</definedName>
    <definedName name="THKS" localSheetId="6">{"'Sheet1'!$L$16"}</definedName>
    <definedName name="THKS" localSheetId="7">{"'Sheet1'!$L$16"}</definedName>
    <definedName name="THKS">{"'Sheet1'!$L$16"}</definedName>
    <definedName name="THKSTK">#REF!</definedName>
    <definedName name="THkstrungtam" localSheetId="22">{"'Sheet1'!$L$16"}</definedName>
    <definedName name="THkstrungtam">{"'Sheet1'!$L$16"}</definedName>
    <definedName name="THLD_C">#REF!</definedName>
    <definedName name="THLD_CPDP">#REF!</definedName>
    <definedName name="THLD_G">#REF!</definedName>
    <definedName name="THLD_GLD">#REF!</definedName>
    <definedName name="THLD_GTGT">#REF!</definedName>
    <definedName name="THLD_hsCPDP">#REF!</definedName>
    <definedName name="THLD_hsGTGT">#REF!</definedName>
    <definedName name="THLD_hsTL">#REF!</definedName>
    <definedName name="THLD_M">#REF!</definedName>
    <definedName name="THLD_NC">#REF!</definedName>
    <definedName name="THLD_T">#REF!</definedName>
    <definedName name="THLD_TL">#REF!</definedName>
    <definedName name="THLD_VL">#REF!</definedName>
    <definedName name="thlocae_p">#REF!</definedName>
    <definedName name="thlocen_p">#REF!</definedName>
    <definedName name="THM">#REF!</definedName>
    <definedName name="THMH">#REF!</definedName>
    <definedName name="THMM">#REF!</definedName>
    <definedName name="THmua" localSheetId="22">#REF!</definedName>
    <definedName name="THmua">#REF!</definedName>
    <definedName name="thng" localSheetId="0">{#N/A,#N/A,FALSE,"Chi tiÆt"}</definedName>
    <definedName name="thng" localSheetId="14">{#N/A,#N/A,FALSE,"Chi tiÆt"}</definedName>
    <definedName name="thng" localSheetId="16">{#N/A,#N/A,FALSE,"Chi tiÆt"}</definedName>
    <definedName name="thng" localSheetId="22">{#N/A,#N/A,FALSE,"Chi tiÆt"}</definedName>
    <definedName name="thng" localSheetId="6">{#N/A,#N/A,FALSE,"Chi tiÆt"}</definedName>
    <definedName name="thng">{#N/A,#N/A,FALSE,"Chi tiÆt"}</definedName>
    <definedName name="Thnghiem" localSheetId="22">#REF!</definedName>
    <definedName name="Thnghiem">#REF!</definedName>
    <definedName name="thnkttg">#REF!</definedName>
    <definedName name="thongkeds.xls" localSheetId="22">{#N/A,#N/A,FALSE,"Chi tiÆt"}</definedName>
    <definedName name="thongkeds.xls">{#N/A,#N/A,FALSE,"Chi tiÆt"}</definedName>
    <definedName name="thongso" localSheetId="22">#REF!</definedName>
    <definedName name="thongso">#REF!</definedName>
    <definedName name="Thop" localSheetId="0">{#N/A,#N/A,FALSE,"Chi tiÆt"}</definedName>
    <definedName name="Thop" localSheetId="14">{#N/A,#N/A,FALSE,"Chi tiÆt"}</definedName>
    <definedName name="Thop" localSheetId="19">{#N/A,#N/A,FALSE,"Chi tiÆt"}</definedName>
    <definedName name="Thop" localSheetId="16">{#N/A,#N/A,FALSE,"Chi tiÆt"}</definedName>
    <definedName name="Thop" localSheetId="17">{#N/A,#N/A,FALSE,"Chi tiÆt"}</definedName>
    <definedName name="Thop" localSheetId="18">{#N/A,#N/A,FALSE,"Chi tiÆt"}</definedName>
    <definedName name="Thop" localSheetId="22">{#N/A,#N/A,FALSE,"Chi tiÆt"}</definedName>
    <definedName name="Thop" localSheetId="7">{#N/A,#N/A,FALSE,"Chi tiÆt"}</definedName>
    <definedName name="Thop">{#N/A,#N/A,FALSE,"Chi tiÆt"}</definedName>
    <definedName name="THop2" localSheetId="22">#REF!</definedName>
    <definedName name="THop2">#REF!</definedName>
    <definedName name="Thöù_töï">#REF!</definedName>
    <definedName name="thqt2" localSheetId="22">{"'Sheet1'!$L$16"}</definedName>
    <definedName name="thqt2">{"'Sheet1'!$L$16"}</definedName>
    <definedName name="THT" localSheetId="22">#REF!</definedName>
    <definedName name="THT">#REF!</definedName>
    <definedName name="THT_18">#REF!</definedName>
    <definedName name="THTB_CL">#REF!</definedName>
    <definedName name="THTB_CLK">#REF!</definedName>
    <definedName name="THTB_DV">#REF!</definedName>
    <definedName name="THTB_GG">#REF!</definedName>
    <definedName name="THTB_GHT">#REF!</definedName>
    <definedName name="THTB_GVTTT">#REF!</definedName>
    <definedName name="THTB_KL">#REF!</definedName>
    <definedName name="THTB_KLK">#REF!</definedName>
    <definedName name="THTB_MSVT">#REF!</definedName>
    <definedName name="THTB_NG">#REF!</definedName>
    <definedName name="THTB_STT">#REF!</definedName>
    <definedName name="THTB_TEN">#REF!</definedName>
    <definedName name="THTB_TT">#REF!</definedName>
    <definedName name="THTB_TTK">#REF!</definedName>
    <definedName name="thtba">#REF!</definedName>
    <definedName name="THThamTra210">#REF!</definedName>
    <definedName name="THTHEP" localSheetId="22">#REF!</definedName>
    <definedName name="THTHEP">#REF!</definedName>
    <definedName name="thtich1" localSheetId="22">#REF!</definedName>
    <definedName name="thtich1">#REF!</definedName>
    <definedName name="thtich2" localSheetId="22">#REF!</definedName>
    <definedName name="thtich2">#REF!</definedName>
    <definedName name="thtich3" localSheetId="22">#REF!</definedName>
    <definedName name="thtich3">#REF!</definedName>
    <definedName name="thtich4" localSheetId="22">#REF!</definedName>
    <definedName name="thtich4">#REF!</definedName>
    <definedName name="thtich5" localSheetId="22">#REF!</definedName>
    <definedName name="thtich5">#REF!</definedName>
    <definedName name="thtich6" localSheetId="22">#REF!</definedName>
    <definedName name="thtich6">#REF!</definedName>
    <definedName name="THTLMcap">#REF!</definedName>
    <definedName name="THToanBo">#REF!</definedName>
    <definedName name="THtoanbo2">#REF!</definedName>
    <definedName name="thtr15" localSheetId="22">#REF!</definedName>
    <definedName name="thtr15">#REF!</definedName>
    <definedName name="thtr15_14">#REF!</definedName>
    <definedName name="thtt" localSheetId="22">#REF!</definedName>
    <definedName name="thtt">#REF!</definedName>
    <definedName name="thtt_18" localSheetId="22">#REF!</definedName>
    <definedName name="thtt_18">#REF!</definedName>
    <definedName name="Thu" localSheetId="22">#REF!</definedName>
    <definedName name="Thu">#REF!</definedName>
    <definedName name="Thu__GTGT">#REF!</definedName>
    <definedName name="Thu_18">#REF!</definedName>
    <definedName name="ThuaThienHue">#REF!</definedName>
    <definedName name="thucthanh" localSheetId="22">#REF!</definedName>
    <definedName name="thucthanh">#REF!</definedName>
    <definedName name="THUDUC1" localSheetId="22">#REF!</definedName>
    <definedName name="THUDUC1">#REF!</definedName>
    <definedName name="THUDUC2" localSheetId="22">#REF!</definedName>
    <definedName name="THUDUC2">#REF!</definedName>
    <definedName name="thue" localSheetId="22">6</definedName>
    <definedName name="thue">6</definedName>
    <definedName name="THUE_GTGT" localSheetId="22">#REF!</definedName>
    <definedName name="THUE_GTGT">#REF!</definedName>
    <definedName name="Thuế_thiết_bị_ngoại_vi" localSheetId="22">#REF!</definedName>
    <definedName name="Thuế_thiết_bị_ngoại_vi">#REF!</definedName>
    <definedName name="thuedaura">#REF!</definedName>
    <definedName name="thuedauvao">#REF!</definedName>
    <definedName name="THUENK">#REF!</definedName>
    <definedName name="THUONG" localSheetId="22">#REF!</definedName>
    <definedName name="THUONG">#REF!</definedName>
    <definedName name="THUONG1" localSheetId="22">#REF!</definedName>
    <definedName name="THUONG1">#REF!</definedName>
    <definedName name="THUONG2" localSheetId="22">#REF!</definedName>
    <definedName name="THUONG2">#REF!</definedName>
    <definedName name="THUONG3" localSheetId="22">#REF!</definedName>
    <definedName name="THUONG3">#REF!</definedName>
    <definedName name="THUONG4" localSheetId="22">#REF!</definedName>
    <definedName name="THUONG4">#REF!</definedName>
    <definedName name="thutuUutien">#REF!</definedName>
    <definedName name="thuû" localSheetId="22">{"'Sheet1'!$L$16"}</definedName>
    <definedName name="thuû">{"'Sheet1'!$L$16"}</definedName>
    <definedName name="thuy" localSheetId="0">{"'Sheet1'!$L$16"}</definedName>
    <definedName name="thuy" localSheetId="14">{"'Sheet1'!$L$16"}</definedName>
    <definedName name="thuy" localSheetId="19">{"'Sheet1'!$L$16"}</definedName>
    <definedName name="thuy" localSheetId="16">{"'Sheet1'!$L$16"}</definedName>
    <definedName name="thuy" localSheetId="17">{"'Sheet1'!$L$16"}</definedName>
    <definedName name="thuy" localSheetId="18">{"'Sheet1'!$L$16"}</definedName>
    <definedName name="thuy" localSheetId="22">{"'Sheet1'!$L$16"}</definedName>
    <definedName name="thuy" localSheetId="6">{"'Sheet1'!$L$16"}</definedName>
    <definedName name="thuy" localSheetId="7">{"'Sheet1'!$L$16"}</definedName>
    <definedName name="thuy">{"'Sheet1'!$L$16"}</definedName>
    <definedName name="thuy_1" localSheetId="0">{"'Sheet1'!$L$16"}</definedName>
    <definedName name="thuy_1" localSheetId="14">{"'Sheet1'!$L$16"}</definedName>
    <definedName name="thuy_1" localSheetId="16">{"'Sheet1'!$L$16"}</definedName>
    <definedName name="thuy_1" localSheetId="22">{"'Sheet1'!$L$16"}</definedName>
    <definedName name="thuy_1" localSheetId="7">{"'Sheet1'!$L$16"}</definedName>
    <definedName name="thuy_1">{"'Sheet1'!$L$16"}</definedName>
    <definedName name="THUYETMINH" localSheetId="22">#REF!</definedName>
    <definedName name="THUYETMINH">#REF!</definedName>
    <definedName name="ThuyVu2" localSheetId="0">{"'Sheet1'!$L$16"}</definedName>
    <definedName name="ThuyVu2" localSheetId="14">{"'Sheet1'!$L$16"}</definedName>
    <definedName name="ThuyVu2" localSheetId="16">{"'Sheet1'!$L$16"}</definedName>
    <definedName name="ThuyVu2" localSheetId="17">{"'Sheet1'!$L$16"}</definedName>
    <definedName name="ThuyVu2" localSheetId="18">{"'Sheet1'!$L$16"}</definedName>
    <definedName name="ThuyVu2" localSheetId="22">{"'Sheet1'!$L$16"}</definedName>
    <definedName name="ThuyVu2" localSheetId="6">{"'Sheet1'!$L$16"}</definedName>
    <definedName name="ThuyVu2" localSheetId="7">{"'Sheet1'!$L$16"}</definedName>
    <definedName name="ThuyVu2">{"'Sheet1'!$L$16"}</definedName>
    <definedName name="thvlmoi" localSheetId="0">{"'Sheet1'!$L$16"}</definedName>
    <definedName name="thvlmoi" localSheetId="14">{"'Sheet1'!$L$16"}</definedName>
    <definedName name="thvlmoi" localSheetId="19">{"'Sheet1'!$L$16"}</definedName>
    <definedName name="thvlmoi" localSheetId="16">{"'Sheet1'!$L$16"}</definedName>
    <definedName name="thvlmoi" localSheetId="17">{"'Sheet1'!$L$16"}</definedName>
    <definedName name="thvlmoi" localSheetId="18">{"'Sheet1'!$L$16"}</definedName>
    <definedName name="thvlmoi" localSheetId="22">{"'Sheet1'!$L$16"}</definedName>
    <definedName name="thvlmoi" localSheetId="6">{"'Sheet1'!$L$16"}</definedName>
    <definedName name="thvlmoi">{"'Sheet1'!$L$16"}</definedName>
    <definedName name="thvlmoi_1" localSheetId="0">{"'Sheet1'!$L$16"}</definedName>
    <definedName name="thvlmoi_1" localSheetId="14">{"'Sheet1'!$L$16"}</definedName>
    <definedName name="thvlmoi_1" localSheetId="16">{"'Sheet1'!$L$16"}</definedName>
    <definedName name="thvlmoi_1" localSheetId="22">{"'Sheet1'!$L$16"}</definedName>
    <definedName name="thvlmoi_1" localSheetId="7">{"'Sheet1'!$L$16"}</definedName>
    <definedName name="thvlmoi_1">{"'Sheet1'!$L$16"}</definedName>
    <definedName name="thvlmoimoi" localSheetId="0">{"'Sheet1'!$L$16"}</definedName>
    <definedName name="thvlmoimoi" localSheetId="14">{"'Sheet1'!$L$16"}</definedName>
    <definedName name="thvlmoimoi" localSheetId="19">{"'Sheet1'!$L$16"}</definedName>
    <definedName name="thvlmoimoi" localSheetId="16">{"'Sheet1'!$L$16"}</definedName>
    <definedName name="thvlmoimoi" localSheetId="17">{"'Sheet1'!$L$16"}</definedName>
    <definedName name="thvlmoimoi" localSheetId="18">{"'Sheet1'!$L$16"}</definedName>
    <definedName name="thvlmoimoi" localSheetId="22">{"'Sheet1'!$L$16"}</definedName>
    <definedName name="thvlmoimoi" localSheetId="6">{"'Sheet1'!$L$16"}</definedName>
    <definedName name="thvlmoimoi">{"'Sheet1'!$L$16"}</definedName>
    <definedName name="thvlmoimoi_1" localSheetId="0">{"'Sheet1'!$L$16"}</definedName>
    <definedName name="thvlmoimoi_1" localSheetId="14">{"'Sheet1'!$L$16"}</definedName>
    <definedName name="thvlmoimoi_1" localSheetId="16">{"'Sheet1'!$L$16"}</definedName>
    <definedName name="thvlmoimoi_1" localSheetId="22">{"'Sheet1'!$L$16"}</definedName>
    <definedName name="thvlmoimoi_1" localSheetId="7">{"'Sheet1'!$L$16"}</definedName>
    <definedName name="thvlmoimoi_1">{"'Sheet1'!$L$16"}</definedName>
    <definedName name="THvon">#REF!</definedName>
    <definedName name="THXD_CL">#REF!</definedName>
    <definedName name="THXD_CLK">#REF!</definedName>
    <definedName name="THXD_DV">#REF!</definedName>
    <definedName name="THXD_GG">#REF!</definedName>
    <definedName name="THXD_GHT">#REF!</definedName>
    <definedName name="THXD_GVTTT">#REF!</definedName>
    <definedName name="THXD_KL">#REF!</definedName>
    <definedName name="THXD_KLK">#REF!</definedName>
    <definedName name="THXD_MSVT">#REF!</definedName>
    <definedName name="THXD_NG">#REF!</definedName>
    <definedName name="THXD_STT">#REF!</definedName>
    <definedName name="THXD_TEN">#REF!</definedName>
    <definedName name="THXD_TT">#REF!</definedName>
    <definedName name="THXD_TTK">#REF!</definedName>
    <definedName name="THXD2" localSheetId="0">{"'Sheet1'!$L$16"}</definedName>
    <definedName name="THXD2" localSheetId="14">{"'Sheet1'!$L$16"}</definedName>
    <definedName name="THXD2" localSheetId="16">{"'Sheet1'!$L$16"}</definedName>
    <definedName name="THXD2" localSheetId="17">{"'Sheet1'!$L$16"}</definedName>
    <definedName name="THXD2" localSheetId="18">{"'Sheet1'!$L$16"}</definedName>
    <definedName name="THXD2" localSheetId="22">{"'Sheet1'!$L$16"}</definedName>
    <definedName name="THXD2" localSheetId="6">{"'Sheet1'!$L$16"}</definedName>
    <definedName name="THXD2" localSheetId="7">{"'Sheet1'!$L$16"}</definedName>
    <definedName name="THXD2">{"'Sheet1'!$L$16"}</definedName>
    <definedName name="THZ">#REF!</definedName>
    <definedName name="TI">#REF!</definedName>
    <definedName name="ti_gia">#REF!</definedName>
    <definedName name="Ticket" localSheetId="22">#REF!</definedName>
    <definedName name="Ticket">#REF!</definedName>
    <definedName name="Tien" localSheetId="22">#REF!</definedName>
    <definedName name="Tien">#REF!</definedName>
    <definedName name="TienGiang">#REF!</definedName>
    <definedName name="TIENLUONG" localSheetId="22">#REF!</definedName>
    <definedName name="TIENLUONG">#REF!</definedName>
    <definedName name="TIENLUONG_18" localSheetId="22">#REF!</definedName>
    <definedName name="TIENLUONG_18">#REF!</definedName>
    <definedName name="Tiếntrình">#REF!</definedName>
    <definedName name="Tiep_dia" localSheetId="22">#REF!</definedName>
    <definedName name="Tiep_dia">#REF!</definedName>
    <definedName name="Tiep_dia_14" localSheetId="22">#REF!</definedName>
    <definedName name="Tiep_dia_14">#REF!</definedName>
    <definedName name="Tiepdia" localSheetId="22">#REF!</definedName>
    <definedName name="Tiepdia">#REF!</definedName>
    <definedName name="Tiepdia_14" localSheetId="22">#REF!</definedName>
    <definedName name="Tiepdia_14">#REF!</definedName>
    <definedName name="Tiepdiama">9500</definedName>
    <definedName name="TierPricing">#REF!</definedName>
    <definedName name="TierPricingMatrix">#REF!</definedName>
    <definedName name="TIEU_HAO_VAT_TU_DZ0.4KV" localSheetId="22">#REF!</definedName>
    <definedName name="TIEU_HAO_VAT_TU_DZ0.4KV">#REF!</definedName>
    <definedName name="TIEU_HAO_VAT_TU_DZ22KV">#REF!</definedName>
    <definedName name="TIEU_HAO_VAT_TU_TBA">#REF!</definedName>
    <definedName name="tieu.de">#REF!</definedName>
    <definedName name="tigia" localSheetId="22">#REF!</definedName>
    <definedName name="tigia">#REF!</definedName>
    <definedName name="Tikiphone_20">#REF!</definedName>
    <definedName name="TileStone_18">#REF!</definedName>
    <definedName name="TIM" localSheetId="22">{"'Sheet1'!$L$16"}</definedName>
    <definedName name="TIM">{"'Sheet1'!$L$16"}</definedName>
    <definedName name="Tim_cong">#REF!</definedName>
    <definedName name="tim_lan_xuat_hien" localSheetId="22">#REF!</definedName>
    <definedName name="Tim_Lan_Xuat_Hien">#REF!</definedName>
    <definedName name="Tim_lan_xuat_hien_cong" localSheetId="22">#REF!</definedName>
    <definedName name="Tim_lan_xuat_hien_cong">#REF!</definedName>
    <definedName name="Tim_lan_xuat_hien_duong">#REF!</definedName>
    <definedName name="tim_tam" localSheetId="22">#REF!</definedName>
    <definedName name="tim_tam">#REF!</definedName>
    <definedName name="tim_xuat_hien" localSheetId="22">#REF!</definedName>
    <definedName name="tim_xuat_hien">#REF!</definedName>
    <definedName name="Time">#REF!</definedName>
    <definedName name="timedisc" localSheetId="22">#REF!</definedName>
    <definedName name="timedisc">#REF!</definedName>
    <definedName name="tinhlun" localSheetId="22">{"'Sheet1'!$L$16"}</definedName>
    <definedName name="tinhlun">{"'Sheet1'!$L$16"}</definedName>
    <definedName name="tinhqt" localSheetId="22">#REF!</definedName>
    <definedName name="tinhqt">#REF!</definedName>
    <definedName name="tinhqt_15">#REF!</definedName>
    <definedName name="tinhqt_16">#REF!</definedName>
    <definedName name="tinhqt_17">#REF!</definedName>
    <definedName name="tinhqt_19">#REF!</definedName>
    <definedName name="tinhqt_20">#REF!</definedName>
    <definedName name="tinhqt_21">#REF!</definedName>
    <definedName name="tinhqt_22">#REF!</definedName>
    <definedName name="tinhqt_23">#REF!</definedName>
    <definedName name="tinhqt_24">#REF!</definedName>
    <definedName name="tinhqt_25">#REF!</definedName>
    <definedName name="tinhqt_26">#REF!</definedName>
    <definedName name="tinhqt_27">#REF!</definedName>
    <definedName name="tinhqt_28">#REF!</definedName>
    <definedName name="tinhqt_29">#REF!</definedName>
    <definedName name="tinhqt_30">#REF!</definedName>
    <definedName name="tinhqt_31">#REF!</definedName>
    <definedName name="tinhqt_32">#REF!</definedName>
    <definedName name="tinhqt_33">#REF!</definedName>
    <definedName name="tinhqt_34">#REF!</definedName>
    <definedName name="tinhqt_35">#REF!</definedName>
    <definedName name="tinhqt_36">#REF!</definedName>
    <definedName name="tinhqt_37">#REF!</definedName>
    <definedName name="tinhqt_38">#REF!</definedName>
    <definedName name="tinhqt_7">#REF!</definedName>
    <definedName name="tinhthanh">#REF!</definedName>
    <definedName name="TinhThanhLuong" localSheetId="22">#REF!</definedName>
    <definedName name="TinhThanhLuong">#REF!</definedName>
    <definedName name="TIT" localSheetId="22">#REF!</definedName>
    <definedName name="TIT">#REF!</definedName>
    <definedName name="TITAN" localSheetId="22">#REF!</definedName>
    <definedName name="TITAN">#REF!</definedName>
    <definedName name="TITAN_14" localSheetId="22">#REF!</definedName>
    <definedName name="TITAN_14">#REF!</definedName>
    <definedName name="titi" localSheetId="22">#REF!</definedName>
    <definedName name="titi">#REF!</definedName>
    <definedName name="titrong">#REF!</definedName>
    <definedName name="TixPiP1">#REF!</definedName>
    <definedName name="tj" localSheetId="22">{"'Sheet1'!$L$16"}</definedName>
    <definedName name="tj">{"'Sheet1'!$L$16"}</definedName>
    <definedName name="tjhtrjntrsjnsr" localSheetId="0">{"'Sheet1'!$L$16"}</definedName>
    <definedName name="tjhtrjntrsjnsr" localSheetId="14">{"'Sheet1'!$L$16"}</definedName>
    <definedName name="tjhtrjntrsjnsr" localSheetId="19">{"'Sheet1'!$L$16"}</definedName>
    <definedName name="tjhtrjntrsjnsr" localSheetId="16">{"'Sheet1'!$L$16"}</definedName>
    <definedName name="tjhtrjntrsjnsr" localSheetId="17">{"'Sheet1'!$L$16"}</definedName>
    <definedName name="tjhtrjntrsjnsr" localSheetId="18">{"'Sheet1'!$L$16"}</definedName>
    <definedName name="tjhtrjntrsjnsr" localSheetId="22">{"'Sheet1'!$L$16"}</definedName>
    <definedName name="tjhtrjntrsjnsr" localSheetId="6">{"'Sheet1'!$L$16"}</definedName>
    <definedName name="tjhtrjntrsjnsr">{"'Sheet1'!$L$16"}</definedName>
    <definedName name="tjhtrjntrsjnsr_1" localSheetId="0">{"'Sheet1'!$L$16"}</definedName>
    <definedName name="tjhtrjntrsjnsr_1" localSheetId="14">{"'Sheet1'!$L$16"}</definedName>
    <definedName name="tjhtrjntrsjnsr_1" localSheetId="16">{"'Sheet1'!$L$16"}</definedName>
    <definedName name="tjhtrjntrsjnsr_1" localSheetId="22">{"'Sheet1'!$L$16"}</definedName>
    <definedName name="tjhtrjntrsjnsr_1" localSheetId="7">{"'Sheet1'!$L$16"}</definedName>
    <definedName name="tjhtrjntrsjnsr_1">{"'Sheet1'!$L$16"}</definedName>
    <definedName name="tjhủn" localSheetId="0">{"Offgrid",#N/A,FALSE,"OFFGRID";"Region",#N/A,FALSE,"REGION";"Offgrid -2",#N/A,FALSE,"OFFGRID";"WTP",#N/A,FALSE,"WTP";"WTP -2",#N/A,FALSE,"WTP";"Project",#N/A,FALSE,"PROJECT";"Summary -2",#N/A,FALSE,"SUMMARY"}</definedName>
    <definedName name="tjhủn" localSheetId="22">{"Offgrid",#N/A,FALSE,"OFFGRID";"Region",#N/A,FALSE,"REGION";"Offgrid -2",#N/A,FALSE,"OFFGRID";"WTP",#N/A,FALSE,"WTP";"WTP -2",#N/A,FALSE,"WTP";"Project",#N/A,FALSE,"PROJECT";"Summary -2",#N/A,FALSE,"SUMMARY"}</definedName>
    <definedName name="tjhủn">{"Offgrid",#N/A,FALSE,"OFFGRID";"Region",#N/A,FALSE,"REGION";"Offgrid -2",#N/A,FALSE,"OFFGRID";"WTP",#N/A,FALSE,"WTP";"WTP -2",#N/A,FALSE,"WTP";"Project",#N/A,FALSE,"PROJECT";"Summary -2",#N/A,FALSE,"SUMMARY"}</definedName>
    <definedName name="tjhủn_1" localSheetId="0">{"Offgrid",#N/A,FALSE,"OFFGRID";"Region",#N/A,FALSE,"REGION";"Offgrid -2",#N/A,FALSE,"OFFGRID";"WTP",#N/A,FALSE,"WTP";"WTP -2",#N/A,FALSE,"WTP";"Project",#N/A,FALSE,"PROJECT";"Summary -2",#N/A,FALSE,"SUMMARY"}</definedName>
    <definedName name="tjhủn_1" localSheetId="14">{"Offgrid",#N/A,FALSE,"OFFGRID";"Region",#N/A,FALSE,"REGION";"Offgrid -2",#N/A,FALSE,"OFFGRID";"WTP",#N/A,FALSE,"WTP";"WTP -2",#N/A,FALSE,"WTP";"Project",#N/A,FALSE,"PROJECT";"Summary -2",#N/A,FALSE,"SUMMARY"}</definedName>
    <definedName name="tjhủn_1" localSheetId="16">{"Offgrid",#N/A,FALSE,"OFFGRID";"Region",#N/A,FALSE,"REGION";"Offgrid -2",#N/A,FALSE,"OFFGRID";"WTP",#N/A,FALSE,"WTP";"WTP -2",#N/A,FALSE,"WTP";"Project",#N/A,FALSE,"PROJECT";"Summary -2",#N/A,FALSE,"SUMMARY"}</definedName>
    <definedName name="tjhủn_1" localSheetId="22">{"Offgrid",#N/A,FALSE,"OFFGRID";"Region",#N/A,FALSE,"REGION";"Offgrid -2",#N/A,FALSE,"OFFGRID";"WTP",#N/A,FALSE,"WTP";"WTP -2",#N/A,FALSE,"WTP";"Project",#N/A,FALSE,"PROJECT";"Summary -2",#N/A,FALSE,"SUMMARY"}</definedName>
    <definedName name="tjhủn_1" localSheetId="7">{"Offgrid",#N/A,FALSE,"OFFGRID";"Region",#N/A,FALSE,"REGION";"Offgrid -2",#N/A,FALSE,"OFFGRID";"WTP",#N/A,FALSE,"WTP";"WTP -2",#N/A,FALSE,"WTP";"Project",#N/A,FALSE,"PROJECT";"Summary -2",#N/A,FALSE,"SUMMARY"}</definedName>
    <definedName name="tjhủn_1">{"Offgrid",#N/A,FALSE,"OFFGRID";"Region",#N/A,FALSE,"REGION";"Offgrid -2",#N/A,FALSE,"OFFGRID";"WTP",#N/A,FALSE,"WTP";"WTP -2",#N/A,FALSE,"WTP";"Project",#N/A,FALSE,"PROJECT";"Summary -2",#N/A,FALSE,"SUMMARY"}</definedName>
    <definedName name="tjjrj" localSheetId="0">{#N/A,#N/A,FALSE,"Chi tiÆt"}</definedName>
    <definedName name="tjjrj" localSheetId="22">{#N/A,#N/A,FALSE,"Chi tiÆt"}</definedName>
    <definedName name="tjjrj">{#N/A,#N/A,FALSE,"Chi tiÆt"}</definedName>
    <definedName name="tjjrj_1" localSheetId="0">{#N/A,#N/A,FALSE,"Chi tiÆt"}</definedName>
    <definedName name="tjjrj_1" localSheetId="14">{#N/A,#N/A,FALSE,"Chi tiÆt"}</definedName>
    <definedName name="tjjrj_1" localSheetId="16">{#N/A,#N/A,FALSE,"Chi tiÆt"}</definedName>
    <definedName name="tjjrj_1" localSheetId="22">{#N/A,#N/A,FALSE,"Chi tiÆt"}</definedName>
    <definedName name="tjjrj_1" localSheetId="7">{#N/A,#N/A,FALSE,"Chi tiÆt"}</definedName>
    <definedName name="tjjrj_1">{#N/A,#N/A,FALSE,"Chi tiÆt"}</definedName>
    <definedName name="tk" localSheetId="22">#REF!</definedName>
    <definedName name="tk">#REF!</definedName>
    <definedName name="tk_1">#REF!</definedName>
    <definedName name="TK_111" localSheetId="22">#REF!</definedName>
    <definedName name="TK_111">#REF!</definedName>
    <definedName name="TK_133" localSheetId="22">#REF!</definedName>
    <definedName name="TK_133">#REF!</definedName>
    <definedName name="TK_136" localSheetId="22">#REF!</definedName>
    <definedName name="TK_136">#REF!</definedName>
    <definedName name="TK_14">#REF!</definedName>
    <definedName name="TK_141_DANH">#REF!</definedName>
    <definedName name="TK_141_DOAN">#REF!</definedName>
    <definedName name="TK_141_DUNG">#REF!</definedName>
    <definedName name="TK_141_KHANH">#REF!</definedName>
    <definedName name="TK_141_KHOA">#REF!</definedName>
    <definedName name="TK_141_KY">#REF!</definedName>
    <definedName name="TK_141_QUAN">#REF!</definedName>
    <definedName name="TK_141_QUANG">#REF!</definedName>
    <definedName name="TK_141_TAN">#REF!</definedName>
    <definedName name="TK_141_Thop">#REF!</definedName>
    <definedName name="TK_141_TUONG">#REF!</definedName>
    <definedName name="TK_141_VU">#REF!</definedName>
    <definedName name="TK_142">#REF!</definedName>
    <definedName name="tk_15">#REF!</definedName>
    <definedName name="TK_152" localSheetId="22">#REF!</definedName>
    <definedName name="TK_152">#REF!</definedName>
    <definedName name="TK_153" localSheetId="22">#REF!</definedName>
    <definedName name="TK_153">#REF!</definedName>
    <definedName name="TK_154" localSheetId="22">#REF!</definedName>
    <definedName name="TK_154">#REF!</definedName>
    <definedName name="TK_154_H.QANG">#REF!</definedName>
    <definedName name="TK_154_SONLA">#REF!</definedName>
    <definedName name="tk_16">#REF!</definedName>
    <definedName name="tk_17">#REF!</definedName>
    <definedName name="tk_18">#REF!</definedName>
    <definedName name="tk_19">#REF!</definedName>
    <definedName name="tk_20">#REF!</definedName>
    <definedName name="tk_21">#REF!</definedName>
    <definedName name="tk_22">#REF!</definedName>
    <definedName name="tk_23">#REF!</definedName>
    <definedName name="tk_24">#REF!</definedName>
    <definedName name="tk_25">#REF!</definedName>
    <definedName name="tk_26">#REF!</definedName>
    <definedName name="tk_27">#REF!</definedName>
    <definedName name="tk_28">#REF!</definedName>
    <definedName name="tk_29">#REF!</definedName>
    <definedName name="tk_3">#REF!</definedName>
    <definedName name="tk_30">#REF!</definedName>
    <definedName name="tk_31">#REF!</definedName>
    <definedName name="TK_311" localSheetId="22">#REF!</definedName>
    <definedName name="TK_311">#REF!</definedName>
    <definedName name="tk_32">#REF!</definedName>
    <definedName name="tk_33">#REF!</definedName>
    <definedName name="TK_334" localSheetId="22">#REF!</definedName>
    <definedName name="TK_334">#REF!</definedName>
    <definedName name="TK_335" localSheetId="22">#REF!</definedName>
    <definedName name="TK_335">#REF!</definedName>
    <definedName name="TK_338" localSheetId="22">#REF!</definedName>
    <definedName name="TK_338">#REF!</definedName>
    <definedName name="TK_338_CTP">#REF!</definedName>
    <definedName name="TK_338_NALE">#REF!</definedName>
    <definedName name="TK_338_NAMNA">#REF!</definedName>
    <definedName name="TK_338_PLEI">#REF!</definedName>
    <definedName name="TK_338_SH">#REF!</definedName>
    <definedName name="TK_338_THACBA">#REF!</definedName>
    <definedName name="TK_338_YALY">#REF!</definedName>
    <definedName name="tk_34">#REF!</definedName>
    <definedName name="tk_35">#REF!</definedName>
    <definedName name="tk_36">#REF!</definedName>
    <definedName name="tk_37">#REF!</definedName>
    <definedName name="tk_38">#REF!</definedName>
    <definedName name="tk_39">#REF!</definedName>
    <definedName name="tk_40">#REF!</definedName>
    <definedName name="tk_41">#REF!</definedName>
    <definedName name="TK_421" localSheetId="22">#REF!</definedName>
    <definedName name="TK_421">#REF!</definedName>
    <definedName name="tk_43">#REF!</definedName>
    <definedName name="TK_431" localSheetId="22">#REF!</definedName>
    <definedName name="TK_431">#REF!</definedName>
    <definedName name="tk_44">#REF!</definedName>
    <definedName name="TK_511" localSheetId="22">#REF!</definedName>
    <definedName name="TK_511">#REF!</definedName>
    <definedName name="TK_621" localSheetId="22">#REF!</definedName>
    <definedName name="TK_621">#REF!</definedName>
    <definedName name="TK_622" localSheetId="22">#REF!</definedName>
    <definedName name="TK_622">#REF!</definedName>
    <definedName name="TK_627">#REF!</definedName>
    <definedName name="TK_632">#REF!</definedName>
    <definedName name="TK_911">#REF!</definedName>
    <definedName name="TK_CHD">#REF!</definedName>
    <definedName name="TK_CHD1">#REF!</definedName>
    <definedName name="TK_DK">#REF!</definedName>
    <definedName name="TK_HD">#REF!</definedName>
    <definedName name="TK_MT4" localSheetId="22">#REF!</definedName>
    <definedName name="TK_MT4">#REF!</definedName>
    <definedName name="TK_NO" localSheetId="22">#REF!</definedName>
    <definedName name="TK_NO">#REF!</definedName>
    <definedName name="TK_SCK">#REF!</definedName>
    <definedName name="TK_SH">#REF!</definedName>
    <definedName name="TK_STH">#REF!</definedName>
    <definedName name="TK_STH1">#REF!</definedName>
    <definedName name="TK_T">#REF!</definedName>
    <definedName name="TK_TEN">#REF!</definedName>
    <definedName name="TKCO" localSheetId="22">#REF!</definedName>
    <definedName name="TKCO">#REF!</definedName>
    <definedName name="TKCO_NK">#REF!</definedName>
    <definedName name="TKCOÙ">#REF!</definedName>
    <definedName name="TKCS" localSheetId="22">'B4. Định mức QLDA &amp; TV'!TKCS</definedName>
    <definedName name="TKCS">[0]!TKCS</definedName>
    <definedName name="tke" localSheetId="22">#REF!</definedName>
    <definedName name="tke">#REF!</definedName>
    <definedName name="tke_1">#REF!</definedName>
    <definedName name="tke_15">#REF!</definedName>
    <definedName name="tke_16">#REF!</definedName>
    <definedName name="tke_17">#REF!</definedName>
    <definedName name="tke_19">#REF!</definedName>
    <definedName name="tke_20">#REF!</definedName>
    <definedName name="tke_21">#REF!</definedName>
    <definedName name="tke_22">#REF!</definedName>
    <definedName name="tke_23">#REF!</definedName>
    <definedName name="tke_24">#REF!</definedName>
    <definedName name="tke_25">#REF!</definedName>
    <definedName name="tke_26">#REF!</definedName>
    <definedName name="tke_27">#REF!</definedName>
    <definedName name="tke_28">#REF!</definedName>
    <definedName name="tke_29">#REF!</definedName>
    <definedName name="tke_3">#REF!</definedName>
    <definedName name="tke_30">#REF!</definedName>
    <definedName name="tke_31">#REF!</definedName>
    <definedName name="tke_32">#REF!</definedName>
    <definedName name="tke_33">#REF!</definedName>
    <definedName name="tke_34">#REF!</definedName>
    <definedName name="tke_35">#REF!</definedName>
    <definedName name="tke_36">#REF!</definedName>
    <definedName name="tke_37">#REF!</definedName>
    <definedName name="tke_38">#REF!</definedName>
    <definedName name="tke_39">#REF!</definedName>
    <definedName name="tke_40">#REF!</definedName>
    <definedName name="tke_41">#REF!</definedName>
    <definedName name="tke_43">#REF!</definedName>
    <definedName name="tke_44">#REF!</definedName>
    <definedName name="tke_7">#REF!</definedName>
    <definedName name="TKe_ban" localSheetId="22">#REF!</definedName>
    <definedName name="TKe_ban">#REF!</definedName>
    <definedName name="TKKL_Tong" localSheetId="22">#REF!</definedName>
    <definedName name="TKKL_Tong">#REF!</definedName>
    <definedName name="tkktc">#REF!</definedName>
    <definedName name="tkktctg">#REF!</definedName>
    <definedName name="TKNO" localSheetId="22">#REF!</definedName>
    <definedName name="TKNO">#REF!</definedName>
    <definedName name="TKNO_NK">#REF!</definedName>
    <definedName name="TKNÔÏ">#REF!</definedName>
    <definedName name="TKP" localSheetId="22">#REF!</definedName>
    <definedName name="TKP">#REF!</definedName>
    <definedName name="TKP_14" localSheetId="22">#REF!</definedName>
    <definedName name="TKP_14">#REF!</definedName>
    <definedName name="TKP_18" localSheetId="22">#REF!</definedName>
    <definedName name="TKP_18">#REF!</definedName>
    <definedName name="tkpdt" localSheetId="22">#REF!</definedName>
    <definedName name="tkpdt">#REF!</definedName>
    <definedName name="tkpdt_15">#REF!</definedName>
    <definedName name="tkpdt_16">#REF!</definedName>
    <definedName name="tkpdt_17">#REF!</definedName>
    <definedName name="tkpdt_19">#REF!</definedName>
    <definedName name="tkpdt_20">#REF!</definedName>
    <definedName name="tkpdt_21">#REF!</definedName>
    <definedName name="tkpdt_22">#REF!</definedName>
    <definedName name="tkpdt_23">#REF!</definedName>
    <definedName name="tkpdt_24">#REF!</definedName>
    <definedName name="tkpdt_25">#REF!</definedName>
    <definedName name="tkpdt_26">#REF!</definedName>
    <definedName name="tkpdt_27">#REF!</definedName>
    <definedName name="tkpdt_28">#REF!</definedName>
    <definedName name="tkpdt_29">#REF!</definedName>
    <definedName name="tkpdt_30">#REF!</definedName>
    <definedName name="tkpdt_31">#REF!</definedName>
    <definedName name="tkpdt_32">#REF!</definedName>
    <definedName name="tkpdt_33">#REF!</definedName>
    <definedName name="tkpdt_34">#REF!</definedName>
    <definedName name="tkpdt_35">#REF!</definedName>
    <definedName name="tkpdt_36">#REF!</definedName>
    <definedName name="tkpdt_37">#REF!</definedName>
    <definedName name="tkpdt_38">#REF!</definedName>
    <definedName name="tkpdt_7">#REF!</definedName>
    <definedName name="TKRANH" localSheetId="22">{"'Sheet1'!$L$16"}</definedName>
    <definedName name="TKRANH">{"'Sheet1'!$L$16"}</definedName>
    <definedName name="TKT">#REF!</definedName>
    <definedName name="TKYB">"TKYB"</definedName>
    <definedName name="TL" localSheetId="22">#REF!</definedName>
    <definedName name="TL">#REF!</definedName>
    <definedName name="TL_14" localSheetId="22">#REF!</definedName>
    <definedName name="TL_14">#REF!</definedName>
    <definedName name="TL_BCNCTKT1">#REF!</definedName>
    <definedName name="TL_CPGSKS">#REF!</definedName>
    <definedName name="TL_CPTKDD1">#REF!</definedName>
    <definedName name="TL_GSTB">#REF!</definedName>
    <definedName name="TL_GSXD">#REF!</definedName>
    <definedName name="TL_HSMTTB">#REF!</definedName>
    <definedName name="TL_HSMTTV1">#REF!</definedName>
    <definedName name="TL_HSMTXD">#REF!</definedName>
    <definedName name="TL_Ktoan">#REF!</definedName>
    <definedName name="TL_LDA_BCKTKT">#REF!</definedName>
    <definedName name="TL_PB">#REF!</definedName>
    <definedName name="TL_PTDDTXD">#REF!</definedName>
    <definedName name="TL_PTDDTXD1">#REF!</definedName>
    <definedName name="TL_PTDTKKT">#REF!</definedName>
    <definedName name="TL_PTDTKKT1">#REF!</definedName>
    <definedName name="TL_PTTDT_QLNN">#REF!</definedName>
    <definedName name="TL_PTTDT_QLNN_TN">#REF!</definedName>
    <definedName name="TL_PTTTK_NK">#REF!</definedName>
    <definedName name="TL_PTTTK_QLNN">#REF!</definedName>
    <definedName name="TL_PTTTK_QLNN_TN">#REF!</definedName>
    <definedName name="TL_QDV">#REF!</definedName>
    <definedName name="TL_TDDA">#REF!</definedName>
    <definedName name="TL_TKBVTC">#REF!</definedName>
    <definedName name="TL_TKKT">#REF!</definedName>
    <definedName name="TL_TTHQKT">#REF!</definedName>
    <definedName name="TL_TTraDT">#REF!</definedName>
    <definedName name="TL_TTraQTV">#REF!</definedName>
    <definedName name="TL_TTraTK">#REF!</definedName>
    <definedName name="TL1_18">#REF!</definedName>
    <definedName name="TL2_18">#REF!</definedName>
    <definedName name="TL2_BQL" localSheetId="22">'B4. Định mức QLDA &amp; TV'!TL2_BQL</definedName>
    <definedName name="TL2_BQL">[0]!TL2_BQL</definedName>
    <definedName name="TL3_18" localSheetId="22">#REF!</definedName>
    <definedName name="TL3_18">#REF!</definedName>
    <definedName name="TLA120_18" localSheetId="22">#REF!</definedName>
    <definedName name="TLA120_18">#REF!</definedName>
    <definedName name="TLA35_18" localSheetId="22">#REF!</definedName>
    <definedName name="TLA35_18">#REF!</definedName>
    <definedName name="TLA50_18">#REF!</definedName>
    <definedName name="TLA70_18">#REF!</definedName>
    <definedName name="TLA95_18">#REF!</definedName>
    <definedName name="TLAC120" localSheetId="22">#REF!</definedName>
    <definedName name="TLAC120">#REF!</definedName>
    <definedName name="TLAC120_18" localSheetId="22">#REF!</definedName>
    <definedName name="TLAC120_18">#REF!</definedName>
    <definedName name="TLAC35" localSheetId="22">#REF!</definedName>
    <definedName name="TLAC35">#REF!</definedName>
    <definedName name="TLAC35_18" localSheetId="22">#REF!</definedName>
    <definedName name="TLAC35_18">#REF!</definedName>
    <definedName name="TLAC50" localSheetId="22">#REF!</definedName>
    <definedName name="TLAC50">#REF!</definedName>
    <definedName name="TLAC50_18" localSheetId="22">#REF!</definedName>
    <definedName name="TLAC50_18">#REF!</definedName>
    <definedName name="TLAC70" localSheetId="22">#REF!</definedName>
    <definedName name="TLAC70">#REF!</definedName>
    <definedName name="TLAC70_18" localSheetId="22">#REF!</definedName>
    <definedName name="TLAC70_18">#REF!</definedName>
    <definedName name="TLAC95" localSheetId="22">#REF!</definedName>
    <definedName name="TLAC95">#REF!</definedName>
    <definedName name="TLAC95_18" localSheetId="22">#REF!</definedName>
    <definedName name="TLAC95_18">#REF!</definedName>
    <definedName name="tlc" localSheetId="0">{"'Sheet1'!$L$16"}</definedName>
    <definedName name="tlc" localSheetId="14">{"'Sheet1'!$L$16"}</definedName>
    <definedName name="tlc" localSheetId="19">{"'Sheet1'!$L$16"}</definedName>
    <definedName name="tlc" localSheetId="16">{"'Sheet1'!$L$16"}</definedName>
    <definedName name="tlc" localSheetId="17">{"'Sheet1'!$L$16"}</definedName>
    <definedName name="tlc" localSheetId="18">{"'Sheet1'!$L$16"}</definedName>
    <definedName name="tlc" localSheetId="22">{"'Sheet1'!$L$16"}</definedName>
    <definedName name="tlc" localSheetId="6">{"'Sheet1'!$L$16"}</definedName>
    <definedName name="tlc" localSheetId="7">{"'Sheet1'!$L$16"}</definedName>
    <definedName name="tlc">{"'Sheet1'!$L$16"}</definedName>
    <definedName name="tlctc">#REF!</definedName>
    <definedName name="tlctctg">#REF!</definedName>
    <definedName name="tlctg">#REF!</definedName>
    <definedName name="TLD">#REF!</definedName>
    <definedName name="TLDa" localSheetId="22">#REF!</definedName>
    <definedName name="TLDa">#REF!</definedName>
    <definedName name="TLDa_14" localSheetId="22">#REF!</definedName>
    <definedName name="TLDa_14">#REF!</definedName>
    <definedName name="TLdat" localSheetId="22">#REF!</definedName>
    <definedName name="TLdat">#REF!</definedName>
    <definedName name="TLdat_14" localSheetId="22">#REF!</definedName>
    <definedName name="TLdat_14">#REF!</definedName>
    <definedName name="TLDM" localSheetId="22">#REF!</definedName>
    <definedName name="TLDM">#REF!</definedName>
    <definedName name="TLDM_14" localSheetId="22">#REF!</definedName>
    <definedName name="TLDM_14">#REF!</definedName>
    <definedName name="Tle" localSheetId="22">#REF!</definedName>
    <definedName name="Tle">#REF!</definedName>
    <definedName name="tlntt" localSheetId="22">#REF!</definedName>
    <definedName name="tlntt">#REF!</definedName>
    <definedName name="TLP" localSheetId="22">{#N/A,#N/A,FALSE,"Chi tiÆt"}</definedName>
    <definedName name="TLP">{#N/A,#N/A,FALSE,"Chi tiÆt"}</definedName>
    <definedName name="TLPMG" localSheetId="22">{"'Sheet1'!$L$16"}</definedName>
    <definedName name="TLPMG">{"'Sheet1'!$L$16"}</definedName>
    <definedName name="tlrieng" localSheetId="22">#REF!</definedName>
    <definedName name="tlrieng">#REF!</definedName>
    <definedName name="TLTH">#REF!</definedName>
    <definedName name="TLTH_15">#REF!</definedName>
    <definedName name="TLTH_16">#REF!</definedName>
    <definedName name="TLTH_17">#REF!</definedName>
    <definedName name="TLTH_18">#REF!</definedName>
    <definedName name="TLTH_19">#REF!</definedName>
    <definedName name="TLTH_20">#REF!</definedName>
    <definedName name="TLTH_21">#REF!</definedName>
    <definedName name="TLTH_22">#REF!</definedName>
    <definedName name="TLTH_23">#REF!</definedName>
    <definedName name="TLTH_24">#REF!</definedName>
    <definedName name="TLTH_25">#REF!</definedName>
    <definedName name="TLTH_26">#REF!</definedName>
    <definedName name="TLTH_27">#REF!</definedName>
    <definedName name="TLTH_28">#REF!</definedName>
    <definedName name="TLTH_29">#REF!</definedName>
    <definedName name="TLTH_30">#REF!</definedName>
    <definedName name="TLTH_31">#REF!</definedName>
    <definedName name="TLTH_32">#REF!</definedName>
    <definedName name="TLTH_33">#REF!</definedName>
    <definedName name="TLTH_34">#REF!</definedName>
    <definedName name="TLTH_35">#REF!</definedName>
    <definedName name="TLTH_36">#REF!</definedName>
    <definedName name="TLTH_37">#REF!</definedName>
    <definedName name="TLTH_38">#REF!</definedName>
    <definedName name="TLTH1">#REF!</definedName>
    <definedName name="TLTH1_15">#REF!</definedName>
    <definedName name="TLTH1_16">#REF!</definedName>
    <definedName name="TLTH1_17">#REF!</definedName>
    <definedName name="TLTH1_18">#REF!</definedName>
    <definedName name="TLTH1_19">#REF!</definedName>
    <definedName name="TLTH1_20">#REF!</definedName>
    <definedName name="TLTH1_21">#REF!</definedName>
    <definedName name="TLTH1_22">#REF!</definedName>
    <definedName name="TLTH1_23">#REF!</definedName>
    <definedName name="TLTH1_24">#REF!</definedName>
    <definedName name="TLTH1_25">#REF!</definedName>
    <definedName name="TLTH1_26">#REF!</definedName>
    <definedName name="TLTH1_27">#REF!</definedName>
    <definedName name="TLTH1_28">#REF!</definedName>
    <definedName name="TLTH1_29">#REF!</definedName>
    <definedName name="TLTH1_30">#REF!</definedName>
    <definedName name="TLTH1_31">#REF!</definedName>
    <definedName name="TLTH1_32">#REF!</definedName>
    <definedName name="TLTH1_33">#REF!</definedName>
    <definedName name="TLTH1_34">#REF!</definedName>
    <definedName name="TLTH1_35">#REF!</definedName>
    <definedName name="TLTH1_36">#REF!</definedName>
    <definedName name="TLTH1_37">#REF!</definedName>
    <definedName name="TLTH1_38">#REF!</definedName>
    <definedName name="TLTT_KHO1" localSheetId="22">#REF!</definedName>
    <definedName name="TLTT_KHO1">#REF!</definedName>
    <definedName name="TLTT_UOT1" localSheetId="22">#REF!</definedName>
    <definedName name="TLTT_UOT1">#REF!</definedName>
    <definedName name="TLTT_UOT2" localSheetId="22">#REF!</definedName>
    <definedName name="TLTT_UOT2">#REF!</definedName>
    <definedName name="TLTT_UOT3" localSheetId="22">#REF!</definedName>
    <definedName name="TLTT_UOT3">#REF!</definedName>
    <definedName name="TLTT_UOT4" localSheetId="22">#REF!</definedName>
    <definedName name="TLTT_UOT4">#REF!</definedName>
    <definedName name="TLTT_UOT5" localSheetId="22">#REF!</definedName>
    <definedName name="TLTT_UOT5">#REF!</definedName>
    <definedName name="TLTT_UOT6" localSheetId="22">#REF!</definedName>
    <definedName name="TLTT_UOT6">#REF!</definedName>
    <definedName name="TLTT_UOT7" localSheetId="22">#REF!</definedName>
    <definedName name="TLTT_UOT7">#REF!</definedName>
    <definedName name="TLTV2" localSheetId="22">#REF!</definedName>
    <definedName name="TLTV2">#REF!</definedName>
    <definedName name="tluong">#REF!</definedName>
    <definedName name="tly" localSheetId="22">#REF!</definedName>
    <definedName name="TLY">#REF!</definedName>
    <definedName name="TM" localSheetId="22">#REF!</definedName>
    <definedName name="TM">#REF!</definedName>
    <definedName name="TM_21E1" localSheetId="22">#REF!</definedName>
    <definedName name="TM_21E1">#REF!</definedName>
    <definedName name="TM_63E1" localSheetId="22">#REF!</definedName>
    <definedName name="TM_63E1">#REF!</definedName>
    <definedName name="TM_8E1" localSheetId="22">#REF!</definedName>
    <definedName name="TM_8E1">#REF!</definedName>
    <definedName name="TMAG">#REF!</definedName>
    <definedName name="tmd">#REF!</definedName>
    <definedName name="TMDN" localSheetId="22">#REF!</definedName>
    <definedName name="TMDN">#REF!</definedName>
    <definedName name="TMDT" localSheetId="22">#REF!</definedName>
    <definedName name="TMDT">#REF!</definedName>
    <definedName name="TMĐT">#REF!</definedName>
    <definedName name="TMDT_">#REF!/10^9</definedName>
    <definedName name="TMDT_CPTB">#REF!</definedName>
    <definedName name="TMDT_CPXD">#REF!</definedName>
    <definedName name="TMDT_TamTinh_tydong" localSheetId="22">#REF!/10^9</definedName>
    <definedName name="TMDT_TamTinh_tydong">#REF!/10^9</definedName>
    <definedName name="TMDT1">#REF!</definedName>
    <definedName name="TMDT2">#REF!</definedName>
    <definedName name="TMDTdk" localSheetId="22">#REF!</definedName>
    <definedName name="TMDTdk">#REF!</definedName>
    <definedName name="TMDTDUYET">#REF!</definedName>
    <definedName name="TMDTDUYET10">#REF!</definedName>
    <definedName name="TMDTDUYET68">#REF!</definedName>
    <definedName name="TMDTmoi" localSheetId="22">#REF!</definedName>
    <definedName name="TMDTmoi">#REF!</definedName>
    <definedName name="TMKSNB" localSheetId="22">#REF!</definedName>
    <definedName name="TMKSNB">#REF!</definedName>
    <definedName name="TMM" localSheetId="22">'B4. Định mức QLDA &amp; TV'!TMM</definedName>
    <definedName name="TMM">[0]!TMM</definedName>
    <definedName name="TMNPDH">#REF!</definedName>
    <definedName name="TMNS" localSheetId="22">#REF!</definedName>
    <definedName name="TMNS">#REF!</definedName>
    <definedName name="TMNSDH">#REF!</definedName>
    <definedName name="TMPCN" localSheetId="22">#REF!</definedName>
    <definedName name="TMPCN">#REF!</definedName>
    <definedName name="TMProtection" localSheetId="22">#REF!</definedName>
    <definedName name="TMProtection">#REF!</definedName>
    <definedName name="TMProtection_18" localSheetId="22">#REF!</definedName>
    <definedName name="TMProtection_18">#REF!</definedName>
    <definedName name="TMTMDV" localSheetId="22">#REF!</definedName>
    <definedName name="TMTMDV">#REF!</definedName>
    <definedName name="tn" localSheetId="22">#REF!</definedName>
    <definedName name="tn">#REF!</definedName>
    <definedName name="TN_b_qu_n" localSheetId="22">#REF!</definedName>
    <definedName name="TN_b_qu_n">#REF!</definedName>
    <definedName name="tn1pinnc" localSheetId="22">#REF!</definedName>
    <definedName name="tn1pinnc">#REF!</definedName>
    <definedName name="tn1pinnc_14">#REF!</definedName>
    <definedName name="tn2mhnnc" localSheetId="22">#REF!</definedName>
    <definedName name="tn2mhnnc">#REF!</definedName>
    <definedName name="tn2mhnnc_14">#REF!</definedName>
    <definedName name="tnchay">#REF!</definedName>
    <definedName name="TNCM" localSheetId="22">#REF!</definedName>
    <definedName name="TNCM">#REF!</definedName>
    <definedName name="TNCM_14">#REF!</definedName>
    <definedName name="tndeo">#REF!</definedName>
    <definedName name="TNDN">#REF!</definedName>
    <definedName name="tndoam">#REF!</definedName>
    <definedName name="tndungtrong">#REF!</definedName>
    <definedName name="tndz" localSheetId="0">{"'Sheet1'!$L$16"}</definedName>
    <definedName name="tndz" localSheetId="14">{"'Sheet1'!$L$16"}</definedName>
    <definedName name="tndz" localSheetId="16">{"'Sheet1'!$L$16"}</definedName>
    <definedName name="tndz" localSheetId="17">{"'Sheet1'!$L$16"}</definedName>
    <definedName name="tndz" localSheetId="18">{"'Sheet1'!$L$16"}</definedName>
    <definedName name="tndz" localSheetId="22">{"'Sheet1'!$L$16"}</definedName>
    <definedName name="tndz" localSheetId="6">{"'Sheet1'!$L$16"}</definedName>
    <definedName name="tndz" localSheetId="7">{"'Sheet1'!$L$16"}</definedName>
    <definedName name="tndz">{"'Sheet1'!$L$16"}</definedName>
    <definedName name="Tnhat">#REF!</definedName>
    <definedName name="tnhnnc" localSheetId="22">#REF!</definedName>
    <definedName name="tnhnnc">#REF!</definedName>
    <definedName name="tnhnnc_14">#REF!</definedName>
    <definedName name="tnignc" localSheetId="22">#REF!</definedName>
    <definedName name="tnignc">#REF!</definedName>
    <definedName name="tnignc_14">#REF!</definedName>
    <definedName name="tnin190nc" localSheetId="22">#REF!</definedName>
    <definedName name="tnin190nc">#REF!</definedName>
    <definedName name="tnin190nc_14">#REF!</definedName>
    <definedName name="tnk">1.5</definedName>
    <definedName name="tnlnc" localSheetId="22">#REF!</definedName>
    <definedName name="tnlnc">#REF!</definedName>
    <definedName name="tnlnc_14">#REF!</definedName>
    <definedName name="tnnnc" localSheetId="22">#REF!</definedName>
    <definedName name="tnnnc">#REF!</definedName>
    <definedName name="tnnnc_14">#REF!</definedName>
    <definedName name="tno" localSheetId="22">#REF!</definedName>
    <definedName name="tno">#REF!</definedName>
    <definedName name="tno_14" localSheetId="22">#REF!</definedName>
    <definedName name="tno_14">#REF!</definedName>
    <definedName name="TNTNM" localSheetId="22">#REF!</definedName>
    <definedName name="TNTNM">#REF!</definedName>
    <definedName name="tntytrong" localSheetId="22">#REF!</definedName>
    <definedName name="tntytrong">#REF!</definedName>
    <definedName name="To" localSheetId="22">#REF!</definedName>
    <definedName name="To">#REF!</definedName>
    <definedName name="toan" localSheetId="22">{"'Sheet1'!$L$16"}</definedName>
    <definedName name="toan">{"'Sheet1'!$L$16"}</definedName>
    <definedName name="Toanbo" localSheetId="22">#REF!</definedName>
    <definedName name="Toanbo">#REF!</definedName>
    <definedName name="toi5t">#REF!</definedName>
    <definedName name="Toidien1.5T">#REF!</definedName>
    <definedName name="Toidien3.5T">#REF!</definedName>
    <definedName name="ton" localSheetId="22">#REF!</definedName>
    <definedName name="ton">#REF!</definedName>
    <definedName name="Tong" localSheetId="22">#REF!</definedName>
    <definedName name="Tong">#REF!</definedName>
    <definedName name="Tong_co">#REF!</definedName>
    <definedName name="Tong_gia_HD" localSheetId="22">#REF!</definedName>
    <definedName name="Tong_gia_HD">#REF!</definedName>
    <definedName name="TONG_GIA_TRI_CONG_TRINH">#REF!</definedName>
    <definedName name="TONG_HOP_THI_NGHIEM_DZ0.4KV">#REF!</definedName>
    <definedName name="TONG_HOP_THI_NGHIEM_DZ22KV">#REF!</definedName>
    <definedName name="TONG_KE_TBA">#REF!</definedName>
    <definedName name="Tong_nhom">#REF!</definedName>
    <definedName name="Tong_no">#REF!</definedName>
    <definedName name="Tongban">#REF!</definedName>
    <definedName name="tongbanagilent">#REF!</definedName>
    <definedName name="tongbandewe">#REF!</definedName>
    <definedName name="tongbanemco">#REF!</definedName>
    <definedName name="Tongbangunt">#REF!</definedName>
    <definedName name="tongbankistler">#REF!</definedName>
    <definedName name="tongbanlucas">#REF!</definedName>
    <definedName name="tongbanmitutoyo">#REF!</definedName>
    <definedName name="tongbt" localSheetId="22">#REF!</definedName>
    <definedName name="tongbt">#REF!</definedName>
    <definedName name="TongCong" localSheetId="22">#REF!</definedName>
    <definedName name="TongCong">#REF!</definedName>
    <definedName name="TongDA2012" localSheetId="22">#REF!</definedName>
    <definedName name="TongDA2012">#REF!</definedName>
    <definedName name="tongdientich" localSheetId="22">#REF!</definedName>
    <definedName name="tongdientich">#REF!</definedName>
    <definedName name="TongDthu" localSheetId="22">#REF!</definedName>
    <definedName name="TongDthu">#REF!</definedName>
    <definedName name="TongDTPM" localSheetId="22">#REF!</definedName>
    <definedName name="TongDTPM">#REF!</definedName>
    <definedName name="TONGDUTOAN" localSheetId="22">#REF!</definedName>
    <definedName name="TONGDUTOAN">#REF!</definedName>
    <definedName name="TONGDUTOAN_18">#REF!</definedName>
    <definedName name="Tonghop">#REF!</definedName>
    <definedName name="tonghop2" localSheetId="22">#REF!</definedName>
    <definedName name="tonghop2">#REF!</definedName>
    <definedName name="Tonghopbb" localSheetId="22">{"'Sheet1'!$L$16"}</definedName>
    <definedName name="Tonghopbb">{"'Sheet1'!$L$16"}</definedName>
    <definedName name="TONGHOPCACTUYENCAP" localSheetId="22">'B4. Định mức QLDA &amp; TV'!TONGHOPCACTUYENCAP</definedName>
    <definedName name="TONGHOPCACTUYENCAP">[0]!TONGHOPCACTUYENCAP</definedName>
    <definedName name="TonghopHtxH" localSheetId="22">#REF!</definedName>
    <definedName name="TonghopHtxH">#REF!</definedName>
    <definedName name="TonghopHtxT" localSheetId="22">#REF!</definedName>
    <definedName name="TonghopHtxT">#REF!</definedName>
    <definedName name="TongMuc" localSheetId="22">#REF!</definedName>
    <definedName name="TongMuc">#REF!</definedName>
    <definedName name="tongthep" localSheetId="22">#REF!</definedName>
    <definedName name="tongthep">#REF!</definedName>
    <definedName name="tongthetich" localSheetId="22">#REF!</definedName>
    <definedName name="tongthetich">#REF!</definedName>
    <definedName name="TongVAT" localSheetId="22">#REF!</definedName>
    <definedName name="TongVAT">#REF!</definedName>
    <definedName name="Tonmai">#REF!</definedName>
    <definedName name="Tonmai_18">#REF!</definedName>
    <definedName name="TÔØ_KHAI_THUEÁ_GIAÙ_TRÒ_GIA_TAÊNG" localSheetId="22">#REF!</definedName>
    <definedName name="TÔØ_KHAI_THUEÁ_GIAÙ_TRÒ_GIA_TAÊNG">#REF!</definedName>
    <definedName name="tool_area">#REF!</definedName>
    <definedName name="tool1">#REF!</definedName>
    <definedName name="tool13001">#REF!</definedName>
    <definedName name="tool13002">#REF!</definedName>
    <definedName name="tool13007">#REF!</definedName>
    <definedName name="tool13013">#REF!</definedName>
    <definedName name="tool2">#REF!</definedName>
    <definedName name="tool3">#REF!</definedName>
    <definedName name="TOP">#REF!</definedName>
    <definedName name="ToPi">#REF!</definedName>
    <definedName name="ToPi2">#REF!</definedName>
    <definedName name="ToPi22">#REF!</definedName>
    <definedName name="ToPi3">#REF!</definedName>
    <definedName name="ToPi32">#REF!</definedName>
    <definedName name="ToPi4">#REF!</definedName>
    <definedName name="ToPi42">#REF!</definedName>
    <definedName name="TOPO" localSheetId="22">#REF!</definedName>
    <definedName name="TOPO">#REF!</definedName>
    <definedName name="TOSHIBA">#REF!</definedName>
    <definedName name="TOT" localSheetId="22">#REF!</definedName>
    <definedName name="TOT">#REF!</definedName>
    <definedName name="Tot_Price_Ext" localSheetId="22">#REF!</definedName>
    <definedName name="Tot_Price_Ext">#REF!</definedName>
    <definedName name="TOTAL" localSheetId="22">#REF!</definedName>
    <definedName name="TOTAL">#REF!</definedName>
    <definedName name="TOTAL_A" localSheetId="22">#REF!</definedName>
    <definedName name="TOTAL_A">#REF!</definedName>
    <definedName name="TOTAL_B" localSheetId="22">#REF!</definedName>
    <definedName name="TOTAL_B">#REF!</definedName>
    <definedName name="TOTAL_BEFORE_DISCOUNT" localSheetId="22">#REF!</definedName>
    <definedName name="TOTAL_BEFORE_DISCOUNT">#REF!</definedName>
    <definedName name="TOTAL_C" localSheetId="22">#REF!</definedName>
    <definedName name="TOTAL_C">#REF!</definedName>
    <definedName name="total_eq" localSheetId="22">#REF!</definedName>
    <definedName name="total_eq">#REF!</definedName>
    <definedName name="total_f_ecarts_cs">#REF!</definedName>
    <definedName name="total_f_ecarts_sp">#REF!</definedName>
    <definedName name="total_f_gpma_cs_f_w">#REF!</definedName>
    <definedName name="total_f_gpma_cs_l">#REF!</definedName>
    <definedName name="total_f_gpma_sp_f">#REF!</definedName>
    <definedName name="total_f_gpma_sp_l">#REF!</definedName>
    <definedName name="total_f_hpif_cs_f">#REF!</definedName>
    <definedName name="total_f_hpif_cs_l">#REF!</definedName>
    <definedName name="total_f_hpif_sp_f">#REF!</definedName>
    <definedName name="total_f_hpif_sp_l">#REF!</definedName>
    <definedName name="total_f_i1_sp_f">#REF!</definedName>
    <definedName name="total_f_i2_sp_f">#REF!</definedName>
    <definedName name="total_f_ip_cs_w">#REF!</definedName>
    <definedName name="total_f_ip_sp_w">#REF!</definedName>
    <definedName name="total_f_is_cs">#REF!</definedName>
    <definedName name="total_f_is_sp_w">#REF!</definedName>
    <definedName name="total_f_is_sp_w_l">#REF!</definedName>
    <definedName name="total_f_isg_cs_phase1">#REF!</definedName>
    <definedName name="total_f_le_cs_f">#REF!</definedName>
    <definedName name="total_f_le_cs_f_w">#REF!</definedName>
    <definedName name="total_f_le_cs_l">#REF!</definedName>
    <definedName name="total_f_le_cs_l_w">#REF!</definedName>
    <definedName name="total_f_le_sp_f_w">#REF!</definedName>
    <definedName name="total_f_le_sp_l_w">#REF!</definedName>
    <definedName name="total_f_op_cs">#REF!</definedName>
    <definedName name="total_f_op_cs_t_w">#REF!</definedName>
    <definedName name="total_f_os_cs">#REF!</definedName>
    <definedName name="total_f_os_cs_t_w">#REF!</definedName>
    <definedName name="total_f_ph_cs">#REF!</definedName>
    <definedName name="total_f_ph_cs_l_w">#REF!</definedName>
    <definedName name="total_f_ph_cs_w">#REF!</definedName>
    <definedName name="total_f_ph_sp">#REF!</definedName>
    <definedName name="total_f_ph_sp_w">#REF!</definedName>
    <definedName name="total_f_pic_cs_f">#REF!</definedName>
    <definedName name="total_f_pic_cs_l">#REF!</definedName>
    <definedName name="total_f_pm_cs">#REF!</definedName>
    <definedName name="total_f_po_cs">#REF!</definedName>
    <definedName name="total_f_po_cs_l_w">#REF!</definedName>
    <definedName name="total_f_po_cs_w">#REF!</definedName>
    <definedName name="total_f_po_sp">#REF!</definedName>
    <definedName name="total_f_po_sp_w">#REF!</definedName>
    <definedName name="total_f_ps_cs">#REF!</definedName>
    <definedName name="total_f_ps_cs_l_w">#REF!</definedName>
    <definedName name="total_f_ps_cs_w">#REF!</definedName>
    <definedName name="total_f_ps_sp">#REF!</definedName>
    <definedName name="total_f_ps_sp_w">#REF!</definedName>
    <definedName name="total_f_pu_cs_t_w">#REF!</definedName>
    <definedName name="total_f_pu_sp">#REF!</definedName>
    <definedName name="total_f_tr_cs_f">#REF!</definedName>
    <definedName name="total_f_tr_cs_f_w">#REF!</definedName>
    <definedName name="total_f_tr_cs_l">#REF!</definedName>
    <definedName name="total_f_tr_cs_l_w">#REF!</definedName>
    <definedName name="total_f_tr_cs_w">#REF!</definedName>
    <definedName name="total_f_tr_sp">#REF!</definedName>
    <definedName name="total_f_tr_sp_f_w">#REF!</definedName>
    <definedName name="total_f_tr_sp_l_w">#REF!</definedName>
    <definedName name="total_f_tr_sp_w">#REF!</definedName>
    <definedName name="total_f_w_cs_f">#REF!</definedName>
    <definedName name="TOTAL_I" localSheetId="22">#REF!</definedName>
    <definedName name="TOTAL_I">#REF!</definedName>
    <definedName name="TOTAL_II" localSheetId="22">#REF!</definedName>
    <definedName name="TOTAL_II">#REF!</definedName>
    <definedName name="TOTAL_III" localSheetId="22">#REF!</definedName>
    <definedName name="TOTAL_III">#REF!</definedName>
    <definedName name="total_ipis_fdp">#REF!</definedName>
    <definedName name="TOTAL_IV" localSheetId="22">#REF!</definedName>
    <definedName name="TOTAL_IV">#REF!</definedName>
    <definedName name="total_o_ecarts_cs">#REF!</definedName>
    <definedName name="total_o_ecarts_sp">#REF!</definedName>
    <definedName name="total_o_gpma_cs_f">#REF!</definedName>
    <definedName name="total_o_gpma_cs_f_w">#REF!</definedName>
    <definedName name="total_o_gpma_cs_l">#REF!</definedName>
    <definedName name="total_o_gpma_cs_w_l">#REF!</definedName>
    <definedName name="total_o_gpma_sp_f">#REF!</definedName>
    <definedName name="total_o_gpma_sp_l">#REF!</definedName>
    <definedName name="total_o_hpif_cs_f">#REF!</definedName>
    <definedName name="total_o_hpif_cs_l">#REF!</definedName>
    <definedName name="total_o_hpif_sp_f">#REF!</definedName>
    <definedName name="total_o_hpif_sp_l">#REF!</definedName>
    <definedName name="total_o_i3_sp_f">#REF!</definedName>
    <definedName name="total_o_i4_sp_f">#REF!</definedName>
    <definedName name="total_o_ip_cs_w">#REF!</definedName>
    <definedName name="total_o_ip_sp_w">#REF!</definedName>
    <definedName name="total_o_is_cs">#REF!</definedName>
    <definedName name="total_o_is_sp_w">#REF!</definedName>
    <definedName name="total_o_is_sp_w_l">#REF!</definedName>
    <definedName name="total_o_le_cs_f">#REF!</definedName>
    <definedName name="total_o_le_cs_f_w">#REF!</definedName>
    <definedName name="total_o_le_cs_l">#REF!</definedName>
    <definedName name="total_o_le_cs_l_w">#REF!</definedName>
    <definedName name="total_o_le_sp_f_w">#REF!</definedName>
    <definedName name="total_o_le_sp_l_w">#REF!</definedName>
    <definedName name="total_o_oa_cs">#REF!</definedName>
    <definedName name="total_o_oa_cs_t_w">#REF!</definedName>
    <definedName name="total_o_oc_cs">#REF!</definedName>
    <definedName name="total_o_oc_cs_t_w">#REF!</definedName>
    <definedName name="total_o_oi_cs">#REF!</definedName>
    <definedName name="total_o_oi_cs_t_w">#REF!</definedName>
    <definedName name="total_o_op_cs">#REF!</definedName>
    <definedName name="total_o_op_cs_t_w">#REF!</definedName>
    <definedName name="total_o_os_cs">#REF!</definedName>
    <definedName name="total_o_os_cs_t_w">#REF!</definedName>
    <definedName name="total_o_ph_cs_w">#REF!</definedName>
    <definedName name="total_o_pic_cs_f">#REF!</definedName>
    <definedName name="total_o_pic_cs_l">#REF!</definedName>
    <definedName name="total_o_pm_cs">#REF!</definedName>
    <definedName name="total_o_po_cs_f">#REF!</definedName>
    <definedName name="total_o_po_cs_w">#REF!</definedName>
    <definedName name="total_o_po_sp_f">#REF!</definedName>
    <definedName name="total_o_po_sp_l">#REF!</definedName>
    <definedName name="total_o_ps_cs_f_w">#REF!</definedName>
    <definedName name="total_o_ps_cs_w">#REF!</definedName>
    <definedName name="total_o_pu_sp">#REF!</definedName>
    <definedName name="total_o_pu_sp_w">#REF!</definedName>
    <definedName name="total_o_tr_cs_f">#REF!</definedName>
    <definedName name="total_o_tr_cs_f_w">#REF!</definedName>
    <definedName name="total_o_tr_cs_l">#REF!</definedName>
    <definedName name="total_o_tr_cs_l_w">#REF!</definedName>
    <definedName name="total_o_tr_cs_w">#REF!</definedName>
    <definedName name="total_o_tr_sp">#REF!</definedName>
    <definedName name="total_o_tr_sp_f_w">#REF!</definedName>
    <definedName name="total_o_tr_sp_l_w">#REF!</definedName>
    <definedName name="total_o_tr_sp_w">#REF!</definedName>
    <definedName name="Total_price_rows" localSheetId="22">#REF!,#REF!,#REF!,#REF!,#REF!,#REF!</definedName>
    <definedName name="Total_price_rows">#REF!,#REF!,#REF!,#REF!,#REF!,#REF!</definedName>
    <definedName name="total_service" localSheetId="22">#REF!</definedName>
    <definedName name="total_service">#REF!</definedName>
    <definedName name="total_t_ecarts_cs">#REF!</definedName>
    <definedName name="total_t_ecarts_sp">#REF!</definedName>
    <definedName name="total_t_h_cs_w">#REF!</definedName>
    <definedName name="total_t_hpif_cs_f">#REF!</definedName>
    <definedName name="total_t_hpif_cs_l">#REF!</definedName>
    <definedName name="total_t_isa_sp">#REF!</definedName>
    <definedName name="total_t_isd_sp">#REF!</definedName>
    <definedName name="total_t_ise_sp">#REF!</definedName>
    <definedName name="total_t_isg_sp">#REF!</definedName>
    <definedName name="total_t_isi_sp">#REF!</definedName>
    <definedName name="total_t_ism_sp">#REF!</definedName>
    <definedName name="total_t_ist_sp">#REF!</definedName>
    <definedName name="total_t_le_cs_f">#REF!</definedName>
    <definedName name="total_t_le_cs_l">#REF!</definedName>
    <definedName name="total_t_o_cs">#REF!</definedName>
    <definedName name="total_t_o_cs_w">#REF!</definedName>
    <definedName name="total_t_oa_cs">#REF!</definedName>
    <definedName name="total_t_oa_cs_t_w">#REF!</definedName>
    <definedName name="total_t_oc_cs">#REF!</definedName>
    <definedName name="total_t_oc_cs_t_w">#REF!</definedName>
    <definedName name="total_t_oi_cs">#REF!</definedName>
    <definedName name="total_t_oi_cs_t_w">#REF!</definedName>
    <definedName name="total_t_op_cs">#REF!</definedName>
    <definedName name="total_t_op_cs_t_w">#REF!</definedName>
    <definedName name="total_t_os_cs">#REF!</definedName>
    <definedName name="total_t_os_cs_t_w">#REF!</definedName>
    <definedName name="total_t_ph_cs">#REF!</definedName>
    <definedName name="total_t_ph_cs_f">#REF!</definedName>
    <definedName name="total_t_ph_cs_l">#REF!</definedName>
    <definedName name="total_t_ph_cs_w">#REF!</definedName>
    <definedName name="total_t_pm_cs">#REF!</definedName>
    <definedName name="total_t_po_cs">#REF!</definedName>
    <definedName name="total_t_po_cs_f">#REF!</definedName>
    <definedName name="total_t_po_cs_w">#REF!</definedName>
    <definedName name="total_t_ps_cs">#REF!</definedName>
    <definedName name="total_t_ps_cs_f">#REF!</definedName>
    <definedName name="total_t_ps_cs_l">#REF!</definedName>
    <definedName name="total_t_ps_cs_w">#REF!</definedName>
    <definedName name="total_t_pu_sp">#REF!</definedName>
    <definedName name="total_t_s_cs">#REF!</definedName>
    <definedName name="total_t_s_cs_f">#REF!</definedName>
    <definedName name="total_t_s_cs_w">#REF!</definedName>
    <definedName name="total_t_tr_cs_f">#REF!</definedName>
    <definedName name="total_t_tr_cs_l">#REF!</definedName>
    <definedName name="total_t_tr_cs_w">#REF!</definedName>
    <definedName name="total_t_tr_sp">#REF!</definedName>
    <definedName name="total_t_tr_sp_w">#REF!</definedName>
    <definedName name="Total_TCHs">#REF!</definedName>
    <definedName name="TOTAL_V" localSheetId="22">#REF!</definedName>
    <definedName name="TOTAL_V">#REF!</definedName>
    <definedName name="TOTAL_VA" localSheetId="22">#REF!</definedName>
    <definedName name="TOTAL_VA">#REF!</definedName>
    <definedName name="TOTAL_VB" localSheetId="22">#REF!</definedName>
    <definedName name="TOTAL_VB">#REF!</definedName>
    <definedName name="TOTAL_VC" localSheetId="22">#REF!</definedName>
    <definedName name="TOTAL_VC">#REF!</definedName>
    <definedName name="TOTAL_VI" localSheetId="22">#REF!</definedName>
    <definedName name="TOTAL_VI">#REF!</definedName>
    <definedName name="TOTAL_VII" localSheetId="22">#REF!</definedName>
    <definedName name="TOTAL_VII">#REF!</definedName>
    <definedName name="TOTAL_VIII" localSheetId="22">#REF!</definedName>
    <definedName name="TOTAL_VIII">#REF!</definedName>
    <definedName name="TOTAL_VIV" localSheetId="22">#REF!</definedName>
    <definedName name="TOTAL_VIV">#REF!</definedName>
    <definedName name="TOTAL_VV" localSheetId="22">#REF!</definedName>
    <definedName name="TOTAL_VV">#REF!</definedName>
    <definedName name="totalcost" localSheetId="22">#REF!</definedName>
    <definedName name="totalcost">#REF!</definedName>
    <definedName name="TotalDataC27__GB" localSheetId="22">#REF!</definedName>
    <definedName name="TotalDataC27__GB">#REF!</definedName>
    <definedName name="totalerrors" localSheetId="22">#REF!</definedName>
    <definedName name="totalerrors">#REF!</definedName>
    <definedName name="TotalPrice" localSheetId="22">#REF!</definedName>
    <definedName name="TotalPrice">#REF!</definedName>
    <definedName name="TotalPriceColumeName" localSheetId="22">#REF!</definedName>
    <definedName name="TotalPriceColumeName">#REF!</definedName>
    <definedName name="Totals" localSheetId="22">#REF!</definedName>
    <definedName name="Totals">#REF!</definedName>
    <definedName name="totb" localSheetId="22">#REF!</definedName>
    <definedName name="totb">#REF!</definedName>
    <definedName name="totb1" localSheetId="22">#REF!</definedName>
    <definedName name="totb1">#REF!</definedName>
    <definedName name="totb2" localSheetId="22">#REF!</definedName>
    <definedName name="totb2">#REF!</definedName>
    <definedName name="totb3" localSheetId="22">#REF!</definedName>
    <definedName name="totb3">#REF!</definedName>
    <definedName name="totb4" localSheetId="22">#REF!</definedName>
    <definedName name="totb4">#REF!</definedName>
    <definedName name="totb5" localSheetId="22">#REF!</definedName>
    <definedName name="totb5">#REF!</definedName>
    <definedName name="totb6" localSheetId="22">#REF!</definedName>
    <definedName name="totb6">#REF!</definedName>
    <definedName name="totbtoi" localSheetId="22">#REF!</definedName>
    <definedName name="totbtoi">#REF!</definedName>
    <definedName name="ToTi2" localSheetId="22">#REF!</definedName>
    <definedName name="ToTi2">#REF!</definedName>
    <definedName name="ToTi3" localSheetId="22">#REF!</definedName>
    <definedName name="ToTi3">#REF!</definedName>
    <definedName name="ToTI4">#REF!</definedName>
    <definedName name="ToTiPi2">#REF!</definedName>
    <definedName name="ToTiPi3">#REF!</definedName>
    <definedName name="ToTiPi4">#REF!</definedName>
    <definedName name="totot.xls" localSheetId="0">{#N/A,#N/A,TRUE,"Config1";#N/A,#N/A,TRUE,"Config2";#N/A,#N/A,TRUE,"Config3";#N/A,#N/A,TRUE,"Config4";#N/A,#N/A,TRUE,"Config5";#N/A,#N/A,TRUE,"Config6";#N/A,#N/A,TRUE,"Config7"}</definedName>
    <definedName name="totot.xls" localSheetId="14">{#N/A,#N/A,TRUE,"Config1";#N/A,#N/A,TRUE,"Config2";#N/A,#N/A,TRUE,"Config3";#N/A,#N/A,TRUE,"Config4";#N/A,#N/A,TRUE,"Config5";#N/A,#N/A,TRUE,"Config6";#N/A,#N/A,TRUE,"Config7"}</definedName>
    <definedName name="totot.xls" localSheetId="16">{#N/A,#N/A,TRUE,"Config1";#N/A,#N/A,TRUE,"Config2";#N/A,#N/A,TRUE,"Config3";#N/A,#N/A,TRUE,"Config4";#N/A,#N/A,TRUE,"Config5";#N/A,#N/A,TRUE,"Config6";#N/A,#N/A,TRUE,"Config7"}</definedName>
    <definedName name="totot.xls" localSheetId="22">{#N/A,#N/A,TRUE,"Config1";#N/A,#N/A,TRUE,"Config2";#N/A,#N/A,TRUE,"Config3";#N/A,#N/A,TRUE,"Config4";#N/A,#N/A,TRUE,"Config5";#N/A,#N/A,TRUE,"Config6";#N/A,#N/A,TRUE,"Config7"}</definedName>
    <definedName name="totot.xls" localSheetId="7">{#N/A,#N/A,TRUE,"Config1";#N/A,#N/A,TRUE,"Config2";#N/A,#N/A,TRUE,"Config3";#N/A,#N/A,TRUE,"Config4";#N/A,#N/A,TRUE,"Config5";#N/A,#N/A,TRUE,"Config6";#N/A,#N/A,TRUE,"Config7"}</definedName>
    <definedName name="totot.xls">{#N/A,#N/A,TRUE,"Config1";#N/A,#N/A,TRUE,"Config2";#N/A,#N/A,TRUE,"Config3";#N/A,#N/A,TRUE,"Config4";#N/A,#N/A,TRUE,"Config5";#N/A,#N/A,TRUE,"Config6";#N/A,#N/A,TRUE,"Config7"}</definedName>
    <definedName name="totot.xls_1" localSheetId="0">{#N/A,#N/A,TRUE,"Config1";#N/A,#N/A,TRUE,"Config2";#N/A,#N/A,TRUE,"Config3";#N/A,#N/A,TRUE,"Config4";#N/A,#N/A,TRUE,"Config5";#N/A,#N/A,TRUE,"Config6";#N/A,#N/A,TRUE,"Config7"}</definedName>
    <definedName name="totot.xls_1" localSheetId="14">{#N/A,#N/A,TRUE,"Config1";#N/A,#N/A,TRUE,"Config2";#N/A,#N/A,TRUE,"Config3";#N/A,#N/A,TRUE,"Config4";#N/A,#N/A,TRUE,"Config5";#N/A,#N/A,TRUE,"Config6";#N/A,#N/A,TRUE,"Config7"}</definedName>
    <definedName name="totot.xls_1" localSheetId="16">{#N/A,#N/A,TRUE,"Config1";#N/A,#N/A,TRUE,"Config2";#N/A,#N/A,TRUE,"Config3";#N/A,#N/A,TRUE,"Config4";#N/A,#N/A,TRUE,"Config5";#N/A,#N/A,TRUE,"Config6";#N/A,#N/A,TRUE,"Config7"}</definedName>
    <definedName name="totot.xls_1" localSheetId="22">{#N/A,#N/A,TRUE,"Config1";#N/A,#N/A,TRUE,"Config2";#N/A,#N/A,TRUE,"Config3";#N/A,#N/A,TRUE,"Config4";#N/A,#N/A,TRUE,"Config5";#N/A,#N/A,TRUE,"Config6";#N/A,#N/A,TRUE,"Config7"}</definedName>
    <definedName name="totot.xls_1" localSheetId="7">{#N/A,#N/A,TRUE,"Config1";#N/A,#N/A,TRUE,"Config2";#N/A,#N/A,TRUE,"Config3";#N/A,#N/A,TRUE,"Config4";#N/A,#N/A,TRUE,"Config5";#N/A,#N/A,TRUE,"Config6";#N/A,#N/A,TRUE,"Config7"}</definedName>
    <definedName name="totot.xls_1">{#N/A,#N/A,TRUE,"Config1";#N/A,#N/A,TRUE,"Config2";#N/A,#N/A,TRUE,"Config3";#N/A,#N/A,TRUE,"Config4";#N/A,#N/A,TRUE,"Config5";#N/A,#N/A,TRUE,"Config6";#N/A,#N/A,TRUE,"Config7"}</definedName>
    <definedName name="ToxPi2" localSheetId="22">#REF!</definedName>
    <definedName name="ToxPi2">#REF!</definedName>
    <definedName name="TOYOTA" localSheetId="22">#REF!</definedName>
    <definedName name="TOYOTA">#REF!</definedName>
    <definedName name="tp" localSheetId="22">#REF!</definedName>
    <definedName name="tp">#REF!</definedName>
    <definedName name="TPcaphe">#REF!</definedName>
    <definedName name="TPCP_hsCPC">#REF!</definedName>
    <definedName name="TPL">#REF!</definedName>
    <definedName name="TPLD_hsCPC">#REF!</definedName>
    <definedName name="TPLRP" localSheetId="22">#REF!</definedName>
    <definedName name="TPLRP">#REF!</definedName>
    <definedName name="TPLRP_18" localSheetId="22">#REF!</definedName>
    <definedName name="TPLRP_18">#REF!</definedName>
    <definedName name="TQ" localSheetId="22">#REF!</definedName>
    <definedName name="TQ">#REF!</definedName>
    <definedName name="TR" localSheetId="22">#REF!</definedName>
    <definedName name="TR">#REF!</definedName>
    <definedName name="tr_">#REF!</definedName>
    <definedName name="TR15HT" localSheetId="22">#REF!</definedName>
    <definedName name="TR15HT">#REF!</definedName>
    <definedName name="TR15HT_14">#REF!</definedName>
    <definedName name="TR16HT" localSheetId="22">#REF!</definedName>
    <definedName name="TR16HT">#REF!</definedName>
    <definedName name="TR16HT_14">#REF!</definedName>
    <definedName name="TR19HT" localSheetId="22">#REF!</definedName>
    <definedName name="TR19HT">#REF!</definedName>
    <definedName name="TR19HT_14">#REF!</definedName>
    <definedName name="tr1x15" localSheetId="22">#REF!</definedName>
    <definedName name="tr1x15">#REF!</definedName>
    <definedName name="tr1x15_14">#REF!</definedName>
    <definedName name="TR20HT" localSheetId="22">#REF!</definedName>
    <definedName name="TR20HT">#REF!</definedName>
    <definedName name="TR20HT_14">#REF!</definedName>
    <definedName name="TR250_14">#REF!</definedName>
    <definedName name="tr375_14">#REF!</definedName>
    <definedName name="tr3x100" localSheetId="22">#REF!</definedName>
    <definedName name="tr3x100">#REF!</definedName>
    <definedName name="tr3x100_14">#REF!</definedName>
    <definedName name="Tra_BTN">#REF!</definedName>
    <definedName name="Tra_Cot" localSheetId="22">#REF!</definedName>
    <definedName name="Tra_Cot">#REF!</definedName>
    <definedName name="Tra_DM_su_dung" localSheetId="22">#REF!</definedName>
    <definedName name="Tra_DM_su_dung">#REF!</definedName>
    <definedName name="Tra_DM_su_dung_2">#REF!</definedName>
    <definedName name="tra_don_gia" localSheetId="22">#REF!</definedName>
    <definedName name="tra_don_gia">#REF!</definedName>
    <definedName name="Tra_don_gia_KS" localSheetId="22">#REF!</definedName>
    <definedName name="Tra_don_gia_KS">#REF!</definedName>
    <definedName name="Tra_DTCT" localSheetId="22">#REF!</definedName>
    <definedName name="Tra_DTCT">#REF!</definedName>
    <definedName name="Tra_gia" localSheetId="22">#REF!</definedName>
    <definedName name="Tra_gia">#REF!</definedName>
    <definedName name="Tra_gia_KS" localSheetId="22">#REF!</definedName>
    <definedName name="Tra_gia_KS">#REF!</definedName>
    <definedName name="Tra_gia_VLKS" localSheetId="22">#REF!</definedName>
    <definedName name="Tra_gia_VLKS">#REF!</definedName>
    <definedName name="Tra_gtxl_cong" localSheetId="22">#REF!</definedName>
    <definedName name="Tra_gtxl_cong">#REF!</definedName>
    <definedName name="Tra_GTXLST" localSheetId="22">#REF!</definedName>
    <definedName name="Tra_GTXLST">#REF!</definedName>
    <definedName name="Tra_lÆn" localSheetId="22">#REF!</definedName>
    <definedName name="Tra_lÆn">#REF!</definedName>
    <definedName name="Tra_phan_tram" localSheetId="22">#REF!</definedName>
    <definedName name="Tra_phan_tram">#REF!</definedName>
    <definedName name="Tra_ten_cong" localSheetId="22">#REF!</definedName>
    <definedName name="Tra_ten_cong">#REF!</definedName>
    <definedName name="Tra_tim_hang_mucPT_trung" localSheetId="22">#REF!</definedName>
    <definedName name="Tra_tim_hang_mucPT_trung">#REF!</definedName>
    <definedName name="Tra_TL" localSheetId="22">#REF!</definedName>
    <definedName name="Tra_TL">#REF!</definedName>
    <definedName name="Tra_TT" localSheetId="22">#REF!</definedName>
    <definedName name="Tra_TT">#REF!</definedName>
    <definedName name="Tra_ty_le" localSheetId="22">#REF!</definedName>
    <definedName name="Tra_ty_le">#REF!</definedName>
    <definedName name="Tra_ty_le2" localSheetId="22">#REF!</definedName>
    <definedName name="Tra_ty_le2">#REF!</definedName>
    <definedName name="Tra_ty_le3" localSheetId="22">#REF!</definedName>
    <definedName name="Tra_ty_le3">#REF!</definedName>
    <definedName name="Tra_ty_le4" localSheetId="22">#REF!</definedName>
    <definedName name="Tra_ty_le4">#REF!</definedName>
    <definedName name="Tra_ty_le5" localSheetId="22">#REF!</definedName>
    <definedName name="Tra_ty_le5">#REF!</definedName>
    <definedName name="TRA_VAT_LIEU" localSheetId="22">#REF!</definedName>
    <definedName name="TRA_VAT_LIEU">#REF!</definedName>
    <definedName name="tra_vat_lieu1" localSheetId="22">#REF!</definedName>
    <definedName name="tra_vat_lieu1">#REF!</definedName>
    <definedName name="TRA_VL" localSheetId="22">#REF!</definedName>
    <definedName name="TRA_VL">#REF!</definedName>
    <definedName name="tra_VL_1" localSheetId="22">#REF!</definedName>
    <definedName name="tra_VL_1">#REF!</definedName>
    <definedName name="Tra_xl_BTN">#REF!</definedName>
    <definedName name="tra_xlbtn">#REF!</definedName>
    <definedName name="traA103" localSheetId="22">#REF!</definedName>
    <definedName name="traA103">#REF!</definedName>
    <definedName name="trab" localSheetId="22">#REF!</definedName>
    <definedName name="trab">#REF!</definedName>
    <definedName name="Trabang_KKL_C_TN">INDIRECT(#REF!)</definedName>
    <definedName name="trabtn">#REF!</definedName>
    <definedName name="Tracp" localSheetId="22">#REF!</definedName>
    <definedName name="Tracp">#REF!</definedName>
    <definedName name="TraDAH_H" localSheetId="22">#REF!</definedName>
    <definedName name="TraDAH_H">#REF!</definedName>
    <definedName name="TRADE2" localSheetId="22">#REF!</definedName>
    <definedName name="TRADE2">#REF!</definedName>
    <definedName name="TRADE2_18" localSheetId="22">#REF!</definedName>
    <definedName name="TRADE2_18">#REF!</definedName>
    <definedName name="TRADEIN_SECTION" localSheetId="22">#REF!</definedName>
    <definedName name="TRADEIN_SECTION">#REF!</definedName>
    <definedName name="TRADEIN_SECTION_TOTAL" localSheetId="22">#REF!</definedName>
    <definedName name="TRADEIN_SECTION_TOTAL">#REF!</definedName>
    <definedName name="traf" localSheetId="22">#REF!</definedName>
    <definedName name="traf">#REF!</definedName>
    <definedName name="traf2" localSheetId="22">#REF!</definedName>
    <definedName name="traf2">#REF!</definedName>
    <definedName name="traffic">#REF!</definedName>
    <definedName name="traffic1">#REF!</definedName>
    <definedName name="traffic3">#REF!</definedName>
    <definedName name="tragiacuoc">#REF!</definedName>
    <definedName name="trainee_cost">#REF!</definedName>
    <definedName name="trainee_daily_allowance">#REF!</definedName>
    <definedName name="trainee_daily_allowance_fee">#REF!</definedName>
    <definedName name="trainee_extra_welcome">#REF!</definedName>
    <definedName name="trainee_extra_welcome_fee">#REF!</definedName>
    <definedName name="trainee_lunch">#REF!</definedName>
    <definedName name="trainee_lunch_fee">#REF!</definedName>
    <definedName name="trainee_price">#REF!</definedName>
    <definedName name="trainee_return_paris">#REF!</definedName>
    <definedName name="trainee_return_paris_fee">#REF!</definedName>
    <definedName name="trainee_ticket_paris_oth">#REF!</definedName>
    <definedName name="trainee_transfer_paris_site">#REF!</definedName>
    <definedName name="trainee_welcome_brest">#REF!</definedName>
    <definedName name="trainee_welcome_paris">#REF!</definedName>
    <definedName name="trainee_welcome_paris_fee">#REF!</definedName>
    <definedName name="trainee_welcome_site">#REF!</definedName>
    <definedName name="trainee_welcome_site_fee">#REF!</definedName>
    <definedName name="trainer_air_ticket">#REF!</definedName>
    <definedName name="trainer_cost">#REF!</definedName>
    <definedName name="trainer_daily_allowance">#REF!</definedName>
    <definedName name="trainer_day_fee">#REF!</definedName>
    <definedName name="trainer_price">#REF!</definedName>
    <definedName name="trainer_return_ticket">#REF!</definedName>
    <definedName name="trainer_site_paris">#REF!</definedName>
    <definedName name="trainer_site_paris_fee">#REF!</definedName>
    <definedName name="TRAINING">#REF!</definedName>
    <definedName name="Training_ADM" localSheetId="22">#REF!</definedName>
    <definedName name="Training_ADM">#REF!</definedName>
    <definedName name="Training_CMM">#REF!</definedName>
    <definedName name="Training_DAM">#REF!</definedName>
    <definedName name="Training_DS10">#REF!</definedName>
    <definedName name="Training_DS10ES40">#REF!</definedName>
    <definedName name="training_duration_day">#REF!</definedName>
    <definedName name="training_duration_week">#REF!</definedName>
    <definedName name="Training_ES40">#REF!</definedName>
    <definedName name="Training_PF">#REF!</definedName>
    <definedName name="Training_PP">#REF!</definedName>
    <definedName name="Training_Radio" localSheetId="22">#REF!</definedName>
    <definedName name="Training_Radio">#REF!</definedName>
    <definedName name="training_site">#REF!</definedName>
    <definedName name="training_Unix">#REF!</definedName>
    <definedName name="trainingDiscount">#REF!</definedName>
    <definedName name="TRAM" localSheetId="22">#REF!</definedName>
    <definedName name="TRAM">#REF!</definedName>
    <definedName name="tram_18">#REF!</definedName>
    <definedName name="tram100" localSheetId="22">#REF!</definedName>
    <definedName name="tram100">#REF!</definedName>
    <definedName name="tram100_14">#REF!</definedName>
    <definedName name="tram1x25" localSheetId="22">#REF!</definedName>
    <definedName name="tram1x25">#REF!</definedName>
    <definedName name="tram1x25_14">#REF!</definedName>
    <definedName name="tramatcong1">#REF!</definedName>
    <definedName name="tramatcong2">#REF!</definedName>
    <definedName name="trambt60">#REF!</definedName>
    <definedName name="tramtbtn25">#REF!</definedName>
    <definedName name="tramtbtn30">#REF!</definedName>
    <definedName name="tramtbtn40">#REF!</definedName>
    <definedName name="tramtbtn50">#REF!</definedName>
    <definedName name="tramtbtn60">#REF!</definedName>
    <definedName name="tramtbtn80">#REF!</definedName>
    <definedName name="TRAMTON" localSheetId="22">{"'Sheet1'!$L$16"}</definedName>
    <definedName name="TRAMTON">{"'Sheet1'!$L$16"}</definedName>
    <definedName name="TramtronBT20m3">#REF!</definedName>
    <definedName name="tran" localSheetId="22">#REF!</definedName>
    <definedName name="tran">#REF!</definedName>
    <definedName name="trang" localSheetId="22">{#N/A,#N/A,FALSE,"Chi tiÆt"}</definedName>
    <definedName name="trang">{#N/A,#N/A,FALSE,"Chi tiÆt"}</definedName>
    <definedName name="trang1" localSheetId="22">#REF!</definedName>
    <definedName name="trang1">#REF!</definedName>
    <definedName name="trang2" localSheetId="22">#REF!</definedName>
    <definedName name="trang2">#REF!</definedName>
    <definedName name="TrangThai">#REF!</definedName>
    <definedName name="tranhietdo">#REF!</definedName>
    <definedName name="TRANO" localSheetId="22">#REF!</definedName>
    <definedName name="TRANO">#REF!</definedName>
    <definedName name="TRANSFORMER" localSheetId="22">#REF!</definedName>
    <definedName name="TRANSFORMER">#REF!</definedName>
    <definedName name="transformer_1a">#REF!</definedName>
    <definedName name="transformer_1b">#REF!</definedName>
    <definedName name="transpor_srv_time" localSheetId="22">#REF!</definedName>
    <definedName name="transpor_srv_time">#REF!</definedName>
    <definedName name="Transport">#REF!</definedName>
    <definedName name="Transport_Table">#REF!</definedName>
    <definedName name="TransportationMode" localSheetId="22">#REF!</definedName>
    <definedName name="TransportationMode">#REF!</definedName>
    <definedName name="TransportCell">#REF!</definedName>
    <definedName name="Transportfee18">#REF!</definedName>
    <definedName name="Transportyp">#REF!</definedName>
    <definedName name="transprice">#REF!</definedName>
    <definedName name="TraQ" localSheetId="22">#REF!</definedName>
    <definedName name="TraQ">#REF!</definedName>
    <definedName name="TRaRu">#REF!</definedName>
    <definedName name="trash" localSheetId="22">#REF!,#REF!,#REF!,#REF!,#REF!,#REF!,#REF!,#REF!,#REF!,#REF!,#REF!,#REF!</definedName>
    <definedName name="trash">#REF!,#REF!,#REF!,#REF!,#REF!,#REF!,#REF!,#REF!,#REF!,#REF!,#REF!,#REF!</definedName>
    <definedName name="TraTH" localSheetId="22">#REF!</definedName>
    <definedName name="TraTH">#REF!</definedName>
    <definedName name="Travel_acceptance">#REF!</definedName>
    <definedName name="Travel_instal">#REF!</definedName>
    <definedName name="Travel_maintenance">#REF!</definedName>
    <definedName name="Travel_management">#REF!</definedName>
    <definedName name="Travel_other">#REF!</definedName>
    <definedName name="Travel_technical">#REF!</definedName>
    <definedName name="Travel_training">#REF!</definedName>
    <definedName name="TravelDaysRate">#REF!</definedName>
    <definedName name="TRAvH" localSheetId="22">#REF!</definedName>
    <definedName name="TRAvH">#REF!</definedName>
    <definedName name="TraVinh">#REF!</definedName>
    <definedName name="TRAVL" localSheetId="22">#REF!</definedName>
    <definedName name="TRAVL">#REF!</definedName>
    <definedName name="TrÇn_V_n_Minh">#REF!</definedName>
    <definedName name="trertt">{"Thuxm2.xls","Sheet1"}</definedName>
    <definedName name="trgy" localSheetId="0">{"'Sheet1'!$L$16"}</definedName>
    <definedName name="trgy" localSheetId="14">{"'Sheet1'!$L$16"}</definedName>
    <definedName name="trgy" localSheetId="16">{"'Sheet1'!$L$16"}</definedName>
    <definedName name="trgy" localSheetId="17">{"'Sheet1'!$L$16"}</definedName>
    <definedName name="trgy" localSheetId="18">{"'Sheet1'!$L$16"}</definedName>
    <definedName name="trgy" localSheetId="22">{"'Sheet1'!$L$16"}</definedName>
    <definedName name="trgy" localSheetId="6">{"'Sheet1'!$L$16"}</definedName>
    <definedName name="trgy" localSheetId="7">{"'Sheet1'!$L$16"}</definedName>
    <definedName name="trgy">{"'Sheet1'!$L$16"}</definedName>
    <definedName name="TrienKhaiPM">#REF!</definedName>
    <definedName name="trips_per_month">#REF!</definedName>
    <definedName name="TRISO">#REF!</definedName>
    <definedName name="tron" localSheetId="22">#REF!</definedName>
    <definedName name="tron">#REF!</definedName>
    <definedName name="tronbetong100">#REF!</definedName>
    <definedName name="tronbetong1150">#REF!</definedName>
    <definedName name="tronbetong150">#REF!</definedName>
    <definedName name="tronbetong1600">#REF!</definedName>
    <definedName name="tronbetong200">#REF!</definedName>
    <definedName name="tronbetong250">#REF!</definedName>
    <definedName name="tronbetong425">#REF!</definedName>
    <definedName name="tronbetong500">#REF!</definedName>
    <definedName name="tronbetong800">#REF!</definedName>
    <definedName name="tronbt250">#REF!</definedName>
    <definedName name="TronD10D18" localSheetId="22">#REF!</definedName>
    <definedName name="TronD10D18">#REF!</definedName>
    <definedName name="TronD6D8" localSheetId="22">#REF!</definedName>
    <definedName name="TronD6D8">#REF!</definedName>
    <definedName name="trongnuoc" localSheetId="22">#REF!</definedName>
    <definedName name="trongnuoc">#REF!</definedName>
    <definedName name="tronvua110">#REF!</definedName>
    <definedName name="tronvua150">#REF!</definedName>
    <definedName name="tronvua200">#REF!</definedName>
    <definedName name="tronvua250" localSheetId="22">#REF!</definedName>
    <definedName name="tronvua250">#REF!</definedName>
    <definedName name="tronvua325">#REF!</definedName>
    <definedName name="tronvua80">#REF!</definedName>
    <definedName name="TronVua80l" localSheetId="22">#REF!</definedName>
    <definedName name="TronVua80l">#REF!</definedName>
    <definedName name="trrh" localSheetId="0">{"'Sheet1'!$L$16"}</definedName>
    <definedName name="trrh" localSheetId="14">{"'Sheet1'!$L$16"}</definedName>
    <definedName name="trrh" localSheetId="19">{"'Sheet1'!$L$16"}</definedName>
    <definedName name="trrh" localSheetId="16">{"'Sheet1'!$L$16"}</definedName>
    <definedName name="trrh" localSheetId="17">{"'Sheet1'!$L$16"}</definedName>
    <definedName name="trrh" localSheetId="18">{"'Sheet1'!$L$16"}</definedName>
    <definedName name="trrh" localSheetId="22">{"'Sheet1'!$L$16"}</definedName>
    <definedName name="trrh" localSheetId="6">{"'Sheet1'!$L$16"}</definedName>
    <definedName name="trrh">{"'Sheet1'!$L$16"}</definedName>
    <definedName name="trrh_1" localSheetId="0">{"'Sheet1'!$L$16"}</definedName>
    <definedName name="trrh_1" localSheetId="14">{"'Sheet1'!$L$16"}</definedName>
    <definedName name="trrh_1" localSheetId="16">{"'Sheet1'!$L$16"}</definedName>
    <definedName name="trrh_1" localSheetId="22">{"'Sheet1'!$L$16"}</definedName>
    <definedName name="trrh_1" localSheetId="7">{"'Sheet1'!$L$16"}</definedName>
    <definedName name="trrh_1">{"'Sheet1'!$L$16"}</definedName>
    <definedName name="trt" localSheetId="22">#REF!</definedName>
    <definedName name="trt">#REF!</definedName>
    <definedName name="TRTHAI">#REF!</definedName>
    <definedName name="trtt" localSheetId="22">{#N/A,#N/A,FALSE,"Chi tiÆt"}</definedName>
    <definedName name="trtt">{#N/A,#N/A,FALSE,"Chi tiÆt"}</definedName>
    <definedName name="tru_can" localSheetId="22">#REF!</definedName>
    <definedName name="tru_can">#REF!</definedName>
    <definedName name="tru10mtc" localSheetId="22">#REF!</definedName>
    <definedName name="tru10mtc">#REF!</definedName>
    <definedName name="tru10mtc_14" localSheetId="22">#REF!</definedName>
    <definedName name="tru10mtc_14">#REF!</definedName>
    <definedName name="Tru4_Bdien" localSheetId="22">#REF!</definedName>
    <definedName name="Tru4_Bdien">#REF!</definedName>
    <definedName name="tru8mtc" localSheetId="22">#REF!</definedName>
    <definedName name="tru8mtc">#REF!</definedName>
    <definedName name="tru8mtc_14" localSheetId="22">#REF!</definedName>
    <definedName name="tru8mtc_14">#REF!</definedName>
    <definedName name="truc" localSheetId="0">{"'Sheet1'!$L$16"}</definedName>
    <definedName name="truc" localSheetId="14">{"'Sheet1'!$L$16"}</definedName>
    <definedName name="truc" localSheetId="19">{"'Sheet1'!$L$16"}</definedName>
    <definedName name="truc" localSheetId="16">{"'Sheet1'!$L$16"}</definedName>
    <definedName name="truc" localSheetId="17">{"'Sheet1'!$L$16"}</definedName>
    <definedName name="truc" localSheetId="18">{"'Sheet1'!$L$16"}</definedName>
    <definedName name="truc" localSheetId="22">{"'Sheet1'!$L$16"}</definedName>
    <definedName name="truc" localSheetId="6">{"'Sheet1'!$L$16"}</definedName>
    <definedName name="truc">{"'Sheet1'!$L$16"}</definedName>
    <definedName name="truc_1" localSheetId="0">{"'Sheet1'!$L$16"}</definedName>
    <definedName name="truc_1" localSheetId="14">{"'Sheet1'!$L$16"}</definedName>
    <definedName name="truc_1" localSheetId="16">{"'Sheet1'!$L$16"}</definedName>
    <definedName name="truc_1" localSheetId="22">{"'Sheet1'!$L$16"}</definedName>
    <definedName name="truc_1" localSheetId="7">{"'Sheet1'!$L$16"}</definedName>
    <definedName name="truc_1">{"'Sheet1'!$L$16"}</definedName>
    <definedName name="truck">#REF!</definedName>
    <definedName name="truePFcell">#REF!</definedName>
    <definedName name="TRUNGHI">#REF!</definedName>
    <definedName name="Truong" localSheetId="0">{#N/A,#N/A,FALSE,"Chi tiÆt"}</definedName>
    <definedName name="Truong" localSheetId="14">{#N/A,#N/A,FALSE,"Chi tiÆt"}</definedName>
    <definedName name="Truong" localSheetId="19">{#N/A,#N/A,FALSE,"Chi tiÆt"}</definedName>
    <definedName name="Truong" localSheetId="16">{#N/A,#N/A,FALSE,"Chi tiÆt"}</definedName>
    <definedName name="Truong" localSheetId="22">{#N/A,#N/A,FALSE,"Chi tiÆt"}</definedName>
    <definedName name="Truong" localSheetId="6">{#N/A,#N/A,FALSE,"Chi tiÆt"}</definedName>
    <definedName name="Truong" localSheetId="7">{#N/A,#N/A,FALSE,"Chi tiÆt"}</definedName>
    <definedName name="Truong">{#N/A,#N/A,FALSE,"Chi tiÆt"}</definedName>
    <definedName name="Truong_1" localSheetId="0">{#N/A,#N/A,FALSE,"Chi tiÆt"}</definedName>
    <definedName name="Truong_1" localSheetId="14">{#N/A,#N/A,FALSE,"Chi tiÆt"}</definedName>
    <definedName name="Truong_1" localSheetId="16">{#N/A,#N/A,FALSE,"Chi tiÆt"}</definedName>
    <definedName name="Truong_1" localSheetId="22">{#N/A,#N/A,FALSE,"Chi tiÆt"}</definedName>
    <definedName name="Truong_1" localSheetId="7">{#N/A,#N/A,FALSE,"Chi tiÆt"}</definedName>
    <definedName name="Truong_1">{#N/A,#N/A,FALSE,"Chi tiÆt"}</definedName>
    <definedName name="TruT10" localSheetId="22">#REF!</definedName>
    <definedName name="TruT10">#REF!</definedName>
    <definedName name="TruT2" localSheetId="22">#REF!</definedName>
    <definedName name="TruT2">#REF!</definedName>
    <definedName name="TruT3" localSheetId="22">#REF!</definedName>
    <definedName name="TruT3">#REF!</definedName>
    <definedName name="TruT5" localSheetId="22">#REF!</definedName>
    <definedName name="TruT5">#REF!</definedName>
    <definedName name="TruT6" localSheetId="22">#REF!</definedName>
    <definedName name="TruT6">#REF!</definedName>
    <definedName name="TruT7" localSheetId="22">#REF!</definedName>
    <definedName name="TruT7">#REF!</definedName>
    <definedName name="TruT8" localSheetId="22">#REF!</definedName>
    <definedName name="TruT8">#REF!</definedName>
    <definedName name="TruT9" localSheetId="22">#REF!</definedName>
    <definedName name="TruT9">#REF!</definedName>
    <definedName name="trx" localSheetId="22">#REF!</definedName>
    <definedName name="trx">#REF!</definedName>
    <definedName name="trxa" localSheetId="22">#REF!</definedName>
    <definedName name="trxa">#REF!</definedName>
    <definedName name="trxcv" localSheetId="22">#REF!</definedName>
    <definedName name="trxcv">#REF!</definedName>
    <definedName name="trxdiscount">#REF!</definedName>
    <definedName name="trxf" localSheetId="22">#REF!</definedName>
    <definedName name="trxf">#REF!</definedName>
    <definedName name="ts">#REF!</definedName>
    <definedName name="TS_CP">#REF!</definedName>
    <definedName name="TS_HS_VL1">#REF!</definedName>
    <definedName name="ts.1">#REF!</definedName>
    <definedName name="ts.2">#REF!</definedName>
    <definedName name="ts.3">#REF!</definedName>
    <definedName name="TSCC">#REF!</definedName>
    <definedName name="TSCM13">#REF!</definedName>
    <definedName name="TSCM14">#REF!</definedName>
    <definedName name="TSCP">#REF!</definedName>
    <definedName name="TSEP">#REF!</definedName>
    <definedName name="tsI">#REF!</definedName>
    <definedName name="TSLC" localSheetId="22">#REF!</definedName>
    <definedName name="TSLC">#REF!</definedName>
    <definedName name="TSLC_12">#REF!</definedName>
    <definedName name="TsoHC">#REF!</definedName>
    <definedName name="TsoHC_Col">#REF!</definedName>
    <definedName name="TsoHC_Row">#REF!</definedName>
    <definedName name="TSTL" localSheetId="22">#REF!</definedName>
    <definedName name="TSTL">#REF!</definedName>
    <definedName name="TSTL_12">#REF!</definedName>
    <definedName name="tstndn">#REF!</definedName>
    <definedName name="tt" localSheetId="22">'B4. Định mức QLDA &amp; TV'!SL*'B4. Định mức QLDA &amp; TV'!dg</definedName>
    <definedName name="tt">sl*dg</definedName>
    <definedName name="tt_14">#REF!</definedName>
    <definedName name="TT_1P" localSheetId="22">#REF!</definedName>
    <definedName name="TT_1P">#REF!</definedName>
    <definedName name="TT_1P_18" localSheetId="22">#REF!</definedName>
    <definedName name="TT_1P_18">#REF!</definedName>
    <definedName name="TT_3p" localSheetId="22">#REF!</definedName>
    <definedName name="TT_3p">#REF!</definedName>
    <definedName name="TT_3p_18" localSheetId="22">#REF!</definedName>
    <definedName name="TT_3p_18">#REF!</definedName>
    <definedName name="TT_cot" localSheetId="22">#REF!</definedName>
    <definedName name="TT_cot">#REF!</definedName>
    <definedName name="TT_cot_18" localSheetId="22">#REF!</definedName>
    <definedName name="TT_cot_18">#REF!</definedName>
    <definedName name="TT_RB" localSheetId="22">#REF!</definedName>
    <definedName name="TT_RB">#REF!</definedName>
    <definedName name="TT_TTBCNCTKT1">#REF!</definedName>
    <definedName name="TT1.1" localSheetId="0">#REF!</definedName>
    <definedName name="TT1.1" localSheetId="19">#REF!</definedName>
    <definedName name="TT1.1" localSheetId="16">#REF!</definedName>
    <definedName name="TT1.1" localSheetId="22">#REF!</definedName>
    <definedName name="TT1.1" localSheetId="7">#REF!</definedName>
    <definedName name="TT1.1">#REF!</definedName>
    <definedName name="TT1.2" localSheetId="0">#REF!</definedName>
    <definedName name="TT1.2" localSheetId="19">#REF!</definedName>
    <definedName name="TT1.2" localSheetId="22">#REF!</definedName>
    <definedName name="TT1.2" localSheetId="7">#REF!</definedName>
    <definedName name="TT1.2">#REF!</definedName>
    <definedName name="TT1.3" localSheetId="0">#REF!</definedName>
    <definedName name="TT1.3" localSheetId="19">#REF!</definedName>
    <definedName name="TT1.3" localSheetId="22">#REF!</definedName>
    <definedName name="TT1.3" localSheetId="7">#REF!</definedName>
    <definedName name="TT1.3">#REF!</definedName>
    <definedName name="TT1.4" localSheetId="0">#REF!</definedName>
    <definedName name="TT1.4" localSheetId="19">#REF!</definedName>
    <definedName name="TT1.4" localSheetId="22">#REF!</definedName>
    <definedName name="TT1.4" localSheetId="7">#REF!</definedName>
    <definedName name="TT1.4">#REF!</definedName>
    <definedName name="TT1.5" localSheetId="0">#REF!</definedName>
    <definedName name="TT1.5" localSheetId="19">#REF!</definedName>
    <definedName name="TT1.5" localSheetId="22">#REF!</definedName>
    <definedName name="TT1.5" localSheetId="7">#REF!</definedName>
    <definedName name="TT1.5">#REF!</definedName>
    <definedName name="TT1.6" localSheetId="0">#REF!</definedName>
    <definedName name="TT1.6" localSheetId="19">#REF!</definedName>
    <definedName name="TT1.6" localSheetId="22">#REF!</definedName>
    <definedName name="TT1.6" localSheetId="7">#REF!</definedName>
    <definedName name="TT1.6">#REF!</definedName>
    <definedName name="TT1.7" localSheetId="0">#REF!</definedName>
    <definedName name="TT1.7" localSheetId="19">#REF!</definedName>
    <definedName name="TT1.7" localSheetId="22">#REF!</definedName>
    <definedName name="TT1.7" localSheetId="7">#REF!</definedName>
    <definedName name="TT1.7">#REF!</definedName>
    <definedName name="TT1.8" localSheetId="0">#REF!</definedName>
    <definedName name="TT1.8" localSheetId="19">#REF!</definedName>
    <definedName name="TT1.8" localSheetId="22">#REF!</definedName>
    <definedName name="TT1.8" localSheetId="7">#REF!</definedName>
    <definedName name="TT1.8">#REF!</definedName>
    <definedName name="TT1.9" localSheetId="0">#REF!</definedName>
    <definedName name="TT1.9" localSheetId="19">#REF!</definedName>
    <definedName name="TT1.9" localSheetId="22">#REF!</definedName>
    <definedName name="TT1.9" localSheetId="7">#REF!</definedName>
    <definedName name="TT1.9">#REF!</definedName>
    <definedName name="tt1pnc" localSheetId="22">#REF!</definedName>
    <definedName name="tt1pnc">#REF!</definedName>
    <definedName name="tt1pnc_14">#REF!</definedName>
    <definedName name="tt1pvl" localSheetId="22">#REF!</definedName>
    <definedName name="tt1pvl">#REF!</definedName>
    <definedName name="tt1pvl_14">#REF!</definedName>
    <definedName name="tt3pnc" localSheetId="22">#REF!</definedName>
    <definedName name="tt3pnc">#REF!</definedName>
    <definedName name="tt3pnc_14">#REF!</definedName>
    <definedName name="tt3pvl" localSheetId="22">#REF!</definedName>
    <definedName name="tt3pvl">#REF!</definedName>
    <definedName name="tt3pvl_14">#REF!</definedName>
    <definedName name="ttam" localSheetId="22">#REF!</definedName>
    <definedName name="ttam">#REF!</definedName>
    <definedName name="ttao" localSheetId="22">#REF!</definedName>
    <definedName name="ttao">#REF!</definedName>
    <definedName name="ttbt" localSheetId="22">#REF!</definedName>
    <definedName name="ttbt">#REF!</definedName>
    <definedName name="ttdb">1.2</definedName>
    <definedName name="TTDD" localSheetId="22">#REF!+#REF!+#REF!</definedName>
    <definedName name="TTDD">#REF!+#REF!+#REF!</definedName>
    <definedName name="TTDD_14" localSheetId="22">#REF!+#REF!+#REF!</definedName>
    <definedName name="TTDD_14">#REF!+#REF!+#REF!</definedName>
    <definedName name="TTDD1P" localSheetId="22">#REF!</definedName>
    <definedName name="TTDD1P">#REF!</definedName>
    <definedName name="TTDD1P_18">#REF!</definedName>
    <definedName name="TTDD3P" localSheetId="22">#REF!</definedName>
    <definedName name="TTDD3P">#REF!</definedName>
    <definedName name="TTDD3P_14">#REF!</definedName>
    <definedName name="ttdd3pct" localSheetId="22">#REF!</definedName>
    <definedName name="ttdd3pct">#REF!</definedName>
    <definedName name="TTDDCT3p" localSheetId="22">#REF!</definedName>
    <definedName name="TTDDCT3p">#REF!</definedName>
    <definedName name="TTDDCT3p_14" localSheetId="22">#REF!</definedName>
    <definedName name="TTDDCT3p_14">#REF!</definedName>
    <definedName name="TTDH" localSheetId="22">#REF!</definedName>
    <definedName name="TTDH">#REF!</definedName>
    <definedName name="TTDKKH">#REF!</definedName>
    <definedName name="TTDKKH_18">#REF!</definedName>
    <definedName name="TTdot2" localSheetId="22">{"'Sheet1'!$L$16"}</definedName>
    <definedName name="TTdot2">{"'Sheet1'!$L$16"}</definedName>
    <definedName name="TTHBCMTDKQII">#REF!</definedName>
    <definedName name="TTHBCMTDKT5">#REF!</definedName>
    <definedName name="TTHBCMTQI">#REF!</definedName>
    <definedName name="TTHBCMTT4">#REF!</definedName>
    <definedName name="tthi" localSheetId="22">#REF!</definedName>
    <definedName name="tthi">#REF!</definedName>
    <definedName name="tti">#REF!</definedName>
    <definedName name="ttinh" localSheetId="22">#REF!</definedName>
    <definedName name="ttinh">#REF!</definedName>
    <definedName name="TTJ" localSheetId="22">{#N/A,#N/A,FALSE,"Sheet1";#N/A,#N/A,FALSE,"Sheet1";#N/A,#N/A,FALSE,"Sheet1"}</definedName>
    <definedName name="TTJ">{#N/A,#N/A,FALSE,"Sheet1";#N/A,#N/A,FALSE,"Sheet1";#N/A,#N/A,FALSE,"Sheet1"}</definedName>
    <definedName name="TTK3p" localSheetId="22">#REF!</definedName>
    <definedName name="TTK3p">#REF!</definedName>
    <definedName name="TTK3p_14" localSheetId="22">#REF!</definedName>
    <definedName name="TTK3p_14">#REF!</definedName>
    <definedName name="TTKH" localSheetId="22">#REF!</definedName>
    <definedName name="TTKH">#REF!</definedName>
    <definedName name="TTKMKD" localSheetId="22">#REF!</definedName>
    <definedName name="TTKMKD">#REF!</definedName>
    <definedName name="TTKMKH" localSheetId="22">#REF!</definedName>
    <definedName name="TTKMKH">#REF!</definedName>
    <definedName name="TTKMKT" localSheetId="22">#REF!</definedName>
    <definedName name="TTKMKT">#REF!</definedName>
    <definedName name="TTKMPKTGS" localSheetId="22">#REF!</definedName>
    <definedName name="TTKMPKTGS">#REF!</definedName>
    <definedName name="TTKMTMDN" localSheetId="22">#REF!</definedName>
    <definedName name="TTKMTMDN">#REF!</definedName>
    <definedName name="TTKMTMKSNB" localSheetId="22">#REF!</definedName>
    <definedName name="TTKMTMKSNB">#REF!</definedName>
    <definedName name="TTKMTMPCN" localSheetId="22">#REF!</definedName>
    <definedName name="TTKMTMPCN">#REF!</definedName>
    <definedName name="ttkmtmtmdv" localSheetId="22">#REF!</definedName>
    <definedName name="ttkmtmtmdv">#REF!</definedName>
    <definedName name="TTKMTTDH" localSheetId="22">#REF!</definedName>
    <definedName name="TTKMTTDH">#REF!</definedName>
    <definedName name="TTLB1">#REF!</definedName>
    <definedName name="TTLB2">#REF!</definedName>
    <definedName name="TTLB3">#REF!</definedName>
    <definedName name="TTN" localSheetId="22">#REF!</definedName>
    <definedName name="TTN">#REF!</definedName>
    <definedName name="tto" localSheetId="22">#REF!</definedName>
    <definedName name="tto">#REF!</definedName>
    <definedName name="ttop" localSheetId="22">#REF!</definedName>
    <definedName name="ttop">#REF!</definedName>
    <definedName name="ttoxtp" localSheetId="22">#REF!</definedName>
    <definedName name="ttoxtp">#REF!</definedName>
    <definedName name="TTP" localSheetId="22">#REF!</definedName>
    <definedName name="TTP">#REF!</definedName>
    <definedName name="ttronmk" localSheetId="22">#REF!</definedName>
    <definedName name="ttronmk">#REF!</definedName>
    <definedName name="ttronmk_18" localSheetId="22">#REF!</definedName>
    <definedName name="ttronmk_18">#REF!</definedName>
    <definedName name="ttstc">#REF!</definedName>
    <definedName name="ttstctg">#REF!</definedName>
    <definedName name="ttt" localSheetId="22">#REF!</definedName>
    <definedName name="ttt">#REF!</definedName>
    <definedName name="tttb" localSheetId="22">#REF!</definedName>
    <definedName name="tttb">#REF!</definedName>
    <definedName name="TTTR" localSheetId="22">#REF!</definedName>
    <definedName name="TTTR">#REF!</definedName>
    <definedName name="tttt" localSheetId="22">#REF!</definedName>
    <definedName name="tttt">#REF!</definedName>
    <definedName name="tttttt" localSheetId="22">#REF!</definedName>
    <definedName name="tttttt">#REF!</definedName>
    <definedName name="tttttt_14" localSheetId="22">#REF!</definedName>
    <definedName name="tttttt_14">#REF!</definedName>
    <definedName name="ttttttt" localSheetId="22">#REF!</definedName>
    <definedName name="ttttttt">#REF!</definedName>
    <definedName name="ttttttt_14" localSheetId="22">#REF!</definedName>
    <definedName name="ttttttt_14">#REF!</definedName>
    <definedName name="tttttttt_14" localSheetId="22">#REF!</definedName>
    <definedName name="tttttttt_14">#REF!</definedName>
    <definedName name="ttttttttt_14" localSheetId="22">#REF!</definedName>
    <definedName name="ttttttttt_14">#REF!</definedName>
    <definedName name="tttttttttt_14">#REF!</definedName>
    <definedName name="ttttttttttt" localSheetId="22">#REF!</definedName>
    <definedName name="ttttttttttt">#REF!</definedName>
    <definedName name="ttttttttttt_14" localSheetId="22">#REF!</definedName>
    <definedName name="ttttttttttt_14">#REF!</definedName>
    <definedName name="tttttttttttt" localSheetId="22">#REF!</definedName>
    <definedName name="tttttttttttt">#REF!</definedName>
    <definedName name="tttttttttttt_14" localSheetId="22">#REF!</definedName>
    <definedName name="tttttttttttt_14">#REF!</definedName>
    <definedName name="ttttttttttttt" localSheetId="22">#REF!</definedName>
    <definedName name="ttttttttttttt">#REF!</definedName>
    <definedName name="ttttttttttttt_14" localSheetId="22">#REF!</definedName>
    <definedName name="ttttttttttttt_14">#REF!</definedName>
    <definedName name="ttttttttttttttt_14" localSheetId="22">#REF!</definedName>
    <definedName name="ttttttttttttttt_14">#REF!</definedName>
    <definedName name="TTVAn5" localSheetId="22">#REF!</definedName>
    <definedName name="TTVAn5">#REF!</definedName>
    <definedName name="tu" localSheetId="0">{"'Sheet1'!$L$16"}</definedName>
    <definedName name="tu" localSheetId="14">{"'Sheet1'!$L$16"}</definedName>
    <definedName name="tu" localSheetId="16">{"'Sheet1'!$L$16"}</definedName>
    <definedName name="tu" localSheetId="17">{"'Sheet1'!$L$16"}</definedName>
    <definedName name="tu" localSheetId="18">{"'Sheet1'!$L$16"}</definedName>
    <definedName name="tu" localSheetId="22">{"'Sheet1'!$L$16"}</definedName>
    <definedName name="tu" localSheetId="6">{"'Sheet1'!$L$16"}</definedName>
    <definedName name="tu" localSheetId="7">{"'Sheet1'!$L$16"}</definedName>
    <definedName name="tu">{"'Sheet1'!$L$16"}</definedName>
    <definedName name="Tu_dung_ton_that">#REF!</definedName>
    <definedName name="tuan" localSheetId="22">#REF!</definedName>
    <definedName name="tuan">#REF!</definedName>
    <definedName name="tuan_39" localSheetId="22">#REF!</definedName>
    <definedName name="tuan_39">[0]!Drop2</definedName>
    <definedName name="tuan_40" localSheetId="22">#REF!</definedName>
    <definedName name="tuan_40">[0]!Drop2</definedName>
    <definedName name="tuan_41" localSheetId="22">#REF!</definedName>
    <definedName name="tuan_41">[0]!Drop2</definedName>
    <definedName name="TUAN45" localSheetId="22">#REF!</definedName>
    <definedName name="TUAN45">#REF!</definedName>
    <definedName name="TUAN46" localSheetId="22">#REF!</definedName>
    <definedName name="TUAN46">#REF!</definedName>
    <definedName name="TUAN48" localSheetId="22">#REF!</definedName>
    <definedName name="TUAN48">#REF!</definedName>
    <definedName name="TUAN49">#REF!</definedName>
    <definedName name="TUAN50">#REF!</definedName>
    <definedName name="TUAN51">#REF!</definedName>
    <definedName name="TUAN52">#REF!</definedName>
    <definedName name="TuanGiao">#REF!</definedName>
    <definedName name="tuankhanhtuyet" localSheetId="22">{0}</definedName>
    <definedName name="tuankhanhtuyet">{0}</definedName>
    <definedName name="TUANKHANHTUYET1" localSheetId="22">'B4. Định mức QLDA &amp; TV'!TUANKHANHTUYET1</definedName>
    <definedName name="TUANKHANHTUYET1">[0]!TUANKHANHTUYET1</definedName>
    <definedName name="TUANKHANHTUYET12">#REF!</definedName>
    <definedName name="TUANKHANHTUYET2" localSheetId="22">'B4. Định mức QLDA &amp; TV'!TUANKHANHTUYET2</definedName>
    <definedName name="TUANKHANHTUYET2">[0]!TUANKHANHTUYET2</definedName>
    <definedName name="tudc" localSheetId="22">#REF!</definedName>
    <definedName name="tudc">#REF!</definedName>
    <definedName name="tuke_ban" localSheetId="22">#REF!</definedName>
    <definedName name="tuke_ban">#REF!</definedName>
    <definedName name="Tuke_vao" localSheetId="22">#REF!</definedName>
    <definedName name="Tuke_vao">#REF!</definedName>
    <definedName name="tum" localSheetId="22">#REF!</definedName>
    <definedName name="tum">#REF!</definedName>
    <definedName name="tung">#REF!</definedName>
    <definedName name="tung_14">#REF!</definedName>
    <definedName name="tuoi">#REF!</definedName>
    <definedName name="tuoi_14">#REF!</definedName>
    <definedName name="Tuong_chan" localSheetId="22">#REF!</definedName>
    <definedName name="Tuong_chan">#REF!</definedName>
    <definedName name="TuVan" localSheetId="22">#REF!</definedName>
    <definedName name="TuVan">#REF!</definedName>
    <definedName name="tuy" localSheetId="22">{"'Sheet1'!$L$16"}</definedName>
    <definedName name="tuy">{"'Sheet1'!$L$16"}</definedName>
    <definedName name="tuyen" localSheetId="22">{"'Sheet1'!$L$16"}</definedName>
    <definedName name="TUYEN">#REF!</definedName>
    <definedName name="tuyen_1" localSheetId="0">{"'Sheet1'!$L$16"}</definedName>
    <definedName name="tuyen_1" localSheetId="14">{"'Sheet1'!$L$16"}</definedName>
    <definedName name="tuyen_1" localSheetId="16">{"'Sheet1'!$L$16"}</definedName>
    <definedName name="tuyen_1" localSheetId="22">{"'Sheet1'!$L$16"}</definedName>
    <definedName name="tuyen_1" localSheetId="7">{"'Sheet1'!$L$16"}</definedName>
    <definedName name="tuyen_1">{"'Sheet1'!$L$16"}</definedName>
    <definedName name="tuyen08">#REF!</definedName>
    <definedName name="tuyen13" localSheetId="22">#REF!</definedName>
    <definedName name="tuyen13">#REF!</definedName>
    <definedName name="tuyen25" localSheetId="22">#REF!</definedName>
    <definedName name="tuyen25">#REF!</definedName>
    <definedName name="tuyen28" localSheetId="22">#REF!</definedName>
    <definedName name="tuyen28">#REF!</definedName>
    <definedName name="tuyen33" localSheetId="22">#REF!</definedName>
    <definedName name="tuyen33">#REF!</definedName>
    <definedName name="tuyen37" localSheetId="22">#REF!</definedName>
    <definedName name="tuyen37">#REF!</definedName>
    <definedName name="tuyen50" localSheetId="22">#REF!</definedName>
    <definedName name="tuyen50">#REF!</definedName>
    <definedName name="tuyennhanh" localSheetId="0">{"'Sheet1'!$L$16"}</definedName>
    <definedName name="tuyennhanh" localSheetId="14">{"'Sheet1'!$L$16"}</definedName>
    <definedName name="tuyennhanh" localSheetId="19">{"'Sheet1'!$L$16"}</definedName>
    <definedName name="tuyennhanh" localSheetId="16">{"'Sheet1'!$L$16"}</definedName>
    <definedName name="tuyennhanh" localSheetId="17">{"'Sheet1'!$L$16"}</definedName>
    <definedName name="tuyennhanh" localSheetId="18">{"'Sheet1'!$L$16"}</definedName>
    <definedName name="tuyennhanh" localSheetId="22">{"'Sheet1'!$L$16"}</definedName>
    <definedName name="tuyennhanh" localSheetId="6">{"'Sheet1'!$L$16"}</definedName>
    <definedName name="tuyennhanh" localSheetId="7">{"'Sheet1'!$L$16"}</definedName>
    <definedName name="tuyennhanh">{"'Sheet1'!$L$16"}</definedName>
    <definedName name="tuyennhanh_1" localSheetId="0">{"'Sheet1'!$L$16"}</definedName>
    <definedName name="tuyennhanh_1" localSheetId="14">{"'Sheet1'!$L$16"}</definedName>
    <definedName name="tuyennhanh_1" localSheetId="16">{"'Sheet1'!$L$16"}</definedName>
    <definedName name="tuyennhanh_1" localSheetId="22">{"'Sheet1'!$L$16"}</definedName>
    <definedName name="tuyennhanh_1" localSheetId="7">{"'Sheet1'!$L$16"}</definedName>
    <definedName name="tuyennhanh_1">{"'Sheet1'!$L$16"}</definedName>
    <definedName name="Tuyenquang">#REF!</definedName>
    <definedName name="tuyequang">#REF!</definedName>
    <definedName name="tuynen" localSheetId="0">{"'Sheet1'!$L$16"}</definedName>
    <definedName name="tuynen" localSheetId="14">{"'Sheet1'!$L$16"}</definedName>
    <definedName name="tuynen" localSheetId="16">{"'Sheet1'!$L$16"}</definedName>
    <definedName name="tuynen" localSheetId="22">{"'Sheet1'!$L$16"}</definedName>
    <definedName name="tuynen" localSheetId="6">{"'Sheet1'!$L$16"}</definedName>
    <definedName name="tuynen" localSheetId="7">{"'Sheet1'!$L$16"}</definedName>
    <definedName name="tuynen">{"'Sheet1'!$L$16"}</definedName>
    <definedName name="TV" localSheetId="22">#REF!</definedName>
    <definedName name="TV">#REF!</definedName>
    <definedName name="TV_ban" localSheetId="22">#REF!</definedName>
    <definedName name="TV_ban">#REF!</definedName>
    <definedName name="TV_vao" localSheetId="22">#REF!</definedName>
    <definedName name="TV_vao">#REF!</definedName>
    <definedName name="tv75nc" localSheetId="22">#REF!</definedName>
    <definedName name="tv75nc">#REF!</definedName>
    <definedName name="tv75nc_18" localSheetId="22">#REF!</definedName>
    <definedName name="tv75nc_18">#REF!</definedName>
    <definedName name="tv75vl" localSheetId="22">#REF!</definedName>
    <definedName name="tv75vl">#REF!</definedName>
    <definedName name="tv75vl_18" localSheetId="22">#REF!</definedName>
    <definedName name="tv75vl_18">#REF!</definedName>
    <definedName name="tvbt" localSheetId="22">#REF!</definedName>
    <definedName name="tvbt">#REF!</definedName>
    <definedName name="TVDT" localSheetId="22">#REF!</definedName>
    <definedName name="TVDT">#REF!</definedName>
    <definedName name="tvg">#REF!</definedName>
    <definedName name="tvhkttg">#REF!</definedName>
    <definedName name="tvl">#REF!</definedName>
    <definedName name="TVNGT" localSheetId="22">#REF!</definedName>
    <definedName name="TVNGT">#REF!</definedName>
    <definedName name="TVNOT" localSheetId="22">#REF!</definedName>
    <definedName name="TVNOT">#REF!</definedName>
    <definedName name="tvtkttg">#REF!</definedName>
    <definedName name="TX" localSheetId="22">#REF!</definedName>
    <definedName name="TX">#REF!</definedName>
    <definedName name="tx1pignc" localSheetId="22">#REF!</definedName>
    <definedName name="tx1pignc">#REF!</definedName>
    <definedName name="tx1pignc_14">#REF!</definedName>
    <definedName name="tx1pindnc" localSheetId="22">#REF!</definedName>
    <definedName name="tx1pindnc">#REF!</definedName>
    <definedName name="tx1pindnc_14">#REF!</definedName>
    <definedName name="tx1pingnc" localSheetId="22">#REF!</definedName>
    <definedName name="tx1pingnc">#REF!</definedName>
    <definedName name="tx1pingnc_14">#REF!</definedName>
    <definedName name="tx1pintnc" localSheetId="22">#REF!</definedName>
    <definedName name="tx1pintnc">#REF!</definedName>
    <definedName name="tx1pintnc_14">#REF!</definedName>
    <definedName name="tx1pitnc" localSheetId="22">#REF!</definedName>
    <definedName name="tx1pitnc">#REF!</definedName>
    <definedName name="tx1pitnc_14">#REF!</definedName>
    <definedName name="tx2mhnnc" localSheetId="22">#REF!</definedName>
    <definedName name="tx2mhnnc">#REF!</definedName>
    <definedName name="tx2mhnnc_14">#REF!</definedName>
    <definedName name="tx2mitnc" localSheetId="22">#REF!</definedName>
    <definedName name="tx2mitnc">#REF!</definedName>
    <definedName name="tx2mitnc_14">#REF!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GM">#REF!</definedName>
    <definedName name="txhnnc" localSheetId="22">#REF!</definedName>
    <definedName name="txhnnc">#REF!</definedName>
    <definedName name="txhnnc_14">#REF!</definedName>
    <definedName name="txig1nc" localSheetId="22">#REF!</definedName>
    <definedName name="txig1nc">#REF!</definedName>
    <definedName name="txig1nc_14">#REF!</definedName>
    <definedName name="txin190nc" localSheetId="22">#REF!</definedName>
    <definedName name="txin190nc">#REF!</definedName>
    <definedName name="txin190nc_14">#REF!</definedName>
    <definedName name="txinnc" localSheetId="22">#REF!</definedName>
    <definedName name="txinnc">#REF!</definedName>
    <definedName name="txinnc_14">#REF!</definedName>
    <definedName name="txit1nc" localSheetId="22">#REF!</definedName>
    <definedName name="txit1nc">#REF!</definedName>
    <definedName name="txit1nc_14">#REF!</definedName>
    <definedName name="ty" localSheetId="0">{"'Sheet1'!$L$16"}</definedName>
    <definedName name="ty" localSheetId="14">{"'Sheet1'!$L$16"}</definedName>
    <definedName name="ty" localSheetId="16">{"'Sheet1'!$L$16"}</definedName>
    <definedName name="ty" localSheetId="17">{"'Sheet1'!$L$16"}</definedName>
    <definedName name="ty" localSheetId="18">{"'Sheet1'!$L$16"}</definedName>
    <definedName name="ty" localSheetId="22">{"'Sheet1'!$L$16"}</definedName>
    <definedName name="ty" localSheetId="6">{"'Sheet1'!$L$16"}</definedName>
    <definedName name="ty" localSheetId="7">{"'Sheet1'!$L$16"}</definedName>
    <definedName name="ty">{"'Sheet1'!$L$16"}</definedName>
    <definedName name="Ty_gia" localSheetId="22">#REF!</definedName>
    <definedName name="Ty_gia">#REF!</definedName>
    <definedName name="ty_gia_giao_dich_NH" localSheetId="22">#REF!</definedName>
    <definedName name="ty_gia_giao_dich_NH">#REF!</definedName>
    <definedName name="Tỷ_giá_USD_VNĐ" localSheetId="22">#REF!</definedName>
    <definedName name="Tỷ_giá_USD_VNĐ">#REF!</definedName>
    <definedName name="ty_gia_vao_thau" localSheetId="22">#REF!</definedName>
    <definedName name="ty_gia_vao_thau">#REF!</definedName>
    <definedName name="Ty_gia_yen">#REF!</definedName>
    <definedName name="ty_le" localSheetId="22">#REF!</definedName>
    <definedName name="ty_le">#REF!</definedName>
    <definedName name="Ty_Le_1">#REF!</definedName>
    <definedName name="ty_le_2" localSheetId="22">#REF!</definedName>
    <definedName name="ty_le_2">#REF!</definedName>
    <definedName name="ty_le_2019">#REF!</definedName>
    <definedName name="ty_le_3" localSheetId="22">#REF!</definedName>
    <definedName name="ty_le_3">#REF!</definedName>
    <definedName name="ty_le_BTN" localSheetId="22">#REF!</definedName>
    <definedName name="ty_le_BTN">#REF!</definedName>
    <definedName name="Tỷ_lệ_lãi_gộp_thiết_bị_chính" localSheetId="22">#REF!</definedName>
    <definedName name="Tỷ_lệ_lãi_gộp_thiết_bị_chính">#REF!</definedName>
    <definedName name="Ty_le1" localSheetId="22">#REF!</definedName>
    <definedName name="Ty_le1">#REF!</definedName>
    <definedName name="TYERT" localSheetId="0">{#N/A,#N/A,FALSE,"Chi tiÆt"}</definedName>
    <definedName name="TYERT" localSheetId="14">{#N/A,#N/A,FALSE,"Chi tiÆt"}</definedName>
    <definedName name="TYERT" localSheetId="16">{#N/A,#N/A,FALSE,"Chi tiÆt"}</definedName>
    <definedName name="TYERT" localSheetId="22">{#N/A,#N/A,FALSE,"Chi tiÆt"}</definedName>
    <definedName name="TYERT" localSheetId="6">{#N/A,#N/A,FALSE,"Chi tiÆt"}</definedName>
    <definedName name="TYERT">{#N/A,#N/A,FALSE,"Chi tiÆt"}</definedName>
    <definedName name="Tygia" localSheetId="22">#REF!</definedName>
    <definedName name="Tygia">#REF!</definedName>
    <definedName name="Tygia_USD_VND" localSheetId="22">#REF!</definedName>
    <definedName name="Tygia_USD_VND">#REF!</definedName>
    <definedName name="TyGiaUSD" localSheetId="22">#REF!</definedName>
    <definedName name="TyGiaUSD">#REF!</definedName>
    <definedName name="Tyle_CP_Duphong" localSheetId="22">#REF!</definedName>
    <definedName name="Tyle_CP_Duphong">#REF!</definedName>
    <definedName name="Tyle_Delta" localSheetId="22">#REF!</definedName>
    <definedName name="Tyle_Delta">#REF!</definedName>
    <definedName name="tyle_pvon_18" localSheetId="22">#REF!</definedName>
    <definedName name="tyle_pvon_18">#REF!</definedName>
    <definedName name="tyle2">#REF!</definedName>
    <definedName name="TyleDKHT_DSo" localSheetId="22">#REF!</definedName>
    <definedName name="TyleDKHT_DSo">#REF!</definedName>
    <definedName name="TyLeDuPhong" localSheetId="22">0.1</definedName>
    <definedName name="TyLeDuPhong">0.1</definedName>
    <definedName name="TylePC" localSheetId="22">#REF!</definedName>
    <definedName name="TylePC">#REF!</definedName>
    <definedName name="TylePM" localSheetId="22">#REF!</definedName>
    <definedName name="TylePM">#REF!</definedName>
    <definedName name="TyLeTangTruong" localSheetId="22">1+#REF!</definedName>
    <definedName name="TyLeTangTruong">1+#REF!</definedName>
    <definedName name="Typ_bord">#REF!</definedName>
    <definedName name="TYPE" localSheetId="22">#REF!</definedName>
    <definedName name="TYPE">#REF!</definedName>
    <definedName name="Type_1" localSheetId="22">#REF!</definedName>
    <definedName name="Type_1">#REF!</definedName>
    <definedName name="Type_2">#REF!</definedName>
    <definedName name="Typempt">#REF!</definedName>
    <definedName name="TYT" localSheetId="22">BlankMacro1</definedName>
    <definedName name="TYT">BlankMacro1</definedName>
    <definedName name="tz" localSheetId="22">#REF!</definedName>
    <definedName name="tz">#REF!</definedName>
    <definedName name="tz593_18" localSheetId="22">#REF!</definedName>
    <definedName name="tz593_18">#REF!</definedName>
    <definedName name="u" localSheetId="22">[0]!Z</definedName>
    <definedName name="u">[0]!Z</definedName>
    <definedName name="ư" localSheetId="0">#REF!</definedName>
    <definedName name="ư" localSheetId="16">#REF!</definedName>
    <definedName name="ư" localSheetId="22">#REF!</definedName>
    <definedName name="ư" localSheetId="6">#REF!</definedName>
    <definedName name="ư">#REF!</definedName>
    <definedName name="u_level_price">#REF!</definedName>
    <definedName name="U_tien">#REF!</definedName>
    <definedName name="u.j">#REF!</definedName>
    <definedName name="u.v">#REF!</definedName>
    <definedName name="uassw_sh" localSheetId="0">{"'Sheet1'!$L$16"}</definedName>
    <definedName name="uassw_sh" localSheetId="14">{"'Sheet1'!$L$16"}</definedName>
    <definedName name="uassw_sh" localSheetId="19">{"'Sheet1'!$L$16"}</definedName>
    <definedName name="uassw_sh" localSheetId="16">{"'Sheet1'!$L$16"}</definedName>
    <definedName name="uassw_sh" localSheetId="17">{"'Sheet1'!$L$16"}</definedName>
    <definedName name="uassw_sh" localSheetId="18">{"'Sheet1'!$L$16"}</definedName>
    <definedName name="uassw_sh" localSheetId="22">{"'Sheet1'!$L$16"}</definedName>
    <definedName name="uassw_sh" localSheetId="6">{"'Sheet1'!$L$16"}</definedName>
    <definedName name="uassw_sh">{"'Sheet1'!$L$16"}</definedName>
    <definedName name="uassw_sh_1" localSheetId="0">{"'Sheet1'!$L$16"}</definedName>
    <definedName name="uassw_sh_1" localSheetId="14">{"'Sheet1'!$L$16"}</definedName>
    <definedName name="uassw_sh_1" localSheetId="16">{"'Sheet1'!$L$16"}</definedName>
    <definedName name="uassw_sh_1" localSheetId="22">{"'Sheet1'!$L$16"}</definedName>
    <definedName name="uassw_sh_1" localSheetId="7">{"'Sheet1'!$L$16"}</definedName>
    <definedName name="uassw_sh_1">{"'Sheet1'!$L$16"}</definedName>
    <definedName name="UBDT" localSheetId="22">{"'Sheet1'!$L$16"}</definedName>
    <definedName name="UBDT">{"'Sheet1'!$L$16"}</definedName>
    <definedName name="Ud" localSheetId="22">#REF!</definedName>
    <definedName name="Ud" localSheetId="7">#REF!</definedName>
    <definedName name="Ud">#REF!</definedName>
    <definedName name="UD_ini">#REF!</definedName>
    <definedName name="udbom">#REF!</definedName>
    <definedName name="Udm_18">#REF!</definedName>
    <definedName name="ưeqe" localSheetId="22">#REF!</definedName>
    <definedName name="ưeqe">#REF!</definedName>
    <definedName name="ƯEQƯEW">#REF!</definedName>
    <definedName name="ƯEQƯEWQ">#REF!</definedName>
    <definedName name="ugh">#REF!</definedName>
    <definedName name="úGHH" localSheetId="22">{"'Sheet1'!$L$16"}</definedName>
    <definedName name="úGHH">{"'Sheet1'!$L$16"}</definedName>
    <definedName name="ugj" localSheetId="22">{"'Sheet1'!$L$16"}</definedName>
    <definedName name="ugj">{"'Sheet1'!$L$16"}</definedName>
    <definedName name="uhpupui" localSheetId="22">{"'Sheet1'!$L$16"}</definedName>
    <definedName name="uhpupui">{"'Sheet1'!$L$16"}</definedName>
    <definedName name="un">#REF!</definedName>
    <definedName name="UNGHOA">#REF!</definedName>
    <definedName name="UniqueActor" localSheetId="22">#REF!</definedName>
    <definedName name="UniqueActor">#REF!</definedName>
    <definedName name="UNIT" localSheetId="19">#REF!</definedName>
    <definedName name="UNIT" localSheetId="22">#REF!</definedName>
    <definedName name="UNIT" localSheetId="7">#REF!</definedName>
    <definedName name="UNIT">#REF!</definedName>
    <definedName name="Unit_1" localSheetId="22">#REF!</definedName>
    <definedName name="Unit_1">#REF!</definedName>
    <definedName name="Unit_2" localSheetId="22">#REF!</definedName>
    <definedName name="Unit_2">#REF!</definedName>
    <definedName name="Unit_3" localSheetId="22">#REF!</definedName>
    <definedName name="Unit_3">#REF!</definedName>
    <definedName name="unit_cost">#REF!</definedName>
    <definedName name="Unit_Price">#REF!</definedName>
    <definedName name="unite_de_compte_ecarts_f">#REF!</definedName>
    <definedName name="unite_de_compte_ecarts_o">#REF!</definedName>
    <definedName name="unite_de_compte_ecartsautre_f">#REF!</definedName>
    <definedName name="unite_de_compte_ecartsautre_o">#REF!</definedName>
    <definedName name="unite_de_compte_fraisdep_f">#REF!</definedName>
    <definedName name="unite_de_compte_fraisdep_f_w">#REF!</definedName>
    <definedName name="unite_de_compte_fraisdep_o">#REF!</definedName>
    <definedName name="unite_de_compte_fraisdep_o_w">#REF!</definedName>
    <definedName name="UnitPriceColumeName" localSheetId="22">#REF!</definedName>
    <definedName name="UnitPriceColumeName">#REF!</definedName>
    <definedName name="unitt" localSheetId="22">BlankMacro1</definedName>
    <definedName name="unitt">BlankMacro1</definedName>
    <definedName name="UNL" localSheetId="22">#REF!</definedName>
    <definedName name="UNL">#REF!</definedName>
    <definedName name="ủnt" localSheetId="0">{"'Sheet1'!$L$16"}</definedName>
    <definedName name="ủnt" localSheetId="14">{"'Sheet1'!$L$16"}</definedName>
    <definedName name="ủnt" localSheetId="19">{"'Sheet1'!$L$16"}</definedName>
    <definedName name="ủnt" localSheetId="16">{"'Sheet1'!$L$16"}</definedName>
    <definedName name="ủnt" localSheetId="17">{"'Sheet1'!$L$16"}</definedName>
    <definedName name="ủnt" localSheetId="18">{"'Sheet1'!$L$16"}</definedName>
    <definedName name="ủnt" localSheetId="22">{"'Sheet1'!$L$16"}</definedName>
    <definedName name="ủnt" localSheetId="6">{"'Sheet1'!$L$16"}</definedName>
    <definedName name="ủnt">{"'Sheet1'!$L$16"}</definedName>
    <definedName name="ủnt_1" localSheetId="0">{"'Sheet1'!$L$16"}</definedName>
    <definedName name="ủnt_1" localSheetId="14">{"'Sheet1'!$L$16"}</definedName>
    <definedName name="ủnt_1" localSheetId="16">{"'Sheet1'!$L$16"}</definedName>
    <definedName name="ủnt_1" localSheetId="22">{"'Sheet1'!$L$16"}</definedName>
    <definedName name="ủnt_1" localSheetId="7">{"'Sheet1'!$L$16"}</definedName>
    <definedName name="ủnt_1">{"'Sheet1'!$L$16"}</definedName>
    <definedName name="UP" localSheetId="22">#REF!,#REF!,#REF!,#REF!,#REF!,#REF!,#REF!,#REF!,#REF!,#REF!,#REF!</definedName>
    <definedName name="UP">#REF!,#REF!,#REF!,#REF!,#REF!,#REF!,#REF!,#REF!,#REF!,#REF!,#REF!</definedName>
    <definedName name="UP_first_item" localSheetId="22">L141C4</definedName>
    <definedName name="UP_first_item">L141C4</definedName>
    <definedName name="UPDATE">#REF!</definedName>
    <definedName name="UPDATE_NO_TAX">#REF!</definedName>
    <definedName name="UPDATE_TAX">#REF!</definedName>
    <definedName name="UpdDurattion_Minute" localSheetId="22">#REF!</definedName>
    <definedName name="UpdDurattion_Minute">#REF!</definedName>
    <definedName name="Upg_operation">#REF!</definedName>
    <definedName name="UpgPremiumTable" localSheetId="22">#REF!</definedName>
    <definedName name="UpgPremiumTable">#REF!</definedName>
    <definedName name="Upgrade" localSheetId="22">#REF!</definedName>
    <definedName name="Upgrade">#REF!</definedName>
    <definedName name="Upgrade_Kit" localSheetId="22">#REF!</definedName>
    <definedName name="Upgrade_Kit">#REF!</definedName>
    <definedName name="Upgrade_Kit_V9.2" localSheetId="22">#REF!</definedName>
    <definedName name="Upgrade_Kit_V9.2">#REF!</definedName>
    <definedName name="UpgradeDeplGuide" localSheetId="22">#REF!</definedName>
    <definedName name="UpgradeDeplGuide">#REF!</definedName>
    <definedName name="UPL_B" localSheetId="22">#REF!</definedName>
    <definedName name="UPL_B">#REF!</definedName>
    <definedName name="uplift" localSheetId="22">#REF!</definedName>
    <definedName name="uplift">#REF!</definedName>
    <definedName name="upnoc" localSheetId="22">#REF!</definedName>
    <definedName name="upnoc">#REF!</definedName>
    <definedName name="upnoc_18">#REF!</definedName>
    <definedName name="UPS" localSheetId="22">#REF!</definedName>
    <definedName name="UPS">#REF!</definedName>
    <definedName name="UPS_ban" localSheetId="22">#REF!</definedName>
    <definedName name="UPS_ban">#REF!</definedName>
    <definedName name="UPS_vao" localSheetId="22">#REF!</definedName>
    <definedName name="UPS_vao">#REF!</definedName>
    <definedName name="ưq3eqw">#REF!</definedName>
    <definedName name="ưqeưeư" localSheetId="22">#REF!</definedName>
    <definedName name="ưqeưeư">#REF!</definedName>
    <definedName name="us" localSheetId="22">46</definedName>
    <definedName name="us">46</definedName>
    <definedName name="usd" localSheetId="22">21000</definedName>
    <definedName name="usd">21000</definedName>
    <definedName name="USD_14" localSheetId="22">#REF!</definedName>
    <definedName name="USD_14">#REF!</definedName>
    <definedName name="USD_Euro" localSheetId="22">#REF!</definedName>
    <definedName name="USD_Euro">#REF!</definedName>
    <definedName name="USD_Euro_currency">#REF!</definedName>
    <definedName name="USD_Rate" localSheetId="22">#REF!</definedName>
    <definedName name="USD_Rate">#REF!</definedName>
    <definedName name="USD_to_MYR">#REF!</definedName>
    <definedName name="USDgunt">#REF!</definedName>
    <definedName name="usdPLC200">#REF!</definedName>
    <definedName name="USDrate" localSheetId="22">#REF!</definedName>
    <definedName name="USDrate">#REF!</definedName>
    <definedName name="USDtoEUR" localSheetId="22">#REF!</definedName>
    <definedName name="USDtoEUR">#REF!</definedName>
    <definedName name="use_case">#REF!</definedName>
    <definedName name="usecase">#REF!</definedName>
    <definedName name="UseCaseType">#REF!</definedName>
    <definedName name="UserCompany" localSheetId="22">#REF!</definedName>
    <definedName name="UserCompany">#REF!</definedName>
    <definedName name="UserEmail" localSheetId="22">#REF!</definedName>
    <definedName name="UserEmail">#REF!</definedName>
    <definedName name="UserFax" localSheetId="22">#REF!</definedName>
    <definedName name="UserFax">#REF!</definedName>
    <definedName name="UserFSC" localSheetId="22">#REF!</definedName>
    <definedName name="UserFSC">#REF!</definedName>
    <definedName name="UserName" localSheetId="22">#REF!</definedName>
    <definedName name="UserName">#REF!</definedName>
    <definedName name="UserStreet" localSheetId="22">#REF!</definedName>
    <definedName name="UserStreet">#REF!</definedName>
    <definedName name="UserTel" localSheetId="22">#REF!</definedName>
    <definedName name="UserTel">#REF!</definedName>
    <definedName name="UserTown" localSheetId="22">#REF!</definedName>
    <definedName name="UserTown">#REF!</definedName>
    <definedName name="UssdCell">#REF!</definedName>
    <definedName name="USY_OTH" localSheetId="22">#REF!</definedName>
    <definedName name="USY_OTH">#REF!</definedName>
    <definedName name="ut" localSheetId="22">BlankMacro1</definedName>
    <definedName name="ut">BlankMacro1</definedName>
    <definedName name="UT_1" localSheetId="22">#REF!</definedName>
    <definedName name="UT_1">#REF!</definedName>
    <definedName name="UT1_373" localSheetId="22">#REF!</definedName>
    <definedName name="UT1_373">#REF!</definedName>
    <definedName name="uta" localSheetId="22">{#N/A,#N/A,TRUE,"Perm";#N/A,#N/A,TRUE,"Architecture"}</definedName>
    <definedName name="uta">{#N/A,#N/A,TRUE,"Perm";#N/A,#N/A,TRUE,"Architecture"}</definedName>
    <definedName name="utgiÎgt" localSheetId="22">#REF!</definedName>
    <definedName name="utgiÎgt">#REF!</definedName>
    <definedName name="Utran1">#REF!</definedName>
    <definedName name="UUCP" localSheetId="22">#REF!</definedName>
    <definedName name="UUCP">#REF!</definedName>
    <definedName name="uuu" localSheetId="22">{"'Sheet1'!$L$16"}</definedName>
    <definedName name="uuu">{"'Sheet1'!$L$16"}</definedName>
    <definedName name="uuuu" localSheetId="22">{#N/A,#N/A,FALSE,"단가표지"}</definedName>
    <definedName name="uuuu">{#N/A,#N/A,FALSE,"단가표지"}</definedName>
    <definedName name="Uy" localSheetId="22">#REF!</definedName>
    <definedName name="Uy" localSheetId="7">#REF!</definedName>
    <definedName name="Uy">#REF!</definedName>
    <definedName name="uyen" localSheetId="0">{#N/A,#N/A,TRUE,"BT M200 da 10x20"}</definedName>
    <definedName name="uyen" localSheetId="14">{#N/A,#N/A,TRUE,"BT M200 da 10x20"}</definedName>
    <definedName name="uyen" localSheetId="19">{#N/A,#N/A,TRUE,"BT M200 da 10x20"}</definedName>
    <definedName name="uyen" localSheetId="16">{#N/A,#N/A,TRUE,"BT M200 da 10x20"}</definedName>
    <definedName name="uyen" localSheetId="22">{#N/A,#N/A,TRUE,"BT M200 da 10x20"}</definedName>
    <definedName name="uyen" localSheetId="6">{#N/A,#N/A,TRUE,"BT M200 da 10x20"}</definedName>
    <definedName name="uyen">{#N/A,#N/A,TRUE,"BT M200 da 10x20"}</definedName>
    <definedName name="uyen_1" localSheetId="0">{#N/A,#N/A,TRUE,"BT M200 da 10x20"}</definedName>
    <definedName name="uyen_1" localSheetId="14">{#N/A,#N/A,TRUE,"BT M200 da 10x20"}</definedName>
    <definedName name="uyen_1" localSheetId="16">{#N/A,#N/A,TRUE,"BT M200 da 10x20"}</definedName>
    <definedName name="uyen_1" localSheetId="22">{#N/A,#N/A,TRUE,"BT M200 da 10x20"}</definedName>
    <definedName name="uyen_1" localSheetId="7">{#N/A,#N/A,TRUE,"BT M200 da 10x20"}</definedName>
    <definedName name="uyen_1">{#N/A,#N/A,TRUE,"BT M200 da 10x20"}</definedName>
    <definedName name="ủytỉt" localSheetId="0">{"'Sheet1'!$L$16"}</definedName>
    <definedName name="ủytỉt" localSheetId="14">{"'Sheet1'!$L$16"}</definedName>
    <definedName name="ủytỉt" localSheetId="19">{"'Sheet1'!$L$16"}</definedName>
    <definedName name="ủytỉt" localSheetId="16">{"'Sheet1'!$L$16"}</definedName>
    <definedName name="ủytỉt" localSheetId="17">{"'Sheet1'!$L$16"}</definedName>
    <definedName name="ủytỉt" localSheetId="18">{"'Sheet1'!$L$16"}</definedName>
    <definedName name="ủytỉt" localSheetId="22">{"'Sheet1'!$L$16"}</definedName>
    <definedName name="ủytỉt" localSheetId="6">{"'Sheet1'!$L$16"}</definedName>
    <definedName name="ủytỉt">{"'Sheet1'!$L$16"}</definedName>
    <definedName name="ủytỉt_1" localSheetId="0">{"'Sheet1'!$L$16"}</definedName>
    <definedName name="ủytỉt_1" localSheetId="14">{"'Sheet1'!$L$16"}</definedName>
    <definedName name="ủytỉt_1" localSheetId="16">{"'Sheet1'!$L$16"}</definedName>
    <definedName name="ủytỉt_1" localSheetId="22">{"'Sheet1'!$L$16"}</definedName>
    <definedName name="ủytỉt_1" localSheetId="7">{"'Sheet1'!$L$16"}</definedName>
    <definedName name="ủytỉt_1">{"'Sheet1'!$L$16"}</definedName>
    <definedName name="uytjhtdjtj" localSheetId="0">{"'Sheet1'!$L$16"}</definedName>
    <definedName name="uytjhtdjtj" localSheetId="14">{"'Sheet1'!$L$16"}</definedName>
    <definedName name="uytjhtdjtj" localSheetId="19">{"'Sheet1'!$L$16"}</definedName>
    <definedName name="uytjhtdjtj" localSheetId="16">{"'Sheet1'!$L$16"}</definedName>
    <definedName name="uytjhtdjtj" localSheetId="17">{"'Sheet1'!$L$16"}</definedName>
    <definedName name="uytjhtdjtj" localSheetId="18">{"'Sheet1'!$L$16"}</definedName>
    <definedName name="uytjhtdjtj" localSheetId="22">{"'Sheet1'!$L$16"}</definedName>
    <definedName name="uytjhtdjtj" localSheetId="6">{"'Sheet1'!$L$16"}</definedName>
    <definedName name="uytjhtdjtj">{"'Sheet1'!$L$16"}</definedName>
    <definedName name="uytjhtdjtj_1" localSheetId="0">{"'Sheet1'!$L$16"}</definedName>
    <definedName name="uytjhtdjtj_1" localSheetId="14">{"'Sheet1'!$L$16"}</definedName>
    <definedName name="uytjhtdjtj_1" localSheetId="16">{"'Sheet1'!$L$16"}</definedName>
    <definedName name="uytjhtdjtj_1" localSheetId="22">{"'Sheet1'!$L$16"}</definedName>
    <definedName name="uytjhtdjtj_1" localSheetId="7">{"'Sheet1'!$L$16"}</definedName>
    <definedName name="uytjhtdjtj_1">{"'Sheet1'!$L$16"}</definedName>
    <definedName name="uyuyuy">#REF!</definedName>
    <definedName name="uÞhkjkjhk" localSheetId="22">{"'Sheet1'!$L$16"}</definedName>
    <definedName name="uÞhkjkjhk">{"'Sheet1'!$L$16"}</definedName>
    <definedName name="v" localSheetId="22">#REF!</definedName>
    <definedName name="v">#REF!</definedName>
    <definedName name="v_18">#REF!</definedName>
    <definedName name="V_a_b__t_ng_M200____1x2">NA()</definedName>
    <definedName name="V_i_ni_l_ng" localSheetId="22">#REF!</definedName>
    <definedName name="V_i_ni_l_ng">#REF!</definedName>
    <definedName name="V_t_tõ" localSheetId="22">#REF!</definedName>
    <definedName name="V_t_tõ">#REF!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j">#REF!</definedName>
    <definedName name="VA" localSheetId="22">#REF!</definedName>
    <definedName name="VA">#REF!</definedName>
    <definedName name="VAÄT_LIEÄU">"nhandongia"</definedName>
    <definedName name="VAC">#REF!</definedName>
    <definedName name="VaDate">#REF!</definedName>
    <definedName name="VALIDATE_Item" localSheetId="22">#REF!</definedName>
    <definedName name="VALIDATE_Item">#REF!</definedName>
    <definedName name="Valley" localSheetId="22">#REF!</definedName>
    <definedName name="Valley">#REF!</definedName>
    <definedName name="Value0" localSheetId="22">#REF!</definedName>
    <definedName name="Value0">#REF!</definedName>
    <definedName name="Value0_18">#REF!</definedName>
    <definedName name="Value1" localSheetId="22">#REF!</definedName>
    <definedName name="Value1">#REF!</definedName>
    <definedName name="Value1_18">#REF!</definedName>
    <definedName name="Value10" localSheetId="22">#REF!</definedName>
    <definedName name="Value10">#REF!</definedName>
    <definedName name="Value10_18">#REF!</definedName>
    <definedName name="Value11" localSheetId="22">#REF!</definedName>
    <definedName name="Value11">#REF!</definedName>
    <definedName name="Value11_18">#REF!</definedName>
    <definedName name="Value12" localSheetId="22">#REF!</definedName>
    <definedName name="Value12">#REF!</definedName>
    <definedName name="Value12_18">#REF!</definedName>
    <definedName name="Value13" localSheetId="22">#REF!</definedName>
    <definedName name="Value13">#REF!</definedName>
    <definedName name="Value13_18">#REF!</definedName>
    <definedName name="Value14" localSheetId="22">#REF!</definedName>
    <definedName name="Value14">#REF!</definedName>
    <definedName name="Value14_18">#REF!</definedName>
    <definedName name="Value15" localSheetId="22">#REF!</definedName>
    <definedName name="Value15">#REF!</definedName>
    <definedName name="Value15_18">#REF!</definedName>
    <definedName name="Value16" localSheetId="22">#REF!</definedName>
    <definedName name="Value16">#REF!</definedName>
    <definedName name="Value16_18">#REF!</definedName>
    <definedName name="Value17" localSheetId="22">#REF!</definedName>
    <definedName name="Value17">#REF!</definedName>
    <definedName name="Value17_18">#REF!</definedName>
    <definedName name="Value18" localSheetId="22">#REF!</definedName>
    <definedName name="Value18">#REF!</definedName>
    <definedName name="Value18_18">#REF!</definedName>
    <definedName name="Value19" localSheetId="22">#REF!</definedName>
    <definedName name="Value19">#REF!</definedName>
    <definedName name="Value19_18">#REF!</definedName>
    <definedName name="Value2" localSheetId="22">#REF!</definedName>
    <definedName name="Value2">#REF!</definedName>
    <definedName name="Value2_18">#REF!</definedName>
    <definedName name="Value20" localSheetId="22">#REF!</definedName>
    <definedName name="Value20">#REF!</definedName>
    <definedName name="Value20_18">#REF!</definedName>
    <definedName name="Value21" localSheetId="22">#REF!</definedName>
    <definedName name="Value21">#REF!</definedName>
    <definedName name="Value21_18">#REF!</definedName>
    <definedName name="Value22" localSheetId="22">#REF!</definedName>
    <definedName name="Value22">#REF!</definedName>
    <definedName name="Value22_18">#REF!</definedName>
    <definedName name="Value23" localSheetId="22">#REF!</definedName>
    <definedName name="Value23">#REF!</definedName>
    <definedName name="Value23_18">#REF!</definedName>
    <definedName name="Value24" localSheetId="22">#REF!</definedName>
    <definedName name="Value24">#REF!</definedName>
    <definedName name="Value24_18">#REF!</definedName>
    <definedName name="Value25" localSheetId="22">#REF!</definedName>
    <definedName name="Value25">#REF!</definedName>
    <definedName name="Value25_18">#REF!</definedName>
    <definedName name="Value26" localSheetId="22">#REF!</definedName>
    <definedName name="Value26">#REF!</definedName>
    <definedName name="Value26_18">#REF!</definedName>
    <definedName name="Value27" localSheetId="22">#REF!</definedName>
    <definedName name="Value27">#REF!</definedName>
    <definedName name="Value27_18">#REF!</definedName>
    <definedName name="Value28" localSheetId="22">#REF!</definedName>
    <definedName name="Value28">#REF!</definedName>
    <definedName name="Value28_18">#REF!</definedName>
    <definedName name="Value29" localSheetId="22">#REF!</definedName>
    <definedName name="Value29">#REF!</definedName>
    <definedName name="Value29_18">#REF!</definedName>
    <definedName name="Value3" localSheetId="22">#REF!</definedName>
    <definedName name="Value3">#REF!</definedName>
    <definedName name="Value3_18">#REF!</definedName>
    <definedName name="Value30" localSheetId="22">#REF!</definedName>
    <definedName name="Value30">#REF!</definedName>
    <definedName name="Value30_18">#REF!</definedName>
    <definedName name="Value31" localSheetId="22">#REF!</definedName>
    <definedName name="Value31">#REF!</definedName>
    <definedName name="Value31_18">#REF!</definedName>
    <definedName name="Value32" localSheetId="22">#REF!</definedName>
    <definedName name="Value32">#REF!</definedName>
    <definedName name="Value32_18">#REF!</definedName>
    <definedName name="Value33" localSheetId="22">#REF!</definedName>
    <definedName name="Value33">#REF!</definedName>
    <definedName name="Value33_18">#REF!</definedName>
    <definedName name="Value34" localSheetId="22">#REF!</definedName>
    <definedName name="Value34">#REF!</definedName>
    <definedName name="Value34_18">#REF!</definedName>
    <definedName name="Value35" localSheetId="22">#REF!</definedName>
    <definedName name="Value35">#REF!</definedName>
    <definedName name="Value35_18">#REF!</definedName>
    <definedName name="Value36" localSheetId="22">#REF!</definedName>
    <definedName name="Value36">#REF!</definedName>
    <definedName name="Value36_18">#REF!</definedName>
    <definedName name="Value37" localSheetId="22">#REF!</definedName>
    <definedName name="Value37">#REF!</definedName>
    <definedName name="Value37_18">#REF!</definedName>
    <definedName name="Value38" localSheetId="22">#REF!</definedName>
    <definedName name="Value38">#REF!</definedName>
    <definedName name="Value38_18">#REF!</definedName>
    <definedName name="Value39" localSheetId="22">#REF!</definedName>
    <definedName name="Value39">#REF!</definedName>
    <definedName name="Value39_18">#REF!</definedName>
    <definedName name="Value4" localSheetId="22">#REF!</definedName>
    <definedName name="Value4">#REF!</definedName>
    <definedName name="Value4_18">#REF!</definedName>
    <definedName name="Value40" localSheetId="22">#REF!</definedName>
    <definedName name="Value40">#REF!</definedName>
    <definedName name="Value40_18">#REF!</definedName>
    <definedName name="Value41" localSheetId="22">#REF!</definedName>
    <definedName name="Value41">#REF!</definedName>
    <definedName name="Value41_18">#REF!</definedName>
    <definedName name="Value42" localSheetId="22">#REF!</definedName>
    <definedName name="Value42">#REF!</definedName>
    <definedName name="Value42_18">#REF!</definedName>
    <definedName name="Value43" localSheetId="22">#REF!</definedName>
    <definedName name="Value43">#REF!</definedName>
    <definedName name="Value43_18">#REF!</definedName>
    <definedName name="Value44" localSheetId="22">#REF!</definedName>
    <definedName name="Value44">#REF!</definedName>
    <definedName name="Value44_18">#REF!</definedName>
    <definedName name="Value45" localSheetId="22">#REF!</definedName>
    <definedName name="Value45">#REF!</definedName>
    <definedName name="Value45_18">#REF!</definedName>
    <definedName name="Value46" localSheetId="22">#REF!</definedName>
    <definedName name="Value46">#REF!</definedName>
    <definedName name="Value46_18">#REF!</definedName>
    <definedName name="Value47" localSheetId="22">#REF!</definedName>
    <definedName name="Value47">#REF!</definedName>
    <definedName name="Value47_18">#REF!</definedName>
    <definedName name="Value48" localSheetId="22">#REF!</definedName>
    <definedName name="Value48">#REF!</definedName>
    <definedName name="Value48_18">#REF!</definedName>
    <definedName name="Value49" localSheetId="22">#REF!</definedName>
    <definedName name="Value49">#REF!</definedName>
    <definedName name="Value49_18">#REF!</definedName>
    <definedName name="Value5" localSheetId="22">#REF!</definedName>
    <definedName name="Value5">#REF!</definedName>
    <definedName name="Value5_18">#REF!</definedName>
    <definedName name="Value50" localSheetId="22">#REF!</definedName>
    <definedName name="Value50">#REF!</definedName>
    <definedName name="Value50_18">#REF!</definedName>
    <definedName name="Value51" localSheetId="22">#REF!</definedName>
    <definedName name="Value51">#REF!</definedName>
    <definedName name="Value51_18">#REF!</definedName>
    <definedName name="Value52" localSheetId="22">#REF!</definedName>
    <definedName name="Value52">#REF!</definedName>
    <definedName name="Value52_18">#REF!</definedName>
    <definedName name="Value53" localSheetId="22">#REF!</definedName>
    <definedName name="Value53">#REF!</definedName>
    <definedName name="Value53_18">#REF!</definedName>
    <definedName name="Value54" localSheetId="22">#REF!</definedName>
    <definedName name="Value54">#REF!</definedName>
    <definedName name="Value54_18">#REF!</definedName>
    <definedName name="Value55" localSheetId="22">#REF!</definedName>
    <definedName name="Value55">#REF!</definedName>
    <definedName name="Value55_18">#REF!</definedName>
    <definedName name="Value6" localSheetId="22">#REF!</definedName>
    <definedName name="Value6">#REF!</definedName>
    <definedName name="Value6_18">#REF!</definedName>
    <definedName name="Value7" localSheetId="22">#REF!</definedName>
    <definedName name="Value7">#REF!</definedName>
    <definedName name="Value7_18">#REF!</definedName>
    <definedName name="Value8" localSheetId="22">#REF!</definedName>
    <definedName name="Value8">#REF!</definedName>
    <definedName name="Value8_18">#REF!</definedName>
    <definedName name="Value9" localSheetId="22">#REF!</definedName>
    <definedName name="Value9">#REF!</definedName>
    <definedName name="Value9_18">#REF!</definedName>
    <definedName name="van" localSheetId="0">{#N/A,#N/A,FALSE,"Chi tiÆt"}</definedName>
    <definedName name="van" localSheetId="14">{#N/A,#N/A,FALSE,"Chi tiÆt"}</definedName>
    <definedName name="van" localSheetId="19">{#N/A,#N/A,FALSE,"Chi tiÆt"}</definedName>
    <definedName name="van" localSheetId="16">{#N/A,#N/A,FALSE,"Chi tiÆt"}</definedName>
    <definedName name="van" localSheetId="17">{#N/A,#N/A,FALSE,"Chi tiÆt"}</definedName>
    <definedName name="van" localSheetId="18">{#N/A,#N/A,FALSE,"Chi tiÆt"}</definedName>
    <definedName name="van" localSheetId="22">{#N/A,#N/A,FALSE,"Chi tiÆt"}</definedName>
    <definedName name="van" localSheetId="6">{#N/A,#N/A,FALSE,"Chi tiÆt"}</definedName>
    <definedName name="van" localSheetId="7">{#N/A,#N/A,FALSE,"Chi tiÆt"}</definedName>
    <definedName name="van">{#N/A,#N/A,FALSE,"Chi tiÆt"}</definedName>
    <definedName name="VAN_CHUYEN_DUONG_DAI_DZ0.4KV" localSheetId="22">#REF!</definedName>
    <definedName name="VAN_CHUYEN_DUONG_DAI_DZ0.4KV">#REF!</definedName>
    <definedName name="VAN_CHUYEN_DUONG_DAI_DZ22KV" localSheetId="22">#REF!</definedName>
    <definedName name="VAN_CHUYEN_DUONG_DAI_DZ22KV">#REF!</definedName>
    <definedName name="VAN_CHUYEN_VAT_TU_CHUNG" localSheetId="22">#REF!</definedName>
    <definedName name="VAN_CHUYEN_VAT_TU_CHUNG">#REF!</definedName>
    <definedName name="VAN_TRUNG_CHUYEN_VAT_TU_CHUNG">#REF!</definedName>
    <definedName name="vanban" localSheetId="22">{"'Sheet1'!$L$16"}</definedName>
    <definedName name="vanban">{"'Sheet1'!$L$16"}</definedName>
    <definedName name="vanchuyen" localSheetId="22">#REF!</definedName>
    <definedName name="vanchuyen">#REF!</definedName>
    <definedName name="VanChuyenDam">#REF!</definedName>
    <definedName name="VANCHUYENTHUCONG" localSheetId="22">#REF!</definedName>
    <definedName name="VANCHUYENTHUCONG">#REF!</definedName>
    <definedName name="VancoProducts" localSheetId="22">#REF!</definedName>
    <definedName name="VancoProducts">#REF!</definedName>
    <definedName name="vankhuon" localSheetId="22">#REF!</definedName>
    <definedName name="vankhuon">#REF!</definedName>
    <definedName name="vankhuon_14" localSheetId="22">#REF!</definedName>
    <definedName name="vankhuon_14">#REF!</definedName>
    <definedName name="VANKHUON_18" localSheetId="22">#REF!</definedName>
    <definedName name="VANKHUON_18">#REF!</definedName>
    <definedName name="VANTAI" localSheetId="22">#REF!</definedName>
    <definedName name="VANTAI">#REF!</definedName>
    <definedName name="vanthang0.3">#REF!</definedName>
    <definedName name="vanthang0.5">#REF!</definedName>
    <definedName name="vanthang2">#REF!</definedName>
    <definedName name="VarDate">#REF!</definedName>
    <definedName name="VariabilityCurrentDesktop" localSheetId="22">#REF!</definedName>
    <definedName name="VariabilityCurrentDesktop">#REF!</definedName>
    <definedName name="VariablePacketInterfaces">#REF!</definedName>
    <definedName name="VARIINST" localSheetId="22">#REF!</definedName>
    <definedName name="VARIINST">#REF!</definedName>
    <definedName name="VARIINST_18" localSheetId="22">#REF!</definedName>
    <definedName name="VARIINST_18">#REF!</definedName>
    <definedName name="VARIPURC" localSheetId="22">#REF!</definedName>
    <definedName name="VARIPURC">#REF!</definedName>
    <definedName name="VARIPURC_18" localSheetId="22">#REF!</definedName>
    <definedName name="VARIPURC_18">#REF!</definedName>
    <definedName name="VAT" localSheetId="22">#REF!</definedName>
    <definedName name="VAT">#REF!</definedName>
    <definedName name="VAT_">#REF!</definedName>
    <definedName name="VAT_04" localSheetId="22">#REF!</definedName>
    <definedName name="VAT_04">#REF!</definedName>
    <definedName name="VAT_14" localSheetId="22">#REF!</definedName>
    <definedName name="VAT_14">#REF!</definedName>
    <definedName name="vat_18">5</definedName>
    <definedName name="VAT_35" localSheetId="22">#REF!</definedName>
    <definedName name="VAT_35">#REF!</definedName>
    <definedName name="VAT_CHS">10%</definedName>
    <definedName name="VAT_Cto" localSheetId="22">#REF!</definedName>
    <definedName name="VAT_Cto">#REF!</definedName>
    <definedName name="VAT_DaoTao">10%</definedName>
    <definedName name="VAT_Dichvu" localSheetId="22">#REF!</definedName>
    <definedName name="VAT_Dichvu">#REF!</definedName>
    <definedName name="vat_dv">0.1</definedName>
    <definedName name="VAT_firewall" localSheetId="22">#REF!</definedName>
    <definedName name="VAT_firewall">#REF!</definedName>
    <definedName name="vat_hw">0.1</definedName>
    <definedName name="VAT_khac">#REF!</definedName>
    <definedName name="VAT_LIEU_DEN_CHAN_CONG_TRINH" localSheetId="22">#REF!</definedName>
    <definedName name="VAT_LIEU_DEN_CHAN_CONG_TRINH">#REF!</definedName>
    <definedName name="vat_lieu_KVIII" localSheetId="22">#REF!</definedName>
    <definedName name="vat_lieu_KVIII">#REF!</definedName>
    <definedName name="VAT_LinhkienPC">#REF!</definedName>
    <definedName name="VAT_Mang">#REF!</definedName>
    <definedName name="VAT_Mayin">#REF!</definedName>
    <definedName name="VAT_Onap">#REF!</definedName>
    <definedName name="VAT_Other">#REF!</definedName>
    <definedName name="VAT_others" localSheetId="22">#REF!</definedName>
    <definedName name="VAT_others">#REF!</definedName>
    <definedName name="VAT_PC" localSheetId="22">#REF!</definedName>
    <definedName name="VAT_PC">#REF!</definedName>
    <definedName name="VAT_Phanmem">#REF!</definedName>
    <definedName name="VAT_Printer">#REF!</definedName>
    <definedName name="VAT_Service">#REF!</definedName>
    <definedName name="vat_sw" localSheetId="22">0</definedName>
    <definedName name="vat_sw">0</definedName>
    <definedName name="vat_sw_1">0.1</definedName>
    <definedName name="VAT_TB">#REF!</definedName>
    <definedName name="VAT_TBA" localSheetId="22">#REF!</definedName>
    <definedName name="VAT_TBA">#REF!</definedName>
    <definedName name="VAT_TBMang">#REF!</definedName>
    <definedName name="VAT_TRAINNING">#REF!</definedName>
    <definedName name="Vat_tu" localSheetId="22">#REF!</definedName>
    <definedName name="Vat_tu">#REF!</definedName>
    <definedName name="VAT_TuVan">10%</definedName>
    <definedName name="VAT_UPS" localSheetId="22">#REF!</definedName>
    <definedName name="VAT_UPS">#REF!</definedName>
    <definedName name="VAT_WAN">10%</definedName>
    <definedName name="VAT_XLTBA" localSheetId="22">#REF!</definedName>
    <definedName name="VAT_XLTBA">#REF!</definedName>
    <definedName name="vatlieu" localSheetId="22">#REF!</definedName>
    <definedName name="vatlieu">#REF!</definedName>
    <definedName name="VatLieuKhac" localSheetId="22">#REF!</definedName>
    <definedName name="VatLieuKhac">#REF!</definedName>
    <definedName name="VatLieuKhac_14">#REF!</definedName>
    <definedName name="VATM" localSheetId="0">{"'Sheet1'!$L$16"}</definedName>
    <definedName name="VATM" localSheetId="14">{"'Sheet1'!$L$16"}</definedName>
    <definedName name="VATM" localSheetId="19">{"'Sheet1'!$L$16"}</definedName>
    <definedName name="VATM" localSheetId="16">{"'Sheet1'!$L$16"}</definedName>
    <definedName name="VATM" localSheetId="17">{"'Sheet1'!$L$16"}</definedName>
    <definedName name="VATM" localSheetId="18">{"'Sheet1'!$L$16"}</definedName>
    <definedName name="VATM" localSheetId="22">{"'Sheet1'!$L$16"}</definedName>
    <definedName name="VATM" localSheetId="6">{"'Sheet1'!$L$16"}</definedName>
    <definedName name="VATM">{"'Sheet1'!$L$16"}</definedName>
    <definedName name="VATM_1" localSheetId="0">{"'Sheet1'!$L$16"}</definedName>
    <definedName name="VATM_1" localSheetId="14">{"'Sheet1'!$L$16"}</definedName>
    <definedName name="VATM_1" localSheetId="16">{"'Sheet1'!$L$16"}</definedName>
    <definedName name="VATM_1" localSheetId="22">{"'Sheet1'!$L$16"}</definedName>
    <definedName name="VATM_1" localSheetId="7">{"'Sheet1'!$L$16"}</definedName>
    <definedName name="VATM_1">{"'Sheet1'!$L$16"}</definedName>
    <definedName name="Vattu">#REF!</definedName>
    <definedName name="vattucong" localSheetId="22">#REF!</definedName>
    <definedName name="vattucong">#REF!</definedName>
    <definedName name="vattucot" localSheetId="22">#REF!</definedName>
    <definedName name="vattucot">#REF!</definedName>
    <definedName name="vb" localSheetId="22">{"'Sheet1'!$L$16"}</definedName>
    <definedName name="vb">{"'Sheet1'!$L$16"}</definedName>
    <definedName name="VBN" localSheetId="22">{#N/A,#N/A,FALSE,"이태원철근"}</definedName>
    <definedName name="VBN">{#N/A,#N/A,FALSE,"이태원철근"}</definedName>
    <definedName name="vbt400d" localSheetId="22">#REF!</definedName>
    <definedName name="vbt400d">#REF!</definedName>
    <definedName name="vbta" localSheetId="22">#REF!</definedName>
    <definedName name="vbta">#REF!</definedName>
    <definedName name="vbtB" localSheetId="22">#REF!</definedName>
    <definedName name="vbtB">#REF!</definedName>
    <definedName name="vbtchongnuocm300" localSheetId="22">#REF!</definedName>
    <definedName name="vbtchongnuocm300">#REF!</definedName>
    <definedName name="vbtchongnuocm300_18">#REF!</definedName>
    <definedName name="vbtD">#REF!</definedName>
    <definedName name="vbtE">#REF!</definedName>
    <definedName name="vbtF">#REF!</definedName>
    <definedName name="vbtg">#REF!</definedName>
    <definedName name="vbtm150" localSheetId="22">#REF!</definedName>
    <definedName name="vbtm150">#REF!</definedName>
    <definedName name="vbtm150_18">#REF!</definedName>
    <definedName name="vbtm300" localSheetId="22">#REF!</definedName>
    <definedName name="vbtm300">#REF!</definedName>
    <definedName name="vbtm300_18">#REF!</definedName>
    <definedName name="vbtm400" localSheetId="22">#REF!</definedName>
    <definedName name="vbtm400">#REF!</definedName>
    <definedName name="vbtm400_18">#REF!</definedName>
    <definedName name="VC" localSheetId="22">#REF!</definedName>
    <definedName name="VC">#REF!</definedName>
    <definedName name="VC_14">#REF!</definedName>
    <definedName name="Vc_18">#REF!</definedName>
    <definedName name="vc1_14">#REF!</definedName>
    <definedName name="vc2_14">#REF!</definedName>
    <definedName name="vc3_14">#REF!</definedName>
    <definedName name="vc3." localSheetId="22">#REF!</definedName>
    <definedName name="vc3.">#REF!</definedName>
    <definedName name="vc3._14">#REF!</definedName>
    <definedName name="vca" localSheetId="22">#REF!</definedName>
    <definedName name="vca">#REF!</definedName>
    <definedName name="vca_14">#REF!</definedName>
    <definedName name="vcbbfh" localSheetId="22">{"'Sheet1'!$L$16"}</definedName>
    <definedName name="vcbbfh">{"'Sheet1'!$L$16"}</definedName>
    <definedName name="vcbo1" localSheetId="0">{"'Sheet1'!$L$16"}</definedName>
    <definedName name="vcbo1" localSheetId="14">{"'Sheet1'!$L$16"}</definedName>
    <definedName name="vcbo1" localSheetId="16">{"'Sheet1'!$L$16"}</definedName>
    <definedName name="vcbo1" localSheetId="22">{"'Sheet1'!$L$16"}</definedName>
    <definedName name="vcbo1" localSheetId="6">{"'Sheet1'!$L$16"}</definedName>
    <definedName name="vcbo1" localSheetId="7">{"'Sheet1'!$L$16"}</definedName>
    <definedName name="vcbo1">{"'Sheet1'!$L$16"}</definedName>
    <definedName name="vcbtemp">#REF!</definedName>
    <definedName name="vcc">#REF!</definedName>
    <definedName name="vccatv">#REF!</definedName>
    <definedName name="vccot" localSheetId="22">#REF!</definedName>
    <definedName name="vccot">#REF!</definedName>
    <definedName name="vccot_18">#REF!</definedName>
    <definedName name="vccot." localSheetId="22">#REF!</definedName>
    <definedName name="vccot.">#REF!</definedName>
    <definedName name="vccot._14">#REF!</definedName>
    <definedName name="vccott" localSheetId="22">#REF!</definedName>
    <definedName name="vccott">#REF!</definedName>
    <definedName name="vccottt" localSheetId="22">#REF!</definedName>
    <definedName name="vccottt">#REF!</definedName>
    <definedName name="vcd">#REF!</definedName>
    <definedName name="vcda" localSheetId="22">#REF!</definedName>
    <definedName name="vcda">#REF!</definedName>
    <definedName name="vcdatc2" localSheetId="22">#REF!</definedName>
    <definedName name="vcdatc2">#REF!</definedName>
    <definedName name="vcdatc3" localSheetId="22">#REF!</definedName>
    <definedName name="vcdatc3">#REF!</definedName>
    <definedName name="vcday" localSheetId="22">#REF!</definedName>
    <definedName name="vcday">#REF!</definedName>
    <definedName name="vcdbt" localSheetId="22">#REF!</definedName>
    <definedName name="vcdbt">#REF!</definedName>
    <definedName name="vcdc">#REF!</definedName>
    <definedName name="vcdc_18">#REF!</definedName>
    <definedName name="vcdc." localSheetId="22">#REF!</definedName>
    <definedName name="vcdc.">#REF!</definedName>
    <definedName name="vcdc._14">#REF!</definedName>
    <definedName name="vcdctc" localSheetId="22">#REF!</definedName>
    <definedName name="vcdctc">#REF!</definedName>
    <definedName name="vcdd" localSheetId="22">#REF!</definedName>
    <definedName name="vcdd">#REF!</definedName>
    <definedName name="VCDD1P" localSheetId="22">#REF!</definedName>
    <definedName name="VCDD1P">#REF!</definedName>
    <definedName name="VCDD3p" localSheetId="22">#REF!</definedName>
    <definedName name="VCDD3p">#REF!</definedName>
    <definedName name="VCDD3p_14" localSheetId="22">#REF!</definedName>
    <definedName name="VCDD3p_14">#REF!</definedName>
    <definedName name="VCDDCT3p" localSheetId="22">#REF!</definedName>
    <definedName name="VCDDCT3p">#REF!</definedName>
    <definedName name="VCDDMBA" localSheetId="22">#REF!</definedName>
    <definedName name="VCDDMBA">#REF!</definedName>
    <definedName name="VCDDMBA_18" localSheetId="22">#REF!</definedName>
    <definedName name="VCDDMBA_18">#REF!</definedName>
    <definedName name="vcdt" localSheetId="22">#REF!</definedName>
    <definedName name="vcdt">#REF!</definedName>
    <definedName name="vcdtb" localSheetId="22">#REF!</definedName>
    <definedName name="vcdtb">#REF!</definedName>
    <definedName name="vcg" localSheetId="22">#REF!</definedName>
    <definedName name="vcg">#REF!</definedName>
    <definedName name="vcgo" localSheetId="22">#REF!</definedName>
    <definedName name="vcgo">#REF!</definedName>
    <definedName name="VCHT" localSheetId="22">#REF!</definedName>
    <definedName name="VCHT">#REF!</definedName>
    <definedName name="VCHT_18" localSheetId="22">#REF!</definedName>
    <definedName name="VCHT_18">#REF!</definedName>
    <definedName name="Vci" localSheetId="22">#REF!</definedName>
    <definedName name="Vci">#REF!</definedName>
    <definedName name="vclcat" localSheetId="22">#REF!</definedName>
    <definedName name="vclcat">#REF!</definedName>
    <definedName name="vcn" localSheetId="22">#REF!</definedName>
    <definedName name="vcn">#REF!</definedName>
    <definedName name="vcoto" localSheetId="0">{"'Sheet1'!$L$16"}</definedName>
    <definedName name="vcoto" localSheetId="14">{"'Sheet1'!$L$16"}</definedName>
    <definedName name="vcoto" localSheetId="19">{"'Sheet1'!$L$16"}</definedName>
    <definedName name="vcoto" localSheetId="16">{"'Sheet1'!$L$16"}</definedName>
    <definedName name="vcoto" localSheetId="17">{"'Sheet1'!$L$16"}</definedName>
    <definedName name="vcoto" localSheetId="18">{"'Sheet1'!$L$16"}</definedName>
    <definedName name="vcoto" localSheetId="22">{"'Sheet1'!$L$16"}</definedName>
    <definedName name="vcoto" localSheetId="6">{"'Sheet1'!$L$16"}</definedName>
    <definedName name="vcoto">{"'Sheet1'!$L$16"}</definedName>
    <definedName name="vcoto_1" localSheetId="0">{"'Sheet1'!$L$16"}</definedName>
    <definedName name="vcoto_1" localSheetId="14">{"'Sheet1'!$L$16"}</definedName>
    <definedName name="vcoto_1" localSheetId="16">{"'Sheet1'!$L$16"}</definedName>
    <definedName name="vcoto_1" localSheetId="22">{"'Sheet1'!$L$16"}</definedName>
    <definedName name="vcoto_1" localSheetId="7">{"'Sheet1'!$L$16"}</definedName>
    <definedName name="vcoto_1">{"'Sheet1'!$L$16"}</definedName>
    <definedName name="vcpk">#REF!</definedName>
    <definedName name="vcsu" localSheetId="22">#REF!</definedName>
    <definedName name="vcsu">#REF!</definedName>
    <definedName name="vct">#REF!</definedName>
    <definedName name="vct_18">#REF!</definedName>
    <definedName name="vctb" localSheetId="22">#REF!</definedName>
    <definedName name="vctb">#REF!</definedName>
    <definedName name="VCTC" localSheetId="22">#REF!</definedName>
    <definedName name="VCTC">#REF!</definedName>
    <definedName name="VCTdan" localSheetId="22">[0]!B4.5</definedName>
    <definedName name="VCTdan">[0]!_Sort</definedName>
    <definedName name="vctmong" localSheetId="22">#REF!</definedName>
    <definedName name="vctmong">#REF!</definedName>
    <definedName name="vctre" localSheetId="22">#REF!</definedName>
    <definedName name="vctre">#REF!</definedName>
    <definedName name="vctt" localSheetId="22">#REF!</definedName>
    <definedName name="VCTT">#REF!</definedName>
    <definedName name="VCTT_14" localSheetId="22">#REF!</definedName>
    <definedName name="VCTT_14">#REF!</definedName>
    <definedName name="VCVBT1" localSheetId="22">#REF!</definedName>
    <definedName name="VCVBT1">#REF!</definedName>
    <definedName name="VCVBT1_14">#REF!</definedName>
    <definedName name="VCVBT2">#REF!</definedName>
    <definedName name="VCVBT2_14">#REF!</definedName>
    <definedName name="Vcw" localSheetId="22">#REF!</definedName>
    <definedName name="Vcw">#REF!</definedName>
    <definedName name="vcxi" localSheetId="22">#REF!</definedName>
    <definedName name="vcxi">#REF!</definedName>
    <definedName name="vcxm" localSheetId="22">#REF!</definedName>
    <definedName name="vcxm">#REF!</definedName>
    <definedName name="vd" localSheetId="22">#REF!</definedName>
    <definedName name="vd">#REF!</definedName>
    <definedName name="vd3p" localSheetId="22">#REF!</definedName>
    <definedName name="vd3p">#REF!</definedName>
    <definedName name="vd3p_18" localSheetId="22">#REF!</definedName>
    <definedName name="vd3p_18">#REF!</definedName>
    <definedName name="vdauketqua" localSheetId="22">#REF!</definedName>
    <definedName name="vdauketqua">#REF!</definedName>
    <definedName name="vdcl" localSheetId="22">#REF!</definedName>
    <definedName name="vdcl">#REF!</definedName>
    <definedName name="VDCLY" localSheetId="22">#REF!</definedName>
    <definedName name="VDCLY">#REF!</definedName>
    <definedName name="vdieukien">#REF!</definedName>
    <definedName name="vdkt" localSheetId="22">#REF!</definedName>
    <definedName name="vdkt">#REF!</definedName>
    <definedName name="vdkt_14" localSheetId="22">#REF!</definedName>
    <definedName name="vdkt_14">#REF!</definedName>
    <definedName name="vdl" localSheetId="22">#REF!</definedName>
    <definedName name="vdl">#REF!</definedName>
    <definedName name="Vehicule" localSheetId="22">#REF!</definedName>
    <definedName name="Vehicule">#REF!</definedName>
    <definedName name="Version" localSheetId="22">#REF!</definedName>
    <definedName name="Version">#REF!</definedName>
    <definedName name="VersionText" localSheetId="22">#REF!</definedName>
    <definedName name="VersionText">#REF!</definedName>
    <definedName name="vetbun" localSheetId="22">{"'Sheet1'!$L$16"}</definedName>
    <definedName name="vetbun">{"'Sheet1'!$L$16"}</definedName>
    <definedName name="vf" localSheetId="22">#REF!</definedName>
    <definedName name="Vf">#REF!</definedName>
    <definedName name="vgk" localSheetId="22">#REF!</definedName>
    <definedName name="vgk">#REF!</definedName>
    <definedName name="vgt" localSheetId="22">#REF!</definedName>
    <definedName name="vgt">#REF!</definedName>
    <definedName name="vgxghhj" localSheetId="22">{"'Sheet1'!$L$16"}</definedName>
    <definedName name="vgxghhj">{"'Sheet1'!$L$16"}</definedName>
    <definedName name="VI" localSheetId="22">#REF!</definedName>
    <definedName name="Vi">#REF!</definedName>
    <definedName name="VID.4_TR8" localSheetId="22">#REF!</definedName>
    <definedName name="VID.4_TR8">#REF!</definedName>
    <definedName name="VID.4_TR8_PC" localSheetId="22">#REF!</definedName>
    <definedName name="VID.4_TR8_PC">#REF!</definedName>
    <definedName name="vidyo_ban" localSheetId="22">#REF!</definedName>
    <definedName name="vidyo_ban">#REF!</definedName>
    <definedName name="Viet" localSheetId="0">{"'Sheet1'!$L$16"}</definedName>
    <definedName name="Viet" localSheetId="14">{"'Sheet1'!$L$16"}</definedName>
    <definedName name="Viet" localSheetId="19">{"'Sheet1'!$L$16"}</definedName>
    <definedName name="Viet" localSheetId="16">{"'Sheet1'!$L$16"}</definedName>
    <definedName name="Viet" localSheetId="17">{"'Sheet1'!$L$16"}</definedName>
    <definedName name="Viet" localSheetId="18">{"'Sheet1'!$L$16"}</definedName>
    <definedName name="Viet" localSheetId="22">{"'Sheet1'!$L$16"}</definedName>
    <definedName name="Viet" localSheetId="7">{"'Sheet1'!$L$16"}</definedName>
    <definedName name="Viet">{"'Sheet1'!$L$16"}</definedName>
    <definedName name="Vietri">#REF!</definedName>
    <definedName name="VIEW">#REF!</definedName>
    <definedName name="VinhLong">#REF!</definedName>
    <definedName name="Vinhphuc">#REF!</definedName>
    <definedName name="vital1" localSheetId="22">#REF!</definedName>
    <definedName name="vital1">#REF!</definedName>
    <definedName name="vital2" localSheetId="22">#REF!</definedName>
    <definedName name="vital2">#REF!</definedName>
    <definedName name="vital4" localSheetId="22">#REF!</definedName>
    <definedName name="vital4">#REF!</definedName>
    <definedName name="vital5" localSheetId="22">#REF!</definedName>
    <definedName name="vital5">#REF!</definedName>
    <definedName name="vital6" localSheetId="22">#REF!</definedName>
    <definedName name="vital6">#REF!</definedName>
    <definedName name="vital8" localSheetId="22">#REF!</definedName>
    <definedName name="vital8">#REF!</definedName>
    <definedName name="vital9" localSheetId="22">#REF!</definedName>
    <definedName name="vital9">#REF!</definedName>
    <definedName name="vk" localSheetId="22">#REF!</definedName>
    <definedName name="vk">#REF!</definedName>
    <definedName name="vkcauthang" localSheetId="22">#REF!</definedName>
    <definedName name="vkcauthang">#REF!</definedName>
    <definedName name="vkcauthang_18">#REF!</definedName>
    <definedName name="vketqua">#REF!</definedName>
    <definedName name="vksan" localSheetId="22">#REF!</definedName>
    <definedName name="vksan">#REF!</definedName>
    <definedName name="vksan_18">#REF!</definedName>
    <definedName name="vl" localSheetId="22">#REF!</definedName>
    <definedName name="vl">#REF!</definedName>
    <definedName name="vl_18">#REF!</definedName>
    <definedName name="VL_A4" localSheetId="22">#REF!</definedName>
    <definedName name="VL_A4">#REF!</definedName>
    <definedName name="VL_BANGDINH" localSheetId="22">#REF!</definedName>
    <definedName name="VL_BANGDINH">#REF!</definedName>
    <definedName name="VL_BULONG" localSheetId="22">#REF!</definedName>
    <definedName name="VL_BULONG">#REF!</definedName>
    <definedName name="VL_cau" localSheetId="22">#REF!</definedName>
    <definedName name="VL_cau">#REF!</definedName>
    <definedName name="VL_CDROM" localSheetId="22">#REF!</definedName>
    <definedName name="VL_CDROM">#REF!</definedName>
    <definedName name="VL_CON" localSheetId="22">#REF!</definedName>
    <definedName name="VL_CON">#REF!</definedName>
    <definedName name="VL_CSC" localSheetId="22">#REF!</definedName>
    <definedName name="VL_CSC">#REF!</definedName>
    <definedName name="VL_CSCT" localSheetId="22">#REF!</definedName>
    <definedName name="VL_CSCT">#REF!</definedName>
    <definedName name="VL_CTXD">#REF!</definedName>
    <definedName name="VL_DAI" localSheetId="22">#REF!</definedName>
    <definedName name="VL_DAI">#REF!</definedName>
    <definedName name="VL_DVDROM" localSheetId="22">#REF!</definedName>
    <definedName name="VL_DVDROM">#REF!</definedName>
    <definedName name="VL_KEO" localSheetId="22">#REF!</definedName>
    <definedName name="VL_KEO">#REF!</definedName>
    <definedName name="VL_KHAC" localSheetId="22">#REF!</definedName>
    <definedName name="VL_KHAC">#REF!</definedName>
    <definedName name="VL_LAT" localSheetId="22">#REF!</definedName>
    <definedName name="VL_LAT">#REF!</definedName>
    <definedName name="VL_M8" localSheetId="22">#REF!</definedName>
    <definedName name="VL_M8">#REF!</definedName>
    <definedName name="VL_MAYIN">#REF!</definedName>
    <definedName name="VL_MAYPHOTO">#REF!</definedName>
    <definedName name="VL_MAYSCAN">#REF!</definedName>
    <definedName name="VL_MAYTINH" localSheetId="22">#REF!</definedName>
    <definedName name="VL_MAYTINH">#REF!</definedName>
    <definedName name="VL_RC1" localSheetId="22">#REF!</definedName>
    <definedName name="VL_RC1">#REF!</definedName>
    <definedName name="VL_RC2" localSheetId="22">#REF!</definedName>
    <definedName name="VL_RC2">#REF!</definedName>
    <definedName name="VL_RD">#REF!</definedName>
    <definedName name="VL_Rnha">#REF!</definedName>
    <definedName name="VL_RS">#REF!</definedName>
    <definedName name="VL_SON" localSheetId="22">#REF!</definedName>
    <definedName name="VL_SON">#REF!</definedName>
    <definedName name="VL_TD" localSheetId="22">#REF!</definedName>
    <definedName name="VL_TD">#REF!</definedName>
    <definedName name="VL_TEM" localSheetId="22">#REF!</definedName>
    <definedName name="VL_TEM">#REF!</definedName>
    <definedName name="VL_VIT8" localSheetId="22">#REF!</definedName>
    <definedName name="VL_VIT8">#REF!</definedName>
    <definedName name="VL_VUA" localSheetId="22">#REF!</definedName>
    <definedName name="VL_VUA">#REF!</definedName>
    <definedName name="VL.M10.1" localSheetId="22">#REF!</definedName>
    <definedName name="VL.M10.1">#REF!</definedName>
    <definedName name="VL.M10.1_14" localSheetId="22">#REF!</definedName>
    <definedName name="VL.M10.1_14">#REF!</definedName>
    <definedName name="VL.M10.1_18">#REF!</definedName>
    <definedName name="VL.M10.2">#REF!</definedName>
    <definedName name="VL.M10.2_14">#REF!</definedName>
    <definedName name="VL.M10.2_18">#REF!</definedName>
    <definedName name="VL.MDT">#REF!</definedName>
    <definedName name="VL.MDT_14">#REF!</definedName>
    <definedName name="VL.MDT_18">#REF!</definedName>
    <definedName name="VL100_18">#REF!</definedName>
    <definedName name="vl1p" localSheetId="22">#REF!</definedName>
    <definedName name="vl1p">#REF!</definedName>
    <definedName name="vl1p_18" localSheetId="22">#REF!</definedName>
    <definedName name="vl1p_18">#REF!</definedName>
    <definedName name="VL200_18" localSheetId="22">#REF!</definedName>
    <definedName name="VL200_18">#REF!</definedName>
    <definedName name="VL250_18">#REF!</definedName>
    <definedName name="vl3p" localSheetId="22">#REF!</definedName>
    <definedName name="vl3p">#REF!</definedName>
    <definedName name="vl3p_18" localSheetId="22">#REF!</definedName>
    <definedName name="vl3p_18">#REF!</definedName>
    <definedName name="vlbaotaibovay" localSheetId="22">#REF!</definedName>
    <definedName name="vlbaotaibovay">#REF!</definedName>
    <definedName name="VLBETONG" localSheetId="22">#REF!</definedName>
    <definedName name="VLBETONG">#REF!</definedName>
    <definedName name="VLBS" localSheetId="22">#REF!</definedName>
    <definedName name="VLBS">#REF!</definedName>
    <definedName name="vlc" localSheetId="22">#REF!</definedName>
    <definedName name="vlc">#REF!</definedName>
    <definedName name="Vlcap0.7" localSheetId="22">#REF!</definedName>
    <definedName name="Vlcap0.7">#REF!</definedName>
    <definedName name="VLcap1" localSheetId="22">#REF!</definedName>
    <definedName name="VLcap1">#REF!</definedName>
    <definedName name="vlcau" localSheetId="22">#REF!</definedName>
    <definedName name="vlcau">#REF!</definedName>
    <definedName name="vlct" localSheetId="0">{"'Sheet1'!$L$16"}</definedName>
    <definedName name="vlct" localSheetId="14">{"'Sheet1'!$L$16"}</definedName>
    <definedName name="vlct" localSheetId="19">{"'Sheet1'!$L$16"}</definedName>
    <definedName name="vlct" localSheetId="16">{"'Sheet1'!$L$16"}</definedName>
    <definedName name="vlct" localSheetId="17">{"'Sheet1'!$L$16"}</definedName>
    <definedName name="vlct" localSheetId="18">{"'Sheet1'!$L$16"}</definedName>
    <definedName name="vlct" localSheetId="22">{"'Sheet1'!$L$16"}</definedName>
    <definedName name="vlct" localSheetId="6">{"'Sheet1'!$L$16"}</definedName>
    <definedName name="vlct" localSheetId="7">{"'Sheet1'!$L$16"}</definedName>
    <definedName name="vlct">{"'Sheet1'!$L$16"}</definedName>
    <definedName name="VLCT3p">#REF!</definedName>
    <definedName name="VLCT3p_18">#REF!</definedName>
    <definedName name="vlctbb" localSheetId="22">#REF!</definedName>
    <definedName name="vlctbb">#REF!</definedName>
    <definedName name="vld" localSheetId="22">#REF!</definedName>
    <definedName name="vld">#REF!</definedName>
    <definedName name="vlda" localSheetId="22">#REF!</definedName>
    <definedName name="vlda">#REF!</definedName>
    <definedName name="vldb" localSheetId="22">#REF!</definedName>
    <definedName name="vldb">#REF!</definedName>
    <definedName name="vldd" localSheetId="22">#REF!</definedName>
    <definedName name="vldd">#REF!</definedName>
    <definedName name="vldd_14">#REF!</definedName>
    <definedName name="vldenhientruong" localSheetId="0">{"'Sheet1'!$L$16"}</definedName>
    <definedName name="vldenhientruong" localSheetId="14">{"'Sheet1'!$L$16"}</definedName>
    <definedName name="vldenhientruong" localSheetId="16">{"'Sheet1'!$L$16"}</definedName>
    <definedName name="vldenhientruong" localSheetId="17">{"'Sheet1'!$L$16"}</definedName>
    <definedName name="vldenhientruong" localSheetId="18">{"'Sheet1'!$L$16"}</definedName>
    <definedName name="vldenhientruong" localSheetId="22">{"'Sheet1'!$L$16"}</definedName>
    <definedName name="vldenhientruong" localSheetId="6">{"'Sheet1'!$L$16"}</definedName>
    <definedName name="vldenhientruong" localSheetId="7">{"'Sheet1'!$L$16"}</definedName>
    <definedName name="vldenhientruong">{"'Sheet1'!$L$16"}</definedName>
    <definedName name="vldg">#REF!</definedName>
    <definedName name="vldn400" localSheetId="22">#REF!</definedName>
    <definedName name="vldn400">#REF!</definedName>
    <definedName name="vldn400_18" localSheetId="22">#REF!</definedName>
    <definedName name="vldn400_18">#REF!</definedName>
    <definedName name="vldn600" localSheetId="22">#REF!</definedName>
    <definedName name="vldn600">#REF!</definedName>
    <definedName name="vldn600_18" localSheetId="22">#REF!</definedName>
    <definedName name="vldn600_18">#REF!</definedName>
    <definedName name="VLE">1.12</definedName>
    <definedName name="VLG">1.1</definedName>
    <definedName name="vlgoc" localSheetId="22">#REF!</definedName>
    <definedName name="vlgoc">#REF!</definedName>
    <definedName name="VLHC" localSheetId="22">#REF!</definedName>
    <definedName name="VLHC">#REF!</definedName>
    <definedName name="VLHC_14" localSheetId="22">#REF!</definedName>
    <definedName name="VLHC_14">#REF!</definedName>
    <definedName name="VLIEU" localSheetId="22">#REF!</definedName>
    <definedName name="VLIEU">#REF!</definedName>
    <definedName name="VLKday" localSheetId="22">#REF!</definedName>
    <definedName name="VLKday">#REF!</definedName>
    <definedName name="VLM" localSheetId="22">#REF!</definedName>
    <definedName name="VLM">#REF!</definedName>
    <definedName name="VLN">1.12</definedName>
    <definedName name="VLNC" localSheetId="22">#REF!</definedName>
    <definedName name="VLNC">#REF!</definedName>
    <definedName name="VLP" localSheetId="22">#REF!</definedName>
    <definedName name="VLP">#REF!</definedName>
    <definedName name="VLPhu" localSheetId="22">#REF!</definedName>
    <definedName name="VLPhu">#REF!</definedName>
    <definedName name="VLTB_CL">#REF!</definedName>
    <definedName name="VLTB_CLYHT">#REF!</definedName>
    <definedName name="VLTB_CPBX">#REF!</definedName>
    <definedName name="VLTB_CPBXHT">#REF!</definedName>
    <definedName name="VLTB_CPHH">#REF!</definedName>
    <definedName name="VLTB_CPHHBQ">#REF!</definedName>
    <definedName name="VLTB_CPVC">#REF!</definedName>
    <definedName name="VLTB_CPVCNB">#REF!</definedName>
    <definedName name="VLTB_DMBX">#REF!</definedName>
    <definedName name="VLTB_DMBXHT">#REF!</definedName>
    <definedName name="VLTB_DMHH">#REF!</definedName>
    <definedName name="VLTB_DMHHBQ">#REF!</definedName>
    <definedName name="VLTB_DMVC10T">#REF!</definedName>
    <definedName name="VLTB_DMVCB10">#REF!</definedName>
    <definedName name="VLTB_DV">#REF!</definedName>
    <definedName name="VLTB_GC">#REF!</definedName>
    <definedName name="VLTB_GG">#REF!</definedName>
    <definedName name="VLTB_GHT">#REF!</definedName>
    <definedName name="VLTB_GVLCCT">#REF!</definedName>
    <definedName name="VLTB_HSBH">#REF!</definedName>
    <definedName name="VLTB_HSDB">#REF!</definedName>
    <definedName name="VLTB_LD">#REF!</definedName>
    <definedName name="VLTB_LVL">#REF!</definedName>
    <definedName name="VLTB_MH">#REF!</definedName>
    <definedName name="VLTB_NM">#REF!</definedName>
    <definedName name="VLTB_PTVC">#REF!</definedName>
    <definedName name="VLTB_STT">#REF!</definedName>
    <definedName name="VLTB_TLDV">#REF!</definedName>
    <definedName name="vlthepnaphl">#REF!</definedName>
    <definedName name="vltr" localSheetId="22">#REF!</definedName>
    <definedName name="vltr">#REF!</definedName>
    <definedName name="vltr_14">#REF!</definedName>
    <definedName name="vltram" localSheetId="22">#REF!</definedName>
    <definedName name="vltram">#REF!</definedName>
    <definedName name="vltram_18" localSheetId="22">#REF!</definedName>
    <definedName name="vltram_18">#REF!</definedName>
    <definedName name="VLxaydung" localSheetId="22">#REF!</definedName>
    <definedName name="VLxaydung">#REF!</definedName>
    <definedName name="VLXD" localSheetId="22">#REF!</definedName>
    <definedName name="VLXD">#REF!</definedName>
    <definedName name="VLXD_CL">#REF!</definedName>
    <definedName name="VLXD_CLYHT">#REF!</definedName>
    <definedName name="VLXD_CPBX">#REF!</definedName>
    <definedName name="VLXD_CPBXHT">#REF!</definedName>
    <definedName name="VLXD_CPHH">#REF!</definedName>
    <definedName name="VLXD_CPHHBQ">#REF!</definedName>
    <definedName name="VLXD_CPVC">#REF!</definedName>
    <definedName name="VLXD_CPVCNB">#REF!</definedName>
    <definedName name="VLXD_DMBX">#REF!</definedName>
    <definedName name="VLXD_DMBXHT">#REF!</definedName>
    <definedName name="VLXD_DMHH">#REF!</definedName>
    <definedName name="VLXD_DMHHBQ">#REF!</definedName>
    <definedName name="VLXD_DMVC10T">#REF!</definedName>
    <definedName name="VLXD_DMVCB10">#REF!</definedName>
    <definedName name="VLXD_DV">#REF!</definedName>
    <definedName name="VLXD_GC">#REF!</definedName>
    <definedName name="VLXD_GG">#REF!</definedName>
    <definedName name="VLXD_GHT">#REF!</definedName>
    <definedName name="VLXD_GVLCCT">#REF!</definedName>
    <definedName name="VLXD_HSBH">#REF!</definedName>
    <definedName name="VLXD_HSDB">#REF!</definedName>
    <definedName name="VLXD_LD">#REF!</definedName>
    <definedName name="VLXD_LVL">#REF!</definedName>
    <definedName name="VLXD_MH">#REF!</definedName>
    <definedName name="VLXD_NC">#REF!</definedName>
    <definedName name="VLXD_NM">#REF!</definedName>
    <definedName name="VLXD_PTVC">#REF!</definedName>
    <definedName name="VLXD_STT">#REF!</definedName>
    <definedName name="VLXD_TLDV">#REF!</definedName>
    <definedName name="vms_table">#REF!</definedName>
    <definedName name="VMSTable">#REF!</definedName>
    <definedName name="vmware">0.8</definedName>
    <definedName name="vn" localSheetId="22">#REF!</definedName>
    <definedName name="vn">#REF!</definedName>
    <definedName name="vnarial" localSheetId="22">#REF!</definedName>
    <definedName name="vnarial">#REF!</definedName>
    <definedName name="VND" localSheetId="22">#REF!</definedName>
    <definedName name="VND">#REF!</definedName>
    <definedName name="vnhapdieukien">#REF!</definedName>
    <definedName name="vnkk">#REF!</definedName>
    <definedName name="VOC">#REF!</definedName>
    <definedName name="VOFFICE_DT">#REF!</definedName>
    <definedName name="VOFFICE_PM">#REF!</definedName>
    <definedName name="voi" localSheetId="22">#REF!</definedName>
    <definedName name="voi">#REF!</definedName>
    <definedName name="voi_18">#REF!</definedName>
    <definedName name="Voltage" localSheetId="22">#REF!</definedName>
    <definedName name="Voltage">#REF!</definedName>
    <definedName name="Von.KL" localSheetId="22">#REF!</definedName>
    <definedName name="Von.KL">#REF!</definedName>
    <definedName name="VP" localSheetId="22">#REF!</definedName>
    <definedName name="Vp">#REF!</definedName>
    <definedName name="Vph">0.05</definedName>
    <definedName name="Vphuc" localSheetId="22">{"'Sheet1'!$L$16"}</definedName>
    <definedName name="Vphuc">{"'Sheet1'!$L$16"}</definedName>
    <definedName name="vr3p" localSheetId="22">#REF!</definedName>
    <definedName name="vr3p">#REF!</definedName>
    <definedName name="vr3p_18" localSheetId="22">#REF!</definedName>
    <definedName name="vr3p_18">#REF!</definedName>
    <definedName name="Vs" localSheetId="22">#REF!</definedName>
    <definedName name="Vs">#REF!</definedName>
    <definedName name="VSM_1_N_Max_Slots">#REF!</definedName>
    <definedName name="VSM_Capability">#REF!</definedName>
    <definedName name="vt" localSheetId="22">#REF!</definedName>
    <definedName name="VT">#REF!</definedName>
    <definedName name="vt1pbs" localSheetId="22">#REF!</definedName>
    <definedName name="vt1pbs">#REF!</definedName>
    <definedName name="vt1pbs_14">#REF!</definedName>
    <definedName name="vtabtbd">#REF!</definedName>
    <definedName name="VTB">#REF!</definedName>
    <definedName name="vtbs" localSheetId="22">#REF!</definedName>
    <definedName name="vtbs">#REF!</definedName>
    <definedName name="vtbs_14">#REF!</definedName>
    <definedName name="vtkkhtg">#REF!</definedName>
    <definedName name="VTPS_T">#REF!</definedName>
    <definedName name="vtskttg">#REF!</definedName>
    <definedName name="VTTON" localSheetId="22">#REF!</definedName>
    <definedName name="VTTON">#REF!</definedName>
    <definedName name="vtu" localSheetId="22">#REF!</definedName>
    <definedName name="vtu">#REF!</definedName>
    <definedName name="VTuphu" localSheetId="22">{"'Sheet1'!$L$16"}</definedName>
    <definedName name="VTuphu">{"'Sheet1'!$L$16"}</definedName>
    <definedName name="Vu">#REF!</definedName>
    <definedName name="VÙ" localSheetId="22">#REF!</definedName>
    <definedName name="VÙ">#REF!</definedName>
    <definedName name="Vu_">#REF!</definedName>
    <definedName name="Vua" localSheetId="22">#REF!</definedName>
    <definedName name="Vua">#REF!</definedName>
    <definedName name="vua_75" localSheetId="22">#REF!</definedName>
    <definedName name="vua_75">#REF!</definedName>
    <definedName name="vua_75_18" localSheetId="22">#REF!</definedName>
    <definedName name="vua_75_18">#REF!</definedName>
    <definedName name="VuaBT" localSheetId="22">#REF!</definedName>
    <definedName name="VuaBT">#REF!</definedName>
    <definedName name="vung">#REF!</definedName>
    <definedName name="vungdcd">#REF!</definedName>
    <definedName name="vungdcl">#REF!</definedName>
    <definedName name="vungnhapk">#REF!</definedName>
    <definedName name="vungnhapl">#REF!</definedName>
    <definedName name="VungTau">#REF!</definedName>
    <definedName name="vungtruong">#REF!</definedName>
    <definedName name="vungxuatk">#REF!</definedName>
    <definedName name="vungxuatl">#REF!</definedName>
    <definedName name="vuot" localSheetId="22">#REF!</definedName>
    <definedName name="vuot">#REF!</definedName>
    <definedName name="vv">#REF!</definedName>
    <definedName name="vvckttg">#REF!</definedName>
    <definedName name="vvv">#REF!</definedName>
    <definedName name="VVVVVV" localSheetId="0">{"'Sheet1'!$L$16"}</definedName>
    <definedName name="VVVVVV" localSheetId="14">{"'Sheet1'!$L$16"}</definedName>
    <definedName name="VVVVVV" localSheetId="19">{"'Sheet1'!$L$16"}</definedName>
    <definedName name="VVVVVV" localSheetId="16">{"'Sheet1'!$L$16"}</definedName>
    <definedName name="VVVVVV" localSheetId="17">{"'Sheet1'!$L$16"}</definedName>
    <definedName name="VVVVVV" localSheetId="18">{"'Sheet1'!$L$16"}</definedName>
    <definedName name="VVVVVV" localSheetId="22">{"'Sheet1'!$L$16"}</definedName>
    <definedName name="VVVVVV" localSheetId="6">{"'Sheet1'!$L$16"}</definedName>
    <definedName name="VVVVVV">{"'Sheet1'!$L$16"}</definedName>
    <definedName name="VVVVVV_1" localSheetId="0">{"'Sheet1'!$L$16"}</definedName>
    <definedName name="VVVVVV_1" localSheetId="14">{"'Sheet1'!$L$16"}</definedName>
    <definedName name="VVVVVV_1" localSheetId="16">{"'Sheet1'!$L$16"}</definedName>
    <definedName name="VVVVVV_1" localSheetId="22">{"'Sheet1'!$L$16"}</definedName>
    <definedName name="VVVVVV_1" localSheetId="7">{"'Sheet1'!$L$16"}</definedName>
    <definedName name="VVVVVV_1">{"'Sheet1'!$L$16"}</definedName>
    <definedName name="vvvvvvv" localSheetId="22">{#N/A,#N/A,FALSE,"Chi tiÆt"}</definedName>
    <definedName name="vvvvvvv">{#N/A,#N/A,FALSE,"Chi tiÆt"}</definedName>
    <definedName name="VX" localSheetId="22">#REF!</definedName>
    <definedName name="VX">#REF!</definedName>
    <definedName name="vxadn" localSheetId="22">#REF!</definedName>
    <definedName name="vxadn">#REF!</definedName>
    <definedName name="vxah" localSheetId="22">#REF!</definedName>
    <definedName name="vxah">#REF!</definedName>
    <definedName name="vxah1">#REF!</definedName>
    <definedName name="vxaqn">#REF!</definedName>
    <definedName name="vxaqn2">#REF!</definedName>
    <definedName name="vxbbd">#REF!</definedName>
    <definedName name="vxbdn">#REF!</definedName>
    <definedName name="vxbh">#REF!</definedName>
    <definedName name="vxbqn">#REF!</definedName>
    <definedName name="vxbqn2">#REF!</definedName>
    <definedName name="vxcbd">#REF!</definedName>
    <definedName name="vxcdn">#REF!</definedName>
    <definedName name="vxch">#REF!</definedName>
    <definedName name="vxcqn">#REF!</definedName>
    <definedName name="vxcqn2">#REF!</definedName>
    <definedName name="VXR_OC3_Pr">#REF!</definedName>
    <definedName name="VXR_Pr">#REF!</definedName>
    <definedName name="vxuan">#REF!</definedName>
    <definedName name="w" localSheetId="22">#REF!</definedName>
    <definedName name="w">#REF!</definedName>
    <definedName name="W_14" localSheetId="22">#REF!</definedName>
    <definedName name="W_14">#REF!</definedName>
    <definedName name="W_18" localSheetId="22">#REF!</definedName>
    <definedName name="W_18">#REF!</definedName>
    <definedName name="waerung1" localSheetId="22">#REF!</definedName>
    <definedName name="waerung1">#REF!</definedName>
    <definedName name="waerung2" localSheetId="22">#REF!</definedName>
    <definedName name="waerung2">#REF!</definedName>
    <definedName name="waerung3" localSheetId="22">#REF!</definedName>
    <definedName name="waerung3">#REF!</definedName>
    <definedName name="waerung4" localSheetId="22">#REF!</definedName>
    <definedName name="waerung4">#REF!</definedName>
    <definedName name="walkway" localSheetId="22">{"'Sheet1'!$L$16"}</definedName>
    <definedName name="walkway">{"'Sheet1'!$L$16"}</definedName>
    <definedName name="WarDuringCell">#REF!</definedName>
    <definedName name="warranty" localSheetId="22">#REF!</definedName>
    <definedName name="warranty">#REF!</definedName>
    <definedName name="WarrantyCountry" localSheetId="22">#REF!</definedName>
    <definedName name="WarrantyCountry">#REF!</definedName>
    <definedName name="wat" localSheetId="22">#REF!</definedName>
    <definedName name="wat">#REF!</definedName>
    <definedName name="WATER_SUPPLY" localSheetId="22">#REF!</definedName>
    <definedName name="WATER_SUPPLY">#REF!</definedName>
    <definedName name="watertruck" localSheetId="22">#REF!</definedName>
    <definedName name="watertruck">#REF!</definedName>
    <definedName name="waterway" localSheetId="22">#REF!</definedName>
    <definedName name="waterway">#REF!</definedName>
    <definedName name="watin" localSheetId="22">#REF!</definedName>
    <definedName name="watin">#REF!</definedName>
    <definedName name="wb" localSheetId="22">#REF!</definedName>
    <definedName name="wb">#REF!</definedName>
    <definedName name="WB1G">#REF!</definedName>
    <definedName name="WB2G">#REF!</definedName>
    <definedName name="wbe" localSheetId="22">#REF!</definedName>
    <definedName name="wbe">#REF!</definedName>
    <definedName name="Wc" localSheetId="22">#REF!</definedName>
    <definedName name="Wc">#REF!</definedName>
    <definedName name="Wch" localSheetId="22">#REF!</definedName>
    <definedName name="Wch">#REF!</definedName>
    <definedName name="wcip" localSheetId="22">#REF!</definedName>
    <definedName name="wcip">#REF!</definedName>
    <definedName name="wcipin" localSheetId="22">#REF!</definedName>
    <definedName name="wcipin">#REF!</definedName>
    <definedName name="Wcol" localSheetId="22">#REF!</definedName>
    <definedName name="Wcol">#REF!</definedName>
    <definedName name="wct" localSheetId="22">#REF!</definedName>
    <definedName name="wct">#REF!</definedName>
    <definedName name="wcurb" localSheetId="22">#REF!</definedName>
    <definedName name="wcurb">#REF!</definedName>
    <definedName name="Wd" localSheetId="22">#REF!</definedName>
    <definedName name="Wd">#REF!</definedName>
    <definedName name="Wdaymong" localSheetId="22">#REF!</definedName>
    <definedName name="Wdaymong">#REF!</definedName>
    <definedName name="weight" localSheetId="22">#REF!</definedName>
    <definedName name="weight">#REF!</definedName>
    <definedName name="WFW">#REF!</definedName>
    <definedName name="wgwyw4tg1qfr" localSheetId="22">#REF!</definedName>
    <definedName name="wgwyw4tg1qfr">#REF!</definedName>
    <definedName name="wgyw" localSheetId="0">{"'Sheet1'!$L$16"}</definedName>
    <definedName name="wgyw" localSheetId="14">{"'Sheet1'!$L$16"}</definedName>
    <definedName name="wgyw" localSheetId="19">{"'Sheet1'!$L$16"}</definedName>
    <definedName name="wgyw" localSheetId="16">{"'Sheet1'!$L$16"}</definedName>
    <definedName name="wgyw" localSheetId="17">{"'Sheet1'!$L$16"}</definedName>
    <definedName name="wgyw" localSheetId="18">{"'Sheet1'!$L$16"}</definedName>
    <definedName name="wgyw" localSheetId="22">{"'Sheet1'!$L$16"}</definedName>
    <definedName name="wgyw" localSheetId="6">{"'Sheet1'!$L$16"}</definedName>
    <definedName name="wgyw">{"'Sheet1'!$L$16"}</definedName>
    <definedName name="wgyw_1" localSheetId="0">{"'Sheet1'!$L$16"}</definedName>
    <definedName name="wgyw_1" localSheetId="14">{"'Sheet1'!$L$16"}</definedName>
    <definedName name="wgyw_1" localSheetId="16">{"'Sheet1'!$L$16"}</definedName>
    <definedName name="wgyw_1" localSheetId="22">{"'Sheet1'!$L$16"}</definedName>
    <definedName name="wgyw_1" localSheetId="7">{"'Sheet1'!$L$16"}</definedName>
    <definedName name="wgyw_1">{"'Sheet1'!$L$16"}</definedName>
    <definedName name="What_are_the_special_arrangements_for_EBR__Belgium_?">#REF!</definedName>
    <definedName name="What_are_the_special_arrangements_for_EED__Germany_?">#REF!</definedName>
    <definedName name="What_are_the_special_arrangements_for_ETM__Netherlands_Holland_?">#REF!</definedName>
    <definedName name="What_do_I_do_if_the_course_required_is_not_in_the_course_list?">#REF!</definedName>
    <definedName name="What_is_the_purpose_of_the_Remote_Access_field_s_?">#REF!</definedName>
    <definedName name="What_numbers_should_I_use_in_the_instructor_expenses_section?">#REF!</definedName>
    <definedName name="What_revision_number_should_I_use?">#REF!</definedName>
    <definedName name="What_value_should_I_use_in_the_Travel_Days_field_s_?">#REF!</definedName>
    <definedName name="WiLL_large">#REF!</definedName>
    <definedName name="WiLL_medium">#REF!</definedName>
    <definedName name="WiLL_small">#REF!</definedName>
    <definedName name="WIRE1">5</definedName>
    <definedName name="wl" localSheetId="22">#REF!</definedName>
    <definedName name="wl">#REF!</definedName>
    <definedName name="wm.조골재1" localSheetId="22">{#N/A,#N/A,FALSE,"조골재"}</definedName>
    <definedName name="wm.조골재1">{#N/A,#N/A,FALSE,"조골재"}</definedName>
    <definedName name="wõe" localSheetId="22">{"'Sheet1'!$L$16"}</definedName>
    <definedName name="wõe">{"'Sheet1'!$L$16"}</definedName>
    <definedName name="working_day">22.5</definedName>
    <definedName name="worksheet">#REF!</definedName>
    <definedName name="Workstations" localSheetId="22">#REF!</definedName>
    <definedName name="Workstations">#REF!</definedName>
    <definedName name="Wp" localSheetId="22">#REF!</definedName>
    <definedName name="Wp">#REF!</definedName>
    <definedName name="wpav" localSheetId="22">#REF!</definedName>
    <definedName name="wpav">#REF!</definedName>
    <definedName name="Wpavin" localSheetId="22">#REF!</definedName>
    <definedName name="Wpavin">#REF!</definedName>
    <definedName name="Wpc" localSheetId="22">#REF!</definedName>
    <definedName name="Wpc">#REF!</definedName>
    <definedName name="WQ" localSheetId="22">REPT(LOCAL_YEAR_FORMAT,4)&amp;LOCAL_DATE_SEPARATOR&amp;REPT(LOCAL_MONTH_FORMAT,2)&amp;LOCAL_DATE_SEPARATOR&amp;REPT(LOCAL_DAY_FORMAT,2)&amp;" "&amp;REPT(LOCAL_HOUR_FORMAT,2)&amp;LOCAL_TIME_SEPARATOR&amp;REPT(LOCAL_MINUTE_FORMAT,2)&amp;LOCAL_TIME_SEPARATOR&amp;REPT(LOCAL_SECOND_FORMAT,2)</definedName>
    <definedName name="WQ">REPT(LOCAL_YEAR_FORMAT,4)&amp;LOCAL_DATE_SEPARATOR&amp;REPT(LOCAL_MONTH_FORMAT,2)&amp;LOCAL_DATE_SEPARATOR&amp;REPT(LOCAL_DAY_FORMAT,2)&amp;" "&amp;REPT(LOCAL_HOUR_FORMAT,2)&amp;LOCAL_TIME_SEPARATOR&amp;REPT(LOCAL_MINUTE_FORMAT,2)&amp;LOCAL_TIME_SEPARATOR&amp;REPT(LOCAL_SECOND_FORMAT,2)</definedName>
    <definedName name="wrail" localSheetId="22">#REF!</definedName>
    <definedName name="wrail">#REF!</definedName>
    <definedName name="WRITE" localSheetId="0">{#N/A,#N/A,FALSE,"CCTV"}</definedName>
    <definedName name="WRITE" localSheetId="22">{#N/A,#N/A,FALSE,"CCTV"}</definedName>
    <definedName name="WRITE">{#N/A,#N/A,FALSE,"CCTV"}</definedName>
    <definedName name="WRITE_1" localSheetId="0">{#N/A,#N/A,FALSE,"CCTV"}</definedName>
    <definedName name="WRITE_1" localSheetId="14">{#N/A,#N/A,FALSE,"CCTV"}</definedName>
    <definedName name="WRITE_1" localSheetId="16">{#N/A,#N/A,FALSE,"CCTV"}</definedName>
    <definedName name="WRITE_1" localSheetId="22">{#N/A,#N/A,FALSE,"CCTV"}</definedName>
    <definedName name="WRITE_1" localSheetId="7">{#N/A,#N/A,FALSE,"CCTV"}</definedName>
    <definedName name="WRITE_1">{#N/A,#N/A,FALSE,"CCTV"}</definedName>
    <definedName name="WRN" localSheetId="0">{#N/A,#N/A,FALSE,"CCTV"}</definedName>
    <definedName name="WRN" localSheetId="22">{#N/A,#N/A,FALSE,"CCTV"}</definedName>
    <definedName name="WRN">{#N/A,#N/A,FALSE,"CCTV"}</definedName>
    <definedName name="WRN_1" localSheetId="0">{#N/A,#N/A,FALSE,"CCTV"}</definedName>
    <definedName name="WRN_1" localSheetId="14">{#N/A,#N/A,FALSE,"CCTV"}</definedName>
    <definedName name="WRN_1" localSheetId="16">{#N/A,#N/A,FALSE,"CCTV"}</definedName>
    <definedName name="WRN_1" localSheetId="22">{#N/A,#N/A,FALSE,"CCTV"}</definedName>
    <definedName name="WRN_1" localSheetId="7">{#N/A,#N/A,FALSE,"CCTV"}</definedName>
    <definedName name="WRN_1">{#N/A,#N/A,FALSE,"CCTV"}</definedName>
    <definedName name="wrn_xoa2" localSheetId="0">{#N/A,#N/A,FALSE,"Chi tiÆt"}</definedName>
    <definedName name="wrn_xoa2" localSheetId="22">{#N/A,#N/A,FALSE,"Chi tiÆt"}</definedName>
    <definedName name="wrn_xoa2">{#N/A,#N/A,FALSE,"Chi tiÆt"}</definedName>
    <definedName name="wrn_xoa2_1" localSheetId="0">{#N/A,#N/A,FALSE,"Chi tiÆt"}</definedName>
    <definedName name="wrn_xoa2_1" localSheetId="14">{#N/A,#N/A,FALSE,"Chi tiÆt"}</definedName>
    <definedName name="wrn_xoa2_1" localSheetId="16">{#N/A,#N/A,FALSE,"Chi tiÆt"}</definedName>
    <definedName name="wrn_xoa2_1" localSheetId="22">{#N/A,#N/A,FALSE,"Chi tiÆt"}</definedName>
    <definedName name="wrn_xoa2_1" localSheetId="7">{#N/A,#N/A,FALSE,"Chi tiÆt"}</definedName>
    <definedName name="wrn_xoa2_1">{#N/A,#N/A,FALSE,"Chi tiÆt"}</definedName>
    <definedName name="wrn.2번." localSheetId="22">{#N/A,#N/A,FALSE,"2~8번"}</definedName>
    <definedName name="wrn.2번.">{#N/A,#N/A,FALSE,"2~8번"}</definedName>
    <definedName name="wrn.aaa" localSheetId="22">{#N/A,#N/A,FALSE,"Sheet1";#N/A,#N/A,FALSE,"Sheet1";#N/A,#N/A,FALSE,"Sheet1"}</definedName>
    <definedName name="wrn.aaa">{#N/A,#N/A,FALSE,"Sheet1";#N/A,#N/A,FALSE,"Sheet1";#N/A,#N/A,FALSE,"Sheet1"}</definedName>
    <definedName name="wrn.aaa." localSheetId="0">{#N/A,#N/A,FALSE,"Sheet1";#N/A,#N/A,FALSE,"Sheet1";#N/A,#N/A,FALSE,"Sheet1"}</definedName>
    <definedName name="wrn.aaa." localSheetId="14">{#N/A,#N/A,FALSE,"Sheet1";#N/A,#N/A,FALSE,"Sheet1";#N/A,#N/A,FALSE,"Sheet1"}</definedName>
    <definedName name="wrn.aaa." localSheetId="19">{#N/A,#N/A,FALSE,"Sheet1";#N/A,#N/A,FALSE,"Sheet1";#N/A,#N/A,FALSE,"Sheet1"}</definedName>
    <definedName name="wrn.aaa." localSheetId="16">{#N/A,#N/A,FALSE,"Sheet1";#N/A,#N/A,FALSE,"Sheet1";#N/A,#N/A,FALSE,"Sheet1"}</definedName>
    <definedName name="wrn.aaa." localSheetId="22">{#N/A,#N/A,FALSE,"Sheet1";#N/A,#N/A,FALSE,"Sheet1";#N/A,#N/A,FALSE,"Sheet1"}</definedName>
    <definedName name="wrn.aaa." localSheetId="6">{#N/A,#N/A,FALSE,"Sheet1";#N/A,#N/A,FALSE,"Sheet1";#N/A,#N/A,FALSE,"Sheet1"}</definedName>
    <definedName name="wrn.aaa.">{#N/A,#N/A,FALSE,"Sheet1";#N/A,#N/A,FALSE,"Sheet1";#N/A,#N/A,FALSE,"Sheet1"}</definedName>
    <definedName name="wrn.aaa._1" localSheetId="0">{#N/A,#N/A,FALSE,"Sheet1";#N/A,#N/A,FALSE,"Sheet1";#N/A,#N/A,FALSE,"Sheet1"}</definedName>
    <definedName name="wrn.aaa._1" localSheetId="14">{#N/A,#N/A,FALSE,"Sheet1";#N/A,#N/A,FALSE,"Sheet1";#N/A,#N/A,FALSE,"Sheet1"}</definedName>
    <definedName name="wrn.aaa._1" localSheetId="16">{#N/A,#N/A,FALSE,"Sheet1";#N/A,#N/A,FALSE,"Sheet1";#N/A,#N/A,FALSE,"Sheet1"}</definedName>
    <definedName name="wrn.aaa._1" localSheetId="22">{#N/A,#N/A,FALSE,"Sheet1";#N/A,#N/A,FALSE,"Sheet1";#N/A,#N/A,FALSE,"Sheet1"}</definedName>
    <definedName name="wrn.aaa._1" localSheetId="7">{#N/A,#N/A,FALSE,"Sheet1";#N/A,#N/A,FALSE,"Sheet1";#N/A,#N/A,FALSE,"Sheet1"}</definedName>
    <definedName name="wrn.aaa._1">{#N/A,#N/A,FALSE,"Sheet1";#N/A,#N/A,FALSE,"Sheet1";#N/A,#N/A,FALSE,"Sheet1"}</definedName>
    <definedName name="wrn.Bang._.ke._.nhan._.hang." localSheetId="0">{#N/A,#N/A,FALSE,"Ke khai NH"}</definedName>
    <definedName name="wrn.Bang._.ke._.nhan._.hang." localSheetId="14">{#N/A,#N/A,FALSE,"Ke khai NH"}</definedName>
    <definedName name="wrn.Bang._.ke._.nhan._.hang." localSheetId="16">{#N/A,#N/A,FALSE,"Ke khai NH"}</definedName>
    <definedName name="wrn.Bang._.ke._.nhan._.hang." localSheetId="22">{#N/A,#N/A,FALSE,"Ke khai NH"}</definedName>
    <definedName name="wrn.Bang._.ke._.nhan._.hang." localSheetId="6">{#N/A,#N/A,FALSE,"Ke khai NH"}</definedName>
    <definedName name="wrn.Bang._.ke._.nhan._.hang.">{#N/A,#N/A,FALSE,"Ke khai NH"}</definedName>
    <definedName name="wrn.BAOCAO." localSheetId="0">{#N/A,#N/A,FALSE,"sum";#N/A,#N/A,FALSE,"MARTV";#N/A,#N/A,FALSE,"APRTV"}</definedName>
    <definedName name="wrn.BAOCAO." localSheetId="14">{#N/A,#N/A,FALSE,"sum";#N/A,#N/A,FALSE,"MARTV";#N/A,#N/A,FALSE,"APRTV"}</definedName>
    <definedName name="wrn.BAOCAO." localSheetId="19">{#N/A,#N/A,FALSE,"sum";#N/A,#N/A,FALSE,"MARTV";#N/A,#N/A,FALSE,"APRTV"}</definedName>
    <definedName name="wrn.BAOCAO." localSheetId="16">{#N/A,#N/A,FALSE,"sum";#N/A,#N/A,FALSE,"MARTV";#N/A,#N/A,FALSE,"APRTV"}</definedName>
    <definedName name="wrn.BAOCAO." localSheetId="22">{#N/A,#N/A,FALSE,"sum";#N/A,#N/A,FALSE,"MARTV";#N/A,#N/A,FALSE,"APRTV"}</definedName>
    <definedName name="wrn.BAOCAO." localSheetId="6">{#N/A,#N/A,FALSE,"sum";#N/A,#N/A,FALSE,"MARTV";#N/A,#N/A,FALSE,"APRTV"}</definedName>
    <definedName name="wrn.BAOCAO.">{#N/A,#N/A,FALSE,"sum";#N/A,#N/A,FALSE,"MARTV";#N/A,#N/A,FALSE,"APRTV"}</definedName>
    <definedName name="wrn.BAOCAO._1" localSheetId="0">{#N/A,#N/A,FALSE,"sum";#N/A,#N/A,FALSE,"MARTV";#N/A,#N/A,FALSE,"APRTV"}</definedName>
    <definedName name="wrn.BAOCAO._1" localSheetId="14">{#N/A,#N/A,FALSE,"sum";#N/A,#N/A,FALSE,"MARTV";#N/A,#N/A,FALSE,"APRTV"}</definedName>
    <definedName name="wrn.BAOCAO._1" localSheetId="16">{#N/A,#N/A,FALSE,"sum";#N/A,#N/A,FALSE,"MARTV";#N/A,#N/A,FALSE,"APRTV"}</definedName>
    <definedName name="wrn.BAOCAO._1" localSheetId="22">{#N/A,#N/A,FALSE,"sum";#N/A,#N/A,FALSE,"MARTV";#N/A,#N/A,FALSE,"APRTV"}</definedName>
    <definedName name="wrn.BAOCAO._1" localSheetId="7">{#N/A,#N/A,FALSE,"sum";#N/A,#N/A,FALSE,"MARTV";#N/A,#N/A,FALSE,"APRTV"}</definedName>
    <definedName name="wrn.BAOCAO._1">{#N/A,#N/A,FALSE,"sum";#N/A,#N/A,FALSE,"MARTV";#N/A,#N/A,FALSE,"APRTV"}</definedName>
    <definedName name="wrn.BM." localSheetId="0">{#N/A,#N/A,FALSE,"CCTV"}</definedName>
    <definedName name="wrn.BM." localSheetId="22">{#N/A,#N/A,FALSE,"CCTV"}</definedName>
    <definedName name="wrn.BM.">{#N/A,#N/A,FALSE,"CCTV"}</definedName>
    <definedName name="wrn.BM._1" localSheetId="0">{#N/A,#N/A,FALSE,"CCTV"}</definedName>
    <definedName name="wrn.BM._1" localSheetId="14">{#N/A,#N/A,FALSE,"CCTV"}</definedName>
    <definedName name="wrn.BM._1" localSheetId="16">{#N/A,#N/A,FALSE,"CCTV"}</definedName>
    <definedName name="wrn.BM._1" localSheetId="22">{#N/A,#N/A,FALSE,"CCTV"}</definedName>
    <definedName name="wrn.BM._1" localSheetId="7">{#N/A,#N/A,FALSE,"CCTV"}</definedName>
    <definedName name="wrn.BM._1">{#N/A,#N/A,FALSE,"CCTV"}</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2">{#N/A,#N/A,TRUE,"Config1";#N/A,#N/A,TRUE,"Config2";#N/A,#N/A,TRUE,"Config3";#N/A,#N/A,TRUE,"Config4";#N/A,#N/A,TRUE,"Config5";#N/A,#N/A,TRUE,"Config6";#N/A,#N/A,TRUE,"Config7"}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6">{#N/A,#N/A,TRUE,"Config1";#N/A,#N/A,TRUE,"Config2";#N/A,#N/A,TRUE,"Config3";#N/A,#N/A,TRUE,"Config4";#N/A,#N/A,TRUE,"Config5";#N/A,#N/A,TRUE,"Config6";#N/A,#N/A,TRUE,"Config7"}</definedName>
    <definedName name="wrn.BTS._1" localSheetId="22">{#N/A,#N/A,TRUE,"Config1";#N/A,#N/A,TRUE,"Config2";#N/A,#N/A,TRUE,"Config3";#N/A,#N/A,TRUE,"Config4";#N/A,#N/A,TRUE,"Config5";#N/A,#N/A,TRUE,"Config6";#N/A,#N/A,TRUE,"Config7"}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6">{#N/A,#N/A,TRUE,"Config1";#N/A,#N/A,TRUE,"Config2";#N/A,#N/A,TRUE,"Config3";#N/A,#N/A,TRUE,"Config4";#N/A,#N/A,TRUE,"Config5";#N/A,#N/A,TRUE,"Config6";#N/A,#N/A,TRUE,"Config7"}</definedName>
    <definedName name="wrn.BTS._loc" localSheetId="22">{#N/A,#N/A,TRUE,"Config1";#N/A,#N/A,TRUE,"Config2";#N/A,#N/A,TRUE,"Config3";#N/A,#N/A,TRUE,"Config4";#N/A,#N/A,TRUE,"Config5";#N/A,#N/A,TRUE,"Config6";#N/A,#N/A,TRUE,"Config7"}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6">{#N/A,#N/A,TRUE,"Config1";#N/A,#N/A,TRUE,"Config2";#N/A,#N/A,TRUE,"Config3";#N/A,#N/A,TRUE,"Config4";#N/A,#N/A,TRUE,"Config5";#N/A,#N/A,TRUE,"Config6";#N/A,#N/A,TRUE,"Config7"}</definedName>
    <definedName name="wrn.BTS._loc_1" localSheetId="22">{#N/A,#N/A,TRUE,"Config1";#N/A,#N/A,TRUE,"Config2";#N/A,#N/A,TRUE,"Config3";#N/A,#N/A,TRUE,"Config4";#N/A,#N/A,TRUE,"Config5";#N/A,#N/A,TRUE,"Config6";#N/A,#N/A,TRUE,"Config7"}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udget._.Plan." localSheetId="0">{#N/A,#N/A,TRUE,"Sheet1"}</definedName>
    <definedName name="wrn.Budget._.Plan." localSheetId="22">{#N/A,#N/A,TRUE,"Sheet1"}</definedName>
    <definedName name="wrn.Budget._.Plan.">{#N/A,#N/A,TRUE,"Sheet1"}</definedName>
    <definedName name="wrn.Budget._.Plan._1" localSheetId="0">{#N/A,#N/A,TRUE,"Sheet1"}</definedName>
    <definedName name="wrn.Budget._.Plan._1" localSheetId="14">{#N/A,#N/A,TRUE,"Sheet1"}</definedName>
    <definedName name="wrn.Budget._.Plan._1" localSheetId="16">{#N/A,#N/A,TRUE,"Sheet1"}</definedName>
    <definedName name="wrn.Budget._.Plan._1" localSheetId="22">{#N/A,#N/A,TRUE,"Sheet1"}</definedName>
    <definedName name="wrn.Budget._.Plan._1" localSheetId="7">{#N/A,#N/A,TRUE,"Sheet1"}</definedName>
    <definedName name="wrn.Budget._.Plan._1">{#N/A,#N/A,TRUE,"Sheet1"}</definedName>
    <definedName name="wrn.Che._.do._.duoc._.huong." localSheetId="0">{#N/A,#N/A,FALSE,"BN (2)"}</definedName>
    <definedName name="wrn.Che._.do._.duoc._.huong." localSheetId="14">{#N/A,#N/A,FALSE,"BN (2)"}</definedName>
    <definedName name="wrn.Che._.do._.duoc._.huong." localSheetId="16">{#N/A,#N/A,FALSE,"BN (2)"}</definedName>
    <definedName name="wrn.Che._.do._.duoc._.huong." localSheetId="22">{#N/A,#N/A,FALSE,"BN (2)"}</definedName>
    <definedName name="wrn.Che._.do._.duoc._.huong." localSheetId="6">{#N/A,#N/A,FALSE,"BN (2)"}</definedName>
    <definedName name="wrn.Che._.do._.duoc._.huong.">{#N/A,#N/A,FALSE,"BN (2)"}</definedName>
    <definedName name="wrn.chi._.tiÆt." localSheetId="0">{#N/A,#N/A,FALSE,"Chi tiÆt"}</definedName>
    <definedName name="wrn.chi._.tiÆt." localSheetId="14">{#N/A,#N/A,FALSE,"Chi tiÆt"}</definedName>
    <definedName name="wrn.chi._.tiÆt." localSheetId="19">{#N/A,#N/A,FALSE,"Chi tiÆt"}</definedName>
    <definedName name="wrn.chi._.tiÆt." localSheetId="16">{#N/A,#N/A,FALSE,"Chi tiÆt"}</definedName>
    <definedName name="wrn.chi._.tiÆt." localSheetId="22">{#N/A,#N/A,FALSE,"Chi tiÆt"}</definedName>
    <definedName name="wrn.chi._.tiÆt." localSheetId="6">{#N/A,#N/A,FALSE,"Chi tiÆt"}</definedName>
    <definedName name="wrn.chi._.tiÆt.">{#N/A,#N/A,FALSE,"Chi tiÆt"}</definedName>
    <definedName name="wrn.chi._.tiÆt._1" localSheetId="0">{#N/A,#N/A,FALSE,"Chi tiÆt"}</definedName>
    <definedName name="wrn.chi._.tiÆt._1" localSheetId="14">{#N/A,#N/A,FALSE,"Chi tiÆt"}</definedName>
    <definedName name="wrn.chi._.tiÆt._1" localSheetId="16">{#N/A,#N/A,FALSE,"Chi tiÆt"}</definedName>
    <definedName name="wrn.chi._.tiÆt._1" localSheetId="22">{#N/A,#N/A,FALSE,"Chi tiÆt"}</definedName>
    <definedName name="wrn.chi._.tiÆt._1" localSheetId="7">{#N/A,#N/A,FALSE,"Chi tiÆt"}</definedName>
    <definedName name="wrn.chi._.tiÆt._1">{#N/A,#N/A,FALSE,"Chi tiÆt"}</definedName>
    <definedName name="wrn.Complete._.Spreadsheet." localSheetId="0">{"Complete Spreadsheet",#N/A,FALSE,"BASIC"}</definedName>
    <definedName name="wrn.Complete._.Spreadsheet." localSheetId="14">{"Complete Spreadsheet",#N/A,FALSE,"BASIC"}</definedName>
    <definedName name="wrn.Complete._.Spreadsheet." localSheetId="16">{"Complete Spreadsheet",#N/A,FALSE,"BASIC"}</definedName>
    <definedName name="wrn.Complete._.Spreadsheet." localSheetId="22">{"Complete Spreadsheet",#N/A,FALSE,"BASIC"}</definedName>
    <definedName name="wrn.Complete._.Spreadsheet." localSheetId="7">{"Complete Spreadsheet",#N/A,FALSE,"BASIC"}</definedName>
    <definedName name="wrn.Complete._.Spreadsheet.">{"Complete Spreadsheet",#N/A,FALSE,"BASIC"}</definedName>
    <definedName name="wrn.Complete._.Spreadsheet._1" localSheetId="0">{"Complete Spreadsheet",#N/A,FALSE,"BASIC"}</definedName>
    <definedName name="wrn.Complete._.Spreadsheet._1" localSheetId="14">{"Complete Spreadsheet",#N/A,FALSE,"BASIC"}</definedName>
    <definedName name="wrn.Complete._.Spreadsheet._1" localSheetId="16">{"Complete Spreadsheet",#N/A,FALSE,"BASIC"}</definedName>
    <definedName name="wrn.Complete._.Spreadsheet._1" localSheetId="22">{"Complete Spreadsheet",#N/A,FALSE,"BASIC"}</definedName>
    <definedName name="wrn.Complete._.Spreadsheet._1" localSheetId="7">{"Complete Spreadsheet",#N/A,FALSE,"BASIC"}</definedName>
    <definedName name="wrn.Complete._.Spreadsheet._1">{"Complete Spreadsheet",#N/A,FALSE,"BASIC"}</definedName>
    <definedName name="wrn.cong." localSheetId="0">{#N/A,#N/A,FALSE,"Sheet1"}</definedName>
    <definedName name="wrn.cong." localSheetId="14">{#N/A,#N/A,FALSE,"Sheet1"}</definedName>
    <definedName name="wrn.cong." localSheetId="19">{#N/A,#N/A,FALSE,"Sheet1"}</definedName>
    <definedName name="wrn.cong." localSheetId="16">{#N/A,#N/A,FALSE,"Sheet1"}</definedName>
    <definedName name="wrn.cong." localSheetId="22">{#N/A,#N/A,FALSE,"Sheet1"}</definedName>
    <definedName name="wrn.cong." localSheetId="6">{#N/A,#N/A,FALSE,"Sheet1"}</definedName>
    <definedName name="wrn.cong.">{#N/A,#N/A,FALSE,"Sheet1"}</definedName>
    <definedName name="wrn.cong._1" localSheetId="0">{#N/A,#N/A,FALSE,"Sheet1"}</definedName>
    <definedName name="wrn.cong._1" localSheetId="14">{#N/A,#N/A,FALSE,"Sheet1"}</definedName>
    <definedName name="wrn.cong._1" localSheetId="16">{#N/A,#N/A,FALSE,"Sheet1"}</definedName>
    <definedName name="wrn.cong._1" localSheetId="22">{#N/A,#N/A,FALSE,"Sheet1"}</definedName>
    <definedName name="wrn.cong._1" localSheetId="7">{#N/A,#N/A,FALSE,"Sheet1"}</definedName>
    <definedName name="wrn.cong._1">{#N/A,#N/A,FALSE,"Sheet1"}</definedName>
    <definedName name="wrn.Customer._.with._.Site._.Equipment." localSheetId="0">{"Customer with Site Equipment",#N/A,FALSE,"BASIC"}</definedName>
    <definedName name="wrn.Customer._.with._.Site._.Equipment." localSheetId="14">{"Customer with Site Equipment",#N/A,FALSE,"BASIC"}</definedName>
    <definedName name="wrn.Customer._.with._.Site._.Equipment." localSheetId="16">{"Customer with Site Equipment",#N/A,FALSE,"BASIC"}</definedName>
    <definedName name="wrn.Customer._.with._.Site._.Equipment." localSheetId="22">{"Customer with Site Equipment",#N/A,FALSE,"BASIC"}</definedName>
    <definedName name="wrn.Customer._.with._.Site._.Equipment." localSheetId="7">{"Customer with Site Equipment",#N/A,FALSE,"BASIC"}</definedName>
    <definedName name="wrn.Customer._.with._.Site._.Equipment.">{"Customer with Site Equipment",#N/A,FALSE,"BASIC"}</definedName>
    <definedName name="wrn.Customer._.with._.Site._.Equipment._1" localSheetId="0">{"Customer with Site Equipment",#N/A,FALSE,"BASIC"}</definedName>
    <definedName name="wrn.Customer._.with._.Site._.Equipment._1" localSheetId="14">{"Customer with Site Equipment",#N/A,FALSE,"BASIC"}</definedName>
    <definedName name="wrn.Customer._.with._.Site._.Equipment._1" localSheetId="16">{"Customer with Site Equipment",#N/A,FALSE,"BASIC"}</definedName>
    <definedName name="wrn.Customer._.with._.Site._.Equipment._1" localSheetId="22">{"Customer with Site Equipment",#N/A,FALSE,"BASIC"}</definedName>
    <definedName name="wrn.Customer._.with._.Site._.Equipment._1" localSheetId="7">{"Customer with Site Equipment",#N/A,FALSE,"BASIC"}</definedName>
    <definedName name="wrn.Customer._.with._.Site._.Equipment._1">{"Customer with Site Equipment",#N/A,FALSE,"BASIC"}</definedName>
    <definedName name="wrn.Customer._.with._.Site._.Pricing." localSheetId="0">{"Customer with Site Pricing",#N/A,FALSE,"BASIC"}</definedName>
    <definedName name="wrn.Customer._.with._.Site._.Pricing." localSheetId="14">{"Customer with Site Pricing",#N/A,FALSE,"BASIC"}</definedName>
    <definedName name="wrn.Customer._.with._.Site._.Pricing." localSheetId="16">{"Customer with Site Pricing",#N/A,FALSE,"BASIC"}</definedName>
    <definedName name="wrn.Customer._.with._.Site._.Pricing." localSheetId="22">{"Customer with Site Pricing",#N/A,FALSE,"BASIC"}</definedName>
    <definedName name="wrn.Customer._.with._.Site._.Pricing." localSheetId="7">{"Customer with Site Pricing",#N/A,FALSE,"BASIC"}</definedName>
    <definedName name="wrn.Customer._.with._.Site._.Pricing.">{"Customer with Site Pricing",#N/A,FALSE,"BASIC"}</definedName>
    <definedName name="wrn.Customer._.with._.Site._.Pricing._1" localSheetId="0">{"Customer with Site Pricing",#N/A,FALSE,"BASIC"}</definedName>
    <definedName name="wrn.Customer._.with._.Site._.Pricing._1" localSheetId="14">{"Customer with Site Pricing",#N/A,FALSE,"BASIC"}</definedName>
    <definedName name="wrn.Customer._.with._.Site._.Pricing._1" localSheetId="16">{"Customer with Site Pricing",#N/A,FALSE,"BASIC"}</definedName>
    <definedName name="wrn.Customer._.with._.Site._.Pricing._1" localSheetId="22">{"Customer with Site Pricing",#N/A,FALSE,"BASIC"}</definedName>
    <definedName name="wrn.Customer._.with._.Site._.Pricing._1" localSheetId="7">{"Customer with Site Pricing",#N/A,FALSE,"BASIC"}</definedName>
    <definedName name="wrn.Customer._.with._.Site._.Pricing._1">{"Customer with Site Pricing",#N/A,FALSE,"BASIC"}</definedName>
    <definedName name="wrn.CustomerVersion1." localSheetId="22">{#N/A,#N/A,TRUE,"Perm";#N/A,#N/A,TRUE,"Architecture"}</definedName>
    <definedName name="wrn.CustomerVersion1.">{#N/A,#N/A,TRUE,"Perm";#N/A,#N/A,TRUE,"Architecture"}</definedName>
    <definedName name="wrn.DEV_SYNTHESE." localSheetId="0">{"COST",#N/A,FALSE,"SYNTHESE";"MARGIN",#N/A,FALSE,"SYNTHESE";"LOT_COM",#N/A,FALSE,"SYNTHESE"}</definedName>
    <definedName name="wrn.DEV_SYNTHESE." localSheetId="22">{"COST",#N/A,FALSE,"SYNTHESE";"MARGIN",#N/A,FALSE,"SYNTHESE";"LOT_COM",#N/A,FALSE,"SYNTHESE"}</definedName>
    <definedName name="wrn.DEV_SYNTHESE.">{"COST",#N/A,FALSE,"SYNTHESE";"MARGIN",#N/A,FALSE,"SYNTHESE";"LOT_COM",#N/A,FALSE,"SYNTHESE"}</definedName>
    <definedName name="wrn.DEV_SYNTHESE._1" localSheetId="0">{"COST",#N/A,FALSE,"SYNTHESE";"MARGIN",#N/A,FALSE,"SYNTHESE";"LOT_COM",#N/A,FALSE,"SYNTHESE"}</definedName>
    <definedName name="wrn.DEV_SYNTHESE._1" localSheetId="14">{"COST",#N/A,FALSE,"SYNTHESE";"MARGIN",#N/A,FALSE,"SYNTHESE";"LOT_COM",#N/A,FALSE,"SYNTHESE"}</definedName>
    <definedName name="wrn.DEV_SYNTHESE._1" localSheetId="16">{"COST",#N/A,FALSE,"SYNTHESE";"MARGIN",#N/A,FALSE,"SYNTHESE";"LOT_COM",#N/A,FALSE,"SYNTHESE"}</definedName>
    <definedName name="wrn.DEV_SYNTHESE._1" localSheetId="22">{"COST",#N/A,FALSE,"SYNTHESE";"MARGIN",#N/A,FALSE,"SYNTHESE";"LOT_COM",#N/A,FALSE,"SYNTHESE"}</definedName>
    <definedName name="wrn.DEV_SYNTHESE._1" localSheetId="7">{"COST",#N/A,FALSE,"SYNTHESE";"MARGIN",#N/A,FALSE,"SYNTHESE";"LOT_COM",#N/A,FALSE,"SYNTHESE"}</definedName>
    <definedName name="wrn.DEV_SYNTHESE._1">{"COST",#N/A,FALSE,"SYNTHESE";"MARGIN",#N/A,FALSE,"SYNTHESE";"LOT_COM",#N/A,FALSE,"SYNTHESE"}</definedName>
    <definedName name="wrn.DEV_SYNTHESE._loc" localSheetId="0">{"COST",#N/A,FALSE,"SYNTHESE";"MARGIN",#N/A,FALSE,"SYNTHESE";"LOT_COM",#N/A,FALSE,"SYNTHESE"}</definedName>
    <definedName name="wrn.DEV_SYNTHESE._loc" localSheetId="14">{"COST",#N/A,FALSE,"SYNTHESE";"MARGIN",#N/A,FALSE,"SYNTHESE";"LOT_COM",#N/A,FALSE,"SYNTHESE"}</definedName>
    <definedName name="wrn.DEV_SYNTHESE._loc" localSheetId="16">{"COST",#N/A,FALSE,"SYNTHESE";"MARGIN",#N/A,FALSE,"SYNTHESE";"LOT_COM",#N/A,FALSE,"SYNTHESE"}</definedName>
    <definedName name="wrn.DEV_SYNTHESE._loc" localSheetId="22">{"COST",#N/A,FALSE,"SYNTHESE";"MARGIN",#N/A,FALSE,"SYNTHESE";"LOT_COM",#N/A,FALSE,"SYNTHESE"}</definedName>
    <definedName name="wrn.DEV_SYNTHESE._loc" localSheetId="7">{"COST",#N/A,FALSE,"SYNTHESE";"MARGIN",#N/A,FALSE,"SYNTHESE";"LOT_COM",#N/A,FALSE,"SYNTHESE"}</definedName>
    <definedName name="wrn.DEV_SYNTHESE._loc">{"COST",#N/A,FALSE,"SYNTHESE";"MARGIN",#N/A,FALSE,"SYNTHESE";"LOT_COM",#N/A,FALSE,"SYNTHESE"}</definedName>
    <definedName name="wrn.DEV_SYNTHESE._loc_1" localSheetId="0">{"COST",#N/A,FALSE,"SYNTHESE";"MARGIN",#N/A,FALSE,"SYNTHESE";"LOT_COM",#N/A,FALSE,"SYNTHESE"}</definedName>
    <definedName name="wrn.DEV_SYNTHESE._loc_1" localSheetId="14">{"COST",#N/A,FALSE,"SYNTHESE";"MARGIN",#N/A,FALSE,"SYNTHESE";"LOT_COM",#N/A,FALSE,"SYNTHESE"}</definedName>
    <definedName name="wrn.DEV_SYNTHESE._loc_1" localSheetId="16">{"COST",#N/A,FALSE,"SYNTHESE";"MARGIN",#N/A,FALSE,"SYNTHESE";"LOT_COM",#N/A,FALSE,"SYNTHESE"}</definedName>
    <definedName name="wrn.DEV_SYNTHESE._loc_1" localSheetId="22">{"COST",#N/A,FALSE,"SYNTHESE";"MARGIN",#N/A,FALSE,"SYNTHESE";"LOT_COM",#N/A,FALSE,"SYNTHESE"}</definedName>
    <definedName name="wrn.DEV_SYNTHESE._loc_1" localSheetId="7">{"COST",#N/A,FALSE,"SYNTHESE";"MARGIN",#N/A,FALSE,"SYNTHESE";"LOT_COM",#N/A,FALSE,"SYNTHESE"}</definedName>
    <definedName name="wrn.DEV_SYNTHESE._loc_1">{"COST",#N/A,FALSE,"SYNTHESE";"MARGIN",#N/A,FALSE,"SYNTHESE";"LOT_COM",#N/A,FALSE,"SYNTHESE"}</definedName>
    <definedName name="wrn.Equipment._.List." localSheetId="0">{"Equipment List",#N/A,FALSE,"BASIC"}</definedName>
    <definedName name="wrn.Equipment._.List." localSheetId="14">{"Equipment List",#N/A,FALSE,"BASIC"}</definedName>
    <definedName name="wrn.Equipment._.List." localSheetId="16">{"Equipment List",#N/A,FALSE,"BASIC"}</definedName>
    <definedName name="wrn.Equipment._.List." localSheetId="22">{"Equipment List",#N/A,FALSE,"BASIC"}</definedName>
    <definedName name="wrn.Equipment._.List." localSheetId="7">{"Equipment List",#N/A,FALSE,"BASIC"}</definedName>
    <definedName name="wrn.Equipment._.List.">{"Equipment List",#N/A,FALSE,"BASIC"}</definedName>
    <definedName name="wrn.Equipment._.List._1" localSheetId="0">{"Equipment List",#N/A,FALSE,"BASIC"}</definedName>
    <definedName name="wrn.Equipment._.List._1" localSheetId="14">{"Equipment List",#N/A,FALSE,"BASIC"}</definedName>
    <definedName name="wrn.Equipment._.List._1" localSheetId="16">{"Equipment List",#N/A,FALSE,"BASIC"}</definedName>
    <definedName name="wrn.Equipment._.List._1" localSheetId="22">{"Equipment List",#N/A,FALSE,"BASIC"}</definedName>
    <definedName name="wrn.Equipment._.List._1" localSheetId="7">{"Equipment List",#N/A,FALSE,"BASIC"}</definedName>
    <definedName name="wrn.Equipment._.List._1">{"Equipment List",#N/A,FALSE,"BASIC"}</definedName>
    <definedName name="wrn.Giáy._.bao._.no." localSheetId="0">{#N/A,#N/A,FALSE,"BN"}</definedName>
    <definedName name="wrn.Giáy._.bao._.no." localSheetId="14">{#N/A,#N/A,FALSE,"BN"}</definedName>
    <definedName name="wrn.Giáy._.bao._.no." localSheetId="16">{#N/A,#N/A,FALSE,"BN"}</definedName>
    <definedName name="wrn.Giáy._.bao._.no." localSheetId="22">{#N/A,#N/A,FALSE,"BN"}</definedName>
    <definedName name="wrn.Giáy._.bao._.no." localSheetId="6">{#N/A,#N/A,FALSE,"BN"}</definedName>
    <definedName name="wrn.Giáy._.bao._.no.">{#N/A,#N/A,FALSE,"BN"}</definedName>
    <definedName name="wrn.Inputsheet_ProjectInput." localSheetId="22">{"ProjectInput",#N/A,FALSE,"INPUT-AREA"}</definedName>
    <definedName name="wrn.Inputsheet_ProjectInput.">{"ProjectInput",#N/A,FALSE,"INPUT-AREA"}</definedName>
    <definedName name="wrn.INSTALLATION." localSheetId="0">{#N/A,#N/A,FALSE,"Sheet1"}</definedName>
    <definedName name="wrn.INSTALLATION." localSheetId="22">{#N/A,#N/A,FALSE,"Sheet1"}</definedName>
    <definedName name="wrn.INSTALLATION.">{#N/A,#N/A,FALSE,"Sheet1"}</definedName>
    <definedName name="wrn.INSTALLATION._1" localSheetId="0">{#N/A,#N/A,FALSE,"Sheet1"}</definedName>
    <definedName name="wrn.INSTALLATION._1" localSheetId="14">{#N/A,#N/A,FALSE,"Sheet1"}</definedName>
    <definedName name="wrn.INSTALLATION._1" localSheetId="16">{#N/A,#N/A,FALSE,"Sheet1"}</definedName>
    <definedName name="wrn.INSTALLATION._1" localSheetId="22">{#N/A,#N/A,FALSE,"Sheet1"}</definedName>
    <definedName name="wrn.INSTALLATION._1" localSheetId="7">{#N/A,#N/A,FALSE,"Sheet1"}</definedName>
    <definedName name="wrn.INSTALLATION._1">{#N/A,#N/A,FALSE,"Sheet1"}</definedName>
    <definedName name="wrn.inv._.budget." localSheetId="0">{"invbud-1",#N/A,FALSE,"A";"invbud-1CW",#N/A,FALSE,"A";"Desinvesteringen",#N/A,FALSE,"C"}</definedName>
    <definedName name="wrn.inv._.budget." localSheetId="14">{"invbud-1",#N/A,FALSE,"A";"invbud-1CW",#N/A,FALSE,"A";"Desinvesteringen",#N/A,FALSE,"C"}</definedName>
    <definedName name="wrn.inv._.budget." localSheetId="19">{"invbud-1",#N/A,FALSE,"A";"invbud-1CW",#N/A,FALSE,"A";"Desinvesteringen",#N/A,FALSE,"C"}</definedName>
    <definedName name="wrn.inv._.budget." localSheetId="16">{"invbud-1",#N/A,FALSE,"A";"invbud-1CW",#N/A,FALSE,"A";"Desinvesteringen",#N/A,FALSE,"C"}</definedName>
    <definedName name="wrn.inv._.budget." localSheetId="22">{"invbud-1",#N/A,FALSE,"A";"invbud-1CW",#N/A,FALSE,"A";"Desinvesteringen",#N/A,FALSE,"C"}</definedName>
    <definedName name="wrn.inv._.budget." localSheetId="6">{"invbud-1",#N/A,FALSE,"A";"invbud-1CW",#N/A,FALSE,"A";"Desinvesteringen",#N/A,FALSE,"C"}</definedName>
    <definedName name="wrn.inv._.budget.">{"invbud-1",#N/A,FALSE,"A";"invbud-1CW",#N/A,FALSE,"A";"Desinvesteringen",#N/A,FALSE,"C"}</definedName>
    <definedName name="wrn.inv._.budget._1" localSheetId="0">{"invbud-1",#N/A,FALSE,"A";"invbud-1CW",#N/A,FALSE,"A";"Desinvesteringen",#N/A,FALSE,"C"}</definedName>
    <definedName name="wrn.inv._.budget._1" localSheetId="14">{"invbud-1",#N/A,FALSE,"A";"invbud-1CW",#N/A,FALSE,"A";"Desinvesteringen",#N/A,FALSE,"C"}</definedName>
    <definedName name="wrn.inv._.budget._1" localSheetId="16">{"invbud-1",#N/A,FALSE,"A";"invbud-1CW",#N/A,FALSE,"A";"Desinvesteringen",#N/A,FALSE,"C"}</definedName>
    <definedName name="wrn.inv._.budget._1" localSheetId="22">{"invbud-1",#N/A,FALSE,"A";"invbud-1CW",#N/A,FALSE,"A";"Desinvesteringen",#N/A,FALSE,"C"}</definedName>
    <definedName name="wrn.inv._.budget._1" localSheetId="7">{"invbud-1",#N/A,FALSE,"A";"invbud-1CW",#N/A,FALSE,"A";"Desinvesteringen",#N/A,FALSE,"C"}</definedName>
    <definedName name="wrn.inv._.budget._1">{"invbud-1",#N/A,FALSE,"A";"invbud-1CW",#N/A,FALSE,"A";"Desinvesteringen",#N/A,FALSE,"C"}</definedName>
    <definedName name="wrn.LPU._.MG." localSheetId="0">{"MG-2002-F1",#N/A,FALSE,"PPU-Telemig";"MG-2002-F2",#N/A,FALSE,"PPU-Telemig";"MG-2002-F3",#N/A,FALSE,"PPU-Telemig";"MG-2002-F4",#N/A,FALSE,"PPU-Telemig";"MG-2003-F1",#N/A,FALSE,"PPU-Telemig";"MG-2004-F1",#N/A,FALSE,"PPU-Telemig"}</definedName>
    <definedName name="wrn.LPU._.MG." localSheetId="14">{"MG-2002-F1",#N/A,FALSE,"PPU-Telemig";"MG-2002-F2",#N/A,FALSE,"PPU-Telemig";"MG-2002-F3",#N/A,FALSE,"PPU-Telemig";"MG-2002-F4",#N/A,FALSE,"PPU-Telemig";"MG-2003-F1",#N/A,FALSE,"PPU-Telemig";"MG-2004-F1",#N/A,FALSE,"PPU-Telemig"}</definedName>
    <definedName name="wrn.LPU._.MG." localSheetId="16">{"MG-2002-F1",#N/A,FALSE,"PPU-Telemig";"MG-2002-F2",#N/A,FALSE,"PPU-Telemig";"MG-2002-F3",#N/A,FALSE,"PPU-Telemig";"MG-2002-F4",#N/A,FALSE,"PPU-Telemig";"MG-2003-F1",#N/A,FALSE,"PPU-Telemig";"MG-2004-F1",#N/A,FALSE,"PPU-Telemig"}</definedName>
    <definedName name="wrn.LPU._.MG." localSheetId="22">{"MG-2002-F1",#N/A,FALSE,"PPU-Telemig";"MG-2002-F2",#N/A,FALSE,"PPU-Telemig";"MG-2002-F3",#N/A,FALSE,"PPU-Telemig";"MG-2002-F4",#N/A,FALSE,"PPU-Telemig";"MG-2003-F1",#N/A,FALSE,"PPU-Telemig";"MG-2004-F1",#N/A,FALSE,"PPU-Telemig"}</definedName>
    <definedName name="wrn.LPU._.MG." localSheetId="7">{"MG-2002-F1",#N/A,FALSE,"PPU-Telemig";"MG-2002-F2",#N/A,FALSE,"PPU-Telemig";"MG-2002-F3",#N/A,FALSE,"PPU-Telemig";"MG-2002-F4",#N/A,FALSE,"PPU-Telemig";"MG-2003-F1",#N/A,FALSE,"PPU-Telemig";"MG-2004-F1",#N/A,FALSE,"PPU-Telemig"}</definedName>
    <definedName name="wrn.LPU._.MG.">{"MG-2002-F1",#N/A,FALSE,"PPU-Telemig";"MG-2002-F2",#N/A,FALSE,"PPU-Telemig";"MG-2002-F3",#N/A,FALSE,"PPU-Telemig";"MG-2002-F4",#N/A,FALSE,"PPU-Telemig";"MG-2003-F1",#N/A,FALSE,"PPU-Telemig";"MG-2004-F1",#N/A,FALSE,"PPU-Telemig"}</definedName>
    <definedName name="wrn.LPU._.MG._1" localSheetId="0">{"MG-2002-F1",#N/A,FALSE,"PPU-Telemig";"MG-2002-F2",#N/A,FALSE,"PPU-Telemig";"MG-2002-F3",#N/A,FALSE,"PPU-Telemig";"MG-2002-F4",#N/A,FALSE,"PPU-Telemig";"MG-2003-F1",#N/A,FALSE,"PPU-Telemig";"MG-2004-F1",#N/A,FALSE,"PPU-Telemig"}</definedName>
    <definedName name="wrn.LPU._.MG._1" localSheetId="14">{"MG-2002-F1",#N/A,FALSE,"PPU-Telemig";"MG-2002-F2",#N/A,FALSE,"PPU-Telemig";"MG-2002-F3",#N/A,FALSE,"PPU-Telemig";"MG-2002-F4",#N/A,FALSE,"PPU-Telemig";"MG-2003-F1",#N/A,FALSE,"PPU-Telemig";"MG-2004-F1",#N/A,FALSE,"PPU-Telemig"}</definedName>
    <definedName name="wrn.LPU._.MG._1" localSheetId="16">{"MG-2002-F1",#N/A,FALSE,"PPU-Telemig";"MG-2002-F2",#N/A,FALSE,"PPU-Telemig";"MG-2002-F3",#N/A,FALSE,"PPU-Telemig";"MG-2002-F4",#N/A,FALSE,"PPU-Telemig";"MG-2003-F1",#N/A,FALSE,"PPU-Telemig";"MG-2004-F1",#N/A,FALSE,"PPU-Telemig"}</definedName>
    <definedName name="wrn.LPU._.MG._1" localSheetId="22">{"MG-2002-F1",#N/A,FALSE,"PPU-Telemig";"MG-2002-F2",#N/A,FALSE,"PPU-Telemig";"MG-2002-F3",#N/A,FALSE,"PPU-Telemig";"MG-2002-F4",#N/A,FALSE,"PPU-Telemig";"MG-2003-F1",#N/A,FALSE,"PPU-Telemig";"MG-2004-F1",#N/A,FALSE,"PPU-Telemig"}</definedName>
    <definedName name="wrn.LPU._.MG._1" localSheetId="7">{"MG-2002-F1",#N/A,FALSE,"PPU-Telemig";"MG-2002-F2",#N/A,FALSE,"PPU-Telemig";"MG-2002-F3",#N/A,FALSE,"PPU-Telemig";"MG-2002-F4",#N/A,FALSE,"PPU-Telemig";"MG-2003-F1",#N/A,FALSE,"PPU-Telemig";"MG-2004-F1",#N/A,FALSE,"PPU-Telemig"}</definedName>
    <definedName name="wrn.LPU._.MG._1">{"MG-2002-F1",#N/A,FALSE,"PPU-Telemig";"MG-2002-F2",#N/A,FALSE,"PPU-Telemig";"MG-2002-F3",#N/A,FALSE,"PPU-Telemig";"MG-2002-F4",#N/A,FALSE,"PPU-Telemig";"MG-2003-F1",#N/A,FALSE,"PPU-Telemig";"MG-2004-F1",#N/A,FALSE,"PPU-Telemig"}</definedName>
    <definedName name="wrn.Monthly._.Statement." localSheetId="0">{#N/A,#N/A,FALSE,"Tabelle2";#N/A,#N/A,FALSE,"Tabelle1"}</definedName>
    <definedName name="wrn.Monthly._.Statement." localSheetId="14">{#N/A,#N/A,FALSE,"Tabelle2";#N/A,#N/A,FALSE,"Tabelle1"}</definedName>
    <definedName name="wrn.Monthly._.Statement." localSheetId="16">{#N/A,#N/A,FALSE,"Tabelle2";#N/A,#N/A,FALSE,"Tabelle1"}</definedName>
    <definedName name="wrn.Monthly._.Statement." localSheetId="22">{#N/A,#N/A,FALSE,"Tabelle2";#N/A,#N/A,FALSE,"Tabelle1"}</definedName>
    <definedName name="wrn.Monthly._.Statement." localSheetId="6">{#N/A,#N/A,FALSE,"Tabelle2";#N/A,#N/A,FALSE,"Tabelle1"}</definedName>
    <definedName name="wrn.Monthly._.Statement.">{#N/A,#N/A,FALSE,"Tabelle2";#N/A,#N/A,FALSE,"Tabelle1"}</definedName>
    <definedName name="wrn.PERPACKPG3." localSheetId="22">{"DJH3",#N/A,FALSE,"PFL00805";"PJB3",#N/A,FALSE,"PFL00805";"JMD3",#N/A,FALSE,"PFL00805";"DNB3",#N/A,FALSE,"PFL00805";"MJP3",#N/A,FALSE,"PFL00805";"RAB3",#N/A,FALSE,"PFL00805";"GJW3",#N/A,FALSE,"PFL00805";"MASTER3",#N/A,FALSE,"PFL00805"}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re_xoa2" localSheetId="0">{"Offgrid",#N/A,FALSE,"OFFGRID";"Region",#N/A,FALSE,"REGION";"Offgrid -2",#N/A,FALSE,"OFFGRID";"WTP",#N/A,FALSE,"WTP";"WTP -2",#N/A,FALSE,"WTP";"Project",#N/A,FALSE,"PROJECT";"Summary -2",#N/A,FALSE,"SUMMARY"}</definedName>
    <definedName name="wrn.re_xoa2" localSheetId="22">{"Offgrid",#N/A,FALSE,"OFFGRID";"Region",#N/A,FALSE,"REGION";"Offgrid -2",#N/A,FALSE,"OFFGRID";"WTP",#N/A,FALSE,"WTP";"WTP -2",#N/A,FALSE,"WTP";"Project",#N/A,FALSE,"PROJECT";"Summary -2",#N/A,FALSE,"SUMMARY"}</definedName>
    <definedName name="wrn.re_xoa2">{"Offgrid",#N/A,FALSE,"OFFGRID";"Region",#N/A,FALSE,"REGION";"Offgrid -2",#N/A,FALSE,"OFFGRID";"WTP",#N/A,FALSE,"WTP";"WTP -2",#N/A,FALSE,"WTP";"Project",#N/A,FALSE,"PROJECT";"Summary -2",#N/A,FALSE,"SUMMARY"}</definedName>
    <definedName name="wrn.re_xoa2_1" localSheetId="0">{"Offgrid",#N/A,FALSE,"OFFGRID";"Region",#N/A,FALSE,"REGION";"Offgrid -2",#N/A,FALSE,"OFFGRID";"WTP",#N/A,FALSE,"WTP";"WTP -2",#N/A,FALSE,"WTP";"Project",#N/A,FALSE,"PROJECT";"Summary -2",#N/A,FALSE,"SUMMARY"}</definedName>
    <definedName name="wrn.re_xoa2_1" localSheetId="14">{"Offgrid",#N/A,FALSE,"OFFGRID";"Region",#N/A,FALSE,"REGION";"Offgrid -2",#N/A,FALSE,"OFFGRID";"WTP",#N/A,FALSE,"WTP";"WTP -2",#N/A,FALSE,"WTP";"Project",#N/A,FALSE,"PROJECT";"Summary -2",#N/A,FALSE,"SUMMARY"}</definedName>
    <definedName name="wrn.re_xoa2_1" localSheetId="16">{"Offgrid",#N/A,FALSE,"OFFGRID";"Region",#N/A,FALSE,"REGION";"Offgrid -2",#N/A,FALSE,"OFFGRID";"WTP",#N/A,FALSE,"WTP";"WTP -2",#N/A,FALSE,"WTP";"Project",#N/A,FALSE,"PROJECT";"Summary -2",#N/A,FALSE,"SUMMARY"}</definedName>
    <definedName name="wrn.re_xoa2_1" localSheetId="22">{"Offgrid",#N/A,FALSE,"OFFGRID";"Region",#N/A,FALSE,"REGION";"Offgrid -2",#N/A,FALSE,"OFFGRID";"WTP",#N/A,FALSE,"WTP";"WTP -2",#N/A,FALSE,"WTP";"Project",#N/A,FALSE,"PROJECT";"Summary -2",#N/A,FALSE,"SUMMARY"}</definedName>
    <definedName name="wrn.re_xoa2_1" localSheetId="7">{"Offgrid",#N/A,FALSE,"OFFGRID";"Region",#N/A,FALSE,"REGION";"Offgrid -2",#N/A,FALSE,"OFFGRID";"WTP",#N/A,FALSE,"WTP";"WTP -2",#N/A,FALSE,"WTP";"Project",#N/A,FALSE,"PROJECT";"Summary -2",#N/A,FALSE,"SUMMARY"}</definedName>
    <definedName name="wrn.re_xoa2_1">{"Offgrid",#N/A,FALSE,"OFFGRID";"Region",#N/A,FALSE,"REGION";"Offgrid -2",#N/A,FALSE,"OFFGRID";"WTP",#N/A,FALSE,"WTP";"WTP -2",#N/A,FALSE,"WTP";"Project",#N/A,FALSE,"PROJECT";"Summary -2",#N/A,FALSE,"SUMMARY"}</definedName>
    <definedName name="wrn.report" localSheetId="22">{"Offgrid",#N/A,FALSE,"OFFGRID";"Region",#N/A,FALSE,"REGION";"Offgrid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 localSheetId="0">{"Offgrid",#N/A,FALSE,"OFFGRID";"Region",#N/A,FALSE,"REGION";"Offgrid -2",#N/A,FALSE,"OFFGRID";"WTP",#N/A,FALSE,"WTP";"WTP -2",#N/A,FALSE,"WTP";"Project",#N/A,FALSE,"PROJECT";"Summary -2",#N/A,FALSE,"SUMMARY"}</definedName>
    <definedName name="wrn.Report." localSheetId="14">{"Offgrid",#N/A,FALSE,"OFFGRID";"Region",#N/A,FALSE,"REGION";"Offgrid -2",#N/A,FALSE,"OFFGRID";"WTP",#N/A,FALSE,"WTP";"WTP -2",#N/A,FALSE,"WTP";"Project",#N/A,FALSE,"PROJECT";"Summary -2",#N/A,FALSE,"SUMMARY"}</definedName>
    <definedName name="wrn.Report." localSheetId="19">{"Offgrid",#N/A,FALSE,"OFFGRID";"Region",#N/A,FALSE,"REGION";"Offgrid -2",#N/A,FALSE,"OFFGRID";"WTP",#N/A,FALSE,"WTP";"WTP -2",#N/A,FALSE,"WTP";"Project",#N/A,FALSE,"PROJECT";"Summary -2",#N/A,FALSE,"SUMMARY"}</definedName>
    <definedName name="wrn.Report." localSheetId="16">{"Offgrid",#N/A,FALSE,"OFFGRID";"Region",#N/A,FALSE,"REGION";"Offgrid -2",#N/A,FALSE,"OFFGRID";"WTP",#N/A,FALSE,"WTP";"WTP -2",#N/A,FALSE,"WTP";"Project",#N/A,FALSE,"PROJECT";"Summary -2",#N/A,FALSE,"SUMMARY"}</definedName>
    <definedName name="wrn.Report." localSheetId="22">{"Offgrid",#N/A,FALSE,"OFFGRID";"Region",#N/A,FALSE,"REGION";"Offgrid -2",#N/A,FALSE,"OFFGRID";"WTP",#N/A,FALSE,"WTP";"WTP -2",#N/A,FALSE,"WTP";"Project",#N/A,FALSE,"PROJECT";"Summary -2",#N/A,FALSE,"SUMMARY"}</definedName>
    <definedName name="wrn.Report." localSheetId="6">{"Offgrid",#N/A,FALSE,"OFFGRID";"Region",#N/A,FALSE,"REGION";"Offgrid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_1" localSheetId="0">{"Offgrid",#N/A,FALSE,"OFFGRID";"Region",#N/A,FALSE,"REGION";"Offgrid -2",#N/A,FALSE,"OFFGRID";"WTP",#N/A,FALSE,"WTP";"WTP -2",#N/A,FALSE,"WTP";"Project",#N/A,FALSE,"PROJECT";"Summary -2",#N/A,FALSE,"SUMMARY"}</definedName>
    <definedName name="wrn.Report._1" localSheetId="14">{"Offgrid",#N/A,FALSE,"OFFGRID";"Region",#N/A,FALSE,"REGION";"Offgrid -2",#N/A,FALSE,"OFFGRID";"WTP",#N/A,FALSE,"WTP";"WTP -2",#N/A,FALSE,"WTP";"Project",#N/A,FALSE,"PROJECT";"Summary -2",#N/A,FALSE,"SUMMARY"}</definedName>
    <definedName name="wrn.Report._1" localSheetId="16">{"Offgrid",#N/A,FALSE,"OFFGRID";"Region",#N/A,FALSE,"REGION";"Offgrid -2",#N/A,FALSE,"OFFGRID";"WTP",#N/A,FALSE,"WTP";"WTP -2",#N/A,FALSE,"WTP";"Project",#N/A,FALSE,"PROJECT";"Summary -2",#N/A,FALSE,"SUMMARY"}</definedName>
    <definedName name="wrn.Report._1" localSheetId="22">{"Offgrid",#N/A,FALSE,"OFFGRID";"Region",#N/A,FALSE,"REGION";"Offgrid -2",#N/A,FALSE,"OFFGRID";"WTP",#N/A,FALSE,"WTP";"WTP -2",#N/A,FALSE,"WTP";"Project",#N/A,FALSE,"PROJECT";"Summary -2",#N/A,FALSE,"SUMMARY"}</definedName>
    <definedName name="wrn.Report._1" localSheetId="7">{"Offgrid",#N/A,FALSE,"OFFGRID";"Region",#N/A,FALSE,"REGION";"Offgrid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vd." localSheetId="0">{#N/A,#N/A,TRUE,"BT M200 da 10x20"}</definedName>
    <definedName name="wrn.vd." localSheetId="14">{#N/A,#N/A,TRUE,"BT M200 da 10x20"}</definedName>
    <definedName name="wrn.vd." localSheetId="19">{#N/A,#N/A,TRUE,"BT M200 da 10x20"}</definedName>
    <definedName name="wrn.vd." localSheetId="16">{#N/A,#N/A,TRUE,"BT M200 da 10x20"}</definedName>
    <definedName name="wrn.vd." localSheetId="22">{#N/A,#N/A,TRUE,"BT M200 da 10x20"}</definedName>
    <definedName name="wrn.vd." localSheetId="6">{#N/A,#N/A,TRUE,"BT M200 da 10x20"}</definedName>
    <definedName name="wrn.vd.">{#N/A,#N/A,TRUE,"BT M200 da 10x20"}</definedName>
    <definedName name="wrn.vd._1" localSheetId="0">{#N/A,#N/A,TRUE,"BT M200 da 10x20"}</definedName>
    <definedName name="wrn.vd._1" localSheetId="14">{#N/A,#N/A,TRUE,"BT M200 da 10x20"}</definedName>
    <definedName name="wrn.vd._1" localSheetId="16">{#N/A,#N/A,TRUE,"BT M200 da 10x20"}</definedName>
    <definedName name="wrn.vd._1" localSheetId="22">{#N/A,#N/A,TRUE,"BT M200 da 10x20"}</definedName>
    <definedName name="wrn.vd._1" localSheetId="7">{#N/A,#N/A,TRUE,"BT M200 da 10x20"}</definedName>
    <definedName name="wrn.vd._1">{#N/A,#N/A,TRUE,"BT M200 da 10x20"}</definedName>
    <definedName name="wrn.Work._.Report." localSheetId="0">{"accomplishment",#N/A,FALSE,"Summary Week 3"}</definedName>
    <definedName name="wrn.Work._.Report." localSheetId="14">{"accomplishment",#N/A,FALSE,"Summary Week 3"}</definedName>
    <definedName name="wrn.Work._.Report." localSheetId="19">{"accomplishment",#N/A,FALSE,"Summary Week 3"}</definedName>
    <definedName name="wrn.Work._.Report." localSheetId="16">{"accomplishment",#N/A,FALSE,"Summary Week 3"}</definedName>
    <definedName name="wrn.Work._.Report." localSheetId="22">{"accomplishment",#N/A,FALSE,"Summary Week 3"}</definedName>
    <definedName name="wrn.Work._.Report." localSheetId="7">{"accomplishment",#N/A,FALSE,"Summary Week 3"}</definedName>
    <definedName name="wrn.Work._.Report.">{"accomplishment",#N/A,FALSE,"Summary Week 3"}</definedName>
    <definedName name="wrn.Work._.Report._1" localSheetId="0">{"accomplishment",#N/A,FALSE,"Summary Week 3"}</definedName>
    <definedName name="wrn.Work._.Report._1" localSheetId="14">{"accomplishment",#N/A,FALSE,"Summary Week 3"}</definedName>
    <definedName name="wrn.Work._.Report._1" localSheetId="16">{"accomplishment",#N/A,FALSE,"Summary Week 3"}</definedName>
    <definedName name="wrn.Work._.Report._1" localSheetId="22">{"accomplishment",#N/A,FALSE,"Summary Week 3"}</definedName>
    <definedName name="wrn.Work._.Report._1" localSheetId="7">{"accomplishment",#N/A,FALSE,"Summary Week 3"}</definedName>
    <definedName name="wrn.Work._.Report._1">{"accomplishment",#N/A,FALSE,"Summary Week 3"}</definedName>
    <definedName name="wrn.골재소요량." localSheetId="22">{#N/A,#N/A,FALSE,"골재소요량";#N/A,#N/A,FALSE,"골재소요량"}</definedName>
    <definedName name="wrn.골재소요량.">{#N/A,#N/A,FALSE,"골재소요량";#N/A,#N/A,FALSE,"골재소요량"}</definedName>
    <definedName name="wrn.교육청." localSheetId="22">{#N/A,#N/A,FALSE,"전력간선"}</definedName>
    <definedName name="wrn.교육청.">{#N/A,#N/A,FALSE,"전력간선"}</definedName>
    <definedName name="wrn.구조2." localSheetId="22">{#N/A,#N/A,FALSE,"구조2"}</definedName>
    <definedName name="wrn.구조2.">{#N/A,#N/A,FALSE,"구조2"}</definedName>
    <definedName name="wrn.단가표지." localSheetId="22">{#N/A,#N/A,FALSE,"단가표지"}</definedName>
    <definedName name="wrn.단가표지.">{#N/A,#N/A,FALSE,"단가표지"}</definedName>
    <definedName name="wrn.배수1." localSheetId="22">{#N/A,#N/A,FALSE,"배수1"}</definedName>
    <definedName name="wrn.배수1.">{#N/A,#N/A,FALSE,"배수1"}</definedName>
    <definedName name="wrn.배수2." localSheetId="22">{#N/A,#N/A,FALSE,"배수2"}</definedName>
    <definedName name="wrn.배수2.">{#N/A,#N/A,FALSE,"배수2"}</definedName>
    <definedName name="wrn.부대1." localSheetId="22">{#N/A,#N/A,FALSE,"부대1"}</definedName>
    <definedName name="wrn.부대1.">{#N/A,#N/A,FALSE,"부대1"}</definedName>
    <definedName name="wrn.부대2." localSheetId="22">{#N/A,#N/A,FALSE,"부대2"}</definedName>
    <definedName name="wrn.부대2.">{#N/A,#N/A,FALSE,"부대2"}</definedName>
    <definedName name="wrn.부산주경기장."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2">{#N/A,#N/A,FALSE,"속도"}</definedName>
    <definedName name="wrn.속도.">{#N/A,#N/A,FALSE,"속도"}</definedName>
    <definedName name="wrn.운반시간." localSheetId="22">{#N/A,#N/A,FALSE,"운반시간"}</definedName>
    <definedName name="wrn.운반시간.">{#N/A,#N/A,FALSE,"운반시간"}</definedName>
    <definedName name="wrn.이정표." localSheetId="22">{#N/A,#N/A,FALSE,"이정표"}</definedName>
    <definedName name="wrn.이정표.">{#N/A,#N/A,FALSE,"이정표"}</definedName>
    <definedName name="wrn.이태원._.철근." localSheetId="22">{#N/A,#N/A,FALSE,"이태원철근"}</definedName>
    <definedName name="wrn.이태원._.철근.">{#N/A,#N/A,FALSE,"이태원철근"}</definedName>
    <definedName name="wrn.조골재." localSheetId="22">{#N/A,#N/A,FALSE,"조골재"}</definedName>
    <definedName name="wrn.조골재.">{#N/A,#N/A,FALSE,"조골재"}</definedName>
    <definedName name="wrn.철골집계표._.5칸." localSheetId="22">{#N/A,#N/A,FALSE,"Sheet1"}</definedName>
    <definedName name="wrn.철골집계표._.5칸.">{#N/A,#N/A,FALSE,"Sheet1"}</definedName>
    <definedName name="wrn.토공1." localSheetId="22">{#N/A,#N/A,FALSE,"구조1"}</definedName>
    <definedName name="wrn.토공1.">{#N/A,#N/A,FALSE,"구조1"}</definedName>
    <definedName name="wrn.토공2." localSheetId="22">{#N/A,#N/A,FALSE,"토공2"}</definedName>
    <definedName name="wrn.토공2.">{#N/A,#N/A,FALSE,"토공2"}</definedName>
    <definedName name="wrn.포장1." localSheetId="22">{#N/A,#N/A,FALSE,"포장1";#N/A,#N/A,FALSE,"포장1"}</definedName>
    <definedName name="wrn.포장1.">{#N/A,#N/A,FALSE,"포장1";#N/A,#N/A,FALSE,"포장1"}</definedName>
    <definedName name="wrn.포장2." localSheetId="22">{#N/A,#N/A,FALSE,"포장2"}</definedName>
    <definedName name="wrn.포장2.">{#N/A,#N/A,FALSE,"포장2"}</definedName>
    <definedName name="wrn.표지목차." localSheetId="22">{#N/A,#N/A,FALSE,"표지목차"}</definedName>
    <definedName name="wrn.표지목차.">{#N/A,#N/A,FALSE,"표지목차"}</definedName>
    <definedName name="wrn.현장._.NCR._.분석." localSheetId="22">{#N/A,#N/A,FALSE,"현장 NCR 분석";#N/A,#N/A,FALSE,"현장품질감사";#N/A,#N/A,FALSE,"현장품질감사"}</definedName>
    <definedName name="wrn.현장._.NCR._.분석.">{#N/A,#N/A,FALSE,"현장 NCR 분석";#N/A,#N/A,FALSE,"현장품질감사";#N/A,#N/A,FALSE,"현장품질감사"}</definedName>
    <definedName name="wrn.혼합골재." localSheetId="22">{#N/A,#N/A,FALSE,"혼합골재"}</definedName>
    <definedName name="wrn.혼합골재.">{#N/A,#N/A,FALSE,"혼합골재"}</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2">{#N/A,#N/A,TRUE,"Config1";#N/A,#N/A,TRUE,"Config2";#N/A,#N/A,TRUE,"Config3";#N/A,#N/A,TRUE,"Config4";#N/A,#N/A,TRUE,"Config5";#N/A,#N/A,TRUE,"Config6";#N/A,#N/A,TRUE,"Config7"}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6">{#N/A,#N/A,TRUE,"Config1";#N/A,#N/A,TRUE,"Config2";#N/A,#N/A,TRUE,"Config3";#N/A,#N/A,TRUE,"Config4";#N/A,#N/A,TRUE,"Config5";#N/A,#N/A,TRUE,"Config6";#N/A,#N/A,TRUE,"Config7"}</definedName>
    <definedName name="WrnBTS_1" localSheetId="22">{#N/A,#N/A,TRUE,"Config1";#N/A,#N/A,TRUE,"Config2";#N/A,#N/A,TRUE,"Config3";#N/A,#N/A,TRUE,"Config4";#N/A,#N/A,TRUE,"Config5";#N/A,#N/A,TRUE,"Config6";#N/A,#N/A,TRUE,"Config7"}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6">{#N/A,#N/A,TRUE,"Config1";#N/A,#N/A,TRUE,"Config2";#N/A,#N/A,TRUE,"Config3";#N/A,#N/A,TRUE,"Config4";#N/A,#N/A,TRUE,"Config5";#N/A,#N/A,TRUE,"Config6";#N/A,#N/A,TRUE,"Config7"}</definedName>
    <definedName name="WrnBTS_loc" localSheetId="22">{#N/A,#N/A,TRUE,"Config1";#N/A,#N/A,TRUE,"Config2";#N/A,#N/A,TRUE,"Config3";#N/A,#N/A,TRUE,"Config4";#N/A,#N/A,TRUE,"Config5";#N/A,#N/A,TRUE,"Config6";#N/A,#N/A,TRUE,"Config7"}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6">{#N/A,#N/A,TRUE,"Config1";#N/A,#N/A,TRUE,"Config2";#N/A,#N/A,TRUE,"Config3";#N/A,#N/A,TRUE,"Config4";#N/A,#N/A,TRUE,"Config5";#N/A,#N/A,TRUE,"Config6";#N/A,#N/A,TRUE,"Config7"}</definedName>
    <definedName name="WrnBTS_loc_1" localSheetId="22">{#N/A,#N/A,TRUE,"Config1";#N/A,#N/A,TRUE,"Config2";#N/A,#N/A,TRUE,"Config3";#N/A,#N/A,TRUE,"Config4";#N/A,#N/A,TRUE,"Config5";#N/A,#N/A,TRUE,"Config6";#N/A,#N/A,TRUE,"Config7"}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TS2" localSheetId="0">{#N/A,#N/A,TRUE,"Config1";#N/A,#N/A,TRUE,"Config2";#N/A,#N/A,TRUE,"Config3";#N/A,#N/A,TRUE,"Config4";#N/A,#N/A,TRUE,"Config5";#N/A,#N/A,TRUE,"Config6";#N/A,#N/A,TRUE,"Config7"}</definedName>
    <definedName name="WrnBTS2" localSheetId="22">{#N/A,#N/A,TRUE,"Config1";#N/A,#N/A,TRUE,"Config2";#N/A,#N/A,TRUE,"Config3";#N/A,#N/A,TRUE,"Config4";#N/A,#N/A,TRUE,"Config5";#N/A,#N/A,TRUE,"Config6";#N/A,#N/A,TRUE,"Config7"}</definedName>
    <definedName name="WrnBTS2">{#N/A,#N/A,TRUE,"Config1";#N/A,#N/A,TRUE,"Config2";#N/A,#N/A,TRUE,"Config3";#N/A,#N/A,TRUE,"Config4";#N/A,#N/A,TRUE,"Config5";#N/A,#N/A,TRUE,"Config6";#N/A,#N/A,TRUE,"Config7"}</definedName>
    <definedName name="WrnBTS2_1" localSheetId="0">{#N/A,#N/A,TRUE,"Config1";#N/A,#N/A,TRUE,"Config2";#N/A,#N/A,TRUE,"Config3";#N/A,#N/A,TRUE,"Config4";#N/A,#N/A,TRUE,"Config5";#N/A,#N/A,TRUE,"Config6";#N/A,#N/A,TRUE,"Config7"}</definedName>
    <definedName name="WrnBTS2_1" localSheetId="14">{#N/A,#N/A,TRUE,"Config1";#N/A,#N/A,TRUE,"Config2";#N/A,#N/A,TRUE,"Config3";#N/A,#N/A,TRUE,"Config4";#N/A,#N/A,TRUE,"Config5";#N/A,#N/A,TRUE,"Config6";#N/A,#N/A,TRUE,"Config7"}</definedName>
    <definedName name="WrnBTS2_1" localSheetId="16">{#N/A,#N/A,TRUE,"Config1";#N/A,#N/A,TRUE,"Config2";#N/A,#N/A,TRUE,"Config3";#N/A,#N/A,TRUE,"Config4";#N/A,#N/A,TRUE,"Config5";#N/A,#N/A,TRUE,"Config6";#N/A,#N/A,TRUE,"Config7"}</definedName>
    <definedName name="WrnBTS2_1" localSheetId="22">{#N/A,#N/A,TRUE,"Config1";#N/A,#N/A,TRUE,"Config2";#N/A,#N/A,TRUE,"Config3";#N/A,#N/A,TRUE,"Config4";#N/A,#N/A,TRUE,"Config5";#N/A,#N/A,TRUE,"Config6";#N/A,#N/A,TRUE,"Config7"}</definedName>
    <definedName name="WrnBTS2_1" localSheetId="7">{#N/A,#N/A,TRUE,"Config1";#N/A,#N/A,TRUE,"Config2";#N/A,#N/A,TRUE,"Config3";#N/A,#N/A,TRUE,"Config4";#N/A,#N/A,TRUE,"Config5";#N/A,#N/A,TRUE,"Config6";#N/A,#N/A,TRUE,"Config7"}</definedName>
    <definedName name="WrnBTS2_1">{#N/A,#N/A,TRUE,"Config1";#N/A,#N/A,TRUE,"Config2";#N/A,#N/A,TRUE,"Config3";#N/A,#N/A,TRUE,"Config4";#N/A,#N/A,TRUE,"Config5";#N/A,#N/A,TRUE,"Config6";#N/A,#N/A,TRUE,"Config7"}</definedName>
    <definedName name="WrnBTS2_loc" localSheetId="0">{#N/A,#N/A,TRUE,"Config1";#N/A,#N/A,TRUE,"Config2";#N/A,#N/A,TRUE,"Config3";#N/A,#N/A,TRUE,"Config4";#N/A,#N/A,TRUE,"Config5";#N/A,#N/A,TRUE,"Config6";#N/A,#N/A,TRUE,"Config7"}</definedName>
    <definedName name="WrnBTS2_loc" localSheetId="14">{#N/A,#N/A,TRUE,"Config1";#N/A,#N/A,TRUE,"Config2";#N/A,#N/A,TRUE,"Config3";#N/A,#N/A,TRUE,"Config4";#N/A,#N/A,TRUE,"Config5";#N/A,#N/A,TRUE,"Config6";#N/A,#N/A,TRUE,"Config7"}</definedName>
    <definedName name="WrnBTS2_loc" localSheetId="16">{#N/A,#N/A,TRUE,"Config1";#N/A,#N/A,TRUE,"Config2";#N/A,#N/A,TRUE,"Config3";#N/A,#N/A,TRUE,"Config4";#N/A,#N/A,TRUE,"Config5";#N/A,#N/A,TRUE,"Config6";#N/A,#N/A,TRUE,"Config7"}</definedName>
    <definedName name="WrnBTS2_loc" localSheetId="22">{#N/A,#N/A,TRUE,"Config1";#N/A,#N/A,TRUE,"Config2";#N/A,#N/A,TRUE,"Config3";#N/A,#N/A,TRUE,"Config4";#N/A,#N/A,TRUE,"Config5";#N/A,#N/A,TRUE,"Config6";#N/A,#N/A,TRUE,"Config7"}</definedName>
    <definedName name="WrnBTS2_loc" localSheetId="7">{#N/A,#N/A,TRUE,"Config1";#N/A,#N/A,TRUE,"Config2";#N/A,#N/A,TRUE,"Config3";#N/A,#N/A,TRUE,"Config4";#N/A,#N/A,TRUE,"Config5";#N/A,#N/A,TRUE,"Config6";#N/A,#N/A,TRUE,"Config7"}</definedName>
    <definedName name="WrnBTS2_loc">{#N/A,#N/A,TRUE,"Config1";#N/A,#N/A,TRUE,"Config2";#N/A,#N/A,TRUE,"Config3";#N/A,#N/A,TRUE,"Config4";#N/A,#N/A,TRUE,"Config5";#N/A,#N/A,TRUE,"Config6";#N/A,#N/A,TRUE,"Config7"}</definedName>
    <definedName name="WrnBTS2_loc_1" localSheetId="0">{#N/A,#N/A,TRUE,"Config1";#N/A,#N/A,TRUE,"Config2";#N/A,#N/A,TRUE,"Config3";#N/A,#N/A,TRUE,"Config4";#N/A,#N/A,TRUE,"Config5";#N/A,#N/A,TRUE,"Config6";#N/A,#N/A,TRUE,"Config7"}</definedName>
    <definedName name="WrnBTS2_loc_1" localSheetId="14">{#N/A,#N/A,TRUE,"Config1";#N/A,#N/A,TRUE,"Config2";#N/A,#N/A,TRUE,"Config3";#N/A,#N/A,TRUE,"Config4";#N/A,#N/A,TRUE,"Config5";#N/A,#N/A,TRUE,"Config6";#N/A,#N/A,TRUE,"Config7"}</definedName>
    <definedName name="WrnBTS2_loc_1" localSheetId="16">{#N/A,#N/A,TRUE,"Config1";#N/A,#N/A,TRUE,"Config2";#N/A,#N/A,TRUE,"Config3";#N/A,#N/A,TRUE,"Config4";#N/A,#N/A,TRUE,"Config5";#N/A,#N/A,TRUE,"Config6";#N/A,#N/A,TRUE,"Config7"}</definedName>
    <definedName name="WrnBTS2_loc_1" localSheetId="22">{#N/A,#N/A,TRUE,"Config1";#N/A,#N/A,TRUE,"Config2";#N/A,#N/A,TRUE,"Config3";#N/A,#N/A,TRUE,"Config4";#N/A,#N/A,TRUE,"Config5";#N/A,#N/A,TRUE,"Config6";#N/A,#N/A,TRUE,"Config7"}</definedName>
    <definedName name="WrnBTS2_loc_1" localSheetId="7">{#N/A,#N/A,TRUE,"Config1";#N/A,#N/A,TRUE,"Config2";#N/A,#N/A,TRUE,"Config3";#N/A,#N/A,TRUE,"Config4";#N/A,#N/A,TRUE,"Config5";#N/A,#N/A,TRUE,"Config6";#N/A,#N/A,TRUE,"Config7"}</definedName>
    <definedName name="WrnBTS2_loc_1">{#N/A,#N/A,TRUE,"Config1";#N/A,#N/A,TRUE,"Config2";#N/A,#N/A,TRUE,"Config3";#N/A,#N/A,TRUE,"Config4";#N/A,#N/A,TRUE,"Config5";#N/A,#N/A,TRUE,"Config6";#N/A,#N/A,TRUE,"Config7"}</definedName>
    <definedName name="WrnDevSynthese" localSheetId="0">{"COST",#N/A,FALSE,"SYNTHESE";"MARGIN",#N/A,FALSE,"SYNTHESE";"LOT_COM",#N/A,FALSE,"SYNTHESE"}</definedName>
    <definedName name="WrnDevSynthese" localSheetId="22">{"COST",#N/A,FALSE,"SYNTHESE";"MARGIN",#N/A,FALSE,"SYNTHESE";"LOT_COM",#N/A,FALSE,"SYNTHESE"}</definedName>
    <definedName name="WrnDevSynthese">{"COST",#N/A,FALSE,"SYNTHESE";"MARGIN",#N/A,FALSE,"SYNTHESE";"LOT_COM",#N/A,FALSE,"SYNTHESE"}</definedName>
    <definedName name="WrnDevSynthese_1" localSheetId="0">{"COST",#N/A,FALSE,"SYNTHESE";"MARGIN",#N/A,FALSE,"SYNTHESE";"LOT_COM",#N/A,FALSE,"SYNTHESE"}</definedName>
    <definedName name="WrnDevSynthese_1" localSheetId="14">{"COST",#N/A,FALSE,"SYNTHESE";"MARGIN",#N/A,FALSE,"SYNTHESE";"LOT_COM",#N/A,FALSE,"SYNTHESE"}</definedName>
    <definedName name="WrnDevSynthese_1" localSheetId="16">{"COST",#N/A,FALSE,"SYNTHESE";"MARGIN",#N/A,FALSE,"SYNTHESE";"LOT_COM",#N/A,FALSE,"SYNTHESE"}</definedName>
    <definedName name="WrnDevSynthese_1" localSheetId="22">{"COST",#N/A,FALSE,"SYNTHESE";"MARGIN",#N/A,FALSE,"SYNTHESE";"LOT_COM",#N/A,FALSE,"SYNTHESE"}</definedName>
    <definedName name="WrnDevSynthese_1" localSheetId="7">{"COST",#N/A,FALSE,"SYNTHESE";"MARGIN",#N/A,FALSE,"SYNTHESE";"LOT_COM",#N/A,FALSE,"SYNTHESE"}</definedName>
    <definedName name="WrnDevSynthese_1">{"COST",#N/A,FALSE,"SYNTHESE";"MARGIN",#N/A,FALSE,"SYNTHESE";"LOT_COM",#N/A,FALSE,"SYNTHESE"}</definedName>
    <definedName name="WrnDevSynthese2" localSheetId="0">{"COST",#N/A,FALSE,"SYNTHESE";"MARGIN",#N/A,FALSE,"SYNTHESE";"LOT_COM",#N/A,FALSE,"SYNTHESE"}</definedName>
    <definedName name="WrnDevSynthese2" localSheetId="22">{"COST",#N/A,FALSE,"SYNTHESE";"MARGIN",#N/A,FALSE,"SYNTHESE";"LOT_COM",#N/A,FALSE,"SYNTHESE"}</definedName>
    <definedName name="WrnDevSynthese2">{"COST",#N/A,FALSE,"SYNTHESE";"MARGIN",#N/A,FALSE,"SYNTHESE";"LOT_COM",#N/A,FALSE,"SYNTHESE"}</definedName>
    <definedName name="WrnDevSynthese2_1" localSheetId="0">{"COST",#N/A,FALSE,"SYNTHESE";"MARGIN",#N/A,FALSE,"SYNTHESE";"LOT_COM",#N/A,FALSE,"SYNTHESE"}</definedName>
    <definedName name="WrnDevSynthese2_1" localSheetId="14">{"COST",#N/A,FALSE,"SYNTHESE";"MARGIN",#N/A,FALSE,"SYNTHESE";"LOT_COM",#N/A,FALSE,"SYNTHESE"}</definedName>
    <definedName name="WrnDevSynthese2_1" localSheetId="16">{"COST",#N/A,FALSE,"SYNTHESE";"MARGIN",#N/A,FALSE,"SYNTHESE";"LOT_COM",#N/A,FALSE,"SYNTHESE"}</definedName>
    <definedName name="WrnDevSynthese2_1" localSheetId="22">{"COST",#N/A,FALSE,"SYNTHESE";"MARGIN",#N/A,FALSE,"SYNTHESE";"LOT_COM",#N/A,FALSE,"SYNTHESE"}</definedName>
    <definedName name="WrnDevSynthese2_1" localSheetId="7">{"COST",#N/A,FALSE,"SYNTHESE";"MARGIN",#N/A,FALSE,"SYNTHESE";"LOT_COM",#N/A,FALSE,"SYNTHESE"}</definedName>
    <definedName name="WrnDevSynthese2_1">{"COST",#N/A,FALSE,"SYNTHESE";"MARGIN",#N/A,FALSE,"SYNTHESE";"LOT_COM",#N/A,FALSE,"SYNTHESE"}</definedName>
    <definedName name="wrnf_xoa2" localSheetId="0">{"Offgrid",#N/A,FALSE,"OFFGRID";"Region",#N/A,FALSE,"REGION";"Offgrid -2",#N/A,FALSE,"OFFGRID";"WTP",#N/A,FALSE,"WTP";"WTP -2",#N/A,FALSE,"WTP";"Project",#N/A,FALSE,"PROJECT";"Summary -2",#N/A,FALSE,"SUMMARY"}</definedName>
    <definedName name="wrnf_xoa2" localSheetId="22">{"Offgrid",#N/A,FALSE,"OFFGRID";"Region",#N/A,FALSE,"REGION";"Offgrid -2",#N/A,FALSE,"OFFGRID";"WTP",#N/A,FALSE,"WTP";"WTP -2",#N/A,FALSE,"WTP";"Project",#N/A,FALSE,"PROJECT";"Summary -2",#N/A,FALSE,"SUMMARY"}</definedName>
    <definedName name="wrnf_xoa2">{"Offgrid",#N/A,FALSE,"OFFGRID";"Region",#N/A,FALSE,"REGION";"Offgrid -2",#N/A,FALSE,"OFFGRID";"WTP",#N/A,FALSE,"WTP";"WTP -2",#N/A,FALSE,"WTP";"Project",#N/A,FALSE,"PROJECT";"Summary -2",#N/A,FALSE,"SUMMARY"}</definedName>
    <definedName name="wrnf_xoa2_1" localSheetId="0">{"Offgrid",#N/A,FALSE,"OFFGRID";"Region",#N/A,FALSE,"REGION";"Offgrid -2",#N/A,FALSE,"OFFGRID";"WTP",#N/A,FALSE,"WTP";"WTP -2",#N/A,FALSE,"WTP";"Project",#N/A,FALSE,"PROJECT";"Summary -2",#N/A,FALSE,"SUMMARY"}</definedName>
    <definedName name="wrnf_xoa2_1" localSheetId="14">{"Offgrid",#N/A,FALSE,"OFFGRID";"Region",#N/A,FALSE,"REGION";"Offgrid -2",#N/A,FALSE,"OFFGRID";"WTP",#N/A,FALSE,"WTP";"WTP -2",#N/A,FALSE,"WTP";"Project",#N/A,FALSE,"PROJECT";"Summary -2",#N/A,FALSE,"SUMMARY"}</definedName>
    <definedName name="wrnf_xoa2_1" localSheetId="16">{"Offgrid",#N/A,FALSE,"OFFGRID";"Region",#N/A,FALSE,"REGION";"Offgrid -2",#N/A,FALSE,"OFFGRID";"WTP",#N/A,FALSE,"WTP";"WTP -2",#N/A,FALSE,"WTP";"Project",#N/A,FALSE,"PROJECT";"Summary -2",#N/A,FALSE,"SUMMARY"}</definedName>
    <definedName name="wrnf_xoa2_1" localSheetId="22">{"Offgrid",#N/A,FALSE,"OFFGRID";"Region",#N/A,FALSE,"REGION";"Offgrid -2",#N/A,FALSE,"OFFGRID";"WTP",#N/A,FALSE,"WTP";"WTP -2",#N/A,FALSE,"WTP";"Project",#N/A,FALSE,"PROJECT";"Summary -2",#N/A,FALSE,"SUMMARY"}</definedName>
    <definedName name="wrnf_xoa2_1" localSheetId="7">{"Offgrid",#N/A,FALSE,"OFFGRID";"Region",#N/A,FALSE,"REGION";"Offgrid -2",#N/A,FALSE,"OFFGRID";"WTP",#N/A,FALSE,"WTP";"WTP -2",#N/A,FALSE,"WTP";"Project",#N/A,FALSE,"PROJECT";"Summary -2",#N/A,FALSE,"SUMMARY"}</definedName>
    <definedName name="wrnf_xoa2_1">{"Offgrid",#N/A,FALSE,"OFFGRID";"Region",#N/A,FALSE,"REGION";"Offgrid -2",#N/A,FALSE,"OFFGRID";"WTP",#N/A,FALSE,"WTP";"WTP -2",#N/A,FALSE,"WTP";"Project",#N/A,FALSE,"PROJECT";"Summary -2",#N/A,FALSE,"SUMMARY"}</definedName>
    <definedName name="wrnf.report" localSheetId="0">{"Offgrid",#N/A,FALSE,"OFFGRID";"Region",#N/A,FALSE,"REGION";"Offgrid -2",#N/A,FALSE,"OFFGRID";"WTP",#N/A,FALSE,"WTP";"WTP -2",#N/A,FALSE,"WTP";"Project",#N/A,FALSE,"PROJECT";"Summary -2",#N/A,FALSE,"SUMMARY"}</definedName>
    <definedName name="wrnf.report" localSheetId="14">{"Offgrid",#N/A,FALSE,"OFFGRID";"Region",#N/A,FALSE,"REGION";"Offgrid -2",#N/A,FALSE,"OFFGRID";"WTP",#N/A,FALSE,"WTP";"WTP -2",#N/A,FALSE,"WTP";"Project",#N/A,FALSE,"PROJECT";"Summary -2",#N/A,FALSE,"SUMMARY"}</definedName>
    <definedName name="wrnf.report" localSheetId="19">{"Offgrid",#N/A,FALSE,"OFFGRID";"Region",#N/A,FALSE,"REGION";"Offgrid -2",#N/A,FALSE,"OFFGRID";"WTP",#N/A,FALSE,"WTP";"WTP -2",#N/A,FALSE,"WTP";"Project",#N/A,FALSE,"PROJECT";"Summary -2",#N/A,FALSE,"SUMMARY"}</definedName>
    <definedName name="wrnf.report" localSheetId="16">{"Offgrid",#N/A,FALSE,"OFFGRID";"Region",#N/A,FALSE,"REGION";"Offgrid -2",#N/A,FALSE,"OFFGRID";"WTP",#N/A,FALSE,"WTP";"WTP -2",#N/A,FALSE,"WTP";"Project",#N/A,FALSE,"PROJECT";"Summary -2",#N/A,FALSE,"SUMMARY"}</definedName>
    <definedName name="wrnf.report" localSheetId="22">{"Offgrid",#N/A,FALSE,"OFFGRID";"Region",#N/A,FALSE,"REGION";"Offgrid -2",#N/A,FALSE,"OFFGRID";"WTP",#N/A,FALSE,"WTP";"WTP -2",#N/A,FALSE,"WTP";"Project",#N/A,FALSE,"PROJECT";"Summary -2",#N/A,FALSE,"SUMMARY"}</definedName>
    <definedName name="wrnf.report" localSheetId="6">{"Offgrid",#N/A,FALSE,"OFFGRID";"Region",#N/A,FALSE,"REGION";"Offgrid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nf.report_1" localSheetId="0">{"Offgrid",#N/A,FALSE,"OFFGRID";"Region",#N/A,FALSE,"REGION";"Offgrid -2",#N/A,FALSE,"OFFGRID";"WTP",#N/A,FALSE,"WTP";"WTP -2",#N/A,FALSE,"WTP";"Project",#N/A,FALSE,"PROJECT";"Summary -2",#N/A,FALSE,"SUMMARY"}</definedName>
    <definedName name="wrnf.report_1" localSheetId="14">{"Offgrid",#N/A,FALSE,"OFFGRID";"Region",#N/A,FALSE,"REGION";"Offgrid -2",#N/A,FALSE,"OFFGRID";"WTP",#N/A,FALSE,"WTP";"WTP -2",#N/A,FALSE,"WTP";"Project",#N/A,FALSE,"PROJECT";"Summary -2",#N/A,FALSE,"SUMMARY"}</definedName>
    <definedName name="wrnf.report_1" localSheetId="16">{"Offgrid",#N/A,FALSE,"OFFGRID";"Region",#N/A,FALSE,"REGION";"Offgrid -2",#N/A,FALSE,"OFFGRID";"WTP",#N/A,FALSE,"WTP";"WTP -2",#N/A,FALSE,"WTP";"Project",#N/A,FALSE,"PROJECT";"Summary -2",#N/A,FALSE,"SUMMARY"}</definedName>
    <definedName name="wrnf.report_1" localSheetId="22">{"Offgrid",#N/A,FALSE,"OFFGRID";"Region",#N/A,FALSE,"REGION";"Offgrid -2",#N/A,FALSE,"OFFGRID";"WTP",#N/A,FALSE,"WTP";"WTP -2",#N/A,FALSE,"WTP";"Project",#N/A,FALSE,"PROJECT";"Summary -2",#N/A,FALSE,"SUMMARY"}</definedName>
    <definedName name="wrnf.report_1" localSheetId="7">{"Offgrid",#N/A,FALSE,"OFFGRID";"Region",#N/A,FALSE,"REGION";"Offgrid -2",#N/A,FALSE,"OFFGRID";"WTP",#N/A,FALSE,"WTP";"WTP -2",#N/A,FALSE,"WTP";"Project",#N/A,FALSE,"PROJECT";"Summary -2",#N/A,FALSE,"SUMMARY"}</definedName>
    <definedName name="wrnf.report_1">{"Offgrid",#N/A,FALSE,"OFFGRID";"Region",#N/A,FALSE,"REGION";"Offgrid -2",#N/A,FALSE,"OFFGRID";"WTP",#N/A,FALSE,"WTP";"WTP -2",#N/A,FALSE,"WTP";"Project",#N/A,FALSE,"PROJECT";"Summary -2",#N/A,FALSE,"SUMMARY"}</definedName>
    <definedName name="wrnf.repỏt" localSheetId="22">{"Offgrid",#N/A,FALSE,"OFFGRID";"Region",#N/A,FALSE,"REGION";"Offgrid -2",#N/A,FALSE,"OFFGRID";"WTP",#N/A,FALSE,"WTP";"WTP -2",#N/A,FALSE,"WTP";"Project",#N/A,FALSE,"PROJECT";"Summary -2",#N/A,FALSE,"SUMMARY"}</definedName>
    <definedName name="wrnf.repỏt">{"Offgrid",#N/A,FALSE,"OFFGRID";"Region",#N/A,FALSE,"REGION";"Offgrid -2",#N/A,FALSE,"OFFGRID";"WTP",#N/A,FALSE,"WTP";"WTP -2",#N/A,FALSE,"WTP";"Project",#N/A,FALSE,"PROJECT";"Summary -2",#N/A,FALSE,"SUMMARY"}</definedName>
    <definedName name="wrww" localSheetId="0">{"Offgrid",#N/A,FALSE,"OFFGRID";"Region",#N/A,FALSE,"REGION";"Offgrid -2",#N/A,FALSE,"OFFGRID";"WTP",#N/A,FALSE,"WTP";"WTP -2",#N/A,FALSE,"WTP";"Project",#N/A,FALSE,"PROJECT";"Summary -2",#N/A,FALSE,"SUMMARY"}</definedName>
    <definedName name="wrww" localSheetId="22">{"Offgrid",#N/A,FALSE,"OFFGRID";"Region",#N/A,FALSE,"REGION";"Offgrid -2",#N/A,FALSE,"OFFGRID";"WTP",#N/A,FALSE,"WTP";"WTP -2",#N/A,FALSE,"WTP";"Project",#N/A,FALSE,"PROJECT";"Summary -2",#N/A,FALSE,"SUMMARY"}</definedName>
    <definedName name="wrww">{"Offgrid",#N/A,FALSE,"OFFGRID";"Region",#N/A,FALSE,"REGION";"Offgrid -2",#N/A,FALSE,"OFFGRID";"WTP",#N/A,FALSE,"WTP";"WTP -2",#N/A,FALSE,"WTP";"Project",#N/A,FALSE,"PROJECT";"Summary -2",#N/A,FALSE,"SUMMARY"}</definedName>
    <definedName name="wrww_1" localSheetId="0">{"Offgrid",#N/A,FALSE,"OFFGRID";"Region",#N/A,FALSE,"REGION";"Offgrid -2",#N/A,FALSE,"OFFGRID";"WTP",#N/A,FALSE,"WTP";"WTP -2",#N/A,FALSE,"WTP";"Project",#N/A,FALSE,"PROJECT";"Summary -2",#N/A,FALSE,"SUMMARY"}</definedName>
    <definedName name="wrww_1" localSheetId="14">{"Offgrid",#N/A,FALSE,"OFFGRID";"Region",#N/A,FALSE,"REGION";"Offgrid -2",#N/A,FALSE,"OFFGRID";"WTP",#N/A,FALSE,"WTP";"WTP -2",#N/A,FALSE,"WTP";"Project",#N/A,FALSE,"PROJECT";"Summary -2",#N/A,FALSE,"SUMMARY"}</definedName>
    <definedName name="wrww_1" localSheetId="16">{"Offgrid",#N/A,FALSE,"OFFGRID";"Region",#N/A,FALSE,"REGION";"Offgrid -2",#N/A,FALSE,"OFFGRID";"WTP",#N/A,FALSE,"WTP";"WTP -2",#N/A,FALSE,"WTP";"Project",#N/A,FALSE,"PROJECT";"Summary -2",#N/A,FALSE,"SUMMARY"}</definedName>
    <definedName name="wrww_1" localSheetId="22">{"Offgrid",#N/A,FALSE,"OFFGRID";"Region",#N/A,FALSE,"REGION";"Offgrid -2",#N/A,FALSE,"OFFGRID";"WTP",#N/A,FALSE,"WTP";"WTP -2",#N/A,FALSE,"WTP";"Project",#N/A,FALSE,"PROJECT";"Summary -2",#N/A,FALSE,"SUMMARY"}</definedName>
    <definedName name="wrww_1" localSheetId="7">{"Offgrid",#N/A,FALSE,"OFFGRID";"Region",#N/A,FALSE,"REGION";"Offgrid -2",#N/A,FALSE,"OFFGRID";"WTP",#N/A,FALSE,"WTP";"WTP -2",#N/A,FALSE,"WTP";"Project",#N/A,FALSE,"PROJECT";"Summary -2",#N/A,FALSE,"SUMMARY"}</definedName>
    <definedName name="wrww_1">{"Offgrid",#N/A,FALSE,"OFFGRID";"Region",#N/A,FALSE,"REGION";"Offgrid -2",#N/A,FALSE,"OFFGRID";"WTP",#N/A,FALSE,"WTP";"WTP -2",#N/A,FALSE,"WTP";"Project",#N/A,FALSE,"PROJECT";"Summary -2",#N/A,FALSE,"SUMMARY"}</definedName>
    <definedName name="Ws" localSheetId="22">#REF!</definedName>
    <definedName name="Ws">#REF!</definedName>
    <definedName name="wsel" localSheetId="22">#REF!</definedName>
    <definedName name="wsel">#REF!</definedName>
    <definedName name="wsetg"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9">{#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6">{#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2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s" localSheetId="22">#REF!</definedName>
    <definedName name="Wss">#REF!</definedName>
    <definedName name="Wst" localSheetId="22">#REF!</definedName>
    <definedName name="Wst">#REF!</definedName>
    <definedName name="WT" localSheetId="22">#REF!</definedName>
    <definedName name="WT">#REF!</definedName>
    <definedName name="wtn" localSheetId="22">#REF!</definedName>
    <definedName name="wtn">#REF!</definedName>
    <definedName name="wtru" localSheetId="22">#REF!</definedName>
    <definedName name="wtru">#REF!</definedName>
    <definedName name="wup" localSheetId="22">#REF!</definedName>
    <definedName name="wup">#REF!</definedName>
    <definedName name="WW" localSheetId="22">{"MG-2002-F1",#N/A,FALSE,"PPU-Telemig";"MG-2002-F2",#N/A,FALSE,"PPU-Telemig";"MG-2002-F3",#N/A,FALSE,"PPU-Telemig";"MG-2002-F4",#N/A,FALSE,"PPU-Telemig";"MG-2003-F1",#N/A,FALSE,"PPU-Telemig";"MG-2004-F1",#N/A,FALSE,"PPU-Telemig"}</definedName>
    <definedName name="WW">#REF!</definedName>
    <definedName name="WW_1" localSheetId="0">{"MG-2002-F1",#N/A,FALSE,"PPU-Telemig";"MG-2002-F2",#N/A,FALSE,"PPU-Telemig";"MG-2002-F3",#N/A,FALSE,"PPU-Telemig";"MG-2002-F4",#N/A,FALSE,"PPU-Telemig";"MG-2003-F1",#N/A,FALSE,"PPU-Telemig";"MG-2004-F1",#N/A,FALSE,"PPU-Telemig"}</definedName>
    <definedName name="WW_1" localSheetId="14">{"MG-2002-F1",#N/A,FALSE,"PPU-Telemig";"MG-2002-F2",#N/A,FALSE,"PPU-Telemig";"MG-2002-F3",#N/A,FALSE,"PPU-Telemig";"MG-2002-F4",#N/A,FALSE,"PPU-Telemig";"MG-2003-F1",#N/A,FALSE,"PPU-Telemig";"MG-2004-F1",#N/A,FALSE,"PPU-Telemig"}</definedName>
    <definedName name="WW_1" localSheetId="16">{"MG-2002-F1",#N/A,FALSE,"PPU-Telemig";"MG-2002-F2",#N/A,FALSE,"PPU-Telemig";"MG-2002-F3",#N/A,FALSE,"PPU-Telemig";"MG-2002-F4",#N/A,FALSE,"PPU-Telemig";"MG-2003-F1",#N/A,FALSE,"PPU-Telemig";"MG-2004-F1",#N/A,FALSE,"PPU-Telemig"}</definedName>
    <definedName name="WW_1" localSheetId="22">{"MG-2002-F1",#N/A,FALSE,"PPU-Telemig";"MG-2002-F2",#N/A,FALSE,"PPU-Telemig";"MG-2002-F3",#N/A,FALSE,"PPU-Telemig";"MG-2002-F4",#N/A,FALSE,"PPU-Telemig";"MG-2003-F1",#N/A,FALSE,"PPU-Telemig";"MG-2004-F1",#N/A,FALSE,"PPU-Telemig"}</definedName>
    <definedName name="WW_1" localSheetId="7">{"MG-2002-F1",#N/A,FALSE,"PPU-Telemig";"MG-2002-F2",#N/A,FALSE,"PPU-Telemig";"MG-2002-F3",#N/A,FALSE,"PPU-Telemig";"MG-2002-F4",#N/A,FALSE,"PPU-Telemig";"MG-2003-F1",#N/A,FALSE,"PPU-Telemig";"MG-2004-F1",#N/A,FALSE,"PPU-Telemig"}</definedName>
    <definedName name="WW_1">{"MG-2002-F1",#N/A,FALSE,"PPU-Telemig";"MG-2002-F2",#N/A,FALSE,"PPU-Telemig";"MG-2002-F3",#N/A,FALSE,"PPU-Telemig";"MG-2002-F4",#N/A,FALSE,"PPU-Telemig";"MG-2003-F1",#N/A,FALSE,"PPU-Telemig";"MG-2004-F1",#N/A,FALSE,"PPU-Telemig"}</definedName>
    <definedName name="wwhh" localSheetId="0">{#N/A,#N/A,FALSE,"Chi tiÆt"}</definedName>
    <definedName name="wwhh" localSheetId="22">{#N/A,#N/A,FALSE,"Chi tiÆt"}</definedName>
    <definedName name="wwhh">{#N/A,#N/A,FALSE,"Chi tiÆt"}</definedName>
    <definedName name="wwhh_1" localSheetId="0">{#N/A,#N/A,FALSE,"Chi tiÆt"}</definedName>
    <definedName name="wwhh_1" localSheetId="14">{#N/A,#N/A,FALSE,"Chi tiÆt"}</definedName>
    <definedName name="wwhh_1" localSheetId="16">{#N/A,#N/A,FALSE,"Chi tiÆt"}</definedName>
    <definedName name="wwhh_1" localSheetId="22">{#N/A,#N/A,FALSE,"Chi tiÆt"}</definedName>
    <definedName name="wwhh_1" localSheetId="7">{#N/A,#N/A,FALSE,"Chi tiÆt"}</definedName>
    <definedName name="wwhh_1">{#N/A,#N/A,FALSE,"Chi tiÆt"}</definedName>
    <definedName name="wwhwhwrh" localSheetId="0">{"'Sheet1'!$L$16"}</definedName>
    <definedName name="wwhwhwrh" localSheetId="14">{"'Sheet1'!$L$16"}</definedName>
    <definedName name="wwhwhwrh" localSheetId="19">{"'Sheet1'!$L$16"}</definedName>
    <definedName name="wwhwhwrh" localSheetId="16">{"'Sheet1'!$L$16"}</definedName>
    <definedName name="wwhwhwrh" localSheetId="17">{"'Sheet1'!$L$16"}</definedName>
    <definedName name="wwhwhwrh" localSheetId="18">{"'Sheet1'!$L$16"}</definedName>
    <definedName name="wwhwhwrh" localSheetId="22">{"'Sheet1'!$L$16"}</definedName>
    <definedName name="wwhwhwrh" localSheetId="6">{"'Sheet1'!$L$16"}</definedName>
    <definedName name="wwhwhwrh">{"'Sheet1'!$L$16"}</definedName>
    <definedName name="wwhwhwrh_1" localSheetId="0">{"'Sheet1'!$L$16"}</definedName>
    <definedName name="wwhwhwrh_1" localSheetId="14">{"'Sheet1'!$L$16"}</definedName>
    <definedName name="wwhwhwrh_1" localSheetId="16">{"'Sheet1'!$L$16"}</definedName>
    <definedName name="wwhwhwrh_1" localSheetId="22">{"'Sheet1'!$L$16"}</definedName>
    <definedName name="wwhwhwrh_1" localSheetId="7">{"'Sheet1'!$L$16"}</definedName>
    <definedName name="wwhwhwrh_1">{"'Sheet1'!$L$16"}</definedName>
    <definedName name="www" localSheetId="22">'B4. Định mức QLDA &amp; TV'!www</definedName>
    <definedName name="www">[0]!www</definedName>
    <definedName name="wwwwwww" localSheetId="22">{"Offgrid",#N/A,FALSE,"OFFGRID";"Region",#N/A,FALSE,"REGION";"Offgrid -2",#N/A,FALSE,"OFFGRID";"WTP",#N/A,FALSE,"WTP";"WTP -2",#N/A,FALSE,"WTP";"Project",#N/A,FALSE,"PROJECT";"Summary -2",#N/A,FALSE,"SUMMARY"}</definedName>
    <definedName name="wwwwwww">{"Offgrid",#N/A,FALSE,"OFFGRID";"Region",#N/A,FALSE,"REGION";"Offgrid -2",#N/A,FALSE,"OFFGRID";"WTP",#N/A,FALSE,"WTP";"WTP -2",#N/A,FALSE,"WTP";"Project",#N/A,FALSE,"PROJECT";"Summary -2",#N/A,FALSE,"SUMMARY"}</definedName>
    <definedName name="wwwwwwwwwwwwwwwwwwwwwwwwwwwww" localSheetId="22">{"'Sheet1'!$L$16"}</definedName>
    <definedName name="wwwwwwwwwwwwwwwwwwwwwwwwwwwww">{"'Sheet1'!$L$16"}</definedName>
    <definedName name="X" localSheetId="22">#REF!</definedName>
    <definedName name="X">#REF!</definedName>
    <definedName name="x_14" localSheetId="22">#REF!</definedName>
    <definedName name="x_14">#REF!</definedName>
    <definedName name="X_18" localSheetId="22">#REF!</definedName>
    <definedName name="X_18">#REF!</definedName>
    <definedName name="x_list">#REF!</definedName>
    <definedName name="x_list_18">#REF!</definedName>
    <definedName name="X_ng" localSheetId="22">#REF!</definedName>
    <definedName name="X_ng">#REF!</definedName>
    <definedName name="X_y_l_p_cét_TT_B" localSheetId="22">#REF!</definedName>
    <definedName name="X_y_l_p_cét_TT_B">#REF!</definedName>
    <definedName name="X_y_l_p_cét_TT_B_u__iÖn_v__c_c_h_ng_môc_phô_trî_kh_c___Ó_kÐo_c_p" localSheetId="22">#REF!</definedName>
    <definedName name="X_y_l_p_cét_TT_B_u__iÖn_v__c_c_h_ng_môc_phô_trî_kh_c___Ó_kÐo_c_p">#REF!</definedName>
    <definedName name="X_y_l_p_èng_c_p" localSheetId="22">#REF!</definedName>
    <definedName name="X_y_l_p_èng_c_p">#REF!</definedName>
    <definedName name="X.25">#REF!</definedName>
    <definedName name="X0GFCFw" localSheetId="22">#REF!</definedName>
    <definedName name="X0GFCFw">#REF!</definedName>
    <definedName name="x1_" localSheetId="22">#REF!</definedName>
    <definedName name="x1_">#REF!</definedName>
    <definedName name="X10P" localSheetId="22">#REF!</definedName>
    <definedName name="X10P">#REF!</definedName>
    <definedName name="x17dnc" localSheetId="22">#REF!</definedName>
    <definedName name="x17dnc">#REF!</definedName>
    <definedName name="x17dnc_14">#REF!</definedName>
    <definedName name="x17dvl" localSheetId="22">#REF!</definedName>
    <definedName name="x17dvl">#REF!</definedName>
    <definedName name="x17dvl_14">#REF!</definedName>
    <definedName name="x17knc" localSheetId="22">#REF!</definedName>
    <definedName name="x17knc">#REF!</definedName>
    <definedName name="x17knc_14">#REF!</definedName>
    <definedName name="x17kvl" localSheetId="22">#REF!</definedName>
    <definedName name="x17kvl">#REF!</definedName>
    <definedName name="x17kvl_14">#REF!</definedName>
    <definedName name="X1GFCFw" localSheetId="22">#REF!</definedName>
    <definedName name="X1GFCFw">#REF!</definedName>
    <definedName name="X1pFCOnc" localSheetId="22">#REF!</definedName>
    <definedName name="X1pFCOnc">#REF!</definedName>
    <definedName name="X1pFCOnc_14">#REF!</definedName>
    <definedName name="X1pFCOvc" localSheetId="22">#REF!</definedName>
    <definedName name="X1pFCOvc">#REF!</definedName>
    <definedName name="X1pFCOvc_14">#REF!</definedName>
    <definedName name="X1pFCOvl" localSheetId="22">#REF!</definedName>
    <definedName name="X1pFCOvl">#REF!</definedName>
    <definedName name="X1pFCOvl_14">#REF!</definedName>
    <definedName name="x1pignc" localSheetId="22">#REF!</definedName>
    <definedName name="X1pIGnc">#REF!</definedName>
    <definedName name="x1pignc_14">#REF!</definedName>
    <definedName name="X1pIGvc" localSheetId="22">#REF!</definedName>
    <definedName name="X1pIGvc">#REF!</definedName>
    <definedName name="X1pIGvc_14">#REF!</definedName>
    <definedName name="x1pigvl" localSheetId="22">#REF!</definedName>
    <definedName name="X1pIGvl">#REF!</definedName>
    <definedName name="x1pigvl_14">#REF!</definedName>
    <definedName name="x1pind" localSheetId="22">#REF!</definedName>
    <definedName name="x1pind">#REF!</definedName>
    <definedName name="x1pind_18" localSheetId="22">#REF!</definedName>
    <definedName name="x1pind_18">#REF!</definedName>
    <definedName name="x1pindnc" localSheetId="22">#REF!</definedName>
    <definedName name="X1pINDnc">#REF!</definedName>
    <definedName name="x1pindnc_14">#REF!</definedName>
    <definedName name="X1pINDvc" localSheetId="22">#REF!</definedName>
    <definedName name="X1pINDvc">#REF!</definedName>
    <definedName name="X1pINDvc_18">#REF!</definedName>
    <definedName name="X1pINDvl">#REF!</definedName>
    <definedName name="x1pindvl_14">#REF!</definedName>
    <definedName name="x1ping" localSheetId="22">#REF!</definedName>
    <definedName name="x1ping">#REF!</definedName>
    <definedName name="x1ping_18" localSheetId="22">#REF!</definedName>
    <definedName name="x1ping_18">#REF!</definedName>
    <definedName name="x1pingnc" localSheetId="22">#REF!</definedName>
    <definedName name="X1pINGnc">#REF!</definedName>
    <definedName name="x1pingnc_14">#REF!</definedName>
    <definedName name="X1pINGvc" localSheetId="22">#REF!</definedName>
    <definedName name="X1pINGvc">#REF!</definedName>
    <definedName name="X1pINGvc_18">#REF!</definedName>
    <definedName name="X1pINGvl">#REF!</definedName>
    <definedName name="x1pingvl_14">#REF!</definedName>
    <definedName name="x1pint" localSheetId="22">#REF!</definedName>
    <definedName name="x1pint">#REF!</definedName>
    <definedName name="x1pint_18" localSheetId="22">#REF!</definedName>
    <definedName name="x1pint_18">#REF!</definedName>
    <definedName name="x1pintnc" localSheetId="22">#REF!</definedName>
    <definedName name="X1pINTnc">#REF!</definedName>
    <definedName name="x1pintnc_14">#REF!</definedName>
    <definedName name="X1pINTvc" localSheetId="22">#REF!</definedName>
    <definedName name="X1pINTvc">#REF!</definedName>
    <definedName name="X1pINTvc_14">#REF!</definedName>
    <definedName name="x1pintvl" localSheetId="22">#REF!</definedName>
    <definedName name="X1pINTvl">#REF!</definedName>
    <definedName name="x1pintvl_14">#REF!</definedName>
    <definedName name="x1pitnc" localSheetId="22">#REF!</definedName>
    <definedName name="X1pITnc">#REF!</definedName>
    <definedName name="x1pitnc_14">#REF!</definedName>
    <definedName name="X1pITvc" localSheetId="22">#REF!</definedName>
    <definedName name="X1pITvc">#REF!</definedName>
    <definedName name="X1pITvc_14">#REF!</definedName>
    <definedName name="x1pitvl" localSheetId="22">#REF!</definedName>
    <definedName name="X1pITvl">#REF!</definedName>
    <definedName name="x1pitvl_14">#REF!</definedName>
    <definedName name="x2_" localSheetId="22">#REF!</definedName>
    <definedName name="x2_">#REF!</definedName>
    <definedName name="x20knc" localSheetId="22">#REF!</definedName>
    <definedName name="x20knc">#REF!</definedName>
    <definedName name="x20knc_14">#REF!</definedName>
    <definedName name="x20kvl" localSheetId="22">#REF!</definedName>
    <definedName name="x20kvl">#REF!</definedName>
    <definedName name="x20kvl_14">#REF!</definedName>
    <definedName name="x22knc" localSheetId="22">#REF!</definedName>
    <definedName name="x22knc">#REF!</definedName>
    <definedName name="x22knc_14">#REF!</definedName>
    <definedName name="x22kvl" localSheetId="22">#REF!</definedName>
    <definedName name="x22kvl">#REF!</definedName>
    <definedName name="x22kvl_14">#REF!</definedName>
    <definedName name="X255QTY" localSheetId="22">#REF!</definedName>
    <definedName name="X255QTY">#REF!,#REF!</definedName>
    <definedName name="x2mig1nc" localSheetId="22">#REF!</definedName>
    <definedName name="x2mig1nc">#REF!</definedName>
    <definedName name="x2mig1nc_14">#REF!</definedName>
    <definedName name="x2mig1vl" localSheetId="22">#REF!</definedName>
    <definedName name="x2mig1vl">#REF!</definedName>
    <definedName name="x2mig1vl_14">#REF!</definedName>
    <definedName name="x2min1nc" localSheetId="22">#REF!</definedName>
    <definedName name="x2min1nc">#REF!</definedName>
    <definedName name="x2min1nc_14">#REF!</definedName>
    <definedName name="x2min1vl" localSheetId="22">#REF!</definedName>
    <definedName name="x2min1vl">#REF!</definedName>
    <definedName name="x2min1vl_14">#REF!</definedName>
    <definedName name="x2mit1vl" localSheetId="22">#REF!</definedName>
    <definedName name="x2mit1vl">#REF!</definedName>
    <definedName name="x2mit1vl_14">#REF!</definedName>
    <definedName name="x2mitnc" localSheetId="22">#REF!</definedName>
    <definedName name="x2mitnc">#REF!</definedName>
    <definedName name="x2mitnc_14">#REF!</definedName>
    <definedName name="X360HOME">#REF!</definedName>
    <definedName name="X360QTY">#REF!</definedName>
    <definedName name="X450HOME">#REF!</definedName>
    <definedName name="X450QTY">#REF!</definedName>
    <definedName name="XA" localSheetId="22">#REF!</definedName>
    <definedName name="XA">#REF!</definedName>
    <definedName name="xa_son" localSheetId="22">#REF!</definedName>
    <definedName name="xa_son">#REF!</definedName>
    <definedName name="xama" localSheetId="22">#REF!</definedName>
    <definedName name="xama">#REF!</definedName>
    <definedName name="xang" localSheetId="22">#REF!</definedName>
    <definedName name="xang">#REF!</definedName>
    <definedName name="xason" localSheetId="22">#REF!</definedName>
    <definedName name="xason">#REF!</definedName>
    <definedName name="xat" localSheetId="22">#REF!</definedName>
    <definedName name="xat">#REF!</definedName>
    <definedName name="XAY" localSheetId="22">{"'Sheet1'!$L$16"}</definedName>
    <definedName name="XAY">{"'Sheet1'!$L$16"}</definedName>
    <definedName name="xaydung" localSheetId="22">#REF!</definedName>
    <definedName name="xaydung">#REF!</definedName>
    <definedName name="xaydung_18">#REF!</definedName>
    <definedName name="xaylap">#REF!</definedName>
    <definedName name="XB_80">#REF!</definedName>
    <definedName name="xbt" localSheetId="22">#REF!</definedName>
    <definedName name="xbt">#REF!</definedName>
    <definedName name="xc_pc">#REF!</definedName>
    <definedName name="xc_price">#REF!</definedName>
    <definedName name="XCCT">0.5</definedName>
    <definedName name="xcfgdsg" localSheetId="22">{"'Sheet1'!$L$16"}</definedName>
    <definedName name="xcfgdsg">{"'Sheet1'!$L$16"}</definedName>
    <definedName name="xcp">#REF!</definedName>
    <definedName name="xcp_18">#REF!</definedName>
    <definedName name="xct" localSheetId="22">#REF!</definedName>
    <definedName name="xct">#REF!</definedName>
    <definedName name="XD_">#REF!/10^9</definedName>
    <definedName name="XD_TB">(#REF!+#REF!)/10^9</definedName>
    <definedName name="xd0.6">#REF!</definedName>
    <definedName name="xd1.3" localSheetId="22">#REF!</definedName>
    <definedName name="xd1.3">#REF!</definedName>
    <definedName name="xd1.5" localSheetId="22">#REF!</definedName>
    <definedName name="xd1.5">#REF!</definedName>
    <definedName name="xddddd" localSheetId="0">{"'Sheet1'!$L$16"}</definedName>
    <definedName name="xddddd" localSheetId="14">{"'Sheet1'!$L$16"}</definedName>
    <definedName name="xddddd" localSheetId="16">{"'Sheet1'!$L$16"}</definedName>
    <definedName name="xddddd" localSheetId="17">{"'Sheet1'!$L$16"}</definedName>
    <definedName name="xddddd" localSheetId="18">{"'Sheet1'!$L$16"}</definedName>
    <definedName name="xddddd" localSheetId="22">{"'Sheet1'!$L$16"}</definedName>
    <definedName name="xddddd" localSheetId="6">{"'Sheet1'!$L$16"}</definedName>
    <definedName name="xddddd" localSheetId="7">{"'Sheet1'!$L$16"}</definedName>
    <definedName name="xddddd">{"'Sheet1'!$L$16"}</definedName>
    <definedName name="XDM">#REF!</definedName>
    <definedName name="XDMON">#REF!</definedName>
    <definedName name="XDPh" localSheetId="22">#REF!</definedName>
    <definedName name="XDPh">#REF!</definedName>
    <definedName name="XDPhanMem" localSheetId="22">#REF!</definedName>
    <definedName name="XDPhanMem">#REF!</definedName>
    <definedName name="xdsnc" localSheetId="22">#REF!</definedName>
    <definedName name="xdsnc">#REF!</definedName>
    <definedName name="xdsnc_14">#REF!</definedName>
    <definedName name="xdsvl" localSheetId="22">#REF!</definedName>
    <definedName name="xdsvl">#REF!</definedName>
    <definedName name="xdsvl_14">#REF!</definedName>
    <definedName name="XDTT" localSheetId="22">#REF!</definedName>
    <definedName name="XDTT">#REF!</definedName>
    <definedName name="Xe_lao_dÇm">#REF!</definedName>
    <definedName name="XEDL" localSheetId="22">#REF!</definedName>
    <definedName name="XEDL">#REF!</definedName>
    <definedName name="xelaodam">#REF!</definedName>
    <definedName name="xemay" localSheetId="22">#REF!</definedName>
    <definedName name="xemay">#REF!</definedName>
    <definedName name="xerox" localSheetId="22">#REF!</definedName>
    <definedName name="xerox">#REF!</definedName>
    <definedName name="xethung10t" localSheetId="22">#REF!</definedName>
    <definedName name="xethung10t">#REF!</definedName>
    <definedName name="xetreo" localSheetId="22">#REF!</definedName>
    <definedName name="xetreo">#REF!</definedName>
    <definedName name="xetuoinhua190">#REF!</definedName>
    <definedName name="xfco" localSheetId="22">#REF!</definedName>
    <definedName name="xfco">#REF!</definedName>
    <definedName name="xfco_18" localSheetId="22">#REF!</definedName>
    <definedName name="xfco_18">#REF!</definedName>
    <definedName name="xfco3p" localSheetId="22">#REF!</definedName>
    <definedName name="xfco3p">#REF!</definedName>
    <definedName name="xfco3p_18" localSheetId="22">#REF!</definedName>
    <definedName name="xfco3p_18">#REF!</definedName>
    <definedName name="xfconc" localSheetId="22">#REF!</definedName>
    <definedName name="XFCOnc">#REF!</definedName>
    <definedName name="xfconc_14">#REF!</definedName>
    <definedName name="xfconc3p" localSheetId="22">#REF!</definedName>
    <definedName name="xfconc3p">#REF!</definedName>
    <definedName name="xfconc3p_14">#REF!</definedName>
    <definedName name="xfcotnc" localSheetId="22">#REF!</definedName>
    <definedName name="xfcotnc">#REF!</definedName>
    <definedName name="xfcotnc_18" localSheetId="22">#REF!</definedName>
    <definedName name="xfcotnc_18">#REF!</definedName>
    <definedName name="xfcotvl" localSheetId="22">#REF!</definedName>
    <definedName name="xfcotvl">#REF!</definedName>
    <definedName name="xfcotvl_18" localSheetId="22">#REF!</definedName>
    <definedName name="xfcotvl_18">#REF!</definedName>
    <definedName name="XFCOvc" localSheetId="22">#REF!</definedName>
    <definedName name="XFCOvc">#REF!</definedName>
    <definedName name="XFCOvl">#REF!</definedName>
    <definedName name="xfcovl_14">#REF!</definedName>
    <definedName name="xfcovl3p" localSheetId="22">#REF!</definedName>
    <definedName name="xfcovl3p">#REF!</definedName>
    <definedName name="xfcovl3p_14">#REF!</definedName>
    <definedName name="xfnc" localSheetId="22">#REF!</definedName>
    <definedName name="xfnc">#REF!</definedName>
    <definedName name="xfnc_14">#REF!</definedName>
    <definedName name="xfvl" localSheetId="22">#REF!</definedName>
    <definedName name="xfvl">#REF!</definedName>
    <definedName name="xfvl_14">#REF!</definedName>
    <definedName name="xgc100_18">#REF!</definedName>
    <definedName name="xgc150_18">#REF!</definedName>
    <definedName name="xgc200_18">#REF!</definedName>
    <definedName name="xh" localSheetId="22">#REF!</definedName>
    <definedName name="xh">#REF!</definedName>
    <definedName name="xhn" localSheetId="22">#REF!</definedName>
    <definedName name="xhn">#REF!</definedName>
    <definedName name="xhn_18" localSheetId="22">#REF!</definedName>
    <definedName name="xhn_18">#REF!</definedName>
    <definedName name="xhnnc" localSheetId="22">#REF!</definedName>
    <definedName name="xhnnc">#REF!</definedName>
    <definedName name="xhnnc_14">#REF!</definedName>
    <definedName name="xhnvl" localSheetId="22">#REF!</definedName>
    <definedName name="xhnvl">#REF!</definedName>
    <definedName name="xhnvl_14">#REF!</definedName>
    <definedName name="xi" localSheetId="22">'B4. Định mức QLDA &amp; TV'!xi</definedName>
    <definedName name="xi">[0]!xi</definedName>
    <definedName name="xig" localSheetId="22">#REF!</definedName>
    <definedName name="xig">#REF!</definedName>
    <definedName name="xig_18" localSheetId="22">#REF!</definedName>
    <definedName name="xig_18">#REF!</definedName>
    <definedName name="xig1_18" localSheetId="22">#REF!</definedName>
    <definedName name="xig1_18">#REF!</definedName>
    <definedName name="xig1nc" localSheetId="22">#REF!</definedName>
    <definedName name="XIG1nc">#REF!</definedName>
    <definedName name="xig1nc_14">#REF!</definedName>
    <definedName name="xig1p" localSheetId="22">#REF!</definedName>
    <definedName name="xig1p">#REF!</definedName>
    <definedName name="xig1p_18" localSheetId="22">#REF!</definedName>
    <definedName name="xig1p_18">#REF!</definedName>
    <definedName name="xig1pnc" localSheetId="22">#REF!</definedName>
    <definedName name="xig1pnc">#REF!</definedName>
    <definedName name="xig1pnc_14">#REF!</definedName>
    <definedName name="xig1pvl" localSheetId="22">#REF!</definedName>
    <definedName name="xig1pvl">#REF!</definedName>
    <definedName name="xig1pvl_14">#REF!</definedName>
    <definedName name="xig1vl" localSheetId="22">#REF!</definedName>
    <definedName name="XIG1vl">#REF!</definedName>
    <definedName name="xig1vl_14">#REF!</definedName>
    <definedName name="xig2nc" localSheetId="22">#REF!</definedName>
    <definedName name="xig2nc">#REF!</definedName>
    <definedName name="xig2nc_14">#REF!</definedName>
    <definedName name="xig2vl" localSheetId="22">#REF!</definedName>
    <definedName name="xig2vl">#REF!</definedName>
    <definedName name="xig2vl_14">#REF!</definedName>
    <definedName name="xig3p" localSheetId="22">#REF!</definedName>
    <definedName name="xig3p">#REF!</definedName>
    <definedName name="xig3p_18" localSheetId="22">#REF!</definedName>
    <definedName name="xig3p_18">#REF!</definedName>
    <definedName name="xiggnc" localSheetId="22">#REF!</definedName>
    <definedName name="xiggnc">#REF!</definedName>
    <definedName name="xiggnc_14">#REF!</definedName>
    <definedName name="xiggvl" localSheetId="22">#REF!</definedName>
    <definedName name="xiggvl">#REF!</definedName>
    <definedName name="xiggvl_14">#REF!</definedName>
    <definedName name="XIGnc">#REF!</definedName>
    <definedName name="xignc_14">#REF!</definedName>
    <definedName name="xignc3p" localSheetId="22">#REF!</definedName>
    <definedName name="xignc3p">#REF!</definedName>
    <definedName name="xignc3p_18" localSheetId="22">#REF!</definedName>
    <definedName name="xignc3p_18">#REF!</definedName>
    <definedName name="XIGvc" localSheetId="22">#REF!</definedName>
    <definedName name="XIGvc">#REF!</definedName>
    <definedName name="XIGvc_18">#REF!</definedName>
    <definedName name="XIGvl">#REF!</definedName>
    <definedName name="xigvl_14">#REF!</definedName>
    <definedName name="xigvl3p" localSheetId="22">#REF!</definedName>
    <definedName name="xigvl3p">#REF!</definedName>
    <definedName name="xigvl3p_18" localSheetId="22">#REF!</definedName>
    <definedName name="xigvl3p_18">#REF!</definedName>
    <definedName name="Xim_ng_PC40" localSheetId="22">#REF!</definedName>
    <definedName name="Xim_ng_PC40">#REF!</definedName>
    <definedName name="ximang" localSheetId="22">#REF!</definedName>
    <definedName name="ximang">#REF!</definedName>
    <definedName name="ximang_14" localSheetId="22">(#REF!,#REF!,#REF!,#REF!,#REF!)</definedName>
    <definedName name="ximang_14">(#REF!,#REF!,#REF!,#REF!,#REF!)</definedName>
    <definedName name="XiMangPCB30" localSheetId="22">#REF!</definedName>
    <definedName name="XiMangPCB30">#REF!</definedName>
    <definedName name="xin" localSheetId="22">#REF!</definedName>
    <definedName name="xin">#REF!</definedName>
    <definedName name="xin_18" localSheetId="22">#REF!</definedName>
    <definedName name="xin_18">#REF!</definedName>
    <definedName name="xin190_18" localSheetId="22">#REF!</definedName>
    <definedName name="xin190_18">#REF!</definedName>
    <definedName name="xin1903p" localSheetId="22">#REF!</definedName>
    <definedName name="xin1903p">#REF!</definedName>
    <definedName name="xin1903p_18" localSheetId="22">#REF!</definedName>
    <definedName name="xin1903p_18">#REF!</definedName>
    <definedName name="xin190nc" localSheetId="22">#REF!</definedName>
    <definedName name="XIN190nc">#REF!</definedName>
    <definedName name="xin190nc_14">#REF!</definedName>
    <definedName name="xin190nc3p" localSheetId="22">#REF!</definedName>
    <definedName name="xin190nc3p">#REF!</definedName>
    <definedName name="xin190nc3p_14">#REF!</definedName>
    <definedName name="XIN190vc">#REF!</definedName>
    <definedName name="xin190vl" localSheetId="22">#REF!</definedName>
    <definedName name="XIN190vl">#REF!</definedName>
    <definedName name="xin190vl_14">#REF!</definedName>
    <definedName name="xin190vl3p" localSheetId="22">#REF!</definedName>
    <definedName name="xin190vl3p">#REF!</definedName>
    <definedName name="xin190vl3p_14">#REF!</definedName>
    <definedName name="xin2903p" localSheetId="22">#REF!</definedName>
    <definedName name="xin2903p">#REF!</definedName>
    <definedName name="xin2903p_18" localSheetId="22">#REF!</definedName>
    <definedName name="xin2903p_18">#REF!</definedName>
    <definedName name="xin290nc3p" localSheetId="22">#REF!</definedName>
    <definedName name="xin290nc3p">#REF!</definedName>
    <definedName name="xin290nc3p_18" localSheetId="22">#REF!</definedName>
    <definedName name="xin290nc3p_18">#REF!</definedName>
    <definedName name="xin290vl3p" localSheetId="22">#REF!</definedName>
    <definedName name="xin290vl3p">#REF!</definedName>
    <definedName name="xin290vl3p_18" localSheetId="22">#REF!</definedName>
    <definedName name="xin290vl3p_18">#REF!</definedName>
    <definedName name="xin3p" localSheetId="22">#REF!</definedName>
    <definedName name="xin3p">#REF!</definedName>
    <definedName name="xin3p_18" localSheetId="22">#REF!</definedName>
    <definedName name="xin3p_18">#REF!</definedName>
    <definedName name="xin901nc" localSheetId="22">#REF!</definedName>
    <definedName name="xin901nc">#REF!</definedName>
    <definedName name="xin901nc_14">#REF!</definedName>
    <definedName name="xin901vl" localSheetId="22">#REF!</definedName>
    <definedName name="xin901vl">#REF!</definedName>
    <definedName name="xin901vl_14">#REF!</definedName>
    <definedName name="xind" localSheetId="22">#REF!</definedName>
    <definedName name="xind">#REF!</definedName>
    <definedName name="xind_18" localSheetId="22">#REF!</definedName>
    <definedName name="xind_18">#REF!</definedName>
    <definedName name="xind1p" localSheetId="22">#REF!</definedName>
    <definedName name="xind1p">#REF!</definedName>
    <definedName name="xind1p_18" localSheetId="22">#REF!</definedName>
    <definedName name="xind1p_18">#REF!</definedName>
    <definedName name="xind1pnc" localSheetId="22">#REF!</definedName>
    <definedName name="xind1pnc">#REF!</definedName>
    <definedName name="xind1pnc_14">#REF!</definedName>
    <definedName name="xind1pvl" localSheetId="22">#REF!</definedName>
    <definedName name="xind1pvl">#REF!</definedName>
    <definedName name="xind1pvl_14">#REF!</definedName>
    <definedName name="xind3p" localSheetId="22">#REF!</definedName>
    <definedName name="xind3p">#REF!</definedName>
    <definedName name="xind3p_18" localSheetId="22">#REF!</definedName>
    <definedName name="xind3p_18">#REF!</definedName>
    <definedName name="xindnc" localSheetId="22">#REF!</definedName>
    <definedName name="XINDnc">#REF!</definedName>
    <definedName name="xindnc_14">#REF!</definedName>
    <definedName name="xindnc1p" localSheetId="22">#REF!</definedName>
    <definedName name="xindnc1p">#REF!</definedName>
    <definedName name="xindnc1p_18" localSheetId="22">#REF!</definedName>
    <definedName name="xindnc1p_18">#REF!</definedName>
    <definedName name="xindnc3p" localSheetId="22">#REF!</definedName>
    <definedName name="xindnc3p">#REF!</definedName>
    <definedName name="xindnc3p_14">#REF!</definedName>
    <definedName name="XINDvc">#REF!</definedName>
    <definedName name="xindvl" localSheetId="22">#REF!</definedName>
    <definedName name="XINDvl">#REF!</definedName>
    <definedName name="xindvl_14">#REF!</definedName>
    <definedName name="xindvl1p" localSheetId="22">#REF!</definedName>
    <definedName name="xindvl1p">#REF!</definedName>
    <definedName name="xindvl1p_18" localSheetId="22">#REF!</definedName>
    <definedName name="xindvl1p_18">#REF!</definedName>
    <definedName name="xindvl3p" localSheetId="22">#REF!</definedName>
    <definedName name="xindvl3p">#REF!</definedName>
    <definedName name="xindvl3p_14">#REF!</definedName>
    <definedName name="xing1p" localSheetId="22">#REF!</definedName>
    <definedName name="xing1p">#REF!</definedName>
    <definedName name="xing1p_18" localSheetId="22">#REF!</definedName>
    <definedName name="xing1p_18">#REF!</definedName>
    <definedName name="xing1pnc" localSheetId="22">#REF!</definedName>
    <definedName name="xing1pnc">#REF!</definedName>
    <definedName name="xing1pnc_14">#REF!</definedName>
    <definedName name="xing1pvl" localSheetId="22">#REF!</definedName>
    <definedName name="xing1pvl">#REF!</definedName>
    <definedName name="xing1pvl_14">#REF!</definedName>
    <definedName name="xingnc1p" localSheetId="22">#REF!</definedName>
    <definedName name="xingnc1p">#REF!</definedName>
    <definedName name="xingnc1p_18" localSheetId="22">#REF!</definedName>
    <definedName name="xingnc1p_18">#REF!</definedName>
    <definedName name="xingvl1p" localSheetId="22">#REF!</definedName>
    <definedName name="xingvl1p">#REF!</definedName>
    <definedName name="xingvl1p_18" localSheetId="22">#REF!</definedName>
    <definedName name="xingvl1p_18">#REF!</definedName>
    <definedName name="xinnc" localSheetId="22">#REF!</definedName>
    <definedName name="XINnc">#REF!</definedName>
    <definedName name="xinnc_14">#REF!</definedName>
    <definedName name="xinnc3p" localSheetId="22">#REF!</definedName>
    <definedName name="xinnc3p">#REF!</definedName>
    <definedName name="xinnc3p_18" localSheetId="22">#REF!</definedName>
    <definedName name="xinnc3p_18">#REF!</definedName>
    <definedName name="xint1p" localSheetId="22">#REF!</definedName>
    <definedName name="xint1p">#REF!</definedName>
    <definedName name="xint1p_18" localSheetId="22">#REF!</definedName>
    <definedName name="xint1p_18">#REF!</definedName>
    <definedName name="XINvc" localSheetId="22">#REF!</definedName>
    <definedName name="XINvc">#REF!</definedName>
    <definedName name="XINvc_18">#REF!</definedName>
    <definedName name="XINvl">#REF!</definedName>
    <definedName name="xinvl_14">#REF!</definedName>
    <definedName name="xinvl3p" localSheetId="22">#REF!</definedName>
    <definedName name="xinvl3p">#REF!</definedName>
    <definedName name="xinvl3p_18" localSheetId="22">#REF!</definedName>
    <definedName name="xinvl3p_18">#REF!</definedName>
    <definedName name="xit" localSheetId="22">#REF!</definedName>
    <definedName name="xit">#REF!</definedName>
    <definedName name="xit_18" localSheetId="22">#REF!</definedName>
    <definedName name="xit_18">#REF!</definedName>
    <definedName name="xit1_18" localSheetId="22">#REF!</definedName>
    <definedName name="xit1_18">#REF!</definedName>
    <definedName name="xit1nc" localSheetId="22">#REF!</definedName>
    <definedName name="XIT1nc">#REF!</definedName>
    <definedName name="xit1nc_14">#REF!</definedName>
    <definedName name="xit1p" localSheetId="22">#REF!</definedName>
    <definedName name="xit1p">#REF!</definedName>
    <definedName name="xit1p_18" localSheetId="22">#REF!</definedName>
    <definedName name="xit1p_18">#REF!</definedName>
    <definedName name="xit1pnc" localSheetId="22">#REF!</definedName>
    <definedName name="xit1pnc">#REF!</definedName>
    <definedName name="xit1pnc_14">#REF!</definedName>
    <definedName name="xit1pvl" localSheetId="22">#REF!</definedName>
    <definedName name="xit1pvl">#REF!</definedName>
    <definedName name="xit1pvl_14">#REF!</definedName>
    <definedName name="xit1vl" localSheetId="22">#REF!</definedName>
    <definedName name="XIT1vl">#REF!</definedName>
    <definedName name="xit1vl_14">#REF!</definedName>
    <definedName name="xit23p">#REF!</definedName>
    <definedName name="xit23p_18">#REF!</definedName>
    <definedName name="xit2nc" localSheetId="22">#REF!</definedName>
    <definedName name="xit2nc">#REF!</definedName>
    <definedName name="xit2nc_14">#REF!</definedName>
    <definedName name="xit2nc3p" localSheetId="22">#REF!</definedName>
    <definedName name="xit2nc3p">#REF!</definedName>
    <definedName name="xit2nc3p_18" localSheetId="22">#REF!</definedName>
    <definedName name="xit2nc3p_18">#REF!</definedName>
    <definedName name="xit2vl" localSheetId="22">#REF!</definedName>
    <definedName name="xit2vl">#REF!</definedName>
    <definedName name="xit2vl_14">#REF!</definedName>
    <definedName name="xit2vl3p" localSheetId="22">#REF!</definedName>
    <definedName name="xit2vl3p">#REF!</definedName>
    <definedName name="xit2vl3p_18" localSheetId="22">#REF!</definedName>
    <definedName name="xit2vl3p_18">#REF!</definedName>
    <definedName name="xit3p" localSheetId="22">#REF!</definedName>
    <definedName name="xit3p">#REF!</definedName>
    <definedName name="xit3p_18" localSheetId="22">#REF!</definedName>
    <definedName name="xit3p_18">#REF!</definedName>
    <definedName name="xitnc" localSheetId="22">#REF!</definedName>
    <definedName name="XITnc">#REF!</definedName>
    <definedName name="xitnc_14">#REF!</definedName>
    <definedName name="xitnc3p" localSheetId="22">#REF!</definedName>
    <definedName name="xitnc3p">#REF!</definedName>
    <definedName name="xitnc3p_18" localSheetId="22">#REF!</definedName>
    <definedName name="xitnc3p_18">#REF!</definedName>
    <definedName name="xittnc" localSheetId="22">#REF!</definedName>
    <definedName name="xittnc">#REF!</definedName>
    <definedName name="xittnc_14">#REF!</definedName>
    <definedName name="xittvl" localSheetId="22">#REF!</definedName>
    <definedName name="xittvl">#REF!</definedName>
    <definedName name="xittvl_14">#REF!</definedName>
    <definedName name="XITvc" localSheetId="22">#REF!</definedName>
    <definedName name="XITvc">#REF!</definedName>
    <definedName name="XITvc_18">#REF!</definedName>
    <definedName name="XITvl">#REF!</definedName>
    <definedName name="xitvl_14">#REF!</definedName>
    <definedName name="xitvl3p" localSheetId="22">#REF!</definedName>
    <definedName name="xitvl3p">#REF!</definedName>
    <definedName name="xitvl3p_18" localSheetId="22">#REF!</definedName>
    <definedName name="xitvl3p_18">#REF!</definedName>
    <definedName name="xk" localSheetId="22">'B4. Định mức QLDA &amp; TV'!xk</definedName>
    <definedName name="xk">[0]!xk</definedName>
    <definedName name="xk0.6" localSheetId="22">#REF!</definedName>
    <definedName name="xk0.6">#REF!</definedName>
    <definedName name="xk1.3" localSheetId="22">#REF!</definedName>
    <definedName name="xk1.3">#REF!</definedName>
    <definedName name="xk1.5" localSheetId="22">#REF!</definedName>
    <definedName name="xk1.5">#REF!</definedName>
    <definedName name="XL" localSheetId="22">#REF!</definedName>
    <definedName name="xl">#REF!</definedName>
    <definedName name="XL_TBA" localSheetId="22">#REF!</definedName>
    <definedName name="XL_TBA">#REF!</definedName>
    <definedName name="xl3x250" localSheetId="22">#REF!</definedName>
    <definedName name="xl3x250">#REF!</definedName>
    <definedName name="XL3X400">#REF!</definedName>
    <definedName name="xlc" localSheetId="22">#REF!</definedName>
    <definedName name="xlc">#REF!</definedName>
    <definedName name="xld1.4" localSheetId="22">#REF!</definedName>
    <definedName name="xld1.4">#REF!</definedName>
    <definedName name="xlk" localSheetId="22">#REF!</definedName>
    <definedName name="xlk">#REF!</definedName>
    <definedName name="xlk1.4" localSheetId="22">#REF!</definedName>
    <definedName name="xlk1.4">#REF!</definedName>
    <definedName name="XLP">#REF!</definedName>
    <definedName name="XLRANH" localSheetId="22">{#N/A,#N/A,FALSE,"Chi tiÆt"}</definedName>
    <definedName name="XLRANH">{#N/A,#N/A,FALSE,"Chi tiÆt"}</definedName>
    <definedName name="xls" localSheetId="0">{"'Sheet1'!$L$16"}</definedName>
    <definedName name="xls" localSheetId="14">{"'Sheet1'!$L$16"}</definedName>
    <definedName name="xls" localSheetId="16">{"'Sheet1'!$L$16"}</definedName>
    <definedName name="xls" localSheetId="22">{"'Sheet1'!$L$16"}</definedName>
    <definedName name="xls" localSheetId="7">{"'Sheet1'!$L$16"}</definedName>
    <definedName name="xls">{"'Sheet1'!$L$16"}</definedName>
    <definedName name="xls_1" localSheetId="0">{"'Sheet1'!$L$16"}</definedName>
    <definedName name="xls_1" localSheetId="14">{"'Sheet1'!$L$16"}</definedName>
    <definedName name="xls_1" localSheetId="16">{"'Sheet1'!$L$16"}</definedName>
    <definedName name="xls_1" localSheetId="22">{"'Sheet1'!$L$16"}</definedName>
    <definedName name="xls_1" localSheetId="7">{"'Sheet1'!$L$16"}</definedName>
    <definedName name="xls_1">{"'Sheet1'!$L$16"}</definedName>
    <definedName name="xlt" localSheetId="22">#REF!</definedName>
    <definedName name="xlt">#REF!</definedName>
    <definedName name="xlttbninh" localSheetId="0">{"'Sheet1'!$L$16"}</definedName>
    <definedName name="xlttbninh" localSheetId="14">{"'Sheet1'!$L$16"}</definedName>
    <definedName name="xlttbninh" localSheetId="19">{"'Sheet1'!$L$16"}</definedName>
    <definedName name="xlttbninh" localSheetId="16">{"'Sheet1'!$L$16"}</definedName>
    <definedName name="xlttbninh" localSheetId="17">{"'Sheet1'!$L$16"}</definedName>
    <definedName name="xlttbninh" localSheetId="18">{"'Sheet1'!$L$16"}</definedName>
    <definedName name="xlttbninh" localSheetId="22">{"'Sheet1'!$L$16"}</definedName>
    <definedName name="xlttbninh" localSheetId="6">{"'Sheet1'!$L$16"}</definedName>
    <definedName name="xlttbninh">{"'Sheet1'!$L$16"}</definedName>
    <definedName name="xlttbninh_1" localSheetId="0">{"'Sheet1'!$L$16"}</definedName>
    <definedName name="xlttbninh_1" localSheetId="14">{"'Sheet1'!$L$16"}</definedName>
    <definedName name="xlttbninh_1" localSheetId="16">{"'Sheet1'!$L$16"}</definedName>
    <definedName name="xlttbninh_1" localSheetId="22">{"'Sheet1'!$L$16"}</definedName>
    <definedName name="xlttbninh_1" localSheetId="7">{"'Sheet1'!$L$16"}</definedName>
    <definedName name="xlttbninh_1">{"'Sheet1'!$L$16"}</definedName>
    <definedName name="XLxa">#REF!</definedName>
    <definedName name="XM" localSheetId="22">#REF!</definedName>
    <definedName name="XM">#REF!</definedName>
    <definedName name="xm_14" localSheetId="22">#REF!</definedName>
    <definedName name="xm_14">#REF!</definedName>
    <definedName name="XM.M10.1" localSheetId="22">#REF!</definedName>
    <definedName name="XM.M10.1">#REF!</definedName>
    <definedName name="XM.M10.1_14" localSheetId="22">#REF!</definedName>
    <definedName name="XM.M10.1_14">#REF!</definedName>
    <definedName name="XM.M10.1_18">#REF!</definedName>
    <definedName name="XM.M10.2">#REF!</definedName>
    <definedName name="XM.M10.2_14">#REF!</definedName>
    <definedName name="XM.M10.2_18">#REF!</definedName>
    <definedName name="XM.MDT">#REF!</definedName>
    <definedName name="XM.MDT_14">#REF!</definedName>
    <definedName name="XM.MDT_18">#REF!</definedName>
    <definedName name="XMAX" localSheetId="22">#REF!</definedName>
    <definedName name="XMAX">#REF!</definedName>
    <definedName name="xmcax" localSheetId="22">#REF!</definedName>
    <definedName name="xmcax">#REF!</definedName>
    <definedName name="xmcax_18">#REF!</definedName>
    <definedName name="XMIN" localSheetId="22">#REF!</definedName>
    <definedName name="XMIN">#REF!</definedName>
    <definedName name="xn" localSheetId="22">#REF!</definedName>
    <definedName name="xn">#REF!</definedName>
    <definedName name="XN908nam2003" localSheetId="22">{"'Sheet1'!$L$16"}</definedName>
    <definedName name="XN908nam2003">{"'Sheet1'!$L$16"}</definedName>
    <definedName name="xoa_tab">#REF!</definedName>
    <definedName name="xoa1_1" localSheetId="0">{"'Sheet1'!$L$16"}</definedName>
    <definedName name="xoa1_1" localSheetId="14">{"'Sheet1'!$L$16"}</definedName>
    <definedName name="xoa1_1" localSheetId="16">{"'Sheet1'!$L$16"}</definedName>
    <definedName name="xoa1_1" localSheetId="22">{"'Sheet1'!$L$16"}</definedName>
    <definedName name="xoa1_1" localSheetId="7">{"'Sheet1'!$L$16"}</definedName>
    <definedName name="xoa1_1">{"'Sheet1'!$L$16"}</definedName>
    <definedName name="xoa2_1" localSheetId="0">{#N/A,#N/A,FALSE,"Chi tiÆt"}</definedName>
    <definedName name="xoa2_1" localSheetId="14">{#N/A,#N/A,FALSE,"Chi tiÆt"}</definedName>
    <definedName name="xoa2_1" localSheetId="16">{#N/A,#N/A,FALSE,"Chi tiÆt"}</definedName>
    <definedName name="xoa2_1" localSheetId="22">{#N/A,#N/A,FALSE,"Chi tiÆt"}</definedName>
    <definedName name="xoa2_1" localSheetId="7">{#N/A,#N/A,FALSE,"Chi tiÆt"}</definedName>
    <definedName name="xoa2_1">{#N/A,#N/A,FALSE,"Chi tiÆt"}</definedName>
    <definedName name="xoa3_1" localSheetId="0">{"Offgrid",#N/A,FALSE,"OFFGRID";"Region",#N/A,FALSE,"REGION";"Offgrid -2",#N/A,FALSE,"OFFGRID";"WTP",#N/A,FALSE,"WTP";"WTP -2",#N/A,FALSE,"WTP";"Project",#N/A,FALSE,"PROJECT";"Summary -2",#N/A,FALSE,"SUMMARY"}</definedName>
    <definedName name="xoa3_1" localSheetId="14">{"Offgrid",#N/A,FALSE,"OFFGRID";"Region",#N/A,FALSE,"REGION";"Offgrid -2",#N/A,FALSE,"OFFGRID";"WTP",#N/A,FALSE,"WTP";"WTP -2",#N/A,FALSE,"WTP";"Project",#N/A,FALSE,"PROJECT";"Summary -2",#N/A,FALSE,"SUMMARY"}</definedName>
    <definedName name="xoa3_1" localSheetId="16">{"Offgrid",#N/A,FALSE,"OFFGRID";"Region",#N/A,FALSE,"REGION";"Offgrid -2",#N/A,FALSE,"OFFGRID";"WTP",#N/A,FALSE,"WTP";"WTP -2",#N/A,FALSE,"WTP";"Project",#N/A,FALSE,"PROJECT";"Summary -2",#N/A,FALSE,"SUMMARY"}</definedName>
    <definedName name="xoa3_1" localSheetId="22">{"Offgrid",#N/A,FALSE,"OFFGRID";"Region",#N/A,FALSE,"REGION";"Offgrid -2",#N/A,FALSE,"OFFGRID";"WTP",#N/A,FALSE,"WTP";"WTP -2",#N/A,FALSE,"WTP";"Project",#N/A,FALSE,"PROJECT";"Summary -2",#N/A,FALSE,"SUMMARY"}</definedName>
    <definedName name="xoa3_1" localSheetId="7">{"Offgrid",#N/A,FALSE,"OFFGRID";"Region",#N/A,FALSE,"REGION";"Offgrid -2",#N/A,FALSE,"OFFGRID";"WTP",#N/A,FALSE,"WTP";"WTP -2",#N/A,FALSE,"WTP";"Project",#N/A,FALSE,"PROJECT";"Summary -2",#N/A,FALSE,"SUMMARY"}</definedName>
    <definedName name="xoa3_1">{"Offgrid",#N/A,FALSE,"OFFGRID";"Region",#N/A,FALSE,"REGION";"Offgrid -2",#N/A,FALSE,"OFFGRID";"WTP",#N/A,FALSE,"WTP";"WTP -2",#N/A,FALSE,"WTP";"Project",#N/A,FALSE,"PROJECT";"Summary -2",#N/A,FALSE,"SUMMARY"}</definedName>
    <definedName name="xoa4_1" localSheetId="0">{"Offgrid",#N/A,FALSE,"OFFGRID";"Region",#N/A,FALSE,"REGION";"Offgrid -2",#N/A,FALSE,"OFFGRID";"WTP",#N/A,FALSE,"WTP";"WTP -2",#N/A,FALSE,"WTP";"Project",#N/A,FALSE,"PROJECT";"Summary -2",#N/A,FALSE,"SUMMARY"}</definedName>
    <definedName name="xoa4_1" localSheetId="14">{"Offgrid",#N/A,FALSE,"OFFGRID";"Region",#N/A,FALSE,"REGION";"Offgrid -2",#N/A,FALSE,"OFFGRID";"WTP",#N/A,FALSE,"WTP";"WTP -2",#N/A,FALSE,"WTP";"Project",#N/A,FALSE,"PROJECT";"Summary -2",#N/A,FALSE,"SUMMARY"}</definedName>
    <definedName name="xoa4_1" localSheetId="16">{"Offgrid",#N/A,FALSE,"OFFGRID";"Region",#N/A,FALSE,"REGION";"Offgrid -2",#N/A,FALSE,"OFFGRID";"WTP",#N/A,FALSE,"WTP";"WTP -2",#N/A,FALSE,"WTP";"Project",#N/A,FALSE,"PROJECT";"Summary -2",#N/A,FALSE,"SUMMARY"}</definedName>
    <definedName name="xoa4_1" localSheetId="22">{"Offgrid",#N/A,FALSE,"OFFGRID";"Region",#N/A,FALSE,"REGION";"Offgrid -2",#N/A,FALSE,"OFFGRID";"WTP",#N/A,FALSE,"WTP";"WTP -2",#N/A,FALSE,"WTP";"Project",#N/A,FALSE,"PROJECT";"Summary -2",#N/A,FALSE,"SUMMARY"}</definedName>
    <definedName name="xoa4_1" localSheetId="7">{"Offgrid",#N/A,FALSE,"OFFGRID";"Region",#N/A,FALSE,"REGION";"Offgrid -2",#N/A,FALSE,"OFFGRID";"WTP",#N/A,FALSE,"WTP";"WTP -2",#N/A,FALSE,"WTP";"Project",#N/A,FALSE,"PROJECT";"Summary -2",#N/A,FALSE,"SUMMARY"}</definedName>
    <definedName name="xoa4_1">{"Offgrid",#N/A,FALSE,"OFFGRID";"Region",#N/A,FALSE,"REGION";"Offgrid -2",#N/A,FALSE,"OFFGRID";"WTP",#N/A,FALSE,"WTP";"WTP -2",#N/A,FALSE,"WTP";"Project",#N/A,FALSE,"PROJECT";"Summary -2",#N/A,FALSE,"SUMMARY"}</definedName>
    <definedName name="xoanhapk" localSheetId="22">#REF!,#REF!</definedName>
    <definedName name="xoanhapk">#REF!,#REF!</definedName>
    <definedName name="xoanhapl" localSheetId="22">#REF!,#REF!</definedName>
    <definedName name="xoanhapl">#REF!,#REF!</definedName>
    <definedName name="xoaxuatk" localSheetId="22">#REF!</definedName>
    <definedName name="xoaxuatk">#REF!</definedName>
    <definedName name="xoaxuatl" localSheetId="22">#REF!</definedName>
    <definedName name="xoaxuatl">#REF!</definedName>
    <definedName name="xoihutbun">#REF!</definedName>
    <definedName name="XR">#REF!</definedName>
    <definedName name="xr1nc" localSheetId="22">#REF!</definedName>
    <definedName name="xr1nc">#REF!</definedName>
    <definedName name="xr1nc_14">#REF!</definedName>
    <definedName name="xr1vl" localSheetId="22">#REF!</definedName>
    <definedName name="xr1vl">#REF!</definedName>
    <definedName name="xr1vl_14">#REF!</definedName>
    <definedName name="XRat">#REF!</definedName>
    <definedName name="XRate" localSheetId="22">#REF!</definedName>
    <definedName name="XRate">#REF!</definedName>
    <definedName name="XS">#REF!</definedName>
    <definedName name="XSER255" localSheetId="22">#REF!</definedName>
    <definedName name="XSER255">#REF!,#REF!</definedName>
    <definedName name="XSER360">#REF!</definedName>
    <definedName name="XSER450">#REF!</definedName>
    <definedName name="xtr3pnc" localSheetId="22">#REF!</definedName>
    <definedName name="xtr3pnc">#REF!</definedName>
    <definedName name="xtr3pnc_14">#REF!</definedName>
    <definedName name="xtr3pvl" localSheetId="22">#REF!</definedName>
    <definedName name="xtr3pvl">#REF!</definedName>
    <definedName name="xtr3pvl_14">#REF!</definedName>
    <definedName name="XUAÁT">#REF!</definedName>
    <definedName name="Xuân">#REF!</definedName>
    <definedName name="xuat_hien" localSheetId="22">#REF!</definedName>
    <definedName name="xuat_hien">#REF!</definedName>
    <definedName name="Xuat_hien1" localSheetId="22">#REF!</definedName>
    <definedName name="Xuat_hien1">#REF!</definedName>
    <definedName name="Xuất_xứ">#REF!</definedName>
    <definedName name="Xuc1m3" localSheetId="22">#REF!</definedName>
    <definedName name="Xuc1m3">#REF!</definedName>
    <definedName name="xuchoi0.15">#REF!</definedName>
    <definedName name="xuchoi0.25">#REF!</definedName>
    <definedName name="xuchoi0.3">#REF!</definedName>
    <definedName name="xuchoi0.35">#REF!</definedName>
    <definedName name="xuchoi0.4">#REF!</definedName>
    <definedName name="xuchoi0.65">#REF!</definedName>
    <definedName name="xuchoi0.75">#REF!</definedName>
    <definedName name="xuchoi1.25">#REF!</definedName>
    <definedName name="xuclat0.4">#REF!</definedName>
    <definedName name="xuclat1" localSheetId="22">#REF!</definedName>
    <definedName name="xuclat1">#REF!</definedName>
    <definedName name="xuclat1.65">#REF!</definedName>
    <definedName name="xuclat2">#REF!</definedName>
    <definedName name="xuclat2.8">#REF!</definedName>
    <definedName name="xucxich0.22">#REF!</definedName>
    <definedName name="xucxich0.25">#REF!</definedName>
    <definedName name="xucxich0.3">#REF!</definedName>
    <definedName name="xucxich0.35">#REF!</definedName>
    <definedName name="xucxich0.4">#REF!</definedName>
    <definedName name="xucxich0.5">#REF!</definedName>
    <definedName name="xucxich0.65">#REF!</definedName>
    <definedName name="xucxich1">#REF!</definedName>
    <definedName name="xucxich1.2">#REF!</definedName>
    <definedName name="xucxich1.25">#REF!</definedName>
    <definedName name="xucxich1.6">#REF!</definedName>
    <definedName name="xucxich2">#REF!</definedName>
    <definedName name="xucxich2.5">#REF!</definedName>
    <definedName name="xucxich4">#REF!</definedName>
    <definedName name="xucxich4.6">#REF!</definedName>
    <definedName name="xucxich5">#REF!</definedName>
    <definedName name="xvxcvxc" localSheetId="0">{"'Sheet1'!$L$16"}</definedName>
    <definedName name="xvxcvxc" localSheetId="14">{"'Sheet1'!$L$16"}</definedName>
    <definedName name="xvxcvxc" localSheetId="19">{"'Sheet1'!$L$16"}</definedName>
    <definedName name="xvxcvxc" localSheetId="16">{"'Sheet1'!$L$16"}</definedName>
    <definedName name="xvxcvxc" localSheetId="17">{"'Sheet1'!$L$16"}</definedName>
    <definedName name="xvxcvxc" localSheetId="18">{"'Sheet1'!$L$16"}</definedName>
    <definedName name="xvxcvxc" localSheetId="22">{"'Sheet1'!$L$16"}</definedName>
    <definedName name="xvxcvxc" localSheetId="6">{"'Sheet1'!$L$16"}</definedName>
    <definedName name="xvxcvxc" localSheetId="7">{"'Sheet1'!$L$16"}</definedName>
    <definedName name="xvxcvxc">{"'Sheet1'!$L$16"}</definedName>
    <definedName name="xx" localSheetId="22">#REF!</definedName>
    <definedName name="xx">#REF!</definedName>
    <definedName name="xxx" localSheetId="22">[0]!catalogue</definedName>
    <definedName name="xxx">[0]!catalogue</definedName>
    <definedName name="xxxs" localSheetId="22">#REF!</definedName>
    <definedName name="xxxs">#REF!</definedName>
    <definedName name="XXXX" localSheetId="22">#REF!</definedName>
    <definedName name="XXXX">#REF!</definedName>
    <definedName name="xxxxxx" localSheetId="22">[0]!catalogue</definedName>
    <definedName name="xxxxxx">[0]!catalogue</definedName>
    <definedName name="xxxxxxx" localSheetId="22">[0]!catalogue</definedName>
    <definedName name="xxxxxxx">[0]!catalogue</definedName>
    <definedName name="xz" localSheetId="22">{"'Sheet1'!$L$16"}</definedName>
    <definedName name="xz">{"'Sheet1'!$L$16"}</definedName>
    <definedName name="xzfa" localSheetId="22">{"'Sheet1'!$L$16"}</definedName>
    <definedName name="xzfa">{"'Sheet1'!$L$16"}</definedName>
    <definedName name="y">#REF!</definedName>
    <definedName name="y_list">#REF!</definedName>
    <definedName name="y_list_18">#REF!</definedName>
    <definedName name="Y4_on" localSheetId="22">#REF!</definedName>
    <definedName name="Y4_on">#REF!</definedName>
    <definedName name="yb" localSheetId="22">#REF!</definedName>
    <definedName name="yb">#REF!</definedName>
    <definedName name="ycp" localSheetId="22">#REF!</definedName>
    <definedName name="ycp">#REF!</definedName>
    <definedName name="ycp_18" localSheetId="22">#REF!</definedName>
    <definedName name="ycp_18">#REF!</definedName>
    <definedName name="ycycy">#REF!</definedName>
    <definedName name="Yd" localSheetId="22">#REF!</definedName>
    <definedName name="Yd" localSheetId="7">#REF!</definedName>
    <definedName name="Yd">#REF!</definedName>
    <definedName name="ỳdhgg" localSheetId="0">{"'Sheet1'!$L$16"}</definedName>
    <definedName name="ỳdhgg" localSheetId="14">{"'Sheet1'!$L$16"}</definedName>
    <definedName name="ỳdhgg" localSheetId="19">{"'Sheet1'!$L$16"}</definedName>
    <definedName name="ỳdhgg" localSheetId="16">{"'Sheet1'!$L$16"}</definedName>
    <definedName name="ỳdhgg" localSheetId="17">{"'Sheet1'!$L$16"}</definedName>
    <definedName name="ỳdhgg" localSheetId="18">{"'Sheet1'!$L$16"}</definedName>
    <definedName name="ỳdhgg" localSheetId="22">{"'Sheet1'!$L$16"}</definedName>
    <definedName name="ỳdhgg" localSheetId="6">{"'Sheet1'!$L$16"}</definedName>
    <definedName name="ỳdhgg">{"'Sheet1'!$L$16"}</definedName>
    <definedName name="ỳdhgg_1" localSheetId="0">{"'Sheet1'!$L$16"}</definedName>
    <definedName name="ỳdhgg_1" localSheetId="14">{"'Sheet1'!$L$16"}</definedName>
    <definedName name="ỳdhgg_1" localSheetId="16">{"'Sheet1'!$L$16"}</definedName>
    <definedName name="ỳdhgg_1" localSheetId="22">{"'Sheet1'!$L$16"}</definedName>
    <definedName name="ỳdhgg_1" localSheetId="7">{"'Sheet1'!$L$16"}</definedName>
    <definedName name="ỳdhgg_1">{"'Sheet1'!$L$16"}</definedName>
    <definedName name="Year" localSheetId="22">#REF!</definedName>
    <definedName name="Year">#REF!</definedName>
    <definedName name="year_index" localSheetId="22">#REF!</definedName>
    <definedName name="year_index">#REF!</definedName>
    <definedName name="yen">#REF!</definedName>
    <definedName name="YenBai">#REF!</definedName>
    <definedName name="ýenda" localSheetId="22">{"'Sheet1'!$L$16"}</definedName>
    <definedName name="ýenda">{"'Sheet1'!$L$16"}</definedName>
    <definedName name="YeNuong">#REF!</definedName>
    <definedName name="YesNo">#REF!</definedName>
    <definedName name="yeu" localSheetId="22">{"'Sheet1'!$L$16"}</definedName>
    <definedName name="yeu">{"'Sheet1'!$L$16"}</definedName>
    <definedName name="yhgjg" localSheetId="22">{"'Sheet1'!$L$16"}</definedName>
    <definedName name="yhgjg">{"'Sheet1'!$L$16"}</definedName>
    <definedName name="yiuti" localSheetId="22">{"'Sheet1'!$L$16"}</definedName>
    <definedName name="yiuti">{"'Sheet1'!$L$16"}</definedName>
    <definedName name="YJJ" localSheetId="22">{"'Sheet1'!$L$16"}</definedName>
    <definedName name="YJJ">{"'Sheet1'!$L$16"}</definedName>
    <definedName name="ykukuykkf" localSheetId="22">{"'Sheet1'!$L$16"}</definedName>
    <definedName name="ykukuykkf">{"'Sheet1'!$L$16"}</definedName>
    <definedName name="YMAX">#REF!</definedName>
    <definedName name="YMIN" localSheetId="22">#REF!</definedName>
    <definedName name="YMIN">#REF!</definedName>
    <definedName name="YRP">#REF!</definedName>
    <definedName name="ytri" localSheetId="22">{"'Sheet1'!$L$16"}</definedName>
    <definedName name="ytri">{"'Sheet1'!$L$16"}</definedName>
    <definedName name="ytru" localSheetId="22">{"'Sheet1'!$L$16"}</definedName>
    <definedName name="ytru">{"'Sheet1'!$L$16"}</definedName>
    <definedName name="ytytyt" localSheetId="22">#REF!</definedName>
    <definedName name="ytytyt">#REF!</definedName>
    <definedName name="Yu" localSheetId="22">#REF!</definedName>
    <definedName name="Yu" localSheetId="7">#REF!</definedName>
    <definedName name="Yu">#REF!</definedName>
    <definedName name="ỵu" localSheetId="0">{"'Sheet1'!$L$16"}</definedName>
    <definedName name="ỵu" localSheetId="14">{"'Sheet1'!$L$16"}</definedName>
    <definedName name="ỵu" localSheetId="19">{"'Sheet1'!$L$16"}</definedName>
    <definedName name="ỵu" localSheetId="16">{"'Sheet1'!$L$16"}</definedName>
    <definedName name="ỵu" localSheetId="17">{"'Sheet1'!$L$16"}</definedName>
    <definedName name="ỵu" localSheetId="18">{"'Sheet1'!$L$16"}</definedName>
    <definedName name="ỵu" localSheetId="22">{"'Sheet1'!$L$16"}</definedName>
    <definedName name="ỵu" localSheetId="6">{"'Sheet1'!$L$16"}</definedName>
    <definedName name="ỵu">{"'Sheet1'!$L$16"}</definedName>
    <definedName name="ỵu_1" localSheetId="0">{"'Sheet1'!$L$16"}</definedName>
    <definedName name="ỵu_1" localSheetId="14">{"'Sheet1'!$L$16"}</definedName>
    <definedName name="ỵu_1" localSheetId="16">{"'Sheet1'!$L$16"}</definedName>
    <definedName name="ỵu_1" localSheetId="22">{"'Sheet1'!$L$16"}</definedName>
    <definedName name="ỵu_1" localSheetId="7">{"'Sheet1'!$L$16"}</definedName>
    <definedName name="ỵu_1">{"'Sheet1'!$L$16"}</definedName>
    <definedName name="yutjhtrj" localSheetId="22">#REF!</definedName>
    <definedName name="yutjhtrj">#REF!</definedName>
    <definedName name="YvNgam" localSheetId="22">#REF!</definedName>
    <definedName name="YvNgam">#REF!</definedName>
    <definedName name="YvTreo" localSheetId="22">#REF!</definedName>
    <definedName name="YvTreo">#REF!</definedName>
    <definedName name="yw4y" localSheetId="22">#REF!</definedName>
    <definedName name="yw4y">#REF!</definedName>
    <definedName name="yxcyxc" localSheetId="22">#REF!</definedName>
    <definedName name="yxcyxc">#REF!</definedName>
    <definedName name="yy" localSheetId="22">#REF!</definedName>
    <definedName name="yy">#REF!</definedName>
    <definedName name="yyjy_ukyu" localSheetId="0">{"'Sheet1'!$L$16"}</definedName>
    <definedName name="yyjy_ukyu" localSheetId="14">{"'Sheet1'!$L$16"}</definedName>
    <definedName name="yyjy_ukyu" localSheetId="19">{"'Sheet1'!$L$16"}</definedName>
    <definedName name="yyjy_ukyu" localSheetId="16">{"'Sheet1'!$L$16"}</definedName>
    <definedName name="yyjy_ukyu" localSheetId="17">{"'Sheet1'!$L$16"}</definedName>
    <definedName name="yyjy_ukyu" localSheetId="18">{"'Sheet1'!$L$16"}</definedName>
    <definedName name="yyjy_ukyu" localSheetId="22">{"'Sheet1'!$L$16"}</definedName>
    <definedName name="yyjy_ukyu" localSheetId="6">{"'Sheet1'!$L$16"}</definedName>
    <definedName name="yyjy_ukyu">{"'Sheet1'!$L$16"}</definedName>
    <definedName name="yyjy_ukyu_1" localSheetId="0">{"'Sheet1'!$L$16"}</definedName>
    <definedName name="yyjy_ukyu_1" localSheetId="14">{"'Sheet1'!$L$16"}</definedName>
    <definedName name="yyjy_ukyu_1" localSheetId="16">{"'Sheet1'!$L$16"}</definedName>
    <definedName name="yyjy_ukyu_1" localSheetId="22">{"'Sheet1'!$L$16"}</definedName>
    <definedName name="yyjy_ukyu_1" localSheetId="7">{"'Sheet1'!$L$16"}</definedName>
    <definedName name="yyjy_ukyu_1">{"'Sheet1'!$L$16"}</definedName>
    <definedName name="ỷyrtyrty">#REF!</definedName>
    <definedName name="yyy" localSheetId="22">#REF!</definedName>
    <definedName name="yyy">#REF!</definedName>
    <definedName name="yyyyyy" localSheetId="22">#REF!</definedName>
    <definedName name="yyyyyy">#REF!</definedName>
    <definedName name="yyyyyyy_14" localSheetId="22">#REF!</definedName>
    <definedName name="yyyyyyy_14">#REF!</definedName>
    <definedName name="yyyyyyyyyyyyyy" localSheetId="22">{"'Sheet1'!$L$16"}</definedName>
    <definedName name="yyyyyyyyyyyyyy">{"'Sheet1'!$L$16"}</definedName>
    <definedName name="Z">#REF!</definedName>
    <definedName name="Z_" localSheetId="22">#REF!</definedName>
    <definedName name="Z_">#REF!</definedName>
    <definedName name="Z_18" localSheetId="22">#REF!</definedName>
    <definedName name="Z_18">#REF!</definedName>
    <definedName name="Z_B6D82DE0_6701_11DA_9820_00304F1E4471_.wvu.Cols" localSheetId="22">#REF!</definedName>
    <definedName name="Z_B6D82DE0_6701_11DA_9820_00304F1E4471_.wvu.Cols" localSheetId="6">#REF!</definedName>
    <definedName name="Z_B6D82DE0_6701_11DA_9820_00304F1E4471_.wvu.Cols" localSheetId="7">#REF!</definedName>
    <definedName name="Z_B6D82DE0_6701_11DA_9820_00304F1E4471_.wvu.Cols">#REF!</definedName>
    <definedName name="Z_dh" localSheetId="22">#REF!</definedName>
    <definedName name="Z_dh">#REF!</definedName>
    <definedName name="zaz" localSheetId="22">{"'Summary'!$A$1:$J$46"}</definedName>
    <definedName name="zaz">{"'Summary'!$A$1:$J$46"}</definedName>
    <definedName name="zc" localSheetId="22">'B4. Định mức QLDA &amp; TV'!zc</definedName>
    <definedName name="zc">[0]!zc</definedName>
    <definedName name="zcg" localSheetId="22">{"'Sheet1'!$L$16"}</definedName>
    <definedName name="zcg">{"'Sheet1'!$L$16"}</definedName>
    <definedName name="zcgxf" localSheetId="22">{"'Sheet1'!$L$16"}</definedName>
    <definedName name="zcgxf">{"'Sheet1'!$L$16"}</definedName>
    <definedName name="ZD">#REF!</definedName>
    <definedName name="ZD_18" localSheetId="22">#REF!</definedName>
    <definedName name="ZD_18">#REF!</definedName>
    <definedName name="Zd1m" localSheetId="22">#REF!</definedName>
    <definedName name="Zd1m">#REF!</definedName>
    <definedName name="zdgdfgd" localSheetId="0">{"'Sheet1'!$L$16"}</definedName>
    <definedName name="zdgdfgd" localSheetId="14">{"'Sheet1'!$L$16"}</definedName>
    <definedName name="zdgdfgd" localSheetId="16">{"'Sheet1'!$L$16"}</definedName>
    <definedName name="zdgdfgd" localSheetId="17">{"'Sheet1'!$L$16"}</definedName>
    <definedName name="zdgdfgd" localSheetId="18">{"'Sheet1'!$L$16"}</definedName>
    <definedName name="zdgdfgd" localSheetId="22">{"'Sheet1'!$L$16"}</definedName>
    <definedName name="zdgdfgd" localSheetId="6">{"'Sheet1'!$L$16"}</definedName>
    <definedName name="zdgdfgd" localSheetId="7">{"'Sheet1'!$L$16"}</definedName>
    <definedName name="zdgdfgd">{"'Sheet1'!$L$16"}</definedName>
    <definedName name="zDT_End">#REF!</definedName>
    <definedName name="ZERO">#REF!</definedName>
    <definedName name="zh" localSheetId="22">'B4. Định mức QLDA &amp; TV'!zh</definedName>
    <definedName name="zh">[0]!zh</definedName>
    <definedName name="zi" localSheetId="22">[0]!xj</definedName>
    <definedName name="zi">[0]!xj</definedName>
    <definedName name="Zip" localSheetId="22">#REF!</definedName>
    <definedName name="Zip">#REF!</definedName>
    <definedName name="zj" localSheetId="22">'B4. Định mức QLDA &amp; TV'!zj</definedName>
    <definedName name="zj">[0]!zj</definedName>
    <definedName name="zl" localSheetId="22">#REF!</definedName>
    <definedName name="zl">#REF!</definedName>
    <definedName name="Zloadmin" localSheetId="22">#REF!</definedName>
    <definedName name="Zloadmin">#REF!</definedName>
    <definedName name="ZloadminS" localSheetId="22">#REF!</definedName>
    <definedName name="ZloadminS">#REF!</definedName>
    <definedName name="Zm" localSheetId="22">#REF!</definedName>
    <definedName name="Zm">#REF!</definedName>
    <definedName name="ZMF" localSheetId="22">#REF!</definedName>
    <definedName name="ZMF">#REF!</definedName>
    <definedName name="zn" localSheetId="22">'B4. Định mức QLDA &amp; TV'!zn</definedName>
    <definedName name="zn">[0]!zn</definedName>
    <definedName name="zo" localSheetId="22">'B4. Định mức QLDA &amp; TV'!zo</definedName>
    <definedName name="zo">[0]!zo</definedName>
    <definedName name="zone" localSheetId="22">#REF!</definedName>
    <definedName name="zone">#REF!</definedName>
    <definedName name="zone_d_impression_add.costs">#REF!,#REF!,#REF!</definedName>
    <definedName name="zone_d_impression_Preipis">#REF!</definedName>
    <definedName name="ZONE_IMPRES_MI" localSheetId="22">#REF!</definedName>
    <definedName name="ZONE_IMPRES_MI">#REF!</definedName>
    <definedName name="zq" localSheetId="22">'B4. Định mức QLDA &amp; TV'!zq</definedName>
    <definedName name="zq">[0]!zq</definedName>
    <definedName name="ZS1A" localSheetId="22">#REF!</definedName>
    <definedName name="ZS1A">#REF!</definedName>
    <definedName name="ZS1C" localSheetId="22">#REF!</definedName>
    <definedName name="ZS1C">#REF!</definedName>
    <definedName name="zu" localSheetId="22">'B4. Định mức QLDA &amp; TV'!zl</definedName>
    <definedName name="zu">[0]!zl</definedName>
    <definedName name="Zugriffsicherheit1" localSheetId="22">#REF!</definedName>
    <definedName name="Zugriffsicherheit1">#REF!</definedName>
    <definedName name="Zugriffsicherheit2" localSheetId="22">#REF!</definedName>
    <definedName name="Zugriffsicherheit2">#REF!</definedName>
    <definedName name="Zugriffsicherheit3" localSheetId="22">#REF!</definedName>
    <definedName name="Zugriffsicherheit3">#REF!</definedName>
    <definedName name="zv" localSheetId="22">'B4. Định mức QLDA &amp; TV'!zv</definedName>
    <definedName name="zv">[0]!zv</definedName>
    <definedName name="Zw" localSheetId="22">#REF!</definedName>
    <definedName name="Zw">#REF!</definedName>
    <definedName name="zx" localSheetId="22">'B4. Định mức QLDA &amp; TV'!zx</definedName>
    <definedName name="zx">[0]!zx</definedName>
    <definedName name="ZXC" localSheetId="22">{#N/A,#N/A,FALSE,"이태원철근"}</definedName>
    <definedName name="ZXC">{#N/A,#N/A,FALSE,"이태원철근"}</definedName>
    <definedName name="ZXD" localSheetId="22">#REF!</definedName>
    <definedName name="ZXD">#REF!</definedName>
    <definedName name="ZXD_18" localSheetId="22">#REF!</definedName>
    <definedName name="ZXD_18">#REF!</definedName>
    <definedName name="Zxl" localSheetId="22">#REF!</definedName>
    <definedName name="Zxl">#REF!</definedName>
    <definedName name="Zxl_14">#REF!</definedName>
    <definedName name="zxx" localSheetId="22">{"'Sheet1'!$L$16"}</definedName>
    <definedName name="zxx">{"'Sheet1'!$L$16"}</definedName>
    <definedName name="ZXzX" localSheetId="0">{"'Sheet1'!$L$16"}</definedName>
    <definedName name="ZXzX" localSheetId="14">{"'Sheet1'!$L$16"}</definedName>
    <definedName name="ZXzX" localSheetId="19">{"'Sheet1'!$L$16"}</definedName>
    <definedName name="ZXzX" localSheetId="16">{"'Sheet1'!$L$16"}</definedName>
    <definedName name="ZXzX" localSheetId="17">{"'Sheet1'!$L$16"}</definedName>
    <definedName name="ZXzX" localSheetId="18">{"'Sheet1'!$L$16"}</definedName>
    <definedName name="ZXzX" localSheetId="22">{"'Sheet1'!$L$16"}</definedName>
    <definedName name="ZXzX" localSheetId="6">{"'Sheet1'!$L$16"}</definedName>
    <definedName name="ZXzX">{"'Sheet1'!$L$16"}</definedName>
    <definedName name="ZXzX_1" localSheetId="0">{"'Sheet1'!$L$16"}</definedName>
    <definedName name="ZXzX_1" localSheetId="14">{"'Sheet1'!$L$16"}</definedName>
    <definedName name="ZXzX_1" localSheetId="16">{"'Sheet1'!$L$16"}</definedName>
    <definedName name="ZXzX_1" localSheetId="22">{"'Sheet1'!$L$16"}</definedName>
    <definedName name="ZXzX_1" localSheetId="7">{"'Sheet1'!$L$16"}</definedName>
    <definedName name="ZXzX_1">{"'Sheet1'!$L$16"}</definedName>
    <definedName name="zy" localSheetId="22">'B4. Định mức QLDA &amp; TV'!zy</definedName>
    <definedName name="zy">[0]!zy</definedName>
    <definedName name="ZYX" localSheetId="22">#REF!</definedName>
    <definedName name="ZYX">#REF!</definedName>
    <definedName name="ZYX_10" localSheetId="22">#REF!</definedName>
    <definedName name="ZYX_10">#REF!</definedName>
    <definedName name="ZYX_11" localSheetId="22">#REF!</definedName>
    <definedName name="ZYX_11">#REF!</definedName>
    <definedName name="ZYX_12">#REF!</definedName>
    <definedName name="ZYX_13">#REF!</definedName>
    <definedName name="ZYX_18">#REF!</definedName>
    <definedName name="ZZ" localSheetId="22">{"'Sheet1'!$L$16"}</definedName>
    <definedName name="ZZ">{"'Sheet1'!$L$16"}</definedName>
    <definedName name="ZZZ" localSheetId="22">#REF!</definedName>
    <definedName name="ZZZ">#REF!</definedName>
    <definedName name="ZZZ_10" localSheetId="22">#REF!</definedName>
    <definedName name="ZZZ_10">#REF!</definedName>
    <definedName name="ZZZ_11" localSheetId="22">#REF!</definedName>
    <definedName name="ZZZ_11">#REF!</definedName>
    <definedName name="ZZZ_12">#REF!</definedName>
    <definedName name="ZZZ_13">#REF!</definedName>
    <definedName name="ZZZ_18">#REF!</definedName>
    <definedName name="zzze" localSheetId="22">[0]!za</definedName>
    <definedName name="zzze">[0]!za</definedName>
    <definedName name="zzzzzzzzzzzzzz">#REF!</definedName>
    <definedName name="Þ10" localSheetId="22">#REF!</definedName>
    <definedName name="Þ10">#REF!</definedName>
    <definedName name="Þ16" localSheetId="22">#REF!</definedName>
    <definedName name="Þ16">#REF!</definedName>
    <definedName name="Þ18" localSheetId="22">#REF!</definedName>
    <definedName name="Þ18">#REF!</definedName>
    <definedName name="µaa" localSheetId="22">{"'Sheet1'!$L$16"}</definedName>
    <definedName name="µaa">{"'Sheet1'!$L$16"}</definedName>
    <definedName name="µcasfas" localSheetId="22">{"'Sheet1'!$L$16"}</definedName>
    <definedName name="µcasfas">{"'Sheet1'!$L$16"}</definedName>
    <definedName name="ㄱ" localSheetId="22">{#N/A,#N/A,FALSE,"골재소요량";#N/A,#N/A,FALSE,"골재소요량"}</definedName>
    <definedName name="ㄱ">{#N/A,#N/A,FALSE,"골재소요량";#N/A,#N/A,FALSE,"골재소요량"}</definedName>
    <definedName name="ㄱㄱ" localSheetId="22">{#N/A,#N/A,FALSE,"전력간선"}</definedName>
    <definedName name="ㄱㄱ">{#N/A,#N/A,FALSE,"전력간선"}</definedName>
    <definedName name="ㄱㄱㄱ" localSheetId="22">{#N/A,#N/A,FALSE,"표지목차"}</definedName>
    <definedName name="ㄱㄱㄱ">{#N/A,#N/A,FALSE,"표지목차"}</definedName>
    <definedName name="ㄱㄱㄱㄱㄱ" localSheetId="22">{#N/A,#N/A,FALSE,"운반시간"}</definedName>
    <definedName name="ㄱㄱㄱㄱㄱ">{#N/A,#N/A,FALSE,"운반시간"}</definedName>
    <definedName name="가" localSheetId="22">{#N/A,#N/A,FALSE,"골재소요량";#N/A,#N/A,FALSE,"골재소요량"}</definedName>
    <definedName name="가">{#N/A,#N/A,FALSE,"골재소요량";#N/A,#N/A,FALSE,"골재소요량"}</definedName>
    <definedName name="강릉교동">#REF!</definedName>
    <definedName name="강릉교동터파기">#REF!</definedName>
    <definedName name="강릉교동토목">#REF!</definedName>
    <definedName name="강릉교동흙막이">#REF!</definedName>
    <definedName name="강릉토공사">#REF!</definedName>
    <definedName name="강릉토목공사">#REF!</definedName>
    <definedName name="강릉토목임">#REF!</definedName>
    <definedName name="견적" localSheetId="0">{#N/A,#N/A,FALSE,"CCTV"}</definedName>
    <definedName name="견적" localSheetId="22">{#N/A,#N/A,FALSE,"CCTV"}</definedName>
    <definedName name="견적">{#N/A,#N/A,FALSE,"CCTV"}</definedName>
    <definedName name="견적_1" localSheetId="0">{#N/A,#N/A,FALSE,"CCTV"}</definedName>
    <definedName name="견적_1" localSheetId="14">{#N/A,#N/A,FALSE,"CCTV"}</definedName>
    <definedName name="견적_1" localSheetId="16">{#N/A,#N/A,FALSE,"CCTV"}</definedName>
    <definedName name="견적_1" localSheetId="22">{#N/A,#N/A,FALSE,"CCTV"}</definedName>
    <definedName name="견적_1" localSheetId="7">{#N/A,#N/A,FALSE,"CCTV"}</definedName>
    <definedName name="견적_1">{#N/A,#N/A,FALSE,"CCTV"}</definedName>
    <definedName name="견적2" localSheetId="0">{#N/A,#N/A,FALSE,"CCTV"}</definedName>
    <definedName name="견적2" localSheetId="22">{#N/A,#N/A,FALSE,"CCTV"}</definedName>
    <definedName name="견적2">{#N/A,#N/A,FALSE,"CCTV"}</definedName>
    <definedName name="견적2_1" localSheetId="0">{#N/A,#N/A,FALSE,"CCTV"}</definedName>
    <definedName name="견적2_1" localSheetId="14">{#N/A,#N/A,FALSE,"CCTV"}</definedName>
    <definedName name="견적2_1" localSheetId="16">{#N/A,#N/A,FALSE,"CCTV"}</definedName>
    <definedName name="견적2_1" localSheetId="22">{#N/A,#N/A,FALSE,"CCTV"}</definedName>
    <definedName name="견적2_1" localSheetId="7">{#N/A,#N/A,FALSE,"CCTV"}</definedName>
    <definedName name="견적2_1">{#N/A,#N/A,FALSE,"CCTV"}</definedName>
    <definedName name="견적3"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{#N/A,#N/A,FALSE,"CCTV"}</definedName>
    <definedName name="견적SHEET" localSheetId="22">{#N/A,#N/A,FALSE,"CCTV"}</definedName>
    <definedName name="견적SHEET">{#N/A,#N/A,FALSE,"CCTV"}</definedName>
    <definedName name="견적SHEET_1" localSheetId="0">{#N/A,#N/A,FALSE,"CCTV"}</definedName>
    <definedName name="견적SHEET_1" localSheetId="14">{#N/A,#N/A,FALSE,"CCTV"}</definedName>
    <definedName name="견적SHEET_1" localSheetId="16">{#N/A,#N/A,FALSE,"CCTV"}</definedName>
    <definedName name="견적SHEET_1" localSheetId="22">{#N/A,#N/A,FALSE,"CCTV"}</definedName>
    <definedName name="견적SHEET_1" localSheetId="7">{#N/A,#N/A,FALSE,"CCTV"}</definedName>
    <definedName name="견적SHEET_1">{#N/A,#N/A,FALSE,"CCTV"}</definedName>
    <definedName name="견적예가"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2">{#N/A,#N/A,FALSE,"조골재"}</definedName>
    <definedName name="고">{#N/A,#N/A,FALSE,"조골재"}</definedName>
    <definedName name="공기1">#REF!</definedName>
    <definedName name="공사" localSheetId="22">{#N/A,#N/A,FALSE,"이태원철근"}</definedName>
    <definedName name="공사">{#N/A,#N/A,FALSE,"이태원철근"}</definedName>
    <definedName name="공일">#REF!</definedName>
    <definedName name="공정계획" localSheetId="22">{#N/A,#N/A,FALSE,"이태원철근"}</definedName>
    <definedName name="공정계획">{#N/A,#N/A,FALSE,"이태원철근"}</definedName>
    <definedName name="공통비">#REF!</definedName>
    <definedName name="교굑"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#REF!</definedName>
    <definedName name="교동토목공사" localSheetId="22">{#N/A,#N/A,FALSE,"이태원철근"}</definedName>
    <definedName name="교동토목공사">{#N/A,#N/A,FALSE,"이태원철근"}</definedName>
    <definedName name="구룡대보2공구" localSheetId="22">{#N/A,#N/A,FALSE,"부대2"}</definedName>
    <definedName name="구룡대보2공구">{#N/A,#N/A,FALSE,"부대2"}</definedName>
    <definedName name="금액대비"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localSheetId="22">{#N/A,#N/A,FALSE,"골재소요량";#N/A,#N/A,FALSE,"골재소요량"}</definedName>
    <definedName name="김">{#N/A,#N/A,FALSE,"골재소요량";#N/A,#N/A,FALSE,"골재소요량"}</definedName>
    <definedName name="김0" localSheetId="22">{#N/A,#N/A,FALSE,"2~8번"}</definedName>
    <definedName name="김0">{#N/A,#N/A,FALSE,"2~8번"}</definedName>
    <definedName name="김1" localSheetId="22">{#N/A,#N/A,FALSE,"골재소요량";#N/A,#N/A,FALSE,"골재소요량"}</definedName>
    <definedName name="김1">{#N/A,#N/A,FALSE,"골재소요량";#N/A,#N/A,FALSE,"골재소요량"}</definedName>
    <definedName name="김5" localSheetId="22">{#N/A,#N/A,FALSE,"운반시간"}</definedName>
    <definedName name="김5">{#N/A,#N/A,FALSE,"운반시간"}</definedName>
    <definedName name="김6" localSheetId="22">{#N/A,#N/A,FALSE,"조골재"}</definedName>
    <definedName name="김6">{#N/A,#N/A,FALSE,"조골재"}</definedName>
    <definedName name="김중규" localSheetId="22">{#N/A,#N/A,FALSE,"이태원철근"}</definedName>
    <definedName name="김중규">{#N/A,#N/A,FALSE,"이태원철근"}</definedName>
    <definedName name="나">#REF!</definedName>
    <definedName name="나ㅏㅓㄹ"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 localSheetId="22">{#N/A,#N/A,FALSE,"표지목차"}</definedName>
    <definedName name="다">{#N/A,#N/A,FALSE,"표지목차"}</definedName>
    <definedName name="다라" localSheetId="22">{#N/A,#N/A,FALSE,"표지목차"}</definedName>
    <definedName name="다라">{#N/A,#N/A,FALSE,"표지목차"}</definedName>
    <definedName name="동부변경자재현황" localSheetId="22">{#N/A,#N/A,FALSE,"현장 NCR 분석";#N/A,#N/A,FALSE,"현장품질감사";#N/A,#N/A,FALSE,"현장품질감사"}</definedName>
    <definedName name="동부변경자재현황">{#N/A,#N/A,FALSE,"현장 NCR 분석";#N/A,#N/A,FALSE,"현장품질감사";#N/A,#N/A,FALSE,"현장품질감사"}</definedName>
    <definedName name="ㄹㄹ"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#REF!</definedName>
    <definedName name="라ㅓ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localSheetId="0">{#N/A,#N/A,FALSE,"CCTV"}</definedName>
    <definedName name="래그" localSheetId="22">{#N/A,#N/A,FALSE,"CCTV"}</definedName>
    <definedName name="래그">{#N/A,#N/A,FALSE,"CCTV"}</definedName>
    <definedName name="래그_1" localSheetId="0">{#N/A,#N/A,FALSE,"CCTV"}</definedName>
    <definedName name="래그_1" localSheetId="14">{#N/A,#N/A,FALSE,"CCTV"}</definedName>
    <definedName name="래그_1" localSheetId="16">{#N/A,#N/A,FALSE,"CCTV"}</definedName>
    <definedName name="래그_1" localSheetId="22">{#N/A,#N/A,FALSE,"CCTV"}</definedName>
    <definedName name="래그_1" localSheetId="7">{#N/A,#N/A,FALSE,"CCTV"}</definedName>
    <definedName name="래그_1">{#N/A,#N/A,FALSE,"CCTV"}</definedName>
    <definedName name="ㅁ1">#REF!</definedName>
    <definedName name="ㅁ139" localSheetId="22">#REF!</definedName>
    <definedName name="ㅁ139">#REF!</definedName>
    <definedName name="ㅁㄴㄴ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#REF!</definedName>
    <definedName name="ㅁㄴ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 localSheetId="22">{#N/A,#N/A,FALSE,"이태원철근"}</definedName>
    <definedName name="물">{#N/A,#N/A,FALSE,"이태원철근"}</definedName>
    <definedName name="물가" localSheetId="22">{#N/A,#N/A,FALSE,"이태원철근"}</definedName>
    <definedName name="물가">{#N/A,#N/A,FALSE,"이태원철근"}</definedName>
    <definedName name="뭐가이태원이야" localSheetId="22">{#N/A,#N/A,FALSE,"이태원철근"}</definedName>
    <definedName name="뭐가이태원이야">{#N/A,#N/A,FALSE,"이태원철근"}</definedName>
    <definedName name="ㅂ" localSheetId="22">{#N/A,#N/A,FALSE,"조골재"}</definedName>
    <definedName name="ㅂ">{#N/A,#N/A,FALSE,"조골재"}</definedName>
    <definedName name="ㅂㅂ" localSheetId="22">{#N/A,#N/A,FALSE,"표지목차"}</definedName>
    <definedName name="ㅂㅂ">{#N/A,#N/A,FALSE,"표지목차"}</definedName>
    <definedName name="ㅂㅂㅂ" localSheetId="22">{#N/A,#N/A,FALSE,"혼합골재"}</definedName>
    <definedName name="ㅂㅂㅂ">{#N/A,#N/A,FALSE,"혼합골재"}</definedName>
    <definedName name="보할" localSheetId="22">{#N/A,#N/A,FALSE,"이태원철근"}</definedName>
    <definedName name="보할">{#N/A,#N/A,FALSE,"이태원철근"}</definedName>
    <definedName name="보활공정" localSheetId="22">{#N/A,#N/A,FALSE,"이태원철근"}</definedName>
    <definedName name="보활공정">{#N/A,#N/A,FALSE,"이태원철근"}</definedName>
    <definedName name="복지">#REF!</definedName>
    <definedName name="부" localSheetId="22">{#N/A,#N/A,FALSE,"골재소요량";#N/A,#N/A,FALSE,"골재소요량"}</definedName>
    <definedName name="부">{#N/A,#N/A,FALSE,"골재소요량";#N/A,#N/A,FALSE,"골재소요량"}</definedName>
    <definedName name="부대건축2">#REF!</definedName>
    <definedName name="부대구조" localSheetId="22">{#N/A,#N/A,FALSE,"골재소요량";#N/A,#N/A,FALSE,"골재소요량"}</definedName>
    <definedName name="부대구조">{#N/A,#N/A,FALSE,"골재소요량";#N/A,#N/A,FALSE,"골재소요량"}</definedName>
    <definedName name="부대방안" localSheetId="22">{#N/A,#N/A,FALSE,"단가표지"}</definedName>
    <definedName name="부대방안">{#N/A,#N/A,FALSE,"단가표지"}</definedName>
    <definedName name="부대철콘" localSheetId="22">{#N/A,#N/A,FALSE,"골재소요량";#N/A,#N/A,FALSE,"골재소요량"}</definedName>
    <definedName name="부대철콘">{#N/A,#N/A,FALSE,"골재소요량";#N/A,#N/A,FALSE,"골재소요량"}</definedName>
    <definedName name="부산주경기장"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2">{#N/A,#N/A,FALSE,"현장 NCR 분석";#N/A,#N/A,FALSE,"현장품질감사";#N/A,#N/A,FALSE,"현장품질감사"}</definedName>
    <definedName name="부손익">{#N/A,#N/A,FALSE,"현장 NCR 분석";#N/A,#N/A,FALSE,"현장품질감사";#N/A,#N/A,FALSE,"현장품질감사"}</definedName>
    <definedName name="분당공">#REF!</definedName>
    <definedName name="분당물가">#REF!</definedName>
    <definedName name="분당코아">#REF!</definedName>
    <definedName name="분당협조" localSheetId="22">{#N/A,#N/A,FALSE,"이태원철근"}</definedName>
    <definedName name="분당협조">{#N/A,#N/A,FALSE,"이태원철근"}</definedName>
    <definedName name="분야"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 localSheetId="22">{#N/A,#N/A,FALSE,"구조2"}</definedName>
    <definedName name="사">{#N/A,#N/A,FALSE,"구조2"}</definedName>
    <definedName name="새공통" localSheetId="22">{#N/A,#N/A,FALSE,"이태원철근"}</definedName>
    <definedName name="새공통">{#N/A,#N/A,FALSE,"이태원철근"}</definedName>
    <definedName name="샘풀카피" localSheetId="0">{#N/A,#N/A,FALSE,"CCTV"}</definedName>
    <definedName name="샘풀카피" localSheetId="22">{#N/A,#N/A,FALSE,"CCTV"}</definedName>
    <definedName name="샘풀카피">{#N/A,#N/A,FALSE,"CCTV"}</definedName>
    <definedName name="샘풀카피_1" localSheetId="0">{#N/A,#N/A,FALSE,"CCTV"}</definedName>
    <definedName name="샘풀카피_1" localSheetId="14">{#N/A,#N/A,FALSE,"CCTV"}</definedName>
    <definedName name="샘풀카피_1" localSheetId="16">{#N/A,#N/A,FALSE,"CCTV"}</definedName>
    <definedName name="샘풀카피_1" localSheetId="22">{#N/A,#N/A,FALSE,"CCTV"}</definedName>
    <definedName name="샘풀카피_1" localSheetId="7">{#N/A,#N/A,FALSE,"CCTV"}</definedName>
    <definedName name="샘풀카피_1">{#N/A,#N/A,FALSE,"CCTV"}</definedName>
    <definedName name="샘플카피2" localSheetId="0">{#N/A,#N/A,FALSE,"CCTV"}</definedName>
    <definedName name="샘플카피2" localSheetId="22">{#N/A,#N/A,FALSE,"CCTV"}</definedName>
    <definedName name="샘플카피2">{#N/A,#N/A,FALSE,"CCTV"}</definedName>
    <definedName name="샘플카피2_1" localSheetId="0">{#N/A,#N/A,FALSE,"CCTV"}</definedName>
    <definedName name="샘플카피2_1" localSheetId="14">{#N/A,#N/A,FALSE,"CCTV"}</definedName>
    <definedName name="샘플카피2_1" localSheetId="16">{#N/A,#N/A,FALSE,"CCTV"}</definedName>
    <definedName name="샘플카피2_1" localSheetId="22">{#N/A,#N/A,FALSE,"CCTV"}</definedName>
    <definedName name="샘플카피2_1" localSheetId="7">{#N/A,#N/A,FALSE,"CCTV"}</definedName>
    <definedName name="샘플카피2_1">{#N/A,#N/A,FALSE,"CCTV"}</definedName>
    <definedName name="샘플카피3" localSheetId="0">{#N/A,#N/A,FALSE,"CCTV"}</definedName>
    <definedName name="샘플카피3" localSheetId="22">{#N/A,#N/A,FALSE,"CCTV"}</definedName>
    <definedName name="샘플카피3">{#N/A,#N/A,FALSE,"CCTV"}</definedName>
    <definedName name="샘플카피3_1" localSheetId="0">{#N/A,#N/A,FALSE,"CCTV"}</definedName>
    <definedName name="샘플카피3_1" localSheetId="14">{#N/A,#N/A,FALSE,"CCTV"}</definedName>
    <definedName name="샘플카피3_1" localSheetId="16">{#N/A,#N/A,FALSE,"CCTV"}</definedName>
    <definedName name="샘플카피3_1" localSheetId="22">{#N/A,#N/A,FALSE,"CCTV"}</definedName>
    <definedName name="샘플카피3_1" localSheetId="7">{#N/A,#N/A,FALSE,"CCTV"}</definedName>
    <definedName name="샘플카피3_1">{#N/A,#N/A,FALSE,"CCTV"}</definedName>
    <definedName name="석재받은의뢰업체">255</definedName>
    <definedName name="수">#REF!</definedName>
    <definedName name="순공사"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행" localSheetId="22">{#N/A,#N/A,FALSE,"이태원철근"}</definedName>
    <definedName name="시행">{#N/A,#N/A,FALSE,"이태원철근"}</definedName>
    <definedName name="신재점" localSheetId="22">{#N/A,#N/A,FALSE,"이태원철근"}</definedName>
    <definedName name="신재점">{#N/A,#N/A,FALSE,"이태원철근"}</definedName>
    <definedName name="실적총괄1">#REF!</definedName>
    <definedName name="실총">#REF!</definedName>
    <definedName name="실행검토">#REF!</definedName>
    <definedName name="ㅇㄹㄹ">#REF!</definedName>
    <definedName name="ㅇ라ㅓㅏㅗㄹ"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localSheetId="22">{#N/A,#N/A,FALSE,"운반시간"}</definedName>
    <definedName name="ㅇㅇㅇ">{#N/A,#N/A,FALSE,"운반시간"}</definedName>
    <definedName name="아스콘2">#REF!</definedName>
    <definedName name="아앙"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2">{#N/A,#N/A,FALSE,"이태원철근"}</definedName>
    <definedName name="옥외공사">{#N/A,#N/A,FALSE,"이태원철근"}</definedName>
    <definedName name="옥외대비" localSheetId="22">{#N/A,#N/A,FALSE,"이태원철근"}</definedName>
    <definedName name="옥외대비">{#N/A,#N/A,FALSE,"이태원철근"}</definedName>
    <definedName name="울트구룡대보2공구" localSheetId="22">{#N/A,#N/A,FALSE,"속도"}</definedName>
    <definedName name="울트구룡대보2공구">{#N/A,#N/A,FALSE,"속도"}</definedName>
    <definedName name="울트라" localSheetId="22">{#N/A,#N/A,FALSE,"구조1"}</definedName>
    <definedName name="울트라">{#N/A,#N/A,FALSE,"구조1"}</definedName>
    <definedName name="울트라구룡2공구" localSheetId="22">{#N/A,#N/A,FALSE,"이정표"}</definedName>
    <definedName name="울트라구룡2공구">{#N/A,#N/A,FALSE,"이정표"}</definedName>
    <definedName name="원가"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2">{#N/A,#N/A,FALSE,"이태원철근"}</definedName>
    <definedName name="일정표">{#N/A,#N/A,FALSE,"이태원철근"}</definedName>
    <definedName name="일정표0124" localSheetId="22">{#N/A,#N/A,FALSE,"이태원철근"}</definedName>
    <definedName name="일정표0124">{#N/A,#N/A,FALSE,"이태원철근"}</definedName>
    <definedName name="자양" localSheetId="22">{#N/A,#N/A,FALSE,"이태원철근"}</definedName>
    <definedName name="자양">{#N/A,#N/A,FALSE,"이태원철근"}</definedName>
    <definedName name="자양공사개요" localSheetId="22">{#N/A,#N/A,FALSE,"이태원철근"}</definedName>
    <definedName name="자양공사개요">{#N/A,#N/A,FALSE,"이태원철근"}</definedName>
    <definedName name="자운">#REF!</definedName>
    <definedName name="전" localSheetId="22">#REF!</definedName>
    <definedName name="전">#REF!</definedName>
    <definedName name="절">#REF!</definedName>
    <definedName name="제출2"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#REF!</definedName>
    <definedName name="주택사업본부" localSheetId="22">#REF!</definedName>
    <definedName name="주택사업본부">#REF!</definedName>
    <definedName name="죽전5차" localSheetId="22">{#N/A,#N/A,FALSE,"이태원철근"}</definedName>
    <definedName name="죽전5차">{#N/A,#N/A,FALSE,"이태원철근"}</definedName>
    <definedName name="ㅊ" localSheetId="22">{#N/A,#N/A,FALSE,"운반시간"}</definedName>
    <definedName name="ㅊ">{#N/A,#N/A,FALSE,"운반시간"}</definedName>
    <definedName name="철구사업본부" localSheetId="22">#REF!</definedName>
    <definedName name="철구사업본부">#REF!</definedName>
    <definedName name="철콘부대외" localSheetId="22">{#N/A,#N/A,FALSE,"Sheet1"}</definedName>
    <definedName name="철콘부대외">{#N/A,#N/A,FALSE,"Sheet1"}</definedName>
    <definedName name="총갑지">#REF!</definedName>
    <definedName name="취하" localSheetId="22">{#N/A,#N/A,FALSE,"이태원철근"}</definedName>
    <definedName name="취하">{#N/A,#N/A,FALSE,"이태원철근"}</definedName>
    <definedName name="취하실적1." localSheetId="22">{#N/A,#N/A,FALSE,"이태원철근"}</definedName>
    <definedName name="취하실적1.">{#N/A,#N/A,FALSE,"이태원철근"}</definedName>
    <definedName name="템플리트모듈1" localSheetId="22">BlankMacro1</definedName>
    <definedName name="템플리트모듈1">BlankMacro1</definedName>
    <definedName name="템플리트모듈2" localSheetId="22">BlankMacro1</definedName>
    <definedName name="템플리트모듈2">BlankMacro1</definedName>
    <definedName name="템플리트모듈3" localSheetId="22">BlankMacro1</definedName>
    <definedName name="템플리트모듈3">BlankMacro1</definedName>
    <definedName name="템플리트모듈4" localSheetId="22">BlankMacro1</definedName>
    <definedName name="템플리트모듈4">BlankMacro1</definedName>
    <definedName name="템플리트모듈5" localSheetId="22">BlankMacro1</definedName>
    <definedName name="템플리트모듈5">BlankMacro1</definedName>
    <definedName name="템플리트모듈6" localSheetId="22">BlankMacro1</definedName>
    <definedName name="템플리트모듈6">BlankMacro1</definedName>
    <definedName name="토목공사강릉">#REF!</definedName>
    <definedName name="토목설계" localSheetId="22">{#N/A,#N/A,FALSE,"골재소요량";#N/A,#N/A,FALSE,"골재소요량"}</definedName>
    <definedName name="토목설계">{#N/A,#N/A,FALSE,"골재소요량";#N/A,#N/A,FALSE,"골재소요량"}</definedName>
    <definedName name="토목실견적" localSheetId="22">{#N/A,#N/A,FALSE,"이태원철근"}</definedName>
    <definedName name="토목실견적">{#N/A,#N/A,FALSE,"이태원철근"}</definedName>
    <definedName name="투찰" localSheetId="22">{#N/A,#N/A,FALSE,"단가표지"}</definedName>
    <definedName name="투찰">{#N/A,#N/A,FALSE,"단가표지"}</definedName>
    <definedName name="ㅍ" localSheetId="22">{#N/A,#N/A,FALSE,"조골재"}</definedName>
    <definedName name="ㅍ">{#N/A,#N/A,FALSE,"조골재"}</definedName>
    <definedName name="표지2">#REF!</definedName>
    <definedName name="품의"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풍납동">#REF!</definedName>
    <definedName name="풍납동아파트">#REF!</definedName>
    <definedName name="피로티" localSheetId="22">{#N/A,#N/A,FALSE,"이태원철근"}</definedName>
    <definedName name="피로티">{#N/A,#N/A,FALSE,"이태원철근"}</definedName>
    <definedName name="피로티1" localSheetId="22">{#N/A,#N/A,FALSE,"이태원철근"}</definedName>
    <definedName name="피로티1">{#N/A,#N/A,FALSE,"이태원철근"}</definedName>
    <definedName name="피팅" localSheetId="22">BlankMacro1</definedName>
    <definedName name="피팅">BlankMacro1</definedName>
    <definedName name="ㅎㅎㅎ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대상" localSheetId="22">{#N/A,#N/A,FALSE,"골재소요량";#N/A,#N/A,FALSE,"골재소요량"}</definedName>
    <definedName name="하도대상">{#N/A,#N/A,FALSE,"골재소요량";#N/A,#N/A,FALSE,"골재소요량"}</definedName>
    <definedName name="하도사"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협조전">#REF!</definedName>
    <definedName name="호ㅓ">#REF!</definedName>
    <definedName name="홍범표" localSheetId="22">{#N/A,#N/A,FALSE,"이태원철근"}</definedName>
    <definedName name="홍범표">{#N/A,#N/A,FALSE,"이태원철근"}</definedName>
    <definedName name="ㅀ">#REF!</definedName>
    <definedName name="ㅏㅏㅏ"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3081" localSheetId="22">#REF!</definedName>
    <definedName name="ㅑ3081">#REF!</definedName>
    <definedName name="ㅑㅑㅑ"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その他営業乗率_H" localSheetId="22">#REF!</definedName>
    <definedName name="その他営業乗率_H">#REF!</definedName>
    <definedName name="その他営業乗率_S" localSheetId="22">#REF!</definedName>
    <definedName name="その他営業乗率_S">#REF!</definedName>
    <definedName name="その他間賦" localSheetId="22">#REF!</definedName>
    <definedName name="その他間賦">#REF!</definedName>
    <definedName name="ｿﾌﾄ仕切" localSheetId="22">#REF!</definedName>
    <definedName name="ｿﾌﾄ仕切">#REF!</definedName>
    <definedName name="ｿﾌﾄ仕切2" localSheetId="22">#REF!</definedName>
    <definedName name="ｿﾌﾄ仕切2">#REF!</definedName>
    <definedName name="ﾊｰﾄﾞ仕切" localSheetId="22">#REF!</definedName>
    <definedName name="ﾊｰﾄﾞ仕切">#REF!</definedName>
    <definedName name="ﾊｰﾄﾞ仕切2" localSheetId="22">#REF!</definedName>
    <definedName name="ﾊｰﾄﾞ仕切2">#REF!</definedName>
    <definedName name="もりた">#REF!</definedName>
    <definedName name="ﾚｰﾄ_ﾄﾞﾙ" localSheetId="22">#REF!</definedName>
    <definedName name="ﾚｰﾄ_ﾄﾞﾙ">#REF!</definedName>
    <definedName name="ﾚｰﾄ_現地" localSheetId="22">#REF!</definedName>
    <definedName name="ﾚｰﾄ_現地">#REF!</definedName>
    <definedName name="一般管理費" localSheetId="22">#REF!</definedName>
    <definedName name="一般管理費">#REF!</definedName>
    <definedName name="事業部乗率_H" localSheetId="22">#REF!</definedName>
    <definedName name="事業部乗率_H">#REF!</definedName>
    <definedName name="事業部乗率_S" localSheetId="22">#REF!</definedName>
    <definedName name="事業部乗率_S">#REF!</definedName>
    <definedName name="値引率_H" localSheetId="22">#REF!</definedName>
    <definedName name="値引率_H">#REF!</definedName>
    <definedName name="値引率_S" localSheetId="22">#REF!</definedName>
    <definedName name="値引率_S">#REF!</definedName>
    <definedName name="共通比率_H" localSheetId="22">#REF!</definedName>
    <definedName name="共通比率_H">#REF!</definedName>
    <definedName name="共通比率_S" localSheetId="22">#REF!</definedName>
    <definedName name="共通比率_S">#REF!</definedName>
    <definedName name="勝">#REF!</definedName>
    <definedName name="区分" localSheetId="22">#REF!</definedName>
    <definedName name="区分">#REF!</definedName>
    <definedName name="商社名" localSheetId="22">#REF!</definedName>
    <definedName name="商社名">#REF!</definedName>
    <definedName name="商社販直_H" localSheetId="22">#REF!</definedName>
    <definedName name="商社販直_H">#REF!</definedName>
    <definedName name="商社販直_S" localSheetId="22">#REF!</definedName>
    <definedName name="商社販直_S">#REF!</definedName>
    <definedName name="国名" localSheetId="22">#REF!</definedName>
    <definedName name="国名">#REF!</definedName>
    <definedName name="売上ﾚｰﾄ" localSheetId="22">#REF!</definedName>
    <definedName name="売上ﾚｰﾄ">#REF!</definedName>
    <definedName name="売上ﾚｰﾄ2" localSheetId="22">#REF!</definedName>
    <definedName name="売上ﾚｰﾄ2">#REF!</definedName>
    <definedName name="屋内工具">#REF!</definedName>
    <definedName name="屋外工具">#REF!</definedName>
    <definedName name="工事">#REF!</definedName>
    <definedName name="工事期間" localSheetId="22">#REF!</definedName>
    <definedName name="工事期間">#REF!</definedName>
    <definedName name="式" localSheetId="22">#REF!</definedName>
    <definedName name="式">#REF!</definedName>
    <definedName name="得意先名" localSheetId="22">#REF!</definedName>
    <definedName name="得意先名">#REF!</definedName>
    <definedName name="总表3" localSheetId="22">#REF!</definedName>
    <definedName name="总表3">#REF!</definedName>
    <definedName name="机柜配置图02111383" localSheetId="22">#REF!</definedName>
    <definedName name="机柜配置图02111383">#REF!</definedName>
    <definedName name="机柜配置图02111420" localSheetId="22">#REF!</definedName>
    <definedName name="机柜配置图02111420">#REF!</definedName>
    <definedName name="机柜配置图02111833" localSheetId="22">#REF!</definedName>
    <definedName name="机柜配置图02111833">#REF!</definedName>
    <definedName name="机柜配置图02111834" localSheetId="22">#REF!</definedName>
    <definedName name="机柜配置图02111834">#REF!</definedName>
    <definedName name="机柜配置图02111862" localSheetId="22">#REF!</definedName>
    <definedName name="机柜配置图02111862">#REF!</definedName>
    <definedName name="机柜配置图02111863" localSheetId="22">#REF!</definedName>
    <definedName name="机柜配置图02111863">#REF!</definedName>
    <definedName name="机柜配置图02111864" localSheetId="22">#REF!</definedName>
    <definedName name="机柜配置图02111864">#REF!</definedName>
    <definedName name="机柜配置图02111865" localSheetId="22">#REF!</definedName>
    <definedName name="机柜配置图02111865">#REF!</definedName>
    <definedName name="机柜配置图02111866" localSheetId="22">#REF!</definedName>
    <definedName name="机柜配置图02111866">#REF!</definedName>
    <definedName name="机柜配置图02111869" localSheetId="22">#REF!</definedName>
    <definedName name="机柜配置图02111869">#REF!</definedName>
    <definedName name="机柜配置图02111870" localSheetId="22">#REF!</definedName>
    <definedName name="机柜配置图02111870">#REF!</definedName>
    <definedName name="机柜配置图02111905" localSheetId="22">#REF!</definedName>
    <definedName name="机柜配置图02111905">#REF!</definedName>
    <definedName name="机柜配置图02111906" localSheetId="22">#REF!</definedName>
    <definedName name="机柜配置图02111906">#REF!</definedName>
    <definedName name="机柜配置图02111908" localSheetId="22">#REF!</definedName>
    <definedName name="机柜配置图02111908">#REF!</definedName>
    <definedName name="机柜配置图02111945" localSheetId="22">#REF!</definedName>
    <definedName name="机柜配置图02111945">#REF!</definedName>
    <definedName name="机柜配置图02111948" localSheetId="22">#REF!</definedName>
    <definedName name="机柜配置图02111948">#REF!</definedName>
    <definedName name="机柜配置图02111949" localSheetId="22">#REF!</definedName>
    <definedName name="机柜配置图02111949">#REF!</definedName>
    <definedName name="机柜配置图02111950" localSheetId="22">#REF!</definedName>
    <definedName name="机柜配置图02111950">#REF!</definedName>
    <definedName name="机柜配置图02111961" localSheetId="22">#REF!</definedName>
    <definedName name="机柜配置图02111961">#REF!</definedName>
    <definedName name="机柜配置图02111964" localSheetId="22">#REF!</definedName>
    <definedName name="机柜配置图02111964">#REF!</definedName>
    <definedName name="机柜配置图02111966" localSheetId="22">#REF!</definedName>
    <definedName name="机柜配置图02111966">#REF!</definedName>
    <definedName name="机柜配置图02111973" localSheetId="22">#REF!</definedName>
    <definedName name="机柜配置图02111973">#REF!</definedName>
    <definedName name="机柜配置图02111974" localSheetId="22">#REF!</definedName>
    <definedName name="机柜配置图02111974">#REF!</definedName>
    <definedName name="机柜配置图02111975" localSheetId="22">#REF!</definedName>
    <definedName name="机柜配置图02111975">#REF!</definedName>
    <definedName name="机柜配置图02111976" localSheetId="22">#REF!</definedName>
    <definedName name="机柜配置图02111976">#REF!</definedName>
    <definedName name="机柜配置图02112002" localSheetId="22">#REF!</definedName>
    <definedName name="机柜配置图02112002">#REF!</definedName>
    <definedName name="机柜配置图02112014" localSheetId="22">#REF!</definedName>
    <definedName name="机柜配置图02112014">#REF!</definedName>
    <definedName name="机柜配置图02112029" localSheetId="22">#REF!</definedName>
    <definedName name="机柜配置图02112029">#REF!</definedName>
    <definedName name="机柜配置图02112030" localSheetId="22">#REF!</definedName>
    <definedName name="机柜配置图02112030">#REF!</definedName>
    <definedName name="机柜配置图02112031" localSheetId="22">#REF!</definedName>
    <definedName name="机柜配置图02112031">#REF!</definedName>
    <definedName name="材料間賦" localSheetId="22">#REF!</definedName>
    <definedName name="材料間賦">#REF!</definedName>
    <definedName name="梱包運搬費" localSheetId="22">#REF!</definedName>
    <definedName name="梱包運搬費">#REF!</definedName>
    <definedName name="梱包運搬費海外" localSheetId="22">#REF!</definedName>
    <definedName name="梱包運搬費海外">#REF!</definedName>
    <definedName name="為替リスク_H" localSheetId="22">#REF!</definedName>
    <definedName name="為替リスク_H">#REF!</definedName>
    <definedName name="為替リスク_S" localSheetId="22">#REF!</definedName>
    <definedName name="為替リスク_S">#REF!</definedName>
    <definedName name="現地分建値" localSheetId="22">#REF!</definedName>
    <definedName name="現地分建値">#REF!</definedName>
    <definedName name="現地通貨" localSheetId="22">#REF!</definedName>
    <definedName name="現地通貨">#REF!</definedName>
    <definedName name="現法">#REF!</definedName>
    <definedName name="直販乗率_H" localSheetId="22">#REF!</definedName>
    <definedName name="直販乗率_H">#REF!</definedName>
    <definedName name="直販乗率_S" localSheetId="22">#REF!</definedName>
    <definedName name="直販乗率_S">#REF!</definedName>
    <definedName name="直轄">#REF!</definedName>
    <definedName name="社内金利_H" localSheetId="22">#REF!</definedName>
    <definedName name="社内金利_H">#REF!</definedName>
    <definedName name="社内金利_S" localSheetId="22">#REF!</definedName>
    <definedName name="社内金利_S">#REF!</definedName>
    <definedName name="稼働日" localSheetId="22">#REF!</definedName>
    <definedName name="稼働日">#REF!</definedName>
    <definedName name="組立保険_H" localSheetId="22">#REF!</definedName>
    <definedName name="組立保険_H">#REF!</definedName>
    <definedName name="組立保険_S" localSheetId="22">#REF!</definedName>
    <definedName name="組立保険_S">#REF!</definedName>
    <definedName name="融資比率">#REF!</definedName>
    <definedName name="見積区分" localSheetId="22">#REF!</definedName>
    <definedName name="見積区分">#REF!</definedName>
    <definedName name="設計経費" localSheetId="22">#REF!</definedName>
    <definedName name="設計経費">#REF!</definedName>
    <definedName name="評価ﾚｰﾄ" localSheetId="22">#REF!</definedName>
    <definedName name="評価ﾚｰﾄ">#REF!</definedName>
    <definedName name="評価ﾚｰﾄ2" localSheetId="22">#REF!</definedName>
    <definedName name="評価ﾚｰﾄ2">#REF!</definedName>
    <definedName name="販売形式" localSheetId="22">#REF!</definedName>
    <definedName name="販売形式">#REF!</definedName>
    <definedName name="販売比率_H" localSheetId="22">#REF!</definedName>
    <definedName name="販売比率_H">#REF!</definedName>
    <definedName name="販売比率_S" localSheetId="22">#REF!</definedName>
    <definedName name="販売比率_S">#REF!</definedName>
    <definedName name="通貨" localSheetId="22">#REF!</definedName>
    <definedName name="通貨">#REF!</definedName>
    <definedName name="通貨2" localSheetId="22">#REF!</definedName>
    <definedName name="通貨2">#REF!</definedName>
    <definedName name="金利_H" localSheetId="22">#REF!</definedName>
    <definedName name="金利_H">#REF!</definedName>
    <definedName name="金利_S" localSheetId="22">#REF!</definedName>
    <definedName name="金利_S">#REF!</definedName>
    <definedName name="間プ" localSheetId="22">#REF!</definedName>
    <definedName name="間プ">#REF!</definedName>
    <definedName name="雑材">#REF!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5" roundtripDataChecksum="1t9WWbKmgPIjdFW1ZPoqCUHmNwbvOAbtN/l4MwDCYco="/>
    </ext>
  </extLst>
</workbook>
</file>

<file path=xl/calcChain.xml><?xml version="1.0" encoding="utf-8"?>
<calcChain xmlns="http://schemas.openxmlformats.org/spreadsheetml/2006/main">
  <c r="G392" i="20" l="1"/>
  <c r="F392" i="20" s="1"/>
  <c r="E392" i="20" s="1"/>
  <c r="G388" i="20"/>
  <c r="F388" i="20" s="1"/>
  <c r="E388" i="20" s="1"/>
  <c r="A332" i="20" l="1"/>
  <c r="G332" i="20" s="1"/>
  <c r="F332" i="20" s="1"/>
  <c r="A333" i="20"/>
  <c r="G333" i="20" s="1"/>
  <c r="F333" i="20" s="1"/>
  <c r="A335" i="20"/>
  <c r="G335" i="20" s="1"/>
  <c r="F335" i="20" s="1"/>
  <c r="E335" i="20" s="1"/>
  <c r="A336" i="20"/>
  <c r="G336" i="20" s="1"/>
  <c r="F336" i="20" s="1"/>
  <c r="E336" i="20" s="1"/>
  <c r="A4" i="23" l="1"/>
  <c r="A5" i="20"/>
  <c r="H306" i="20"/>
  <c r="G303" i="20"/>
  <c r="F303" i="20" s="1"/>
  <c r="E303" i="20" s="1"/>
  <c r="G304" i="20"/>
  <c r="F304" i="20" s="1"/>
  <c r="E304" i="20" s="1"/>
  <c r="G305" i="20"/>
  <c r="F305" i="20" s="1"/>
  <c r="E305" i="20" s="1"/>
  <c r="G306" i="20"/>
  <c r="F306" i="20" s="1"/>
  <c r="G461" i="20"/>
  <c r="F461" i="20" s="1"/>
  <c r="E461" i="20" s="1"/>
  <c r="G460" i="20"/>
  <c r="F460" i="20" s="1"/>
  <c r="E460" i="20" s="1"/>
  <c r="G459" i="20"/>
  <c r="F459" i="20" s="1"/>
  <c r="E459" i="20" s="1"/>
  <c r="G462" i="20"/>
  <c r="F462" i="20" s="1"/>
  <c r="E462" i="20" s="1"/>
  <c r="H462" i="20"/>
  <c r="A439" i="20"/>
  <c r="G439" i="20" s="1"/>
  <c r="F439" i="20" s="1"/>
  <c r="E439" i="20" s="1"/>
  <c r="A440" i="20"/>
  <c r="G440" i="20" s="1"/>
  <c r="F440" i="20" s="1"/>
  <c r="A441" i="20"/>
  <c r="G441" i="20" s="1"/>
  <c r="F441" i="20" s="1"/>
  <c r="E441" i="20" s="1"/>
  <c r="A443" i="20"/>
  <c r="G443" i="20" s="1"/>
  <c r="F443" i="20" s="1"/>
  <c r="A435" i="20"/>
  <c r="G435" i="20" s="1"/>
  <c r="F435" i="20" s="1"/>
  <c r="A436" i="20"/>
  <c r="G436" i="20" s="1"/>
  <c r="F436" i="20" s="1"/>
  <c r="A437" i="20"/>
  <c r="G437" i="20" s="1"/>
  <c r="F437" i="20" s="1"/>
  <c r="G28" i="20"/>
  <c r="F28" i="20" s="1"/>
  <c r="G62" i="20"/>
  <c r="F62" i="20" s="1"/>
  <c r="G64" i="20"/>
  <c r="F64" i="20" s="1"/>
  <c r="G65" i="20"/>
  <c r="F65" i="20" s="1"/>
  <c r="G68" i="20"/>
  <c r="F68" i="20" s="1"/>
  <c r="G70" i="20"/>
  <c r="F70" i="20" s="1"/>
  <c r="G71" i="20"/>
  <c r="F71" i="20" s="1"/>
  <c r="G72" i="20"/>
  <c r="F72" i="20" s="1"/>
  <c r="G73" i="20"/>
  <c r="F73" i="20" s="1"/>
  <c r="G89" i="20"/>
  <c r="F89" i="20" s="1"/>
  <c r="G90" i="20"/>
  <c r="F90" i="20" s="1"/>
  <c r="G123" i="20"/>
  <c r="F123" i="20" s="1"/>
  <c r="G140" i="20"/>
  <c r="F140" i="20" s="1"/>
  <c r="G157" i="20"/>
  <c r="F157" i="20" s="1"/>
  <c r="G174" i="20"/>
  <c r="F174" i="20" s="1"/>
  <c r="G175" i="20"/>
  <c r="F175" i="20" s="1"/>
  <c r="G192" i="20"/>
  <c r="F192" i="20" s="1"/>
  <c r="G194" i="20"/>
  <c r="F194" i="20" s="1"/>
  <c r="G195" i="20"/>
  <c r="F195" i="20" s="1"/>
  <c r="G196" i="20"/>
  <c r="F196" i="20" s="1"/>
  <c r="G197" i="20"/>
  <c r="F197" i="20" s="1"/>
  <c r="G198" i="20"/>
  <c r="F198" i="20" s="1"/>
  <c r="G199" i="20"/>
  <c r="F199" i="20" s="1"/>
  <c r="G200" i="20"/>
  <c r="F200" i="20" s="1"/>
  <c r="G202" i="20"/>
  <c r="F202" i="20" s="1"/>
  <c r="G203" i="20"/>
  <c r="F203" i="20" s="1"/>
  <c r="G204" i="20"/>
  <c r="F204" i="20" s="1"/>
  <c r="G205" i="20"/>
  <c r="F205" i="20" s="1"/>
  <c r="G206" i="20"/>
  <c r="F206" i="20" s="1"/>
  <c r="G207" i="20"/>
  <c r="F207" i="20" s="1"/>
  <c r="G208" i="20"/>
  <c r="F208" i="20" s="1"/>
  <c r="G209" i="20"/>
  <c r="F209" i="20" s="1"/>
  <c r="G211" i="20"/>
  <c r="F211" i="20" s="1"/>
  <c r="G212" i="20"/>
  <c r="F212" i="20" s="1"/>
  <c r="G213" i="20"/>
  <c r="F213" i="20" s="1"/>
  <c r="G214" i="20"/>
  <c r="F214" i="20" s="1"/>
  <c r="G215" i="20"/>
  <c r="F215" i="20" s="1"/>
  <c r="G216" i="20"/>
  <c r="F216" i="20" s="1"/>
  <c r="G217" i="20"/>
  <c r="F217" i="20" s="1"/>
  <c r="G219" i="20"/>
  <c r="F219" i="20" s="1"/>
  <c r="G220" i="20"/>
  <c r="F220" i="20" s="1"/>
  <c r="G221" i="20"/>
  <c r="F221" i="20" s="1"/>
  <c r="G222" i="20"/>
  <c r="F222" i="20" s="1"/>
  <c r="G223" i="20"/>
  <c r="F223" i="20" s="1"/>
  <c r="G224" i="20"/>
  <c r="F224" i="20" s="1"/>
  <c r="G225" i="20"/>
  <c r="F225" i="20" s="1"/>
  <c r="G226" i="20"/>
  <c r="F226" i="20" s="1"/>
  <c r="G228" i="20"/>
  <c r="F228" i="20" s="1"/>
  <c r="G229" i="20"/>
  <c r="F229" i="20" s="1"/>
  <c r="G230" i="20"/>
  <c r="F230" i="20" s="1"/>
  <c r="G231" i="20"/>
  <c r="F231" i="20" s="1"/>
  <c r="G232" i="20"/>
  <c r="F232" i="20" s="1"/>
  <c r="G233" i="20"/>
  <c r="F233" i="20" s="1"/>
  <c r="G234" i="20"/>
  <c r="F234" i="20" s="1"/>
  <c r="G236" i="20"/>
  <c r="F236" i="20" s="1"/>
  <c r="G237" i="20"/>
  <c r="F237" i="20" s="1"/>
  <c r="G238" i="20"/>
  <c r="F238" i="20" s="1"/>
  <c r="G239" i="20"/>
  <c r="F239" i="20" s="1"/>
  <c r="G240" i="20"/>
  <c r="F240" i="20" s="1"/>
  <c r="G241" i="20"/>
  <c r="F241" i="20" s="1"/>
  <c r="G242" i="20"/>
  <c r="F242" i="20" s="1"/>
  <c r="G243" i="20"/>
  <c r="F243" i="20" s="1"/>
  <c r="G245" i="20"/>
  <c r="F245" i="20" s="1"/>
  <c r="G246" i="20"/>
  <c r="F246" i="20" s="1"/>
  <c r="G247" i="20"/>
  <c r="F247" i="20" s="1"/>
  <c r="G248" i="20"/>
  <c r="F248" i="20" s="1"/>
  <c r="G249" i="20"/>
  <c r="F249" i="20" s="1"/>
  <c r="G250" i="20"/>
  <c r="F250" i="20" s="1"/>
  <c r="G251" i="20"/>
  <c r="F251" i="20" s="1"/>
  <c r="G252" i="20"/>
  <c r="F252" i="20" s="1"/>
  <c r="G254" i="20"/>
  <c r="F254" i="20" s="1"/>
  <c r="G255" i="20"/>
  <c r="F255" i="20" s="1"/>
  <c r="G256" i="20"/>
  <c r="F256" i="20" s="1"/>
  <c r="G257" i="20"/>
  <c r="F257" i="20" s="1"/>
  <c r="G258" i="20"/>
  <c r="F258" i="20" s="1"/>
  <c r="G259" i="20"/>
  <c r="F259" i="20" s="1"/>
  <c r="G260" i="20"/>
  <c r="F260" i="20" s="1"/>
  <c r="G262" i="20"/>
  <c r="F262" i="20" s="1"/>
  <c r="G263" i="20"/>
  <c r="F263" i="20" s="1"/>
  <c r="G264" i="20"/>
  <c r="F264" i="20" s="1"/>
  <c r="G265" i="20"/>
  <c r="F265" i="20" s="1"/>
  <c r="G266" i="20"/>
  <c r="F266" i="20" s="1"/>
  <c r="G267" i="20"/>
  <c r="F267" i="20" s="1"/>
  <c r="G268" i="20"/>
  <c r="F268" i="20" s="1"/>
  <c r="G269" i="20"/>
  <c r="F269" i="20" s="1"/>
  <c r="G280" i="20"/>
  <c r="F280" i="20" s="1"/>
  <c r="G281" i="20"/>
  <c r="F281" i="20" s="1"/>
  <c r="G282" i="20"/>
  <c r="F282" i="20" s="1"/>
  <c r="G283" i="20"/>
  <c r="F283" i="20" s="1"/>
  <c r="G284" i="20"/>
  <c r="F284" i="20" s="1"/>
  <c r="G285" i="20"/>
  <c r="F285" i="20" s="1"/>
  <c r="G286" i="20"/>
  <c r="F286" i="20" s="1"/>
  <c r="G288" i="20"/>
  <c r="F288" i="20" s="1"/>
  <c r="G289" i="20"/>
  <c r="F289" i="20" s="1"/>
  <c r="G290" i="20"/>
  <c r="F290" i="20" s="1"/>
  <c r="G291" i="20"/>
  <c r="F291" i="20" s="1"/>
  <c r="G292" i="20"/>
  <c r="F292" i="20" s="1"/>
  <c r="G293" i="20"/>
  <c r="F293" i="20" s="1"/>
  <c r="G295" i="20"/>
  <c r="F295" i="20" s="1"/>
  <c r="G296" i="20"/>
  <c r="F296" i="20" s="1"/>
  <c r="G297" i="20"/>
  <c r="F297" i="20" s="1"/>
  <c r="G298" i="20"/>
  <c r="F298" i="20" s="1"/>
  <c r="G299" i="20"/>
  <c r="F299" i="20" s="1"/>
  <c r="G300" i="20"/>
  <c r="F300" i="20" s="1"/>
  <c r="G301" i="20"/>
  <c r="F301" i="20" s="1"/>
  <c r="G308" i="20"/>
  <c r="F308" i="20" s="1"/>
  <c r="G309" i="20"/>
  <c r="F309" i="20" s="1"/>
  <c r="G310" i="20"/>
  <c r="F310" i="20" s="1"/>
  <c r="G312" i="20"/>
  <c r="F312" i="20" s="1"/>
  <c r="G313" i="20"/>
  <c r="F313" i="20" s="1"/>
  <c r="G314" i="20"/>
  <c r="F314" i="20" s="1"/>
  <c r="G315" i="20"/>
  <c r="F315" i="20" s="1"/>
  <c r="G337" i="20"/>
  <c r="F337" i="20" s="1"/>
  <c r="G349" i="20"/>
  <c r="F349" i="20" s="1"/>
  <c r="G350" i="20"/>
  <c r="F350" i="20" s="1"/>
  <c r="G351" i="20"/>
  <c r="F351" i="20" s="1"/>
  <c r="G352" i="20"/>
  <c r="F352" i="20" s="1"/>
  <c r="G354" i="20"/>
  <c r="F354" i="20" s="1"/>
  <c r="G355" i="20"/>
  <c r="F355" i="20" s="1"/>
  <c r="G356" i="20"/>
  <c r="F356" i="20" s="1"/>
  <c r="G357" i="20"/>
  <c r="F357" i="20" s="1"/>
  <c r="G359" i="20"/>
  <c r="F359" i="20" s="1"/>
  <c r="G360" i="20"/>
  <c r="F360" i="20" s="1"/>
  <c r="G361" i="20"/>
  <c r="F361" i="20" s="1"/>
  <c r="G362" i="20"/>
  <c r="F362" i="20" s="1"/>
  <c r="G364" i="20"/>
  <c r="F364" i="20" s="1"/>
  <c r="G365" i="20"/>
  <c r="F365" i="20" s="1"/>
  <c r="G366" i="20"/>
  <c r="F366" i="20" s="1"/>
  <c r="G367" i="20"/>
  <c r="F367" i="20" s="1"/>
  <c r="G369" i="20"/>
  <c r="F369" i="20" s="1"/>
  <c r="G370" i="20"/>
  <c r="F370" i="20" s="1"/>
  <c r="G371" i="20"/>
  <c r="F371" i="20" s="1"/>
  <c r="G372" i="20"/>
  <c r="F372" i="20" s="1"/>
  <c r="G374" i="20"/>
  <c r="F374" i="20" s="1"/>
  <c r="G375" i="20"/>
  <c r="F375" i="20" s="1"/>
  <c r="G376" i="20"/>
  <c r="F376" i="20" s="1"/>
  <c r="G377" i="20"/>
  <c r="F377" i="20" s="1"/>
  <c r="G379" i="20"/>
  <c r="F379" i="20" s="1"/>
  <c r="G380" i="20"/>
  <c r="F380" i="20" s="1"/>
  <c r="G381" i="20"/>
  <c r="F381" i="20" s="1"/>
  <c r="G382" i="20"/>
  <c r="F382" i="20" s="1"/>
  <c r="G383" i="20"/>
  <c r="F383" i="20" s="1"/>
  <c r="G384" i="20"/>
  <c r="F384" i="20" s="1"/>
  <c r="G386" i="20"/>
  <c r="F386" i="20" s="1"/>
  <c r="G387" i="20"/>
  <c r="F387" i="20" s="1"/>
  <c r="G390" i="20"/>
  <c r="F390" i="20" s="1"/>
  <c r="G391" i="20"/>
  <c r="F391" i="20" s="1"/>
  <c r="G393" i="20"/>
  <c r="F393" i="20" s="1"/>
  <c r="G396" i="20"/>
  <c r="F396" i="20" s="1"/>
  <c r="G398" i="20"/>
  <c r="F398" i="20" s="1"/>
  <c r="G400" i="20"/>
  <c r="F400" i="20" s="1"/>
  <c r="G401" i="20"/>
  <c r="F401" i="20" s="1"/>
  <c r="G403" i="20"/>
  <c r="F403" i="20" s="1"/>
  <c r="G404" i="20"/>
  <c r="F404" i="20" s="1"/>
  <c r="G405" i="20"/>
  <c r="F405" i="20" s="1"/>
  <c r="G407" i="20"/>
  <c r="F407" i="20" s="1"/>
  <c r="G408" i="20"/>
  <c r="F408" i="20" s="1"/>
  <c r="G409" i="20"/>
  <c r="F409" i="20" s="1"/>
  <c r="G411" i="20"/>
  <c r="F411" i="20" s="1"/>
  <c r="G412" i="20"/>
  <c r="F412" i="20" s="1"/>
  <c r="G413" i="20"/>
  <c r="F413" i="20" s="1"/>
  <c r="G415" i="20"/>
  <c r="F415" i="20" s="1"/>
  <c r="G416" i="20"/>
  <c r="F416" i="20" s="1"/>
  <c r="G417" i="20"/>
  <c r="F417" i="20" s="1"/>
  <c r="G419" i="20"/>
  <c r="F419" i="20" s="1"/>
  <c r="G420" i="20"/>
  <c r="F420" i="20" s="1"/>
  <c r="G421" i="20"/>
  <c r="F421" i="20" s="1"/>
  <c r="G423" i="20"/>
  <c r="F423" i="20" s="1"/>
  <c r="G424" i="20"/>
  <c r="F424" i="20" s="1"/>
  <c r="G425" i="20"/>
  <c r="F425" i="20" s="1"/>
  <c r="G427" i="20"/>
  <c r="F427" i="20" s="1"/>
  <c r="G428" i="20"/>
  <c r="F428" i="20" s="1"/>
  <c r="G429" i="20"/>
  <c r="F429" i="20" s="1"/>
  <c r="G431" i="20"/>
  <c r="F431" i="20" s="1"/>
  <c r="G432" i="20"/>
  <c r="F432" i="20" s="1"/>
  <c r="G433" i="20"/>
  <c r="F433" i="20" s="1"/>
  <c r="G444" i="20"/>
  <c r="F444" i="20" s="1"/>
  <c r="G445" i="20"/>
  <c r="F445" i="20" s="1"/>
  <c r="G447" i="20"/>
  <c r="F447" i="20" s="1"/>
  <c r="G448" i="20"/>
  <c r="F448" i="20" s="1"/>
  <c r="G449" i="20"/>
  <c r="F449" i="20" s="1"/>
  <c r="G451" i="20"/>
  <c r="F451" i="20" s="1"/>
  <c r="G452" i="20"/>
  <c r="F452" i="20" s="1"/>
  <c r="G453" i="20"/>
  <c r="F453" i="20" s="1"/>
  <c r="G455" i="20"/>
  <c r="F455" i="20" s="1"/>
  <c r="G456" i="20"/>
  <c r="F456" i="20" s="1"/>
  <c r="G457" i="20"/>
  <c r="F457" i="20" s="1"/>
  <c r="H28" i="20"/>
  <c r="H62" i="20"/>
  <c r="H72" i="20"/>
  <c r="H73" i="20"/>
  <c r="H89" i="20"/>
  <c r="H90" i="20"/>
  <c r="H123" i="20"/>
  <c r="H140" i="20"/>
  <c r="H157" i="20"/>
  <c r="H174" i="20"/>
  <c r="H175" i="20"/>
  <c r="H192" i="20"/>
  <c r="H209" i="20"/>
  <c r="H226" i="20"/>
  <c r="H243" i="20"/>
  <c r="H252" i="20"/>
  <c r="H269" i="20"/>
  <c r="H286" i="20"/>
  <c r="H301" i="20"/>
  <c r="H315" i="20"/>
  <c r="H337" i="20"/>
  <c r="H383" i="20"/>
  <c r="H384" i="20"/>
  <c r="H393" i="20"/>
  <c r="H398" i="20"/>
  <c r="H405" i="20"/>
  <c r="E332" i="20"/>
  <c r="A12" i="23" l="1"/>
  <c r="E333" i="20"/>
  <c r="E440" i="20"/>
  <c r="A19" i="23" l="1"/>
  <c r="E457" i="20"/>
  <c r="E456" i="20"/>
  <c r="E455" i="20"/>
  <c r="E453" i="20"/>
  <c r="E452" i="20"/>
  <c r="E451" i="20"/>
  <c r="E449" i="20"/>
  <c r="E448" i="20"/>
  <c r="E447" i="20"/>
  <c r="E445" i="20"/>
  <c r="E444" i="20"/>
  <c r="E443" i="20"/>
  <c r="E437" i="20"/>
  <c r="E436" i="20"/>
  <c r="E435" i="20"/>
  <c r="E433" i="20"/>
  <c r="E432" i="20"/>
  <c r="E431" i="20"/>
  <c r="E429" i="20"/>
  <c r="E428" i="20"/>
  <c r="E427" i="20"/>
  <c r="E425" i="20"/>
  <c r="E424" i="20"/>
  <c r="E423" i="20"/>
  <c r="E421" i="20"/>
  <c r="E420" i="20"/>
  <c r="E419" i="20"/>
  <c r="E417" i="20"/>
  <c r="E416" i="20"/>
  <c r="E415" i="20"/>
  <c r="E413" i="20"/>
  <c r="E412" i="20"/>
  <c r="E411" i="20"/>
  <c r="E409" i="20"/>
  <c r="E408" i="20"/>
  <c r="E407" i="20"/>
  <c r="E405" i="20"/>
  <c r="A23" i="23" l="1"/>
  <c r="J48" i="8"/>
  <c r="H48" i="8"/>
  <c r="F48" i="8"/>
  <c r="D48" i="8"/>
  <c r="A28" i="23" l="1"/>
  <c r="F19" i="6"/>
  <c r="E19" i="6"/>
  <c r="D19" i="6"/>
  <c r="C19" i="6"/>
  <c r="G7" i="6" s="1"/>
  <c r="D11" i="5"/>
  <c r="C109" i="21"/>
  <c r="D109" i="21" s="1" a="1"/>
  <c r="D109" i="21" s="1"/>
  <c r="E109" i="21" s="1"/>
  <c r="C63" i="21"/>
  <c r="C116" i="21" s="1"/>
  <c r="E44" i="21" a="1"/>
  <c r="E44" i="21" s="1"/>
  <c r="G44" i="21" s="1"/>
  <c r="D44" i="21"/>
  <c r="F44" i="21" s="1"/>
  <c r="E43" i="21" a="1"/>
  <c r="E43" i="21"/>
  <c r="G43" i="21" s="1"/>
  <c r="H43" i="21" s="1"/>
  <c r="I43" i="21" s="1"/>
  <c r="D43" i="21"/>
  <c r="F43" i="21" s="1"/>
  <c r="C40" i="21"/>
  <c r="D40" i="21" s="1"/>
  <c r="F40" i="21" s="1"/>
  <c r="E37" i="21" a="1"/>
  <c r="E37" i="21"/>
  <c r="G37" i="21" s="1"/>
  <c r="H37" i="21" s="1"/>
  <c r="I37" i="21" s="1"/>
  <c r="I36" i="21" s="1"/>
  <c r="C37" i="21"/>
  <c r="D37" i="21" s="1"/>
  <c r="F37" i="21" s="1"/>
  <c r="C34" i="21"/>
  <c r="D34" i="21" s="1"/>
  <c r="F34" i="21" s="1"/>
  <c r="C31" i="21"/>
  <c r="D31" i="21" s="1"/>
  <c r="F31" i="21" s="1"/>
  <c r="C28" i="21"/>
  <c r="D28" i="21" s="1"/>
  <c r="F28" i="21" s="1"/>
  <c r="C25" i="21"/>
  <c r="D25" i="21" s="1"/>
  <c r="F25" i="21" s="1"/>
  <c r="C22" i="21"/>
  <c r="D22" i="21" s="1"/>
  <c r="F22" i="21" s="1"/>
  <c r="C19" i="21"/>
  <c r="D19" i="21" s="1"/>
  <c r="F19" i="21" s="1"/>
  <c r="C8" i="21"/>
  <c r="A480" i="20"/>
  <c r="A479" i="20"/>
  <c r="A477" i="20"/>
  <c r="A476" i="20"/>
  <c r="G476" i="20" s="1"/>
  <c r="F476" i="20" s="1"/>
  <c r="A474" i="20"/>
  <c r="A473" i="20"/>
  <c r="G473" i="20" s="1"/>
  <c r="F473" i="20" s="1"/>
  <c r="A471" i="20"/>
  <c r="A470" i="20"/>
  <c r="A468" i="20"/>
  <c r="A467" i="20"/>
  <c r="A465" i="20"/>
  <c r="A464" i="20"/>
  <c r="E404" i="20"/>
  <c r="E403" i="20"/>
  <c r="E401" i="20"/>
  <c r="E400" i="20"/>
  <c r="E398" i="20"/>
  <c r="E396" i="20"/>
  <c r="A395" i="20"/>
  <c r="E393" i="20"/>
  <c r="E391" i="20"/>
  <c r="E390" i="20"/>
  <c r="E387" i="20"/>
  <c r="E386" i="20"/>
  <c r="E384" i="20"/>
  <c r="E383" i="20"/>
  <c r="E382" i="20"/>
  <c r="E381" i="20"/>
  <c r="E380" i="20"/>
  <c r="E379" i="20"/>
  <c r="E377" i="20"/>
  <c r="E376" i="20"/>
  <c r="E375" i="20"/>
  <c r="E374" i="20"/>
  <c r="E372" i="20"/>
  <c r="E371" i="20"/>
  <c r="E370" i="20"/>
  <c r="E369" i="20"/>
  <c r="E367" i="20"/>
  <c r="E366" i="20"/>
  <c r="E365" i="20"/>
  <c r="E364" i="20"/>
  <c r="E362" i="20"/>
  <c r="E361" i="20"/>
  <c r="E360" i="20"/>
  <c r="E359" i="20"/>
  <c r="E357" i="20"/>
  <c r="E356" i="20"/>
  <c r="E355" i="20"/>
  <c r="E354" i="20"/>
  <c r="E352" i="20"/>
  <c r="E351" i="20"/>
  <c r="E350" i="20"/>
  <c r="E349" i="20"/>
  <c r="A347" i="20"/>
  <c r="G347" i="20" s="1"/>
  <c r="F347" i="20" s="1"/>
  <c r="A346" i="20"/>
  <c r="G346" i="20" s="1"/>
  <c r="F346" i="20" s="1"/>
  <c r="A345" i="20"/>
  <c r="G345" i="20" s="1"/>
  <c r="F345" i="20" s="1"/>
  <c r="A344" i="20"/>
  <c r="G344" i="20" s="1"/>
  <c r="F344" i="20" s="1"/>
  <c r="A342" i="20"/>
  <c r="A341" i="20"/>
  <c r="G341" i="20" s="1"/>
  <c r="F341" i="20" s="1"/>
  <c r="A340" i="20"/>
  <c r="A339" i="20"/>
  <c r="G339" i="20" s="1"/>
  <c r="F339" i="20" s="1"/>
  <c r="E337" i="20"/>
  <c r="A330" i="20"/>
  <c r="A329" i="20"/>
  <c r="G329" i="20" s="1"/>
  <c r="F329" i="20" s="1"/>
  <c r="A327" i="20"/>
  <c r="G327" i="20" s="1"/>
  <c r="F327" i="20" s="1"/>
  <c r="A326" i="20"/>
  <c r="G326" i="20" s="1"/>
  <c r="F326" i="20" s="1"/>
  <c r="A324" i="20"/>
  <c r="A323" i="20"/>
  <c r="A321" i="20"/>
  <c r="G321" i="20" s="1"/>
  <c r="F321" i="20" s="1"/>
  <c r="A320" i="20"/>
  <c r="G320" i="20" s="1"/>
  <c r="F320" i="20" s="1"/>
  <c r="A318" i="20"/>
  <c r="G318" i="20" s="1"/>
  <c r="F318" i="20" s="1"/>
  <c r="A317" i="20"/>
  <c r="E315" i="20"/>
  <c r="E314" i="20"/>
  <c r="E313" i="20"/>
  <c r="E312" i="20"/>
  <c r="E310" i="20"/>
  <c r="E309" i="20"/>
  <c r="E308" i="20"/>
  <c r="E306" i="20"/>
  <c r="E301" i="20"/>
  <c r="E300" i="20"/>
  <c r="E299" i="20"/>
  <c r="E298" i="20"/>
  <c r="E297" i="20"/>
  <c r="E296" i="20"/>
  <c r="E295" i="20"/>
  <c r="E293" i="20"/>
  <c r="E292" i="20"/>
  <c r="E291" i="20"/>
  <c r="E290" i="20"/>
  <c r="E289" i="20"/>
  <c r="E288" i="20"/>
  <c r="E286" i="20"/>
  <c r="E285" i="20"/>
  <c r="E284" i="20"/>
  <c r="E283" i="20"/>
  <c r="E282" i="20"/>
  <c r="E281" i="20"/>
  <c r="E280" i="20"/>
  <c r="A279" i="20"/>
  <c r="G279" i="20" s="1"/>
  <c r="F279" i="20" s="1"/>
  <c r="A277" i="20"/>
  <c r="G277" i="20" s="1"/>
  <c r="F277" i="20" s="1"/>
  <c r="A276" i="20"/>
  <c r="A275" i="20"/>
  <c r="G275" i="20" s="1"/>
  <c r="F275" i="20" s="1"/>
  <c r="A274" i="20"/>
  <c r="A273" i="20"/>
  <c r="A272" i="20"/>
  <c r="A271" i="20"/>
  <c r="E269" i="20"/>
  <c r="E268" i="20"/>
  <c r="E267" i="20"/>
  <c r="E266" i="20"/>
  <c r="E265" i="20"/>
  <c r="E264" i="20"/>
  <c r="E263" i="20"/>
  <c r="E262" i="20"/>
  <c r="E260" i="20"/>
  <c r="E259" i="20"/>
  <c r="E258" i="20"/>
  <c r="E257" i="20"/>
  <c r="E256" i="20"/>
  <c r="E255" i="20"/>
  <c r="E254" i="20"/>
  <c r="E252" i="20"/>
  <c r="E251" i="20"/>
  <c r="E250" i="20"/>
  <c r="E249" i="20"/>
  <c r="E248" i="20"/>
  <c r="E247" i="20"/>
  <c r="E246" i="20"/>
  <c r="E245" i="20"/>
  <c r="E243" i="20"/>
  <c r="E242" i="20"/>
  <c r="E241" i="20"/>
  <c r="E240" i="20"/>
  <c r="E239" i="20"/>
  <c r="E238" i="20"/>
  <c r="E237" i="20"/>
  <c r="E236" i="20"/>
  <c r="E234" i="20"/>
  <c r="E233" i="20"/>
  <c r="E232" i="20"/>
  <c r="E231" i="20"/>
  <c r="E230" i="20"/>
  <c r="E229" i="20"/>
  <c r="E228" i="20"/>
  <c r="E226" i="20"/>
  <c r="E225" i="20"/>
  <c r="E224" i="20"/>
  <c r="E223" i="20"/>
  <c r="E222" i="20"/>
  <c r="E221" i="20"/>
  <c r="E220" i="20"/>
  <c r="E219" i="20"/>
  <c r="E217" i="20"/>
  <c r="E216" i="20"/>
  <c r="E215" i="20"/>
  <c r="E214" i="20"/>
  <c r="E213" i="20"/>
  <c r="E212" i="20"/>
  <c r="E211" i="20"/>
  <c r="E209" i="20"/>
  <c r="E208" i="20"/>
  <c r="E207" i="20"/>
  <c r="E206" i="20"/>
  <c r="E205" i="20"/>
  <c r="E204" i="20"/>
  <c r="E203" i="20"/>
  <c r="E202" i="20"/>
  <c r="E200" i="20"/>
  <c r="E199" i="20"/>
  <c r="E198" i="20"/>
  <c r="E197" i="20"/>
  <c r="E196" i="20"/>
  <c r="E195" i="20"/>
  <c r="E194" i="20"/>
  <c r="E192" i="20"/>
  <c r="A191" i="20"/>
  <c r="A190" i="20"/>
  <c r="G190" i="20" s="1"/>
  <c r="F190" i="20" s="1"/>
  <c r="A189" i="20"/>
  <c r="G189" i="20" s="1"/>
  <c r="F189" i="20" s="1"/>
  <c r="A188" i="20"/>
  <c r="A187" i="20"/>
  <c r="A186" i="20"/>
  <c r="A185" i="20"/>
  <c r="A183" i="20"/>
  <c r="A182" i="20"/>
  <c r="G182" i="20" s="1"/>
  <c r="F182" i="20" s="1"/>
  <c r="A181" i="20"/>
  <c r="A180" i="20"/>
  <c r="A179" i="20"/>
  <c r="A178" i="20"/>
  <c r="A177" i="20"/>
  <c r="E175" i="20"/>
  <c r="E174" i="20"/>
  <c r="A173" i="20"/>
  <c r="G173" i="20" s="1"/>
  <c r="F173" i="20" s="1"/>
  <c r="A172" i="20"/>
  <c r="A171" i="20"/>
  <c r="A170" i="20"/>
  <c r="A169" i="20"/>
  <c r="G169" i="20" s="1"/>
  <c r="F169" i="20" s="1"/>
  <c r="A168" i="20"/>
  <c r="A167" i="20"/>
  <c r="A165" i="20"/>
  <c r="G165" i="20" s="1"/>
  <c r="F165" i="20" s="1"/>
  <c r="A164" i="20"/>
  <c r="A163" i="20"/>
  <c r="A162" i="20"/>
  <c r="A161" i="20"/>
  <c r="A160" i="20"/>
  <c r="A159" i="20"/>
  <c r="G159" i="20" s="1"/>
  <c r="F159" i="20" s="1"/>
  <c r="E157" i="20"/>
  <c r="A156" i="20"/>
  <c r="A155" i="20"/>
  <c r="G155" i="20" s="1"/>
  <c r="F155" i="20" s="1"/>
  <c r="A154" i="20"/>
  <c r="A153" i="20"/>
  <c r="A152" i="20"/>
  <c r="A151" i="20"/>
  <c r="A150" i="20"/>
  <c r="A148" i="20"/>
  <c r="A147" i="20"/>
  <c r="G147" i="20" s="1"/>
  <c r="F147" i="20" s="1"/>
  <c r="A146" i="20"/>
  <c r="A145" i="20"/>
  <c r="A144" i="20"/>
  <c r="A143" i="20"/>
  <c r="G143" i="20" s="1"/>
  <c r="F143" i="20" s="1"/>
  <c r="A142" i="20"/>
  <c r="E140" i="20"/>
  <c r="A139" i="20"/>
  <c r="A138" i="20"/>
  <c r="G138" i="20" s="1"/>
  <c r="F138" i="20" s="1"/>
  <c r="A137" i="20"/>
  <c r="A136" i="20"/>
  <c r="A135" i="20"/>
  <c r="A134" i="20"/>
  <c r="A133" i="20"/>
  <c r="A131" i="20"/>
  <c r="A130" i="20"/>
  <c r="G130" i="20" s="1"/>
  <c r="F130" i="20" s="1"/>
  <c r="A129" i="20"/>
  <c r="A128" i="20"/>
  <c r="A127" i="20"/>
  <c r="A126" i="20"/>
  <c r="G126" i="20" s="1"/>
  <c r="F126" i="20" s="1"/>
  <c r="A125" i="20"/>
  <c r="E123" i="20"/>
  <c r="A122" i="20"/>
  <c r="A121" i="20"/>
  <c r="G121" i="20" s="1"/>
  <c r="F121" i="20" s="1"/>
  <c r="A120" i="20"/>
  <c r="A119" i="20"/>
  <c r="A118" i="20"/>
  <c r="G118" i="20" s="1"/>
  <c r="F118" i="20" s="1"/>
  <c r="A117" i="20"/>
  <c r="A116" i="20"/>
  <c r="A114" i="20"/>
  <c r="A113" i="20"/>
  <c r="G113" i="20" s="1"/>
  <c r="F113" i="20" s="1"/>
  <c r="A112" i="20"/>
  <c r="A111" i="20"/>
  <c r="A110" i="20"/>
  <c r="A109" i="20"/>
  <c r="G109" i="20" s="1"/>
  <c r="F109" i="20" s="1"/>
  <c r="A108" i="20"/>
  <c r="A106" i="20"/>
  <c r="G106" i="20" s="1"/>
  <c r="F106" i="20" s="1"/>
  <c r="A105" i="20"/>
  <c r="A104" i="20"/>
  <c r="A103" i="20"/>
  <c r="A102" i="20"/>
  <c r="A101" i="20"/>
  <c r="G101" i="20" s="1"/>
  <c r="F101" i="20" s="1"/>
  <c r="A100" i="20"/>
  <c r="A98" i="20"/>
  <c r="A97" i="20"/>
  <c r="G97" i="20" s="1"/>
  <c r="F97" i="20" s="1"/>
  <c r="A96" i="20"/>
  <c r="A95" i="20"/>
  <c r="A94" i="20"/>
  <c r="G94" i="20" s="1"/>
  <c r="F94" i="20" s="1"/>
  <c r="A93" i="20"/>
  <c r="A92" i="20"/>
  <c r="E90" i="20"/>
  <c r="E89" i="20"/>
  <c r="A88" i="20"/>
  <c r="A87" i="20"/>
  <c r="G87" i="20" s="1"/>
  <c r="F87" i="20" s="1"/>
  <c r="A85" i="20"/>
  <c r="A84" i="20"/>
  <c r="G84" i="20" s="1"/>
  <c r="F84" i="20" s="1"/>
  <c r="A83" i="20"/>
  <c r="A81" i="20"/>
  <c r="A80" i="20"/>
  <c r="A79" i="20"/>
  <c r="G79" i="20" s="1"/>
  <c r="F79" i="20" s="1"/>
  <c r="A77" i="20"/>
  <c r="A76" i="20"/>
  <c r="A75" i="20"/>
  <c r="G75" i="20" s="1"/>
  <c r="F75" i="20" s="1"/>
  <c r="E73" i="20"/>
  <c r="E71" i="20"/>
  <c r="E70" i="20"/>
  <c r="E68" i="20"/>
  <c r="A67" i="20"/>
  <c r="G67" i="20" s="1"/>
  <c r="F67" i="20" s="1"/>
  <c r="E65" i="20"/>
  <c r="E64" i="20"/>
  <c r="E62" i="20"/>
  <c r="A60" i="20"/>
  <c r="G60" i="20" s="1"/>
  <c r="F60" i="20" s="1"/>
  <c r="A59" i="20"/>
  <c r="A57" i="20"/>
  <c r="A56" i="20"/>
  <c r="A54" i="20"/>
  <c r="A53" i="20"/>
  <c r="A52" i="20"/>
  <c r="A51" i="20"/>
  <c r="G51" i="20" s="1"/>
  <c r="F51" i="20" s="1"/>
  <c r="A50" i="20"/>
  <c r="A48" i="20"/>
  <c r="A47" i="20"/>
  <c r="G47" i="20" s="1"/>
  <c r="F47" i="20" s="1"/>
  <c r="A46" i="20"/>
  <c r="A45" i="20"/>
  <c r="A44" i="20"/>
  <c r="A42" i="20"/>
  <c r="A41" i="20"/>
  <c r="A40" i="20"/>
  <c r="A38" i="20"/>
  <c r="A37" i="20"/>
  <c r="A36" i="20"/>
  <c r="A34" i="20"/>
  <c r="G34" i="20" s="1"/>
  <c r="F34" i="20" s="1"/>
  <c r="A33" i="20"/>
  <c r="G33" i="20" s="1"/>
  <c r="F33" i="20" s="1"/>
  <c r="A32" i="20"/>
  <c r="G32" i="20" s="1"/>
  <c r="F32" i="20" s="1"/>
  <c r="A31" i="20"/>
  <c r="G31" i="20" s="1"/>
  <c r="F31" i="20" s="1"/>
  <c r="A30" i="20"/>
  <c r="E28" i="20"/>
  <c r="A27" i="20"/>
  <c r="G27" i="20" s="1"/>
  <c r="F27" i="20" s="1"/>
  <c r="A26" i="20"/>
  <c r="A25" i="20"/>
  <c r="A23" i="20"/>
  <c r="A22" i="20"/>
  <c r="A21" i="20"/>
  <c r="A19" i="20"/>
  <c r="G19" i="20" s="1"/>
  <c r="F19" i="20" s="1"/>
  <c r="A18" i="20"/>
  <c r="G18" i="20" s="1"/>
  <c r="F18" i="20" s="1"/>
  <c r="A17" i="20"/>
  <c r="A16" i="20"/>
  <c r="G16" i="20" s="1"/>
  <c r="F16" i="20" s="1"/>
  <c r="A15" i="20"/>
  <c r="A14" i="20"/>
  <c r="A12" i="20"/>
  <c r="G12" i="20" s="1"/>
  <c r="F12" i="20" s="1"/>
  <c r="A11" i="20"/>
  <c r="A10" i="20"/>
  <c r="A9" i="20"/>
  <c r="G9" i="20" s="1"/>
  <c r="F9" i="20" s="1"/>
  <c r="A8" i="20"/>
  <c r="A7" i="20"/>
  <c r="A6" i="20"/>
  <c r="P10" i="19"/>
  <c r="Q10" i="19" s="1"/>
  <c r="P9" i="19"/>
  <c r="Q9" i="19" s="1"/>
  <c r="P8" i="19"/>
  <c r="Q8" i="19" s="1"/>
  <c r="P7" i="19"/>
  <c r="Q7" i="19" s="1"/>
  <c r="P6" i="19"/>
  <c r="Q6" i="19" s="1"/>
  <c r="P5" i="19"/>
  <c r="Q5" i="19" s="1"/>
  <c r="P4" i="19"/>
  <c r="E10" i="18"/>
  <c r="E9" i="18"/>
  <c r="E8" i="18"/>
  <c r="E7" i="18"/>
  <c r="E6" i="18"/>
  <c r="E5" i="18"/>
  <c r="E4" i="18"/>
  <c r="F14" i="15"/>
  <c r="G14" i="15" s="1"/>
  <c r="G13" i="15"/>
  <c r="F13" i="15"/>
  <c r="F12" i="15"/>
  <c r="G12" i="15" s="1"/>
  <c r="F10" i="15"/>
  <c r="G10" i="15" s="1"/>
  <c r="F9" i="15"/>
  <c r="G9" i="15" s="1"/>
  <c r="F8" i="15"/>
  <c r="G8" i="15" s="1"/>
  <c r="F7" i="15"/>
  <c r="G7" i="15" s="1"/>
  <c r="F6" i="15"/>
  <c r="G6" i="15" s="1"/>
  <c r="E18" i="14"/>
  <c r="E17" i="14"/>
  <c r="E16" i="14"/>
  <c r="E15" i="14"/>
  <c r="E14" i="14"/>
  <c r="E13" i="14"/>
  <c r="E12" i="14"/>
  <c r="E11" i="14"/>
  <c r="E10" i="14"/>
  <c r="E9" i="14"/>
  <c r="E8" i="14"/>
  <c r="E7" i="14"/>
  <c r="E6" i="14"/>
  <c r="E6" i="13"/>
  <c r="F6" i="13" s="1"/>
  <c r="E5" i="13"/>
  <c r="F5" i="13" s="1"/>
  <c r="E4" i="13"/>
  <c r="F4" i="13" s="1"/>
  <c r="D7" i="10"/>
  <c r="E7" i="10" s="1"/>
  <c r="D6" i="10"/>
  <c r="E6" i="10" s="1"/>
  <c r="E5" i="10"/>
  <c r="C18" i="9"/>
  <c r="D62" i="8"/>
  <c r="H14" i="8"/>
  <c r="H20" i="8" s="1"/>
  <c r="L12" i="8"/>
  <c r="L14" i="8" s="1"/>
  <c r="L18" i="8" s="1"/>
  <c r="K12" i="8"/>
  <c r="K14" i="8" s="1"/>
  <c r="K18" i="8" s="1"/>
  <c r="J12" i="8"/>
  <c r="J14" i="8" s="1"/>
  <c r="I12" i="8"/>
  <c r="I14" i="8" s="1"/>
  <c r="H12" i="8"/>
  <c r="G12" i="8"/>
  <c r="G14" i="8" s="1"/>
  <c r="F12" i="8"/>
  <c r="E12" i="8"/>
  <c r="D7" i="8"/>
  <c r="D6" i="8"/>
  <c r="I13" i="8" s="1"/>
  <c r="N24" i="7"/>
  <c r="M23" i="7"/>
  <c r="N23" i="7" s="1"/>
  <c r="N22" i="7"/>
  <c r="V10" i="7"/>
  <c r="G10" i="7"/>
  <c r="V9" i="7"/>
  <c r="G9" i="7"/>
  <c r="V8" i="7"/>
  <c r="G8" i="7"/>
  <c r="V7" i="7"/>
  <c r="G7" i="7"/>
  <c r="V6" i="7"/>
  <c r="G6" i="7"/>
  <c r="G9" i="6"/>
  <c r="G8" i="6"/>
  <c r="F15" i="5"/>
  <c r="D12" i="5"/>
  <c r="F12" i="5" s="1"/>
  <c r="F11" i="5"/>
  <c r="F10" i="5"/>
  <c r="F9" i="5"/>
  <c r="D9" i="5"/>
  <c r="D8" i="5"/>
  <c r="F8" i="5" s="1"/>
  <c r="D7" i="5"/>
  <c r="F7" i="5" s="1"/>
  <c r="G8" i="4"/>
  <c r="E7" i="2" s="1"/>
  <c r="E11" i="2" s="1"/>
  <c r="G7" i="4"/>
  <c r="C10" i="3"/>
  <c r="H10" i="3" s="1"/>
  <c r="I10" i="3" s="1"/>
  <c r="C18" i="2"/>
  <c r="E58" i="1"/>
  <c r="D58" i="1"/>
  <c r="F58" i="1" s="1"/>
  <c r="F26" i="1"/>
  <c r="G25" i="1"/>
  <c r="F25" i="1"/>
  <c r="D8" i="21" s="1"/>
  <c r="E8" i="21" s="1"/>
  <c r="D25" i="1"/>
  <c r="F24" i="1"/>
  <c r="G24" i="1" s="1"/>
  <c r="F23" i="1"/>
  <c r="G23" i="1" s="1"/>
  <c r="C56" i="1" s="1"/>
  <c r="F22" i="1"/>
  <c r="D21" i="1"/>
  <c r="G17" i="8" l="1"/>
  <c r="G20" i="8"/>
  <c r="E19" i="21" a="1"/>
  <c r="E19" i="21" s="1"/>
  <c r="E28" i="21" s="1"/>
  <c r="G28" i="21" s="1"/>
  <c r="H28" i="21" s="1"/>
  <c r="I28" i="21" s="1"/>
  <c r="J13" i="8"/>
  <c r="J15" i="8" s="1"/>
  <c r="E19" i="14"/>
  <c r="E20" i="14" s="1"/>
  <c r="D19" i="11" s="1"/>
  <c r="G5" i="7"/>
  <c r="G11" i="7" s="1"/>
  <c r="E13" i="8"/>
  <c r="E15" i="8" s="1"/>
  <c r="F13" i="8"/>
  <c r="E11" i="18"/>
  <c r="E12" i="18" s="1"/>
  <c r="D18" i="17" s="1"/>
  <c r="E40" i="21" a="1"/>
  <c r="E40" i="21" s="1"/>
  <c r="G40" i="21" s="1"/>
  <c r="H40" i="21" s="1"/>
  <c r="I40" i="21" s="1"/>
  <c r="F15" i="8"/>
  <c r="E14" i="8"/>
  <c r="E17" i="8" s="1"/>
  <c r="G6" i="6"/>
  <c r="G5" i="6" s="1"/>
  <c r="G10" i="6" s="1"/>
  <c r="G12" i="6" s="1"/>
  <c r="F14" i="8"/>
  <c r="P11" i="19"/>
  <c r="P12" i="19" s="1"/>
  <c r="D19" i="17" s="1"/>
  <c r="V5" i="7"/>
  <c r="H17" i="8"/>
  <c r="D63" i="21" a="1"/>
  <c r="D63" i="21" s="1"/>
  <c r="E63" i="21" s="1"/>
  <c r="A34" i="23"/>
  <c r="A38" i="23" s="1"/>
  <c r="G11" i="20"/>
  <c r="F11" i="20" s="1"/>
  <c r="E11" i="20" s="1"/>
  <c r="G56" i="20"/>
  <c r="F56" i="20" s="1"/>
  <c r="G103" i="20"/>
  <c r="F103" i="20" s="1"/>
  <c r="E103" i="20" s="1"/>
  <c r="G57" i="20"/>
  <c r="F57" i="20" s="1"/>
  <c r="G44" i="20"/>
  <c r="F44" i="20" s="1"/>
  <c r="E44" i="20" s="1"/>
  <c r="G92" i="20"/>
  <c r="F92" i="20" s="1"/>
  <c r="E92" i="20" s="1"/>
  <c r="G160" i="20"/>
  <c r="F160" i="20" s="1"/>
  <c r="E160" i="20" s="1"/>
  <c r="G15" i="20"/>
  <c r="F15" i="20" s="1"/>
  <c r="E15" i="20" s="1"/>
  <c r="G30" i="20"/>
  <c r="F30" i="20" s="1"/>
  <c r="G45" i="20"/>
  <c r="F45" i="20" s="1"/>
  <c r="E45" i="20" s="1"/>
  <c r="G59" i="20"/>
  <c r="F59" i="20" s="1"/>
  <c r="E59" i="20" s="1"/>
  <c r="G77" i="20"/>
  <c r="F77" i="20" s="1"/>
  <c r="E77" i="20" s="1"/>
  <c r="G93" i="20"/>
  <c r="F93" i="20" s="1"/>
  <c r="E93" i="20" s="1"/>
  <c r="G120" i="20"/>
  <c r="F120" i="20" s="1"/>
  <c r="E120" i="20" s="1"/>
  <c r="G134" i="20"/>
  <c r="F134" i="20" s="1"/>
  <c r="E134" i="20" s="1"/>
  <c r="G161" i="20"/>
  <c r="F161" i="20" s="1"/>
  <c r="E161" i="20" s="1"/>
  <c r="G188" i="20"/>
  <c r="F188" i="20" s="1"/>
  <c r="E188" i="20" s="1"/>
  <c r="G330" i="20"/>
  <c r="F330" i="20" s="1"/>
  <c r="E330" i="20" s="1"/>
  <c r="G480" i="20"/>
  <c r="F480" i="20" s="1"/>
  <c r="G146" i="20"/>
  <c r="F146" i="20" s="1"/>
  <c r="E146" i="20" s="1"/>
  <c r="G46" i="20"/>
  <c r="F46" i="20" s="1"/>
  <c r="E46" i="20" s="1"/>
  <c r="G108" i="20"/>
  <c r="F108" i="20" s="1"/>
  <c r="E108" i="20" s="1"/>
  <c r="G135" i="20"/>
  <c r="F135" i="20" s="1"/>
  <c r="E135" i="20" s="1"/>
  <c r="G148" i="20"/>
  <c r="F148" i="20" s="1"/>
  <c r="E148" i="20" s="1"/>
  <c r="G162" i="20"/>
  <c r="F162" i="20" s="1"/>
  <c r="E162" i="20" s="1"/>
  <c r="G271" i="20"/>
  <c r="F271" i="20" s="1"/>
  <c r="E271" i="20" s="1"/>
  <c r="G395" i="20"/>
  <c r="F395" i="20" s="1"/>
  <c r="E395" i="20" s="1"/>
  <c r="G464" i="20"/>
  <c r="F464" i="20" s="1"/>
  <c r="E464" i="20" s="1"/>
  <c r="G26" i="20"/>
  <c r="F26" i="20" s="1"/>
  <c r="E26" i="20" s="1"/>
  <c r="G117" i="20"/>
  <c r="F117" i="20" s="1"/>
  <c r="E117" i="20" s="1"/>
  <c r="G133" i="20"/>
  <c r="F133" i="20" s="1"/>
  <c r="E133" i="20" s="1"/>
  <c r="G479" i="20"/>
  <c r="F479" i="20" s="1"/>
  <c r="G80" i="20"/>
  <c r="F80" i="20" s="1"/>
  <c r="E80" i="20" s="1"/>
  <c r="G95" i="20"/>
  <c r="F95" i="20" s="1"/>
  <c r="E95" i="20" s="1"/>
  <c r="G122" i="20"/>
  <c r="F122" i="20" s="1"/>
  <c r="E122" i="20" s="1"/>
  <c r="G136" i="20"/>
  <c r="F136" i="20" s="1"/>
  <c r="E136" i="20" s="1"/>
  <c r="G150" i="20"/>
  <c r="F150" i="20" s="1"/>
  <c r="E150" i="20" s="1"/>
  <c r="G163" i="20"/>
  <c r="F163" i="20" s="1"/>
  <c r="E163" i="20" s="1"/>
  <c r="G177" i="20"/>
  <c r="F177" i="20" s="1"/>
  <c r="E177" i="20" s="1"/>
  <c r="G272" i="20"/>
  <c r="F272" i="20" s="1"/>
  <c r="E272" i="20" s="1"/>
  <c r="G465" i="20"/>
  <c r="F465" i="20" s="1"/>
  <c r="E465" i="20" s="1"/>
  <c r="G185" i="20"/>
  <c r="F185" i="20" s="1"/>
  <c r="E185" i="20" s="1"/>
  <c r="G131" i="20"/>
  <c r="F131" i="20" s="1"/>
  <c r="E131" i="20" s="1"/>
  <c r="G186" i="20"/>
  <c r="F186" i="20" s="1"/>
  <c r="E186" i="20" s="1"/>
  <c r="G76" i="20"/>
  <c r="F76" i="20" s="1"/>
  <c r="E76" i="20" s="1"/>
  <c r="G187" i="20"/>
  <c r="F187" i="20" s="1"/>
  <c r="E187" i="20" s="1"/>
  <c r="G17" i="20"/>
  <c r="F17" i="20" s="1"/>
  <c r="E17" i="20" s="1"/>
  <c r="G48" i="20"/>
  <c r="F48" i="20" s="1"/>
  <c r="E48" i="20" s="1"/>
  <c r="G81" i="20"/>
  <c r="F81" i="20" s="1"/>
  <c r="E81" i="20" s="1"/>
  <c r="G96" i="20"/>
  <c r="F96" i="20" s="1"/>
  <c r="E96" i="20" s="1"/>
  <c r="G110" i="20"/>
  <c r="F110" i="20" s="1"/>
  <c r="E110" i="20" s="1"/>
  <c r="G137" i="20"/>
  <c r="F137" i="20" s="1"/>
  <c r="E137" i="20" s="1"/>
  <c r="G151" i="20"/>
  <c r="F151" i="20" s="1"/>
  <c r="E151" i="20" s="1"/>
  <c r="G164" i="20"/>
  <c r="F164" i="20" s="1"/>
  <c r="E164" i="20" s="1"/>
  <c r="G178" i="20"/>
  <c r="F178" i="20" s="1"/>
  <c r="E178" i="20" s="1"/>
  <c r="G191" i="20"/>
  <c r="F191" i="20" s="1"/>
  <c r="E191" i="20" s="1"/>
  <c r="G273" i="20"/>
  <c r="F273" i="20" s="1"/>
  <c r="E273" i="20" s="1"/>
  <c r="G317" i="20"/>
  <c r="F317" i="20" s="1"/>
  <c r="E317" i="20" s="1"/>
  <c r="G467" i="20"/>
  <c r="F467" i="20" s="1"/>
  <c r="E467" i="20" s="1"/>
  <c r="G111" i="20"/>
  <c r="F111" i="20" s="1"/>
  <c r="E111" i="20" s="1"/>
  <c r="G125" i="20"/>
  <c r="F125" i="20" s="1"/>
  <c r="E125" i="20" s="1"/>
  <c r="G152" i="20"/>
  <c r="F152" i="20" s="1"/>
  <c r="E152" i="20" s="1"/>
  <c r="G179" i="20"/>
  <c r="F179" i="20" s="1"/>
  <c r="E179" i="20" s="1"/>
  <c r="G274" i="20"/>
  <c r="F274" i="20" s="1"/>
  <c r="E274" i="20" s="1"/>
  <c r="G468" i="20"/>
  <c r="F468" i="20" s="1"/>
  <c r="E468" i="20" s="1"/>
  <c r="G41" i="20"/>
  <c r="F41" i="20" s="1"/>
  <c r="E41" i="20" s="1"/>
  <c r="G144" i="20"/>
  <c r="F144" i="20" s="1"/>
  <c r="E144" i="20" s="1"/>
  <c r="G145" i="20"/>
  <c r="F145" i="20" s="1"/>
  <c r="E145" i="20" s="1"/>
  <c r="G477" i="20"/>
  <c r="F477" i="20" s="1"/>
  <c r="E477" i="20" s="1"/>
  <c r="G119" i="20"/>
  <c r="F119" i="20" s="1"/>
  <c r="E119" i="20" s="1"/>
  <c r="H6" i="20"/>
  <c r="H7" i="20" s="1"/>
  <c r="H8" i="20" s="1"/>
  <c r="H9" i="20" s="1"/>
  <c r="H10" i="20" s="1"/>
  <c r="H11" i="20" s="1"/>
  <c r="H12" i="20" s="1"/>
  <c r="G6" i="20"/>
  <c r="F6" i="20" s="1"/>
  <c r="E6" i="20" s="1"/>
  <c r="G50" i="20"/>
  <c r="F50" i="20" s="1"/>
  <c r="E50" i="20" s="1"/>
  <c r="G83" i="20"/>
  <c r="F83" i="20" s="1"/>
  <c r="E83" i="20" s="1"/>
  <c r="G7" i="20"/>
  <c r="F7" i="20" s="1"/>
  <c r="E7" i="20" s="1"/>
  <c r="G21" i="20"/>
  <c r="F21" i="20" s="1"/>
  <c r="E21" i="20" s="1"/>
  <c r="G36" i="20"/>
  <c r="F36" i="20" s="1"/>
  <c r="E36" i="20" s="1"/>
  <c r="G98" i="20"/>
  <c r="F98" i="20" s="1"/>
  <c r="E98" i="20" s="1"/>
  <c r="G112" i="20"/>
  <c r="F112" i="20" s="1"/>
  <c r="E112" i="20" s="1"/>
  <c r="G139" i="20"/>
  <c r="F139" i="20" s="1"/>
  <c r="E139" i="20" s="1"/>
  <c r="G153" i="20"/>
  <c r="F153" i="20" s="1"/>
  <c r="E153" i="20" s="1"/>
  <c r="G167" i="20"/>
  <c r="F167" i="20" s="1"/>
  <c r="E167" i="20" s="1"/>
  <c r="G180" i="20"/>
  <c r="F180" i="20" s="1"/>
  <c r="E180" i="20" s="1"/>
  <c r="G340" i="20"/>
  <c r="F340" i="20" s="1"/>
  <c r="E340" i="20" s="1"/>
  <c r="G470" i="20"/>
  <c r="F470" i="20" s="1"/>
  <c r="E470" i="20" s="1"/>
  <c r="G171" i="20"/>
  <c r="F171" i="20" s="1"/>
  <c r="E171" i="20" s="1"/>
  <c r="G42" i="20"/>
  <c r="F42" i="20" s="1"/>
  <c r="E42" i="20" s="1"/>
  <c r="G104" i="20"/>
  <c r="F104" i="20" s="1"/>
  <c r="E104" i="20" s="1"/>
  <c r="G172" i="20"/>
  <c r="F172" i="20" s="1"/>
  <c r="E172" i="20" s="1"/>
  <c r="G14" i="20"/>
  <c r="F14" i="20" s="1"/>
  <c r="E14" i="20" s="1"/>
  <c r="G8" i="20"/>
  <c r="F8" i="20" s="1"/>
  <c r="E8" i="20" s="1"/>
  <c r="G52" i="20"/>
  <c r="F52" i="20" s="1"/>
  <c r="E52" i="20" s="1"/>
  <c r="G85" i="20"/>
  <c r="F85" i="20" s="1"/>
  <c r="E85" i="20" s="1"/>
  <c r="G100" i="20"/>
  <c r="F100" i="20" s="1"/>
  <c r="E100" i="20" s="1"/>
  <c r="G127" i="20"/>
  <c r="F127" i="20" s="1"/>
  <c r="E127" i="20" s="1"/>
  <c r="G154" i="20"/>
  <c r="F154" i="20" s="1"/>
  <c r="E154" i="20" s="1"/>
  <c r="G168" i="20"/>
  <c r="F168" i="20" s="1"/>
  <c r="E168" i="20" s="1"/>
  <c r="G181" i="20"/>
  <c r="F181" i="20" s="1"/>
  <c r="E181" i="20" s="1"/>
  <c r="G276" i="20"/>
  <c r="F276" i="20" s="1"/>
  <c r="E276" i="20" s="1"/>
  <c r="G471" i="20"/>
  <c r="F471" i="20" s="1"/>
  <c r="E471" i="20" s="1"/>
  <c r="G22" i="20"/>
  <c r="F22" i="20" s="1"/>
  <c r="E22" i="20" s="1"/>
  <c r="G37" i="20"/>
  <c r="F37" i="20" s="1"/>
  <c r="E37" i="20" s="1"/>
  <c r="G23" i="20"/>
  <c r="F23" i="20" s="1"/>
  <c r="E23" i="20" s="1"/>
  <c r="G38" i="20"/>
  <c r="F38" i="20" s="1"/>
  <c r="E38" i="20" s="1"/>
  <c r="G53" i="20"/>
  <c r="F53" i="20" s="1"/>
  <c r="E53" i="20" s="1"/>
  <c r="G114" i="20"/>
  <c r="F114" i="20" s="1"/>
  <c r="E114" i="20" s="1"/>
  <c r="G128" i="20"/>
  <c r="F128" i="20" s="1"/>
  <c r="E128" i="20" s="1"/>
  <c r="G142" i="20"/>
  <c r="F142" i="20" s="1"/>
  <c r="E142" i="20" s="1"/>
  <c r="G323" i="20"/>
  <c r="F323" i="20" s="1"/>
  <c r="E323" i="20" s="1"/>
  <c r="G342" i="20"/>
  <c r="F342" i="20" s="1"/>
  <c r="E342" i="20" s="1"/>
  <c r="G105" i="20"/>
  <c r="F105" i="20" s="1"/>
  <c r="E105" i="20" s="1"/>
  <c r="G10" i="20"/>
  <c r="F10" i="20" s="1"/>
  <c r="E10" i="20" s="1"/>
  <c r="G25" i="20"/>
  <c r="F25" i="20" s="1"/>
  <c r="E25" i="20" s="1"/>
  <c r="G40" i="20"/>
  <c r="F40" i="20" s="1"/>
  <c r="E40" i="20" s="1"/>
  <c r="G54" i="20"/>
  <c r="F54" i="20" s="1"/>
  <c r="E54" i="20" s="1"/>
  <c r="G88" i="20"/>
  <c r="F88" i="20" s="1"/>
  <c r="E88" i="20" s="1"/>
  <c r="G102" i="20"/>
  <c r="F102" i="20" s="1"/>
  <c r="E102" i="20" s="1"/>
  <c r="G116" i="20"/>
  <c r="F116" i="20" s="1"/>
  <c r="E116" i="20" s="1"/>
  <c r="G129" i="20"/>
  <c r="F129" i="20" s="1"/>
  <c r="E129" i="20" s="1"/>
  <c r="G156" i="20"/>
  <c r="F156" i="20" s="1"/>
  <c r="E156" i="20" s="1"/>
  <c r="G170" i="20"/>
  <c r="F170" i="20" s="1"/>
  <c r="E170" i="20" s="1"/>
  <c r="G183" i="20"/>
  <c r="F183" i="20" s="1"/>
  <c r="E183" i="20" s="1"/>
  <c r="G324" i="20"/>
  <c r="F324" i="20" s="1"/>
  <c r="E324" i="20" s="1"/>
  <c r="G474" i="20"/>
  <c r="F474" i="20" s="1"/>
  <c r="E474" i="20" s="1"/>
  <c r="E67" i="20"/>
  <c r="E60" i="20"/>
  <c r="E159" i="20"/>
  <c r="E321" i="20"/>
  <c r="H44" i="21"/>
  <c r="I44" i="21" s="1"/>
  <c r="I42" i="21" s="1"/>
  <c r="C57" i="1"/>
  <c r="E57" i="1"/>
  <c r="D57" i="1"/>
  <c r="E56" i="1"/>
  <c r="D56" i="1"/>
  <c r="V11" i="7"/>
  <c r="N25" i="7"/>
  <c r="K20" i="8"/>
  <c r="K17" i="8"/>
  <c r="K16" i="8" s="1"/>
  <c r="K19" i="8"/>
  <c r="L20" i="8"/>
  <c r="L17" i="8"/>
  <c r="L19" i="8"/>
  <c r="G16" i="15"/>
  <c r="G17" i="15" s="1"/>
  <c r="D22" i="11" s="1"/>
  <c r="I19" i="8"/>
  <c r="I20" i="8"/>
  <c r="I17" i="8"/>
  <c r="I18" i="8"/>
  <c r="F5" i="10"/>
  <c r="G5" i="10" s="1"/>
  <c r="J17" i="8"/>
  <c r="J19" i="8"/>
  <c r="J20" i="8"/>
  <c r="J18" i="8"/>
  <c r="F7" i="13"/>
  <c r="H19" i="8"/>
  <c r="H18" i="8"/>
  <c r="H16" i="8" s="1"/>
  <c r="F21" i="1"/>
  <c r="G19" i="8"/>
  <c r="G18" i="8"/>
  <c r="I15" i="8"/>
  <c r="G22" i="1"/>
  <c r="K13" i="8"/>
  <c r="K15" i="8" s="1"/>
  <c r="E147" i="20"/>
  <c r="E165" i="20"/>
  <c r="E189" i="20"/>
  <c r="Q4" i="19"/>
  <c r="L13" i="8"/>
  <c r="L15" i="8" s="1"/>
  <c r="E173" i="20"/>
  <c r="E16" i="20"/>
  <c r="E19" i="20"/>
  <c r="E51" i="20"/>
  <c r="E79" i="20"/>
  <c r="E101" i="20"/>
  <c r="E113" i="20"/>
  <c r="E130" i="20"/>
  <c r="E155" i="20"/>
  <c r="E190" i="20"/>
  <c r="F4" i="15"/>
  <c r="F15" i="15" s="1"/>
  <c r="D20" i="11" s="1"/>
  <c r="E9" i="20"/>
  <c r="E84" i="20"/>
  <c r="E94" i="20"/>
  <c r="E106" i="20"/>
  <c r="E118" i="20"/>
  <c r="E12" i="20"/>
  <c r="E27" i="20"/>
  <c r="E47" i="20"/>
  <c r="E75" i="20"/>
  <c r="E87" i="20"/>
  <c r="E97" i="20"/>
  <c r="E109" i="20"/>
  <c r="E121" i="20"/>
  <c r="E126" i="20"/>
  <c r="E138" i="20"/>
  <c r="E143" i="20"/>
  <c r="E169" i="20"/>
  <c r="E182" i="20"/>
  <c r="D116" i="21" a="1"/>
  <c r="D116" i="21" s="1"/>
  <c r="E116" i="21" s="1"/>
  <c r="A13" i="20"/>
  <c r="G13" i="8"/>
  <c r="G15" i="8" s="1"/>
  <c r="H13" i="8"/>
  <c r="H15" i="8" s="1"/>
  <c r="E34" i="21"/>
  <c r="G34" i="21" s="1"/>
  <c r="H34" i="21" s="1"/>
  <c r="I34" i="21" s="1"/>
  <c r="E25" i="21"/>
  <c r="G25" i="21" s="1"/>
  <c r="H25" i="21" s="1"/>
  <c r="I25" i="21" s="1"/>
  <c r="E31" i="21"/>
  <c r="G31" i="21" s="1"/>
  <c r="H31" i="21" s="1"/>
  <c r="I31" i="21" s="1"/>
  <c r="E22" i="21"/>
  <c r="G22" i="21" s="1"/>
  <c r="H22" i="21" s="1"/>
  <c r="I22" i="21" s="1"/>
  <c r="G19" i="21"/>
  <c r="H19" i="21" s="1"/>
  <c r="I19" i="21" s="1"/>
  <c r="C70" i="21"/>
  <c r="C93" i="21"/>
  <c r="E279" i="20"/>
  <c r="E320" i="20"/>
  <c r="E473" i="20"/>
  <c r="C85" i="21"/>
  <c r="D85" i="21" s="1" a="1"/>
  <c r="D85" i="21" s="1"/>
  <c r="E85" i="21" s="1"/>
  <c r="C124" i="21"/>
  <c r="D124" i="21" s="1" a="1"/>
  <c r="D124" i="21" s="1"/>
  <c r="E124" i="21" s="1"/>
  <c r="E277" i="20"/>
  <c r="E327" i="20"/>
  <c r="E341" i="20"/>
  <c r="E476" i="20"/>
  <c r="E275" i="20"/>
  <c r="E318" i="20"/>
  <c r="E326" i="20"/>
  <c r="E339" i="20"/>
  <c r="E329" i="20"/>
  <c r="C77" i="21"/>
  <c r="C101" i="21"/>
  <c r="F20" i="8" l="1"/>
  <c r="F17" i="8"/>
  <c r="F19" i="8"/>
  <c r="E20" i="8"/>
  <c r="E19" i="8"/>
  <c r="G21" i="8"/>
  <c r="G22" i="8" s="1"/>
  <c r="G23" i="8" s="1"/>
  <c r="E56" i="8" s="1"/>
  <c r="E18" i="8"/>
  <c r="E16" i="8" s="1"/>
  <c r="E21" i="8" s="1"/>
  <c r="E22" i="8" s="1"/>
  <c r="E23" i="8" s="1"/>
  <c r="D23" i="17" s="1"/>
  <c r="F56" i="1"/>
  <c r="G16" i="8"/>
  <c r="F18" i="8"/>
  <c r="A42" i="23"/>
  <c r="A48" i="23" s="1"/>
  <c r="A20" i="20"/>
  <c r="H13" i="20"/>
  <c r="H14" i="20" s="1"/>
  <c r="H15" i="20" s="1"/>
  <c r="H16" i="20" s="1"/>
  <c r="H17" i="20" s="1"/>
  <c r="H18" i="20" s="1"/>
  <c r="H19" i="20" s="1"/>
  <c r="G13" i="6"/>
  <c r="G14" i="6" s="1"/>
  <c r="E54" i="8"/>
  <c r="H21" i="8"/>
  <c r="H22" i="8" s="1"/>
  <c r="H23" i="8" s="1"/>
  <c r="E57" i="8" s="1"/>
  <c r="D16" i="11"/>
  <c r="D15" i="17"/>
  <c r="I16" i="8"/>
  <c r="I21" i="8" s="1"/>
  <c r="I22" i="8" s="1"/>
  <c r="I23" i="8" s="1"/>
  <c r="E58" i="8" s="1"/>
  <c r="E9" i="9"/>
  <c r="E8" i="9" s="1"/>
  <c r="E9" i="2"/>
  <c r="E8" i="2" s="1"/>
  <c r="E6" i="2" s="1"/>
  <c r="E5" i="2" s="1"/>
  <c r="K21" i="8"/>
  <c r="K22" i="8" s="1"/>
  <c r="K23" i="8" s="1"/>
  <c r="E60" i="8" s="1"/>
  <c r="L16" i="8"/>
  <c r="L21" i="8" s="1"/>
  <c r="L22" i="8" s="1"/>
  <c r="L23" i="8" s="1"/>
  <c r="E61" i="8" s="1"/>
  <c r="G21" i="1"/>
  <c r="C55" i="1"/>
  <c r="V12" i="7"/>
  <c r="G12" i="7"/>
  <c r="J16" i="8"/>
  <c r="J21" i="8" s="1"/>
  <c r="J22" i="8" s="1"/>
  <c r="J23" i="8" s="1"/>
  <c r="E59" i="8" s="1"/>
  <c r="F57" i="1"/>
  <c r="D93" i="21" a="1"/>
  <c r="D93" i="21" s="1"/>
  <c r="E93" i="21" s="1"/>
  <c r="D70" i="21" a="1"/>
  <c r="D70" i="21" s="1"/>
  <c r="E70" i="21" s="1"/>
  <c r="D77" i="21" a="1"/>
  <c r="D77" i="21" s="1"/>
  <c r="E77" i="21" s="1"/>
  <c r="D101" i="21" a="1"/>
  <c r="D101" i="21" s="1"/>
  <c r="E101" i="21" s="1"/>
  <c r="F16" i="8" l="1"/>
  <c r="F21" i="8" s="1"/>
  <c r="F22" i="8" s="1"/>
  <c r="F23" i="8" s="1"/>
  <c r="E55" i="8" s="1"/>
  <c r="A57" i="23"/>
  <c r="A62" i="23" s="1"/>
  <c r="H20" i="20"/>
  <c r="H21" i="20" s="1"/>
  <c r="H22" i="20" s="1"/>
  <c r="H23" i="20" s="1"/>
  <c r="A24" i="20"/>
  <c r="G15" i="6"/>
  <c r="E13" i="5" s="1"/>
  <c r="F13" i="5" s="1"/>
  <c r="F4" i="5" s="1"/>
  <c r="F3" i="5" s="1"/>
  <c r="F14" i="5" s="1"/>
  <c r="F16" i="5" s="1"/>
  <c r="E6" i="4" s="1"/>
  <c r="G6" i="4" s="1"/>
  <c r="G13" i="7"/>
  <c r="G14" i="7" s="1"/>
  <c r="V13" i="7"/>
  <c r="V14" i="7" s="1"/>
  <c r="E55" i="1"/>
  <c r="D55" i="1"/>
  <c r="F55" i="1" s="1"/>
  <c r="E62" i="8"/>
  <c r="D24" i="11" s="1"/>
  <c r="A65" i="23" l="1"/>
  <c r="A68" i="23" s="1"/>
  <c r="A73" i="23" s="1"/>
  <c r="A77" i="23" s="1"/>
  <c r="A81" i="23" s="1"/>
  <c r="A29" i="20"/>
  <c r="H29" i="20" s="1"/>
  <c r="H30" i="20" s="1"/>
  <c r="H31" i="20" s="1"/>
  <c r="H32" i="20" s="1"/>
  <c r="H33" i="20" s="1"/>
  <c r="H34" i="20" s="1"/>
  <c r="H24" i="20"/>
  <c r="D20" i="1"/>
  <c r="F20" i="1" s="1"/>
  <c r="G20" i="1" s="1"/>
  <c r="C54" i="1" s="1"/>
  <c r="F54" i="1" s="1"/>
  <c r="V15" i="7"/>
  <c r="D38" i="1"/>
  <c r="V16" i="7"/>
  <c r="G15" i="7"/>
  <c r="G16" i="7" s="1"/>
  <c r="A85" i="23" l="1"/>
  <c r="A90" i="23" s="1"/>
  <c r="A35" i="20"/>
  <c r="H35" i="20" s="1"/>
  <c r="H25" i="20"/>
  <c r="F38" i="1"/>
  <c r="G38" i="1" s="1"/>
  <c r="C66" i="1" s="1"/>
  <c r="F66" i="1" s="1"/>
  <c r="A98" i="23" l="1"/>
  <c r="A106" i="23" s="1"/>
  <c r="A115" i="23" s="1"/>
  <c r="A124" i="23" s="1"/>
  <c r="A132" i="23" s="1"/>
  <c r="A142" i="23" s="1"/>
  <c r="A150" i="23" s="1"/>
  <c r="A159" i="23" s="1"/>
  <c r="A167" i="23" s="1"/>
  <c r="A177" i="23" s="1"/>
  <c r="A185" i="23" s="1"/>
  <c r="A194" i="23" s="1"/>
  <c r="A202" i="23" s="1"/>
  <c r="A211" i="23" s="1"/>
  <c r="A219" i="23" s="1"/>
  <c r="A228" i="23" s="1"/>
  <c r="A236" i="23" s="1"/>
  <c r="A245" i="23" s="1"/>
  <c r="A254" i="23" s="1"/>
  <c r="A262" i="23" s="1"/>
  <c r="A271" i="23" s="1"/>
  <c r="A279" i="23" s="1"/>
  <c r="A288" i="23" s="1"/>
  <c r="A296" i="23" s="1"/>
  <c r="A305" i="23" s="1"/>
  <c r="A310" i="23" s="1"/>
  <c r="A314" i="23" s="1"/>
  <c r="A319" i="23" s="1"/>
  <c r="A322" i="23" s="1"/>
  <c r="A325" i="23" s="1"/>
  <c r="A328" i="23" s="1"/>
  <c r="A331" i="23" s="1"/>
  <c r="A334" i="23" s="1"/>
  <c r="A39" i="20"/>
  <c r="A43" i="20" s="1"/>
  <c r="A49" i="20" s="1"/>
  <c r="H26" i="20"/>
  <c r="H36" i="20"/>
  <c r="A337" i="23" l="1"/>
  <c r="A341" i="23" s="1"/>
  <c r="A346" i="23" s="1"/>
  <c r="A351" i="23" s="1"/>
  <c r="A356" i="23" s="1"/>
  <c r="A361" i="23" s="1"/>
  <c r="A366" i="23" s="1"/>
  <c r="A371" i="23" s="1"/>
  <c r="A376" i="23" s="1"/>
  <c r="A381" i="23" s="1"/>
  <c r="A388" i="23" s="1"/>
  <c r="A392" i="23" s="1"/>
  <c r="A397" i="23" s="1"/>
  <c r="A402" i="23" s="1"/>
  <c r="A405" i="23" s="1"/>
  <c r="A409" i="23" s="1"/>
  <c r="A413" i="23" s="1"/>
  <c r="A417" i="23" s="1"/>
  <c r="A421" i="23" s="1"/>
  <c r="A425" i="23" s="1"/>
  <c r="A429" i="23" s="1"/>
  <c r="A433" i="23" s="1"/>
  <c r="A437" i="23" s="1"/>
  <c r="A441" i="23" s="1"/>
  <c r="A445" i="23" s="1"/>
  <c r="A449" i="23" s="1"/>
  <c r="A453" i="23" s="1"/>
  <c r="A457" i="23" s="1"/>
  <c r="A461" i="23" s="1"/>
  <c r="A465" i="23" s="1"/>
  <c r="H39" i="20"/>
  <c r="H40" i="20" s="1"/>
  <c r="H41" i="20" s="1"/>
  <c r="H42" i="20" s="1"/>
  <c r="H49" i="20"/>
  <c r="H50" i="20" s="1"/>
  <c r="H51" i="20" s="1"/>
  <c r="H52" i="20" s="1"/>
  <c r="H53" i="20" s="1"/>
  <c r="H54" i="20" s="1"/>
  <c r="H37" i="20"/>
  <c r="H43" i="20"/>
  <c r="H27" i="20"/>
  <c r="A55" i="20"/>
  <c r="A468" i="23" l="1"/>
  <c r="A471" i="23" s="1"/>
  <c r="A474" i="23" s="1"/>
  <c r="A477" i="23" s="1"/>
  <c r="A480" i="23" s="1"/>
  <c r="H44" i="20"/>
  <c r="H38" i="20"/>
  <c r="H55" i="20"/>
  <c r="A58" i="20"/>
  <c r="A63" i="20" l="1"/>
  <c r="A66" i="20" s="1"/>
  <c r="H58" i="20"/>
  <c r="H59" i="20" s="1"/>
  <c r="H60" i="20" s="1"/>
  <c r="H56" i="20"/>
  <c r="H45" i="20"/>
  <c r="H46" i="20" l="1"/>
  <c r="H57" i="20"/>
  <c r="H66" i="20"/>
  <c r="H67" i="20" s="1"/>
  <c r="H68" i="20" s="1"/>
  <c r="H63" i="20"/>
  <c r="H64" i="20" s="1"/>
  <c r="H65" i="20" s="1"/>
  <c r="A69" i="20"/>
  <c r="H69" i="20" l="1"/>
  <c r="H47" i="20"/>
  <c r="A74" i="20"/>
  <c r="A78" i="20" l="1"/>
  <c r="A82" i="20" s="1"/>
  <c r="H74" i="20"/>
  <c r="H75" i="20" s="1"/>
  <c r="H76" i="20" s="1"/>
  <c r="H77" i="20" s="1"/>
  <c r="H48" i="20"/>
  <c r="H70" i="20"/>
  <c r="H71" i="20" l="1"/>
  <c r="H82" i="20"/>
  <c r="H83" i="20" s="1"/>
  <c r="H84" i="20" s="1"/>
  <c r="H85" i="20" s="1"/>
  <c r="H78" i="20"/>
  <c r="H79" i="20" s="1"/>
  <c r="H80" i="20" s="1"/>
  <c r="H81" i="20" s="1"/>
  <c r="A86" i="20"/>
  <c r="H86" i="20" l="1"/>
  <c r="A91" i="20"/>
  <c r="H87" i="20" l="1"/>
  <c r="H91" i="20"/>
  <c r="H92" i="20" s="1"/>
  <c r="H93" i="20" s="1"/>
  <c r="H94" i="20" s="1"/>
  <c r="H95" i="20" s="1"/>
  <c r="H96" i="20" s="1"/>
  <c r="H97" i="20" s="1"/>
  <c r="H98" i="20" s="1"/>
  <c r="A99" i="20"/>
  <c r="H99" i="20" l="1"/>
  <c r="H100" i="20" s="1"/>
  <c r="H101" i="20" s="1"/>
  <c r="H102" i="20" s="1"/>
  <c r="H103" i="20" s="1"/>
  <c r="H104" i="20" s="1"/>
  <c r="H105" i="20" s="1"/>
  <c r="H106" i="20" s="1"/>
  <c r="H88" i="20"/>
  <c r="A107" i="20"/>
  <c r="H107" i="20" l="1"/>
  <c r="A115" i="20"/>
  <c r="H115" i="20" l="1"/>
  <c r="H116" i="20" s="1"/>
  <c r="H117" i="20" s="1"/>
  <c r="H118" i="20" s="1"/>
  <c r="H119" i="20" s="1"/>
  <c r="H120" i="20" s="1"/>
  <c r="H121" i="20" s="1"/>
  <c r="H122" i="20" s="1"/>
  <c r="H108" i="20"/>
  <c r="A124" i="20"/>
  <c r="H124" i="20" l="1"/>
  <c r="H125" i="20" s="1"/>
  <c r="H126" i="20" s="1"/>
  <c r="H127" i="20" s="1"/>
  <c r="H128" i="20" s="1"/>
  <c r="H129" i="20" s="1"/>
  <c r="H130" i="20" s="1"/>
  <c r="H131" i="20" s="1"/>
  <c r="H109" i="20"/>
  <c r="A132" i="20"/>
  <c r="H132" i="20" l="1"/>
  <c r="H110" i="20"/>
  <c r="A141" i="20"/>
  <c r="H141" i="20" l="1"/>
  <c r="H142" i="20" s="1"/>
  <c r="H143" i="20" s="1"/>
  <c r="H144" i="20" s="1"/>
  <c r="H145" i="20" s="1"/>
  <c r="H146" i="20" s="1"/>
  <c r="H147" i="20" s="1"/>
  <c r="H148" i="20" s="1"/>
  <c r="H111" i="20"/>
  <c r="H133" i="20"/>
  <c r="A149" i="20"/>
  <c r="H149" i="20" l="1"/>
  <c r="H150" i="20" s="1"/>
  <c r="H151" i="20" s="1"/>
  <c r="H152" i="20" s="1"/>
  <c r="H153" i="20" s="1"/>
  <c r="H154" i="20" s="1"/>
  <c r="H155" i="20" s="1"/>
  <c r="H156" i="20" s="1"/>
  <c r="H112" i="20"/>
  <c r="H134" i="20"/>
  <c r="A158" i="20"/>
  <c r="H158" i="20" l="1"/>
  <c r="H113" i="20"/>
  <c r="H135" i="20"/>
  <c r="A166" i="20"/>
  <c r="H166" i="20" l="1"/>
  <c r="H167" i="20" s="1"/>
  <c r="H168" i="20" s="1"/>
  <c r="H169" i="20" s="1"/>
  <c r="H170" i="20" s="1"/>
  <c r="H171" i="20" s="1"/>
  <c r="H172" i="20" s="1"/>
  <c r="H173" i="20" s="1"/>
  <c r="H136" i="20"/>
  <c r="H137" i="20" s="1"/>
  <c r="H138" i="20" s="1"/>
  <c r="H139" i="20" s="1"/>
  <c r="H114" i="20"/>
  <c r="H159" i="20"/>
  <c r="A176" i="20"/>
  <c r="H160" i="20" l="1"/>
  <c r="H176" i="20"/>
  <c r="H177" i="20" s="1"/>
  <c r="H178" i="20" s="1"/>
  <c r="H179" i="20" s="1"/>
  <c r="H180" i="20" s="1"/>
  <c r="H181" i="20" s="1"/>
  <c r="H182" i="20" s="1"/>
  <c r="H183" i="20" s="1"/>
  <c r="A184" i="20"/>
  <c r="H184" i="20" l="1"/>
  <c r="H185" i="20" s="1"/>
  <c r="H186" i="20" s="1"/>
  <c r="H187" i="20" s="1"/>
  <c r="H188" i="20" s="1"/>
  <c r="H189" i="20" s="1"/>
  <c r="H190" i="20" s="1"/>
  <c r="H191" i="20" s="1"/>
  <c r="H161" i="20"/>
  <c r="A193" i="20"/>
  <c r="H193" i="20" l="1"/>
  <c r="H194" i="20" s="1"/>
  <c r="H195" i="20" s="1"/>
  <c r="H196" i="20" s="1"/>
  <c r="H197" i="20" s="1"/>
  <c r="H198" i="20" s="1"/>
  <c r="H199" i="20" s="1"/>
  <c r="H200" i="20" s="1"/>
  <c r="H162" i="20"/>
  <c r="A201" i="20"/>
  <c r="H201" i="20" l="1"/>
  <c r="H163" i="20"/>
  <c r="A210" i="20"/>
  <c r="H210" i="20" l="1"/>
  <c r="H211" i="20" s="1"/>
  <c r="H212" i="20" s="1"/>
  <c r="H213" i="20" s="1"/>
  <c r="H214" i="20" s="1"/>
  <c r="H215" i="20" s="1"/>
  <c r="H216" i="20" s="1"/>
  <c r="H217" i="20" s="1"/>
  <c r="H164" i="20"/>
  <c r="H165" i="20" s="1"/>
  <c r="H202" i="20"/>
  <c r="A218" i="20"/>
  <c r="H218" i="20" l="1"/>
  <c r="H219" i="20" s="1"/>
  <c r="H220" i="20" s="1"/>
  <c r="H221" i="20" s="1"/>
  <c r="H222" i="20" s="1"/>
  <c r="H223" i="20" s="1"/>
  <c r="H224" i="20" s="1"/>
  <c r="H225" i="20" s="1"/>
  <c r="H203" i="20"/>
  <c r="A227" i="20"/>
  <c r="H227" i="20" l="1"/>
  <c r="H204" i="20"/>
  <c r="A235" i="20"/>
  <c r="H205" i="20" l="1"/>
  <c r="H228" i="20"/>
  <c r="H235" i="20"/>
  <c r="H236" i="20" s="1"/>
  <c r="H237" i="20" s="1"/>
  <c r="H238" i="20" s="1"/>
  <c r="H239" i="20" s="1"/>
  <c r="H240" i="20" s="1"/>
  <c r="H241" i="20" s="1"/>
  <c r="H242" i="20" s="1"/>
  <c r="A244" i="20"/>
  <c r="H244" i="20" l="1"/>
  <c r="H245" i="20" s="1"/>
  <c r="H246" i="20" s="1"/>
  <c r="H247" i="20" s="1"/>
  <c r="H248" i="20" s="1"/>
  <c r="H249" i="20" s="1"/>
  <c r="H250" i="20" s="1"/>
  <c r="H251" i="20" s="1"/>
  <c r="H229" i="20"/>
  <c r="H206" i="20"/>
  <c r="A253" i="20"/>
  <c r="H230" i="20" l="1"/>
  <c r="H231" i="20" s="1"/>
  <c r="H232" i="20" s="1"/>
  <c r="H233" i="20" s="1"/>
  <c r="H234" i="20" s="1"/>
  <c r="H253" i="20"/>
  <c r="H207" i="20"/>
  <c r="A261" i="20"/>
  <c r="H208" i="20" l="1"/>
  <c r="H261" i="20"/>
  <c r="H262" i="20" s="1"/>
  <c r="H263" i="20" s="1"/>
  <c r="H264" i="20" s="1"/>
  <c r="H265" i="20" s="1"/>
  <c r="H266" i="20" s="1"/>
  <c r="H267" i="20" s="1"/>
  <c r="H268" i="20" s="1"/>
  <c r="H254" i="20"/>
  <c r="A270" i="20"/>
  <c r="H270" i="20" l="1"/>
  <c r="H255" i="20"/>
  <c r="A278" i="20"/>
  <c r="H278" i="20" l="1"/>
  <c r="H279" i="20" s="1"/>
  <c r="H280" i="20" s="1"/>
  <c r="H281" i="20" s="1"/>
  <c r="H282" i="20" s="1"/>
  <c r="H283" i="20" s="1"/>
  <c r="H284" i="20" s="1"/>
  <c r="H285" i="20" s="1"/>
  <c r="H256" i="20"/>
  <c r="H271" i="20"/>
  <c r="A287" i="20"/>
  <c r="H287" i="20" l="1"/>
  <c r="H288" i="20" s="1"/>
  <c r="H289" i="20" s="1"/>
  <c r="H290" i="20" s="1"/>
  <c r="H291" i="20" s="1"/>
  <c r="H292" i="20" s="1"/>
  <c r="H293" i="20" s="1"/>
  <c r="H257" i="20"/>
  <c r="H272" i="20"/>
  <c r="A294" i="20"/>
  <c r="H273" i="20" l="1"/>
  <c r="H258" i="20"/>
  <c r="H294" i="20"/>
  <c r="A302" i="20"/>
  <c r="H302" i="20" s="1"/>
  <c r="H303" i="20" s="1"/>
  <c r="H304" i="20" s="1"/>
  <c r="H305" i="20" s="1"/>
  <c r="H295" i="20" l="1"/>
  <c r="H259" i="20"/>
  <c r="H274" i="20"/>
  <c r="A307" i="20"/>
  <c r="H307" i="20" s="1"/>
  <c r="H260" i="20" l="1"/>
  <c r="H296" i="20"/>
  <c r="H275" i="20"/>
  <c r="A311" i="20"/>
  <c r="H311" i="20" l="1"/>
  <c r="H312" i="20" s="1"/>
  <c r="H313" i="20" s="1"/>
  <c r="H314" i="20" s="1"/>
  <c r="H276" i="20"/>
  <c r="H277" i="20" s="1"/>
  <c r="H297" i="20"/>
  <c r="H308" i="20"/>
  <c r="A316" i="20"/>
  <c r="H316" i="20" l="1"/>
  <c r="H309" i="20"/>
  <c r="H310" i="20" s="1"/>
  <c r="H298" i="20"/>
  <c r="A319" i="20"/>
  <c r="H299" i="20" l="1"/>
  <c r="H317" i="20"/>
  <c r="H319" i="20"/>
  <c r="H320" i="20" s="1"/>
  <c r="H321" i="20" s="1"/>
  <c r="A322" i="20"/>
  <c r="H322" i="20" l="1"/>
  <c r="H318" i="20"/>
  <c r="H300" i="20"/>
  <c r="A325" i="20"/>
  <c r="H325" i="20" l="1"/>
  <c r="H326" i="20" s="1"/>
  <c r="H327" i="20" s="1"/>
  <c r="H323" i="20"/>
  <c r="A328" i="20"/>
  <c r="H324" i="20" l="1"/>
  <c r="H328" i="20"/>
  <c r="H329" i="20" s="1"/>
  <c r="H330" i="20" s="1"/>
  <c r="A331" i="20"/>
  <c r="A334" i="20" s="1"/>
  <c r="H334" i="20" s="1"/>
  <c r="H335" i="20" s="1"/>
  <c r="H336" i="20" s="1"/>
  <c r="A338" i="20" l="1"/>
  <c r="H331" i="20"/>
  <c r="H332" i="20" l="1"/>
  <c r="H338" i="20"/>
  <c r="A343" i="20"/>
  <c r="H339" i="20" l="1"/>
  <c r="H340" i="20" s="1"/>
  <c r="H341" i="20" s="1"/>
  <c r="H342" i="20" s="1"/>
  <c r="H343" i="20"/>
  <c r="H333" i="20"/>
  <c r="A348" i="20"/>
  <c r="H348" i="20" l="1"/>
  <c r="H349" i="20" s="1"/>
  <c r="H350" i="20" s="1"/>
  <c r="H351" i="20" s="1"/>
  <c r="H352" i="20" s="1"/>
  <c r="H344" i="20"/>
  <c r="A353" i="20"/>
  <c r="H353" i="20" l="1"/>
  <c r="H354" i="20" s="1"/>
  <c r="H355" i="20" s="1"/>
  <c r="H356" i="20" s="1"/>
  <c r="H357" i="20" s="1"/>
  <c r="H345" i="20"/>
  <c r="A358" i="20"/>
  <c r="H346" i="20" l="1"/>
  <c r="H358" i="20"/>
  <c r="A363" i="20"/>
  <c r="H359" i="20" l="1"/>
  <c r="H363" i="20"/>
  <c r="H364" i="20" s="1"/>
  <c r="H365" i="20" s="1"/>
  <c r="H366" i="20" s="1"/>
  <c r="H367" i="20" s="1"/>
  <c r="H347" i="20"/>
  <c r="A368" i="20"/>
  <c r="H368" i="20" l="1"/>
  <c r="H369" i="20" s="1"/>
  <c r="H370" i="20" s="1"/>
  <c r="H371" i="20" s="1"/>
  <c r="H372" i="20" s="1"/>
  <c r="H360" i="20"/>
  <c r="A373" i="20"/>
  <c r="H373" i="20" l="1"/>
  <c r="H361" i="20"/>
  <c r="A378" i="20"/>
  <c r="H378" i="20" l="1"/>
  <c r="H379" i="20" s="1"/>
  <c r="H380" i="20" s="1"/>
  <c r="H381" i="20" s="1"/>
  <c r="H382" i="20" s="1"/>
  <c r="H362" i="20"/>
  <c r="H374" i="20"/>
  <c r="A385" i="20"/>
  <c r="H385" i="20" l="1"/>
  <c r="H375" i="20"/>
  <c r="A389" i="20"/>
  <c r="H389" i="20" l="1"/>
  <c r="H390" i="20" s="1"/>
  <c r="H391" i="20" s="1"/>
  <c r="H392" i="20" s="1"/>
  <c r="H386" i="20"/>
  <c r="H376" i="20"/>
  <c r="A394" i="20"/>
  <c r="H394" i="20" l="1"/>
  <c r="H377" i="20"/>
  <c r="H387" i="20"/>
  <c r="H388" i="20" s="1"/>
  <c r="H395" i="20" l="1"/>
  <c r="H396" i="20" s="1"/>
  <c r="H397" i="20" s="1"/>
  <c r="A399" i="20"/>
  <c r="H399" i="20" l="1"/>
  <c r="A402" i="20"/>
  <c r="A406" i="20" l="1"/>
  <c r="A410" i="20" s="1"/>
  <c r="H402" i="20"/>
  <c r="H403" i="20" s="1"/>
  <c r="H404" i="20" s="1"/>
  <c r="H400" i="20"/>
  <c r="H401" i="20" l="1"/>
  <c r="H410" i="20"/>
  <c r="H411" i="20" s="1"/>
  <c r="H412" i="20" s="1"/>
  <c r="H413" i="20" s="1"/>
  <c r="H406" i="20"/>
  <c r="H407" i="20" s="1"/>
  <c r="H408" i="20" s="1"/>
  <c r="H409" i="20" s="1"/>
  <c r="A414" i="20"/>
  <c r="A418" i="20" l="1"/>
  <c r="A422" i="20" s="1"/>
  <c r="H414" i="20"/>
  <c r="H422" i="20" l="1"/>
  <c r="H423" i="20" s="1"/>
  <c r="H424" i="20" s="1"/>
  <c r="H425" i="20" s="1"/>
  <c r="H415" i="20"/>
  <c r="H418" i="20"/>
  <c r="H419" i="20" s="1"/>
  <c r="H420" i="20" s="1"/>
  <c r="H421" i="20" s="1"/>
  <c r="A426" i="20"/>
  <c r="H426" i="20" l="1"/>
  <c r="H427" i="20" s="1"/>
  <c r="H428" i="20" s="1"/>
  <c r="H429" i="20" s="1"/>
  <c r="H416" i="20"/>
  <c r="A430" i="20"/>
  <c r="H430" i="20" l="1"/>
  <c r="H417" i="20"/>
  <c r="A434" i="20"/>
  <c r="H434" i="20" l="1"/>
  <c r="H435" i="20" s="1"/>
  <c r="H436" i="20" s="1"/>
  <c r="H437" i="20" s="1"/>
  <c r="A438" i="20"/>
  <c r="H431" i="20"/>
  <c r="H438" i="20" l="1"/>
  <c r="H439" i="20" s="1"/>
  <c r="H440" i="20" s="1"/>
  <c r="H441" i="20" s="1"/>
  <c r="A442" i="20"/>
  <c r="H442" i="20" s="1"/>
  <c r="H432" i="20"/>
  <c r="A446" i="20" l="1"/>
  <c r="H446" i="20" s="1"/>
  <c r="H447" i="20" s="1"/>
  <c r="H448" i="20" s="1"/>
  <c r="H449" i="20" s="1"/>
  <c r="H433" i="20"/>
  <c r="H443" i="20"/>
  <c r="A450" i="20" l="1"/>
  <c r="A454" i="20" s="1"/>
  <c r="A458" i="20" s="1"/>
  <c r="H444" i="20"/>
  <c r="H458" i="20" l="1"/>
  <c r="H459" i="20" s="1"/>
  <c r="H460" i="20" s="1"/>
  <c r="H461" i="20" s="1"/>
  <c r="H450" i="20"/>
  <c r="H451" i="20" s="1"/>
  <c r="H452" i="20" s="1"/>
  <c r="H453" i="20" s="1"/>
  <c r="H454" i="20"/>
  <c r="H445" i="20"/>
  <c r="A463" i="20"/>
  <c r="A466" i="20" s="1"/>
  <c r="H466" i="20" l="1"/>
  <c r="H467" i="20" s="1"/>
  <c r="H468" i="20" s="1"/>
  <c r="H463" i="20"/>
  <c r="H455" i="20"/>
  <c r="A469" i="20"/>
  <c r="H464" i="20" l="1"/>
  <c r="H465" i="20" s="1"/>
  <c r="H456" i="20"/>
  <c r="H469" i="20"/>
  <c r="H470" i="20" s="1"/>
  <c r="H471" i="20" s="1"/>
  <c r="A472" i="20"/>
  <c r="H472" i="20" l="1"/>
  <c r="H457" i="20"/>
  <c r="A475" i="20"/>
  <c r="H475" i="20" l="1"/>
  <c r="H476" i="20" s="1"/>
  <c r="H477" i="20" s="1"/>
  <c r="H473" i="20"/>
  <c r="A478" i="20"/>
  <c r="H474" i="20" l="1"/>
  <c r="H478" i="20"/>
  <c r="H479" i="20" l="1"/>
  <c r="H480" i="20" l="1"/>
  <c r="G450" i="20"/>
  <c r="F450" i="20" s="1"/>
  <c r="G302" i="20" l="1"/>
  <c r="F302" i="20" s="1"/>
  <c r="E302" i="20" s="1"/>
  <c r="G334" i="20"/>
  <c r="F334" i="20" s="1"/>
  <c r="E334" i="20" s="1"/>
  <c r="G454" i="20"/>
  <c r="F454" i="20" s="1"/>
  <c r="G458" i="20"/>
  <c r="F458" i="20" s="1"/>
  <c r="G478" i="20"/>
  <c r="F478" i="20" s="1"/>
  <c r="G13" i="20"/>
  <c r="F13" i="20" s="1"/>
  <c r="E13" i="20" s="1"/>
  <c r="G24" i="20"/>
  <c r="F24" i="20" s="1"/>
  <c r="E24" i="20" s="1"/>
  <c r="G20" i="20"/>
  <c r="F20" i="20" s="1"/>
  <c r="E20" i="20" s="1"/>
  <c r="G29" i="20"/>
  <c r="F29" i="20" s="1"/>
  <c r="E29" i="20" s="1"/>
  <c r="G35" i="20"/>
  <c r="F35" i="20" s="1"/>
  <c r="E35" i="20" s="1"/>
  <c r="G55" i="20"/>
  <c r="F55" i="20" s="1"/>
  <c r="G58" i="20"/>
  <c r="F58" i="20" s="1"/>
  <c r="E58" i="20" s="1"/>
  <c r="G49" i="20"/>
  <c r="F49" i="20" s="1"/>
  <c r="E49" i="20" s="1"/>
  <c r="G39" i="20"/>
  <c r="F39" i="20" s="1"/>
  <c r="E39" i="20" s="1"/>
  <c r="G43" i="20"/>
  <c r="F43" i="20" s="1"/>
  <c r="E43" i="20" s="1"/>
  <c r="G69" i="20"/>
  <c r="F69" i="20" s="1"/>
  <c r="E69" i="20" s="1"/>
  <c r="G74" i="20"/>
  <c r="F74" i="20" s="1"/>
  <c r="E74" i="20" s="1"/>
  <c r="G63" i="20"/>
  <c r="F63" i="20" s="1"/>
  <c r="G66" i="20"/>
  <c r="F66" i="20" s="1"/>
  <c r="E66" i="20" s="1"/>
  <c r="G78" i="20"/>
  <c r="F78" i="20" s="1"/>
  <c r="E78" i="20" s="1"/>
  <c r="G86" i="20"/>
  <c r="F86" i="20" s="1"/>
  <c r="E86" i="20" s="1"/>
  <c r="G82" i="20"/>
  <c r="F82" i="20" s="1"/>
  <c r="E82" i="20" s="1"/>
  <c r="G91" i="20"/>
  <c r="F91" i="20" s="1"/>
  <c r="E91" i="20" s="1"/>
  <c r="G99" i="20"/>
  <c r="F99" i="20" s="1"/>
  <c r="E99" i="20" s="1"/>
  <c r="G107" i="20"/>
  <c r="F107" i="20" s="1"/>
  <c r="E107" i="20" s="1"/>
  <c r="G115" i="20"/>
  <c r="F115" i="20" s="1"/>
  <c r="E115" i="20" s="1"/>
  <c r="G124" i="20"/>
  <c r="F124" i="20" s="1"/>
  <c r="E124" i="20" s="1"/>
  <c r="G166" i="20"/>
  <c r="F166" i="20" s="1"/>
  <c r="E166" i="20" s="1"/>
  <c r="G132" i="20"/>
  <c r="F132" i="20" s="1"/>
  <c r="E132" i="20" s="1"/>
  <c r="G141" i="20"/>
  <c r="F141" i="20" s="1"/>
  <c r="E141" i="20" s="1"/>
  <c r="G176" i="20"/>
  <c r="F176" i="20" s="1"/>
  <c r="E176" i="20" s="1"/>
  <c r="G149" i="20"/>
  <c r="F149" i="20" s="1"/>
  <c r="E149" i="20" s="1"/>
  <c r="G158" i="20"/>
  <c r="F158" i="20" s="1"/>
  <c r="E158" i="20" s="1"/>
  <c r="G184" i="20"/>
  <c r="F184" i="20" s="1"/>
  <c r="E184" i="20" s="1"/>
  <c r="G193" i="20"/>
  <c r="F193" i="20" s="1"/>
  <c r="E193" i="20" s="1"/>
  <c r="G218" i="20"/>
  <c r="F218" i="20" s="1"/>
  <c r="E218" i="20" s="1"/>
  <c r="G201" i="20"/>
  <c r="F201" i="20" s="1"/>
  <c r="E201" i="20" s="1"/>
  <c r="G210" i="20"/>
  <c r="F210" i="20" s="1"/>
  <c r="E210" i="20" s="1"/>
  <c r="G227" i="20"/>
  <c r="F227" i="20" s="1"/>
  <c r="E227" i="20" s="1"/>
  <c r="G235" i="20"/>
  <c r="F235" i="20" s="1"/>
  <c r="E235" i="20" s="1"/>
  <c r="G244" i="20"/>
  <c r="F244" i="20" s="1"/>
  <c r="E244" i="20" s="1"/>
  <c r="G253" i="20"/>
  <c r="F253" i="20" s="1"/>
  <c r="E253" i="20" s="1"/>
  <c r="G261" i="20"/>
  <c r="F261" i="20" s="1"/>
  <c r="E261" i="20" s="1"/>
  <c r="G270" i="20"/>
  <c r="F270" i="20" s="1"/>
  <c r="E270" i="20" s="1"/>
  <c r="G278" i="20"/>
  <c r="F278" i="20" s="1"/>
  <c r="E278" i="20" s="1"/>
  <c r="G287" i="20"/>
  <c r="F287" i="20" s="1"/>
  <c r="E287" i="20" s="1"/>
  <c r="G294" i="20"/>
  <c r="F294" i="20" s="1"/>
  <c r="E294" i="20" s="1"/>
  <c r="G307" i="20"/>
  <c r="F307" i="20" s="1"/>
  <c r="E307" i="20" s="1"/>
  <c r="G311" i="20"/>
  <c r="F311" i="20" s="1"/>
  <c r="E311" i="20" s="1"/>
  <c r="G316" i="20"/>
  <c r="F316" i="20" s="1"/>
  <c r="E316" i="20" s="1"/>
  <c r="G319" i="20"/>
  <c r="F319" i="20" s="1"/>
  <c r="E319" i="20" s="1"/>
  <c r="G325" i="20"/>
  <c r="F325" i="20" s="1"/>
  <c r="E325" i="20" s="1"/>
  <c r="G322" i="20"/>
  <c r="F322" i="20" s="1"/>
  <c r="E322" i="20" s="1"/>
  <c r="G328" i="20"/>
  <c r="F328" i="20" s="1"/>
  <c r="E328" i="20" s="1"/>
  <c r="G331" i="20"/>
  <c r="F331" i="20" s="1"/>
  <c r="E331" i="20" s="1"/>
  <c r="G338" i="20"/>
  <c r="F338" i="20" s="1"/>
  <c r="E338" i="20" s="1"/>
  <c r="G343" i="20"/>
  <c r="F343" i="20" s="1"/>
  <c r="E343" i="20" s="1"/>
  <c r="G348" i="20"/>
  <c r="F348" i="20" s="1"/>
  <c r="E348" i="20" s="1"/>
  <c r="G353" i="20"/>
  <c r="F353" i="20" s="1"/>
  <c r="E353" i="20" s="1"/>
  <c r="G363" i="20"/>
  <c r="F363" i="20" s="1"/>
  <c r="E363" i="20" s="1"/>
  <c r="G358" i="20"/>
  <c r="F358" i="20" s="1"/>
  <c r="E358" i="20" s="1"/>
  <c r="G368" i="20"/>
  <c r="F368" i="20" s="1"/>
  <c r="E368" i="20" s="1"/>
  <c r="G373" i="20"/>
  <c r="F373" i="20" s="1"/>
  <c r="E373" i="20" s="1"/>
  <c r="G378" i="20"/>
  <c r="F378" i="20" s="1"/>
  <c r="E378" i="20" s="1"/>
  <c r="G385" i="20"/>
  <c r="F385" i="20" s="1"/>
  <c r="G399" i="20"/>
  <c r="F399" i="20" s="1"/>
  <c r="G389" i="20"/>
  <c r="F389" i="20" s="1"/>
  <c r="G394" i="20"/>
  <c r="F394" i="20" s="1"/>
  <c r="G402" i="20"/>
  <c r="F402" i="20" s="1"/>
  <c r="G406" i="20"/>
  <c r="F406" i="20" s="1"/>
  <c r="G410" i="20"/>
  <c r="F410" i="20" s="1"/>
  <c r="G414" i="20"/>
  <c r="F414" i="20" s="1"/>
  <c r="G418" i="20"/>
  <c r="F418" i="20" s="1"/>
  <c r="G422" i="20"/>
  <c r="F422" i="20" s="1"/>
  <c r="G430" i="20"/>
  <c r="F430" i="20" s="1"/>
  <c r="G426" i="20"/>
  <c r="F426" i="20" s="1"/>
  <c r="G434" i="20"/>
  <c r="F434" i="20" s="1"/>
  <c r="G438" i="20"/>
  <c r="F438" i="20" s="1"/>
  <c r="G446" i="20"/>
  <c r="F446" i="20" s="1"/>
  <c r="G466" i="20"/>
  <c r="F466" i="20" s="1"/>
  <c r="G442" i="20"/>
  <c r="F442" i="20" s="1"/>
  <c r="G475" i="20"/>
  <c r="F475" i="20" s="1"/>
  <c r="G472" i="20"/>
  <c r="F472" i="20" s="1"/>
  <c r="G469" i="20"/>
  <c r="F469" i="20" s="1"/>
  <c r="G5" i="20"/>
  <c r="F5" i="20" s="1"/>
  <c r="G463" i="20"/>
  <c r="F463" i="20" s="1"/>
  <c r="E5" i="20" l="1"/>
  <c r="C494" i="20" s="1"/>
  <c r="E11" i="12" s="1"/>
  <c r="F11" i="12" s="1"/>
  <c r="L5" i="20"/>
  <c r="C491" i="20"/>
  <c r="E8" i="12" s="1"/>
  <c r="F8" i="12" s="1"/>
  <c r="C489" i="20"/>
  <c r="E6" i="12" s="1"/>
  <c r="L6" i="20"/>
  <c r="C499" i="20"/>
  <c r="E16" i="12" s="1"/>
  <c r="F16" i="12" s="1"/>
  <c r="C495" i="20"/>
  <c r="E12" i="12" s="1"/>
  <c r="F12" i="12" s="1"/>
  <c r="C493" i="20"/>
  <c r="E10" i="12" s="1"/>
  <c r="C497" i="20"/>
  <c r="E14" i="12" s="1"/>
  <c r="C498" i="20"/>
  <c r="E15" i="12" s="1"/>
  <c r="F15" i="12" s="1"/>
  <c r="C490" i="20" l="1"/>
  <c r="E7" i="12" s="1"/>
  <c r="F7" i="12" s="1"/>
  <c r="E13" i="12"/>
  <c r="F14" i="12"/>
  <c r="F10" i="12"/>
  <c r="E9" i="12"/>
  <c r="F6" i="12"/>
  <c r="C488" i="20"/>
  <c r="C496" i="20"/>
  <c r="C492" i="20"/>
  <c r="F18" i="12" l="1"/>
  <c r="D16" i="17" s="1"/>
  <c r="D17" i="17" s="1"/>
  <c r="D20" i="17" s="1"/>
  <c r="D22" i="17" s="1"/>
  <c r="D24" i="17" s="1"/>
  <c r="D6" i="17" s="1"/>
  <c r="D7" i="17" s="1"/>
  <c r="D8" i="17" s="1"/>
  <c r="E5" i="12"/>
  <c r="E18" i="12" s="1"/>
  <c r="C487" i="20"/>
  <c r="D17" i="11" l="1"/>
  <c r="D18" i="11" s="1"/>
  <c r="D21" i="11" s="1"/>
  <c r="D23" i="11" s="1"/>
  <c r="D25" i="11" s="1"/>
  <c r="D7" i="11" s="1"/>
  <c r="D8" i="11" s="1"/>
  <c r="D9" i="11" s="1"/>
  <c r="D10" i="11" s="1"/>
  <c r="D11" i="11" s="1"/>
  <c r="D9" i="17"/>
  <c r="D10" i="17" s="1"/>
  <c r="D11" i="17" s="1"/>
  <c r="D41" i="1" s="1"/>
  <c r="F41" i="1" s="1"/>
  <c r="D26" i="11" l="1"/>
  <c r="G41" i="1"/>
  <c r="C69" i="1" s="1"/>
  <c r="F69" i="1" s="1"/>
  <c r="E7" i="9"/>
  <c r="E11" i="9" s="1"/>
  <c r="E6" i="9" s="1"/>
  <c r="E5" i="9" s="1"/>
  <c r="G19" i="1" s="1"/>
  <c r="E5" i="4"/>
  <c r="G5" i="4" s="1"/>
  <c r="G4" i="4" s="1"/>
  <c r="C5" i="3" s="1"/>
  <c r="C11" i="3" s="1"/>
  <c r="H11" i="3" s="1"/>
  <c r="I11" i="3" s="1"/>
  <c r="I9" i="3" s="1"/>
  <c r="G18" i="1" l="1"/>
  <c r="G17" i="1" s="1"/>
  <c r="C6" i="1" s="1"/>
  <c r="D19" i="1"/>
  <c r="D53" i="1"/>
  <c r="D52" i="1" s="1"/>
  <c r="D70" i="1" s="1"/>
  <c r="D71" i="1" s="1"/>
  <c r="E53" i="1"/>
  <c r="E52" i="1" s="1"/>
  <c r="C53" i="1"/>
  <c r="C52" i="1" l="1"/>
  <c r="F53" i="1"/>
  <c r="F52" i="1" s="1"/>
  <c r="D18" i="1"/>
  <c r="F19" i="1"/>
  <c r="F18" i="1" s="1"/>
  <c r="D9" i="21" l="1"/>
  <c r="F17" i="1"/>
  <c r="C9" i="21"/>
  <c r="D17" i="1"/>
  <c r="D40" i="1" l="1"/>
  <c r="D37" i="1"/>
  <c r="C29" i="21"/>
  <c r="C32" i="21"/>
  <c r="C64" i="21"/>
  <c r="C20" i="21"/>
  <c r="C35" i="21"/>
  <c r="C41" i="21"/>
  <c r="C23" i="21"/>
  <c r="C26" i="21"/>
  <c r="E9" i="21"/>
  <c r="E20" i="21" l="1" a="1"/>
  <c r="E20" i="21" s="1"/>
  <c r="G20" i="21" s="1"/>
  <c r="D20" i="21"/>
  <c r="F20" i="21" s="1"/>
  <c r="D26" i="21"/>
  <c r="F26" i="21" s="1"/>
  <c r="E26" i="21" a="1"/>
  <c r="E26" i="21" s="1"/>
  <c r="G26" i="21" s="1"/>
  <c r="E23" i="21" a="1"/>
  <c r="E23" i="21" s="1"/>
  <c r="G23" i="21" s="1"/>
  <c r="D23" i="21"/>
  <c r="F23" i="21" s="1"/>
  <c r="E29" i="21" a="1"/>
  <c r="E29" i="21" s="1"/>
  <c r="G29" i="21" s="1"/>
  <c r="D29" i="21"/>
  <c r="F29" i="21" s="1"/>
  <c r="D41" i="21"/>
  <c r="F41" i="21" s="1"/>
  <c r="E41" i="21" a="1"/>
  <c r="E41" i="21" s="1"/>
  <c r="G41" i="21" s="1"/>
  <c r="D35" i="21"/>
  <c r="F35" i="21" s="1"/>
  <c r="E35" i="21" a="1"/>
  <c r="E35" i="21" s="1"/>
  <c r="G35" i="21" s="1"/>
  <c r="C125" i="21"/>
  <c r="D125" i="21" s="1" a="1"/>
  <c r="D125" i="21" s="1"/>
  <c r="E125" i="21" s="1"/>
  <c r="C78" i="21"/>
  <c r="D78" i="21" s="1" a="1"/>
  <c r="D78" i="21" s="1"/>
  <c r="E78" i="21" s="1"/>
  <c r="C94" i="21"/>
  <c r="D94" i="21" s="1" a="1"/>
  <c r="D94" i="21" s="1"/>
  <c r="E94" i="21" s="1"/>
  <c r="C71" i="21"/>
  <c r="D71" i="21" s="1" a="1"/>
  <c r="D71" i="21" s="1"/>
  <c r="E71" i="21" s="1"/>
  <c r="C117" i="21"/>
  <c r="D117" i="21" s="1" a="1"/>
  <c r="D117" i="21" s="1"/>
  <c r="E117" i="21" s="1"/>
  <c r="C86" i="21"/>
  <c r="D86" i="21" s="1" a="1"/>
  <c r="D86" i="21" s="1"/>
  <c r="E86" i="21" s="1"/>
  <c r="C102" i="21"/>
  <c r="D102" i="21" s="1" a="1"/>
  <c r="D102" i="21" s="1"/>
  <c r="E102" i="21" s="1"/>
  <c r="D64" i="21" a="1"/>
  <c r="D64" i="21" s="1"/>
  <c r="E64" i="21" s="1"/>
  <c r="F37" i="1"/>
  <c r="D36" i="1"/>
  <c r="D32" i="21"/>
  <c r="F32" i="21" s="1"/>
  <c r="E32" i="21" a="1"/>
  <c r="E32" i="21" s="1"/>
  <c r="G32" i="21" s="1"/>
  <c r="F40" i="1"/>
  <c r="D39" i="1"/>
  <c r="H20" i="21" l="1"/>
  <c r="I20" i="21" s="1"/>
  <c r="I18" i="21" s="1"/>
  <c r="D28" i="1" s="1"/>
  <c r="D29" i="1" s="1"/>
  <c r="F29" i="1" s="1"/>
  <c r="G29" i="1" s="1"/>
  <c r="H26" i="21"/>
  <c r="I26" i="21" s="1"/>
  <c r="I24" i="21" s="1"/>
  <c r="H35" i="21"/>
  <c r="I35" i="21" s="1"/>
  <c r="I33" i="21" s="1"/>
  <c r="D35" i="1" s="1"/>
  <c r="F35" i="1" s="1"/>
  <c r="G35" i="1" s="1"/>
  <c r="C64" i="1" s="1"/>
  <c r="F64" i="1" s="1"/>
  <c r="H32" i="21"/>
  <c r="I32" i="21" s="1"/>
  <c r="I30" i="21" s="1"/>
  <c r="H23" i="21"/>
  <c r="I23" i="21" s="1"/>
  <c r="I21" i="21" s="1"/>
  <c r="G31" i="1" s="1"/>
  <c r="H29" i="21"/>
  <c r="I29" i="21" s="1"/>
  <c r="I27" i="21" s="1"/>
  <c r="D32" i="1" s="1"/>
  <c r="F32" i="1" s="1"/>
  <c r="G32" i="1" s="1"/>
  <c r="C62" i="1" s="1"/>
  <c r="F62" i="1" s="1"/>
  <c r="H41" i="21"/>
  <c r="I41" i="21" s="1"/>
  <c r="I39" i="21" s="1"/>
  <c r="D34" i="1" s="1"/>
  <c r="F34" i="1" s="1"/>
  <c r="F36" i="1"/>
  <c r="G37" i="1"/>
  <c r="F39" i="1"/>
  <c r="G40" i="1"/>
  <c r="F28" i="1" l="1"/>
  <c r="D27" i="1"/>
  <c r="F33" i="1"/>
  <c r="D31" i="1"/>
  <c r="F31" i="1" s="1"/>
  <c r="C61" i="1"/>
  <c r="F61" i="1" s="1"/>
  <c r="D33" i="1"/>
  <c r="G34" i="1"/>
  <c r="C65" i="1"/>
  <c r="F65" i="1" s="1"/>
  <c r="G36" i="1"/>
  <c r="C68" i="1"/>
  <c r="G39" i="1"/>
  <c r="C9" i="1" s="1"/>
  <c r="F27" i="1" l="1"/>
  <c r="G28" i="1"/>
  <c r="G27" i="1" s="1"/>
  <c r="F30" i="1"/>
  <c r="D30" i="1"/>
  <c r="D43" i="1" s="1"/>
  <c r="G33" i="1"/>
  <c r="G30" i="1" s="1"/>
  <c r="C63" i="1"/>
  <c r="F68" i="1"/>
  <c r="F67" i="1" s="1"/>
  <c r="C67" i="1"/>
  <c r="F43" i="1" l="1"/>
  <c r="C59" i="1"/>
  <c r="E59" i="1"/>
  <c r="E70" i="1" s="1"/>
  <c r="E71" i="1" s="1"/>
  <c r="C7" i="1"/>
  <c r="F42" i="1"/>
  <c r="F44" i="1" s="1"/>
  <c r="D42" i="1"/>
  <c r="D44" i="1" s="1"/>
  <c r="C60" i="1"/>
  <c r="F63" i="1"/>
  <c r="C8" i="1"/>
  <c r="G43" i="1"/>
  <c r="E11" i="21" s="1"/>
  <c r="F59" i="1" l="1"/>
  <c r="G42" i="1"/>
  <c r="G44" i="1" s="1"/>
  <c r="G45" i="1" s="1"/>
  <c r="F60" i="1"/>
  <c r="C70" i="1"/>
  <c r="F70" i="1" s="1"/>
  <c r="C138" i="21"/>
  <c r="D138" i="21" s="1" a="1"/>
  <c r="D138" i="21" s="1"/>
  <c r="E138" i="21" s="1"/>
  <c r="C139" i="21"/>
  <c r="D139" i="21" s="1" a="1"/>
  <c r="D139" i="21" s="1"/>
  <c r="E139" i="21" s="1"/>
  <c r="C52" i="21"/>
  <c r="C48" i="21"/>
  <c r="E12" i="21" l="1"/>
  <c r="E13" i="21" s="1"/>
  <c r="C131" i="21" s="1"/>
  <c r="D131" i="21" s="1" a="1"/>
  <c r="D131" i="21" s="1"/>
  <c r="E131" i="21" s="1"/>
  <c r="C10" i="1"/>
  <c r="C11" i="1" s="1"/>
  <c r="C12" i="1" s="1"/>
  <c r="C71" i="1"/>
  <c r="C49" i="21"/>
  <c r="E48" i="21" a="1"/>
  <c r="E48" i="21" s="1"/>
  <c r="G48" i="21" s="1"/>
  <c r="D48" i="21"/>
  <c r="F48" i="21" s="1"/>
  <c r="D52" i="21"/>
  <c r="F52" i="21" s="1"/>
  <c r="E52" i="21" a="1"/>
  <c r="E52" i="21" s="1"/>
  <c r="G52" i="21" s="1"/>
  <c r="F71" i="1"/>
  <c r="H52" i="21" l="1"/>
  <c r="I52" i="21" s="1"/>
  <c r="H48" i="21"/>
  <c r="I48" i="21" s="1"/>
  <c r="D49" i="21"/>
  <c r="F49" i="21" s="1"/>
  <c r="E49" i="21" a="1"/>
  <c r="E49" i="21" s="1"/>
  <c r="G49" i="21" s="1"/>
  <c r="H49" i="21" l="1"/>
  <c r="I4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5" authorId="0" shapeId="0" xr:uid="{47454EF8-E87C-4095-97EA-CDED95075D3B}">
      <text>
        <r>
          <rPr>
            <b/>
            <sz val="9"/>
            <color indexed="81"/>
            <rFont val="Tahoma"/>
            <family val="2"/>
          </rPr>
          <t>Author:
Cập nhật UC</t>
        </r>
      </text>
    </comment>
    <comment ref="D56" authorId="0" shapeId="0" xr:uid="{875A94BA-1CBC-43C6-B137-E3AB862BE671}">
      <text>
        <r>
          <rPr>
            <b/>
            <sz val="9"/>
            <color indexed="81"/>
            <rFont val="Tahoma"/>
            <family val="2"/>
          </rPr>
          <t>Author:</t>
        </r>
        <r>
          <rPr>
            <sz val="9"/>
            <color indexed="81"/>
            <rFont val="Tahoma"/>
            <family val="2"/>
          </rPr>
          <t xml:space="preserve">
Cập nhật mô tả transaction</t>
        </r>
      </text>
    </comment>
    <comment ref="B302" authorId="0" shapeId="0" xr:uid="{74C277E2-5A46-471F-A4D5-7730A5DDC877}">
      <text>
        <r>
          <rPr>
            <b/>
            <sz val="9"/>
            <color indexed="81"/>
            <rFont val="Tahoma"/>
            <family val="2"/>
          </rPr>
          <t>Author:</t>
        </r>
        <r>
          <rPr>
            <sz val="9"/>
            <color indexed="81"/>
            <rFont val="Tahoma"/>
            <family val="2"/>
          </rPr>
          <t xml:space="preserve">
Bỏ UC số 44 cũ. OCR bóc tác các trường thông tin trong văn bản thay bằng UC số 53.</t>
        </r>
      </text>
    </comment>
    <comment ref="B334" authorId="0" shapeId="0" xr:uid="{66349745-EF89-42C8-AEDC-BBC464904ED2}">
      <text>
        <r>
          <rPr>
            <b/>
            <sz val="9"/>
            <color indexed="81"/>
            <rFont val="Tahoma"/>
            <family val="2"/>
          </rPr>
          <t xml:space="preserve">Author:
Bổ sung UC thay thế UC số 44 cũ </t>
        </r>
      </text>
    </comment>
    <comment ref="B385" authorId="0" shapeId="0" xr:uid="{F29EA743-F689-4851-8955-03C9F2CC7550}">
      <text>
        <r>
          <rPr>
            <b/>
            <sz val="9"/>
            <color indexed="81"/>
            <rFont val="Tahoma"/>
            <family val="2"/>
          </rPr>
          <t>Author:
- Cập nhật tên UC từ UC.63 -&gt; UC.87
- Cập nhật cách viết transaction từ UC.63 -&gt; UC.87</t>
        </r>
      </text>
    </comment>
  </commentList>
</comments>
</file>

<file path=xl/sharedStrings.xml><?xml version="1.0" encoding="utf-8"?>
<sst xmlns="http://schemas.openxmlformats.org/spreadsheetml/2006/main" count="6916" uniqueCount="2688">
  <si>
    <t>BẢNG 1: BẢNG TỔNG MỨC ĐẦU TƯ</t>
  </si>
  <si>
    <t>BẢNG TỔNG MỨC ĐẦU TƯ</t>
  </si>
  <si>
    <t>Đơn vị tính: VNĐ</t>
  </si>
  <si>
    <t>STT</t>
  </si>
  <si>
    <t>Nội dung chi phí</t>
  </si>
  <si>
    <t>Giá trị sau thuế</t>
  </si>
  <si>
    <t>Chi phí thuê DV CNTT</t>
  </si>
  <si>
    <t>Chi phí quản lý</t>
  </si>
  <si>
    <t>Chi phí tư vấn</t>
  </si>
  <si>
    <t>Chi phí khác</t>
  </si>
  <si>
    <t>Chi phí dự phòng</t>
  </si>
  <si>
    <t>TỔNG CỘNG (1+2+3+4+5)</t>
  </si>
  <si>
    <t>TỔNG CỘNG (Làm tròn)</t>
  </si>
  <si>
    <t>Diễn giải bảng Tổng mức đầu tư</t>
  </si>
  <si>
    <t>Đơn vị tính: Đồng</t>
  </si>
  <si>
    <t>TT</t>
  </si>
  <si>
    <t>Hạng mục chi phí</t>
  </si>
  <si>
    <t>Ký hiệu</t>
  </si>
  <si>
    <t>Giá trị trước thuế</t>
  </si>
  <si>
    <t>Thuế GTGT (%)</t>
  </si>
  <si>
    <t>Thuế GTGT</t>
  </si>
  <si>
    <t>Ghi chú</t>
  </si>
  <si>
    <t>I</t>
  </si>
  <si>
    <t>Chi phí thuê dịch vụ CNTT</t>
  </si>
  <si>
    <t>Gt</t>
  </si>
  <si>
    <t>Chi phí thuê dịch vụ phần mềm nội bộ, CSDL</t>
  </si>
  <si>
    <t>Chi phí thuê phần mềm Ecabinet 3 năm</t>
  </si>
  <si>
    <t>Tham chiếu Bảng 9. Chi phí thuê phần mềm</t>
  </si>
  <si>
    <t>Chi phí đào tạo hướng dẫn sử dụng phần mềm</t>
  </si>
  <si>
    <t>Tham chiếu Bảng 5. Chi phí đào tạo</t>
  </si>
  <si>
    <t>Chi phí dịch vụ hỗ trợ kỹ thuật, quản trị vận hành, bảo trì phần mềm 3 năm</t>
  </si>
  <si>
    <t>Chi phí dịch vụ hỗ trợ kỹ thuật 3 năm</t>
  </si>
  <si>
    <t xml:space="preserve">Tham chiếu Bảng 4.1. Chi phí hỗ trợ kỹ thuật người dùng trực tiếp tại VPQH </t>
  </si>
  <si>
    <t>Chi phí dịch vụ bảo trì phần mềm 3 năm</t>
  </si>
  <si>
    <t>Tham chiếu Bảng 4.2. Chi phí bảo trì phần mềm</t>
  </si>
  <si>
    <t>Chi phí dịch vụ quản trị vận hành ứng dụng 3 năm</t>
  </si>
  <si>
    <t>Tham chiếu Bảng 4.3. Chi phí dịch vụ quản trị vận hành ứng dụng</t>
  </si>
  <si>
    <t>Chi phí phần mềm thương mại</t>
  </si>
  <si>
    <t>Chi phí license OCR (bóc tách trường thông tin văn bản)</t>
  </si>
  <si>
    <t>Tham chiếu Bảng 1.1. Chi phí thuê dịch vụ OCR bóc tách trường thông tin văn bản</t>
  </si>
  <si>
    <t>II</t>
  </si>
  <si>
    <t xml:space="preserve">Chi phí quản lý hoạt động thuê dịch vụ CNTT </t>
  </si>
  <si>
    <r>
      <rPr>
        <b/>
        <sz val="13"/>
        <color theme="1"/>
        <rFont val="Times New Roman"/>
        <family val="1"/>
      </rPr>
      <t>G</t>
    </r>
    <r>
      <rPr>
        <b/>
        <vertAlign val="subscript"/>
        <sz val="13"/>
        <color theme="1"/>
        <rFont val="Times New Roman"/>
        <family val="1"/>
      </rPr>
      <t>qlda</t>
    </r>
  </si>
  <si>
    <t>Chủ đầu tư tự thực hiện</t>
  </si>
  <si>
    <t>Chi phí thực hiện quản lý dự án</t>
  </si>
  <si>
    <r>
      <rPr>
        <sz val="13"/>
        <color theme="1"/>
        <rFont val="Times New Roman"/>
        <family val="1"/>
      </rPr>
      <t>G</t>
    </r>
    <r>
      <rPr>
        <vertAlign val="subscript"/>
        <sz val="13"/>
        <color theme="1"/>
        <rFont val="Times New Roman"/>
        <family val="1"/>
      </rPr>
      <t>thqlda</t>
    </r>
  </si>
  <si>
    <r>
      <rPr>
        <sz val="13"/>
        <color theme="1"/>
        <rFont val="Times New Roman"/>
        <family val="1"/>
      </rPr>
      <t xml:space="preserve">* Căn cứ QĐ số </t>
    </r>
    <r>
      <rPr>
        <b/>
        <sz val="13"/>
        <color theme="1"/>
        <rFont val="Times New Roman"/>
        <family val="1"/>
      </rPr>
      <t>1688/QĐ-BTTTT</t>
    </r>
    <r>
      <rPr>
        <sz val="13"/>
        <color theme="1"/>
        <rFont val="Times New Roman"/>
        <family val="1"/>
      </rPr>
      <t xml:space="preserve"> ngày 11/10/2019</t>
    </r>
  </si>
  <si>
    <t>Chi phí giám sát, đánh giá hiệu quả đầu tư</t>
  </si>
  <si>
    <r>
      <rPr>
        <sz val="13"/>
        <color theme="1"/>
        <rFont val="Times New Roman"/>
        <family val="1"/>
      </rPr>
      <t>20% x G</t>
    </r>
    <r>
      <rPr>
        <vertAlign val="subscript"/>
        <sz val="13"/>
        <color theme="1"/>
        <rFont val="Times New Roman"/>
        <family val="1"/>
      </rPr>
      <t>thqlda</t>
    </r>
  </si>
  <si>
    <t>NĐ số 29/2021/NĐ-CP
(Điều 88. Chi phí và nguồn vốn thực hiện giám sát, đánh giá đầu tư)</t>
  </si>
  <si>
    <t>III</t>
  </si>
  <si>
    <t>Chi phí tư vấn lập kế hoạch thuê</t>
  </si>
  <si>
    <r>
      <rPr>
        <b/>
        <sz val="13"/>
        <color theme="1"/>
        <rFont val="Times New Roman"/>
        <family val="1"/>
      </rPr>
      <t>G</t>
    </r>
    <r>
      <rPr>
        <b/>
        <vertAlign val="subscript"/>
        <sz val="13"/>
        <color theme="1"/>
        <rFont val="Times New Roman"/>
        <family val="1"/>
      </rPr>
      <t>tv</t>
    </r>
  </si>
  <si>
    <t xml:space="preserve">Chi phí tư vấn khảo sát và lập Kế hoạch thuê DV CNTT </t>
  </si>
  <si>
    <r>
      <rPr>
        <sz val="13"/>
        <color theme="1"/>
        <rFont val="Times New Roman"/>
        <family val="1"/>
      </rPr>
      <t>G</t>
    </r>
    <r>
      <rPr>
        <vertAlign val="subscript"/>
        <sz val="13"/>
        <color theme="1"/>
        <rFont val="Times New Roman"/>
        <family val="1"/>
      </rPr>
      <t>tvkhtdvcntt</t>
    </r>
  </si>
  <si>
    <t>Theo Hợp đồng số 1661/2024/HĐTV</t>
  </si>
  <si>
    <t>Chi phí Thẩm tra tính hiệu quả và tính khả thi của Kế hoạch thuê DV CNTT</t>
  </si>
  <si>
    <t>Tham chiếu Bảng 2. Chi phí tư vấn theo Quyết số 1688/QĐ-BTTTT (Bảng số 4)</t>
  </si>
  <si>
    <t>Chi phí lập hồ sơ mời thầu, đánh giá hồ sơ dự thầu</t>
  </si>
  <si>
    <r>
      <rPr>
        <sz val="13"/>
        <color theme="1"/>
        <rFont val="Times New Roman"/>
        <family val="1"/>
      </rPr>
      <t xml:space="preserve">Chi phí lập hồ sơ mời thầu và đánh giá hồ sơ dự thầu </t>
    </r>
    <r>
      <rPr>
        <b/>
        <sz val="13"/>
        <color theme="1"/>
        <rFont val="Times New Roman"/>
        <family val="1"/>
      </rPr>
      <t>gói thuê dịch vụ CNTT</t>
    </r>
  </si>
  <si>
    <t>Tham chiếu Bảng 2. Chi phí tư vấn theo Quyết số 1688/QĐ-BTTTT (Bảng số 8)</t>
  </si>
  <si>
    <r>
      <rPr>
        <sz val="13"/>
        <color theme="1"/>
        <rFont val="Times New Roman"/>
        <family val="1"/>
      </rPr>
      <t xml:space="preserve">Chi phí lập hồ sơ mời thầu, đánh giá hồ sơ dự thầu </t>
    </r>
    <r>
      <rPr>
        <b/>
        <sz val="13"/>
        <color theme="1"/>
        <rFont val="Times New Roman"/>
        <family val="1"/>
      </rPr>
      <t>gói thầu kiểm thử độc lập</t>
    </r>
  </si>
  <si>
    <t>Tham chiếu Bảng 6. Chi phí lập HSMT, đánh giá HSDT</t>
  </si>
  <si>
    <t>Chi phí tư vấn thẩm định hồ sơ mời thầu và thẩm định kết quả lựa chọn nhà thầu</t>
  </si>
  <si>
    <t>Tham chiếu Bảng 7. Chi phí thẩm định HSMT và thẩm định KQLCNT</t>
  </si>
  <si>
    <r>
      <rPr>
        <sz val="13"/>
        <color theme="1"/>
        <rFont val="Times New Roman"/>
        <family val="1"/>
      </rPr>
      <t xml:space="preserve">Chi phí thẩm định hồ sơ mời thầu và thẩm định KQLCNT </t>
    </r>
    <r>
      <rPr>
        <b/>
        <sz val="13"/>
        <color theme="1"/>
        <rFont val="Times New Roman"/>
        <family val="1"/>
      </rPr>
      <t>gói thuê dịch vụ CNTT</t>
    </r>
    <r>
      <rPr>
        <sz val="13"/>
        <color theme="1"/>
        <rFont val="Times New Roman"/>
        <family val="1"/>
      </rPr>
      <t xml:space="preserve"> </t>
    </r>
  </si>
  <si>
    <t>Điều 12 NĐ 24/2024/NĐ-CP</t>
  </si>
  <si>
    <r>
      <rPr>
        <sz val="13"/>
        <color theme="1"/>
        <rFont val="Times New Roman"/>
        <family val="1"/>
      </rPr>
      <t xml:space="preserve">Chi phí thẩm định hồ sơ mời thầu và thẩm định KQLCNT </t>
    </r>
    <r>
      <rPr>
        <b/>
        <sz val="13"/>
        <color theme="1"/>
        <rFont val="Times New Roman"/>
        <family val="1"/>
      </rPr>
      <t>gói thầu kiểm thử độc lập</t>
    </r>
    <r>
      <rPr>
        <sz val="13"/>
        <color theme="1"/>
        <rFont val="Times New Roman"/>
        <family val="1"/>
      </rPr>
      <t xml:space="preserve"> </t>
    </r>
  </si>
  <si>
    <t>IV</t>
  </si>
  <si>
    <t xml:space="preserve">Gk </t>
  </si>
  <si>
    <t>Chi phí thẩm định giá</t>
  </si>
  <si>
    <t>Gt*1%</t>
  </si>
  <si>
    <t xml:space="preserve">Chi phí kiểm thử nghiệm thu phần mềm độc lập </t>
  </si>
  <si>
    <t>Gkt</t>
  </si>
  <si>
    <r>
      <rPr>
        <sz val="13"/>
        <color theme="1"/>
        <rFont val="Times New Roman"/>
        <family val="1"/>
      </rPr>
      <t xml:space="preserve">Tham khảo </t>
    </r>
    <r>
      <rPr>
        <b/>
        <sz val="13"/>
        <color rgb="FFFF0000"/>
        <rFont val="Times New Roman"/>
        <family val="1"/>
      </rPr>
      <t>Bảng 12. Chi phí kiểm thử</t>
    </r>
    <r>
      <rPr>
        <sz val="13"/>
        <color theme="1"/>
        <rFont val="Times New Roman"/>
        <family val="1"/>
      </rPr>
      <t xml:space="preserve"> </t>
    </r>
    <r>
      <rPr>
        <b/>
        <sz val="13"/>
        <color rgb="FFFF0000"/>
        <rFont val="Times New Roman"/>
        <family val="1"/>
      </rPr>
      <t>độc lập</t>
    </r>
  </si>
  <si>
    <t>V</t>
  </si>
  <si>
    <t>Gdp</t>
  </si>
  <si>
    <r>
      <rPr>
        <b/>
        <sz val="13"/>
        <color theme="1"/>
        <rFont val="Times New Roman"/>
        <family val="1"/>
      </rPr>
      <t>5% Tổng (I + II + III +IV</t>
    </r>
    <r>
      <rPr>
        <sz val="13"/>
        <color theme="1"/>
        <rFont val="Times New Roman"/>
        <family val="1"/>
      </rPr>
      <t>)</t>
    </r>
  </si>
  <si>
    <t>Tổng mức đầu tư (trước dự phòng)</t>
  </si>
  <si>
    <t>(I+II+III+IV)</t>
  </si>
  <si>
    <t>Tổng mức đầu tư (cả dự phòng)</t>
  </si>
  <si>
    <t>(I+II+III+IV+V)</t>
  </si>
  <si>
    <t>TỔNG MỨC ĐẦU TƯ (làm tròn)</t>
  </si>
  <si>
    <t>BẢNG PHÂN BỔ KINH PHÍ THUÊ DV CNTT THEO NĂM</t>
  </si>
  <si>
    <t>Hạng mục</t>
  </si>
  <si>
    <t>Kinh phí theo năm</t>
  </si>
  <si>
    <t>Năm 1</t>
  </si>
  <si>
    <t>Năm 2</t>
  </si>
  <si>
    <t>Năm 3</t>
  </si>
  <si>
    <t>Tổng cộng</t>
  </si>
  <si>
    <t xml:space="preserve">Chi phí thuê dịch vụ </t>
  </si>
  <si>
    <t>Chi phí quản lý dự án</t>
  </si>
  <si>
    <t>Chi phí khảo sát và chi phí tư vấn lập kế hoạch thuê DV CNTT</t>
  </si>
  <si>
    <t xml:space="preserve">Phân bổ hết trong năm đầu </t>
  </si>
  <si>
    <t>Chi phí lập hồ sơ mời thầu và đánh giá hồ sơ dự thầu gói thuê dịch vụ CNTT</t>
  </si>
  <si>
    <t>Chi phí lập hồ sơ mời thầu, đánh giá hồ sơ dự thầu gói thầu kiểm thử độc lập</t>
  </si>
  <si>
    <t xml:space="preserve">Chi phí thẩm định hồ sơ mời thầu và thẩm định KQLCNT gói thuê dịch vụ CNTT </t>
  </si>
  <si>
    <t xml:space="preserve">Chi phí thẩm định hồ sơ mời thầu và thẩm định KQLCNT gói thầu kiểm thử độc lập </t>
  </si>
  <si>
    <t>Bảng 1.1. BẢNG TÍNH CHI PHÍ THUÊ DỊCH VỤ OCR BÓC TÁCH TRƯỜNG THÔNG TIN VĂN BẢN</t>
  </si>
  <si>
    <t>*Căn cứ tính toán:
- Thông tư số 18/2024/TT-BTTTT ngày 30/12/2024 của Bộ Thông tin và Truyền thông: Quy định lập và quản lý chi phí đầu tư ứng dụng công nghệ thông tin, thuê dịch vụ công nghệ thông tin sử dụng nguồn vốn ngân sách nhà nước</t>
  </si>
  <si>
    <t>Nội dung</t>
  </si>
  <si>
    <t>Diễn giải</t>
  </si>
  <si>
    <t>Đơn vị tính</t>
  </si>
  <si>
    <t>Giá trị</t>
  </si>
  <si>
    <t>Chi phí thuê dịch vụ CNTT theo yêu cầu riêng trong thời gian 5 năm</t>
  </si>
  <si>
    <t>Gtdv = Gdv*n</t>
  </si>
  <si>
    <t>đồng</t>
  </si>
  <si>
    <t>Chi phí thuê dịch vụ CNTT theo yêu cầu riêng trong chu kỳ thanh toán</t>
  </si>
  <si>
    <t>Gdv =((Td*r*(1+r)^n - S*r)/ ((1+r)^n - 1))*(1+GTGT)</t>
  </si>
  <si>
    <t>1. Theo công thức
2. Các chu kỳ thanh toán đều nhau
3. Tính cho phương án thanh toán vào cuối kỳ</t>
  </si>
  <si>
    <t>2.1</t>
  </si>
  <si>
    <t>Chi phí xây dựng, phát triển hình thành dịch vụ</t>
  </si>
  <si>
    <t>Td</t>
  </si>
  <si>
    <t>Theo báo giá thị trường, đây là chi phí mua License OCR (trước thuế VAT)</t>
  </si>
  <si>
    <t>2.2</t>
  </si>
  <si>
    <t>Mức lãi suất cho thuê theo kỳ thanh toán</t>
  </si>
  <si>
    <t>r = N/k</t>
  </si>
  <si>
    <t>%</t>
  </si>
  <si>
    <t>Theo công thức</t>
  </si>
  <si>
    <t>2.2.1</t>
  </si>
  <si>
    <t>Bình quân lãi suất trung bình</t>
  </si>
  <si>
    <t>N</t>
  </si>
  <si>
    <t>Tham chiếu Bảng 10. Bảng tính bình quân lãi suất trung bình của các ngân hàng</t>
  </si>
  <si>
    <t>2.2.2</t>
  </si>
  <si>
    <t>Số kỳ thanh toán trong một năm thuê dịch vụ theo yêu cầu riêng</t>
  </si>
  <si>
    <t>k</t>
  </si>
  <si>
    <t>kỳ</t>
  </si>
  <si>
    <t xml:space="preserve">Số kỳ thanh toán trong 1 năm thuê dịch vụ. </t>
  </si>
  <si>
    <t>2.4</t>
  </si>
  <si>
    <t>Giá trị còn lại của tài sản cấu thành dịch vụ của bên cho thuê tại thời điểm kết thúc thời gian thuê dịch vụ theo yêu cầu riêng</t>
  </si>
  <si>
    <t>S = Td/kh*(kh-n)</t>
  </si>
  <si>
    <t>2.4.1</t>
  </si>
  <si>
    <t>Thời gian khấu hao</t>
  </si>
  <si>
    <t>kh</t>
  </si>
  <si>
    <t>năm</t>
  </si>
  <si>
    <t>Số kỳ thanh toán trong thời gian thuê dịch vụ theo yêu cầu riêng</t>
  </si>
  <si>
    <t>n</t>
  </si>
  <si>
    <t>Thanh toán 6 tháng/lần, 1 năm thanh toán 2 lần nên số kỳ thanh toán là 2 x 3 = 6 kỳ</t>
  </si>
  <si>
    <t>Số năm thuê dịch vụ</t>
  </si>
  <si>
    <t>(năm)</t>
  </si>
  <si>
    <t>Số kỳ thanh toán trong 1 năm</t>
  </si>
  <si>
    <t>(kỳ)</t>
  </si>
  <si>
    <t xml:space="preserve">BẢNG 2: CHI PHÍ TƯ VẤN </t>
  </si>
  <si>
    <t>Bảng tổng hợp chi phí thiết bị</t>
  </si>
  <si>
    <t>Chưa VAT</t>
  </si>
  <si>
    <t>Hạng mục hạ tầng kỹ thuật CNTT</t>
  </si>
  <si>
    <t>Hạng mục phần mềm nội bộ, CSDL</t>
  </si>
  <si>
    <t>Đơn vị tính: đồng</t>
  </si>
  <si>
    <t>QĐ số 1688/QĐ-BTTTT</t>
  </si>
  <si>
    <t>Ga</t>
  </si>
  <si>
    <t>Gb</t>
  </si>
  <si>
    <t>Na</t>
  </si>
  <si>
    <t>Nb</t>
  </si>
  <si>
    <t>Nt</t>
  </si>
  <si>
    <t xml:space="preserve">Chi phí thẩm tra tính hiệu quả và tính khả thi (Bảng 4) </t>
  </si>
  <si>
    <t>BẢNG 3 -  TỔNG HỢP CHI PHÍ THIẾT BỊ HÌNH THÀNH DỊCH VỤ CNTT THEO YÊU CẦU RIÊNG</t>
  </si>
  <si>
    <t xml:space="preserve">Hạng mục </t>
  </si>
  <si>
    <t>Mô tả</t>
  </si>
  <si>
    <t>Đơn giá dự toán</t>
  </si>
  <si>
    <t>Số lượng</t>
  </si>
  <si>
    <t>Thành tiền (trước VAT)</t>
  </si>
  <si>
    <t>Phần mềm nội bộ, cơ sở dữ liệu</t>
  </si>
  <si>
    <t>Chi phí xây dựng Phần mềm nội bộ, cơ sở dữ liệu</t>
  </si>
  <si>
    <t>Tham chiếu tới mô tả cụ thể, dự toán cho phần mềm nội bộ</t>
  </si>
  <si>
    <t>Phần mềm</t>
  </si>
  <si>
    <r>
      <rPr>
        <sz val="12"/>
        <color theme="1"/>
        <rFont val="Times New Roman"/>
        <family val="1"/>
      </rPr>
      <t xml:space="preserve">Tham chiếu </t>
    </r>
    <r>
      <rPr>
        <b/>
        <sz val="12"/>
        <color theme="1"/>
        <rFont val="Times New Roman"/>
        <family val="1"/>
      </rPr>
      <t xml:space="preserve">Bảng 11 - Chi phí xây dựng phần mềm nội bộ </t>
    </r>
    <r>
      <rPr>
        <sz val="12"/>
        <color theme="1"/>
        <rFont val="Times New Roman"/>
        <family val="1"/>
      </rPr>
      <t xml:space="preserve">
* Quyết định 671/QĐ-BTTTT, ngày 26/04/2024, v/v "Ban hành hướng dẫn xác định chi phí PMNB"</t>
    </r>
  </si>
  <si>
    <t>Tham chiếu tới mô tả cụ thể, dự toán chi phí đào tạo</t>
  </si>
  <si>
    <t>Dịch vụ</t>
  </si>
  <si>
    <r>
      <rPr>
        <sz val="12"/>
        <color theme="1"/>
        <rFont val="Times New Roman"/>
        <family val="1"/>
      </rPr>
      <t xml:space="preserve">Tham chiếu </t>
    </r>
    <r>
      <rPr>
        <b/>
        <sz val="12"/>
        <color theme="1"/>
        <rFont val="Times New Roman"/>
        <family val="1"/>
      </rPr>
      <t>Bảng 5 - Chi phí đào tạo hướng dẫn sử dụng phần mềm</t>
    </r>
  </si>
  <si>
    <t>Hạ tầng kỹ thuật CNTT</t>
  </si>
  <si>
    <t>Chi phí phần mềm thương mại (License OCR bóc tách trường thông tin văn bản)</t>
  </si>
  <si>
    <t>Theo Báo giá thị trường</t>
  </si>
  <si>
    <t>License</t>
  </si>
  <si>
    <t>BẢNG 7: CHI PHÍ ĐÀO TẠO HƯỚNG DẪN SỬ DỤNG</t>
  </si>
  <si>
    <t>Khoản mục chi</t>
  </si>
  <si>
    <t>Đơn vị</t>
  </si>
  <si>
    <t>Đơn giá
(VNĐ)</t>
  </si>
  <si>
    <t>Thành tiền
(VNĐ)</t>
  </si>
  <si>
    <t>Diễn giải</t>
  </si>
  <si>
    <t>Đào tạo nghiệp vụ tại BTP</t>
  </si>
  <si>
    <t>Lớp</t>
  </si>
  <si>
    <t>Chi phí tổ chức 1 lớp</t>
  </si>
  <si>
    <t>Thời gian đào tạo</t>
  </si>
  <si>
    <t>Ngày</t>
  </si>
  <si>
    <t>Số lượng học viên / lớp</t>
  </si>
  <si>
    <t>Học viên</t>
  </si>
  <si>
    <t>Chi phí photo, in ấn slide và tài liệu video hướng dẫn sử dụng, phiếu đóng góp ý kiến</t>
  </si>
  <si>
    <t>Bộ</t>
  </si>
  <si>
    <t>Chi văn phòng phẩm phục vụ cho đào tạo</t>
  </si>
  <si>
    <t>Người</t>
  </si>
  <si>
    <t>Thù lao giảng viên chính (01 giảng viên)</t>
  </si>
  <si>
    <t>Người x ngày</t>
  </si>
  <si>
    <t>Phụ cấp ăn uống giảng viên, trợ giảng</t>
  </si>
  <si>
    <t xml:space="preserve">Nước uống (học viên) </t>
  </si>
  <si>
    <t xml:space="preserve">Video </t>
  </si>
  <si>
    <t>Gói</t>
  </si>
  <si>
    <t>Tham chiếu đến Bảng 5.1. Chi phí xây dựng video bài giảng</t>
  </si>
  <si>
    <t>TỔNG CỘNG (I)</t>
  </si>
  <si>
    <t>CHI PHÍ QUẢN LÝ CHUNG LỚP HỌC (chi thù lao người tổ chức lớp học, chi phí phục vụ khai giảng bế giảng, chi phí tổ chức lớp học,...)</t>
  </si>
  <si>
    <t>Khoá</t>
  </si>
  <si>
    <t>TỔNG CHI PHÍ</t>
  </si>
  <si>
    <t>BẢNG 5.1 - CHI PHÍ XÂY DỰNG VIDEO BÀI GIẢNG</t>
  </si>
  <si>
    <t>Công việc thực hiện</t>
  </si>
  <si>
    <t>Ngày công chuyên gia</t>
  </si>
  <si>
    <t>Thành tiền
(Đồng)</t>
  </si>
  <si>
    <t>Mức 4</t>
  </si>
  <si>
    <t>Mức 3</t>
  </si>
  <si>
    <t>Mức 2</t>
  </si>
  <si>
    <t>Mức 1</t>
  </si>
  <si>
    <t>Chi phí chuyên gia (CG)</t>
  </si>
  <si>
    <t>Thu thập dữ liệu xây dựng video bài giảng</t>
  </si>
  <si>
    <t>Xây dựng video bài giảng</t>
  </si>
  <si>
    <t>Chỉnh lý, điều chỉnh video bài giảng</t>
  </si>
  <si>
    <t>Xuất bản video bài giảng</t>
  </si>
  <si>
    <t>Chi phí quản lý (55% của CG) (QL)</t>
  </si>
  <si>
    <t xml:space="preserve">Thông tư số 18/2024/TT-BTTTT </t>
  </si>
  <si>
    <t>Chi phí khác (K) (văn phòng phẩm)</t>
  </si>
  <si>
    <t xml:space="preserve">Thu nhập chịu thuế tính trước (TN) 6% của (CG+QL+K) </t>
  </si>
  <si>
    <t>Tổng trước VAT</t>
  </si>
  <si>
    <t>VAT: 8% của (CG+QL+K +TN)</t>
  </si>
  <si>
    <t xml:space="preserve">Tổng cộng </t>
  </si>
  <si>
    <t xml:space="preserve">Ghi chú: Lương chuyên gia tư vấn (CGTV) áp dụng Thông tư số 02/2015/TT-BLĐTBXH của Bộ Lao động - Thương binh và Xã hội </t>
  </si>
  <si>
    <t>Lương  CGTV 
Mức 4</t>
  </si>
  <si>
    <t xml:space="preserve">Lương  CGTV 
Mức 3 </t>
  </si>
  <si>
    <t>Lương  CGTV 
Mức 2</t>
  </si>
  <si>
    <t xml:space="preserve">Lương  CGTV 
Mức 1 </t>
  </si>
  <si>
    <t>Lương tháng</t>
  </si>
  <si>
    <t>Đơn giá ngày công</t>
  </si>
  <si>
    <t>BẢNG 6 - CHI PHÍ LẬP HỒ SƠ MỜI THẦU, ĐÁNH GIÁ HSDT</t>
  </si>
  <si>
    <t>BẢNG 7 - CHI PHÍ THẨM ĐỊNH HỒ SƠ MỜI THẦU VÀ THẨM ĐỊNH KQLCNT</t>
  </si>
  <si>
    <t>Lập HSMT cho gói thầu, đánh giá HSDT của nhà thầu tham gia</t>
  </si>
  <si>
    <t xml:space="preserve">Thẩm định HSMT cho gói thầu </t>
  </si>
  <si>
    <t>Chỉnh sửa, hoàn thiện HSMT theo ý kiến thẩm định/thẩm tra (nếu có)</t>
  </si>
  <si>
    <t>Lập Báo cáo thẩm định HSMT</t>
  </si>
  <si>
    <t>Kiểm tra, đánh giá tính hợp lệ của HSDT cho gói thầu</t>
  </si>
  <si>
    <t>Kiểm tra, đánh giá Báo cáo đánh giá HSDT</t>
  </si>
  <si>
    <t>Đánh giá chi tiết hồ sơ dự thầu</t>
  </si>
  <si>
    <t>Kiểm tra, đánh giá KQLCNT</t>
  </si>
  <si>
    <t>Lập Báo cáo đánh giá HSDT</t>
  </si>
  <si>
    <t>Lập Báo cáo thẩm định KQLCNT</t>
  </si>
  <si>
    <t>Dự toán chi tiết</t>
  </si>
  <si>
    <t>Vật tư, vật liệu</t>
  </si>
  <si>
    <t>Khối lượng</t>
  </si>
  <si>
    <t>Đơn giá (đồng)</t>
  </si>
  <si>
    <t>Thành tiền (đồng)</t>
  </si>
  <si>
    <t xml:space="preserve">Giấy in/photocopy A4 </t>
  </si>
  <si>
    <t>Ram</t>
  </si>
  <si>
    <t>https://vanphongphamhn.com.vn/giay-in-plus-a4-pd167300.html</t>
  </si>
  <si>
    <t>Giấy bìa đóng quyển A4, bìa mica</t>
  </si>
  <si>
    <t>gam</t>
  </si>
  <si>
    <t>https://vppminhduc.vn/?gad_source=1&amp;gclid=Cj0KCQjwlN6wBhCcARIsAKZvD5iJ81ell2LmN8hL1tQFTXfRdR5cpRZ6iQULJuBnHa16My5ggjLrPc0aAoTuEALw_wcB</t>
  </si>
  <si>
    <t xml:space="preserve">Băng dính </t>
  </si>
  <si>
    <t>Cuộn</t>
  </si>
  <si>
    <t>BẢNG 8 - DIỄN GIẢI CHI TIẾT CHI PHÍ TIỀN LƯƠNG LAO ĐỘNG</t>
  </si>
  <si>
    <t>Theo Quyết định số 320/QĐ-BKHCN ngày 30/3/2025 của Bộ Khoa học và Công nghệ hướng dẫn xác định đơn giá nhân công trong quản lý chi phí đầu tư ứng dụng công nghệ thông tin sử dụng nguồn vốn ngân sách nhà nước</t>
  </si>
  <si>
    <t>Mức lương cơ sở (MLcs)</t>
  </si>
  <si>
    <t>Nghị định số 73/2024/NĐ-CP ngày 30/06/2024</t>
  </si>
  <si>
    <t>Số ngày làm việc trong tháng</t>
  </si>
  <si>
    <t>Chọn phân loại Vùng/Khu vực</t>
  </si>
  <si>
    <t>Chọn giá trị</t>
  </si>
  <si>
    <t>Hệ số điều chỉnh</t>
  </si>
  <si>
    <t>Tự động</t>
  </si>
  <si>
    <r>
      <rPr>
        <b/>
        <sz val="12"/>
        <color theme="1"/>
        <rFont val="Times New Roman"/>
        <family val="1"/>
      </rPr>
      <t>Lương tối thiểu theo vùng (ML</t>
    </r>
    <r>
      <rPr>
        <b/>
        <vertAlign val="subscript"/>
        <sz val="12"/>
        <color theme="1"/>
        <rFont val="Times New Roman"/>
        <family val="1"/>
      </rPr>
      <t>ttv</t>
    </r>
    <r>
      <rPr>
        <b/>
        <sz val="12"/>
        <color theme="1"/>
        <rFont val="Times New Roman"/>
        <family val="1"/>
      </rPr>
      <t>)</t>
    </r>
  </si>
  <si>
    <t>Tiêu chí xác định</t>
  </si>
  <si>
    <t>Mã ghi chú</t>
  </si>
  <si>
    <t>Cách tính</t>
  </si>
  <si>
    <t>Cấp bậc, hệ số, mức lương</t>
  </si>
  <si>
    <t>Cấp bậc kỹ sư</t>
  </si>
  <si>
    <r>
      <rPr>
        <sz val="12"/>
        <color rgb="FF000000"/>
        <rFont val="Times New Roman"/>
        <family val="1"/>
      </rPr>
      <t>KS</t>
    </r>
    <r>
      <rPr>
        <vertAlign val="subscript"/>
        <sz val="12"/>
        <color rgb="FF000000"/>
        <rFont val="Times New Roman"/>
        <family val="1"/>
      </rPr>
      <t>b</t>
    </r>
  </si>
  <si>
    <t>Theo quy định</t>
  </si>
  <si>
    <t>KS1</t>
  </si>
  <si>
    <t>KS2</t>
  </si>
  <si>
    <t>KS3</t>
  </si>
  <si>
    <t>KS4</t>
  </si>
  <si>
    <t>KS5</t>
  </si>
  <si>
    <t>KS6</t>
  </si>
  <si>
    <t>KS7</t>
  </si>
  <si>
    <t>KS8</t>
  </si>
  <si>
    <t>Hệ số lương</t>
  </si>
  <si>
    <r>
      <rPr>
        <sz val="12"/>
        <color rgb="FF000000"/>
        <rFont val="Times New Roman"/>
        <family val="1"/>
      </rPr>
      <t>H</t>
    </r>
    <r>
      <rPr>
        <vertAlign val="subscript"/>
        <sz val="12"/>
        <color rgb="FF000000"/>
        <rFont val="Times New Roman"/>
        <family val="1"/>
      </rPr>
      <t>cb</t>
    </r>
  </si>
  <si>
    <t>Quyết định số 320/QĐ-BKHCN ngày 30/3/2025 của Bộ Khoa học và Công nghệ</t>
  </si>
  <si>
    <t>Mức lương cơ sở</t>
  </si>
  <si>
    <t>MLcs</t>
  </si>
  <si>
    <r>
      <rPr>
        <sz val="12"/>
        <color rgb="FF000000"/>
        <rFont val="Times New Roman"/>
        <family val="1"/>
      </rPr>
      <t>H</t>
    </r>
    <r>
      <rPr>
        <vertAlign val="subscript"/>
        <sz val="12"/>
        <color rgb="FF000000"/>
        <rFont val="Times New Roman"/>
        <family val="1"/>
      </rPr>
      <t>đc</t>
    </r>
  </si>
  <si>
    <t xml:space="preserve">Quyết định số 320/QĐ-BKHCN ngày 30/3/2025 của Bộ Khoa học và Công nghệ, vùng I </t>
  </si>
  <si>
    <t>Lương cơ bản/tháng</t>
  </si>
  <si>
    <r>
      <rPr>
        <sz val="12"/>
        <color rgb="FF000000"/>
        <rFont val="Times New Roman"/>
        <family val="1"/>
      </rPr>
      <t>L</t>
    </r>
    <r>
      <rPr>
        <vertAlign val="subscript"/>
        <sz val="12"/>
        <color rgb="FF000000"/>
        <rFont val="Times New Roman"/>
        <family val="1"/>
      </rPr>
      <t>cb</t>
    </r>
  </si>
  <si>
    <r>
      <rPr>
        <sz val="12"/>
        <color rgb="FF000000"/>
        <rFont val="Times New Roman"/>
        <family val="1"/>
      </rPr>
      <t>MLcs*H</t>
    </r>
    <r>
      <rPr>
        <vertAlign val="subscript"/>
        <sz val="12"/>
        <color rgb="FF000000"/>
        <rFont val="Times New Roman"/>
        <family val="1"/>
      </rPr>
      <t>cb</t>
    </r>
    <r>
      <rPr>
        <sz val="12"/>
        <color rgb="FF000000"/>
        <rFont val="Times New Roman"/>
        <family val="1"/>
      </rPr>
      <t xml:space="preserve"> </t>
    </r>
  </si>
  <si>
    <t>Mức lương lao động/tháng</t>
  </si>
  <si>
    <t>MLcb</t>
  </si>
  <si>
    <r>
      <rPr>
        <sz val="14"/>
        <color theme="1"/>
        <rFont val="Times New Roman"/>
        <family val="1"/>
      </rPr>
      <t>MLcs*H</t>
    </r>
    <r>
      <rPr>
        <vertAlign val="subscript"/>
        <sz val="14"/>
        <color theme="1"/>
        <rFont val="Times New Roman"/>
        <family val="1"/>
      </rPr>
      <t>cb</t>
    </r>
    <r>
      <rPr>
        <sz val="14"/>
        <color theme="1"/>
        <rFont val="Times New Roman"/>
        <family val="1"/>
      </rPr>
      <t xml:space="preserve"> *(1+H</t>
    </r>
    <r>
      <rPr>
        <vertAlign val="subscript"/>
        <sz val="14"/>
        <color theme="1"/>
        <rFont val="Times New Roman"/>
        <family val="1"/>
      </rPr>
      <t>đc</t>
    </r>
    <r>
      <rPr>
        <sz val="14"/>
        <color theme="1"/>
        <rFont val="Times New Roman"/>
        <family val="1"/>
      </rPr>
      <t>)</t>
    </r>
  </si>
  <si>
    <t>Các chi phí bảo hiểm</t>
  </si>
  <si>
    <t>CPBH</t>
  </si>
  <si>
    <r>
      <rPr>
        <b/>
        <sz val="12"/>
        <color rgb="FF000000"/>
        <rFont val="Times New Roman"/>
        <family val="1"/>
      </rPr>
      <t>BH</t>
    </r>
    <r>
      <rPr>
        <b/>
        <vertAlign val="subscript"/>
        <sz val="12"/>
        <color rgb="FF000000"/>
        <rFont val="Times New Roman"/>
        <family val="1"/>
      </rPr>
      <t>xh</t>
    </r>
    <r>
      <rPr>
        <b/>
        <sz val="12"/>
        <color rgb="FF000000"/>
        <rFont val="Times New Roman"/>
        <family val="1"/>
      </rPr>
      <t>+BH</t>
    </r>
    <r>
      <rPr>
        <b/>
        <vertAlign val="subscript"/>
        <sz val="12"/>
        <color rgb="FF000000"/>
        <rFont val="Times New Roman"/>
        <family val="1"/>
      </rPr>
      <t>yt</t>
    </r>
    <r>
      <rPr>
        <b/>
        <sz val="12"/>
        <color rgb="FF000000"/>
        <rFont val="Times New Roman"/>
        <family val="1"/>
      </rPr>
      <t>+BH</t>
    </r>
    <r>
      <rPr>
        <b/>
        <vertAlign val="subscript"/>
        <sz val="12"/>
        <color rgb="FF000000"/>
        <rFont val="Times New Roman"/>
        <family val="1"/>
      </rPr>
      <t>tn</t>
    </r>
    <r>
      <rPr>
        <b/>
        <sz val="12"/>
        <color rgb="FF000000"/>
        <rFont val="Times New Roman"/>
        <family val="1"/>
      </rPr>
      <t>+CĐP</t>
    </r>
  </si>
  <si>
    <t>- Bảo hiểm xã hội</t>
  </si>
  <si>
    <r>
      <rPr>
        <sz val="12"/>
        <color theme="1"/>
        <rFont val="Times New Roman"/>
        <family val="1"/>
      </rPr>
      <t>BH</t>
    </r>
    <r>
      <rPr>
        <vertAlign val="subscript"/>
        <sz val="12"/>
        <color theme="1"/>
        <rFont val="Times New Roman"/>
        <family val="1"/>
      </rPr>
      <t>xh</t>
    </r>
  </si>
  <si>
    <r>
      <rPr>
        <sz val="12"/>
        <color rgb="FF000000"/>
        <rFont val="Times New Roman"/>
        <family val="1"/>
      </rPr>
      <t>17.5%*max(L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</si>
  <si>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r>
      <rPr>
        <b/>
        <sz val="12"/>
        <color theme="1"/>
        <rFont val="Times New Roman"/>
        <family val="1"/>
      </rPr>
      <t xml:space="preserve">1. Điều 32. Luật Bảo hiểm xã hội số 41/2024/QH15  </t>
    </r>
    <r>
      <rPr>
        <sz val="12"/>
        <color theme="1"/>
        <rFont val="Times New Roman"/>
        <family val="1"/>
      </rPr>
      <t xml:space="preserve">quy định: (1) 3% vào quỹ ốm đau và thai sản; (2) 14% vào quỹ hưu trí và tử tuất.
</t>
    </r>
    <r>
      <rPr>
        <b/>
        <sz val="12"/>
        <color theme="1"/>
        <rFont val="Times New Roman"/>
        <family val="1"/>
      </rPr>
      <t>2. Điều 22 - Quyết định 595/QĐ-BHXH</t>
    </r>
    <r>
      <rPr>
        <sz val="12"/>
        <color theme="1"/>
        <rFont val="Times New Roman"/>
        <family val="1"/>
      </rPr>
      <t xml:space="preserve"> quy định từ ngày 01/06/2017: (1) 0.5% vào quỹ bảo hiểm tai nạn lao động, bệnh nghề nghiệp; (2) 0.5% Bảo hiểm tai nạn lao động 
</t>
    </r>
    <r>
      <rPr>
        <b/>
        <sz val="12"/>
        <color theme="1"/>
        <rFont val="Times New Roman"/>
        <family val="1"/>
      </rPr>
      <t>3. Nghị định 143/2018/NĐ-CP</t>
    </r>
    <r>
      <rPr>
        <sz val="12"/>
        <color theme="1"/>
        <rFont val="Times New Roman"/>
        <family val="1"/>
      </rPr>
      <t xml:space="preserve"> và </t>
    </r>
    <r>
      <rPr>
        <b/>
        <sz val="12"/>
        <color theme="1"/>
        <rFont val="Times New Roman"/>
        <family val="1"/>
      </rPr>
      <t>Thông báo 4447/TB-BHXH ngày 22/12/2021</t>
    </r>
  </si>
  <si>
    <t>- Bảo hiểm y tế</t>
  </si>
  <si>
    <r>
      <rPr>
        <sz val="12"/>
        <color theme="1"/>
        <rFont val="Times New Roman"/>
        <family val="1"/>
      </rPr>
      <t>BH</t>
    </r>
    <r>
      <rPr>
        <vertAlign val="subscript"/>
        <sz val="12"/>
        <color theme="1"/>
        <rFont val="Times New Roman"/>
        <family val="1"/>
      </rPr>
      <t>yt</t>
    </r>
  </si>
  <si>
    <r>
      <rPr>
        <sz val="12"/>
        <color rgb="FF000000"/>
        <rFont val="Times New Roman"/>
        <family val="1"/>
      </rPr>
      <t>3%*max(L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</si>
  <si>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18 Quyết định số 595/QĐ-BHXH</t>
  </si>
  <si>
    <t>- Bảo hiểm thất nghiệp</t>
  </si>
  <si>
    <r>
      <rPr>
        <sz val="12"/>
        <color theme="1"/>
        <rFont val="Times New Roman"/>
        <family val="1"/>
      </rPr>
      <t>BH</t>
    </r>
    <r>
      <rPr>
        <vertAlign val="subscript"/>
        <sz val="12"/>
        <color theme="1"/>
        <rFont val="Times New Roman"/>
        <family val="1"/>
      </rPr>
      <t>tn</t>
    </r>
  </si>
  <si>
    <r>
      <rPr>
        <sz val="12"/>
        <color rgb="FF000000"/>
        <rFont val="Times New Roman"/>
        <family val="1"/>
      </rPr>
      <t>1%*max(L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</si>
  <si>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14 Quyết định 595/QĐ-BHXH</t>
  </si>
  <si>
    <t>- Công đoàn phí</t>
  </si>
  <si>
    <t>CĐP</t>
  </si>
  <si>
    <r>
      <rPr>
        <sz val="12"/>
        <color rgb="FF000000"/>
        <rFont val="Times New Roman"/>
        <family val="1"/>
      </rPr>
      <t>2%*max(L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</si>
  <si>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5 Nghị định 191/2013/NĐ-CP ngày 21/11/2013</t>
  </si>
  <si>
    <t>Giá nhân công trực tiếp/tháng</t>
  </si>
  <si>
    <t>NCt</t>
  </si>
  <si>
    <t>MLcb+CPBH</t>
  </si>
  <si>
    <t>Giá nhân công trực tiếp/ngày</t>
  </si>
  <si>
    <t>NCn</t>
  </si>
  <si>
    <t>NCt/26</t>
  </si>
  <si>
    <t>1 tháng: 26 ngày làm việc</t>
  </si>
  <si>
    <t>Giá nhân công trực tiếp/giờ</t>
  </si>
  <si>
    <t>NCg</t>
  </si>
  <si>
    <t>NCn/8</t>
  </si>
  <si>
    <t>Một ngày: 8h làm việc</t>
  </si>
  <si>
    <t>Hệ số điều chỉnh theo vùng (căn cứ Quyết định số 320/QĐ-BKHCN ngày 30/3/2025 của Bộ Khoa học và Công nghệ)</t>
  </si>
  <si>
    <t>Vùng</t>
  </si>
  <si>
    <t>Nghị định 74/2024/NĐ-CP quy định về mức lương tối thiểu vùng áp dụng đối với người lao động làm việc theo hợp đồng lao động</t>
  </si>
  <si>
    <t>Mức lương tối thiểu vùng áp dụng đối với người lao động làm việc ở doanh nghiệp</t>
  </si>
  <si>
    <t>Mức lương cơ sở 
(Từ ngày 01 tháng 7 năm 2024)</t>
  </si>
  <si>
    <t xml:space="preserve"> DIỄN GIẢI CHI PHÍ THUÊ CHUYÊN GIA THỰC HIỆN CÁC CÔNG TÁC TƯ VẤN</t>
  </si>
  <si>
    <t>MỨC CHUYÊN GIA</t>
  </si>
  <si>
    <t>Mức 4 
(dưới 5 năm kinh nghiệm)</t>
  </si>
  <si>
    <t>Mức 3 
(đến 10 năm kinh nghiệm)</t>
  </si>
  <si>
    <t>Mức 2
(Đến 15 năm kinh nghiệm)</t>
  </si>
  <si>
    <t>Mức 1
(từ 15 năm kinh nghiệm trở lên)</t>
  </si>
  <si>
    <t xml:space="preserve">Trường hợp cần thiết, đối với dự án, công trình có quy mô lớn, kỹ thuật phức tạp, sử dụng công nghệ hiện đại đòi hỏi chuyên gia tư vấn có trình độ chuyên môn kỹ thuật đặc biệt, khả năng cung ứng của thị trường lao động còn hạn chế hoặc điều kiện làm việc khó khăn, ở vùng sâu, vùng xa, chủ đầu tư hoặc bên mời thầu lựa chọn, báo cáo người có thẩm quyền xem xét, quyết định mức lương chuyên gia tư vấn cao hơn nhưng tối đa không quá 1.5 lần so với mức lương quy định </t>
  </si>
  <si>
    <r>
      <rPr>
        <sz val="13"/>
        <color rgb="FF000000"/>
        <rFont val="Times New Roman"/>
        <family val="1"/>
      </rPr>
      <t>Lương tháng (đ/tháng)</t>
    </r>
    <r>
      <rPr>
        <b/>
        <sz val="13"/>
        <color rgb="FF000000"/>
        <rFont val="Times New Roman"/>
        <family val="1"/>
      </rPr>
      <t xml:space="preserve">
Tại Điều 3 Thông tư</t>
    </r>
  </si>
  <si>
    <t>Mã 
hiệu</t>
  </si>
  <si>
    <t>Nhân sự 
theo ngạch bậc</t>
  </si>
  <si>
    <t>Phát triển phần mềm</t>
  </si>
  <si>
    <t>Số 
lượng</t>
  </si>
  <si>
    <t>Giờ công
(VND/người/giờ)</t>
  </si>
  <si>
    <t>KS bậc 1/8</t>
  </si>
  <si>
    <t>KS bậc 2/8</t>
  </si>
  <si>
    <t>KS bậc 3/8</t>
  </si>
  <si>
    <t>KS bậc 4/8</t>
  </si>
  <si>
    <t>KS bậc 5/8</t>
  </si>
  <si>
    <t>KS bậc 6/8</t>
  </si>
  <si>
    <t>KS bậc 7/8</t>
  </si>
  <si>
    <t>KS bậc 8/8</t>
  </si>
  <si>
    <t>Tính giờ công 
trung bình (H)</t>
  </si>
  <si>
    <t>Bảng 9. BẢNG TÍNH CHI PHÍ THUÊ DỊCH VỤ CNTT THEO YÊU CẦU RIÊNG (Gtdv)</t>
  </si>
  <si>
    <t>Chi phí thuê dịch vụ CNTT theo yêu cầu riêng trong thời gian 3 năm</t>
  </si>
  <si>
    <t>Tham chiếu Chi phí xây dựng phát triển hình thành Hệ thống quản lý văn bản và điều hành điện tử tại Bảng 11 - Bảng tính toán giá trị phần mềm</t>
  </si>
  <si>
    <t>Bảng 10. BẢNG TÍNH BÌNH QUÂN LÃI SUẤT TRUNG BÌNH CỦA NGÂN HÀNG</t>
  </si>
  <si>
    <t>Ngân hàng</t>
  </si>
  <si>
    <t>Lãi suất huy động tiền gửi Việt Nam đồng</t>
  </si>
  <si>
    <t>Lãi suất trung bình</t>
  </si>
  <si>
    <t>Kỳ hạn 01 năm</t>
  </si>
  <si>
    <t>Kỳ hạn 05 năm</t>
  </si>
  <si>
    <t>Vietcombank</t>
  </si>
  <si>
    <t>BIDV</t>
  </si>
  <si>
    <t>Vietinbank</t>
  </si>
  <si>
    <t xml:space="preserve">BẢNG 11: BẢNG TÍNH TOÁN GIÁ TRỊ PHẦN MỀM
</t>
  </si>
  <si>
    <r>
      <rPr>
        <sz val="14"/>
        <color theme="1"/>
        <rFont val="Times New Roman"/>
        <family val="1"/>
      </rPr>
      <t>Căn cứ:</t>
    </r>
    <r>
      <rPr>
        <sz val="14"/>
        <color rgb="FFFF0000"/>
        <rFont val="Times New Roman"/>
        <family val="1"/>
      </rPr>
      <t xml:space="preserve">
- Quyết định số 671/QĐ-BTTTT, ngày 26 tháng 4 năm 2024, v/v Ban hành hướng dẫn xác định chi phí phần mềm nội bộ</t>
    </r>
    <r>
      <rPr>
        <sz val="14"/>
        <color theme="1"/>
        <rFont val="Times New Roman"/>
        <family val="1"/>
      </rPr>
      <t xml:space="preserve">
- Quyết định số 129/QĐ-BTTTT, ngày 03/02/2021, v/v Ban hành hướng dẫn xác định đơn giá nhân công trong quản lý chi phí đầu tư ứng dụng công nghệ thông tin sử dụng nguồn vốn ngân sách nhà nước
</t>
    </r>
    <r>
      <rPr>
        <i/>
        <sz val="14"/>
        <color theme="1"/>
        <rFont val="Times New Roman"/>
        <family val="1"/>
      </rPr>
      <t>Lưu ý: Cách viết thống nhất số thập phân (sử dụng ký tự "." hoặc "," cần nhất quán trong tài liệu)</t>
    </r>
  </si>
  <si>
    <t>GIÁ TRỊ DỰ TOÁN PHẦN MỀM NỘI BỘ</t>
  </si>
  <si>
    <t>Khoản mục chi phí</t>
  </si>
  <si>
    <t>Chi phí trực tiếp xây dựng, phát triển, nâng cấp, mở rộng phần mềm nội bộ (G)</t>
  </si>
  <si>
    <t>G = 1.4*E*P*H</t>
  </si>
  <si>
    <t>Chi phí chung (C)</t>
  </si>
  <si>
    <t>C = 65%*G</t>
  </si>
  <si>
    <t>Thu nhập chịu thuế tính trước (TL)</t>
  </si>
  <si>
    <t>TL = 6%*(G + C)</t>
  </si>
  <si>
    <t>Chi phí của phần mềm (Gpm)</t>
  </si>
  <si>
    <t>Gpm = G + C + TL</t>
  </si>
  <si>
    <t>TỔNG CỘNG</t>
  </si>
  <si>
    <t>Gpm (làm tròn)</t>
  </si>
  <si>
    <t>DIỄN GIẢI CHI PHÍ TRỰC TIẾP XÂY DỰNG, PHÁT TRIỂN, NÂNG CẤP, MỞ RỘNG PHẦN MỀM NỘI BỘ</t>
  </si>
  <si>
    <t>Tính điểm trường hợp sử dụng - Use case</t>
  </si>
  <si>
    <r>
      <rPr>
        <sz val="14"/>
        <color theme="1"/>
        <rFont val="Times New Roman"/>
        <family val="1"/>
      </rPr>
      <t xml:space="preserve">Điểm Actor </t>
    </r>
    <r>
      <rPr>
        <b/>
        <i/>
        <sz val="14"/>
        <color theme="1"/>
        <rFont val="Times New Roman"/>
        <family val="1"/>
      </rPr>
      <t>(TAW</t>
    </r>
    <r>
      <rPr>
        <sz val="14"/>
        <color theme="1"/>
        <rFont val="Times New Roman"/>
        <family val="1"/>
      </rPr>
      <t>)</t>
    </r>
  </si>
  <si>
    <r>
      <rPr>
        <sz val="14"/>
        <color theme="1"/>
        <rFont val="Times New Roman"/>
        <family val="1"/>
      </rPr>
      <t xml:space="preserve">Tham chiếu </t>
    </r>
    <r>
      <rPr>
        <b/>
        <sz val="14"/>
        <color theme="1"/>
        <rFont val="Times New Roman"/>
        <family val="1"/>
      </rPr>
      <t>bảng 11.2</t>
    </r>
    <r>
      <rPr>
        <sz val="14"/>
        <color theme="1"/>
        <rFont val="Times New Roman"/>
        <family val="1"/>
      </rPr>
      <t xml:space="preserve"> - Bảng tính toán điểm các tác nhân (actors) tương tác, trao đổi thông tin với phần mềm</t>
    </r>
  </si>
  <si>
    <r>
      <rPr>
        <sz val="14"/>
        <color theme="1"/>
        <rFont val="Times New Roman"/>
        <family val="1"/>
      </rPr>
      <t>Điểm Use-case (</t>
    </r>
    <r>
      <rPr>
        <b/>
        <i/>
        <sz val="14"/>
        <color theme="1"/>
        <rFont val="Times New Roman"/>
        <family val="1"/>
      </rPr>
      <t>TBF</t>
    </r>
    <r>
      <rPr>
        <sz val="14"/>
        <color theme="1"/>
        <rFont val="Times New Roman"/>
        <family val="1"/>
      </rPr>
      <t>)</t>
    </r>
  </si>
  <si>
    <r>
      <rPr>
        <sz val="14"/>
        <color theme="1"/>
        <rFont val="Times New Roman"/>
        <family val="1"/>
      </rPr>
      <t>Tham chiếu</t>
    </r>
    <r>
      <rPr>
        <b/>
        <sz val="14"/>
        <color theme="1"/>
        <rFont val="Times New Roman"/>
        <family val="1"/>
      </rPr>
      <t xml:space="preserve"> bảng 11.1</t>
    </r>
    <r>
      <rPr>
        <sz val="14"/>
        <color theme="1"/>
        <rFont val="Times New Roman"/>
        <family val="1"/>
      </rPr>
      <t xml:space="preserve"> - Bảng tính toán điểm các trường hợp sử dụng</t>
    </r>
  </si>
  <si>
    <t>Tính điểm UUCP</t>
  </si>
  <si>
    <t>UUCP = TAW +TBF</t>
  </si>
  <si>
    <r>
      <rPr>
        <sz val="14"/>
        <color theme="1"/>
        <rFont val="Times New Roman"/>
        <family val="1"/>
      </rPr>
      <t>Hệ số phức tạp KT-CN (</t>
    </r>
    <r>
      <rPr>
        <b/>
        <i/>
        <sz val="14"/>
        <color theme="1"/>
        <rFont val="Times New Roman"/>
        <family val="1"/>
      </rPr>
      <t>TCF</t>
    </r>
    <r>
      <rPr>
        <sz val="14"/>
        <color theme="1"/>
        <rFont val="Times New Roman"/>
        <family val="1"/>
      </rPr>
      <t>)</t>
    </r>
  </si>
  <si>
    <t>TCF = 0.6 + (0.01 x TFW)</t>
  </si>
  <si>
    <r>
      <rPr>
        <sz val="14"/>
        <color theme="1"/>
        <rFont val="Times New Roman"/>
        <family val="1"/>
      </rPr>
      <t xml:space="preserve">Tham chiếu </t>
    </r>
    <r>
      <rPr>
        <b/>
        <sz val="14"/>
        <color theme="1"/>
        <rFont val="Times New Roman"/>
        <family val="1"/>
      </rPr>
      <t>bảng 11.3 -</t>
    </r>
    <r>
      <rPr>
        <sz val="14"/>
        <color theme="1"/>
        <rFont val="Times New Roman"/>
        <family val="1"/>
      </rPr>
      <t xml:space="preserve"> Bảng tính toán hệ số phức tạp kỹ thuật - công nghệ</t>
    </r>
  </si>
  <si>
    <r>
      <rPr>
        <sz val="14"/>
        <color theme="1"/>
        <rFont val="Times New Roman"/>
        <family val="1"/>
      </rPr>
      <t>Hệ số phức tạp về môi trường (</t>
    </r>
    <r>
      <rPr>
        <b/>
        <i/>
        <sz val="14"/>
        <color theme="1"/>
        <rFont val="Times New Roman"/>
        <family val="1"/>
      </rPr>
      <t>EF</t>
    </r>
    <r>
      <rPr>
        <sz val="14"/>
        <color theme="1"/>
        <rFont val="Times New Roman"/>
        <family val="1"/>
      </rPr>
      <t>)</t>
    </r>
  </si>
  <si>
    <t>EF = 1.4 + (-0.03 x EFW)</t>
  </si>
  <si>
    <r>
      <rPr>
        <sz val="14"/>
        <color theme="1"/>
        <rFont val="Times New Roman"/>
        <family val="1"/>
      </rPr>
      <t xml:space="preserve">Tham chiếu </t>
    </r>
    <r>
      <rPr>
        <b/>
        <sz val="14"/>
        <color theme="1"/>
        <rFont val="Times New Roman"/>
        <family val="1"/>
      </rPr>
      <t>bảng 11.4</t>
    </r>
    <r>
      <rPr>
        <sz val="14"/>
        <color theme="1"/>
        <rFont val="Times New Roman"/>
        <family val="1"/>
      </rPr>
      <t xml:space="preserve"> - Bảng tính toán hệ số tác động môi trường và nhóm làm việc, hệ số phức tạp về môi trường, xác định độ ổn định kinh nghiệm và nội suy thời gian lao động</t>
    </r>
  </si>
  <si>
    <r>
      <rPr>
        <sz val="14"/>
        <color theme="1"/>
        <rFont val="Times New Roman"/>
        <family val="1"/>
      </rPr>
      <t xml:space="preserve">Tính điểm </t>
    </r>
    <r>
      <rPr>
        <b/>
        <i/>
        <sz val="14"/>
        <color theme="1"/>
        <rFont val="Times New Roman"/>
        <family val="1"/>
      </rPr>
      <t>AUCP</t>
    </r>
  </si>
  <si>
    <t>AUCP = UUCP x TCF x EF</t>
  </si>
  <si>
    <t>Nội suy thời gian lao động (P)</t>
  </si>
  <si>
    <t>P: người/giờ/AUCP</t>
  </si>
  <si>
    <r>
      <rPr>
        <sz val="14"/>
        <color theme="1"/>
        <rFont val="Times New Roman"/>
        <family val="1"/>
      </rPr>
      <t xml:space="preserve">Nội suy từ độ ổn định kinh nghiệm (ES), tham chiếu </t>
    </r>
    <r>
      <rPr>
        <b/>
        <sz val="14"/>
        <color theme="1"/>
        <rFont val="Times New Roman"/>
        <family val="1"/>
      </rPr>
      <t>bảng 11.4</t>
    </r>
  </si>
  <si>
    <t>Giá trị nỗ lực thực tế (E)</t>
  </si>
  <si>
    <t>E = 10/6 x AUCP</t>
  </si>
  <si>
    <r>
      <rPr>
        <b/>
        <sz val="14"/>
        <color theme="1"/>
        <rFont val="Times New Roman"/>
        <family val="1"/>
      </rPr>
      <t>Mức lương lao động bình quân (</t>
    </r>
    <r>
      <rPr>
        <b/>
        <i/>
        <sz val="14"/>
        <color theme="1"/>
        <rFont val="Times New Roman"/>
        <family val="1"/>
      </rPr>
      <t>H</t>
    </r>
    <r>
      <rPr>
        <b/>
        <sz val="14"/>
        <color theme="1"/>
        <rFont val="Times New Roman"/>
        <family val="1"/>
      </rPr>
      <t>)</t>
    </r>
  </si>
  <si>
    <t>H = Giá nhân công trực tiếp/giờ</t>
  </si>
  <si>
    <r>
      <rPr>
        <sz val="14"/>
        <color theme="1"/>
        <rFont val="Times New Roman"/>
        <family val="1"/>
      </rPr>
      <t xml:space="preserve">Tham chiếu </t>
    </r>
    <r>
      <rPr>
        <b/>
        <sz val="14"/>
        <color theme="1"/>
        <rFont val="Times New Roman"/>
        <family val="1"/>
      </rPr>
      <t>bảng 8</t>
    </r>
    <r>
      <rPr>
        <sz val="14"/>
        <color theme="1"/>
        <rFont val="Times New Roman"/>
        <family val="1"/>
      </rPr>
      <t xml:space="preserve"> - Diễn giải chi tiết chi phí tiền lương lao động</t>
    </r>
  </si>
  <si>
    <t>Giá trị phần mềm nội bộ (G)</t>
  </si>
  <si>
    <t>G = 1.4 x E x P x H</t>
  </si>
  <si>
    <t>Làm tròn</t>
  </si>
  <si>
    <t xml:space="preserve">BẢNG 11.1 - BẢNG TÍNH TOÁN ĐIỂM CÁC TRƯỜNG HỢP SỬ DỤNG (USE-CASE) - TBF </t>
  </si>
  <si>
    <t xml:space="preserve">Loại </t>
  </si>
  <si>
    <t>Trọng số</t>
  </si>
  <si>
    <t>Hệ số
BMT</t>
  </si>
  <si>
    <t>Số trường hợp sử dụng</t>
  </si>
  <si>
    <t>Điểm của từng loại trường hợp sử dụng</t>
  </si>
  <si>
    <t>B</t>
  </si>
  <si>
    <t>Trường hợp sử dụng có các giao dịch mô tả yêu cầu chức năng nghiệp vụ của phần mềm, không bao gồm chức năng được phân loại M và T.</t>
  </si>
  <si>
    <t xml:space="preserve">Đơn giản </t>
  </si>
  <si>
    <t>Có số lượng giao dịch &lt; 4</t>
  </si>
  <si>
    <t>Trung bình</t>
  </si>
  <si>
    <t xml:space="preserve">Có số lượng giao dịch từ 4 đến 7 </t>
  </si>
  <si>
    <t>Phức tạp</t>
  </si>
  <si>
    <t>Có số lượng giao dịch &gt; 7</t>
  </si>
  <si>
    <t>M</t>
  </si>
  <si>
    <t>Trường hợp sử dụng có các giao dịch mô tả yêu cầu chức năng kết nối, liên thông, chia sẻ dữ liệu với các hệ thống hạ tầng kỹ thuật, phần mềm, CSDL liên quan.</t>
  </si>
  <si>
    <t>T</t>
  </si>
  <si>
    <t>Trường hợp sử dụng có các giao dịch mô tả yêu cầu chức năng ứng dụng công nghệ trí tuệ nhân tạo (AI), chuỗi khhối (blockchain), thực tế ảo/thực tế tăng cường (VR/AR), Datamining, Digital Twin… để hỗ trợ ra quyết định</t>
  </si>
  <si>
    <t>Cộng (1+2+3)</t>
  </si>
  <si>
    <t>TBF</t>
  </si>
  <si>
    <t>TỔNG HỢP</t>
  </si>
  <si>
    <t>BẢNG 11.2 - BẢNG TÍNH TOÁN ĐIỂM CÁC TÁC NHÂN (ACTORS) TƯƠNG TÁC, TRAO ĐỔI THÔNG TIN VỚI PHẦN MỀM (TAW)</t>
  </si>
  <si>
    <t>Loại Actor</t>
  </si>
  <si>
    <t>Số tác nhân</t>
  </si>
  <si>
    <t>Điểm của từng loại tác nhân</t>
  </si>
  <si>
    <t>Đơn giản</t>
  </si>
  <si>
    <t>Giao diện lập trình ứng dụng (API)</t>
  </si>
  <si>
    <t>Giao diện dòng lệnh (CLI) hoặc giao diện thông qua một giao thức nào đó nhưng không phải giao diện lậo trình ứng dụng (API)</t>
  </si>
  <si>
    <t>Nếu tác nhân là một tương tác của người dùng với hệ thống thông qua một giao diện đồ họa</t>
  </si>
  <si>
    <t>TAW - Cộng (1+2+3)</t>
  </si>
  <si>
    <t>DANH SÁCH ACTOR (TÁC NHÂN)</t>
  </si>
  <si>
    <t>Phân loại</t>
  </si>
  <si>
    <t>Danh sách tác nhân</t>
  </si>
  <si>
    <t>Quản trị hệ thống</t>
  </si>
  <si>
    <t>Chuyên viên nhập liệu</t>
  </si>
  <si>
    <t>Chuyên viên khai thác</t>
  </si>
  <si>
    <t>Lãnh đạo</t>
  </si>
  <si>
    <t xml:space="preserve">Công dân, Tổ chức ngoài </t>
  </si>
  <si>
    <t>Phần mềm quản lý văn bản, điều hành và phòng họp không giấy tờ</t>
  </si>
  <si>
    <t>Hệ thống quản trị tổng thể (ứng dụng di động và cổng truy cập web)</t>
  </si>
  <si>
    <t>Hệ thống định danh và xác thực điện tử</t>
  </si>
  <si>
    <t>Nền tảng kết nối chia sẻ của Bộ Tư pháp (LGSP)</t>
  </si>
  <si>
    <t>Các dòng mới phải được thêm trên dòng này</t>
  </si>
  <si>
    <t>BẢNG 11.3 - BẢNG TÍNH TOÁN HỆ SỐ PHỨC TẠP KỸ THUẬT-CÔNG NGHỆ (TCF)</t>
  </si>
  <si>
    <t>Các hệ số KT</t>
  </si>
  <si>
    <t>Giá trị xếp hạng</t>
  </si>
  <si>
    <t>Kết quả</t>
  </si>
  <si>
    <t>Hệ số KT - CN (TFW)</t>
  </si>
  <si>
    <t>Xử lý phân tán</t>
  </si>
  <si>
    <t xml:space="preserve">- Hệ thống sử dụng kiến trúc Microservice, có khả năng xử lý phân tán. Trong đó, dữ liệu được truyền theo 2 chiều </t>
  </si>
  <si>
    <t>Mức độ quan trọng của hiệu năng</t>
  </si>
  <si>
    <t>- Thời gian xử lý cần đảm bảo ở tốc độ cao, hệ thống có thời gian phản hồi trung bình dưới 10 giây đối với mỗi luồng công việc chính riêng rẽ và không bao gồm các luồng mang tính chất thống kê, báo cáo (thời gian phản hồi được tính từ khi người sử dụng gửi yêu cầu đáp ứng tới hệ thống cho đến khi nhận được dữ liệu phản hồi từ hệ thống). Hệ thống có thời gian phản hồi chậm nhất dưới 30 giây đối với toàn bộ các thao tác trên toàn trang và đảm bảo người dùng không có cảm giác về độ trễ của chương trình. Khi chương trình có độ trễ nhất định cho tác vụ, hệ thống cần có công cụ hiển thị lời thông báo hoặc biểu tượng hiển thị cho người dùng nhận biết được rằng hệ thống vẫn đang hoạt động. 
-  Độ phức tạp xử lý của các chức năng phần mềm cần đảm bảo các chức năng thỏa mãn yêu cầu nghiệp vụ của người dùng hệ thống và đảm bảo tính logic về nghiệp vụ giữa các chức năng.
- Hệ thống cần phải chú ý đến việc truy vấn dữ liệu với tốc độ xử lý nhanh nhất bằng cách phân thành nhiều thao tác nếu chức năng đó có nhiều thao tác truy vấn dữ liệu, hạn chế truy vấn có độ phức tạp cao sẽ dẫn đến hết thời gian (Time out) truy vấn dữ liệu</t>
  </si>
  <si>
    <t>Hiệu quả sử dụng cho người dùng</t>
  </si>
  <si>
    <t>- Giao diện hệ thống cần được trình bày khoa học, hợp lý, thuận tiện cho người sử dụng và đảm bảo mỹ thuật hài hòa, giúp cho các thao tác nhập và khai thác, tra cứu dữ liệu được thuận tiện, nhanh chóng; 
- Hệ thống cần có khả năng hỗ trợ sử dụng các bộ gõ tiếng Việt khác nhau trong nhập liệu; sử dụng bảng mã Unicode để mã hóa và lưu trữ dữ liệu.
- Hệ thống cần sử dụng các chuẩn về truy cập thông tin.
- Với mỗi người sử dụng cần có phương án thực hiện hiển thị các chức năng tương ứng với phần việc chuyên trách, giúp Người sử dụng sử dụng dễ dàng và hiệu quả.
- Có tài liệu HDSD trực tuyến.
- Sử dụng nhiều màu sắc và hình ảnh nổi bật trong màn hình.
- Có các ràng buộc đơn giản.</t>
  </si>
  <si>
    <t>Độ phức tạp của xử lý bên trong</t>
  </si>
  <si>
    <t>- Trong quá trình sử dụng nếu xảy ra lỗi cú pháp lập trình, hệ thống đảm bảo không bị treo, hiển thị thông báo lỗi, dữ liệu đang thao tác trả về nguyên trạng trước khi xảy ra lỗi.
- Hệ thống có cơ chế kiểm tra tính đúng đắn của dữ liệu đầu vào và thông báo cho người sử dụng.
- Quy định về lỗi quy trình nghiệp vụ: Đảm bảo đúng và đầy đủ quy trình nghiệp vụ theo thiết kế thi công.
- Yêu cầu xử lý nhiều loại thông tin đầu vào, đầu ra.</t>
  </si>
  <si>
    <t>Khả năng tái sử dụng mã nguồn</t>
  </si>
  <si>
    <t>- Yêu cầu ứng dụng được đóng gói riêng và tài liệu hóa nhằm tạo điều kiện cho việc tái sử dụng lại. Có yêu cầu có thể tùy chỉnh ứng dụng để tái sử dụng bằng cách điều chỉnh mã nguồn.</t>
  </si>
  <si>
    <t>Dễ cài đặt</t>
  </si>
  <si>
    <t xml:space="preserve">- Hệ thống có khả năng triển khai dễ dàng, cho phép người dùng là Cán bộ quản trị có thể tự cài đặt, cấu hình hệ thống hoặc cập nhật các bản vá lỗi hệ thống khi cần thiết. </t>
  </si>
  <si>
    <t>Dễ vận hành</t>
  </si>
  <si>
    <t>- Việc vận hành hệ thống thực hiện theo quy trình, có yêu cầu phải lập quy trình vận hành hệ thống.</t>
  </si>
  <si>
    <t>Khả năng chuyển đổi</t>
  </si>
  <si>
    <t>- Hệ thống có khả năng triển khai cài đặt trên các nền tảng hệ điều hành phổ biến như Windows, Linux.
- Người dùng có khả năng truy cập hệ thống thông qua các trình duyệt web phổ biến như Chrome, Firefox, Edge, …</t>
  </si>
  <si>
    <t>Dễ bảo trì</t>
  </si>
  <si>
    <t>- Có yêu cầu về việc chỉnh sửa hệ thống trong tương lai mà không cần lập trình lại từ đầu.</t>
  </si>
  <si>
    <t>Xử lý đồng thời</t>
  </si>
  <si>
    <t>- Hệ thống cần đảm bảo sẵn sàng cho phép người dùng là các cán bộ quản trị tham gia đồng thời thực hiện các hoạt động nghiệp vụ trên hệ thống.</t>
  </si>
  <si>
    <t>Mức độ bảo mật</t>
  </si>
  <si>
    <t>- Yêu cầu bảo mật mức 3</t>
  </si>
  <si>
    <t>Sự phụ thuộc vào mã lệnh của bên thứ ba</t>
  </si>
  <si>
    <t>- Sử dụng thư viện có sẵn để xây dựng chức năng Hỗ trợ soạn thảo, nhưng cần phải sử lỗi và phát triển thêm để đáp ứng nhu cầu nghiệp vụ.</t>
  </si>
  <si>
    <t>Mức độ hỗ trợ đào tạo người sử dụng</t>
  </si>
  <si>
    <t>Cần thực hiện đào tạo, hướng dẫn sử dụng cho các đối tượng người dùng của hệ thống đảm bảo người dùng nắm được nghiệp vụ và sử dụng hệ thống thành thạo</t>
  </si>
  <si>
    <t>Cộng I  (TFW)</t>
  </si>
  <si>
    <t>Hệ số phức tạp về kỹ thuật (TCF): 
TCF = 0,6 + (0,01 x TFW)</t>
  </si>
  <si>
    <t>Hệ số “Xử lý phân tán” (TFW1)</t>
  </si>
  <si>
    <t>Yêu cầu cụ thể cho giá trị</t>
  </si>
  <si>
    <t>Không yêu cầu xử lý phân tán.</t>
  </si>
  <si>
    <t>Yêu cầu một lớp/thành phần của hệ thống tạo dữ liệu và truyền cho các lớp/thành phần khác của hệ thống để xử lý thủ công (có sự can thiệp của con người).</t>
  </si>
  <si>
    <t>Yêu cầu một lớp/thành phần của hệ thống tạo dữ liệu và truyền cho các lớp/thành phần khác của hệ thống để xử lý tự động (không cần con người can thiệp vào việc xử lý).</t>
  </si>
  <si>
    <t>Yêu cầu xử lý phân tán, dữ liệu được truyền theo một chiều (dữ liệu được xử lý tại một lớp/thành phần của hệ thống và được truyền qua lớp/thành phần khác của hệ thống xử lý tiếp).</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</si>
  <si>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</si>
  <si>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Yêu cầu hệ thống có thể tự động phân bổ tài nguyên (CPU, RAM, ...) một cách hợp lý cho các lớp/thành phần của hệ thống khi xử lý phân tán hoặc yêu cầu hệ thống tự động lựa chọn lớp/thành phần thích hợp nhất để xử lý.</t>
  </si>
  <si>
    <t>Hệ số “Mức độ quan trọng của hiệu năng” (TFW2)</t>
  </si>
  <si>
    <t>Không có yêu cầu về hiệu năng.</t>
  </si>
  <si>
    <t>Có yêu cầu về hiệu năng nhưng không cụ thể</t>
  </si>
  <si>
    <t>Yêu cầu cụ thể về hiệu năng trong giờ cao điểm. Không có yêu cầu thiết kế riêng biệt về sử dụng tài nguyên hệ thống để đáp ứng yêu cầu hiệu năng trong giờ cao điểm.</t>
  </si>
  <si>
    <t xml:space="preserve">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t>
  </si>
  <si>
    <t xml:space="preserve">Gồm các yêu cầu trong trường hợp “Giá trị xếp hạng” = 3 và có yêu cầu phân tích cụ thể, rõ ràng hiệu năng trong thiết kế trên cơ sở các yêu cầu về hiệu năng được nêu. </t>
  </si>
  <si>
    <t xml:space="preserve">Gồm các yêu cầu trong trường hợp “Giá trị xếp hạng” = 4 và yêu cầu có công cụ phân tích hiệu năng để sử dụng trong các giai đoạn phát triển, triển khai nhằm chứng minh việc đáp ứng các yêu cầu về hiệu năng đã đặt ra. </t>
  </si>
  <si>
    <t>Hệ số “Hiệu quả sử dụng cho người dùng” (TFW3)</t>
  </si>
  <si>
    <t>Không có yêu cầu nào về hiệu quả sử dụng theo các tiêu chí nêu dưới đây.</t>
  </si>
  <si>
    <t>Yêu cầu đáp ứng từ 1 đến 3 tiêu chí nêu bên dưới</t>
  </si>
  <si>
    <t>Yêu cầu đáp ứng từ 4 đến 5 tiêu chí nêu bên dưới</t>
  </si>
  <si>
    <t xml:space="preserve">Yêu cầu đáp ứng từ 6 tiêu chí nêu bên dưới trở lên. </t>
  </si>
  <si>
    <t>Yêu cầu đáp ứng từ 6 tiêu chí nêu bên dưới trở lên và phần mềm được thiết kế phải có các phương án, giải pháp để giảm thiểu thao tác nhập liệu thủ công, tối đa hóa các giá trị mặc định, sử dụng các mẫu biểu sẵn có.</t>
  </si>
  <si>
    <t>Yêu cầu đáp ứng từ 7 tiêu chí nêu bên dưới trở lên và phần mềm được thiết kế phải có các phương án, giải pháp để giảm thiểu thao tác nhập liệu thủ công, tối đa hóa các giá trị mặc định, sử dụng các mẫu biểu sẵn có.</t>
  </si>
  <si>
    <t>Danh sách các tiêu chí tham chiếu/tham khảo:</t>
  </si>
  <si>
    <t>- Trợ giúp điều hướng (ví dụ: các menu được tạo động và thêm bớt tùy nhu cầu người dùng, Hypermedia thích hợp,…).;</t>
  </si>
  <si>
    <t>- Di chuyển con trỏ tự động (khi một trường thông tin đã được nhập xong, ví dụ như chọn giá trị trong danh sách thì con trỏ được chuyển sang trường thông tin tiếp theo);</t>
  </si>
  <si>
    <t>- Các phím chức năng được cài đặt sẵn (các phím tắt được gán cho các phím hoặc tổ hợp phím cho phép thực hiện tác vụ nào đó, như tổ hợp phím Alt+phím, Ctrl+phím,…);</t>
  </si>
  <si>
    <t>- Các ràng buộc đơn giản (ví dụ: tính hợp lệ của trường dữ liệu nhập vào, như dữ liệu kiểu số, dữ liệu ngày tháng,…) được kiểm tra ngay trên màn hình chức năng mà người dùng tương tác;</t>
  </si>
  <si>
    <t>-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t>
  </si>
  <si>
    <t>- Tối thiểu hóa số lượng giao diện để đạt được các mục tiêu nghiệp vụ (yêu cầu cụ thể số lượng giao diện tối thiểu);</t>
  </si>
  <si>
    <t>- Hỗ trợ và tài liệu trực tuyến (từ hệ thống có thể gọi chức năng trợ giúp tương ứng với chức năng đang chọn hoặc gọi tới tài liệu như một phần trong hệ thống);</t>
  </si>
  <si>
    <t>- Hỗ trợ song ngữ, đa ngôn ngữ;</t>
  </si>
  <si>
    <t>- Các tiêu chí khác.</t>
  </si>
  <si>
    <t>Hệ số “Độ phức tạp của xử lý bên trong” (TFW4)</t>
  </si>
  <si>
    <t>Không có yêu cầu nào trong 5 loại tiêu chí nêu bên dưới</t>
  </si>
  <si>
    <t>Có 1 yêu cầu trong các tiêu chí nêu bên dưới</t>
  </si>
  <si>
    <t>Có 2 yêu cầu trong các tiêu chí nêu bên dưới</t>
  </si>
  <si>
    <t>Có 3 yêu cầu trong các tiêu chí nêu bên dưới</t>
  </si>
  <si>
    <t>Có 4 yêu cầu trong các tiêu chí nêu bên dưới</t>
  </si>
  <si>
    <t>Có 5 yêu cầu trong các tiêu chí nêu bên dưới</t>
  </si>
  <si>
    <t>- Yêu cầu kiểm soát dữ liệu và/hoặc xử lý bảo mật riêng;</t>
  </si>
  <si>
    <t>- Yêu cầu xử lý lô-gic mở rộng: là các yêu cầu bổ sung thêm làm các chức năng hoàn thiện hơn (ví dụ: các xử lý kiểm tra tính hợp lý của dữ liệu nhập vào,…);</t>
  </si>
  <si>
    <t>- Yêu cầu có sử dụng công thức toán học: Yêu cầu sử dụng các công thức tính toán theo tỷ lệ, theo công thức định nghĩa trước hoặc theo các điều kiện dữ liệu khác nhau,...;</t>
  </si>
  <si>
    <t>- Yêu cầu xử lý ngoại lệ cho những giao dịch không hoàn chỉnh phải được xử lý lại (ví dụ: các giao dịch máy rút tiền tự động chưa hoàn thành do bị ngắt kết nối hoặc lỗi dữ liệu);</t>
  </si>
  <si>
    <t>- Yêu cầu xử lý nhiều loại thông tin đầu vào hoặc thông tin đầu ra (ví dụ: yêu cầu xử lý các loại thông tin dạng tệp, âm thanh, hình ảnh; yêu cầu xử lý thông tin đầu vào nhận được từ thiết bị đa phương tiện, thiết bị ngoại vi độc lập, giọng nói, đọc mã vạch, quét võng mạc, phân tích hơi thở,...);</t>
  </si>
  <si>
    <t>Hệ số “Khả năng tái sử dụng mã nguồn” (TFW5)</t>
  </si>
  <si>
    <t>Không có yêu cầu về việc tái sử dụng mã nguồn</t>
  </si>
  <si>
    <t>Yêu cầu ứng dụng phải được đóng gói riêng và/hoặc tài liệu hóa nhằm tạo điều kiện cho việc tái sử dụng lại. Có yêu cầu có thể tùy chỉnh ứng dụng để tái sử dụng bằng cách điều chỉnh mã nguồn.</t>
  </si>
  <si>
    <t>Yêu cầu ứng dụng phải được đóng gói riêng và/hoặc tài liệu hóa nhằm tạo điều kiện cho việc tái sử dụng lại. Có yêu cầu có thể tùy chỉnh ứng dụng để tái sử dụng bằng cách thay đổi tham số mà không cần điều chỉnh mã nguồn.</t>
  </si>
  <si>
    <t>Hệ số “Dễ cài đặt” (TFW6)</t>
  </si>
  <si>
    <t xml:space="preserve">Không có yêu cầu cài đặt. </t>
  </si>
  <si>
    <t>Yêu cầu cung cấp công cụ hỗ trợ cài đặt tự động trên một môi trường vận hành phần mềm (hệ điều hành máy chủ, máy tính, thiết bị di động,…) không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</si>
  <si>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</si>
  <si>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t>
  </si>
  <si>
    <t>Yêu cầu cung cấp công cụ hỗ trợ cài đặt tự động trên hai môi trường vận hành phần mềm (hệ điều hành máy chủ, máy tính, thiết bị di động,…), yêu cầu thiết lập thông số khi cài đặt trên hai môi trường và có yêu cầu phải xây dựng tài liệu hướng dẫn cài đặt.</t>
  </si>
  <si>
    <t>Yêu cầu cung cấp công cụ hỗ trợ cài đặt tự động từ ba môi trường vận hành phần mềm (hệ điều hành máy chủ, máy tính, thiết bị di động,…) trở lên, yêu cầu thiết lập thông số khi cài đặt trên các môi trường và có yêu cầu phải xây dựng tài liệu hướng dẫn cài đặt.</t>
  </si>
  <si>
    <t>Hệ số “Dễ vận hành” (TFW7)</t>
  </si>
  <si>
    <t>Việc vận hành hệ thống thực hiện đơn giản, không yêu cầu lập quy trình vận hành hệ thống.</t>
  </si>
  <si>
    <t>Việc vận hành hệ thống thực hiện theo quy trình, có yêu cầu phải lập quy trình vận hành hệ thống.</t>
  </si>
  <si>
    <t>Việc vận hành hệ thống thực hiện tự động, có nghĩa là không cần sự can thiệp của con người để vận hành hệ thống ngay cả khi có lỗi xảy ra, trừ việc khởi động hoặc tắt hệ thống. Hệ thống có chức năng tự khôi phục khi có lỗi.</t>
  </si>
  <si>
    <t>Hệ số “Khả năng chuyển đổi” (TFW8)</t>
  </si>
  <si>
    <t>Chỉ yêu cầu hệ thống vận hành trên một môi trường phần mềm và phần cứng cụ thể.</t>
  </si>
  <si>
    <t>Có yêu cầu hệ thống vận hành được trên môi trường phần mềm hoặc phần cứng tương tự nhau.</t>
  </si>
  <si>
    <t>Có yêu cầu hệ thống vận hành được trên nhiều môi trường phần mềm hoặc phần cứng không đồng nhất.</t>
  </si>
  <si>
    <t>Một số tiêu chí đưa ra để đánh giá khả năng chuyển đổi gồm:</t>
  </si>
  <si>
    <t>- Yêu cầu về môi trường vận hành phần mềm: hệ thống có thể chạy trên chỉ một môi trường (ví dụ: chỉ chạy trên Windows 10); hệ thống có thể chạy trên các môi trường tương tự (ví dụ: từ Windows XP trở lên); hệ thống có thể chạy trên các môi trường không đồng nhất (ví dụ: Windows, OSX, Unix, Android, iOS).</t>
  </si>
  <si>
    <t xml:space="preserve">- Yêu cầu về nền tảng phần cứng (loại thiết bị): </t>
  </si>
  <si>
    <t>(i) Hệ thống chỉ chạy trên một loại thiết bị (ví dụ: chỉ chạy trên máy tính cá nhân sử dụng bộ vi xử lý theo kiến trúc x86 ở một thế hệ nhất định, ví dụ thế hệ Intel 80486 (có kiến trúc 32 bit); hay chỉ chạy với bộ vi xử lý kiến trúc ARM ở một thế hệ nhất định,…);</t>
  </si>
  <si>
    <t>(ii) Hệ thống có thể chạy trên nhiều loại thiết bị tương tự (ví dụ: các máy tính cá nhân cùng sử dụng bộ vi xử lý có kiến trúc x86 từ hai thế hệ gần nhau trở lên: dòng vi xử lý Intel 64 bít (như Intel Pentium Dual-Core, Intel Core 2, Intel Core i3/i5/i7). Hay phần mềm được xây dựng cho một loại thiết bị phần cứng đặc thù và có thể chạy được với hơn một thế hệ (hoặc phiên bản) của dòng thiết bị đó (ví dụ: thiết bị Raspberry Pi);</t>
  </si>
  <si>
    <t>(iii) Hệ thống có thể chạy trên nhiều loại thiết bị không đồng nhất (ví dụ: máy tính cá nhân, máy tính bảng, điện thoại);</t>
  </si>
  <si>
    <t>Hệ số “Dễ dàng bảo trì” (TFW9)</t>
  </si>
  <si>
    <t>Không có yêu cầu về việc chỉnh sửa hệ thống trong tương lai.</t>
  </si>
  <si>
    <t>Có yêu cầu về việc chỉnh sửa hệ thống trong tương lai mà không cần lập trình lại từ đầu.</t>
  </si>
  <si>
    <t>Có yêu cầu về việc chỉnh sửa hệ thống trong tương lai mà không cần lập trình lại, chỉ cần cấu hình lại hệ thống.</t>
  </si>
  <si>
    <t>Hệ số “Xử lý đồng thời” (TFW10)</t>
  </si>
  <si>
    <t>Không có yêu cầu truy cập dữ liệu đồng thời.</t>
  </si>
  <si>
    <t>Yêu cầu truy cập dữ liệu đồng thời nhưng không thường xuyên.</t>
  </si>
  <si>
    <t>Yêu cầu truy cập dữ liệu đồng thời theo định kỳ.</t>
  </si>
  <si>
    <t>Yêu cầu truy cập dữ liệu đồng thời tại mọi thời điểm.</t>
  </si>
  <si>
    <t>Gồm các yêu cầu trong trường hợp “Giá trị xếp hạng” = 3 và thiết kế phải đưa ra phương án, giải pháp đánh giá, xử lý các điểm tắc nghẽn khi truy cập dữ liệu đồng thời.</t>
  </si>
  <si>
    <t>Gồm các yêu cầu trong trường hợp “Giá trị xếp hạng” = 4 và thiết kế phải đề xuất công cụ kiểm soát việc xử lý truy cập dữ liệu đồng thời.</t>
  </si>
  <si>
    <t>Hệ số “Mức độ hỗ trợ bảo mật” (TFW11)</t>
  </si>
  <si>
    <t>Không có yêu cầu bảo mật.</t>
  </si>
  <si>
    <t>Yêu cầu bảo mật mức 1.</t>
  </si>
  <si>
    <t>Yêu cầu bảo mật mức 2.</t>
  </si>
  <si>
    <t>Yêu cầu bảo mật mức 3.</t>
  </si>
  <si>
    <t>Yêu cầu bảo mật mức 4.</t>
  </si>
  <si>
    <t>Yêu cầu bảo mật mức 5.</t>
  </si>
  <si>
    <t>Một số tiêu chí đưa ra để đánh giá mức độ hỗ trợ bảo mật như sau: tiêu chí mức 1, mức 2, mức 3, mức 4, mức 5 tương ứng với yêu cầu kỹ thuật của hệ thống thông tin cấp độ 1, cấp độ 2, cấp độ 3, cấp độ 4, cấp độ 5 trong yêu cầu an toàn cơ bản đối với phần mềm nội bộ quy định tại Thông tư số 12/2022/TT-BTTTT ngày 12/8/2022 của Bộ trưởng Bộ Thông tin và Truyền thông quy định chi tiết và hướng dẫn một số điều của Nghị định số 85/2016/NĐ-CP ngày 01 tháng 7 năm 2016 về bảo đảm an toàn hệ thống thông tin theo cấp độ và Quyết định số 742/QĐ-BTTTT ngày 22/4/2022 của Bộ trưởng Bộ Thông tin và Truyền thông ban hành yêu cầu an toàn cơ bản đối với phần mềm nội bộ</t>
  </si>
  <si>
    <t>Hệ số “Sự phụ thuộc vào mã lệnh của bên thứ ba” (TFW12)</t>
  </si>
  <si>
    <t>Sử dụng mã lệnh sẵn có (không cần hiệu chỉnh) để phát triển toàn bộ ứng dụng.</t>
  </si>
  <si>
    <t>Sử dụng mã lệnh sẵn có (không cần hiệu chỉnh) để phát triển một phần của ứng dụng.</t>
  </si>
  <si>
    <t>Hiệu chỉnh mã lệnh sẵn có để phát triển toàn bộ ứng dụng.</t>
  </si>
  <si>
    <t>Hiệu chỉnh mã lệnh sẵn có để phát triển một phần của ứng dụng.</t>
  </si>
  <si>
    <t>Mã lệnh sẵn có được sử dụng để phát triển ứng dụng, nhưng cần phải sửa lỗi hoặc rất khó để sử dụng mã lệnh sẵn có.</t>
  </si>
  <si>
    <t>Không sử dụng mã lệnh sẵn có để phát triển ứng dụng.</t>
  </si>
  <si>
    <t>Hệ số “Mức độ hỗ trợ đào tạo người sử dụng” (TFW13)</t>
  </si>
  <si>
    <t>Không có yêu cầu hỗ trợ của hệ thống về đào tạo người sử dụng.</t>
  </si>
  <si>
    <t>Có yêu cầu hỗ trợ của hệ thống về đào tạo người sử dụng.</t>
  </si>
  <si>
    <t>Có yêu cầu hỗ trợ của hệ thống về đào tạo người sử dụng, hệ thống có một số tiện ích để hỗ trợ đào tạo.</t>
  </si>
  <si>
    <t>Hệ thống có một số tiện ích để hỗ trợ đào tạo người sử dụng ở nhiều cấp độ khác nhau.</t>
  </si>
  <si>
    <t>Hệ thống có một số tiện ích để hỗ trợ đào tạo người sử dụng cho giai đoạn chuyển tiếp từ hệ thống cũ sang hệ thống mới.</t>
  </si>
  <si>
    <t>Gồm các yêu cầu trong trường hợp “Giá trị xếp hạng” = 4 và yêu cầu hỗ trợ của hệ thống về đào tạo cho nhiều đối tượng người sử dụng với các nội dung đào tạo khác nhau.</t>
  </si>
  <si>
    <t>BẢNG 11.4 - BẢNG TÍNH TOÁN HỆ SỐ TÁC ĐỘNG MÔI TRƯỜNG VÀ NHÓM LÀM VIỆC, HỆ SỐ PHỨC TẠP VỀ MÔI TRƯỜNG, XÁC ĐỊNH ĐỘ ỔN ĐỊNH KINH NGHIỆM VÀ NỘI SUY THỜI GIAN LAO ĐỘNG</t>
  </si>
  <si>
    <t>Các hệ số tác động môi trường</t>
  </si>
  <si>
    <t>Mức xếp hạng
(Từ 0 đến 5)</t>
  </si>
  <si>
    <t>Trọng số chuẩn</t>
  </si>
  <si>
    <t>Kết quả (KQ)</t>
  </si>
  <si>
    <t>Đánh giá độ ổn định KN</t>
  </si>
  <si>
    <t>Hệ số tác động môi trường và nhóm dự án (EFW)</t>
  </si>
  <si>
    <t>Đánh giá cho từng thành viên</t>
  </si>
  <si>
    <t>F1</t>
  </si>
  <si>
    <t>Có áp dụng quy trình phát triển phần mềm</t>
  </si>
  <si>
    <t xml:space="preserve">0 = Dưới 10% các thành viên nhóm phát triển có kinh nghiệm 
1 = Yêu cầu ít nhất 10% thành viên nhóm phát triển có kinh nghiệm 
2 = Yêu cầu ít nhất 20% thành viên nhóm phát triển có kinh nghiệm 
3 = Yêu cầu ít nhất 30% thành viên nhóm phát triển có kinh nghiệm 
4 = Yêu cầu ít nhất 40% thành viên nhóm phát triển có kinh nghiệm 
5 = Yêu cầu ít nhất 50% thành viên nhóm phát triển có kinh nghiệm </t>
  </si>
  <si>
    <t>F2</t>
  </si>
  <si>
    <t>Kinh nghiệm phát triển ứng dụng tương tự</t>
  </si>
  <si>
    <t>F3</t>
  </si>
  <si>
    <t>Kinh nghiệm về hướng đối tượng</t>
  </si>
  <si>
    <t>F4</t>
  </si>
  <si>
    <t>Kinh nghiệm của trưởng nhóm lập trình</t>
  </si>
  <si>
    <t>0 = Không yêu cầu về kinh nghiệm của trưởng nhóm lập trình.
1 = Yêu cầu trưởng nhóm lập trình đã có kinh nghiệm làm trưởng nhóm lập trình 1 dự án/nhiệm vụ.
2 = Yêu cầu trưởng nhóm lập trình đã có kinh nghiệm làm trưởng nhóm lập trình 2 dự án/nhiệm vụ.
3 = Yêu cầu trưởng nhóm lập trình đã có kinh nghiệm làm trưởng nhóm lập trình 3 dự án/nhiệm vụ.
4 = Yêu cầu trưởng nhóm lập trình đã có kinh nghiệm làm trưởng nhóm lập trình 5 dự án/nhiệm vụ.
5 = Yêu cầu trưởng nhóm lập trình đã có kinh nghiệm làm trưởng nhóm lập trình 5 dự án/nhiệm vụ.</t>
  </si>
  <si>
    <t>F5</t>
  </si>
  <si>
    <t xml:space="preserve">Tính chủ động </t>
  </si>
  <si>
    <t>0 = Yêu cầu nhóm phát triển có kế hoạch cụ thể công việc (hằng ngày), lập báo cáo công việc hằng ngày.
1 = Yêu cầu nhóm phát triển thực hiện báo cáo công việc hàng tuần. 
2 = Yêu cầu nhóm phát triển thực hiện báo cáo công việc theo tháng.
3 = Yêu cầu nhóm phát triển thực hiện báo cáo công việc quý.
4 = Yêu cầu nhóm phát triển thực hiện báo cáo công việc theo các mốc công việc/sản phẩm trong kế hoạch thực hiện nhưng không yêu cầu lập báo cáo công việc định kỳ.
5 = Không yêu cầu nhóm phát triển thực hiện báo cáo theo các mốc công việc/sản phẩm trong kế hoạch thực hiện.</t>
  </si>
  <si>
    <t>Đánh giá chung cho Dự án</t>
  </si>
  <si>
    <t>F6</t>
  </si>
  <si>
    <t>Độ ổn định của các yêu cầu</t>
  </si>
  <si>
    <t>0 = Các yêu cầu hệ thống không có độ ổn định, có thể có trên 50% số lượng Use case liên quan đến những yêu cầu nghiệp vụ cần phân tích, đặc tả cụ thể, chi tiết hơn.
1 = Các yêu cầu hệ thống có độ ổn định rất thấp, có thể có từ 30% đến 50% số lượng Use case liên quan đến những yêu cầu nghiệp vụ cần phân tích, đặc tả cụ thể, chi tiết hơn.
2 = Các yêu cầu hệ thống có độ ổn định thấp, có thể có từ 10% đến 30% số lượng Use case liên quan đến những yêu cầu nghiệp vụ cần phân tích, đặc tả cụ thể, chi tiết hơn.
3 = Các yêu cầu hệ thống tương đối ổn định, có thể có dưới 10% số lượng Use case liên quan đến những yêu cầu nghiệp vụ cần phân tích, đặc tả cụ thể, chi tiết hơn.
4 = Các yêu cầu hệ thống ổn định, trong giai đoạn xây dựng, phát triển, mở rộng phần mềm chỉ cho phép điều chỉnh giao diện về mặt mỹ thuật.
5 = Các yêu cầu hệ thống hoàn toàn ổn định.</t>
  </si>
  <si>
    <t>F7</t>
  </si>
  <si>
    <t>Sử dụng nhân viên bán thời gian</t>
  </si>
  <si>
    <t>0 = Không sử dụng nhân viên làm bán thời gian.
1 = Cho phép tối đa 10% nhân viên làm bán thời gian.
2 = Cho phép tối đa 20% nhân viên làm bán thời gian.
3 = Cho phép tối đa 30% nhân viên làm bán thời gian.
4 = Cho phép tối đa 40% nhân viên làm bán thời gian.
5 = Cho phép trên 40% trở lên nhân viên làm bán thời gian.</t>
  </si>
  <si>
    <t>F8</t>
  </si>
  <si>
    <t>Kinh nghiệm sử dụng ngôn ngữ lập trình</t>
  </si>
  <si>
    <t>0 = Không yêu cầu thành viên nhóm lập trình có kinh nghiệm sử dụng ngôn ngữ lập trình dự kiến.
1 = Yêu cầu ít nhất 20% thành viên nhóm lập trình có kinh nghiệm lập trình.
2 = Yêu cầu ít nhất 40% thành viên nhóm lập trình có kinh nghiệm lập trình.
3 = Yêu cầu ít nhất 60% thành viên nhóm lập trình có kinh nghiệm lập trình.
4 = Yêu cầu ít nhất 80% thành viên nhóm lập trình có kinh nghiệm lập trình.
5 = Yêu cầu tất cả các thành viên trong nhóm lập trình có kinh nghiệm lập trình.</t>
  </si>
  <si>
    <t>Hệ số độ phức tạp về môi trường (Environmental Factor)</t>
  </si>
  <si>
    <t>Độ ổn định kinh nghiệm (Experience Stable)</t>
  </si>
  <si>
    <t>ES</t>
  </si>
  <si>
    <t>Nội suy năng suất P</t>
  </si>
  <si>
    <t>P= người/giờ/AUCP</t>
  </si>
  <si>
    <t xml:space="preserve">BẢNG 11.6: BẢNG CHUYỂN ĐỔI YÊU CẦU CHỨC NĂNG SANG TRƯỜNG HỢP SỬ DỤNG (USE-CASE) </t>
  </si>
  <si>
    <t xml:space="preserve">Yêu cầu truy vấn </t>
  </si>
  <si>
    <t>Use case</t>
  </si>
  <si>
    <t>Mô tả trường sử dụng</t>
  </si>
  <si>
    <t>A</t>
  </si>
  <si>
    <t xml:space="preserve">PHIÊN BẢN WEB </t>
  </si>
  <si>
    <t>Quản lý người dùng</t>
  </si>
  <si>
    <t/>
  </si>
  <si>
    <t>Quản trị hệ thống có thể tìm kiếm thông tin người dùng. Hệ thống hiển thị kết quả tìm kiếm</t>
  </si>
  <si>
    <t>Quản trị hệ thống có thể thêm mới thông tin người dùng. Hệ thống hiển thị kết quả thêm mới</t>
  </si>
  <si>
    <t>Dữ liệu đầu vào</t>
  </si>
  <si>
    <t>Quản trị hệ thống có thể thêm mới người dùng bằng tệp mẫu. Hệ thống hiển thị kết quả thêm mới</t>
  </si>
  <si>
    <t>Quản trị hệ thống có thể xuất thông tin người dùng ra file excel. Hệ thống thực hiện tải xuống file excel</t>
  </si>
  <si>
    <t>Dữ liệu đầu ra</t>
  </si>
  <si>
    <t>Quản trị hệ thống có thể tải tệp mẫu thêm mới người dùng. Hệ thống thực hiện tải xuống file mẫu</t>
  </si>
  <si>
    <t xml:space="preserve">Quản trị hệ thống có thể cập nhật thông tin người dùng. Hệ thống hiển thị kết quả cập nhật </t>
  </si>
  <si>
    <t>Quản trị hệ thống có thể đổi chữ ký. Hệ thống hiển thị đã đổi chữ ký thành công</t>
  </si>
  <si>
    <t xml:space="preserve">Quản trị hệ thống có thể gán vai trò cho người dùng. Hệ thống hiển thị gán vai trò thành công </t>
  </si>
  <si>
    <t>Quản trị hệ thống có thể reset mật khẩu người dùng. Hệ thống hiển thị cập nhật mật khẩu thành công</t>
  </si>
  <si>
    <t>Quản trị hệ thống có thể khóa/mở khoá thông tin người dùng. Hệ thống hiển thị người dùng đã bị khóa/mở khoá</t>
  </si>
  <si>
    <t>Quản lý vai trò</t>
  </si>
  <si>
    <t>Quản trị hệ thống có thể điều chỉnh số bản ghi hiển thị trong danh sách vai trò. Hệ thống hiển thị đúng số bản ghi đã điều chỉnh</t>
  </si>
  <si>
    <t>Quản trị hệ thống có thể thêm mới thông tin vai trò. Hệ thống hiển thị kết quả thêm mới</t>
  </si>
  <si>
    <t xml:space="preserve">Quản trị hệ thống có thể cập nhật thông tin vai trò. Hệ thống hiển thị kết quả cập nhật </t>
  </si>
  <si>
    <t>Quản trị hệ thống có thể tìm kiếm thông tin vai trò. Hệ thống hiển thị kết quả tìm kiếm</t>
  </si>
  <si>
    <t xml:space="preserve">Quản trị hệ thống có thể cấu hình chức năng cho vai trò. Hệ thống hiển thị đã cấu hình chức năng cho vai trò thành công </t>
  </si>
  <si>
    <t>Quản trị hệ thống có thể khóa/mở khoá vai trò. Hệ thống hiển thị vai trò đã bị khóa/mở khoá</t>
  </si>
  <si>
    <t>Quản trị hệ thống có thể xóa vai trò. Hệ thống hiển thị đã xoá vai trò thành công</t>
  </si>
  <si>
    <t>Quản lý đơn vị</t>
  </si>
  <si>
    <t>Quản trị hệ thống có thể xem danh sách đơn vị theo cây đơn vị. Hệ thống hiển thị cây đơn vị</t>
  </si>
  <si>
    <t>Quản trị hệ thống có thể thêm mới thông tin đơn vị cấp dưới. Hệ thống hiển thị kết quả thêm mới</t>
  </si>
  <si>
    <t>Quản trị hệ thống có thể thêm mới thông tin đơn vị cấp dưới bằng tệp mẫu. Hệ thống hiển thị kết quả thêm mới</t>
  </si>
  <si>
    <t xml:space="preserve">Quản trị hệ thống có thể cập nhật thông tin đơn vị cấp dưới. Hệ thống hiển thị kết quả cập nhật </t>
  </si>
  <si>
    <t>Quản trị hệ thống có thể tải tệp mẫu thêm mới đơn vị cấp dưới. Hệ thống thực hiện tải xuống tệp mẫu</t>
  </si>
  <si>
    <t>Quản trị hệ thống có thể xoá đơn vị cấp dưới khỏi đơn vị. Hệ thống hiển thị kết quả xoá đơn vị cấp dưới khỏi đơn vị</t>
  </si>
  <si>
    <t>Quản trị hệ thống có thể xem chi tiết đơn vị cấp dưới. Hệ thống hiển thị chi tiết đơn vị cấp dưới</t>
  </si>
  <si>
    <t xml:space="preserve">Quản trị hệ thống có thể xem cá nhân thuộc đơn vị. Hệ thống hiển thị danh sách cá nhân thuộc đơn vị </t>
  </si>
  <si>
    <t>Quản lý luồng</t>
  </si>
  <si>
    <t>Quản trị hệ thống có thể xem danh sách luồng. Hệ thống hiển thị danh sách tất cả luồng</t>
  </si>
  <si>
    <t>Quản trị hệ thống có thể tìm kiếm luồng. Hệ thống hiển thị kết quả tìm kiếm</t>
  </si>
  <si>
    <t>Quản trị hệ thống có thể thêm mới luồng. Hệ thống hiển thị kết quả thêm mới</t>
  </si>
  <si>
    <t>Quản trị hệ thống có thể cập nhật thông tin luồng. Hệ thống hiển thị kết quả cập nhật</t>
  </si>
  <si>
    <t>Quản trị hệ thống có thể cấu hình luồng. Hệ thống hiển thị cấu hình thành công</t>
  </si>
  <si>
    <t>Quản trị hệ thống có thể khóa/mở khoá luồng. Hệ thống hiển thị luồng đã bị khóa/mở khoá</t>
  </si>
  <si>
    <t>Quản trị hệ thống có thể xóa luồng. Hệ thống hiển thị luồng đã được xoá</t>
  </si>
  <si>
    <t>Báo cáo thống kê</t>
  </si>
  <si>
    <t>Quản trị hệ thống có thể tìm kiếm báo cáo thống kê. Hệ thống hiển thị kết quả tìm kiếm</t>
  </si>
  <si>
    <t>Quản trị hệ thống có thể kết xuất thống kê theo định dạng được có thể. Hệ thống tải xuống file theo đúng định dạng</t>
  </si>
  <si>
    <t xml:space="preserve">Ủy quyền </t>
  </si>
  <si>
    <t>Quản trị hệ thống/Lãnh đạo có thể tìm kiếm nhanh thông tin uỷ quyền. Hệ thống hiển thị kết quả tìm kiếm</t>
  </si>
  <si>
    <t>Quản trị hệ thống/Lãnh đạo có thể tìm kiếm thông tin uỷ quyền theo khoảng thời gian. Hệ thống hiển thị kết quả tìm kiếm</t>
  </si>
  <si>
    <t xml:space="preserve">Quản trị hệ thống/Lãnh đạo có thể thêm mới thông tin ủy quyền. Hệ thống hiển thị kết quả thêm mới </t>
  </si>
  <si>
    <t>Quản trị hệ thống/Lãnh đạo có thể cập nhật thông tin ủy quyền. Hệ thống hiển thị kết quả cập nhật</t>
  </si>
  <si>
    <t xml:space="preserve">Quản trị hệ thống/Lãnh đạo có thể xóa thông tin ủy quyền. Hệ thống hiển thị đã xoá thông tin uỷ quyền thành công </t>
  </si>
  <si>
    <t>Quản trị hệ thống/Lãnh đạo có thể cấu hình chức năng uỷ quyền. Hệ thống hiển thị kết quả cấu hình</t>
  </si>
  <si>
    <t>Quản trị hệ thống/Lãnh đạo có thể xử lý uỷ quyền. Hệ thống hiển thị kết quả xử lý</t>
  </si>
  <si>
    <t>Cấu hình nghiệp vụ</t>
  </si>
  <si>
    <t>Cấu hình cá nhân, đơn vị nhận lịch</t>
  </si>
  <si>
    <t>Quản trị hệ thống có thể cấu hình thứ tự nhận và hiển thị lịch. Hệ thống hiển thị kết quả cấu hình</t>
  </si>
  <si>
    <t>Quản trị hệ thống có thể xem chi tiết cấu hình cá nhân của đơn vị. Hệ thống hiển thị chi tiết cấu hình</t>
  </si>
  <si>
    <t>Quản trị hệ thống có thể thêm mới cá nhân nhận lịch đơn vị. Hệ thống hiển thị kết quả thêm mới</t>
  </si>
  <si>
    <t>Quản trị hệ thống có thể xoá cá nhân nhận lịch đơn vị khỏi danh sách đã cấu hình. Hệ thống hiển thị kết quả xoá cá nhân</t>
  </si>
  <si>
    <t>Quản trị hệ thống có thể thêm mới lãnh đạo hiển thị lịch. Hệ thống hiển thị kết quả thêm mới</t>
  </si>
  <si>
    <t>Quản trị hệ thống có thể xoá lãnh đạo hiển thị lịch khỏi danh sách đã cấu hình. Hệ thống hiển thị kết quả xoá</t>
  </si>
  <si>
    <t>Quản trị hệ thống có thể thêm mới lãnh đạo phê duyệt lịch. Hệ thống thực hiện lưu thông tin cấu hình</t>
  </si>
  <si>
    <t>Quản trị hệ thống có thể xoá lãnh đạo phê duyệt lịch khỏi danh sách đã cấu hình. Hệ thống thực hiện xoá cá nhân khỏi danh sách</t>
  </si>
  <si>
    <t>Cấu hình Email</t>
  </si>
  <si>
    <t>Quản trị hệ thống có thể tìm kiếm thông tin cấu hình Email. Hệ thống hiển thị kết quả tìm kiếm</t>
  </si>
  <si>
    <t xml:space="preserve">Quản trị hệ thống có thể thêm mới thông tin cấu hình Email. Hệ thống hiển thị kết quả thêm mới </t>
  </si>
  <si>
    <t>Quản trị hệ thống có thể cập nhật thông tin cấu hình Email. Hệ thống hiển thị kết quả cập nhật</t>
  </si>
  <si>
    <t>Quản trị hệ thống có thể khóa/mở khoá cấu hình Email liên thông. Hệ thống hiển thị cấu hình Email đã được khóa/mở khoá</t>
  </si>
  <si>
    <t xml:space="preserve">Quản trị hệ thống có thể xóa cấu hình Email liên thông. Hệ thống xóa cấu hình Email khỏi danh sách </t>
  </si>
  <si>
    <t>Cấu hình cá nhân nhận công việc</t>
  </si>
  <si>
    <t>Quản trị hệ thống có thể xem danh sách đơn vị cần cấu hình nhận việc theo cây đơn vị. Hệ thống hiển thị cây đơn vị</t>
  </si>
  <si>
    <t>Quản trị hệ thống có thể xem chi tiết cấu hình cá nhân nhận công việc. Hệ thống hiển thị chi tiết cấu hình</t>
  </si>
  <si>
    <t>Quản trị hệ thống có thể thêm mới người nhận công việc. Hệ thống hiển thị kết quả thêm mới</t>
  </si>
  <si>
    <t>Quản trị hệ thống có thể xoá người nhận công việc khỏi danh sách đã cấu hình. Hệ thống thực hiện xoá khỏi danh sách</t>
  </si>
  <si>
    <t>Quản trị hệ thống có thể thêm mới đơn vị, người được giao việc. Hệ thống hiển thị kết quả thêm mới</t>
  </si>
  <si>
    <t>Quản trị hệ thống có thể xoá đơn vị, người được giao việc. Hệ thống thực hiện xoá khỏi danh sách</t>
  </si>
  <si>
    <t>Quản trị hệ thống có thể thêm mới đơn vị ưu tiên nhận công việc. Hệ thống hiển thị kết quả thêm mới</t>
  </si>
  <si>
    <t>Quản trị hệ thống có thể xoá đơn vị ưu tiên nhận công việc. Hệ thống thực hiện xoá khỏi danh sách</t>
  </si>
  <si>
    <t>Cấu hình cá nhân nhận nhiệm vụ</t>
  </si>
  <si>
    <t>Quản trị hệ thống có thể xem danh sách đơn vị cần cấu hình nhận nhiệm vụ theo cây đơn vị. Hệ thống hiển thị cây đơn vị</t>
  </si>
  <si>
    <t>Quản trị hệ thống có thể xem chi tiết cấu hình cá nhân nhận nhiệm vụ. Hệ thống hiển thị chi tiết cấu hình</t>
  </si>
  <si>
    <t>Quản trị hệ thống có thể thêm mới người nhận nhiệm vụ. Hệ thống hiển thị kết quả thêm mới</t>
  </si>
  <si>
    <t>Quản trị hệ thống có thể xoá người nhận nhiệm vụ khỏi danh sách đã cấu hình. Hệ thống thực hiện xoá khỏi danh sách</t>
  </si>
  <si>
    <t>Quản trị hệ thống có thể thêm mới đơn vị, người được giao nhiệm vụ. Hệ thống hiển thị kết quả thêm mới</t>
  </si>
  <si>
    <t>Quản trị hệ thống có thể xoá đơn vị, người được giao nhiệm vụ. Hệ thống thực hiện xoá khỏi danh sách</t>
  </si>
  <si>
    <t>Quản trị hệ thống có thể thêm mới đơn vị ưu tiên nhận nhiệm vụ. Hệ thống hiển thị kết quả thêm mới</t>
  </si>
  <si>
    <t>Quản trị hệ thống có thể xoá đơn vị ưu tiên nhận nhiệm vụ. Hệ thống thực hiện xoá khỏi danh sách</t>
  </si>
  <si>
    <t>Quản lý danh mục quản trị</t>
  </si>
  <si>
    <t xml:space="preserve">Quản lý danh mục cơ quan liên thông </t>
  </si>
  <si>
    <t>Quản trị hệ thống có thể điều chỉnh số bản ghi hiển thị trong danh sách cơ quan liên thông. Hệ thống hiển thị đúng số bản ghi đã điều chỉnh</t>
  </si>
  <si>
    <t>Quản trị hệ thống có thể tìm kiếm thông tin cơ quan liên thông. Hệ thống hiển thị kết quả theo tiêu chí tìm kiếm</t>
  </si>
  <si>
    <t>Quản trị hệ thống có thể xem chi tiết cơ quan liên thông. Hệ thống hiển thị chi tiết cơ quan liên thông</t>
  </si>
  <si>
    <t>Quản trị hệ thống có thể thêm mới thông tin cơ quan liên thông. Hệ thống hiển thị kết quả thêm mới</t>
  </si>
  <si>
    <t>Quản trị hệ thống có thể cập nhật thông tin cơ quan liên thông. Hệ thống hiển thị cập nhật thành công</t>
  </si>
  <si>
    <t>Quản trị hệ thống có thể khóa/mở khoá cơ quan liên thông liên thông. Hệ thống hiển thị cơ quan liên thông đã được khóa/mở khoá</t>
  </si>
  <si>
    <t xml:space="preserve">Quản trị hệ thống có thể xóa cơ quan liên thông liên thông. Hệ thống xóa cơ quan liên thông khỏi danh sách </t>
  </si>
  <si>
    <t xml:space="preserve">Quản lý nhóm liên thông </t>
  </si>
  <si>
    <t>Quản trị hệ thống có thể tích chọn nhiều nhóm liên thông cùng lúc. Hệ thống hiển thị các nhóm liên thông đã được tích chọn</t>
  </si>
  <si>
    <t>Quản trị hệ thống có thể tìm kiếm thông tin nhóm liên thông. Hệ thống hiển thị kết quả theo tiêu chí tìm kiếm</t>
  </si>
  <si>
    <t>Quản trị hệ thống có thể xem chi tiết nhóm liên thông. Hệ thống hiển thị chi tiết nhóm liên thông</t>
  </si>
  <si>
    <t>Quản trị hệ thống có thể thêm mới thông tin nhóm liên thông. Hệ thống hiển thị kết quả thêm mới</t>
  </si>
  <si>
    <t xml:space="preserve">Quản trị hệ thống có thể cập nhật thông tin nhóm liên thông. Hệ thống hiển thị kết quả cập nhật </t>
  </si>
  <si>
    <t xml:space="preserve">Quản trị hệ thống có thể xóa nhóm liên thông liên thông. Hệ thống xóa nhóm liên thông khỏi danh sách </t>
  </si>
  <si>
    <t>Quản trị hệ thống có thể cấu hình nhóm liên thông liên thông. Hệ thống hiển thị kết quả cấu hình</t>
  </si>
  <si>
    <t>Quản trị hệ thống có thể xoá cơ quan liên thông liên thông khỏi nhóm liên thông. Hệ thống thực hiện xoá cơ quan liên thông khỏi nhóm liên thông</t>
  </si>
  <si>
    <t>Quản lý danh mục cơ quan ban hành</t>
  </si>
  <si>
    <t>Quản trị hệ thống có thể điều chỉnh số bản ghi hiển thị trong danh sách cơ quan ban hành . Hệ thống hiển thị đúng số bản ghi đã điều chỉnh</t>
  </si>
  <si>
    <t>Quản trị hệ thống có thể tìm kiếm thông tin cơ quan ban hành. Hệ thống hiển thị kết quả theo tiêu chí tìm kiếm</t>
  </si>
  <si>
    <t>Quản trị hệ thống có thể tìm kiếm cơ quan ban hành theo đơn vị. Hệ thống hiển thị kết quả theo tiêu chí tìm kiếm</t>
  </si>
  <si>
    <t>Quản trị hệ thống có thể xem chi tiết danh mục cơ quan ban hành. Hệ thống hiển thị chi tiết danh mục cơ quan ban hành</t>
  </si>
  <si>
    <t>Quản trị hệ thống có thể thêm mới thông tin cơ quan ban hành. Hệ thống hiển thị kết quả thêm mới</t>
  </si>
  <si>
    <t>Quản trị hệ thống có thể cập nhật thông tin cơ quan ban hành. Hệ thống hiển thị kết quả cập nhật</t>
  </si>
  <si>
    <t>Quản trị hệ thống có thể khóa/mở khoá cơ quan ban hành. Hệ thống hiển thị cơ quan ban hành đã được khóa/mở khoá</t>
  </si>
  <si>
    <t xml:space="preserve">Quản trị hệ thống có thể xóa cơ quan ban hành. Hệ thống xóa cơ quan ban hành khỏi danh sách </t>
  </si>
  <si>
    <t xml:space="preserve">Quản lý danh mục đơn vị ngoài </t>
  </si>
  <si>
    <t>Quản trị hệ thống có thể điều chỉnh số bản ghi hiển thị trong danh sách đơn vị ngoài. Hệ thống hiển thị đúng số bản ghi đã điều chỉnh</t>
  </si>
  <si>
    <t>Quản trị hệ thống có thể tìm kiếm thông tin đơn vị ngoài. Hệ thống hiển thị kết quả theo tiêu chí tìm kiếm</t>
  </si>
  <si>
    <t>Quản trị hệ thống có thể thêm mới thông tin đơn vị ngoài. Hệ thống hiển thị kết quả thêm mới</t>
  </si>
  <si>
    <t>Quản trị hệ thống có thể cập nhật thông tin đơn vị ngoài. Hệ thống hiển thị kết quả cập nhật</t>
  </si>
  <si>
    <t>Quản trị hệ thống có thể xem chi tiết đơn vị ngoài. Hệ thống hiển thị chi tiết đơn vị ngoài</t>
  </si>
  <si>
    <t>Quản trị hệ thống có thể khoá/mở khóa đơn vị ngoài. Hệ thống hiển thị đơn vị đã được khóa/mở khoá</t>
  </si>
  <si>
    <t xml:space="preserve">Quản trị hệ thống có thể xóa đơn vị ngoài. Hệ thống xóa đơn vị khỏi danh sách </t>
  </si>
  <si>
    <t xml:space="preserve">Quản lý loại danh mục </t>
  </si>
  <si>
    <t>Quản trị hệ thống có thể xem chi tiết loại danh mục. Hệ thống hiển thị chi tiết loại danh mục</t>
  </si>
  <si>
    <t>Quản trị hệ thống có thể thêm mới thông tin loại danh mục. Hệ thống hiển thị kết quả thêm mới</t>
  </si>
  <si>
    <t xml:space="preserve">Quản trị hệ thống có thể cập nhật thông tin loại danh mục. Hệ thống hiển thị kết quả cập nhật </t>
  </si>
  <si>
    <t>Quản trị hệ thống có thể khoá/mở khóa loại danh mục. Hệ thống hiển thị loại danh mục đã được khóa/mở khoá</t>
  </si>
  <si>
    <t xml:space="preserve">Quản trị hệ thống có thể xóa loại danh mục. Hệ thống xóa loại danh mục khỏi danh sách </t>
  </si>
  <si>
    <t>Quản lý sổ văn bản</t>
  </si>
  <si>
    <t>Quản trị hệ thống/Văn thư có thể tìm kiếm thông tin sổ văn bản. Hệ thống hiển thị kết quảtheo tiêu chí tìm kiếm</t>
  </si>
  <si>
    <t>Quản trị hệ thống/Văn thư có thể xem chi tiết sổ văn bản. Hệ thống hiển thị chi tiết sổ văn bản</t>
  </si>
  <si>
    <t>Quản trị hệ thống/Văn thư có thể thêm mới thông tin sổ văn bản. Hệ thống hiển thị kết quả thêm mới</t>
  </si>
  <si>
    <t>Quản trị hệ thống/Văn thư có thể cập nhật thông tin sổ văn bản. Hệ thống hiển thị kết quả cập nhật</t>
  </si>
  <si>
    <t>Quản trị hệ thống/Văn thư có thể khóa/mở khoá sổ văn bản. Hệ thống hiển thị sổ văn bản đã được khóa/mở khoá</t>
  </si>
  <si>
    <t xml:space="preserve">Quản trị hệ thống/Văn thư có thể xóa sổ văn bản. Hệ thống xóa sổ văn bản khỏi danh sách </t>
  </si>
  <si>
    <t>Quản trị hệ thống/Văn thư có thể cấu hình sổ văn bản theo năm/ nhiệm kỳ. Hệ thống hiển thị kết quả cấu hình</t>
  </si>
  <si>
    <t>Quản lý danh mục hồ sơ</t>
  </si>
  <si>
    <t>Quản trị hệ thống có thể xem chi tiết danh mục hồ sơ. Hệ thống hiển thị chi tiết danh mục hồ sơ</t>
  </si>
  <si>
    <t>Quản trị hệ thống có thể thêm mới thông tin danh mục hồ sơ. Hệ thống hiển thị kết quả thêm mới</t>
  </si>
  <si>
    <t>Quản trị hệ thống có thể cập nhật thông tin danh mục hồ sơ. Hệ thống hiển thị kết quả cập nhật</t>
  </si>
  <si>
    <t xml:space="preserve">Quản trị hệ thống có thể xóa danh mục hồ sơ. Hệ thống xóa danh mục hồ sơ khỏi danh sách </t>
  </si>
  <si>
    <t>Quản lý ý kiến mặc định</t>
  </si>
  <si>
    <t>Quản trị hệ thống có thể điều chỉnh số bản ghi hiển thị trong danh sách ý kiến mặc định. Hệ thống hiển thị đúng số bản ghi đã điều chỉnh</t>
  </si>
  <si>
    <t>Quản trị hệ thống có thể tìm kiếm thông tin ý kiến mặc định. Hệ thống hiển thị kết quả theo tiêu chí tìm kiếm</t>
  </si>
  <si>
    <t>Quản trị hệ thống có thể xem chi tiết ý kiến mặc định. Hệ thống hiển thị chi tiết ý kiến mặc định</t>
  </si>
  <si>
    <t>Quản trị hệ thống có thể thêm mới thông tin ý kiến mặc định. Hệ thống hiển thị kết quả thêm mới</t>
  </si>
  <si>
    <t>Quản trị hệ thống có thể cập nhật thông tin ý kiến mặc định. Hệ thống hiển thị kết quả cập nhật</t>
  </si>
  <si>
    <t>Quản trị hệ thống có thể khóa/mở khoá ý kiến mặc định. Hệ thống hiển thị ý kiến mặc định đã được khóa/mở khoá</t>
  </si>
  <si>
    <t xml:space="preserve">Quản trị hệ thống có thể xóa ý kiến mặc định. Hệ thống xóa ý kiến mặc định khỏi danh sách </t>
  </si>
  <si>
    <t>Quản lý danh mục chức vụ</t>
  </si>
  <si>
    <t>Quản trị hệ thống có thể tìm kiếm thông tin chức vụ. Hệ thống hiển thị kết quả theo tiêu chí tìm kiếm</t>
  </si>
  <si>
    <t>Quản trị hệ thống có thể thêm mới thông tin chức vụ. Hệ thống hiển thị kết quả thêm mới</t>
  </si>
  <si>
    <t>Quản trị hệ thống có thể cập nhật thông tin chức vụ. Hệ thống hiển thị kết quả cập nhật</t>
  </si>
  <si>
    <t>Quản trị hệ thống có thể khóa/mở khoá chức vụ. Hệ thống hiển thị chức vụ đã được khóa/mở khoá</t>
  </si>
  <si>
    <t xml:space="preserve">Quản lý nhóm làm việc </t>
  </si>
  <si>
    <t>Quản trị hệ thống có thể xem chi tiết nhóm làm việc. Hệ thống hiển thị chi tiết nhóm làm việc</t>
  </si>
  <si>
    <t>Quản trị hệ thống có thể thêm mới thông tin nhóm làm việc. Hệ thống hiển thị kết quả thêm mới</t>
  </si>
  <si>
    <t>Quản trị hệ thống có thể cập nhật thông tin nhóm làm việc. Hệ thống hiển thị kết quả cập nhật</t>
  </si>
  <si>
    <t xml:space="preserve">Quản trị hệ thống có thể xóa nhóm làm việc. Hệ thống xóa nhóm làm việc khỏi danh sách </t>
  </si>
  <si>
    <t xml:space="preserve">Quản trị hệ thống có thể tích chọn tất cả nhóm làm việc. Hệ thống thực hiện tích chọn tất cả nhóm làm việc </t>
  </si>
  <si>
    <t>Cấu hình nhóm làm việc</t>
  </si>
  <si>
    <t>Quản trị hệ thống tìm kiếm đơn vị. Hệ thống hiển thị kết quả theo tiêu chí tìm kiếm</t>
  </si>
  <si>
    <t>Quản trị hệ thống tìm kiếm cá nhân. Hệ thống hiển thị kết quả theo tiêu chí tìm kiếm</t>
  </si>
  <si>
    <t>Quản trị hệ thống có thể thêm đơn vị/cá nhân đã chọn vào nhóm làm việc. Hệ thống hiển thị kết quả thêm đơn vị/cá nhân vào nhóm làm việc</t>
  </si>
  <si>
    <t>Quản trị hệ thống có thể xóa đơn vị/cá nhân đã chọn khỏi danh sách đã chọn để thêm vào nhóm làm việc. Hệ thống xóa đơn vị/cá nhân khỏi danh sách</t>
  </si>
  <si>
    <t>Quản trị hệ thống có thể xóa đơn vị/cá nhân khỏi nhóm làm việc. Hệ thống xóa đơn vị/cá nhân khỏi nhóm làm việc</t>
  </si>
  <si>
    <t>Hiển thị thông tin màn hình trang chủ</t>
  </si>
  <si>
    <t>Thống kê văn bản đến</t>
  </si>
  <si>
    <t>Văn thư/Chuyên viên/Lãnh đạo/Quản trị hệ thống có thể truy cập hệ thống để xem thống kê văn bản đến. Hệ thống hiển thị thống kê văn bản đến/văn bản đi/công việc/biểu đồ thống kê theo các trạng thái tại màn hình trang chủ</t>
  </si>
  <si>
    <t>Văn thư/Chuyên viên/Lãnh đạo/Quản trị hệ thống có thể xem chi tiết văn bản đến/văn bản đi/công việc theo từng trạng thái. Hệ thống chuyển tới màn hình chi tiết tương ứng</t>
  </si>
  <si>
    <t>Văn thư/Chuyên viên/Lãnh đạo/Quản trị hệ thống có thể truy cập hệ thống để xem thống kê Theo dõi kết luận/nhiệm vụ. Hệ thống hiển thị thống kê Theo dõi kết luận/nhiệm vụ</t>
  </si>
  <si>
    <t>Văn thư/Chuyên viên/Lãnh đạo/Quản trị hệ thống có thể xem danh sách theo dõi kết luận/nhiệm vụ theo từng trạng thái. Hệ thống hiển thị danh sách theo dõi kết luận/nhiệm vụ theo từng trạng thái</t>
  </si>
  <si>
    <t>Hiển thị danh sách lịch làm việc</t>
  </si>
  <si>
    <t>Văn thư/Chuyên viên/Lãnh đạo/Quản trị hệ thống có thể truy cập hệ thống để xem danh sách lịch làm việc. Hệ thống hiển thị thông tin lịch làm việc tại màn hình trang chủ</t>
  </si>
  <si>
    <t>Thông báo</t>
  </si>
  <si>
    <t>Văn thư/Chuyên viên/Lãnh đạo/Quản trị hệ thống có thể truy cập hệ thống để xem thông báo. Hệ thống hiển thị số lượng và danh sách thông báo tại màn hình trang chủ</t>
  </si>
  <si>
    <t>Văn thư/Chuyên viên/Lãnh đạo/Quản trị hệ thống có thể xem chi tiết thông báo. Hệ thống hiển thị màn hình chi tiết thông báo</t>
  </si>
  <si>
    <t>Phản hồi mới nhất</t>
  </si>
  <si>
    <t>Văn thư/Chuyên viên/Lãnh đạo/Quản trị hệ thống có thể truy cập hệ thống để xem phản hồi mới nhất. Hệ thống hiển thị danh sách phản hồi mới nhất tại màn hình trang chủ</t>
  </si>
  <si>
    <t>Văn thư/Chuyên viên/Lãnh đạo/Quản trị hệ thống có thể xem danh sách phản hồi mới nhất. Hệ thống hiển thị danh sách phản hồi mới nhất</t>
  </si>
  <si>
    <t>Văn thư/Chuyên viên/Lãnh đạo/Quản trị hệ thống có thể xem chi tiết phản hồi. Hệ thống hiển thị chi tiết phản hồi</t>
  </si>
  <si>
    <t>Quản lý văn bản đến</t>
  </si>
  <si>
    <t>Tìm kiếm văn bản đến chưa tiếp nhận</t>
  </si>
  <si>
    <t>Văn thư có thể tìm kiếm văn bản đến cần tiếp nhận theo năm nay/tháng này/tuần này/hôm nay. Hệ thống hiển thị kết quả tìm kiếm</t>
  </si>
  <si>
    <t>Văn thư có thể tìm kiếm nâng cao danh sách văn bản đến cần tiếp nhận theo nhiều trường thông tin. Hệ thống hiển thị kết quả tìm kiếm</t>
  </si>
  <si>
    <t>Văn thư có thể tìm kiếm văn bản đến theo năm. Hệ thống hiển thị kết quả theo đúng tiêu chí tìm kiếm</t>
  </si>
  <si>
    <t xml:space="preserve">Văn thư có thể tìm kiếm nhanh danh sách văn bản đến theo: số ký hiệu, số ID, ... Hệ thống hiển thị kết quả tìm kiếm </t>
  </si>
  <si>
    <t>Tiếp nhận văn bản đến</t>
  </si>
  <si>
    <t>Văn thư có thể xem chi tiết văn bản đến cần tiếp nhận. Hệ thống hiển thị chi tiết văn bản đến</t>
  </si>
  <si>
    <t>Văn thư có thể vào sổ văn bản đến cần tiếp nhận. Hệ thống hiển thị kết quả vào sổ văn bản đến</t>
  </si>
  <si>
    <t>Văn thư có thể scan văn bản giấy. Hệ thống thực hiện kết nối máy scan và lưu file scan</t>
  </si>
  <si>
    <t>Văn thư có thể scan số hoá bóc tách trường thông tin văn bản. Hệ thống thực hiện kết nối máy scan</t>
  </si>
  <si>
    <t>Văn thư có thể chuyển để biết văn bản đến cần tiếp nhận. Hệ thống hiển thị kết quả chuyển để biết</t>
  </si>
  <si>
    <t>Văn thư có thể tải xuống file đính kèm văn bản đến chưa tiếp nhận. Hệ thống thực hiện tải xuống file đính kèm</t>
  </si>
  <si>
    <t>Văn thư có thể nhập và gửi ý kiến xử lý văn bản đến cần tiếp nhận. Hệ thống hiển thị kết quả gửi ý kiến</t>
  </si>
  <si>
    <t>Văn thư có thể xem luồng văn bản đến chưa tiếp nhận. Hệ thống hiển thị luồng văn bản</t>
  </si>
  <si>
    <t>Văn thư có thể theo dõi văn bản đến chưa tiếp nhận. Hệ thống hiển thị thông tin theo dõi xử lý văn bản</t>
  </si>
  <si>
    <t xml:space="preserve">Văn thư có thể trả lại văn bản. Hệ thống hiển thị kết quả trả lại văn bản </t>
  </si>
  <si>
    <t>Văn thư có thể xin ý kiến lãnh đạo. Hệ thống hiển thị kết quả gửi xin ý kiến</t>
  </si>
  <si>
    <t>Tìm kiếm văn bản đến chờ xử lý</t>
  </si>
  <si>
    <t>Văn thư/Chuyên viên/Lãnh đạo có thể tìm kiếm văn bản đến chờ xử lý theo năm nay/tháng này/tuần này/hôm nay. Hệ thống hiển thị kết quả tìm kiếm</t>
  </si>
  <si>
    <t>Văn thư/Chuyên viên/Lãnh đạo có thể tìm kiếm nhanh danh sách văn bản đến chờ xử lý theo: số ký hiệu, ... Hệ thống hiển thị kết quả tìm kiếm</t>
  </si>
  <si>
    <t>Văn thư/Chuyên viên/Lãnh đạo có thể tìm kiếm nâng cao danh sách văn bản đến chờ xử lý theo nhiều trường thông tin. Hệ thống hiển thị kết quả tìm kiếm</t>
  </si>
  <si>
    <t>Văn thư/Chuyên viên/Lãnh đạo có thể tìm kiếm văn bản đến chờ xử lý theo năm. Hệ thống hiển thị kết quả tìm kiếm</t>
  </si>
  <si>
    <t>Xem thông tin và cho ý kiến văn bản đến chờ xử lý</t>
  </si>
  <si>
    <t>Văn thư/Chuyên viên/Lãnh đạo có thể xem chi tiết văn bản đến chờ xử lý. Hệ thống hiển thị thông tin chi tiết văn bản</t>
  </si>
  <si>
    <t>Văn thư/Chuyên viên/Lãnh đạo có thể xem luồng văn bản đến chờ xử lý. Hệ thống hiển thị luồng xử lý văn bản đến chờ xử lý</t>
  </si>
  <si>
    <t>Văn thư/Chuyên viên/Lãnh đạo có thể theo dõi văn bản đến chờ xử lý. Hệ thống hiển thị thông tin theo dõi trạng thái xử lý văn bản</t>
  </si>
  <si>
    <t>Văn thư/Chuyên viên/Lãnh đạo có thể xin ý kiến văn bản đến chờ xử lý. Hệ thống thực hiện gửi xử lý</t>
  </si>
  <si>
    <t>Văn thư/Chuyên viên/Lãnh đạo có thể nhập và gửi ý kiến xử lý văn bản đến chờ xử lý. Hệ thống hiển thị kết quả gửi ý kiến</t>
  </si>
  <si>
    <t>Văn thư/Chuyên viên/Lãnh đạo có thể tải xuống phiếu trình xin ý kiến văn bản đến chờ xử lý. Hệ thống thực hiện tải xuống file phiếu trình</t>
  </si>
  <si>
    <t>Văn thư/Chuyên viên/Lãnh đạo có thể đính kèm file trong mục ý kiến xử lý văn bản đến chờ xử lý. Hệ thống thực hiện đình kèm file tương ứng với ý kiến xử lý</t>
  </si>
  <si>
    <t>Quản lý văn bản đến chờ xử lý</t>
  </si>
  <si>
    <t>Văn thư/Chuyên viên/Lãnh đạo có thể chuyển xử lý văn bản đến chờ xử lý. Hệ thống thực hiện gửi xử lý</t>
  </si>
  <si>
    <t>Văn thư/Chuyên viên/Lãnh đạo có thể chuyển để biết văn bản chờ xử lý. Hệ thống thực hiện chuyển để biết</t>
  </si>
  <si>
    <t>Văn thư/Chuyên viên/Lãnh đạo có thể nhận để biết văn bản chờ xử lý. Hệ thống thực hiện nhận để biết</t>
  </si>
  <si>
    <t>Văn thư/Chuyên viên/Lãnh đạo có thể tạo hồ sơ để lưu văn bản đến chờ xử lý. Hệ thống hiển thị kết quả tạo mới hồ sơ</t>
  </si>
  <si>
    <t>Văn thư có thể sao lưu văn bản đến chờ xử lý. Hệ thống hiển thị văn bản đã được sao lưu với các thông tin giống văn bản gốc</t>
  </si>
  <si>
    <t>Văn thư/Chuyên viên/Lãnh đạo có thể tải xuống file đính kèm văn bản đến chờ xử lý. Hệ thống thực hiện tải xuống file đính kèm</t>
  </si>
  <si>
    <t>Văn thư/Chuyên viên/Lãnh đạo có thể chuyển lại văn bản đến chờ xử lý. Hệ thống thực hiện chuyển lại văn bản</t>
  </si>
  <si>
    <t>Văn thư/Chuyên viên/Lãnh đạo có thể tạo công việc từ văn bản đến chờ xử lý. Hệ thống hiển thị màn hình thêm mới công việc</t>
  </si>
  <si>
    <t>Chuyên viên/Lãnh đạo có thể tạo dự thảo văn bản đi từ văn bản đến chờ xử lý. Hệ thống hiển thị màn hình thêm mới dự thảo</t>
  </si>
  <si>
    <t>Văn thư/Chuyên viên/Lãnh đạo có thể hoàn thành văn bản đi từ văn bản đến chờ xử lý. Hệ thống hiển thị đã hoàn thành văn bản</t>
  </si>
  <si>
    <t>Tìm kiếm văn bản đến đang xử lý</t>
  </si>
  <si>
    <t>Văn thư/Chuyên viên/Lãnh đạo có thể tìm kiếm văn bản đến đang xử lý theo năm nay/tháng này/tuần này/hôm nay. Hệ thống hiển thị kết quả tìm kiếm</t>
  </si>
  <si>
    <t>Văn thư/Chuyên viên/Lãnh đạo có thể tìm kiếm nhanh danh sách văn bản đến đang xử lý theo: số ký hiệu, ngày/tháng/năm, trích yếu nội dung, số đến, số ID, mã bưu gửi. Hệ thống hiển thị kết quả tìm kiếm</t>
  </si>
  <si>
    <t>Văn thư/Chuyên viên/Lãnh đạo có thể tìm kiếm nâng cao danh sách văn bản đến đang xử lý theo nhiều trường thông tin. Hệ thống hiển thị kết quả tìm kiếm</t>
  </si>
  <si>
    <t>Văn thư/Chuyên viên/Lãnh đạo có thể tìm kiếm văn bản đến đang xử lý theo năm. Hệ thống hiển thị kết quả tìm kiếm</t>
  </si>
  <si>
    <t>Xem thông tin và cho ý kiến văn bản đến đang xử lý</t>
  </si>
  <si>
    <t>Văn thư/Chuyên viên/Lãnh đạo có thể xem chi tiết văn bản đến đang xử lý. Hệ thống hiển thị thông tin chi tiết văn bản</t>
  </si>
  <si>
    <t>Văn thư/Chuyên viên/Lãnh đạo có thể xem luồng văn bản đến đang xử lý. Hệ thống hiển thị luồng xử lý văn bản đến đang xử lý</t>
  </si>
  <si>
    <t>Văn thư/Chuyên viên/Lãnh đạo có thể theo dõi văn bản đến đang xử lý. Hệ thống hiển thị thông tin theo dõi trạng thái xử lý văn bản</t>
  </si>
  <si>
    <t>Văn thư/Chuyên viên/Lãnh đạo có thể xin ý kiến văn bản đến đang xử lý. Hệ thống thực hiện gửi xử lý</t>
  </si>
  <si>
    <t>Văn thư/Chuyên viên/Lãnh đạo có thể nhập và gửi ý kiến xử lý văn bản đến đang xử lý. Hệ thống hiển thị kết quả gửi ý kiến</t>
  </si>
  <si>
    <t>Văn thư/Chuyên viên/Lãnh đạo có thể tải xuống phiếu trình xin ý kiến văn bản đến đang xử lý. Hệ thống thực hiện tải xuống file phiếu trình</t>
  </si>
  <si>
    <t>Quản lý văn bản đến đang xử lý</t>
  </si>
  <si>
    <t>Văn thư/Chuyên viên/Lãnh đạo có thể chuyển xử lý văn bản đến đang xử lý. Hệ thống thực hiện gửi xử lý</t>
  </si>
  <si>
    <t>Văn thư/Chuyên viên/Lãnh đạo có thể đính kèm file trong mục ý kiến xử lý văn bản đến đang xử lý. Hệ thống thực hiện đình kèm file tương ứng với ý kiến xử lý</t>
  </si>
  <si>
    <t>Văn thư/Chuyên viên/Lãnh đạo có thể chuyển để biết văn bản đang xử lý. Hệ thống thực hiện chuyển để biết</t>
  </si>
  <si>
    <t>Văn thư/Chuyên viên/Lãnh đạo có thể nhận để biết văn bản đang xử lý. Hệ thống thực hiện nhận để biết</t>
  </si>
  <si>
    <t>Văn thư/Chuyên viên/Lãnh đạo có thể tạo hồ sơ để lưu văn bản đến đang xử lý. Hệ thống hiển thị kết quả tạo mới hồ sơ</t>
  </si>
  <si>
    <t>Văn thư có thể sao lưu văn bản đến đang xử lý. Hệ thống hiển thị văn bản đã được sao lưu với các thông tin giống văn bản gốc</t>
  </si>
  <si>
    <t>Văn thư có thể tải xuống file đính kèm văn bản đến đang xử lý. Hệ thống thực hiện tải xuống file đính kèm</t>
  </si>
  <si>
    <t>Văn thư/Chuyên viên/Lãnh đạo có thể chuyển lại văn bản đến đang xử lý. Hệ thống thực hiện chuyển lại văn bản</t>
  </si>
  <si>
    <t>Văn thư/Chuyên viên/Lãnh đạo có thể tạo công việc từ văn bản đến đang xử lý. Hệ thống hiển thị màn hình thêm mới công việc</t>
  </si>
  <si>
    <t>Chuyên viên/Lãnh đạo có thể tạo dự thảo văn bản đi từ văn bản đến đang xử lý. Hệ thống hiển thị màn hình thêm mới dự thảo</t>
  </si>
  <si>
    <t>Văn thư/Chuyên viên/Lãnh đạo có thể hoàn thành văn bản đi từ văn bản đến đang xử lý. Hệ thống hiển thị đã hoàn thành văn bản</t>
  </si>
  <si>
    <t>Tìm kiếm văn bản đến đã xử lý</t>
  </si>
  <si>
    <t>Văn thư/Chuyên viên/Lãnh đạo có thể tìm kiếm văn bản đến đã xử lý theo năm nay/tháng này/tuần này/hôm nay. Hệ thống hiển thị kết quả tìm kiếm</t>
  </si>
  <si>
    <t>Văn thư/Chuyên viên/Lãnh đạo có thể tìm kiếm nhanh danh sách văn bản đến đã xử lý theo: số ký hiệu, số ID, ... Hệ thống hiển thị kết quả tìm kiếm</t>
  </si>
  <si>
    <t>Văn thư/Chuyên viên/Lãnh đạo có thể tìm kiếm nâng cao danh sách văn bản đến đã xử lý theo nhiều trường thông tin. Hệ thống hiển thị kết quả tìm kiếm</t>
  </si>
  <si>
    <t>Văn thư/Chuyên viên/Lãnh đạo có thể tìm kiếm văn bản đến đã xử lý theo năm. Hệ thống hiển thị kết quả tìm kiếm</t>
  </si>
  <si>
    <t>Xem thông tin và cho ý kiến văn bản đến đã xử lý</t>
  </si>
  <si>
    <t>Văn thư/Chuyên viên/Lãnh đạo có thể xem chi tiết văn bản đến đã xử lý. Hệ thống hiển thị thông tin chi tiết văn bản</t>
  </si>
  <si>
    <t>Văn thư/Chuyên viên/Lãnh đạo có thể xem luồng văn bản đến đã xử lý. Hệ thống hiển thị luồng xử lý văn bản đến đã xử lý</t>
  </si>
  <si>
    <t>Văn thư/Chuyên viên/Lãnh đạo có thể theo dõi văn bản đến đã xử lý. Hệ thống hiển thị thông tin theo dõi trạng thái xử lý văn bản</t>
  </si>
  <si>
    <t>Văn thư/Chuyên viên/Lãnh đạo có thể xin ý kiến văn bản đến đã xử lý. Hệ thống thực hiện gửi xử lý</t>
  </si>
  <si>
    <t>Văn thư/Chuyên viên/Lãnh đạo có thể nhập và gửi ý kiến xử lý văn bản đến đã xử lý. Hệ thống hiển thị kết quả gửi ý kiến</t>
  </si>
  <si>
    <t>Văn thư/Chuyên viên/Lãnh đạo có thể tải xuống phiếu trình xin ý kiến văn bản đến đã xử lý. Hệ thống thực hiện tải xuống file phiếu trình</t>
  </si>
  <si>
    <t>Quản lý văn bản đến đã xử lý</t>
  </si>
  <si>
    <t>Văn thư/Chuyên viên/Lãnh đạo có thể chuyển xử lý văn bản đến đã xử lý. Hệ thống thực hiện gửi xử lý</t>
  </si>
  <si>
    <t>Văn thư/Chuyên viên/Lãnh đạo có thể đính kèm file trong mục ý kiến xử lý văn bản đến đã xử lý. Hệ thống thực hiện đình kèm file tương ứng với ý kiến xử lý</t>
  </si>
  <si>
    <t>Văn thư/Chuyên viên/Lãnh đạo có thể chuyển để biết văn bản đã xử lý. Hệ thống thực hiện chuyển để biết</t>
  </si>
  <si>
    <t>Văn thư/Chuyên viên/Lãnh đạo có thể nhận để biết văn bản đã xử lý. Hệ thống thực hiện nhận để biết</t>
  </si>
  <si>
    <t>Văn thư/Chuyên viên/Lãnh đạo có thể tạo hồ sơ để lưu văn bản đến đã xử lý. Hệ thống hiển thị kết quả tạo mới hồ sơ</t>
  </si>
  <si>
    <t>Văn thư có thể sao lưu văn bản đến đã xử lý. Hệ thống hiển thị văn bản đã được sao lưu với các thông tin giống văn bản gốc</t>
  </si>
  <si>
    <t>Văn thư có thể tải xuống file đính kèm văn bản đến đã xử lý. Hệ thống thực hiện tải xuống file đính kèm</t>
  </si>
  <si>
    <t>Văn thư/Chuyên viên/Lãnh đạo có thể chuyển lại văn bản đến đã xử lý. Hệ thống thực hiện chuyển lại văn bản</t>
  </si>
  <si>
    <t>Văn thư/Chuyên viên/Lãnh đạo có thể tạo công việc từ văn bản đến đã xử lý. Hệ thống hiển thị màn hình thêm mới công việc</t>
  </si>
  <si>
    <t>Chuyên viên/Lãnh đạo có thể tạo dự thảo văn bản đi từ văn bản đến đã xử lý. Hệ thống hiển thị màn hình thêm mới dự thảo</t>
  </si>
  <si>
    <t>Văn thư/Chuyên viên/Lãnh đạo có thể hoàn thành văn bản đi từ văn bản đến đã xử lý. Hệ thống hiển thị đã hoàn thành văn bản</t>
  </si>
  <si>
    <t>Quản lý văn bản đến nhận để biết</t>
  </si>
  <si>
    <t>Văn thư/Chuyên viên/Lãnh đạo có thể tìm kiếm văn bản đến nhận để biết theo năm nay/tháng này/tuần này/hôm nay. Hệ thống hiển thị kết quả tìm kiếm</t>
  </si>
  <si>
    <t>Văn thư/Chuyên viên/Lãnh đạo có thể tìm kiếm nhanh danh sách văn bản đến nhận để biết theo: số ký hiệu, số ID, ... Hệ thống hiển thị kết quả tìm kiếm</t>
  </si>
  <si>
    <t>Văn thư/Chuyên viên/Lãnh đạo có thể tìm kiếm nâng cao danh sách văn bản đến nhận để biết theo nhiều trường thông tin. Hệ thống hiển thị kết quả tìm kiếm</t>
  </si>
  <si>
    <t>Văn thư/Chuyên viên/Lãnh đạo có thể tìm kiếm văn bản đến nhận để biết theo năm. Hệ thống hiển thị kết quả tìm kiếm</t>
  </si>
  <si>
    <t>Văn thư/Chuyên viên/Lãnh đạo có thể xem chi tiết văn bản đến nhận để biết. Hệ thống hiển thị thông tin chi tiết văn bản</t>
  </si>
  <si>
    <t>Văn thư/Chuyên viên/Lãnh đạo có thể xem luồng văn bản đến nhận để biết. Hệ thống hiển thị luồng xử lý văn bản đến nhận để biết</t>
  </si>
  <si>
    <t>Văn thư/Chuyên viên/Lãnh đạo có thể theo dõi văn bản đến nhận để biết. Hệ thống hiển thị thông tin theo dõi trạng thái xử lý văn bản</t>
  </si>
  <si>
    <t>Văn thư/Chuyên viên/Lãnh đạo có thể xin ý kiến văn bản đến nhận để biết. Hệ thống thực hiện gửi xử lý</t>
  </si>
  <si>
    <t>Văn thư/Chuyên viên/Lãnh đạo có thể tải xuống phiếu trình xin ý kiến văn bản đến nhận để biết. Hệ thống thực hiện tải xuống file phiếu trình</t>
  </si>
  <si>
    <t xml:space="preserve">Văn thư/Chuyên viên/Lãnh đạo có thể xoá ý kiến xử lý văn bản đến nhận để biết. Hệ thống thực hiện xoá ý kiến xử lý </t>
  </si>
  <si>
    <t>Văn thư/Chuyên viên/Lãnh đạo có thể tạo hồ sơ để lưu văn bản đến nhận để biết. Hệ thống hiển thị kết quả tạo mới hồ sơ</t>
  </si>
  <si>
    <t>Quản lý văn bản đến chờ cho ý kiến</t>
  </si>
  <si>
    <t>Văn thư/Chuyên viên/Lãnh đạo có thể tìm kiếm văn bản đến chờ cho ý kiến theo năm nay/tháng này/tuần này/hôm nay. Hệ thống hiển thị kết quả tìm kiếm</t>
  </si>
  <si>
    <t>Văn thư/Chuyên viên/Lãnh đạo có thể tìm kiếm nhanh danh sách văn bản đến chờ cho ý kiến theo: số ký hiệu, số ID, .... Hệ thống hiển thị kết quả tìm kiếm</t>
  </si>
  <si>
    <t>Văn thư/Chuyên viên/Lãnh đạo có thể tìm kiếm nâng cao danh sách văn bản đến chờ cho ý kiến theo nhiều trường thông tin. Hệ thống hiển thị kết quả tìm kiếm</t>
  </si>
  <si>
    <t>Văn thư/Chuyên viên/Lãnh đạo có thể tìm kiếm văn bản đến chờ cho ý kiến theo năm. Hệ thống hiển thị kết quả tìm kiếm</t>
  </si>
  <si>
    <t>Văn thư/Chuyên viên/Lãnh đạo có thể xem chi tiết văn bản đến chờ cho ý kiến. Hệ thống hiển thị thông tin chi tiết văn bản</t>
  </si>
  <si>
    <t>Văn thư/Chuyên viên/Lãnh đạo có thể xem luồng văn bản đến chờ cho ý kiến. Hệ thống hiển thị luồng xử lý văn bản đến chờ cho ý kiến</t>
  </si>
  <si>
    <t>Văn thư/Chuyên viên/Lãnh đạo có thể theo dõi văn bản đến chờ cho ý kiến. Hệ thống hiển thị thông tin theo dõi trạng thái xử lý văn bản</t>
  </si>
  <si>
    <t>Văn thư/Chuyên viên/Lãnh đạo có thể nhập và gửi ý kiến xử lý văn bản đến chờ cho ý kiến. Hệ thống hiển thị kết quả gửi ý kiến</t>
  </si>
  <si>
    <t>Văn thư/Chuyên viên/Lãnh đạo có thể tải xuống phiếu trình xin ý kiến văn bản đến chờ cho ý kiến. Hệ thống thực hiện tải xuống file phiếu trình</t>
  </si>
  <si>
    <t>Quản lý văn bản đến đã cho ý kiến</t>
  </si>
  <si>
    <t>Chuyên viên/Lãnh đạo có thể tìm kiếm văn bản đến đã cho ý kiến theo năm nay/tháng này/tuần này/hôm nay. Hệ thống hiển thị kết quả tìm kiếm</t>
  </si>
  <si>
    <t>Chuyên viên/Lãnh đạo có thể tìm kiếm nhanh danh sách văn bản đến đã cho ý kiến theo: số ký hiệu, số ID, ... Hệ thống hiển thị kết quả tìm kiếm</t>
  </si>
  <si>
    <t>Chuyên viên/Lãnh đạo có thể tìm kiếm nâng cao danh sách văn bản đến đã cho ý kiến theo nhiều trường thông tin. Hệ thống hiển thị kết quả tìm kiếm</t>
  </si>
  <si>
    <t>Chuyên viên/Lãnh đạo có thể tìm kiếm văn bản đến đã cho ý kiến theo năm. Hệ thống hiển thị kết quả tìm kiếm</t>
  </si>
  <si>
    <t>Chuyên viên/Lãnh đạo có thể xem chi tiết văn bản đến đã cho ý kiến. Hệ thống hiển thị thông tin chi tiết văn bản</t>
  </si>
  <si>
    <t>Chuyên viên/Lãnh đạo có thể xem luồng văn bản đến đã cho ý kiến. Hệ thống hiển thị luồng xử lý văn bản đến đã cho ý kiến</t>
  </si>
  <si>
    <t>Chuyên viên/Lãnh đạo có thể theo dõi văn bản đến đã cho ý kiến. Hệ thống hiển thị thông tin theo dõi trạng thái xử lý văn bản</t>
  </si>
  <si>
    <t>Báo cáo in sổ văn bản đến</t>
  </si>
  <si>
    <t>Văn thư có thể tìm kiếm theo năm nay/tháng này/tuần này/hôm nay. Hệ thống hiển thị danh sách văn bản đến theo đúng thời gian</t>
  </si>
  <si>
    <t>Văn thư có thể tìm kiếm nâng cao danh sách văn bản đến. Hệ thống hiển thị danh sách theo đúng tiêu chí tìm kiếm</t>
  </si>
  <si>
    <t>Văn thư có thể tải xuống file excel danh sách văn bản đến theo sổ. Hệ thống tải xuống file</t>
  </si>
  <si>
    <t>Văn thư có thể tải xuống  file PDF danh sách văn bản đến theo sổ. Hệ thống tải xuống file</t>
  </si>
  <si>
    <t>Văn thư có thể tải xuống file word danh sách văn bản đến theo sổ. Hệ thống tải xuống file</t>
  </si>
  <si>
    <t xml:space="preserve">Tra cứu văn bản đến </t>
  </si>
  <si>
    <t>Văn thư/Chuyên viên/Lãnh đạo có thể tìm kiếm nhanh danh sách văn bản đến theo: số ký hiệu, ngày/tháng/năm, cơ quan ban hành, trích yếu nội dung, số đến. Hệ thống hiển thị kết quả tìm kiếm</t>
  </si>
  <si>
    <t>Văn thư/Chuyên viên/Lãnh đạo có thể tìm kiếm theo năm nay/tháng này/tuần này/hôm nay. Hệ thống hiển thị kết quả tìm kiếm</t>
  </si>
  <si>
    <t>Văn thư/Chuyên viên/Lãnh đạo có thể tìm kiếm nâng cao văn bản đến. Hệ thống hiển thị kết quả tìm kiếm</t>
  </si>
  <si>
    <t>Văn thư/Chuyên viên/Lãnh đạo có thể tìm kiếm văn bản đến  theo năm. Hệ thống hiển thị kết quả tìm kiếm</t>
  </si>
  <si>
    <t>VI</t>
  </si>
  <si>
    <t>Quản lý văn bản đi</t>
  </si>
  <si>
    <t>Quản lý văn bản đi nhận để biết</t>
  </si>
  <si>
    <t>Văn thư có thể tìm kiếm văn bản đi nội bộ theo năm nay/tháng này/tuần này/hôm nay. Hệ thống hiển thị kết quả tìm kiếm</t>
  </si>
  <si>
    <t>Văn thư có thể tìm kiếm nâng cao danh sách văn bản đi nhận để biết. Hệ thống hiển thị kết quả tìm kiếm</t>
  </si>
  <si>
    <t>Văn thư có thể tìm kiếm văn bản đi nhận để biết theo năm. Hệ thống hiển thị danh sách theo đúng tiêu chí tìm kiếm</t>
  </si>
  <si>
    <t>Văn thư có thể tìm kiếm nhanh danh sách văn bản đi nhận để biết theo: số ký hiệu, ... Hệ thống hiển thị kết quả tìm kiếm</t>
  </si>
  <si>
    <t>Văn thư có thể xem chi tiết thông tin văn bản đi nhận để biết. Hệ thống hiển thị chi tiết thông tin văn bản</t>
  </si>
  <si>
    <t>Văn thư có thể nhập và gửi ý kiến xử lý văn bản đi nhận để biết. Hệ thống hiển thị ý kiến xử lý cho người nhận</t>
  </si>
  <si>
    <t>Văn thư  có thể xem luồng văn bản đi nhận để biết. Hệ thống hiển thị luồng xử lý văn bản</t>
  </si>
  <si>
    <t>Văn thư có thể theo dõi văn bản đi nhận để biết. Hệ thống hiển thị thông tin theo dõi</t>
  </si>
  <si>
    <t xml:space="preserve">Quản lý văn bản dự thảo </t>
  </si>
  <si>
    <t>Chuyên viên/lãnh đạo có thể tìm kiếm văn bản dự thảo theo năm nay/tháng này/tuần này/hôm nay. Hệ thống hiển thị kết quả tìm kiếm</t>
  </si>
  <si>
    <t>Chuyên viên/lãnh đạo có thể tìm kiếm nâng cao danh sách văn bản dự thảo. Hệ thống hiển thị kết quả tìm kiếm</t>
  </si>
  <si>
    <t>Chuyên viên/lãnh đạo có thể tìm kiếm nhanh danh sách văn bản dự thảo theo: số ký hiệu, số trình ký, ngày/tháng/năm, đơn vị soạn thảo, trích yếu nội dung. Hệ thống hiển thị kết quả tìm kiếm</t>
  </si>
  <si>
    <t>Chuyên viên/lãnh đạo có thể thêm mới văn bản dự thảo. Hệ thống hiển thị kết quả thêm mới</t>
  </si>
  <si>
    <t>Chuyên viên/lãnh đạo có thể chỉnh sửa văn bản dự thảo. Hệ thống hiển thị kết quả chỉnh sửa</t>
  </si>
  <si>
    <t>Chuyên viên/lãnh đạo có thể xóa văn bản dự thảo. Hệ thống hiển thị kết quả xoá văn bản</t>
  </si>
  <si>
    <t>Chuyên viên/Lãnh đạo có thể xem luồng xử lý văn bản dự thảo. Hệ thống hiển thị luồng xử lý văn bản</t>
  </si>
  <si>
    <t>Chuyên viên/Lãnh đạo có thể theo dõi văn bản dự thảo. Hệ thống hiển thị thông tin theo dõi</t>
  </si>
  <si>
    <t xml:space="preserve">Chuyên viên/lãnh đạo có thể xem chi tiết văn bản dự thảo. Hệ thống hiển thị chi tiết văn bản </t>
  </si>
  <si>
    <t>Chuyên viên/lãnh đạo có thể lưu và trình xử lý văn bản dự thảo. Hệ thống hiển thị kết quả trình xử lý</t>
  </si>
  <si>
    <t>Chuyên viên/lãnh đạo có thể lưu và ký số văn bản dự thảo. Hệ thống hiển thị kết quả ký số</t>
  </si>
  <si>
    <t>Quản lý văn bản đi chờ xử lý</t>
  </si>
  <si>
    <t>Chuyên viên/Lãnh đạo có thể tìm kiếm văn bản đi chờ xử lý theo năm nay/tháng này/tuần này/hôm nay. Hệ thống hiển thị kết quả tìm kiếm</t>
  </si>
  <si>
    <t>Chuyên viên/Lãnh đạo có thể tìm kiếm nâng cao danh sách văn bản đi chờ xử lý. Hệ thống hiển thị kết quả tìm kiếm</t>
  </si>
  <si>
    <t>Chuyên viên/Lãnh đạo có thể tìm kiếm văn bản đi chờ xử lý theo năm. Hệ thống kết quả tìm kiếm</t>
  </si>
  <si>
    <t>Chuyên viên/Lãnh đạo có thể tìm kiếm nhanh danh sách văn bản đi chờ xử lý theo: số ký hiệu, số trình ký, ngày/tháng/năm, đơn vị soạn thảo, trích yếu nội dung. Hệ thống hiển thị kết quả tìm kiếm</t>
  </si>
  <si>
    <t>Chuyên viên/Lãnh đạo có thể trình ký văn bản đi chờ xử lý. Hệ thống hiển thị kết quả trình ký</t>
  </si>
  <si>
    <t>Lãnh đạo có thể ký duyệt văn bản đi chờ xử lý. Hệ thống hiển thị kết quả ký duyệt</t>
  </si>
  <si>
    <t>Chuyên viên/Lãnh đạo có thể chỉnh sửa văn bản đi chờ xử lý. Hệ thống thông báo kết quả chỉnh sửa</t>
  </si>
  <si>
    <t xml:space="preserve">Chuyên viên/Lãnh đạo có thể trả lại văn bản đi chờ xử lý. Hệ thống kết quả trả lại văn bản </t>
  </si>
  <si>
    <t>Chuyên viên/Lãnh đạo có thể nhập và gửi ý kiến xử lý cho văn bản đi chờ xử lý. Hệ thống hiển thị ý kiến xử lý</t>
  </si>
  <si>
    <t>Chuyên viên/Lãnh đạo có thể xem luồng văn bản đi chờ xử lý. Hệ thống hiển thị luồng xử lý văn bản</t>
  </si>
  <si>
    <t>Chuyên viên/Lãnh đạo có thể theo dõi văn bản đi chờ xử lý. Hệ thống hiển thị thông tin theo dõi</t>
  </si>
  <si>
    <t>Quản lý văn bản đi đã xử lý</t>
  </si>
  <si>
    <t>Văn thư/Chuyên viên/Lãnh đạo có thể tìm kiếm văn bản đi đã xử lý theo năm nay/tháng này/tuần này/hôm nay. Hệ thống hiển thị kết quả tìm kiếm</t>
  </si>
  <si>
    <t>Văn thư/Chuyên viên/Lãnh đạo có thể tìm kiếm nâng cao danh sách văn bản đi đã xử lý. Hệ thống hiển thị kết quả tìm kiếm</t>
  </si>
  <si>
    <t>Văn thư/Chuyên viên/Lãnh đạo có thể tìm kiếm văn bản đi đã xử lý theo năm. Hệ thống kết quả tìm kiếm</t>
  </si>
  <si>
    <t>Văn thư/Chuyên viên/Lãnh đạo có thể tìm kiếm nhanh danh sách văn bản đi đã xử lý theo: số ký hiệu, .... Hệ thống hiển thị kết quả tìm kiếm</t>
  </si>
  <si>
    <t>Văn thư/Chuyên viên/Lãnh đạo có thể tìm kiếm nhanh danh sách văn bản đi đã xử lý theo: soát xét hồ sơ, .... Hệ thống hiển thị kết quả tìm kiếm</t>
  </si>
  <si>
    <t>Văn thư/Chuyên viên/Lãnh đạo có thể nhập và gửi ý kiến xử lý cho văn bản đi đã xử lý. Hệ thống hiển thị ý kiến xử lý</t>
  </si>
  <si>
    <t>Văn thư/Chuyên viên/Lãnh đạo có thể xem luồng văn bản đi đã xử lý. Hệ thống hiển thị luồng xử lý văn bản</t>
  </si>
  <si>
    <t>Văn thư/Chuyên viên/Lãnh đạo có thể theo dõi văn bản đi đã xử lý. Hệ thống hiển thị thông tin theo dõi</t>
  </si>
  <si>
    <t>Quản lý văn bản đi chờ cấp số</t>
  </si>
  <si>
    <t>Văn thư có thể tìm kiếm văn bản đi chờ cấp số theo năm nay/tháng này/tuần này/hôm nay. Hệ thống hiển thị danh sách văn bản đến theo đúng thời gian</t>
  </si>
  <si>
    <t>Văn thư có thể tìm kiếm nâng cao danh sách văn bản đi chờ cấp số. Hệ thống hiển thị danh sách theo đúng tiêu chí tìm kiếm</t>
  </si>
  <si>
    <t>Văn thư có thể tìm kiếm văn bản đi chờ cấp số theo năm. Hệ thống hiển thị danh sách theo đúng tiêu chí tìm kiếm</t>
  </si>
  <si>
    <t>Văn thư có thể tìm kiếm nhanh danh sách văn bản đi chờ cấp số theo: số ký hiệu,... Hệ thống hiển thị danh sách văn bản theo đúng tiêu chí tìm kiếm</t>
  </si>
  <si>
    <t>Văn thư có thể chuyển lại văn bản đi chờ cấp số cho người dự thảo. Hệ thống trả lại văn bản cho người dự thảo và lưu log</t>
  </si>
  <si>
    <t>Văn thư có thể cấp số văn bản đi chờ cấp số. Hệ thống hiển thị đã cấp số và ban hành</t>
  </si>
  <si>
    <t>Văn thư có thể xem chi tiết thông tin văn bản đi chờ cấp số. Hệ thống hiển thị chi tiết thông tin văn bản</t>
  </si>
  <si>
    <t>Văn thư có thể xem luồng văn bản đi chờ cấp số. Hệ thống hiển thị luồng xử lý văn bản</t>
  </si>
  <si>
    <t>Văn thư có thể theo dõi văn bản đi chờ cấp số. Hệ thống hiển thị thông tin theo dõi</t>
  </si>
  <si>
    <t>Quản lý văn bản đi chờ phát hành</t>
  </si>
  <si>
    <t>Văn thư có thể tìm kiếm văn bản đi chờ phát hành theo năm nay/tháng này/tuần này/hôm nay. Hệ thống hiển thị danh sách văn bản đến theo đúng thời gian</t>
  </si>
  <si>
    <t>Văn thư có thể tìm kiếm nâng cao danh sách văn bản đi chờ phát hành. Hệ thống hiển thị danh sách theo đúng tiêu chí tìm kiếm</t>
  </si>
  <si>
    <t>Văn thư có thể tìm kiếm văn bản đi chờ phát hành theo năm. Hệ thống hiển thị danh sách theo đúng tiêu chí tìm kiếm</t>
  </si>
  <si>
    <t>Văn thư có thể tìm kiếm nhanh danh sách văn bản đi chờ phát hành theo: số ký hiệu, ... Hệ thống hiển thị danh sách văn bản theo đúng tiêu chí tìm kiếm</t>
  </si>
  <si>
    <t xml:space="preserve">Văn thư có thể xem chi tiết văn bản đi chờ phát hành. Hệ thống hiển thị chi tiết văn bản </t>
  </si>
  <si>
    <t>Văn thư có thể ban hành văn bản đi chờ phát hành. Hệ thống hiển thị kết quả ban hành văn bản</t>
  </si>
  <si>
    <t>Văn thư có thể xem luồng xử lý văn bản đi chờ phát hành. Hệ thống hiển thị luồng xử lý văn bản</t>
  </si>
  <si>
    <t>Văn thư có thể theo dõi văn bản văn bản đi chờ phát hành. Hệ thống hiển thị thông tin theo dõi</t>
  </si>
  <si>
    <t>Báo cáo in sổ văn bản đi</t>
  </si>
  <si>
    <t>Văn thư có thể vào menu sổ văn bản. Hệ thống hiển thị danh sách tất cả văn bản đi theo sổ</t>
  </si>
  <si>
    <t>Văn thư có thể tìm kiếm văn bản đi theo năm nay/tháng này/tuần này/hôm nay. Hệ thống hiển thị danh sách văn bản đến theo đúng thời gian</t>
  </si>
  <si>
    <t>Văn thư có thể tìm kiếm nâng cao danh sách văn bản đi. Hệ thống hiển thị danh sách theo đúng tiêu chí tìm kiếm</t>
  </si>
  <si>
    <t>Văn thư có thể xuất file excel/pdf/word danh sách văn bản. Hệ thống tải xuống file</t>
  </si>
  <si>
    <t>Văn thư có thể xuất file pdf danh sách văn bản. Hệ thống tải xuống file</t>
  </si>
  <si>
    <t>Văn thư có thể xuất file word danh sách văn bản. Hệ thống tải xuống file</t>
  </si>
  <si>
    <t xml:space="preserve">Quản lý văn bản đi đã phát hành </t>
  </si>
  <si>
    <t>Văn thư có thể tìm kiếm văn bản đi đã phát hành theo năm nay/tháng này/tuần này/hôm nay. Hệ thống hiển thị danh sách văn bản đến theo đúng thời gian</t>
  </si>
  <si>
    <t>Văn thư có thể tìm kiếm nâng cao danh sách văn bản đi đã phát hành. Hệ thống hiển thị danh sách theo đúng tiêu chí tìm kiếm</t>
  </si>
  <si>
    <t>Văn thư có thể tìm kiếm văn bản đi theo năm. Hệ thống hiển thị danh sách theo đúng tiêu chí tìm kiếm</t>
  </si>
  <si>
    <t>Văn thư có thể tìm kiếm nhanh danh sách văn bản đi theo: số ký hiệu, .... Hệ thống hiển thị danh sách văn bản theo đúng tiêu chí tìm kiếm</t>
  </si>
  <si>
    <t xml:space="preserve">Văn thư có thể xem chi tiết văn bản đi đã phát hành. Hệ thống hiển thị chi tiết văn bản </t>
  </si>
  <si>
    <t>Văn thư có thể cấp số và ban hành văn bản đi đã phát hành. Hệ thống hiển thị kết quả ban hành văn bản</t>
  </si>
  <si>
    <t>Văn thư có thể xem luồng xử lý văn bản đi đã phát hành. Hệ thống hiển thị luồng xử lý văn bản</t>
  </si>
  <si>
    <t>Văn thư có thể theo dõi văn bản văn bản đi đã phát hành. Hệ thống hiển thị thông tin theo dõi</t>
  </si>
  <si>
    <t xml:space="preserve">Quản lý văn bản đi đã ban hành </t>
  </si>
  <si>
    <t>Chuyên viên/Lãnh đạo có thể tìm kiếm văn bản đi đã ban hành theo năm nay/tháng này/tuần này/hôm nay. Hệ thống hiển thị danh sách văn bản đến theo đúng thời gian</t>
  </si>
  <si>
    <t>Chuyên viên/Lãnh đạo có thể tìm kiếm nâng cao danh sách văn bản đi đã ban hành. Hệ thống hiển thị danh sách theo đúng tiêu chí tìm kiếm</t>
  </si>
  <si>
    <t>Chuyên viên/Lãnh đạo có thể tìm kiếm văn bản đi theo năm. Hệ thống hiển thị danh sách theo đúng tiêu chí tìm kiếm</t>
  </si>
  <si>
    <t>Chuyên viên/Lãnh đạo có thể tìm kiếm nhanh danh sách văn bản đi theo: số ký hiệu, số trình ký, ngày/tháng/năm, đơn vị soạn thảo, trích yếu nội dung. Hệ thống hiển thị danh sách văn bản theo đúng tiêu chí tìm kiếm</t>
  </si>
  <si>
    <t xml:space="preserve">Chuyên viên/Lãnh đạo có thể xem chi tiết văn bản đi đã ban hành. Hệ thống hiển thị chi tiết văn bản </t>
  </si>
  <si>
    <t>Chuyên viên/Lãnh đạo có thể cấp số và ban hành văn bản đi đã ban hành. Hệ thống hiển thị kết quả ban hành văn bản</t>
  </si>
  <si>
    <t>Chuyên viên/Lãnh đạo có thể xem luồng xử lý văn bản đi đã ban hành. Hệ thống hiển thị luồng xử lý văn bản</t>
  </si>
  <si>
    <t>Chuyên viên/Lãnh đạo có thể theo dõi văn bản văn bản đi đã ban hành. Hệ thống hiển thị thông tin theo dõi</t>
  </si>
  <si>
    <t>Quản lý văn bản đi chờ cho ý kiến</t>
  </si>
  <si>
    <t>Văn thư/Chuyên viên/Lãnh đạo có thể tìm kiếm văn bản đi chờ cho ý kiến theo năm nay/tháng này/tuần này/hôm nay. Hệ thống hiển thị kết quả tìm kiếm</t>
  </si>
  <si>
    <t>Văn thư/Chuyên viên/Lãnh đạo có thể tìm kiếm nâng cao danh sách văn bản đi chờ cho ý kiến. Hệ thống hiển thị kết quả tìm kiếm</t>
  </si>
  <si>
    <t>Văn thư/Chuyên viên/Lãnh đạo có thể tìm kiếm văn bản đi chờ cho ý kiến theo năm. Hệ thống hiển thị kết quả tìm kiếm</t>
  </si>
  <si>
    <t>Văn thư/Chuyên viên/Lãnh đạo có thể tìm kiếm nhanh danh sách văn bản đi chờ cho ý kiến theo: số ký hiệu, ... Hệ thống hiển thị kết quả tìm kiếm</t>
  </si>
  <si>
    <t xml:space="preserve">Văn thư/Chuyên viên/Lãnh đạo có thể xem chi tiết thông tin văn bản đi chờ cho ý kiến. Hệ thống hiển thị chi tiết thông tin văn bản </t>
  </si>
  <si>
    <t>Văn thư/Chuyên viên/Lãnh đạo có thể nhập và gửi ý kiến xử lý cho văn bản đi chờ cho ý kiến. Hệ thống hiển thị ý kiến xử lý cho người nhận</t>
  </si>
  <si>
    <t>Văn thư/Chuyên viên/Lãnh đạo có thể xem luồng văn bản đi chờ cho ý kiến. Hệ thống hiển thị luồng xử lý văn bản</t>
  </si>
  <si>
    <t>Văn thư/Chuyên viên/Lãnh đạo có thể theo dõi văn bản đi chờ cho ý kiến. Hệ thống hiển thị thông tin theo dõi</t>
  </si>
  <si>
    <t>Quản lý văn bản đi đã cho ý kiến</t>
  </si>
  <si>
    <t>Văn thư/Chuyên viên/Lãnh đạo có thể tìm kiếm văn bản đi đã cho ý kiến theo năm nay/tháng này/tuần này/hôm nay. Hệ thống hiển thị kết quả tìm kiếm</t>
  </si>
  <si>
    <t>Văn thư/Chuyên viên/Lãnh đạo có thể tìm kiếm nâng cao danh sách văn bản đi đã cho ý kiến. Hệ thống hiển thị kết quả tìm kiếm</t>
  </si>
  <si>
    <t>Văn thư/Chuyên viên/Lãnh đạo có thể tìm kiếm văn bản đi đã cho ý kiến theo năm. Hệ thống hiển thị kết quả tìm kiếm</t>
  </si>
  <si>
    <t>Văn thư/Chuyên viên/Lãnh đạo có thể tìm kiếm nhanh danh sách văn bản đi đã cho ý kiến theo: số ký hiệu,.... Hệ thống hiển thị kết quả tìm kiếm</t>
  </si>
  <si>
    <t xml:space="preserve">Văn thư/Chuyên viên/Lãnh đạo có thể xem chi tiết thông tin văn bản đi đã cho ý kiến. Hệ thống hiển thị chi tiết thông tin văn bản </t>
  </si>
  <si>
    <t>Văn thư/Chuyên viên/Lãnh đạo có thể nhập và gửi ý kiến xử lý cho văn bản đi đã cho ý kiến. Hệ thống hiển thị ý kiến xử lý cho người nhận</t>
  </si>
  <si>
    <t>Văn thư/Chuyên viên/Lãnh đạo có thể xem luồng văn bản đi đã cho ý kiến. Hệ thống hiển thị luồng xử lý văn bản</t>
  </si>
  <si>
    <t>Văn thư/Chuyên viên/Lãnh đạo có thể theo dõi văn bản đi đã cho ý kiến. Hệ thống hiển thị thông tin theo dõi</t>
  </si>
  <si>
    <t>Ký số bằng USB Token</t>
  </si>
  <si>
    <t>Lãnh đạo có thể tìm kiếm văn bản đi cần ký số. Hệ thống hiển thị văn bản tìm kiếm</t>
  </si>
  <si>
    <t>Lãnh đạo có thể xem chi tiết văn bản đi cần ký số. Hệ thống hiển thị chi tiết văn bản</t>
  </si>
  <si>
    <t>Lãnh đạo có thể ký số bằng USB Token. Hệ thống hiển thị kết quả ký số</t>
  </si>
  <si>
    <t>Tra cứu văn bản đi</t>
  </si>
  <si>
    <t>Văn thư/Chuyên viên/Lãnh đạo có thể tìm kiếm văn bản đi theo năm nay/tháng này/tuần này/hôm nay. Hệ thống hiển thị kết quả tìm kiếm</t>
  </si>
  <si>
    <t>Văn thư/Chuyên viên/Lãnh đạo có thể tìm kiếm nâng cao danh sách văn bản đi. Hệ thống hiển thị kết quả tìm kiếm</t>
  </si>
  <si>
    <t>Văn thư/Chuyên viên/Lãnh đạo có thể tìm kiếm văn bản đi theo năm. Hệ thống hiển thị kết quả tìm kiếm</t>
  </si>
  <si>
    <t>Văn thư/Chuyên viên/Lãnh đạo có thể tìm kiếm nhanh danh sách văn bản đi theo: số ký hiệu, ... Hệ thống hiển thị kết quả tìm kiếm</t>
  </si>
  <si>
    <t xml:space="preserve">Văn thư/Chuyên viên/Lãnh đạo có thể xem chi tiết thông tin văn bản đi. Hệ thống hiển thị chi tiết thông tin văn bản </t>
  </si>
  <si>
    <t>VII</t>
  </si>
  <si>
    <t xml:space="preserve">Quản lý lịch </t>
  </si>
  <si>
    <t>Tìm kiếm lịch làm việc của Lãnh đạo</t>
  </si>
  <si>
    <t>Văn thư/Chuyên viên/Lãnh đạo có thể tìm kiếm lịch của lãnh đạo theo thời gian. Hệ thống hiển thị lịch theo thời gian tìm kiếm</t>
  </si>
  <si>
    <t>Văn thư/Chuyên viên/Lãnh đạo có thể tìm kiếm lịch của lãnh đạo theo đơn vị. Hệ thống hiển thị lịch theo tiêu chí tìm kiếm</t>
  </si>
  <si>
    <t>Văn thư/Chuyên viên/Lãnh đạo có thể tìm kiếm lịch của lãnh đạo theo tên lãnh đạo. Hệ thống hiển thị lịch theo tiêu chí tìm kiếm</t>
  </si>
  <si>
    <t>Văn thư/Chuyên viên/Lãnh đạo có thể tìm kiếm lịch của lãnh đạo theo các ngày trong tuần. Hệ thống hiển thị lịch theo tiêu chí tìm kiếm</t>
  </si>
  <si>
    <t>Văn thư/Chuyên viên/Lãnh đạo có thể tải xuống file lịch của lãnh đạo theo định dạng word. Hệ thống tải xuống file</t>
  </si>
  <si>
    <t>Văn thư/Chuyên viên/Lãnh đạo có thể tải xuống file lịch của lãnh đạo theo định dạng  excel. Hệ thống tải xuống file</t>
  </si>
  <si>
    <t>Văn thư/Chuyên viên/Lãnh đạo có thể xem chi tiết lịch của lãnh đạo. Hệ thống hiển thị chi tiết lịch</t>
  </si>
  <si>
    <t xml:space="preserve">Đăng ký lịch </t>
  </si>
  <si>
    <t>Văn thư/Chuyên viên/Lãnh đạo có thể tìm kiếm lịch lãnh đạo theo thời gian. Hệ thống hiển thị lịch theo thời gian tìm kiếm</t>
  </si>
  <si>
    <t xml:space="preserve">Văn thư/Chuyên viên/Lãnh đạo có thể tìm kiếm lịch lãnh đạo theo tên đơn vị. Hệ thống hiển thị lịch </t>
  </si>
  <si>
    <t xml:space="preserve">Văn thư/Chuyên viên/Lãnh đạo có thể tìm kiếm nhanh lịch lãnh đạo. Hệ thống hiển thị lịch </t>
  </si>
  <si>
    <t xml:space="preserve">Văn thư/Chuyên viên/Lãnh đạo có thể tìm kiếm lịch lãnh đạo theo trạng thái. Hệ thống hiển thị lịch </t>
  </si>
  <si>
    <t>Văn thư/Chuyên viên/Lãnh đạo có thể xem lịch lãnh đạo theo tuần trước/tuần này/tuần sau. Hệ thống hiển thị lịch</t>
  </si>
  <si>
    <t>Văn thư/Chuyên viên/Lãnh đạo có thể thêm mới lịch lãnh đạo. Hệ thống hiển thị kết quả thêm mới lịch</t>
  </si>
  <si>
    <t>Văn thư/Chuyên viên/Lãnh đạo có thể thêm mới lịch lãnh đạo bằng file mẫu. Hệ thống hiển thị kết quả thêm mới lịch bằng file mẫu</t>
  </si>
  <si>
    <t xml:space="preserve">Văn thư/Chuyên viên/Lãnh đạo có thể xem chi tiết lịch lãnh đạo. Hệ thống hiển thị chi tiết lịch </t>
  </si>
  <si>
    <t>Văn thư/Chuyên viên/Lãnh đạo có thể chỉnh sửa lịch lãnh đạo. Hệ thống hiển thị kết quả chỉnh sửa lịch</t>
  </si>
  <si>
    <t>Văn thư/Chuyên viên/Lãnh đạo có thể tải file mẫu đăng ký lịch lãnh đạo. Hệ thống tải xuống file</t>
  </si>
  <si>
    <t xml:space="preserve">Phê duyệt lịch </t>
  </si>
  <si>
    <t>Lãnh đạo có thể tìm kiếm lịch lãnh đạo cần phê duyệt theo thời gian. Hệ thống hiển thị lịch theo thời gian tìm kiếm</t>
  </si>
  <si>
    <t>Lãnh đạo có thể tìm kiếm lịch lãnh đạo cần phê duyệt theo tên đơn vị. Hệ thống hiển thị kết quả tìm kiếm</t>
  </si>
  <si>
    <t xml:space="preserve">Lãnh đạo có thể tìm kiếm nhanh lịch lãnh đạo cần phê duyệt. Hệ thống hiển thị kết quả tìm kiếm thống hiển thị lịch </t>
  </si>
  <si>
    <t>Lãnh đạo có thể tìm kiếm lịch lãnh đạo cần phê duyệt theo trạng thái. Hệ thống hiển thị kết quả tìm kiếm</t>
  </si>
  <si>
    <t>Lãnh đạo có thể xem lịch lãnh đạo cần phê duyệt theo tuần trước/tuần này/tuần sau. Hệ thống hiển thị lịch</t>
  </si>
  <si>
    <t>Lãnh đạo có thể phê duyệt lịch đơn vị cần phê duyệt. Hệ thống hiển thị lịch đã được phê duyệt</t>
  </si>
  <si>
    <t>Lãnh đạo có thể từ chối lịch đơn vị. Hệ thống hiển thị màn hình nhập lý do từ chối</t>
  </si>
  <si>
    <t>Lãnh đạo có thể cập nhật trạng thái lịch. Hệ thống hiển thị kết quả cập nhật trạng thái</t>
  </si>
  <si>
    <t>VIII</t>
  </si>
  <si>
    <t xml:space="preserve">Quản lý đơn thư </t>
  </si>
  <si>
    <t>Tìm kiếm đơn thư chưa tiếp nhận</t>
  </si>
  <si>
    <t>Văn thư có thể tìm kiếm đơn thư chưa tiếp nhận theo năm nay/tháng này/tuần này/hôm nay. Hệ thống hiển thị kết quả tìm kiếm</t>
  </si>
  <si>
    <t>Văn thư có thể tìm kiếm nâng cao danh sách đơn thư chưa tiếp nhận. Hệ thống hiển thị kết quả tìm kiếm</t>
  </si>
  <si>
    <t>Văn thư có thể tìm kiếm đơn thư chưa tiếp nhận theo năm. Hệ thống hiển thị kết quả tìm kiếm</t>
  </si>
  <si>
    <t>Văn thư có thể tìm kiếm nhanh danh sách đơn thư chưa tiếp nhận theo: số KH bưu gửi, ... Hệ thống hiển thị kết quả tìm kiếm</t>
  </si>
  <si>
    <t>Tiếp nhận xử lý đơn thư</t>
  </si>
  <si>
    <t>Văn thư có thể vào sổ đơn thư chưa tiếp nhận. Hệ thống hiển thị kết quả vào sổ</t>
  </si>
  <si>
    <t>Văn thư có thể xem chi tiết đơn thư chưa tiếp nhận. Hệ thống hiển thị chi tiết đơn thư</t>
  </si>
  <si>
    <t>Văn thư có thể thêm số lượng thư thường đối với đơn thư chưa tiếp nhận. Hệ thống hiển thị kết quả thêm số lượng</t>
  </si>
  <si>
    <t>Văn thư có thể chỉnh sửa số lượng thư thường đối với đơn thư chưa tiếp nhận. Hệ thống hiển thị kết quả chỉnh sửa</t>
  </si>
  <si>
    <t>Văn thư có thể in nhanh đơn thư. Hệ thống thực hiện tải xuống file</t>
  </si>
  <si>
    <t>Văn thư có thể in đơn thư kỳ họp. Hệ thống thực hiện tải xuống file</t>
  </si>
  <si>
    <t>Văn thư có thể trả lại đơn thư chưa tiếp nhận. Hệ thống hiển thị kết quả trả lại</t>
  </si>
  <si>
    <t>Văn thư có thể chuyển xử lý đơn thư chưa tiếp nhận. Hệ thống hiển thị kết quả chuyển xử lý đơn thư chưa tiếp nhận</t>
  </si>
  <si>
    <t>Văn thư có thể cập nhật kết quả đơn thư chưa tiếp nhận. Hệ thống hiển thị kết quả cập nhật đơn thư chưa tiếp nhận</t>
  </si>
  <si>
    <t>Văn thư có thể xem luồng xử lý đơn thư chưa tiếp nhận. Hệ thống hiển thị luồng xử lý đơn thư chưa tiếp nhận</t>
  </si>
  <si>
    <t>Quản lý đơn thư chờ xử lý</t>
  </si>
  <si>
    <t>Văn thư có thể tìm kiếm đơn thư chờ xử lý theo năm nay/tháng này/tuần này/hôm nay. Hệ thống hiển thị kết quả tìm kiếm</t>
  </si>
  <si>
    <t>Văn thư có thể tìm kiếm nâng cao danh sách đơn thư chờ xử lý. Hệ thống hiển thị kết quả tìm kiếm</t>
  </si>
  <si>
    <t>Văn thư có thể tìm kiếm nhanh danh sách đơn thư chờ xử lý theo: số KH bưu gửi, tên người gửi, địa chỉ người gửi, trích yếu nội dung. Hệ thống hiển thị kết quả tìm kiếm</t>
  </si>
  <si>
    <t>Văn thư có thể vào sổ đơn thư chờ xử lý. Hệ thống hiển thị kết quả vào sổ</t>
  </si>
  <si>
    <t>Văn thư có thể xem chi tiết đơn thư chưa chờ xử lý. Hệ thống hiển thị chi tiết đơn thư</t>
  </si>
  <si>
    <t>Văn thư có thể thêm số lượng thư thường đối với đơn thư chờ xử lý. Hệ thống hiển thị kết quả thêm số lượng</t>
  </si>
  <si>
    <t>Văn thư có thể chỉnh sửa số lượng thư thường đối với đơn thư chờ xử lý. Hệ thống hiển thị kết quả chỉnh sửa</t>
  </si>
  <si>
    <t>Văn thư có thể xoá đơn thư chờ xử lý. Hệ thống hiển thị kết quả xoá đơn thư</t>
  </si>
  <si>
    <t>Văn thư có thể chuyển xử lý đơn thư chờ xử lý. Hệ thống hiển thị kết quả chuyển xử lý đơn thư chờ xử lý</t>
  </si>
  <si>
    <t>Văn thư có thể cập nhật kết quả đơn thư chờ xử lý. Hệ thống hiển thị kết quả cập nhật đơn thư chờ xử lý</t>
  </si>
  <si>
    <t>Văn thư có thể xem luồng xử lý đơn thư chờ xử lý. Hệ thống hiển thị luồng xử lý đơn thư chờ xử lý</t>
  </si>
  <si>
    <t>Quản lý đơn thư đã xử lý</t>
  </si>
  <si>
    <t>Văn thư có thể tìm kiếm đơn thư đã xử lý theo năm nay/tháng này/tuần này/hôm nay. Hệ thống hiển thị kết quả tìm kiếm</t>
  </si>
  <si>
    <t>Văn thư có thể tìm kiếm nâng cao danh sách đơn thư đã xử lý. Hệ thống hiển thị kết quả tìm kiếm</t>
  </si>
  <si>
    <t>Văn thư có thể tìm kiếm đơn thư đã xử lý theo năm. Hệ thống hiển thị kết quả tìm kiếm</t>
  </si>
  <si>
    <t>Văn thư có thể tìm kiếm nhanh danh sách đơn thư đã xử lý theo: số KH bưu gửi, tên người gửi, địa chỉ người gửi, trích yếu nội dung. Hệ thống hiển thị kết quả tìm kiếm</t>
  </si>
  <si>
    <t>Văn thư có thể xem chi tiết đơn thư chưa đã xử lý. Hệ thống hiển thị chi tiết đơn thư</t>
  </si>
  <si>
    <t>Văn thư có thể thêm số lượng thư thường đối với đơn thư đã xử lý. Hệ thống hiển thị kết quả thêm số lượng</t>
  </si>
  <si>
    <t>Văn thư có thể chỉnh sửa số lượng thư thường đối với đơn thư đã xử lý. Hệ thống hiển thị kết quả chỉnh sửa</t>
  </si>
  <si>
    <t>Văn thư có thể xem luồng xử lý đơn thư đã xử lý. Hệ thống hiển thị luồng xử lý đơn thư đã xử lý</t>
  </si>
  <si>
    <t>In đơn thư</t>
  </si>
  <si>
    <t>Văn thư có thể tìm kiếm đơn thư theo các tiêu chí. Hệ thống hiển thị kết quả tìm kiếm</t>
  </si>
  <si>
    <t>Văn thư có thể tải xuống file danh sách đơn thư ra file pdf hệ thống tải xuống file</t>
  </si>
  <si>
    <t>Văn thư có thể tải xuống file danh sách đơn thư ra file word hệ thống tải xuống file</t>
  </si>
  <si>
    <t>Văn thư có thể tải xuống file danh sách đơn thư ra file excel hệ thống tải xuống file</t>
  </si>
  <si>
    <t>Tra cứu đơn thư</t>
  </si>
  <si>
    <t>Văn thư có thể tìm kiếm đơn thư theo năm nay/tháng này/tuần này/hôm nay. Hệ thống hiển thị kết quả tìm kiếm</t>
  </si>
  <si>
    <t>Văn thư có thể tìm kiếm nâng cao danh sách đơn thư. Hệ thống hiển thị kết quả tìm kiếm</t>
  </si>
  <si>
    <t>Văn thư có thể tìm kiếm đơn thư theo năm. Hệ thống hiển thị kết quả tìm kiếm</t>
  </si>
  <si>
    <t xml:space="preserve">Văn thư có thể tìm kiếm nhanh danh sách đơn thư theo: số KH bưu gửi, tên người gửi, địa chỉ người gửi, trích yếu nội dung. Hệ thống hiển thị kết quả tìm kiếm </t>
  </si>
  <si>
    <t>Quản lý sổ đơn thư</t>
  </si>
  <si>
    <t>Văn thư có thể tìm kiếm sổ đơn thư theo năm nay/tháng này/tuần này/hôm nay. Hệ thống hiển thị kết quả tìm kiếm</t>
  </si>
  <si>
    <t>Văn thư có thể tìm kiếm nâng cao danh sách sổ đơn thư. Hệ thống hiển thị kết quả tìm kiếm</t>
  </si>
  <si>
    <t>Văn thư có thể tìm kiếm sổ đơn thư theo năm. Hệ thống hiển thị kết quả tìm kiếm</t>
  </si>
  <si>
    <t>Văn thư có thể tìm kiếm nhanh danh sách sổ đơn thư theo: tên sổ, .... Hệ thống hiển thị kết quả tìm kiếm</t>
  </si>
  <si>
    <t>Văn thư có thể thêm mới sổ đơn thư. Hệ thống hiển thị kết quả thêm mới</t>
  </si>
  <si>
    <t>Văn thư có thể cập nhật sổ đơn thư. Hệ thống lưu thông tin cập nhật</t>
  </si>
  <si>
    <t>Văn thư có thể xoá sổ đơn thư. Hệ thống xoá sổ khỏi danh sách</t>
  </si>
  <si>
    <t>Văn thư có thể xem chi tiết sổ đơn thư. Hệ thống hiển thị chi tiết sổ đơn thư</t>
  </si>
  <si>
    <t>Văn thư có thể khoá/mở khoá sổ đơn thư. Hệ thống hiển thị sổ đơn thư đã được khoá</t>
  </si>
  <si>
    <t>IX</t>
  </si>
  <si>
    <t>Quản lý hồ sơ công việc</t>
  </si>
  <si>
    <t>Quản lý hồ sơ đang xử lý</t>
  </si>
  <si>
    <t>Văn thư/Chuyên viên/Lãnh đạo có thể tìm kiếm hồ sơ công việc đang xử lý theo năm nay/tháng này/tuần này/hôm nay. Hệ thống hiển thị kết quả tìm kiếm</t>
  </si>
  <si>
    <t>Văn thư/Chuyên viên/Lãnh đạo có thể tìm kiếm nâng cao hồ sơ công việc đang xử lý theo nhiều trường thông tin. Hệ thống hiển thị kết quả tìm kiếm</t>
  </si>
  <si>
    <t>Văn thư/Chuyên viên/Lãnh đạo có thể thêm mới hồ sơ đang xử lý. Hệ thống hiển thị kết quả tạo hồ sơ</t>
  </si>
  <si>
    <t>Văn thư/Chuyên viên/Lãnh đạo có thể thêm mới văn bản liên quan đính kèm hồ sơ. Hệ thống hiển thị kết quả đính kèm văn bản với hồ sơ</t>
  </si>
  <si>
    <t>Văn thư/Chuyên viên/Lãnh đạo có thể thêm mới công việc liên quan đính kèm với hồ sơ. Hệ thống hiển thị kết quả đính kèm công việc với hồ sơ</t>
  </si>
  <si>
    <t>Văn thư/Chuyên viên/Lãnh đạo có thể xem chi tiết hồ sơ đang xử lý. Hệ thống hiển thị chi tiết hồ sơ</t>
  </si>
  <si>
    <t>Văn thư/Chuyên viên/Lãnh đạo có thể cập nhật hồ sơ đang xử lý. Hệ thống hiển thị kết quả cập nhật hồ sơ</t>
  </si>
  <si>
    <t>Văn thư/Chuyên viên/Lãnh đạo có thể xóa hồ sơ đang xử lý. Hệ thống hiển thị kết quả xoá hồ sơ</t>
  </si>
  <si>
    <t>Quản lý hồ sơ đã xử lý</t>
  </si>
  <si>
    <t>Văn thư/Chuyên viên/Lãnh đạo có thể tìm kiếm hồ sơ công việc đã xử lý theo năm nay/tháng này/tuần này/hôm nay. Hệ thống hiển thị kết quả tìm kiếm</t>
  </si>
  <si>
    <t>Văn thư/Chuyên viên/Lãnh đạo có thể tìm kiếm nâng cao hồ sơ công việc đã xử lý theo nhiều trường thông tin. Hệ thống hiển thị kết quả tìm kiếm</t>
  </si>
  <si>
    <t>Văn thư/Chuyên viên/Lãnh đạo có thể xem chi tiết hồ sơ đã xử lý. Hệ thống hiển thị chi tiết hồ sơ</t>
  </si>
  <si>
    <t xml:space="preserve">Văn thư/Chuyên viên/Lãnh đạo có thể chuyển chỉnh lý hồ sơ đã xử lý. Hệ thống hiển thị kết quả chuyển chỉnh lý </t>
  </si>
  <si>
    <t>Văn thư/Chuyên viên/Lãnh đạo có thể chuyển lưu trữ hồ sơ đã xử lý. Hệ thống hiển thị kết quả chuyển lưu trữ</t>
  </si>
  <si>
    <t>Tra cứu hồ sơ</t>
  </si>
  <si>
    <t>Văn thư/Chuyên viên/Lãnh đạo có thể tìm kiếm hồ sơ công việc theo năm nay/tháng này/tuần này/hôm nay. Hệ thống hiển thị kết quả tìm kiếm</t>
  </si>
  <si>
    <t>Văn thư/Chuyên viên/Lãnh đạo có thể tìm kiếm nâng cao hồ sơ công việc theo nhiều trường thông tin. Hệ thống hiển thị kết quả tìm kiếm</t>
  </si>
  <si>
    <t>Văn thư/Chuyên viên/Lãnh đạo có thể xem chi tiết hồ sơ. Hệ thống hiển thị chi tiết hồ sơ</t>
  </si>
  <si>
    <t>X</t>
  </si>
  <si>
    <t xml:space="preserve">Quản lý công việc </t>
  </si>
  <si>
    <t>Tìm kiếm giao việc</t>
  </si>
  <si>
    <t>Văn thư/Chuyên viên/Lãnh đạo có thể tìm kiếm công việc giao theo năm nay/tháng này/tuần này/hôm nay. Hệ thống hiển thị kết quả tìm kiếm</t>
  </si>
  <si>
    <t>Văn thư/Chuyên viên/Lãnh đạo có thể tìm kiếm nhanh công việc giao theo tên công việc. Hệ thống hiển thị kết quả tìm kiếm</t>
  </si>
  <si>
    <t>Văn thư/Chuyên viên/Lãnh đạo có thể tìm kiếm nâng cao công việc giao theo các tiêu chí tìm kiếm. Hệ thống hiển thị kết quả tìm kiếm</t>
  </si>
  <si>
    <t>Giao việc</t>
  </si>
  <si>
    <t>Văn thư/Chuyên viên/Lãnh đạo có thể xem chi tiết công việc giao. Hệ thống hiển thị chi tiết công việc</t>
  </si>
  <si>
    <t>Văn thư/Chuyên viên/Lãnh đạo có thể thêm mới giao việc. Hệ thống hiển thị kết quả thêm mới giao việc</t>
  </si>
  <si>
    <t>Văn thư/Chuyên viên/Lãnh đạo có thể chỉnh sửa giao công việc. Hệ thống hiển thị kết quả cập nhật</t>
  </si>
  <si>
    <t xml:space="preserve">Văn thư/Chuyên viên/Lãnh đạo có thể xem luồng xử lý công việc giao. Hệ thống hiển thị luồng xử lý </t>
  </si>
  <si>
    <t>Văn thư/Chuyên viên/Lãnh đạo có thể theo dõi xử lý công việc giao. Hệ thống hiển thị thông tin theo dõi</t>
  </si>
  <si>
    <t>Văn thư/Chuyên viên/Lãnh đạo có thể giao việc. Hệ thống hiển thị kết quả giao việc</t>
  </si>
  <si>
    <t>Văn thư/Chuyên viên/Lãnh đạo có thể cập nhật tiến độ thực hiện công việc giao. Hệ thống hiển thị kết quả cập nhật tiến độ</t>
  </si>
  <si>
    <t xml:space="preserve">Văn thư/Chuyên viên/Lãnh đạo có thể thu hồi công việc giao. Hệ thống hiển thị kết quả thu hồi </t>
  </si>
  <si>
    <t xml:space="preserve">Văn thư/Chuyên viên/Lãnh đạo có thể nhập ý kiến xử lý cho công việc giao. Hệ thống hiển thị ý kiến xử lý </t>
  </si>
  <si>
    <t>Văn thư/Chuyên viên/Lãnh đạo có thể gia hạn công việc giao. Hệ thống hiển thị kết quả gia hạn công việc</t>
  </si>
  <si>
    <t>Văn thư/Chuyên viên/Lãnh đạo có thể tải xuống tất cả file đính kèm công việc giao. Hệ thống thực hiện tải xuống tất cả file đính kèm</t>
  </si>
  <si>
    <t>Tìm kiếm công việc chưa hoàn thành</t>
  </si>
  <si>
    <t>Văn thư/Chuyên viên/Lãnh đạo có thể tìm kiếm công việc chưa hoàn thành theo năm nay/tháng này/tuần này/hôm nay. Hệ thống hiển thị kết quả tìm kiếm</t>
  </si>
  <si>
    <t>Văn thư/Chuyên viên/Lãnh đạo có thể tìm kiếm nhanh công việc chưa hoàn thành theo tên công việc. Hệ thống hiển thị kết quả tìm kiếm</t>
  </si>
  <si>
    <t>Văn thư/Chuyên viên/Lãnh đạo có thể tìm kiếm nâng cao công việc chưa hoàn thành theo các tiêu chí tìm kiếm. Hệ thống hiển thị kết quả tìm kiếm</t>
  </si>
  <si>
    <t>Quản lý công việc chưa hoàn thành</t>
  </si>
  <si>
    <t>Văn thư/Chuyên viên/Lãnh đạo có thể xem chi tiết công việc chưa hoàn thành. Hệ thống hiển thị chi tiết công việc</t>
  </si>
  <si>
    <t xml:space="preserve">Văn thư/Chuyên viên/Lãnh đạo có thể thêm mới công việc chưa hoàn thành. Hệ thống hiển thị kết quả thêm mới </t>
  </si>
  <si>
    <t>Văn thư/Chuyên viên/Lãnh đạo có thể chỉnh sửa công việc chưa hoàn thành. Hệ thống hiển thị kết quả cập nhật</t>
  </si>
  <si>
    <t xml:space="preserve">Văn thư/Chuyên viên/Lãnh đạo có thể xem luồng xử lý công việc chưa hoàn thành. Hệ thống hiển thị luồng xử lý </t>
  </si>
  <si>
    <t>Văn thư/Chuyên viên/Lãnh đạo có thể theo dõi xử lý công việc chưa hoàn thành. Hệ thống hiển thị thông tin theo dõi</t>
  </si>
  <si>
    <t>Văn thư/Chuyên viên/Lãnh đạo có thể giao công việc chưa hoàn thành. Hệ thống hiển thị kết quả giao việc</t>
  </si>
  <si>
    <t>Văn thư/Chuyên viên/Lãnh đạo có thể cập nhật tiến độ thực hiện công việc chưa hoàn thành. Hệ thống hiển thị kết quả cập nhật tiến độ</t>
  </si>
  <si>
    <t xml:space="preserve">Lãnh đạo có thể thu hồi công việc chưa hoàn thành. Hệ thống hiển thị kết quả thu hồi </t>
  </si>
  <si>
    <t>Văn thư/Chuyên viên/Lãnh đạo có thể trả lại công việc chưa hoàn thành. Hệ thống hiển thị kết quả trả lại công việc</t>
  </si>
  <si>
    <t xml:space="preserve">Văn thư/Chuyên viên/Lãnh đạo có thể nhập ý kiến xử lý cho công việc chưa hoàn thành. Hệ thống hiển thị ý kiến xử lý </t>
  </si>
  <si>
    <t>Văn thư/Chuyên viên/Lãnh đạo có thể gia hạn công việc chưa hoàn thành. Hệ thống hiển thị kết quả gia hạn công việc</t>
  </si>
  <si>
    <t>Tìm kiếm công việc được giao</t>
  </si>
  <si>
    <t>Văn thư/Chuyên viên/Lãnh đạo có thể tìm kiếm công việc được giao theo năm nay/tháng này/tuần này/hôm nay. Hệ thống hiển thị kết quả tìm kiếm</t>
  </si>
  <si>
    <t>Văn thư/Chuyên viên/Lãnh đạo có thể tìm kiếm nhanh công việc được giao theo tên công việc. Hệ thống hiển thị kết quả tìm kiếm</t>
  </si>
  <si>
    <t>Văn thư/Chuyên viên/Lãnh đạo có thể tìm kiếm nâng cao công việc được giao theo các tiêu chí tìm kiếm. Hệ thống hiển thị kết quả tìm kiếm</t>
  </si>
  <si>
    <t>Quản lý công việc được giao</t>
  </si>
  <si>
    <t>Văn thư/Chuyên viên/Lãnh đạo có thể xem chi tiết công việc được giao. Hệ thống hiển thị chi tiết công việc</t>
  </si>
  <si>
    <t xml:space="preserve">Văn thư/Chuyên viên/Lãnh đạo có thể thêm mới công việc được giao. Hệ thống hiển thị kết quả thêm mới </t>
  </si>
  <si>
    <t>Văn thư/Chuyên viên/Lãnh đạo có thể chỉnh sửa công việc được giao. Hệ thống hiển thị kết quả cập nhật</t>
  </si>
  <si>
    <t xml:space="preserve">Văn thư/Chuyên viên/Lãnh đạo có thể xem luồng xử lý công việc được giao. Hệ thống hiển thị luồng xử lý </t>
  </si>
  <si>
    <t>Văn thư/Chuyên viên/Lãnh đạo có thể xem thông tin cấu hình hiển thị luồng xử lý công việc được giao. Hệ thống hiển thị thông tin cấu hình</t>
  </si>
  <si>
    <t>Văn thư/Chuyên viên/Lãnh đạo có thể theo dõi xử lý công việc được giao. Hệ thống hiển thị thông tin theo dõi</t>
  </si>
  <si>
    <t>Văn thư/Chuyên viên/Lãnh đạo có thể giao công việc được giao. Hệ thống hiển thị kết quả giao việc</t>
  </si>
  <si>
    <t>Văn thư/Chuyên viên/Lãnh đạo có thể cập nhật tiến độ thực hiện công việc được giao. Hệ thống hiển thị kết quả cập nhật tiến độ</t>
  </si>
  <si>
    <t>Văn thư/Chuyên viên/Lãnh đạo có thể trả lại công việc được giao. Hệ thống hiển thị kết quả trả lại công việc</t>
  </si>
  <si>
    <t xml:space="preserve">Văn thư/Chuyên viên/Lãnh đạo có thể nhập ý kiến xử lý cho công việc được giao. Hệ thống hiển thị ý kiến xử lý </t>
  </si>
  <si>
    <t>Văn thư/Chuyên viên/Lãnh đạo có thể gia hạn công việc được giao. Hệ thống hiển thị kết quả gia hạn công việc</t>
  </si>
  <si>
    <t xml:space="preserve">Quản lý công việc nhận để biết </t>
  </si>
  <si>
    <t>Văn thư/Chuyên viên/Lãnh đạo có thể tìm kiếm công việc nhận để biết theo năm nay/tháng này/tuần này/hôm nay. Hệ thống hiển thị kết quả tìm kiếm</t>
  </si>
  <si>
    <t>Văn thư/Chuyên viên/Lãnh đạo có thể tìm kiếm nhanh công việc nhận để biết theo tên công việc. Hệ thống hiển thị kết quả tìm kiếm</t>
  </si>
  <si>
    <t>Văn thư/Chuyên viên/Lãnh đạo có thể tìm kiếm nâng cao công việc nhận để biết theo các tiêu chí tìm kiếm. Hệ thống hiển thị kết quả tìm kiếm</t>
  </si>
  <si>
    <t>Văn thư/Chuyên viên/Lãnh đạo có thể xem chi tiết công việc nhận để biết. Hệ thống hiển thị chi tiết công việc</t>
  </si>
  <si>
    <t xml:space="preserve">Văn thư/Chuyên viên/Lãnh đạo có thể xem luồng xử lý công việc nhận để biết. Hệ thống hiển thị luồng xử lý </t>
  </si>
  <si>
    <t>Văn thư/Chuyên viên/Lãnh đạo có thể xem thông tin cấu hình hiển thị luồng xử lý công việc nhận để biết. Hệ thống hiển thị thông tin cấu hình</t>
  </si>
  <si>
    <t>Văn thư/Chuyên viên/Lãnh đạo có thể theo dõi xử lý công việc nhận để biết. Hệ thống hiển thị thông tin theo dõi</t>
  </si>
  <si>
    <t xml:space="preserve">Văn thư/Chuyên viên/Lãnh đạo có thể nhập ý kiến xử lý cho công việc nhận để biết. Hệ thống hiển thị ý kiến xử lý </t>
  </si>
  <si>
    <t>Văn thư/Chuyên viên/Lãnh đạo có thể tải xuống phiếu xử lý công việc nhận để biết. Hệ thống thực hiện tải xuống file đính kèm</t>
  </si>
  <si>
    <t>Đánh giá công việc</t>
  </si>
  <si>
    <t>Lãnh đạo có thể tìm kiếm công việc muốn đánh giá theo năm nay/tháng này/tuần này/hôm nay. Hệ thống hiển thị kết quả tìm kiếm</t>
  </si>
  <si>
    <t>Lãnh đạo có thể tìm kiếm nhanh công việc muốn đánh giá theo tên công việc. Hệ thống hiển thị kết quả tìm kiếm</t>
  </si>
  <si>
    <t>Lãnh đạo có thể tìm kiếm nâng cao công việc muốn đánh giá theo các tiêu chí tìm kiếm. Hệ thống hiển thị kết quả tìm kiếm</t>
  </si>
  <si>
    <t>Lãnh đạo có thể xem chi tiết công việc muốn đánh giá. Hệ thống hiển thị chi tiết công việc</t>
  </si>
  <si>
    <t>Lãnh đạo có thể đánh giá công việc. Hệ thống hiển thị kết quả đánh giá công việc</t>
  </si>
  <si>
    <t>Lãnh đạo có thể gia hạn công việc đang đánh giá. Hệ thống hiển thị kết quả gia hạn công việc</t>
  </si>
  <si>
    <t xml:space="preserve">Lãnh đạo có thể xem luồng xử lý công việc muốn đánh giá. Hệ thống hiển thị luồng xử lý </t>
  </si>
  <si>
    <t>Lãnh đạo có thể xem thông tin cấu hình hiển thị luồng xử lý công việc muốn đánh giá. Hệ thống hiển thị thông tin cấu hình</t>
  </si>
  <si>
    <t>Lãnh đạo có thể theo dõi xử lý công việc muốn đánh giá. Hệ thống hiển thị thông tin theo dõi</t>
  </si>
  <si>
    <t xml:space="preserve">Lãnh đạo có thể nhập ý kiến xử lý cho công việc muốn đánh giá. Hệ thống hiển thị ý kiến xử lý </t>
  </si>
  <si>
    <t>Lãnh đạo có thể tải xuống phiếu xử lý công việc muốn đánh giá. Hệ thống thực hiện tải xuống file đính kèm</t>
  </si>
  <si>
    <t>Tra cứu công việc</t>
  </si>
  <si>
    <t>Văn thư/Chuyên viên/Lãnh đạo có thể tìm kiếm công việc theo năm nay/tháng này/tuần này/hôm nay. Hệ thống hiển thị kết quả tìm kiếm</t>
  </si>
  <si>
    <t>Văn thư/Chuyên viên/Lãnh đạo có thể tìm kiếm nhanh công việc theo tên công việc. Hệ thống hiển thị kết quả tìm kiếm</t>
  </si>
  <si>
    <t>Văn thư/Chuyên viên/Lãnh đạo có thể tìm kiếm nâng cao công việc theo các tiêu chí tìm kiếm. Hệ thống hiển thị kết quả tìm kiếm</t>
  </si>
  <si>
    <t>Văn thư/Chuyên viên/Lãnh đạo có thể xem chi tiết công việc. Hệ thống hiển thị chi tiết công việc</t>
  </si>
  <si>
    <t xml:space="preserve">Văn thư/Chuyên viên/Lãnh đạo có thể xem luồng xử lý công việc. Hệ thống hiển thị luồng xử lý </t>
  </si>
  <si>
    <t>Văn thư/Chuyên viên/Lãnh đạo có thể xem thông tin cấu hình hiển thị luồng xử lý công việc. Hệ thống hiển thị thông tin cấu hình</t>
  </si>
  <si>
    <t>Văn thư/Chuyên viên/Lãnh đạo có thể theo dõi xử lý công việc. Hệ thống hiển thị thông tin theo dõi</t>
  </si>
  <si>
    <t>Văn thư/Chuyên viên/Lãnh đạo có thể cập nhật tiến độ thực hiện công việc. Hệ thống hiển thị kết quả cập nhật tiến độ</t>
  </si>
  <si>
    <t>Văn thư/Chuyên viên/Lãnh đạo có thể gia hạn công việc. Hệ thống hiển thị kết quả gia hạn công việc</t>
  </si>
  <si>
    <t>Văn thư/Chuyên viên/Lãnh đạo có thể tải xuống phiếu xử lý công việc. Hệ thống thực hiện tải xuống file đính kèm</t>
  </si>
  <si>
    <t>Văn thư/Chuyên viên/Lãnh đạo có thể tải xuống tất cả file đính kèm công việc. Hệ thống thực hiện tải xuống tất cả file đính kèm</t>
  </si>
  <si>
    <t>Báo cáo thống kê công việc</t>
  </si>
  <si>
    <t>Văn thư/Chuyên viên/Lãnh đạo có thể tìm kiếm báo cáo danh sách công việc theo các tiêu chí. Hệ thống hiển thị kết quả tìm kiếm</t>
  </si>
  <si>
    <t>Văn thư/Chuyên viên/Lãnh đạo có thể xuất file excel báo cáo danh sách công việc. Hệ thống thực hiện tải xuống file</t>
  </si>
  <si>
    <t>Văn thư/Chuyên viên/Lãnh đạo có thể xuất file pdf báo cáo danh sách công việc. Hệ thống thực hiện tải xuống file</t>
  </si>
  <si>
    <t>Văn thư/Chuyên viên/Lãnh đạo có thể xuất file word báo cáo danh sách công việc. Hệ thống thực hiện tải xuống file</t>
  </si>
  <si>
    <t>XI</t>
  </si>
  <si>
    <t>Quản lý Thông báo kết luận/nhiệm vụ</t>
  </si>
  <si>
    <t>Tìm kiếm Thông báo kết luận</t>
  </si>
  <si>
    <t>Văn thư/Chuyên viên/Lãnh đạo có thể tìm kiếm thông báo kết luận theo năm nay/tháng này/tuần này/hôm nay. Hệ thống hiển thị kết quả tìm kiếm</t>
  </si>
  <si>
    <t>Văn thư/Chuyên viên/Lãnh đạo có thể tìm kiếm nhanh thông báo kết luận theo tiêu đề thông báo kết luận. Hệ thống hiển thị kết quả tìm kiếm</t>
  </si>
  <si>
    <t>Văn thư/Chuyên viên/Lãnh đạo có thể tìm kiếm nâng cao thông báo kết luận theo các tiêu chí tìm kiếm. Hệ thống hiển thị kết quả tìm kiếm</t>
  </si>
  <si>
    <t>Thông báo kết luận</t>
  </si>
  <si>
    <t>Văn thư/Chuyên viên/Lãnh đạo có thể xem chi tiết thông báo kết luận. Hệ thống hiển thị chi tiết thông báo kết luận</t>
  </si>
  <si>
    <t>Văn thư/Chuyên viên/Lãnh đạo có thể thêm mới thông báo kết luận. Hệ thống hiển thị kết quả thêm mới thông báo kết luận</t>
  </si>
  <si>
    <t>Văn thư/Chuyên viên/Lãnh đạo có thể chỉnh sửa thông báo kết luận. Hệ thống hiển thị kết quả cập nhật</t>
  </si>
  <si>
    <t>Văn thư/Chuyên viên/Lãnh đạo có thể trình xử lý thông báo kết luận. Hệ thống hiển thị kết quả trình xử lý</t>
  </si>
  <si>
    <t>Văn thư/Chuyên viên/Lãnh đạo có thể xin ý kiến thông báo kết luận. Hệ thống hiển thị kết quả xin ý kiến</t>
  </si>
  <si>
    <t xml:space="preserve">Văn thư/Chuyên viên/Lãnh đạo có thể xem luồng xử lý thông báo kết luận. Hệ thống hiển thị luồng xử lý </t>
  </si>
  <si>
    <t>Văn thư/Chuyên viên/Lãnh đạo có thể theo dõi xử lý thông báo kết luận. Hệ thống hiển thị thông tin theo dõi</t>
  </si>
  <si>
    <t>Văn thư/Chuyên viên/Lãnh đạo có thể giao nhiệm vụ theo thông báo kết luận. Hệ thống hiển thị kết quả giao nhiệm vụ</t>
  </si>
  <si>
    <t>Văn thư/Chuyên viên/Lãnh đạo có thể xem danh sách nhiệm vụ. Hệ thống hiển thị danh sách nhiệm vụ giao</t>
  </si>
  <si>
    <t>Văn thư/Chuyên viên/Lãnh đạo có thể xem chi tiết danh sách nhiệm vụ. Hệ thống hiển thị kết quả xem chi tiết</t>
  </si>
  <si>
    <t>Văn thư/Chuyên viên/Lãnh đạo có thể tải xuống tất cả file đính kèm thông báo kết luận. Hệ thống thực hiện tải xuống tất cả file đính kèm</t>
  </si>
  <si>
    <t>Tìm kiếm nhiệm vụ giao</t>
  </si>
  <si>
    <t>Văn thư/Chuyên viên/Lãnh đạo có thể tìm kiếm nhiệm vụ giao theo năm nay/tháng này/tuần này/hôm nay. Hệ thống hiển thị kết quả tìm kiếm</t>
  </si>
  <si>
    <t>Văn thư/Chuyên viên/Lãnh đạo có thể tìm kiếm nhanh nhiệm vụ giao theo tên nhiệm vụ. Hệ thống hiển thị kết quả tìm kiếm</t>
  </si>
  <si>
    <t>Văn thư/Chuyên viên/Lãnh đạo có thể tìm kiếm nâng cao nhiệm vụ giao theo các tiêu chí tìm kiếm. Hệ thống hiển thị kết quả tìm kiếm</t>
  </si>
  <si>
    <t>Giao nhiệm vụ</t>
  </si>
  <si>
    <t>Văn thư/Chuyên viên/Lãnh đạo có thể xem chi tiết nhiệm vụ giao. Hệ thống hiển thị chi tiết nhiệm vụ</t>
  </si>
  <si>
    <t>Văn thư/Chuyên viên/Lãnh đạo có thể thêm mới giao nhiệm vụ. Hệ thống hiển thị kết quả thêm mới giao nhiệm vụ</t>
  </si>
  <si>
    <t>Văn thư/Chuyên viên/Lãnh đạo có thể chỉnh sửa giao nhiệm vụ. Hệ thống hiển thị kết quả cập nhật</t>
  </si>
  <si>
    <t xml:space="preserve">Văn thư/Chuyên viên/Lãnh đạo có thể xem luồng xử lý nhiệm vụ giao. Hệ thống hiển thị luồng xử lý </t>
  </si>
  <si>
    <t>Văn thư/Chuyên viên/Lãnh đạo có thể theo dõi xử lý nhiệm vụ giao. Hệ thống hiển thị thông tin theo dõi</t>
  </si>
  <si>
    <t>Văn thư/Chuyên viên/Lãnh đạo có thể giao nhiệm vụ. Hệ thống hiển thị kết quả giao nhiệm vụ</t>
  </si>
  <si>
    <t>Văn thư/Chuyên viên/Lãnh đạo có thể cập nhật tiến độ thực hiện nhiệm vụ giao. Hệ thống hiển thị kết quả cập nhật tiến độ</t>
  </si>
  <si>
    <t xml:space="preserve">Văn thư/Chuyên viên/Lãnh đạo có thể thu hồi nhiệm vụ giao. Hệ thống hiển thị kết quả thu hồi </t>
  </si>
  <si>
    <t xml:space="preserve">Văn thư/Chuyên viên/Lãnh đạo có thể nhập ý kiến xử lý cho nhiệm vụ giao. Hệ thống hiển thị ý kiến xử lý </t>
  </si>
  <si>
    <t>Văn thư/Chuyên viên/Lãnh đạo có thể gia hạn nhiệm vụ giao. Hệ thống hiển thị kết quả gia hạn nhiệm vụ</t>
  </si>
  <si>
    <t>Văn thư/Chuyên viên/Lãnh đạo có thể tải xuống tất cả file đính kèm nhiệm vụ giao. Hệ thống thực hiện tải xuống tất cả file đính kèm</t>
  </si>
  <si>
    <t>Tìm kiếm nhiệm vụ chưa thực hiện</t>
  </si>
  <si>
    <t>Văn thư/Chuyên viên/Lãnh đạo có thể tìm kiếm nhiệm vụ chưa thực hiện theo năm nay/tháng này/tuần này/hôm nay. Hệ thống hiển thị kết quả tìm kiếm</t>
  </si>
  <si>
    <t>Văn thư/Chuyên viên/Lãnh đạo có thể tìm kiếm nhanh nhiệm vụ chưa thực hiện theo tên nhiệm vụ. Hệ thống hiển thị kết quả tìm kiếm</t>
  </si>
  <si>
    <t>Văn thư/Chuyên viên/Lãnh đạo có thể tìm kiếm nâng cao nhiệm vụ chưa thực hiện theo các tiêu chí tìm kiếm. Hệ thống hiển thị kết quả tìm kiếm</t>
  </si>
  <si>
    <t>Quản lý nhiệm vụ chưa thực hiện</t>
  </si>
  <si>
    <t>Văn thư/Chuyên viên/Lãnh đạo có thể xem chi tiết nhiệm vụ chưa thực hiện. Hệ thống hiển thị chi tiết nhiệm vụ</t>
  </si>
  <si>
    <t xml:space="preserve">Văn thư/Chuyên viên/Lãnh đạo có thể xem luồng xử lý nhiệm vụ chưa thực hiện. Hệ thống hiển thị luồng xử lý </t>
  </si>
  <si>
    <t>Văn thư/Chuyên viên/Lãnh đạo có thể theo dõi xử lý nhiệm vụ chưa hoàn thành. Hệ thống hiển thị thông tin theo dõi</t>
  </si>
  <si>
    <t>Văn thư/Chuyên viên/Lãnh đạo có thể tạo dự thảo văn bản phát hành cho nhiệm vụ chưa thực hiện. Hệ thống hiển thị kết quả tạo dự thảo văn bản phát hành</t>
  </si>
  <si>
    <t>Văn thư/Chuyên viên/Lãnh đạo có thể giao nhiệm vụ chưa thực hiện. Hệ thống hiển thị kết quả giao nhiệm vụ</t>
  </si>
  <si>
    <t>Văn thư/Chuyên viên/Lãnh đạo có thể cập nhật tiến độ thực hiện nhiệm vụ chưa hoàn thành. Hệ thống hiển thị kết quả cập nhật tiến độ</t>
  </si>
  <si>
    <t>Văn thư/Chuyên viên/Lãnh đạo có thể trả lại nhiệm vụ chưa thực hiện. Hệ thống hiển thị kết quả trả lại nhiệm vụ</t>
  </si>
  <si>
    <t xml:space="preserve">Văn thư/Chuyên viên/Lãnh đạo có thể nhập ý kiến xử lý cho nhiệm vụ chưa thực hiện. Hệ thống hiển thị ý kiến xử lý </t>
  </si>
  <si>
    <t>Văn thư/Chuyên viên/Lãnh đạo có thể gia hạn nhiệm vụ chưa thực hiện. Hệ thống hiển thị kết quả gia hạn nhiệm vụ</t>
  </si>
  <si>
    <t>Tìm kiếm nhiệm vụ đang thực hiện</t>
  </si>
  <si>
    <t>Văn thư/Chuyên viên/Lãnh đạo có thể tìm kiếm nhiệm vụ đang thực hiện theo năm nay/tháng này/tuần này/hôm nay. Hệ thống hiển thị kết quả tìm kiếm</t>
  </si>
  <si>
    <t>Văn thư/Chuyên viên/Lãnh đạo có thể tìm kiếm nhanh nhiệm vụ đang thực hiện theo tên nhiệm vụ. Hệ thống hiển thị kết quả tìm kiếm</t>
  </si>
  <si>
    <t>Văn thư/Chuyên viên/Lãnh đạo có thể tìm kiếm nâng cao nhiệm vụ đang thực hiện theo các tiêu chí tìm kiếm. Hệ thống hiển thị kết quả tìm kiếm</t>
  </si>
  <si>
    <t>Quản lý nhiệm vụ đang thực hiện</t>
  </si>
  <si>
    <t>Văn thư/Chuyên viên/Lãnh đạo có thể xem chi tiết nhiệm vụ đang thực hiện. Hệ thống hiển thị chi tiết nhiệm vụ</t>
  </si>
  <si>
    <t xml:space="preserve">Văn thư/Chuyên viên/Lãnh đạo có thể xem luồng xử lý nhiệm vụ đang thực hiện. Hệ thống hiển thị luồng xử lý </t>
  </si>
  <si>
    <t>Văn thư/Chuyên viên/Lãnh đạo có thể xem thông tin cấu hình hiển thị luồng xử lý nhiệm vụ đang thực hiện. Hệ thống hiển thị thông tin cấu hình</t>
  </si>
  <si>
    <t>Văn thư/Chuyên viên/Lãnh đạo có thể theo dõi xử lý nhiệm vụ đang thực hiện. Hệ thống hiển thị thông tin theo dõi</t>
  </si>
  <si>
    <t>Văn thư/Chuyên viên/Lãnh đạo có thể tạo dự thảo văn bản phát hành cho nhiệm vụ đang thực hiện. Hệ thống hiển thị kết quả tạo dự thảo văn bản phát hành</t>
  </si>
  <si>
    <t>Văn thư/Chuyên viên/Lãnh đạo có thể giao nhiệm vụ đang thực hiện. Hệ thống hiển thị kết quả giao nhiệm vụ</t>
  </si>
  <si>
    <t>Văn thư/Chuyên viên/Lãnh đạo có thể cập nhật tiến độ thực hiện nhiệm vụ đang thực hiện. Hệ thống hiển thị kết quả cập nhật tiến độ</t>
  </si>
  <si>
    <t>Văn thư/Chuyên viên/Lãnh đạo có thể thu hồi nhiệm vụ đang thực hiện. Hệ thống hiển thị kết quả thu hồi nhiệm vụ</t>
  </si>
  <si>
    <t xml:space="preserve">Văn thư/Chuyên viên/Lãnh đạo có thể nhập ý kiến xử lý cho nhiệm vụ đang thực hiện. Hệ thống hiển thị ý kiến xử lý </t>
  </si>
  <si>
    <t>Văn thư/Chuyên viên/Lãnh đạo có thể gia hạn nhiệm vụ đang thực hiện. Hệ thống hiển thị kết quả gia hạn nhiệm vụ</t>
  </si>
  <si>
    <t>Tìm kiếm nhiệm vụ đã thực hiện</t>
  </si>
  <si>
    <t>Văn thư/Chuyên viên/Lãnh đạo có thể tìm kiếm nhiệm vụ đã thực hiện theo năm nay/tháng này/tuần này/hôm nay. Hệ thống hiển thị kết quả tìm kiếm</t>
  </si>
  <si>
    <t>Văn thư/Chuyên viên/Lãnh đạo có thể tìm kiếm nhanh nhiệm vụ đã thực hiện theo tên nhiệm vụ. Hệ thống hiển thị kết quả tìm kiếm</t>
  </si>
  <si>
    <t>Văn thư/Chuyên viên/Lãnh đạo có thể tìm kiếm nâng cao nhiệm vụ đã thực hiện theo các tiêu chí tìm kiếm. Hệ thống hiển thị kết quả tìm kiếm</t>
  </si>
  <si>
    <t>Quản lý nhiệm vụ đã thực hiện</t>
  </si>
  <si>
    <t>Văn thư/Chuyên viên/Lãnh đạo có thể xem chi tiết nhiệm vụ đã thực hiện. Hệ thống hiển thị chi tiết nhiệm vụ</t>
  </si>
  <si>
    <t xml:space="preserve">Văn thư/Chuyên viên/Lãnh đạo có thể xem luồng xử lý nhiệm vụ đã thực hiện. Hệ thống hiển thị luồng xử lý </t>
  </si>
  <si>
    <t>Văn thư/Chuyên viên/Lãnh đạo có thể xem thông tin cấu hình hiển thị luồng xử lý nhiệm vụ đã thực hiện. Hệ thống hiển thị thông tin cấu hình</t>
  </si>
  <si>
    <t>Văn thư/Chuyên viên/Lãnh đạo có thể theo dõi xử lý nhiệm vụ đã thực hiện. Hệ thống hiển thị thông tin theo dõi</t>
  </si>
  <si>
    <t xml:space="preserve">Văn thư/Chuyên viên/Lãnh đạo có thể nhập ý kiến xử lý cho nhiệm vụ đã thực hiện. Hệ thống hiển thị ý kiến xử lý </t>
  </si>
  <si>
    <t xml:space="preserve">Quản lý nhiệm vụ nhận để biết </t>
  </si>
  <si>
    <t>Văn thư/Chuyên viên/Lãnh đạo có thể tìm kiếm nhiệm vụ nhận để biết theo năm nay/tháng này/tuần này/hôm nay. Hệ thống hiển thị kết quả tìm kiếm</t>
  </si>
  <si>
    <t>Văn thư/Chuyên viên/Lãnh đạo có thể tìm kiếm nhanh nhiệm vụ nhận để biết theo tên nhiệm vụ. Hệ thống hiển thị kết quả tìm kiếm</t>
  </si>
  <si>
    <t>Văn thư/Chuyên viên/Lãnh đạo có thể tìm kiếm nâng cao nhiệm vụ nhận để biết theo các tiêu chí tìm kiếm. Hệ thống hiển thị kết quả tìm kiếm</t>
  </si>
  <si>
    <t>Văn thư/Chuyên viên/Lãnh đạo có thể xem chi tiết nhiệm vụ nhận để biết. Hệ thống hiển thị chi tiết nhiệm vụ</t>
  </si>
  <si>
    <t xml:space="preserve">Văn thư/Chuyên viên/Lãnh đạo có thể xem luồng xử lý nhiệm vụ nhận để biết. Hệ thống hiển thị luồng xử lý </t>
  </si>
  <si>
    <t>Văn thư/Chuyên viên/Lãnh đạo có thể xem thông tin cấu hình hiển thị luồng xử lý nhiệm vụ nhận để biết. Hệ thống hiển thị thông tin cấu hình</t>
  </si>
  <si>
    <t>Văn thư/Chuyên viên/Lãnh đạo có thể theo dõi xử lý nhiệm vụ nhận để biết. Hệ thống hiển thị thông tin theo dõi</t>
  </si>
  <si>
    <t xml:space="preserve">Văn thư/Chuyên viên/Lãnh đạo có thể nhập ý kiến xử lý cho nhiệm vụ nhận để biết. Hệ thống hiển thị ý kiến xử lý </t>
  </si>
  <si>
    <t>Văn thư/Chuyên viên/Lãnh đạo có thể tải xuống phiếu xử lý nhiệm vụ nhận để biết. Hệ thống thực hiện tải xuống file đính kèm</t>
  </si>
  <si>
    <t>Đánh giá nhiệm vụ</t>
  </si>
  <si>
    <t>Lãnh đạo có thể tìm kiếm nhiệm vụ muốn đánh giá theo năm nay/tháng này/tuần này/hôm nay. Hệ thống hiển thị kết quả tìm kiếm</t>
  </si>
  <si>
    <t>Lãnh đạo có thể tìm kiếm nhanh nhiệm vụ muốn đánh giá theo tên nhiệm vụ. Hệ thống hiển thị kết quả tìm kiếm</t>
  </si>
  <si>
    <t>Lãnh đạo có thể tìm kiếm nâng cao nhiệm vụ muốn đánh giá theo các tiêu chí tìm kiếm. Hệ thống hiển thị kết quả tìm kiếm</t>
  </si>
  <si>
    <t>Lãnh đạo có thể xem chi tiết nhiệm vụ muốn đánh giá. Hệ thống hiển thị chi tiết nhiệm vụ</t>
  </si>
  <si>
    <t>Lãnh đạo có thể đánh giá công việc. Hệ thống hiển thị kết quả đánh giá nhiệm vụ</t>
  </si>
  <si>
    <t>Lãnh đạo có thể gia hạn nhiệm vụ đang đánh giá. Hệ thống hiển thị kết quả gia hạn nhiệm vụ</t>
  </si>
  <si>
    <t xml:space="preserve">Lãnh đạo có thể xem luồng xử lý nhiệm vụ muốn đánh giá. Hệ thống hiển thị luồng xử lý </t>
  </si>
  <si>
    <t>Lãnh đạo có thể xem thông tin cấu hình hiển thị luồng xử lý nhiệm vụ muốn đánh giá. Hệ thống hiển thị thông tin cấu hình</t>
  </si>
  <si>
    <t>Lãnh đạo có thể theo dõi xử lý nhiệm vụ muốn đánh giá. Hệ thống hiển thị thông tin theo dõi</t>
  </si>
  <si>
    <t xml:space="preserve">Lãnh đạo có thể nhập ý kiến xử lý cho nhiệm vụ muốn đánh giá. Hệ thống hiển thị ý kiến xử lý </t>
  </si>
  <si>
    <t>Lãnh đạo có thể tải xuống phiếu xử lý nhiệm vụ muốn đánh giá. Hệ thống thực hiện tải xuống file đính kèm</t>
  </si>
  <si>
    <t>Tra cứu nhiệm vụ</t>
  </si>
  <si>
    <t>Văn thư/Chuyên viên/Lãnh đạo có thể tìm kiếm nhiệm vụ theo năm nay/tháng này/tuần này/hôm nay. Hệ thống hiển thị kết quả tìm kiếm</t>
  </si>
  <si>
    <t>Văn thư/Chuyên viên/Lãnh đạo có thể tìm kiếm nhanh nhiệm vụ theo tên nhiệm vụ. Hệ thống hiển thị kết quả tìm kiếm</t>
  </si>
  <si>
    <t>Văn thư/Chuyên viên/Lãnh đạo có thể tìm kiếm nâng cao nhiệm vụ theo các tiêu chí tìm kiếm. Hệ thống hiển thị kết quả tìm kiếm</t>
  </si>
  <si>
    <t>Văn thư/Chuyên viên/Lãnh đạo có thể xem chi tiết nhiệm vụ. Hệ thống hiển thị chi tiết nhiệm vụ</t>
  </si>
  <si>
    <t xml:space="preserve">Văn thư/Chuyên viên/Lãnh đạo có thể xem luồng xử lý nhiệm vụ. Hệ thống hiển thị luồng xử lý </t>
  </si>
  <si>
    <t>Văn thư/Chuyên viên/Lãnh đạo có thể xem thông tin cấu hình hiển thị luồng xử lý nhiệm vụ. Hệ thống hiển thị thông tin cấu hình</t>
  </si>
  <si>
    <t>Văn thư/Chuyên viên/Lãnh đạo có thể theo dõi xử lý nhiệm vụ. Hệ thống hiển thị thông tin theo dõi</t>
  </si>
  <si>
    <t>Văn thư/Chuyên viên/Lãnh đạo có thể cập nhật tiến độ thực hiện nhiệm vụ. Hệ thống hiển thị kết quả cập nhật tiến độ</t>
  </si>
  <si>
    <t>Văn thư/Chuyên viên/Lãnh đạo có thể gia hạn nhiệm vụ. Hệ thống hiển thị kết quả gia hạn nhiệm vụ</t>
  </si>
  <si>
    <t>Văn thư/Chuyên viên/Lãnh đạo có thể tải xuống phiếu xử lý nhiệm vụ. Hệ thống thực hiện tải xuống file đính kèm</t>
  </si>
  <si>
    <t>Văn thư/Chuyên viên/Lãnh đạo có thể tải xuống tất cả file đính kèm nhiệm vụ. Hệ thống thực hiện tải xuống tất cả file đính kèm</t>
  </si>
  <si>
    <t>Báo cáo nhiệm vụ</t>
  </si>
  <si>
    <t>Văn thư/Chuyên viên/Lãnh đạo có thể tìm kiếm báo cáo danh sách nhiệm vụ theo các tiêu chí. Hệ thống hiển thị kết quả tìm kiếm</t>
  </si>
  <si>
    <t>Văn thư/Chuyên viên/Lãnh đạo có thể xuất file excel báo cáo danh sách nhiệm vụ. Hệ thống thực hiện tải xuống file</t>
  </si>
  <si>
    <t>Văn thư/Chuyên viên/Lãnh đạo có thể xuất file pdf báo cáo danh sách nhiệm vụ. Hệ thống thực hiện tải xuống file</t>
  </si>
  <si>
    <t>Văn thư/Chuyên viên/Lãnh đạo có thể xuất file word báo cáo danh sách nhiệm vụ. Hệ thống thực hiện tải xuống file</t>
  </si>
  <si>
    <t>XII</t>
  </si>
  <si>
    <t>Truyền thông</t>
  </si>
  <si>
    <t xml:space="preserve">Quản lý thông báo </t>
  </si>
  <si>
    <t>Văn thư/Chuyên viên/Lãnh đạo có thể xem danh sách tất cả thông báo. Hệ thống hiển thị danh sách thông báo</t>
  </si>
  <si>
    <t>Văn thư/Chuyên viên/Lãnh đạo có thể tìm kiếm thông báo. Hệ thống hiển thị kết quả tìm kiếm</t>
  </si>
  <si>
    <t>Văn thư/Chuyên viên/Lãnh đạo có thể thêm mới thông báo. Hệ thống hiển thị kết quả thêm mới thông báo</t>
  </si>
  <si>
    <t>Văn thư/Chuyên viên/Lãnh đạo có thể chuyển tiếp thông báo. Hệ thống hiển thị kết quả chuyển tiếp thông báo</t>
  </si>
  <si>
    <t>Văn thư/Chuyên viên/Lãnh đạo có thể xem chi tiết thông báo. Hệ thống hiển thị chi tiết thông báo</t>
  </si>
  <si>
    <t>Văn thư/Chuyên viên/Lãnh đạo có thể chỉnh sửa thông báo. Hệ thống hiển thị kết quả cập nhật</t>
  </si>
  <si>
    <t>Văn thư/Chuyên viên/Lãnh đạo có thể trả lời thông báo. Hệ thống hiển thị đã trả lời</t>
  </si>
  <si>
    <t>Văn thư/Chuyên viên/Lãnh đạo có thể xóa thông báo. Hệ thống hiển thị kết quả xoá thông báo</t>
  </si>
  <si>
    <t>Các chức năng đảm bảo ATTT theo Quyết định 742/QĐ-BTTTT ngày 22/04/2022 (Cấp độ 3)</t>
  </si>
  <si>
    <t>XIII</t>
  </si>
  <si>
    <t>Xác thực và kiểm soát truy cập</t>
  </si>
  <si>
    <t>Thiết lập chính sách mật khẩu người sử dụng</t>
  </si>
  <si>
    <t>Quản trị hệ thống có thể thiết lập chính sách mật khẩu người sử dụng. Hệ thống hiển thị màn hình chức năng Thiết lập chính sách mật khẩu người sử dụng.</t>
  </si>
  <si>
    <t>Quản trị hệ thống có thể thực hiện thiết lập chính sách yêu cầu đặt mật khẩu mới khi đăng nhập lần đầu sử dụng mật khẩu mặc định. Hệ thống thực hiện lưu thông tin thiết lập chính sách mật khẩu và thông báo cho người dùng</t>
  </si>
  <si>
    <t>Quản trị hệ thống có thể thực hiện thiết lập quy tắc đặt mật khẩu về số ký tự, loại ký tự. Hệ thống thực hiện lưu thông tin thiết lập chính sách mật khẩu và thông báo cho người dùng</t>
  </si>
  <si>
    <t>Quản trị hệ thống có thể thực hiện thiết lập thời gian yêu cầu thay đổi mật khẩu và thiết lập thời gian mật khẩu hợp lệ. Hệ thống thực hiện lưu thông tin thiết lập chính sách mật khẩu và thông báo cho người dùng</t>
  </si>
  <si>
    <t>Quản trị hệ thống có thể thực hiện thiết lập chính sách khóa tài khoản và yêu cầu nhập mật khẩu mới khi mật khẩu của tài khoản đó hết hạn thời gian hợp lệ. Hệ thống thực hiện lưu thông tin thiết lập chính sách mật khẩu và thông báo cho người dùng</t>
  </si>
  <si>
    <t>Quản trị hệ thống có thể thực hiện thiết lập chính sách mở khóa tài khoản khi thay đổi mật khẩu thành công đối với trường hợp mật khẩu hết hạn thời gian hợp lệ. Hệ thống thực hiện lưu thông tin thiết lập chính sách mật khẩu và thông báo cho người dùng</t>
  </si>
  <si>
    <t>Quản trị hệ thống có thể thực hiện thiết lập chính sách về giới hạn số lần đăng nhập sai trong khoảng thời gian nhất định. Hệ thống thực hiện lưu thông tin thiết lập chính sách mật khẩu và thông báo cho người dùng</t>
  </si>
  <si>
    <t>Thiết lập chính sách truy cập hệ thống</t>
  </si>
  <si>
    <t>Quản trị hệ thống có thể vào chức năng thiết lập chính sách truy cập hệ thống. Hệ thống hiển thị màn hình chức năng.</t>
  </si>
  <si>
    <t>Quản trị hệ thống có thể thực hiện thiết lập giới hạn thời gian chờ (timeout) để đóng phiên kết nối khi Phần mềm không nhận được yêu cầu từ người dùng. Hệ thống lưu thông tin thiết lập chính sách và thông báo cho người dùng.</t>
  </si>
  <si>
    <t>Quản trị hệ thống có thể thực hiện thiết lập chính sách về giới hạn địa chỉ mạng quản trị được phép truy cập, quản trị Phần mềm từ xa. Hệ thống thực hiện lưu thông tin thiết lập chính sách và thông báo cho người dùng.</t>
  </si>
  <si>
    <t>Quán lý tài khoản cá nhân</t>
  </si>
  <si>
    <t>Văn thư/Chuyên viên/Lãnh đạo/Quản trị hệ thống có thể  vào chức năng quản lý tài khoản cá nhân. Hệ thống hiển thị màn hình Quản lý tài khoản cá nhân.</t>
  </si>
  <si>
    <t>Văn thư/Chuyên viên/Lãnh đạo/Quản trị hệ thống có thể thực hiện đổi mật khẩu. Hệ thống kiểm tra dữ liệu, nếu hợp lệ thì thực hiện mã hoá mật khẩu người dùng và lưu vào CSDL, nếu không hợp lệ thì thông báo lỗi cụ thể cho người dùng.</t>
  </si>
  <si>
    <t>Văn thư/Chuyên viên/Lãnh đạo/Quản trị hệ thống có thể sửa thông tin cá nhân. Hệ thống kiểm tra dữ liệu, nếu hợp lệ thì lưu vào CSDL, nếu không hợp lệ thì thông báo lỗi cụ thể cho người dùng.</t>
  </si>
  <si>
    <t>Đăng nhập</t>
  </si>
  <si>
    <t>Văn thư/Chuyên viên/Lãnh đạo/Quản trị hệ thống thực hiện truy cập vào hệ thống. Hệ thống hiển thị màn hình đăng nhập.</t>
  </si>
  <si>
    <t>Văn thư/Chuyên viên/Lãnh đạo/Quản trị hệ thống nhập thông tin đăng nhập và nhấn Đăng nhập. Thông tin tài khoản người dùng được mã hoá và gửi đến hệ thống. Hệ thống thực hiện xác thực tài khoản người dùng, nếu hợp lệ thì hệ thống cho phép người dùng đăng nhập vào hệ thống và sử dụng các chức năng được phân theo vai trò đã gán cho người dùng, nếu không hợp lệ thì thông báo cho người dùng lỗi cụ thể.</t>
  </si>
  <si>
    <t>Văn thư/Chuyên viên/Lãnh đạo/Quản trị hệ thống đăng nhập không thành công nhiều lần (theo cấu hình tại Thiết lập chính sách mật khẩu). Hệ thống thực hiện khóa tài khoản người dùng trong một khoảng thời gian theo cấu hình tại Thiết lập chính sách mật khẩu và cảnh báo cho người dùng.</t>
  </si>
  <si>
    <t>Văn thư/Chuyên viên/Lãnh đạo/Quản trị hệ thống đăng nhập thành công, nếu là lần đăng nhập đầu tiên vào hệ thống hoặc lần đăng nhập đầu tiên sau khi quản trị hệ thống reset mật khẩu thì hệ thống hiển thị màn hình yêu cầu đổi mật khẩu (nếu tính năng yêu cầu đổi mật khẩu lần đầu được bật).</t>
  </si>
  <si>
    <t>Văn thư/Chuyên viên/Lãnh đạo/Quản trị hệ thống không có tương tác với hệ thống trong 1 khoảng thời gian (theo chính sách truy cập được thiết lập). Hệ thống hiển thị thông báo, đóng phiên kết nối đã hết hạn thời gian timeout và yêu cầu đăng nhập lại.</t>
  </si>
  <si>
    <t>Văn thư/Chuyên viên/Lãnh đạo/Quản trị hệ thống sử dụng tài khoản quản trị hệ thống để đăng nhập. Hệ thống kiểm tra địa chỉ mạng của người dùng và đối soát với chính sách về giới hạn địa chỉ mạng quản trị được phép truy cập, quản trị Phần mềm từ xa, nếu hợp lệ và nằm trong khoảng thời gian được phép thao thác thì cho phép đăng nhập, nếu không hợp lệ thì báo lỗi cho người dùng.</t>
  </si>
  <si>
    <t>Đăng xuất</t>
  </si>
  <si>
    <t>Văn thư/Chuyên viên/Lãnh đạo/Quản trị hệ thống thực hiện đăng xuất khỏi hệ thống. Hệ thống trở về màn hình đăng nhập.</t>
  </si>
  <si>
    <t>XIV</t>
  </si>
  <si>
    <t>Nhật ký hệ thống</t>
  </si>
  <si>
    <t>Quản lý lịch sử tác động</t>
  </si>
  <si>
    <t xml:space="preserve">Quản trị hệ thống có thể quản lý lịch sử tác động. Hệ thống hiển thị màn hình quản lý lịch sử tác động. </t>
  </si>
  <si>
    <t xml:space="preserve">Quản trị hệ thống có thể thực hiện tìm kiếm lịch sử tác động theo vai trò người dùng. Hệ thống hiển thị kết quả lịch sử tác động có thể hệ thống theo vai trò người dùng. </t>
  </si>
  <si>
    <t xml:space="preserve">Quản trị hệ thống có thể thực hiện tìm kiếm lịch sử tác động theo chức năng. Hệ thống hiển thị kết quả lịch sử tác động có thể hệ thống theo chức năng. </t>
  </si>
  <si>
    <t xml:space="preserve">Quản trị hệ thống có thể thực hiện tìm kiếm lịch sử tác động theo đơn vị. Hệ thống hiển thị kết quả lịch sử tác động có thể hệ thống theo đơn vị. </t>
  </si>
  <si>
    <t>Quản trị hệ thống có thể lịch sử tác động cần xem chi tiết. Hệ thống hiển thị màn hình xem chi tiết lịch sử tác động</t>
  </si>
  <si>
    <t xml:space="preserve">Quản trị hệ thống có thể xuất file danh sách lịch sử tác động theo đơn vị. Hệ thống xuất file lịch sử tác động có thể hệ thống theo đơn vị và cho phép người dùng lưu về máy. </t>
  </si>
  <si>
    <t xml:space="preserve">Quản trị hệ thống có thể xuất file danh sách lịch sử tác động theo vai trò người dùng. Hệ thống xuất file lịch sử tác động có thể hệ thống theo vai trò người dùng và cho phép người dùng lưu về máy. </t>
  </si>
  <si>
    <t xml:space="preserve">Quản trị hệ thống có thể xuất file danh sách lịch sử tác động theo chức năng. Hệ thống xuất file lịch sử tác động có thể hệ thống theo chức năng và cho phép người dùng lưu về máy. </t>
  </si>
  <si>
    <t>Quản lý lịch sử lỗi phát sinh</t>
  </si>
  <si>
    <t>Quản trị hệ thống có thể vào chức năng quản lý lịch sử lỗi phát sinh. Hệ thống hiển thị màn hình quản lý lịch sử lỗi phát sinh.</t>
  </si>
  <si>
    <t>Quản trị hệ thống có thể thực hiện tìm kiếm lỗi phát sinh. Hệ thống trả về kết quả tìm kiếm theo các tiêu chí người dùng đã chọn</t>
  </si>
  <si>
    <t>Quản trị hệ thống có thể chọn lịch sử lỗi phát sinh cần xem chi tiết. Hệ thống hiển thị màn hình xem chi tiết lịch sử lỗi phát sinh.</t>
  </si>
  <si>
    <t xml:space="preserve">Quản trị hệ thống có thể xuất file danh sách lịch sử lỗi phát sinh. Hệ thống xuất file lịch sử lỗi phát sinh và cho phép người dùng lưu về máy. </t>
  </si>
  <si>
    <t>Quản lý chính sách lưu trữ nhật ký tác động hệ thống</t>
  </si>
  <si>
    <t xml:space="preserve">Quản trị hệ thống có thể quản lý chính sách lưu trữ nhật ký tác động hệ thống. Hệ thống hiển thị màn hình Quản lý chính sách lưu trữ nhật ký tác động hệ thống. </t>
  </si>
  <si>
    <t>Quản trị hệ thống có thể thực hiện tìm kiếm chính sách. Hệ thống trả về kết quả tìm kiếm theo các tiêu chí người dùng đã chọn</t>
  </si>
  <si>
    <t>Quản trị hệ thống có thể thực hiện thêm mới chính sách lưu trữ nhật ký tác động hệ thống. Hệ thống kiểm tra thông tin, nếu hợp lệ thì lưu vào CSDL, nếu không hợp lệ thì thông báo lỗi cho Quản trị hệ thống.</t>
  </si>
  <si>
    <t>Quản trị hệ thống có thể thực hiện chỉnh sửa chính sách lưu trữ nhật ký tác động hệ thống. Hệ thống kiểm tra thông tin, nếu hợp lệ thì lưu vào CSDL, nếu không hợp lệ thì thông báo lỗi cho Quản trị hệ thống.</t>
  </si>
  <si>
    <t>Quản trị hệ thống có thể thực hiện xoá chính sách lưu trữ nhật ký tác động hệ thống. Hệ thống kiểm tra thông tin, nếu hợp lệ thì lưu vào CSDL, nếu không hợp lệ thì thông báo lỗi cho Quản trị hệ thống.</t>
  </si>
  <si>
    <t>Quản trị hệ thống có thể chọn chính sách cần khóa và nhấn Khóa chính sách. Hệ thống thực hiện khóa chính sách đã chọn</t>
  </si>
  <si>
    <t>Quản trị hệ thống có thể chọn chính sách cần mở khóa và nhấn Mở khóa chính sách. Hệ thống thực hiện mở khóa chính sách đã chọn</t>
  </si>
  <si>
    <t>Lưu log hệ thống</t>
  </si>
  <si>
    <t>Văn thư/Chuyên viên/Lãnh đạo/Quản trị hệ thống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</si>
  <si>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đăng nhập khi quản trị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</si>
  <si>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</si>
  <si>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</si>
  <si>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thực hiện thay đổi cấu hình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</si>
  <si>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Gửi thông tin log tác động/log lỗi phát sinh sang hệ thống lưu log tập trung (API)</t>
  </si>
  <si>
    <t>Hệ thống chạy tiến trình gọi kết nối đến Hệ thống lưu log tập trung. Hệ thống lưu log tập trung trả về kết nối thành công. Hệ thống thực hiện lưu log kết nối.</t>
  </si>
  <si>
    <t>Hệ thống gửi thông tin nội dung log tác động/log lỗi phát sinh sang Hệ thống lưu log tập trung. Hệ thống lưu log tập trung nhận nội dung log tác động từ Hệ thống và phản hồi lại kết quả nhận nội dung log tác động cho người dùng. Hệ thống thực hiện lưu log.</t>
  </si>
  <si>
    <t>Hệ thống ngắt kết nối đến hệ thống lưu log tập trung. Hệ thống lưu log tập trung trả về phản hồi. Hệ thống thực hiện lưu log kết nối</t>
  </si>
  <si>
    <t>XV</t>
  </si>
  <si>
    <t>Sao lưu dự phòng</t>
  </si>
  <si>
    <t>Thiết lập chính sách sao lưu dự phòng</t>
  </si>
  <si>
    <t>Quản trị hệ thống có thể vào chức năng thiết lập chính sách sao lưu dự phòng. Hệ thống mở màn hình chức năng.</t>
  </si>
  <si>
    <t>Quản trị hệ thống thực hiện thiết lập chính sách về sao lưu dự phòng cơ sở dữ liệu và cấu hình hệ thống. Hệ thống kiểm tra thông tin, nếu hợp lệ thì lưu vào CSDL, nếu không hợp lệ thì thông báo cho người dùng.</t>
  </si>
  <si>
    <t>C</t>
  </si>
  <si>
    <t>PHIÊN BẢN TRÊN PHIÊN BẢN iOS/Android</t>
  </si>
  <si>
    <t>Thống kê trang chủ trên phiên bản iOS/Android</t>
  </si>
  <si>
    <t>Thống kê trang trủ trên phiên bản iOS/Android</t>
  </si>
  <si>
    <t>Văn thư/Chuyên viên/Lãnh đạo có thể xem thống kê văn bản chờ xử lý trên phiên bản iOS/Android. Hệ thống hiển thị số liệu thống kê</t>
  </si>
  <si>
    <t>Văn thư có thể xem thống kê văn bản đang và đã xử lý trên phiên bản iOS/Android. Hệ thống hiển thị số liệu thống kê</t>
  </si>
  <si>
    <t>Quản lý văn bản đến trên phiên bản iOS/Android</t>
  </si>
  <si>
    <t>Tiếp nhận văn bản đến trên phiên bản iOS/Android</t>
  </si>
  <si>
    <t>Văn thư có thể tìm kiếm văn bản đến cần tiếp nhận theo thời gian trên phiên bản iOS/Android. Hệ thống hiển thị kết quả tìm kiếm</t>
  </si>
  <si>
    <t>Văn thư có thể tìm kiếm văn bản đến cần tiếp nhận theo trích yếu trên phiên bản iOS/Android. Hệ thống hiển thị kết quả tìm kiếm</t>
  </si>
  <si>
    <t>Văn thư có thể xem chi tiết văn bản đến cần tiếp nhận trên phiên bản iOS/Android. Hệ thống hiển thị chi tiết văn bản đến</t>
  </si>
  <si>
    <t>Văn thư có thể xem luồng văn bản đến chưa tiếp nhận trên phiên bản iOS/Android. Hệ thống hiển thị luồng văn bản</t>
  </si>
  <si>
    <t>Quản lý văn bản đến chờ xử lý trên phiên bản iOS/Android</t>
  </si>
  <si>
    <t>Văn thư có thể tìm kiếm văn bản đến chờ xử lý theo thời gian trên phiên bản iOS/Android. Hệ thống hiển thị kết quả tìm kiếm</t>
  </si>
  <si>
    <t>Văn thư có thể tìm kiếm văn bản đến chờ xử lý theo trích yếu trên phiên bản iOS/Android. Hệ thống hiển thị kết quả tìm kiếm</t>
  </si>
  <si>
    <t>Văn thư/Chuyên viên/Lãnh đạo có thể xem chi tiết văn bản đến chờ xử lý trên phiên bản iOS/Android. Hệ thống hiển thị thông tin chi tiết văn bản</t>
  </si>
  <si>
    <t>Văn thư/Chuyên viên/Lãnh đạo có thể xem luồng văn bản đến chờ xử lý trên phiên bản iOS/Android. Hệ thống hiển thị luồng xử lý văn bản đến chờ xử lý</t>
  </si>
  <si>
    <t>Văn thư/Chuyên viên/Lãnh đạo có thể theo dõi văn bản đến chờ xử lý trên phiên bản iOS/Android. Hệ thống hiển thị thông tin theo dõi trạng thái xử lý văn bản</t>
  </si>
  <si>
    <t>Văn thư/Chuyên viên/Lãnh đạo có thể xin ý kiến văn bản đến chờ xử lý trên phiên bản iOS/Android. Hệ thống thực hiện gửi xử lý</t>
  </si>
  <si>
    <t>Văn thư/Lãnh đạo  có thể chuyển xử lý văn bản đến chờ xử lý trên phiên bản iOS/Android. Hệ thống thực hiện gửi xử lý</t>
  </si>
  <si>
    <t>Chuyên viên có thể nhận để biết văn bản chờ xử lý trên phiên bản iOS/Android. Hệ thống thực hiện nhận để biết</t>
  </si>
  <si>
    <t>Chuyên viên/Lãnh đạo có thể trả lại văn bản đến chờ xử lý trên phiên bản iOS/Android. Hệ thống thực hiện trả lại văn bản</t>
  </si>
  <si>
    <t>Chuyên viên có thể hoàn thành văn bản đi từ văn bản đến chờ xử lý trên phiên bản iOS/Android. Hệ thống hiển thị đã hoàn thành văn bản</t>
  </si>
  <si>
    <t>Quản lý văn bản đến đang xử lý trên phiên bản iOS/Android</t>
  </si>
  <si>
    <t>Văn thư/Chuyên viên/Lãnh đạo có thể tìm kiếm văn bản đến đang xử lý theo thời gian trên phiên bản iOS/Android. Hệ thống hiển thị kết quả tìm kiếm</t>
  </si>
  <si>
    <t>Văn thư/Chuyên viên/Lãnh đạo có thể tìm kiếm văn bản đến đang xử lý theo trích yếu trên phiên bản iOS/Android. Hệ thống hiển thị kết quả tìm kiếm</t>
  </si>
  <si>
    <t>Văn thư/Chuyên viên/Lãnh đạo có thể xem chi tiết văn bản đến đang xử lý trên phiên bản iOS/Android. Hệ thống hiển thị thông tin chi tiết văn bản</t>
  </si>
  <si>
    <t>Văn thư/Chuyên viên/Lãnh đạo có thể xem luồng văn bản đến đang xử lý trên phiên bản iOS/Android. Hệ thống hiển thị luồng xử lý văn bản đến đang xử lý</t>
  </si>
  <si>
    <t>Văn thư/Chuyên viên/Lãnh đạo có thể theo dõi văn bản đến đang xử lý trên phiên bản iOS/Android. Hệ thống hiển thị thông tin theo dõi trạng thái xử lý văn bản</t>
  </si>
  <si>
    <t>Văn thư/Chuyên viên/Lãnh đạo có thể xin ý kiến văn bản đến đang xử lý trên phiên bản iOS/Android. Hệ thống thực hiện gửi xử lý</t>
  </si>
  <si>
    <t>Văn thư/Chuyên viên/Lãnh đạo có thể chuyển xử lý văn bản đến đang xử lý trên phiên bản iOS/Android. Hệ thống thực hiện gửi xử lý</t>
  </si>
  <si>
    <t>Chuyên viên có thể trả lại văn bản đến chờ xử lý trên phiên bản iOS/Android. Hệ thống thực hiện trả lại văn bản</t>
  </si>
  <si>
    <t>Văn thư/Lãnh đạo/Thư ký có thể thu hồi văn bản đến đang xử lý trên phiên bản iOS/Android. Hệ thống hiển thị kết quả thu hồi</t>
  </si>
  <si>
    <t>Văn thư/Lãnh đạo/Thư ký có thể chuyển nhận để biết văn bản đến đang xử lý trên phiên bản iOS/Android. Hệ thống hiển thị kết quả chuyển nhận để biết</t>
  </si>
  <si>
    <t>Quản lý văn bản đến đã xử lý trên phiên bản iOS/Android</t>
  </si>
  <si>
    <t>Văn thư/Chuyên viên/Lãnh đạo có thể tìm kiếm văn bản đến đã xử lý theo thời gian trên phiên bản iOS/Android. Hệ thống hiển thị kết quả tìm kiếm</t>
  </si>
  <si>
    <t>Văn thư/Chuyên viên/Lãnh đạo có thể tìm kiếm văn bản đến đã xử lý theo trích yếu trên phiên bản iOS/Android. Hệ thống hiển thị kết quả tìm kiếm</t>
  </si>
  <si>
    <t>Văn thư/Chuyên viên/Lãnh đạo có thể xem chi tiết văn bản đến đã xử lý trên phiên bản iOS/Android. Hệ thống hiển thị thông tin chi tiết văn bản</t>
  </si>
  <si>
    <t>Văn thư/Chuyên viên/Lãnh đạo có thể xem luồng văn bản đến đã xử lý trên phiên bản iOS/Android. Hệ thống hiển thị luồng xử lý văn bản đến đã xử lý</t>
  </si>
  <si>
    <t>Văn thư/Chuyên viên/Lãnh đạo có thể theo dõi văn bản đến đã xử lý trên phiên bản iOS/Android. Hệ thống hiển thị thông tin theo dõi trạng thái xử lý văn bản</t>
  </si>
  <si>
    <t>Quản lý văn bản đến nhận để biết trên phiên bản iOS/Android</t>
  </si>
  <si>
    <t>Văn thư/Chuyên viên/Lãnh đạo có thể tìm kiếm văn bản đến nhận để biết theo thời gian trên phiên bản iOS/Android. Hệ thống hiển thị kết quả tìm kiếm</t>
  </si>
  <si>
    <t>Văn thư/Chuyên viên/Lãnh đạo có thể tìm kiếm văn bản đến nhận để biết theo trích yếu trên phiên bản iOS/Android. Hệ thống hiển thị kết quả tìm kiếm</t>
  </si>
  <si>
    <t>Văn thư/Chuyên viên/Lãnh đạo có thể xem chi tiết văn bản đến nhận để biết trên phiên bản iOS/Android. Hệ thống hiển thị thông tin chi tiết văn bản</t>
  </si>
  <si>
    <t>Văn thư/Chuyên viên/Lãnh đạo có thể xem luồng văn bản đến nhận để biết trên phiên bản iOS/Android. Hệ thống hiển thị luồng xử lý văn bản đến nhận để biết</t>
  </si>
  <si>
    <t>Văn thư/Chuyên viên/Lãnh đạo có thể theo dõi văn bản đến nhận để biết trên phiên bản iOS/Android. Hệ thống hiển thị thông tin theo dõi trạng thái xử lý văn bản</t>
  </si>
  <si>
    <t>Văn thư/Chuyên viên/Lãnh đạo có thể chuyển về xử lý văn bản đến nhận để biết trên phiên bản iOS/Android. Hệ thống hiển thị kết quả chuyển về xử lý</t>
  </si>
  <si>
    <t>Quản lý văn bản đến chờ cho ý kiến trên phiên bản iOS/Android</t>
  </si>
  <si>
    <t>Văn thư/Chuyên viên/Lãnh đạo có thể tìm kiếm văn bản đến chờ cho ý kiến theo thời gian trên phiên bản iOS/Android. Hệ thống hiển thị kết quả tìm kiếm</t>
  </si>
  <si>
    <t>Văn thư/Chuyên viên/Lãnh đạo có thể tìm kiếm văn bản đến chờ cho ý kiến theo trích yếu trên phiên bản iOS/Android. Hệ thống hiển thị kết quả tìm kiếm</t>
  </si>
  <si>
    <t>Văn thư/Chuyên viên/Lãnh đạo có thể xem chi tiết văn bản đến chờ cho ý kiến trên phiên bản iOS/Android. Hệ thống hiển thị thông tin chi tiết văn bản</t>
  </si>
  <si>
    <t>Văn thư/Chuyên viên/Lãnh đạo có thể xem luồng văn bản đến chờ cho ý kiến trên phiên bản iOS/Android. Hệ thống hiển thị luồng xử lý văn bản đến chờ cho ý kiến</t>
  </si>
  <si>
    <t>Văn thư/Chuyên viên/Lãnh đạo có thể theo dõi văn bản đến chờ cho ý kiến trên phiên bản iOS/Android. Hệ thống hiển thị thông tin theo dõi trạng thái xử lý văn bản</t>
  </si>
  <si>
    <t>Văn thư/Chuyên viên/Lãnh đạo có thể xin ý kiến văn bản đến chờ cho ý kiến trên phiên bản iOS/Android. Hệ thống thực hiện gửi xử lý</t>
  </si>
  <si>
    <t>Văn thư/Chuyên viên/Lãnh đạo có thể chuyển xử lý văn bản đến chờ cho ý kiến trên phiên bản iOS/Android. Hệ thống thực hiện gửi xử lý</t>
  </si>
  <si>
    <t>Quản lý văn bản đi trên phiên bản iOS/Android</t>
  </si>
  <si>
    <t>Quản lý văn bản đi nhận để biết trên phiên bản iOS/Android</t>
  </si>
  <si>
    <t>Văn thư/Chuyên viên/Lãnh đạo có thể tìm kiếm văn bản đi nhận để biết theo thời gian trên phiên bản iOS/Android. Hệ thống hiển thị kết quả tìm kiếm</t>
  </si>
  <si>
    <t>Văn thư/Chuyên viên/Lãnh đạo có thể tìm kiếm văn bản đi nhận để biết theo trích yếu trên phiên bản iOS/Android. Hệ thống hiển thị kết quả tìm kiếm</t>
  </si>
  <si>
    <t>Văn thư/Chuyên viên/Lãnh đạo có thể xem chi tiết thông tin văn bản đi nhận để biết trên phiên bản iOS/Android. Hệ thống hiển thị chi tiết thông tin văn bản</t>
  </si>
  <si>
    <t>Văn thư/Chuyên viên/Lãnh đạo có thể xem luồng văn bản đi nhận để biết trên phiên bản iOS/Android. Hệ thống hiển thị luồng xử lý văn bản</t>
  </si>
  <si>
    <t>Văn thư/Chuyên viên/Lãnh đạo có thể theo dõi văn bản đi nhận để biết trên phiên bản iOS/Android. Hệ thống hiển thị thông tin theo dõi</t>
  </si>
  <si>
    <t>Quản lý văn bản đi chờ xử lý trên phiên bản iOS/Android</t>
  </si>
  <si>
    <t>Chuyên viên/Lãnh đạo có thể tìm kiếm văn bản đi chờ xử lý theo thời gian trên phiên bản iOS/Android. Hệ thống hiển thị kết quả tìm kiếm</t>
  </si>
  <si>
    <t>Chuyên viên/Lãnh đạo có thể tìm kiếm văn bản đi chờ xử lý theo trích yếu trên phiên bản iOS/Android. Hệ thống hiển thị kết quả tìm kiếm</t>
  </si>
  <si>
    <t>Chuyên viên/Lãnh đạo có thể xem chi tiết văn bản đi chờ xử lý trên phiên bản iOS/Android. Hệ thống hiển thị chi tiết văn bản</t>
  </si>
  <si>
    <t>Chuyên viên/Lãnh đạo có thể trình ký văn bản đi chờ xử lý trên phiên bản iOS/Android. Hệ thống hiển thị kết quả trình ký</t>
  </si>
  <si>
    <t>Lãnh đạo có thể ký duyệt văn bản đi chờ xử lý trên phiên bản iOS/Android. Hệ thống hiển thị kết quả ký duyệt văn bản</t>
  </si>
  <si>
    <t xml:space="preserve">Chuyên viên/Lãnh đạo có thể trả lại văn bản đi chờ xử lý trên phiên bản iOS/Android. Hệ thống hiển thị kết quả trả lại văn bản </t>
  </si>
  <si>
    <t>Chuyên viên/Lãnh đạo có thể xem luồng văn bản đi chờ xử lý trên phiên bản iOS/Android. Hệ thống hiển thị luồng xử lý văn bản</t>
  </si>
  <si>
    <t>Chuyên viên/Lãnh đạo có thể theo dõi văn bản đi chờ xử lý trên phiên bản iOS/Android. Hệ thống hiển thị thông tin theo dõi</t>
  </si>
  <si>
    <t>Chuyên viên/Lãnh đạo có thể chuyển nhận để biết văn bản đi chờ xử lý trên phiên bản iOS/Android. Hệ thống hiển thị kết quả nhận để biết</t>
  </si>
  <si>
    <t>Quản lý văn bản đi đã xử lý trên phiên bản iOS/Android</t>
  </si>
  <si>
    <t>Văn thư/Chuyên viên/Lãnh đạo có thể tìm kiếm văn bản đi đã xử lý theo thời gian trên phiên bản iOS/Android. Hệ thống hiển thị kết quả tìm kiếm</t>
  </si>
  <si>
    <t>Văn thư/Chuyên viên/Lãnh đạo có thể tìm kiếm văn bản đi đã xử lý theo trích yếu trên phiên bản iOS/Android. Hệ thống hiển thị kết quả tìm kiếm</t>
  </si>
  <si>
    <t>Văn thư/Chuyên viên/Lãnh đạo có thể xem chi tiết văn bản đi đã xử lý trên phiên bản iOS/Android. Hệ thống hiển thị chi tiết văn bản</t>
  </si>
  <si>
    <t>Văn thư/Chuyên viên/Lãnh đạo có thể xem luồng văn bản đi đã xử lý trên phiên bản iOS/Android. Hệ thống hiển thị luồng xử lý văn bản</t>
  </si>
  <si>
    <t>Văn thư/Chuyên viên/Lãnh đạo có thể theo dõi văn bản đi đã xử lý trên phiên bản iOS/Android. Hệ thống hiển thị thông tin theo dõi</t>
  </si>
  <si>
    <t>Quản lý văn bản đi đã phát hành trên phiên bản iOS/Android</t>
  </si>
  <si>
    <t>Văn thư có thể tìm kiếm văn bản đi đã phát hành theo thời gian trên phiên bản iOS/Android. Hệ thống hiển thị kết quả tìm kiếm</t>
  </si>
  <si>
    <t>Văn thư có thể tìm kiếm văn bản đi đã phát hành theo trích yếu trên phiên bản iOS/Android. Hệ thống hiển thị kết quả tìm kiếm</t>
  </si>
  <si>
    <t>Văn thư có thể xem chi tiết văn bản đi đã phát hành trên phiên bản iOS/Android. Hệ thống hiển thị chi tiết văn bản</t>
  </si>
  <si>
    <t>Văn thư có thể xem luồng văn bản đi đã phát hành trên phiên bản iOS/Android. Hệ thống hiển thị luồng xử lý văn bản</t>
  </si>
  <si>
    <t>Văn thư có thể theo dõi văn bản đi đã phát hành trên phiên bản iOS/Android. Hệ thống hiển thị thông tin theo dõi</t>
  </si>
  <si>
    <t>Quản lý văn bản đi chờ cho ý kiến trên phiên bản iOS/Android</t>
  </si>
  <si>
    <t>Văn thư/Chuyên viên/Lãnh đạo có thể tìm kiếm văn bản đi chờ cho ý kiến theo thời gian trên phiên bản iOS/Android. Hệ thống hiển thị kết quả tìm kiếm</t>
  </si>
  <si>
    <t>Văn thư/Chuyên viên/Lãnh đạo có thể tìm kiếm văn bản đi chờ cho ý kiến theo trích yếu trên phiên bản iOS/Android. Hệ thống hiển thị kết quả tìm kiếm</t>
  </si>
  <si>
    <t>Văn thư/Chuyên viên/Lãnh đạo có thể xem chi tiết văn bản đi chờ cho ý kiến trên phiên bản iOS/Android. Hệ thống hiển thị chi tiết văn bản</t>
  </si>
  <si>
    <t>Văn thư/Chuyên viên/Lãnh đạo có thể xem luồng văn bản đi chờ cho ý kiến trên phiên bản iOS/Android. Hệ thống hiển thị luồng xử lý văn bản</t>
  </si>
  <si>
    <t>Văn thư/Chuyên viên/Lãnh đạo có thể theo dõi văn bản đi chờ cho ý kiến trên phiên bản iOS/Android. Hệ thống hiển thị thông tin theo dõi</t>
  </si>
  <si>
    <t>Quản lý văn bản đi đã cho ý kiến trên phiên bản iOS/Android</t>
  </si>
  <si>
    <t>Văn thư/Chuyên viên/Lãnh đạo có thể tìm kiếm văn bản đi đã cho ý kiến theo thời gian trên phiên bản iOS/Android. Hệ thống hiển thị kết quả tìm kiếm</t>
  </si>
  <si>
    <t>Văn thư/Chuyên viên/Lãnh đạo có thể tìm kiếm văn bản đi đã cho ý kiến theo trích yếu. Hệ thống hiển thị kết quả tìm kiếm</t>
  </si>
  <si>
    <t>Văn thư/Chuyên viên/Lãnh đạo có thể xem chi tiết văn bản đi đã cho ý kiến trên phiên bản iOS/Android. Hệ thống hiển thị chi tiết văn bản</t>
  </si>
  <si>
    <t>Văn thư/Chuyên viên/Lãnh đạo có thể xem luồng văn bản đi đã cho ý kiến trên phiên bản iOS/Android. Hệ thống hiển thị luồng xử lý văn bản</t>
  </si>
  <si>
    <t>Văn thư/Chuyên viên/Lãnh đạo có thể theo dõi văn bản đi đã cho ý kiến trên phiên bản iOS/Android. Hệ thống hiển thị thông tin theo dõi</t>
  </si>
  <si>
    <t>Ký sim CA trên phiên bản iOS/Android</t>
  </si>
  <si>
    <t>Lãnh đạo có thể tìm kiếm văn bản đi cần ký số trên phiên bản iOS/Android. Hệ thống hiển thị kết quả tìm kiếm</t>
  </si>
  <si>
    <t>Lãnh đạo có thể xem chi tiết văn bản đi cần ký số trên phiên bản iOS/Android. Hệ thống hiển thị chi tiết văn bản</t>
  </si>
  <si>
    <t>Lãnh đạo có thể ký số bằng sim CA trên phiên bản iOS/Android. Hệ thống hiển thị kết quả ký số</t>
  </si>
  <si>
    <t>Quản lý lịch trên phiên bản iOS/Android</t>
  </si>
  <si>
    <t>Tìm kiếm lịch làm việc của Lãnh đạo trên phiên bản iOS/Android</t>
  </si>
  <si>
    <t>Văn thư/Chuyên viên/Lãnh đạo có thể tìm kiếm lịch của lãnh đạo theo thời gian trên phiên bản iOS/Android. Hệ thống hiển thị lịch theo thời gian tìm kiếm</t>
  </si>
  <si>
    <t>Văn thư/Chuyên viên/Lãnh đạo có thể tìm kiếm lịch của lãnh đạo theo tên lãnh đạo trên phiên bản iOS/Android. Hệ thống hiển thị lịch theo tiêu chí tìm kiếm</t>
  </si>
  <si>
    <t>Văn thư/Chuyên viên/Lãnh đạo có thể xem chi tiết lịch của lãnh đạo trên phiên bản iOS/Android. Hệ thống hiển thị chi tiết lịch</t>
  </si>
  <si>
    <t>Đăng ký lịch trên phiên bản iOS/Android</t>
  </si>
  <si>
    <t xml:space="preserve">Văn thư/Chuyên viên/Lãnh đạo có thể xem chi tiết lịch lãnh đạo trên phiên bản iOS/Android. Hệ thống hiển thị chi tiết lịch </t>
  </si>
  <si>
    <t>Văn thư/Chuyên viên/Lãnh đạo có thể chỉnh sửa lịch lãnh đạo trên phiên bản iOS/Android. Hệ thống hiển thị kết quả chỉnh sửa lịch</t>
  </si>
  <si>
    <t>Văn thư/Chuyên viên/Lãnh đạo có thể tạo mới và phê duyệt lịch. Hệ thống hiển thị kết quả tạo mới và phê duyệt</t>
  </si>
  <si>
    <t>Phê duyệt lịch trên phiên bản iOS/Android</t>
  </si>
  <si>
    <t>Lãnh đạo có thể phê duyệt lịch đơn vị cần phê duyệt trên phiên bản iOS/Android. Hệ thống hiển thị lịch đã được phê duyệt</t>
  </si>
  <si>
    <t>Lãnh đạo có thể từ chối lịch đơn vị trên phiên bản iOS/Android. Hệ thống hiển thị màn hình nhập lý do từ chối</t>
  </si>
  <si>
    <t>Lãnh đạo có thể cập nhật trạng thái lịch trên phiên bản iOS/Android. Hệ thống hiển thị kết quả cập nhật trạng thái</t>
  </si>
  <si>
    <t>Quản lý công việc trên phiên bản iOS/Android</t>
  </si>
  <si>
    <t>Giao việc trên phiên bản iOS/Android</t>
  </si>
  <si>
    <t>Văn thư/Chuyên viên/Lãnh đạo có thể tìm kiếm công việc giao trên phiên bản iOS/Android. Hệ thống hiển thị kết quả tìm kiếm</t>
  </si>
  <si>
    <t>Văn thư/Chuyên viên/Lãnh đạo có thể xem chi tiết công việc giao trên phiên bản iOS/Android. Hệ thống hiển thị chi tiết công việc</t>
  </si>
  <si>
    <t>Văn thư/Chuyên viên/Lãnh đạo có thể thêm mới giao việc trên phiên bản iOS/Android. Hệ thống hiển thị kết quả thêm mới giao việc</t>
  </si>
  <si>
    <t>Văn thư/Chuyên viên/Lãnh đạo có thể chỉnh sửa giao công việc trên phiên bản iOS/Android. Hệ thống hiển thị kết quả cập nhật</t>
  </si>
  <si>
    <t xml:space="preserve">Văn thư/Chuyên viên/Lãnh đạo có thể xem luồng xử lý công việc giao trên phiên bản iOS/Android. Hệ thống hiển thị luồng xử lý </t>
  </si>
  <si>
    <t>Văn thư/Chuyên viên/Lãnh đạo có thể theo dõi xử lý công việc giao trên phiên bản iOS/Android. Hệ thống hiển thị thông tin theo dõi</t>
  </si>
  <si>
    <t>Văn thư/Chuyên viên/Lãnh đạo có thể giao việc trên phiên bản iOS/Android. Hệ thống hiển thị kết quả giao việc</t>
  </si>
  <si>
    <t>Văn thư/Chuyên viên/Lãnh đạo có thể cập nhật tiến độ thực hiện công việc giao trên phiên bản iOS/Android. Hệ thống hiển thị kết quả cập nhật tiến độ</t>
  </si>
  <si>
    <t xml:space="preserve">Văn thư/Chuyên viên/Lãnh đạo có thể thu hồi công việc giao trên phiên bản iOS/Android. Hệ thống hiển thị kết quả thu hồi </t>
  </si>
  <si>
    <t xml:space="preserve">Văn thư/Chuyên viên/Lãnh đạo có thể nhập ý kiến xử lý cho công việc giao trên phiên bản iOS/Android. Hệ thống hiển thị ý kiến xử lý </t>
  </si>
  <si>
    <t>Văn thư/Chuyên viên/Lãnh đạo có thể gia hạn công việc giao trên phiên bản iOS/Android. Hệ thống hiển thị kết quả gia hạn công việc</t>
  </si>
  <si>
    <t>Quản lý công việc chưa hoàn thành trên phiên bản iOS/Android</t>
  </si>
  <si>
    <t>Văn thư/Chuyên viên/Lãnh đạo có thể tìm kiếm công việc chưa hoàn thành theo năm nay/tháng này/tuần này/hôm nay trên phiên bản iOS/Android. Hệ thống hiển thị kết quả tìm kiếm</t>
  </si>
  <si>
    <t>Văn thư/Chuyên viên/Lãnh đạo có thể xem chi tiết công việc chưa hoàn thành trên phiên bản iOS/Android. Hệ thống hiển thị chi tiết công việc</t>
  </si>
  <si>
    <t xml:space="preserve">Văn thư/Chuyên viên/Lãnh đạo có thể thêm mới công việc chưa hoàn thành trên phiên bản iOS/Android. Hệ thống hiển thị kết quả thêm mới </t>
  </si>
  <si>
    <t>Văn thư/Chuyên viên/Lãnh đạo có thể chỉnh sửa công việc chưa hoàn thành trên phiên bản iOS/Android. Hệ thống hiển thị kết quả cập nhật</t>
  </si>
  <si>
    <t xml:space="preserve">Văn thư/Chuyên viên/Lãnh đạo có thể xem luồng xử lý công việc chưa hoàn thành trên phiên bản iOS/Android. Hệ thống hiển thị luồng xử lý </t>
  </si>
  <si>
    <t>Văn thư/Chuyên viên/Lãnh đạo có thể giao công việc chưa hoàn thành trên phiên bản iOS/Android. Hệ thống hiển thị kết quả giao việc</t>
  </si>
  <si>
    <t>Văn thư/Chuyên viên/Lãnh đạo có thể cập nhật tiến độ thực hiện công việc chưa hoàn thành trên phiên bản iOS/Android. Hệ thống hiển thị kết quả cập nhật tiến độ</t>
  </si>
  <si>
    <t xml:space="preserve">Lãnh đạo có thể thu hồi công việc chưa hoàn thành trên phiên bản iOS/Android. Hệ thống hiển thị kết quả thu hồi </t>
  </si>
  <si>
    <t>Văn thư/Chuyên viên có thể trả lại công việc chưa hoàn thành trên phiên bản iOS/Android. Hệ thống hiển thị kết quả trả lại công việc</t>
  </si>
  <si>
    <t xml:space="preserve">Văn thư/Chuyên viên/Lãnh đạo có thể nhập ý kiến xử lý cho công việc chưa hoàn thành trên phiên bản iOS/Android. Hệ thống hiển thị ý kiến xử lý </t>
  </si>
  <si>
    <t>Văn thư/Chuyên viên/Lãnh đạo có thể gia hạn công việc chưa hoàn thành trên phiên bản iOS/Android. Hệ thống hiển thị kết quả gia hạn công việc</t>
  </si>
  <si>
    <t>Quản lý công việc được giao trên phiên bản iOS/Android</t>
  </si>
  <si>
    <t>Văn thư/Chuyên viên/Lãnh đạo có thể tìm kiếm công việc được giao theo năm nay/tháng này/tuần này/hôm nay trên phiên bản iOS/Android. Hệ thống hiển thị kết quả tìm kiếm</t>
  </si>
  <si>
    <t>Văn thư/Chuyên viên/Lãnh đạo có thể xem chi tiết công việc được giao trên phiên bản iOS/Android. Hệ thống hiển thị chi tiết công việc</t>
  </si>
  <si>
    <t xml:space="preserve">Văn thư/Chuyên viên/Lãnh đạo có thể thêm mới công việc được giao trên phiên bản iOS/Android. Hệ thống hiển thị kết quả thêm mới </t>
  </si>
  <si>
    <t>Văn thư/Chuyên viên/Lãnh đạo có thể chỉnh sửa công việc được giao trên phiên bản iOS/Android. Hệ thống hiển thị kết quả cập nhật</t>
  </si>
  <si>
    <t xml:space="preserve">Văn thư/Chuyên viên/Lãnh đạo có thể xem luồng xử lý công việc được giao trên phiên bản iOS/Android. Hệ thống hiển thị luồng xử lý </t>
  </si>
  <si>
    <t>Văn thư/Chuyên viên/Lãnh đạo có thể theo dõi xử lý công việc được giao trên phiên bản iOS/Android. Hệ thống hiển thị thông tin theo dõi</t>
  </si>
  <si>
    <t>Văn thư/Chuyên viên/Lãnh đạo có thể giao công việc được giao trên phiên bản iOS/Android. Hệ thống hiển thị kết quả giao việc</t>
  </si>
  <si>
    <t>Văn thư/Chuyên viên/Lãnh đạo có thể cập nhật tiến độ thực hiện công việc được giao trên phiên bản iOS/Android. Hệ thống hiển thị kết quả cập nhật tiến độ</t>
  </si>
  <si>
    <t>Văn thư/Chuyên viên/Lãnh đạo có thể trả lại công việc được giao trên phiên bản iOS/Android. Hệ thống hiển thị kết quả trả lại công việc</t>
  </si>
  <si>
    <t xml:space="preserve">Văn thư/Chuyên viên/Lãnh đạo có thể nhập ý kiến xử lý cho công việc được giao trên phiên bản iOS/Android. Hệ thống hiển thị ý kiến xử lý </t>
  </si>
  <si>
    <t>Văn thư/Chuyên viên/Lãnh đạo có thể gia hạn công việc được giao trên phiên bản iOS/Android. Hệ thống hiển thị kết quả gia hạn công việc</t>
  </si>
  <si>
    <t>Quản lý công việc nhận để biết trên phiên bản iOS/Android</t>
  </si>
  <si>
    <t>Văn thư/Chuyên viên/Lãnh đạo có thể tìm kiếm công việc nhận để biết theo năm nay/tháng này/tuần này/hôm nay trên phiên bản iOS/Android. Hệ thống hiển thị kết quả tìm kiếm</t>
  </si>
  <si>
    <t>Văn thư/Chuyên viên/Lãnh đạo có thể xem chi tiết công việc nhận để biết trên phiên bản iOS/Android. Hệ thống hiển thị chi tiết công việc</t>
  </si>
  <si>
    <t xml:space="preserve">Văn thư/Chuyên viên/Lãnh đạo có thể xem luồng xử lý công việc nhận để biết trên phiên bản iOS/Android. Hệ thống hiển thị luồng xử lý </t>
  </si>
  <si>
    <t>Văn thư/Chuyên viên/Lãnh đạo có thể theo dõi xử lý công việc nhận để biết trên phiên bản iOS/Android. Hệ thống hiển thị thông tin theo dõi</t>
  </si>
  <si>
    <t xml:space="preserve">Văn thư/Chuyên viên/Lãnh đạo có thể nhập ý kiến xử lý cho công việc nhận để biết trên phiên bản iOS/Android. Hệ thống hiển thị ý kiến xử lý </t>
  </si>
  <si>
    <t>Đánh giá công việc trên phiên bản iOS/Android</t>
  </si>
  <si>
    <t>Lãnh đạo có thể tìm kiếm công việc muốn đánh giá theo năm nay/tháng này/tuần này/hôm nay trên phiên bản iOS/Android. Hệ thống hiển thị kết quả tìm kiếm</t>
  </si>
  <si>
    <t>Lãnh đạo có thể xem chi tiết công việc muốn đánh giá trên phiên bản iOS/Android. Hệ thống hiển thị chi tiết công việc</t>
  </si>
  <si>
    <t>Lãnh đạo có thể đánh giá công việc trên phiên bản iOS/Android. Hệ thống hiển thị kết quả đánh giá công việc</t>
  </si>
  <si>
    <t>Lãnh đạo có thể gia hạn công việc đang đánh giá trên phiên bản iOS/Android. Hệ thống hiển thị kết quả gia hạn công việc</t>
  </si>
  <si>
    <t xml:space="preserve">Lãnh đạo có thể xem luồng xử lý công việc muốn đánh giá trên phiên bản iOS/Android. Hệ thống hiển thị luồng xử lý </t>
  </si>
  <si>
    <t>Lãnh đạo có thể theo dõi xử lý công việc muốn đánh giá trên phiên bản iOS/Android. Hệ thống hiển thị thông tin theo dõi</t>
  </si>
  <si>
    <t xml:space="preserve">Lãnh đạo có thể nhập ý kiến xử lý cho công việc muốn đánh giá trên phiên bản iOS/Android. Hệ thống hiển thị ý kiến xử lý </t>
  </si>
  <si>
    <t xml:space="preserve">Quản lý Thông báo kết luận/nhiệm vụ trên phiên bản iOS/Android </t>
  </si>
  <si>
    <t>Quản lý Thông báo kết luận/nhiệm vụ trên phiên bản iOS/Android</t>
  </si>
  <si>
    <t>Văn thư/Chuyên viên/Lãnh đạo có thể tìm kiếm thông báo kết luận trên phiên bản iOS/Android. Hệ thống hiển thị kết quả tìm kiếm</t>
  </si>
  <si>
    <t>Văn thư/Chuyên viên/Lãnh đạo có thể giao nhiệm vụ trên phiên bản iOS/Android. Hệ thống hiển thị kết quả giao việc</t>
  </si>
  <si>
    <t>Văn thư/Chuyên viên/Lãnh đạo có thể tìm kiếm nhiệm vụ chưa hoàn thành trên phiên bản iOS/Android. Hệ thống hiển thị kết quả tìm kiếm</t>
  </si>
  <si>
    <t>Văn thư/Chuyên viên/Lãnh đạo có thể quản lý nhiệm vụ chưa hoàn thành trên phiên bản iOS/Android. Hệ thống hiển thị kết quả quản lý</t>
  </si>
  <si>
    <t>Văn thư/Chuyên viên/Lãnh đạo có thể tìm kiếm nhiệm vụ được giao trên phiên bản iOS/Android. Hệ thống hiển thị kết quả tìm kiếm</t>
  </si>
  <si>
    <t>Văn thư/Chuyên viên/Lãnh đạo có thể quản lý nhiệm vụ được giao trên phiên bản iOS/Android. Hệ thống hiển thị kết quả quản lý</t>
  </si>
  <si>
    <t>Văn thư/Chuyên viên/Lãnh đạo có thể quản lý nhiệm vụ nhận để biết trên phiên bản iOS/Android. Hệ thống hiển thị kết quả quản lý</t>
  </si>
  <si>
    <t>Văn thư/Chuyên viên/Lãnh đạo có thể đánh giá nhiệm vụ trên phiên bản iOS/Android. Hệ thống hiển thị kết quả đánh giá</t>
  </si>
  <si>
    <t>Văn thư/Chuyên viên/Lãnh đạo có thể tra cứu nhiệm vụ trên phiên bản iOS/Android. Hệ thống hiển thị kết quả tra cứu</t>
  </si>
  <si>
    <t>Văn thư/Chuyên viên/Lãnh đạo có thể báo cáo thống kê nhiệm vụ trên phiên bản iOS/Android. Hệ thống hiển thị kết quả báo cáo</t>
  </si>
  <si>
    <t>Quản lý thông báo trên phiên bản iOS/Android (Notification)</t>
  </si>
  <si>
    <t>Quản lý thông báo trên phiên bản iOS/Android</t>
  </si>
  <si>
    <t>Văn thư/Chuyên viên/Lãnh đạo có thể xem danh sách thông báo trên phiên bản iOS/Android. Hệ thống hiển thị danh sách thông báo</t>
  </si>
  <si>
    <t>Văn thư/Chuyên viên/Lãnh đạo có thể xem chi tiết thông báo trên phiên bản iOS/Android. Hệ thống hiển thị chi tiết thông báo</t>
  </si>
  <si>
    <t>Văn thư/Chuyên viên/Lãnh đạo có thể thông báo cập nhật khi có phiên bản mới trên phiên bản iOS/Android. Hệ thống hiển thị thông báo</t>
  </si>
  <si>
    <t>Quản lý người dùng trên phiên bản iOS/Android</t>
  </si>
  <si>
    <t>Quản lý tài khoản người dùng trên phiên bản iOS/Android</t>
  </si>
  <si>
    <t>Văn thư/Chuyên viên/Lãnh đạo có thể đăng nhập hệ thống trên phiên bản iOS/Android. Hệ thống chuyển tới màn hình trang chủ</t>
  </si>
  <si>
    <t>Văn thư/Chuyên viên/Lãnh đạo có thể đăng xuất trên phiên bản iOS/Android. Hệ thống thoát khỏi phiên làm việc</t>
  </si>
  <si>
    <t>Văn thư/Chuyên viên/Lãnh đạo có thể xem thông tin cá nhân của tài khoản đăng nhập trên phiên bản iOS/Android. Hệ thống hiển thị chi tiết thông tin tài khoản</t>
  </si>
  <si>
    <t>Văn thư/Chuyên viên/Lãnh đạo có thể đổi vai trò trên phiên bản iOS/Android. Hệ thống hiển thị kết quả đổi vai trò</t>
  </si>
  <si>
    <t>D</t>
  </si>
  <si>
    <t>PHIÊN BẢN TRÊN PHIÊN BẢN iPadOS</t>
  </si>
  <si>
    <t>Thống kê trang chủ trên phiên bản iPadOS</t>
  </si>
  <si>
    <t>Thống kê trang trủ trên phiên bản iPadOS</t>
  </si>
  <si>
    <t>Văn thư/Chuyên viên/Lãnh đạo có thể xem thống kê văn bản chờ xử lý trên phiên bản iPadOS. Hệ thống hiển thị số liệu thống kê</t>
  </si>
  <si>
    <t>Văn thư có thể xem thống kê văn bản đang và đã xử lý trên phiên bản iPadOS. Hệ thống hiển thị số liệu thống kê</t>
  </si>
  <si>
    <t>Quản lý văn bản đến trên phiên bản iPadOS</t>
  </si>
  <si>
    <t>Tiếp nhận văn bản đến trên phiên bản iPadOS</t>
  </si>
  <si>
    <t>Văn thư có thể tìm kiếm văn bản đến cần tiếp nhận theo thời gian trên phiên bản iPadOS. Hệ thống hiển thị kết quả tìm kiếm</t>
  </si>
  <si>
    <t>Văn thư có thể tìm kiếm văn bản đến cần tiếp nhận theo trích yếu trên phiên bản iPadOS. Hệ thống hiển thị kết quả tìm kiếm</t>
  </si>
  <si>
    <t>Văn thư có thể xem chi tiết văn bản đến cần tiếp nhận trên phiên bản iPadOS. Hệ thống hiển thị chi tiết văn bản đến</t>
  </si>
  <si>
    <t>Văn thư có thể xem luồng văn bản đến chưa tiếp nhận trên phiên bản iPadOS. Hệ thống hiển thị luồng văn bản</t>
  </si>
  <si>
    <t>Quản lý văn bản đến chờ xử lý trên phiên bản iPadOS</t>
  </si>
  <si>
    <t>Văn thư có thể tìm kiếm văn bản đến chờ xử lý theo thời gian trên phiên bản iPadOS. Hệ thống hiển thị kết quả tìm kiếm</t>
  </si>
  <si>
    <t>Văn thư có thể tìm kiếm văn bản đến chờ xử lý theo trích yếu trên phiên bản iPadOS. Hệ thống hiển thị kết quả tìm kiếm</t>
  </si>
  <si>
    <t>Văn thư/Chuyên viên/Lãnh đạo có thể xem chi tiết văn bản đến chờ xử lý trên phiên bản iPadOS. Hệ thống hiển thị thông tin chi tiết văn bản</t>
  </si>
  <si>
    <t>Văn thư/Chuyên viên/Lãnh đạo có thể xem luồng văn bản đến chờ xử lý trên phiên bản iPadOS. Hệ thống hiển thị luồng xử lý văn bản đến chờ xử lý</t>
  </si>
  <si>
    <t>Văn thư/Chuyên viên/Lãnh đạo có thể theo dõi văn bản đến chờ xử lý trên phiên bản iPadOS. Hệ thống hiển thị thông tin theo dõi trạng thái xử lý văn bản</t>
  </si>
  <si>
    <t>Văn thư/Chuyên viên/Lãnh đạo có thể xin ý kiến văn bản đến chờ xử lý trên phiên bản iPadOS. Hệ thống thực hiện gửi xử lý</t>
  </si>
  <si>
    <t>Văn thư/Lãnh đạo  có thể chuyển xử lý văn bản đến chờ xử lý trên phiên bản iPadOS. Hệ thống thực hiện gửi xử lý</t>
  </si>
  <si>
    <t>Chuyên viên có thể nhận để biết văn bản chờ xử lý trên phiên bản iPadOS. Hệ thống thực hiện nhận để biết</t>
  </si>
  <si>
    <t>Chuyên viên/Lãnh đạo có thể trả lại văn bản đến chờ xử lý trên phiên bản iPadOS. Hệ thống thực hiện trả lại văn bản</t>
  </si>
  <si>
    <t>Chuyên viên có thể hoàn thành văn bản đi từ văn bản đến chờ xử lý trên phiên bản iPadOS. Hệ thống hiển thị đã hoàn thành văn bản</t>
  </si>
  <si>
    <t>Quản lý văn bản đến đang xử lý trên phiên bản iPadOS</t>
  </si>
  <si>
    <t>Văn thư/Chuyên viên/Lãnh đạo có thể tìm kiếm văn bản đến đang xử lý theo thời gian trên phiên bản iPadOS. Hệ thống hiển thị kết quả tìm kiếm</t>
  </si>
  <si>
    <t>Văn thư/Chuyên viên/Lãnh đạo có thể tìm kiếm văn bản đến đang xử lý theo trích yếu trên phiên bản iPadOS. Hệ thống hiển thị kết quả tìm kiếm</t>
  </si>
  <si>
    <t>Văn thư/Chuyên viên/Lãnh đạo có thể xem chi tiết văn bản đến đang xử lý trên phiên bản iPadOS. Hệ thống hiển thị thông tin chi tiết văn bản</t>
  </si>
  <si>
    <t>Văn thư/Chuyên viên/Lãnh đạo có thể xem luồng văn bản đến đang xử lý trên phiên bản iPadOS. Hệ thống hiển thị luồng xử lý văn bản đến đang xử lý</t>
  </si>
  <si>
    <t>Văn thư/Chuyên viên/Lãnh đạo có thể theo dõi văn bản đến đang xử lý trên phiên bản iPadOS. Hệ thống hiển thị thông tin theo dõi trạng thái xử lý văn bản</t>
  </si>
  <si>
    <t>Văn thư/Chuyên viên/Lãnh đạo có thể xin ý kiến văn bản đến đang xử lý trên phiên bản iPadOS. Hệ thống thực hiện gửi xử lý</t>
  </si>
  <si>
    <t>Văn thư/Chuyên viên/Lãnh đạo có thể chuyển xử lý văn bản đến đang xử lý trên phiên bản iPadOS. Hệ thống thực hiện gửi xử lý</t>
  </si>
  <si>
    <t>Chuyên viên có thể trả lại văn bản đến chờ xử lý trên phiên bản iPadOS. Hệ thống thực hiện trả lại văn bản</t>
  </si>
  <si>
    <t>Văn thư/Lãnh đạo/Thư ký có thể thu hồi văn bản đến đang xử lý trên phiên bản iPadOS. Hệ thống hiển thị kết quả thu hồi</t>
  </si>
  <si>
    <t>Văn thư/Lãnh đạo/Thư ký có thể chuyển nhận để biết văn bản đến đang xử lý trên phiên bản iPadOS. Hệ thống hiển thị kết quả chuyển nhận để biết</t>
  </si>
  <si>
    <t>Quản lý văn bản đến đã xử lý trên phiên bản iPadOS</t>
  </si>
  <si>
    <t>Văn thư/Chuyên viên/Lãnh đạo có thể tìm kiếm văn bản đến đã xử lý theo thời gian trên phiên bản iPadOS. Hệ thống hiển thị kết quả tìm kiếm</t>
  </si>
  <si>
    <t>Văn thư/Chuyên viên/Lãnh đạo có thể tìm kiếm văn bản đến đã xử lý theo trích yếu trên phiên bản iPadOS. Hệ thống hiển thị kết quả tìm kiếm</t>
  </si>
  <si>
    <t>Văn thư/Chuyên viên/Lãnh đạo có thể xem chi tiết văn bản đến đã xử lý trên phiên bản iPadOS. Hệ thống hiển thị thông tin chi tiết văn bản</t>
  </si>
  <si>
    <t>Văn thư/Chuyên viên/Lãnh đạo có thể xem luồng văn bản đến đã xử lý trên phiên bản iPadOS. Hệ thống hiển thị luồng xử lý văn bản đến đã xử lý</t>
  </si>
  <si>
    <t>Văn thư/Chuyên viên/Lãnh đạo có thể theo dõi văn bản đến đã xử lý trên phiên bản iPadOS. Hệ thống hiển thị thông tin theo dõi trạng thái xử lý văn bản</t>
  </si>
  <si>
    <t>Quản lý văn bản đến nhận để biết trên phiên bản iPadOS</t>
  </si>
  <si>
    <t>Văn thư/Chuyên viên/Lãnh đạo có thể tìm kiếm văn bản đến nhận để biết theo thời gian trên phiên bản iPadOS. Hệ thống hiển thị kết quả tìm kiếm</t>
  </si>
  <si>
    <t>Văn thư/Chuyên viên/Lãnh đạo có thể tìm kiếm văn bản đến nhận để biết theo trích yếu trên phiên bản iPadOS. Hệ thống hiển thị kết quả tìm kiếm</t>
  </si>
  <si>
    <t>Văn thư/Chuyên viên/Lãnh đạo có thể xem chi tiết văn bản đến nhận để biết trên phiên bản iPadOS. Hệ thống hiển thị thông tin chi tiết văn bản</t>
  </si>
  <si>
    <t>Văn thư/Chuyên viên/Lãnh đạo có thể xem luồng văn bản đến nhận để biết trên phiên bản iPadOS. Hệ thống hiển thị luồng xử lý văn bản đến nhận để biết</t>
  </si>
  <si>
    <t>Văn thư/Chuyên viên/Lãnh đạo có thể theo dõi văn bản đến nhận để biết trên phiên bản iPadOS. Hệ thống hiển thị thông tin theo dõi trạng thái xử lý văn bản</t>
  </si>
  <si>
    <t>Văn thư/Chuyên viên/Lãnh đạo có thể chuyển về xử lý văn bản đến nhận để biết trên phiên bản iPadOS. Hệ thống hiển thị kết quả chuyển về xử lý</t>
  </si>
  <si>
    <t>Quản lý văn bản đến chờ cho ý kiến trên phiên bản iPadOS</t>
  </si>
  <si>
    <t>Văn thư/Chuyên viên/Lãnh đạo có thể tìm kiếm văn bản đến chờ cho ý kiến theo thời gian trên phiên bản iPadOS. Hệ thống hiển thị kết quả tìm kiếm</t>
  </si>
  <si>
    <t>Văn thư/Chuyên viên/Lãnh đạo có thể tìm kiếm văn bản đến chờ cho ý kiến theo trích yếu trên phiên bản iPadOS. Hệ thống hiển thị kết quả tìm kiếm</t>
  </si>
  <si>
    <t>Văn thư/Chuyên viên/Lãnh đạo có thể xem chi tiết văn bản đến chờ cho ý kiến trên phiên bản iPadOS. Hệ thống hiển thị thông tin chi tiết văn bản</t>
  </si>
  <si>
    <t>Văn thư/Chuyên viên/Lãnh đạo có thể xem luồng văn bản đến chờ cho ý kiến trên phiên bản iPadOS. Hệ thống hiển thị luồng xử lý văn bản đến chờ cho ý kiến</t>
  </si>
  <si>
    <t>Văn thư/Chuyên viên/Lãnh đạo có thể theo dõi văn bản đến chờ cho ý kiến trên phiên bản iPadOS. Hệ thống hiển thị thông tin theo dõi trạng thái xử lý văn bản</t>
  </si>
  <si>
    <t>Văn thư/Chuyên viên/Lãnh đạo có thể xin ý kiến văn bản đến chờ cho ý kiến trên phiên bản iPadOS. Hệ thống thực hiện gửi xử lý</t>
  </si>
  <si>
    <t>Văn thư/Chuyên viên/Lãnh đạo có thể chuyển xử lý văn bản đến chờ cho ý kiến trên phiên bản iPadOS. Hệ thống thực hiện gửi xử lý</t>
  </si>
  <si>
    <t>Quản lý văn bản đi trên phiên bản iPadOS</t>
  </si>
  <si>
    <t>Quản lý văn bản đi nhận để biết trên phiên bản iPadOS</t>
  </si>
  <si>
    <t>Văn thư/Chuyên viên/Lãnh đạo có thể tìm kiếm văn bản đi nhận để biết theo thời gian trên phiên bản iPadOS. Hệ thống hiển thị kết quả tìm kiếm</t>
  </si>
  <si>
    <t>Văn thư/Chuyên viên/Lãnh đạo có thể tìm kiếm văn bản đi nhận để biết theo trích yếu trên phiên bản iPadOS. Hệ thống hiển thị kết quả tìm kiếm</t>
  </si>
  <si>
    <t>Văn thư/Chuyên viên/Lãnh đạo có thể xem chi tiết thông tin văn bản đi nhận để biết trên phiên bản iPadOS. Hệ thống hiển thị chi tiết thông tin văn bản</t>
  </si>
  <si>
    <t>Văn thư/Chuyên viên/Lãnh đạo có thể xem luồng văn bản đi nhận để biết trên phiên bản iPadOS. Hệ thống hiển thị luồng xử lý văn bản</t>
  </si>
  <si>
    <t>Văn thư/Chuyên viên/Lãnh đạo có thể theo dõi văn bản đi nhận để biết trên phiên bản iPadOS. Hệ thống hiển thị thông tin theo dõi</t>
  </si>
  <si>
    <t>Quản lý văn bản đi chờ xử lý trên phiên bản iPadOS</t>
  </si>
  <si>
    <t>Chuyên viên/Lãnh đạo có thể tìm kiếm văn bản đi chờ xử lý theo thời gian trên phiên bản iPadOS. Hệ thống hiển thị kết quả tìm kiếm</t>
  </si>
  <si>
    <t>Chuyên viên/Lãnh đạo có thể tìm kiếm văn bản đi chờ xử lý theo trích yếu trên phiên bản iPadOS. Hệ thống hiển thị kết quả tìm kiếm</t>
  </si>
  <si>
    <t>Chuyên viên/Lãnh đạo có thể xem chi tiết văn bản đi chờ xử lý trên phiên bản iPadOS. Hệ thống hiển thị chi tiết văn bản</t>
  </si>
  <si>
    <t>Chuyên viên/Lãnh đạo có thể trình ký văn bản đi chờ xử lý trên phiên bản iPadOS. Hệ thống hiển thị kết quả trình ký</t>
  </si>
  <si>
    <t>Lãnh đạo có thể ký duyệt văn bản đi chờ xử lý trên phiên bản iPadOS. Hệ thống hiển thị kết quả ký duyệt văn bản</t>
  </si>
  <si>
    <t xml:space="preserve">Chuyên viên/Lãnh đạo có thể trả lại văn bản đi chờ xử lý trên phiên bản iPadOS. Hệ thống hiển thị kết quả trả lại văn bản </t>
  </si>
  <si>
    <t>Chuyên viên/Lãnh đạo có thể xem luồng văn bản đi chờ xử lý trên phiên bản iPadOS. Hệ thống hiển thị luồng xử lý văn bản</t>
  </si>
  <si>
    <t>Chuyên viên/Lãnh đạo có thể theo dõi văn bản đi chờ xử lý trên phiên bản iPadOS. Hệ thống hiển thị thông tin theo dõi</t>
  </si>
  <si>
    <t>Chuyên viên/Lãnh đạo có thể chuyển nhận để biết văn bản đi chờ xử lý trên phiên bản iPadOS. Hệ thống hiển thị kết quả nhận để biết</t>
  </si>
  <si>
    <t>Quản lý văn bản đi đã xử lý trên phiên bản iPadOS</t>
  </si>
  <si>
    <t>Văn thư/Chuyên viên/Lãnh đạo có thể tìm kiếm văn bản đi đã xử lý theo thời gian trên phiên bản iPadOS. Hệ thống hiển thị kết quả tìm kiếm</t>
  </si>
  <si>
    <t>Văn thư/Chuyên viên/Lãnh đạo có thể tìm kiếm văn bản đi đã xử lý theo trích yếu trên phiên bản iPadOS. Hệ thống hiển thị kết quả tìm kiếm</t>
  </si>
  <si>
    <t>Văn thư/Chuyên viên/Lãnh đạo có thể xem chi tiết văn bản đi đã xử lý trên phiên bản iPadOS. Hệ thống hiển thị chi tiết văn bản</t>
  </si>
  <si>
    <t>Văn thư/Chuyên viên/Lãnh đạo có thể xem luồng văn bản đi đã xử lý trên phiên bản iPadOS. Hệ thống hiển thị luồng xử lý văn bản</t>
  </si>
  <si>
    <t>Văn thư/Chuyên viên/Lãnh đạo có thể theo dõi văn bản đi đã xử lý trên phiên bản iPadOS. Hệ thống hiển thị thông tin theo dõi</t>
  </si>
  <si>
    <t>Quản lý văn bản đi đã phát hành trên phiên bản iPadOS</t>
  </si>
  <si>
    <t>Văn thư có thể tìm kiếm văn bản đi đã phát hành theo thời gian trên phiên bản iPadOS. Hệ thống hiển thị kết quả tìm kiếm</t>
  </si>
  <si>
    <t>Văn thư có thể tìm kiếm văn bản đi đã phát hành theo trích yếu trên phiên bản iPadOS. Hệ thống hiển thị kết quả tìm kiếm</t>
  </si>
  <si>
    <t>Văn thư có thể xem chi tiết văn bản đi đã phát hành trên phiên bản iPadOS. Hệ thống hiển thị chi tiết văn bản</t>
  </si>
  <si>
    <t>Văn thư có thể xem luồng văn bản đi đã phát hành trên phiên bản iPadOS. Hệ thống hiển thị luồng xử lý văn bản</t>
  </si>
  <si>
    <t>Văn thư có thể theo dõi văn bản đi đã phát hành trên phiên bản iPadOS. Hệ thống hiển thị thông tin theo dõi</t>
  </si>
  <si>
    <t>Quản lý văn bản đi chờ cho ý kiến trên phiên bản iPadOS</t>
  </si>
  <si>
    <t>Văn thư/Chuyên viên/Lãnh đạo có thể tìm kiếm văn bản đi chờ cho ý kiến theo thời gian trên phiên bản iPadOS. Hệ thống hiển thị kết quả tìm kiếm</t>
  </si>
  <si>
    <t>Văn thư/Chuyên viên/Lãnh đạo có thể tìm kiếm văn bản đi chờ cho ý kiến theo trích yếu trên phiên bản iPadOS. Hệ thống hiển thị kết quả tìm kiếm</t>
  </si>
  <si>
    <t>Văn thư/Chuyên viên/Lãnh đạo có thể xem chi tiết văn bản đi chờ cho ý kiến trên phiên bản iPadOS. Hệ thống hiển thị chi tiết văn bản</t>
  </si>
  <si>
    <t>Văn thư/Chuyên viên/Lãnh đạo có thể xem luồng văn bản đi chờ cho ý kiến trên phiên bản iPadOS. Hệ thống hiển thị luồng xử lý văn bản</t>
  </si>
  <si>
    <t>Văn thư/Chuyên viên/Lãnh đạo có thể theo dõi văn bản đi chờ cho ý kiến trên phiên bản iPadOS. Hệ thống hiển thị thông tin theo dõi</t>
  </si>
  <si>
    <t>Quản lý văn bản đi đã cho ý kiến trên phiên bản iPadOS</t>
  </si>
  <si>
    <t>Văn thư/Chuyên viên/Lãnh đạo có thể tìm kiếm văn bản đi đã cho ý kiến theo thời gian trên phiên bản iPadOS. Hệ thống hiển thị kết quả tìm kiếm</t>
  </si>
  <si>
    <t>Văn thư/Chuyên viên/Lãnh đạo có thể tìm kiếm văn bản đi đã cho ý kiến theo trích yếu trên phiên bản iPadOS. Hệ thống hiển thị kết quả tìm kiếm</t>
  </si>
  <si>
    <t>Văn thư/Chuyên viên/Lãnh đạo có thể xem chi tiết văn bản đi đã cho ý kiến trên phiên bản iPadOS. Hệ thống hiển thị chi tiết văn bản</t>
  </si>
  <si>
    <t>Văn thư/Chuyên viên/Lãnh đạo có thể xem luồng văn bản đi đã cho ý kiến trên phiên bản iPadOS. Hệ thống hiển thị luồng xử lý văn bản</t>
  </si>
  <si>
    <t>Văn thư/Chuyên viên/Lãnh đạo có thể theo dõi văn bản đi đã cho ý kiến trên phiên bản iPadOS. Hệ thống hiển thị thông tin theo dõi</t>
  </si>
  <si>
    <t>Ký sim CA trên phiên bản iPadOS</t>
  </si>
  <si>
    <t>Lãnh đạo có thể tìm kiếm văn bản đi cần ký số trên phiên bản iPadOS. Hệ thống hiển thị kết quả tìm kiếm</t>
  </si>
  <si>
    <t>Lãnh đạo có thể xem chi tiết văn bản đi cần ký số trên phiên bản iPadOS. Hệ thống hiển thị chi tiết văn bản</t>
  </si>
  <si>
    <t>Lãnh đạo có thể ký số bằng sim CA trên phiên bản iPadOS. Hệ thống hiển thị kết quả ký số</t>
  </si>
  <si>
    <t>Quản lý lịch trên phiên bản iPadOS</t>
  </si>
  <si>
    <t>Tìm kiếm lịch làm việc của Lãnh đạo trên phiên bản iPadOS</t>
  </si>
  <si>
    <t>Văn thư/Chuyên viên/Lãnh đạo có thể tìm kiếm lịch của lãnh đạo theo thời gian trên phiên bản iPadOS. Hệ thống hiển thị lịch theo thời gian tìm kiếm</t>
  </si>
  <si>
    <t>Văn thư/Chuyên viên/Lãnh đạo có thể tìm kiếm lịch của lãnh đạo theo tên lãnh đạo trên phiên bản iPadOS. Hệ thống hiển thị lịch theo tiêu chí tìm kiếm</t>
  </si>
  <si>
    <t>Văn thư/Chuyên viên/Lãnh đạo có thể xem chi tiết lịch của lãnh đạo trên phiên bản iPadOS. Hệ thống hiển thị chi tiết lịch</t>
  </si>
  <si>
    <t>Đăng ký lịch trên phiên bản iPadOS</t>
  </si>
  <si>
    <t xml:space="preserve">Văn thư/Chuyên viên/Lãnh đạo có thể xem chi tiết lịch lãnh đạo trên phiên bản iPadOS. Hệ thống hiển thị chi tiết lịch </t>
  </si>
  <si>
    <t>Văn thư/Chuyên viên/Lãnh đạo có thể chỉnh sửa lịch lãnh đạo trên phiên bản iPadOS. Hệ thống hiển thị kết quả chỉnh sửa lịch</t>
  </si>
  <si>
    <t>Văn thư/Chuyên viên/Lãnh đạo có thể tạo mới và phê duyệt lịch trên phiên bản iPadOS. Hệ thống hiển thị kết quả tạo mới và phê duyệt</t>
  </si>
  <si>
    <t>Phê duyệt lịch trên phiên bản iPadOS</t>
  </si>
  <si>
    <t>Lãnh đạo có thể phê duyệt lịch đơn vị cần phê duyệt trên phiên bản iPadOS. Hệ thống hiển thị lịch đã được phê duyệt</t>
  </si>
  <si>
    <t>Lãnh đạo có thể từ chối lịch đơn vị trên phiên bản iPadOS. Hệ thống hiển thị màn hình nhập lý do từ chối</t>
  </si>
  <si>
    <t>Lãnh đạo có thể cập nhật trạng thái lịch trên phiên bản iPadOS. Hệ thống hiển thị kết quả cập nhật trạng thái</t>
  </si>
  <si>
    <t>Quản lý công việc trên phiên bản iPadOS</t>
  </si>
  <si>
    <t>Giao việc trên phiên bản iPadOS</t>
  </si>
  <si>
    <t>Văn thư/Chuyên viên/Lãnh đạo có thể tìm kiếm công việc giao trên phiên bản iPadOS. Hệ thống hiển thị kết quả tìm kiếm</t>
  </si>
  <si>
    <t>Văn thư/Chuyên viên/Lãnh đạo có thể xem chi tiết công việc giao trên phiên bản iPadOS. Hệ thống hiển thị chi tiết công việc</t>
  </si>
  <si>
    <t>Văn thư/Chuyên viên/Lãnh đạo có thể thêm mới giao việc trên phiên bản iPadOS. Hệ thống hiển thị kết quả thêm mới giao việc</t>
  </si>
  <si>
    <t>Văn thư/Chuyên viên/Lãnh đạo có thể chỉnh sửa giao công việc trên phiên bản iPadOS. Hệ thống hiển thị kết quả cập nhật</t>
  </si>
  <si>
    <t xml:space="preserve">Văn thư/Chuyên viên/Lãnh đạo có thể xem luồng xử lý công việc giao trên phiên bản iPadOS. Hệ thống hiển thị luồng xử lý </t>
  </si>
  <si>
    <t>Văn thư/Chuyên viên/Lãnh đạo có thể theo dõi xử lý công việc giao trên phiên bản iPadOS. Hệ thống hiển thị thông tin theo dõi</t>
  </si>
  <si>
    <t>Văn thư/Chuyên viên/Lãnh đạo có thể giao việc trên phiên bản iPadOS. Hệ thống hiển thị kết quả giao việc</t>
  </si>
  <si>
    <t>Văn thư/Chuyên viên/Lãnh đạo có thể cập nhật tiến độ thực hiện công việc giao trên phiên bản iPadOS. Hệ thống hiển thị kết quả cập nhật tiến độ</t>
  </si>
  <si>
    <t xml:space="preserve">Văn thư/Chuyên viên/Lãnh đạo có thể thu hồi công việc giao trên phiên bản iPadOS. Hệ thống hiển thị kết quả thu hồi </t>
  </si>
  <si>
    <t xml:space="preserve">Văn thư/Chuyên viên/Lãnh đạo có thể nhập ý kiến xử lý cho công việc giao trên phiên bản iPadOS. Hệ thống hiển thị ý kiến xử lý </t>
  </si>
  <si>
    <t>Văn thư/Chuyên viên/Lãnh đạo có thể gia hạn công việc giao trên phiên bản iPadOS. Hệ thống hiển thị kết quả gia hạn công việc</t>
  </si>
  <si>
    <t>Quản lý công việc chưa hoàn thành trên phiên bản iPadOS</t>
  </si>
  <si>
    <t>Văn thư/Chuyên viên/Lãnh đạo có thể tìm kiếm công việc chưa hoàn thành theo năm nay/tháng này/tuần này/hôm nay trên phiên bản iPadOS. Hệ thống hiển thị kết quả tìm kiếm</t>
  </si>
  <si>
    <t>Văn thư/Chuyên viên/Lãnh đạo có thể xem chi tiết công việc chưa hoàn thành trên phiên bản iPadOS. Hệ thống hiển thị chi tiết công việc</t>
  </si>
  <si>
    <t xml:space="preserve">Văn thư/Chuyên viên/Lãnh đạo có thể thêm mới công việc chưa hoàn thành trên phiên bản iPadOS. Hệ thống hiển thị kết quả thêm mới </t>
  </si>
  <si>
    <t>Văn thư/Chuyên viên/Lãnh đạo có thể chỉnh sửa công việc chưa hoàn thành trên phiên bản iPadOS. Hệ thống hiển thị kết quả cập nhật</t>
  </si>
  <si>
    <t xml:space="preserve">Văn thư/Chuyên viên/Lãnh đạo có thể xem luồng xử lý công việc chưa hoàn thành trên phiên bản iPadOS. Hệ thống hiển thị luồng xử lý </t>
  </si>
  <si>
    <t>Văn thư/Chuyên viên/Lãnh đạo có thể giao công việc chưa hoàn thành trên phiên bản iPadOS. Hệ thống hiển thị kết quả giao việc</t>
  </si>
  <si>
    <t>Văn thư/Chuyên viên/Lãnh đạo có thể cập nhật tiến độ thực hiện công việc chưa hoàn thành trên phiên bản iPadOS. Hệ thống hiển thị kết quả cập nhật tiến độ</t>
  </si>
  <si>
    <t xml:space="preserve">Lãnh đạo có thể thu hồi công việc chưa hoàn thành trên phiên bản iPadOS. Hệ thống hiển thị kết quả thu hồi </t>
  </si>
  <si>
    <t>Văn thư/Chuyên viên có thể trả lại công việc chưa hoàn thành trên phiên bản iPadOS. Hệ thống hiển thị kết quả trả lại công việc</t>
  </si>
  <si>
    <t xml:space="preserve">Văn thư/Chuyên viên/Lãnh đạo có thể nhập ý kiến xử lý cho công việc chưa hoàn thành trên phiên bản iPadOS. Hệ thống hiển thị ý kiến xử lý </t>
  </si>
  <si>
    <t>Văn thư/Chuyên viên/Lãnh đạo có thể gia hạn công việc chưa hoàn thành trên phiên bản iPadOS. Hệ thống hiển thị kết quả gia hạn công việc</t>
  </si>
  <si>
    <t>Quản lý công việc được giao trên phiên bản iPadOS</t>
  </si>
  <si>
    <t>Văn thư/Chuyên viên/Lãnh đạo có thể tìm kiếm công việc được giao theo năm nay/tháng này/tuần này/hôm nay trên phiên bản iPadOS. Hệ thống hiển thị kết quả tìm kiếm</t>
  </si>
  <si>
    <t>Văn thư/Chuyên viên/Lãnh đạo có thể xem chi tiết công việc được giao trên phiên bản iPadOS. Hệ thống hiển thị chi tiết công việc</t>
  </si>
  <si>
    <t xml:space="preserve">Văn thư/Chuyên viên/Lãnh đạo có thể thêm mới công việc được giao trên phiên bản iPadOS. Hệ thống hiển thị kết quả thêm mới </t>
  </si>
  <si>
    <t>Văn thư/Chuyên viên/Lãnh đạo có thể chỉnh sửa công việc được giao trên phiên bản iPadOS. Hệ thống hiển thị kết quả cập nhật</t>
  </si>
  <si>
    <t xml:space="preserve">Văn thư/Chuyên viên/Lãnh đạo có thể xem luồng xử lý công việc được giao trên phiên bản iPadOS. Hệ thống hiển thị luồng xử lý </t>
  </si>
  <si>
    <t>Văn thư/Chuyên viên/Lãnh đạo có thể theo dõi xử lý công việc được giao trên phiên bản iPadOS. Hệ thống hiển thị thông tin theo dõi</t>
  </si>
  <si>
    <t>Văn thư/Chuyên viên/Lãnh đạo có thể giao công việc được giao trên phiên bản iPadOS. Hệ thống hiển thị kết quả giao việc</t>
  </si>
  <si>
    <t>Văn thư/Chuyên viên/Lãnh đạo có thể cập nhật tiến độ thực hiện công việc được giao trên phiên bản iPadOS. Hệ thống hiển thị kết quả cập nhật tiến độ</t>
  </si>
  <si>
    <t>Văn thư/Chuyên viên/Lãnh đạo có thể trả lại công việc được giao trên phiên bản iPadOS. Hệ thống hiển thị kết quả trả lại công việc</t>
  </si>
  <si>
    <t xml:space="preserve">Văn thư/Chuyên viên/Lãnh đạo có thể nhập ý kiến xử lý cho công việc được giao trên phiên bản iPadOS. Hệ thống hiển thị ý kiến xử lý </t>
  </si>
  <si>
    <t>Văn thư/Chuyên viên/Lãnh đạo có thể gia hạn công việc được giao trên phiên bản iPadOS. Hệ thống hiển thị kết quả gia hạn công việc</t>
  </si>
  <si>
    <t>Quản lý công việc nhận để biết trên phiên bản iPadOS</t>
  </si>
  <si>
    <t>Văn thư/Chuyên viên/Lãnh đạo có thể tìm kiếm công việc nhận để biết theo năm nay/tháng này/tuần này/hôm nay trên phiên bản iPadOS. Hệ thống hiển thị kết quả tìm kiếm</t>
  </si>
  <si>
    <t>Văn thư/Chuyên viên/Lãnh đạo có thể xem chi tiết công việc nhận để biết trên phiên bản iPadOS. Hệ thống hiển thị chi tiết công việc</t>
  </si>
  <si>
    <t xml:space="preserve">Văn thư/Chuyên viên/Lãnh đạo có thể xem luồng xử lý công việc nhận để biết trên phiên bản iPadOS. Hệ thống hiển thị luồng xử lý </t>
  </si>
  <si>
    <t>Văn thư/Chuyên viên/Lãnh đạo có thể theo dõi xử lý công việc nhận để biết trên phiên bản iPadOS. Hệ thống hiển thị thông tin theo dõi</t>
  </si>
  <si>
    <t xml:space="preserve">Văn thư/Chuyên viên/Lãnh đạo có thể nhập ý kiến xử lý cho công việc nhận để biết trên phiên bản iPadOS. Hệ thống hiển thị ý kiến xử lý </t>
  </si>
  <si>
    <t>Đánh giá công việc trên phiên bản iPadOS</t>
  </si>
  <si>
    <t>Lãnh đạo có thể tìm kiếm công việc muốn đánh giá theo năm nay/tháng này/tuần này/hôm nay trên phiên bản iPadOS. Hệ thống hiển thị kết quả tìm kiếm</t>
  </si>
  <si>
    <t>Lãnh đạo có thể xem chi tiết công việc muốn đánh giá trên phiên bản iPadOS. Hệ thống hiển thị chi tiết công việc</t>
  </si>
  <si>
    <t>Lãnh đạo có thể đánh giá công việc trên phiên bản iPadOS. Hệ thống hiển thị kết quả đánh giá công việc</t>
  </si>
  <si>
    <t>Lãnh đạo có thể gia hạn công việc đang đánh giá trên phiên bản iPadOS. Hệ thống hiển thị kết quả gia hạn công việc</t>
  </si>
  <si>
    <t xml:space="preserve">Lãnh đạo có thể xem luồng xử lý công việc muốn đánh giá trên phiên bản iPadOS. Hệ thống hiển thị luồng xử lý </t>
  </si>
  <si>
    <t>Lãnh đạo có thể theo dõi xử lý công việc muốn đánh giá trên phiên bản iPadOS. Hệ thống hiển thị thông tin theo dõi</t>
  </si>
  <si>
    <t xml:space="preserve">Lãnh đạo có thể nhập ý kiến xử lý cho công việc muốn đánh giá trên phiên bản iPadOS. Hệ thống hiển thị ý kiến xử lý </t>
  </si>
  <si>
    <t xml:space="preserve">Quản lý Thông báo kết luận/nhiệm vụ trên phiên bản iPadOS </t>
  </si>
  <si>
    <t>Quản lý Thông báo kết luận/nhiệm vụ trên phiên bản iPadOS</t>
  </si>
  <si>
    <t>Văn thư/Chuyên viên/Lãnh đạo có thể tìm kiếm thông báo kết luận trên phiên bản iPadOS. Hệ thống hiển thị kết quả tìm kiếm</t>
  </si>
  <si>
    <t>Văn thư/Chuyên viên/Lãnh đạo có thể giao nhiệm vụ trên phiên bản iPadOS. Hệ thống hiển thị kết quả giao việc</t>
  </si>
  <si>
    <t>Văn thư/Chuyên viên/Lãnh đạo có thể tìm kiếm nhiệm vụ chưa hoàn thành trên phiên bản iPadOS. Hệ thống hiển thị kết quả tìm kiếm</t>
  </si>
  <si>
    <t>Văn thư/Chuyên viên/Lãnh đạo có thể quản lý nhiệm vụ chưa hoàn thành trên phiên bản iPadOS. Hệ thống hiển thị kết quả quản lý</t>
  </si>
  <si>
    <t>Văn thư/Chuyên viên/Lãnh đạo có thể tìm kiếm nhiệm vụ được giao trên phiên bản iPadOS. Hệ thống hiển thị kết quả tìm kiếm</t>
  </si>
  <si>
    <t>Văn thư/Chuyên viên/Lãnh đạo có thể quản lý nhiệm vụ được giao trên phiên bản iPadOS. Hệ thống hiển thị kết quả quản lý</t>
  </si>
  <si>
    <t>Văn thư/Chuyên viên/Lãnh đạo có thể quản lý nhiệm vụ nhận để biết trên phiên bản iPadOS. Hệ thống hiển thị kết quả quản lý</t>
  </si>
  <si>
    <t>Văn thư/Chuyên viên/Lãnh đạo có thể đánh giá nhiệm vụ trên phiên bản iPadOS. Hệ thống hiển thị kết quả đánh giá</t>
  </si>
  <si>
    <t>Văn thư/Chuyên viên/Lãnh đạo có thể tra cứu nhiệm vụ trên phiên bản iPadOS. Hệ thống hiển thị kết quả tra cứu</t>
  </si>
  <si>
    <t>Văn thư/Chuyên viên/Lãnh đạo có thể báo cáo thống kê nhiệm vụ trên phiên bản iPadOS. Hệ thống hiển thị kết quả báo cáo</t>
  </si>
  <si>
    <t>Quản lý thông báo trên phiên bản iPadOS (Notification)</t>
  </si>
  <si>
    <t>Quản lý thông báo trên phiên bản iPadOS</t>
  </si>
  <si>
    <t>Văn thư/Chuyên viên/Lãnh đạo có thể xem danh sách thông báo trên phiên bản iPadOS. Hệ thống hiển thị danh sách thông báo</t>
  </si>
  <si>
    <t>Văn thư/Chuyên viên/Lãnh đạo có thể xem chi tiết thông báo trên phiên bản iPadOS. Hệ thống hiển thị chi tiết thông báo</t>
  </si>
  <si>
    <t>Văn thư/Chuyên viên/Lãnh đạo có thể thông báo cập nhật khi có phiên bản mới trên phiên bản iPadOS. Hệ thống hiển thị thông báo</t>
  </si>
  <si>
    <t>Quản lý người dùng trên phiên bản iPadOS</t>
  </si>
  <si>
    <t>Quản lý tài khoản người dùng trên phiên bản iPadOS</t>
  </si>
  <si>
    <t>Văn thư/Chuyên viên/Lãnh đạo có thể đăng nhập hệ thống trên phiên bản iPadOS. Hệ thống chuyển tới màn hình trang chủ</t>
  </si>
  <si>
    <t>Văn thư/Chuyên viên/Lãnh đạo có thể đăng xuất trên phiên bản iPadOS. Hệ thống thoát khỏi phiên làm việc</t>
  </si>
  <si>
    <t>Văn thư/Chuyên viên/Lãnh đạo có thể xem thông tin cá nhân của tài khoản đăng nhập trên phiên bản iPadOS. Hệ thống hiển thị chi tiết thông tin tài khoản</t>
  </si>
  <si>
    <t>Văn thư/Chuyên viên/Lãnh đạo có thể đổi vai trò trên phiên bản iPadOS. Hệ thống hiển thị kết quả đổi vai trò</t>
  </si>
  <si>
    <t>E</t>
  </si>
  <si>
    <t>Tích hợp hệ thống AD của VPQH</t>
  </si>
  <si>
    <t>API xác thực thông tin tài khoản định danh</t>
  </si>
  <si>
    <t>Văn thư/Chuyên viên/Lãnh đạo/Quản trị hệ thống có thể đăng nhập hệ thống. Hệ thống quản lý văn bản và điều hành điện tử gọi API xác thực thông tin tài khoản định danh</t>
  </si>
  <si>
    <t>Hệ thống AD thực hiện xác thực và phản hồi kết quả xác thực tài khoản. Hệ thống quản lý văn bản và điều hành điện tử tiếp nhận kết quả xác thực tài khoản</t>
  </si>
  <si>
    <t>F</t>
  </si>
  <si>
    <t>Kết nối Trục liên thông văn bản quốc gia</t>
  </si>
  <si>
    <t>API gửi, nhận văn bản điện tử</t>
  </si>
  <si>
    <t>Văn thư/Chuyên viên/Lãnh đạo có thể gửi/nhận văn bản điện tử. Hệ thống quản lý văn bản và điều hành điện tử gọi API gửi, nhận văn bản điện tử tới Trục liên thông văn bản quốc gia</t>
  </si>
  <si>
    <t>Trục liên thông văn bản quốc gia tiếp nhận yêu cầu, thực hiện xử lý và phản hồi kết quả gửi/nhận văn bản điện tử cho Hệ thống quản lý văn bản và điều hành điện tử. Hệ thống quản lý văn bản và điều hành điện tử tiếp nhận phản hồi và cập nhật danh sách văn bản</t>
  </si>
  <si>
    <t>API gửi, nhận trạng thái văn bản điện tử</t>
  </si>
  <si>
    <t>Văn thư/Chuyên viên/Lãnh đạo có thể gửi/nhận trạng thái văn bản điện tử. Hệ thống quản lý văn bản và điều hành điện tử gọi API gửi, nhận trạng thái văn bản điện tử tới Trục liên thông văn bản quốc gia</t>
  </si>
  <si>
    <t>Trục liên thông văn bản quốc gia tiếp nhận yêu cầu, thực hiện xử lý và phản hồi kết quả gửi/nhận trạng thái văn bản điện tử cho Hệ thống quản lý văn bản và điều hành điện tử. Hệ thống quản lý văn bản và điều hành điện tử tiếp nhận phản hồi và cập nhật trạng thái văn bản</t>
  </si>
  <si>
    <t>API thu hồi văn bản</t>
  </si>
  <si>
    <t xml:space="preserve"> </t>
  </si>
  <si>
    <t>Văn thư/Chuyên viên/Lãnh đạo có thể thu hồi văn bản điện tử. Hệ thống quản lý văn bản và điều hành điện tử gọi API thu hồi văn bản điện tử tới Trục liên thông văn bản quốc gia</t>
  </si>
  <si>
    <t>Trục liên thông văn bản quốc gia tiếp nhận yêu cầu, thực hiện xử lý và phản hồi kết quả thu hồi văn bản cho Hệ thống quản lý văn bản và điều hành điện tử. Hệ thống quản lý văn bản và điều hành điện tử tiếp nhận phản hồi và cập nhật trạng thái văn bản thu hồi</t>
  </si>
  <si>
    <t>API từ chối, trả lại văn bản</t>
  </si>
  <si>
    <t>Văn thư/Chuyên viên/Lãnh đạo có thể từ chối, trả lại văn bản điện tử. Hệ thống quản lý văn bản và điều hành điện tử gọi API từ chối, trả lại văn bản điện tử tới Trục liên thông văn bản quốc gia</t>
  </si>
  <si>
    <t>Trục liên thông văn bản quốc gia tiếp nhận yêu cầu, thực hiện xử lý và phản hồi kết quả từ chối, trả lại văn bản cho Hệ thống quản lý văn bản và điều hành điện tử. Hệ thống quản lý văn bản và điều hành điện tử tiếp nhận phản hồi và cập nhật trạng thái từ chối, trả lại</t>
  </si>
  <si>
    <t>API lấy lại văn bản</t>
  </si>
  <si>
    <t>Văn thư/Chuyên viên/Lãnh đạo có thể lấy lại văn bản điện tử. Hệ thống quản lý văn bản và điều hành điện tử gọi API lấy lại văn bản điện tử tới Trục liên thông văn bản quốc gia</t>
  </si>
  <si>
    <t>Trục liên thông văn bản quốc gia tiếp nhận yêu cầu, thực hiện xử lý và phản hồi kết quả lấy lại văn bản cho Hệ thống quản lý văn bản và điều hành điện tử. Hệ thống quản lý văn bản và điều hành điện tử tiếp nhận phản hồi và cập nhật trạng thái lấy lại văn bản</t>
  </si>
  <si>
    <t>API cập nhật văn bản</t>
  </si>
  <si>
    <t>Văn thư/Chuyên viên/Lãnh đạo có thể cập nhật văn bản điện tử. Hệ thống quản lý văn bản và điều hành điện tử gọi API cập nhật văn bản điện tử tới Trục liên thông văn bản quốc gia</t>
  </si>
  <si>
    <t>Trục liên thông văn bản quốc gia tiếp nhận yêu cầu, thực hiện xử lý và phản hồi kết quả cập nhật văn bản cho Hệ thống quản lý văn bản và điều hành điện tử. Hệ thống quản lý văn bản và điều hành điện tử tiếp nhận phản hồi và cập nhật văn bản</t>
  </si>
  <si>
    <t>API thay thế văn bản</t>
  </si>
  <si>
    <t>Văn thư/Chuyên viên/Lãnh đạo có thể thay thế văn bản điện tử. Hệ thống quản lý văn bản và điều hành điện tử gọi API thay thế văn bản điện tử tới Trục liên thông văn bản quốc gia</t>
  </si>
  <si>
    <t>Trục liên thông văn bản quốc gia tiếp nhận yêu cầu, thực hiện xử lý và phản hồi kết quả thay thế văn bản cho Hệ thống quản lý văn bản và điều hành điện tử. Hệ thống quản lý văn bản và điều hành điện tử tiếp nhận phản hồi và cập nhật thay thế văn bản</t>
  </si>
  <si>
    <t>G</t>
  </si>
  <si>
    <t>Tích hợp Hệ thống Quản lý kiến nghị cử tri và khiếu nại tố cáo</t>
  </si>
  <si>
    <t>API chuyển đơn thư</t>
  </si>
  <si>
    <t>Văn thư/Lãnh đạo có thể chuyển đơn thư cần xử lý sang Hệ thống quản lý kiến nghị cử tri và khiếu nại tố cáo. Hệ thống quản lý cử tri và khiếu nại tố cáo tiếp nhận và xử lý đơn thư</t>
  </si>
  <si>
    <t xml:space="preserve">Hệ thống quản lý kiến nghị cử tri và khiếu nại tố cáo phản hồi trạng thái tiếp nhận cho Hệ thống quản lý văn bản và điều hành điện tử. Hệ thống quản lý văn bản và điều hành điện tử tiếp nhận trạng thái phản hồi </t>
  </si>
  <si>
    <t>API nhận kết quả xử lý đơn thư</t>
  </si>
  <si>
    <t>Hệ thống quản lý cử tri và khiếu nại tố cáo gửi lại kết quả xử lý đơn thư sang Hệ thống quản lý văn bản và điều hành điện tử. Hệ thống quản lý văn bản và điều hành điện tử tiếp nhận kết quả xử lý đơn thư. Văn thư/Lãnh đạo xem kết quả xử lý đơn thư</t>
  </si>
  <si>
    <t>Hệ thống quản lý văn bản và điều hành điện tử phản hồi trạng thái tiếp nhận cho Hệ thống quản lý kiến nghị cử tri và khiếu nại tố cáo. Hệ thống quản lý kiến nghị cử tri và khiếu nại tố cáo tiếp nhận cập nhật trạng thái</t>
  </si>
  <si>
    <t>BẢNG 12: BẢNG TÍNH CHI PHÍ KIỂM THỬ PHẦN MỀM NỘI BỘ</t>
  </si>
  <si>
    <t xml:space="preserve">Căn cứ:
- Công văn số 3787/BTTTT-THH ngày 26/12/2014
- Thông tư số 24/2020/TT-BTTTT ngày 09/9/2020 </t>
  </si>
  <si>
    <t>GIÁ TRỊ DỰ TOÁN CHI PHÍ KIỂM THỬ PHẦN MỀM NỘI BỘ</t>
  </si>
  <si>
    <t>Giá trị kiểm thử phần mềm (G)</t>
  </si>
  <si>
    <t>G = ExH</t>
  </si>
  <si>
    <t>C = G x 65%</t>
  </si>
  <si>
    <t>TL = (G + C) x 6%</t>
  </si>
  <si>
    <t>Thuế giá trị gia tăng (GTGT)</t>
  </si>
  <si>
    <t>(G+C+TL) x 0%</t>
  </si>
  <si>
    <t>Chi phí kiểm thử phần mềm (Gkt)</t>
  </si>
  <si>
    <t>Gkt = G + C + TL</t>
  </si>
  <si>
    <t>DIỄN GIẢI GIÁ TRỊ KIỂM THỬ PHẦN MỀM</t>
  </si>
  <si>
    <t>Giá trị điểm các tác nhân (AW)</t>
  </si>
  <si>
    <t>Actor TAW</t>
  </si>
  <si>
    <t>Theo bảng tổng hợp tác nhân của phần mềm</t>
  </si>
  <si>
    <t>Giá trị điểm các trường hợp sử dụng (UCW)</t>
  </si>
  <si>
    <t>Diem UC UUCP</t>
  </si>
  <si>
    <t>Theo bảng tổng hợp các trường hợp sử dụng của phần mềm</t>
  </si>
  <si>
    <t>Giá trị điểm trường hợp sử dụng (Usecase) trước hiệu chỉnh (UCP)</t>
  </si>
  <si>
    <t>AW+UCW</t>
  </si>
  <si>
    <t>Hệ số phức tạp kỹ thuật - công nghệ (KT-TCF)</t>
  </si>
  <si>
    <t>Bảng TCF Kiem Thu</t>
  </si>
  <si>
    <r>
      <rPr>
        <sz val="14"/>
        <color theme="1"/>
        <rFont val="Times New Roman"/>
        <family val="1"/>
      </rPr>
      <t xml:space="preserve">Bảng hệ số phức tạp kỹ thuật - công nghệ là đặc thù của công tác kiểm thử (Tham chiếu </t>
    </r>
    <r>
      <rPr>
        <b/>
        <sz val="14"/>
        <color theme="1"/>
        <rFont val="Times New Roman"/>
        <family val="1"/>
      </rPr>
      <t>Phụ lục 12.1</t>
    </r>
    <r>
      <rPr>
        <sz val="14"/>
        <color theme="1"/>
        <rFont val="Times New Roman"/>
        <family val="1"/>
      </rPr>
      <t>)</t>
    </r>
  </si>
  <si>
    <t>Hệ số phức tạp môi trường (KT-ECF)</t>
  </si>
  <si>
    <t>Bang ECF Kiem Thu</t>
  </si>
  <si>
    <r>
      <rPr>
        <sz val="14"/>
        <color theme="1"/>
        <rFont val="Times New Roman"/>
        <family val="1"/>
      </rPr>
      <t xml:space="preserve">Bảng hệ số phức tạp môi trường là đặc thù của công tác kiểm thử (Tham chiếu </t>
    </r>
    <r>
      <rPr>
        <b/>
        <sz val="14"/>
        <color theme="1"/>
        <rFont val="Times New Roman"/>
        <family val="1"/>
      </rPr>
      <t>Phụ lục 12.2</t>
    </r>
    <r>
      <rPr>
        <sz val="14"/>
        <color theme="1"/>
        <rFont val="Times New Roman"/>
        <family val="1"/>
      </rPr>
      <t>)</t>
    </r>
  </si>
  <si>
    <t>Giá trị trường hợp sử dụng sau hiệu chỉnh (AUCP)</t>
  </si>
  <si>
    <t>UUCP x TCF x ECF</t>
  </si>
  <si>
    <t>Thời gian lao động để kiểm thử 01 điểm trường hợp sử dụng sau hiệu chỉnh (P)</t>
  </si>
  <si>
    <t>Định mức tối đa là 20 người/giờ/AUCP</t>
  </si>
  <si>
    <r>
      <rPr>
        <sz val="14"/>
        <color theme="1"/>
        <rFont val="Times New Roman"/>
        <family val="1"/>
      </rPr>
      <t xml:space="preserve">P: Thời gian lao động để kiểm thử 01 điểm trường hợp sử dụng (use-case) sau hiệu chỉnh, được tính </t>
    </r>
    <r>
      <rPr>
        <b/>
        <sz val="14"/>
        <color theme="1"/>
        <rFont val="Times New Roman"/>
        <family val="1"/>
      </rPr>
      <t>tối đa bằng 20</t>
    </r>
    <r>
      <rPr>
        <sz val="14"/>
        <color theme="1"/>
        <rFont val="Times New Roman"/>
        <family val="1"/>
      </rPr>
      <t xml:space="preserve"> người/giờ/AUCP; 
</t>
    </r>
  </si>
  <si>
    <t>Giá trị nỗ lực ( E )</t>
  </si>
  <si>
    <t>AUCP x P</t>
  </si>
  <si>
    <t>Mức lương lao động bình quân (H)</t>
  </si>
  <si>
    <r>
      <rPr>
        <b/>
        <sz val="14"/>
        <color theme="1"/>
        <rFont val="Times New Roman"/>
        <family val="1"/>
      </rPr>
      <t>Kỹ sư bậc 1</t>
    </r>
    <r>
      <rPr>
        <sz val="14"/>
        <color theme="1"/>
        <rFont val="Times New Roman"/>
        <family val="1"/>
      </rPr>
      <t xml:space="preserve">, tham chiếu </t>
    </r>
    <r>
      <rPr>
        <b/>
        <sz val="14"/>
        <color theme="1"/>
        <rFont val="Times New Roman"/>
        <family val="1"/>
      </rPr>
      <t>bảng 10</t>
    </r>
    <r>
      <rPr>
        <sz val="14"/>
        <color theme="1"/>
        <rFont val="Times New Roman"/>
        <family val="1"/>
      </rPr>
      <t xml:space="preserve"> - Diễn giải chi tiết chi phí tiền lương lao động</t>
    </r>
  </si>
  <si>
    <t>E x H</t>
  </si>
  <si>
    <t>BẢNG 12.1 - BẢNG TÍNH TOÁN HỆ SỐ PHỨC TẠP KỸ THUẬT</t>
  </si>
  <si>
    <t>Diễn giải lý do</t>
  </si>
  <si>
    <t>Hệ số KT-CN (TTF)</t>
  </si>
  <si>
    <t>T1</t>
  </si>
  <si>
    <t>Các công cụ kiểm thử</t>
  </si>
  <si>
    <t>Sử dụng công cụ/phần mềm kiểm thử nguồn mở/miễn phí. Không yêu cầu công cụ hỗ trợ trong quá trình kiểm thử. Không yêu cầu công cụ quản lý quy trình kiểm thử.</t>
  </si>
  <si>
    <t>T2</t>
  </si>
  <si>
    <t>Tài liệu đầu vào</t>
  </si>
  <si>
    <t>Có Tài liệu yêu cầu người dùng. Tài liệu có mô tả kiến trúc hệ thống. Tài liệu có xác định yêu cầu kiểm thử.</t>
  </si>
  <si>
    <t>T3</t>
  </si>
  <si>
    <t>Tái sử dụng kho dữ liệu kiểm thử</t>
  </si>
  <si>
    <t>Dự án sử dụng lại một phần kho dữ liệu để kiểm thử.</t>
  </si>
  <si>
    <t>T4</t>
  </si>
  <si>
    <t>Hệ thống phân tán</t>
  </si>
  <si>
    <t xml:space="preserve">Kiến trúc của hệ thống là tập trung. Hệ thống được thiết kế theo mô hình nhiều lớp.  </t>
  </si>
  <si>
    <t>T5</t>
  </si>
  <si>
    <t xml:space="preserve">Các mục tiêu hiệu suất
</t>
  </si>
  <si>
    <t xml:space="preserve">- Hệ thống đáp ứng được 1100 người sử dụng đồng thời.
- Hiệu suất làm việc trung bình của CPU trên máy chủ dữ liệu/máy chủ ứng dụng ≤ 85%.
- Thời gian phản hồi chậm nhất dưới 30 giây đối với toàn bộ các thao tác trên toàn trang.
- Thời gian phản hồi trung bình dưới 2,5 giây đối với mỗi luồng công việc chính riêng rẽ và không bao gồm các luồng mang tinh chất thống kê, báo cáo </t>
  </si>
  <si>
    <t>T6</t>
  </si>
  <si>
    <t>Các tính năng bảo mật</t>
  </si>
  <si>
    <t>- Hệ thống triển khai cần có phương án thực hiện mã hóa gói tin trên đường truyền, phương án xác thực, chống chối bỏ đối với gói tin.
- Hệ thống cần có phương án để hạn chế, giảm thiểu các nguy cơ, ảnh hưởng từ các dạng tấn công phổ biến như: Injection, Cross Site Scripting (XSS), InSecure Direct Object References, Cross Site Request Forgery (CSRF), Failure to Restrict URL Access, DoS/DDoS</t>
  </si>
  <si>
    <t>T7</t>
  </si>
  <si>
    <t>Giao diện phức tạp</t>
  </si>
  <si>
    <t>Giao diện sử dụng thuận tiện, đơn giản với người sử dụng.</t>
  </si>
  <si>
    <t>Cộng I (TTF)</t>
  </si>
  <si>
    <t>Total TF</t>
  </si>
  <si>
    <t>TCF</t>
  </si>
  <si>
    <t>TCF=0,6+(0,014)*TTF</t>
  </si>
  <si>
    <t>BẢNG 12.2 - TÍNH HỆ SỐ PHỨC TẠP MÔI TRƯỜNG</t>
  </si>
  <si>
    <t>Mức xếp hạng 
(Từ 0 đến 5)</t>
  </si>
  <si>
    <t>NV
1</t>
  </si>
  <si>
    <t>NV
2</t>
  </si>
  <si>
    <t>NV
3</t>
  </si>
  <si>
    <t>NV
4</t>
  </si>
  <si>
    <t>NV
5</t>
  </si>
  <si>
    <t>NV
6</t>
  </si>
  <si>
    <t>NV
7</t>
  </si>
  <si>
    <t>NV
8</t>
  </si>
  <si>
    <t>NV
9</t>
  </si>
  <si>
    <t>NV
10</t>
  </si>
  <si>
    <t>TB cộng giá trị xếp hạng</t>
  </si>
  <si>
    <t>Kết quả
(KQ)</t>
  </si>
  <si>
    <r>
      <rPr>
        <b/>
        <sz val="14"/>
        <color theme="0"/>
        <rFont val="Times New Roman"/>
        <family val="1"/>
      </rPr>
      <t>Đánh giá độ ổn định KN (ES</t>
    </r>
    <r>
      <rPr>
        <b/>
        <vertAlign val="subscript"/>
        <sz val="14"/>
        <color theme="0"/>
        <rFont val="Times New Roman"/>
        <family val="1"/>
      </rPr>
      <t>NV</t>
    </r>
    <r>
      <rPr>
        <b/>
        <sz val="14"/>
        <color theme="0"/>
        <rFont val="Times New Roman"/>
        <family val="1"/>
      </rPr>
      <t>)</t>
    </r>
  </si>
  <si>
    <t>Hệ số tác động môi trường (TEF)</t>
  </si>
  <si>
    <t>Có hiểu biết về ứng dụng</t>
  </si>
  <si>
    <t>0 = Không có hiểu biết
3 = Trung bình
5 = Trình độ chuyên gia</t>
  </si>
  <si>
    <t xml:space="preserve">- Có thể viết các trường hợp kiểm thử
- Có thể thiết kế test case
- Biết cách báo cáo lỗi
- Có khả năng sử dụng, vận hành, thao tác và khai thác ứng dụng </t>
  </si>
  <si>
    <t>Môi trường kiểm thử</t>
  </si>
  <si>
    <t>0 = Không cần
3 = Không phức tạp
5 = Rất phức tạp</t>
  </si>
  <si>
    <t xml:space="preserve">Có hiểu biết về kiến trúc hệ thống, khả năng khái quát hoá mô hình hệ thống thực tế vào môi trường kiểm thử và kỹ thuật để xây dựng môi trường kiểm thử giả lập phù hợp nhất với môi trường thực tế. </t>
  </si>
  <si>
    <t>Dữ liệu kiểm thử</t>
  </si>
  <si>
    <t>0 = Không cần
3 = Cần ít
5 = Cần rất nhiều</t>
  </si>
  <si>
    <t>Dữ liệu kiểm thử được mô tả trong tài liệu kiểm thử</t>
  </si>
  <si>
    <t>Có khả năng lãnh đạo Nhóm kiểm thử</t>
  </si>
  <si>
    <t>0 = Không có kinh nghiệm 
3 = Trung bình
5 = Trình độ chuyên gia</t>
  </si>
  <si>
    <t>Người đứng đầu của nhóm kiểm thử có khả năng tổ chức, quản lý và triển khai nhiệm vụ. 
Người đứng đầu nhóm kiểm thử có kinh nghiệm lãnh đạo nhóm.</t>
  </si>
  <si>
    <t>Tính chất năng động</t>
  </si>
  <si>
    <t>0 = Không năng động
3 = Trung bình
5 = Cao</t>
  </si>
  <si>
    <t>Tốc độ giải quyết vấn đề từ lúc tiếp cận bài toán cần giải quyết là trung bình</t>
  </si>
  <si>
    <t>0 = Rất bất định
5 = Không hay thay đổi</t>
  </si>
  <si>
    <t>Các yêu cầu kiểm thử ít thay đổi</t>
  </si>
  <si>
    <t xml:space="preserve">Có sử dụng các nhân viên làm Part-time
</t>
  </si>
  <si>
    <t>0 = Không có NV Part-time
3 = Có nhân viên làm Part-time
5 = Tất cả đều làm Part-time</t>
  </si>
  <si>
    <t>Không sử dụng nhân viên làm Part-time</t>
  </si>
  <si>
    <t>Cộng I (TEF)</t>
  </si>
  <si>
    <t>Total EF</t>
  </si>
  <si>
    <t>Hệ số độ phức tạp về môi trường ECF (Environmental Complex Factor)</t>
  </si>
  <si>
    <t>ECF = 1,4+(-0,0362)* TEF</t>
  </si>
  <si>
    <t xml:space="preserve">BẢNG 11.5: BẢNG CHUYỂN ĐỔI YÊU CẦU CHỨC NĂNG SANG TRƯỜNG HỢP SỬ DỤNG (USE-CASE) </t>
  </si>
  <si>
    <t>Tên chức năng</t>
  </si>
  <si>
    <t>Đối tượng thực hiện</t>
  </si>
  <si>
    <t>Mức độ BMT</t>
  </si>
  <si>
    <t>Mức độ</t>
  </si>
  <si>
    <t>Số lượng transaction</t>
  </si>
  <si>
    <t>ỨNG DỤNG WEB DÀNH CHO QUẢN TRỊ HỆ THỐNG</t>
  </si>
  <si>
    <t>Quản trị hệ thống nhập điều kiện tìm kiếm vai trò và chọn tìm kiếm. Hệ thống hiển thị kết quả vai trò theo các tiêu chí đã nhập.</t>
  </si>
  <si>
    <t xml:space="preserve">Phức tạp </t>
  </si>
  <si>
    <t>Quản trị hệ thống thực hiện thêm mới thông tin vai trò. Hệ thống kiểm tra tính hợp lệ của dữ liệu, nếu hợp lệ thì lưu vào CSDL và hiển thị kết quả, nếu không hợp lệ báo lỗi cụ thể.</t>
  </si>
  <si>
    <t>Quản trị hệ thống thực hiện chỉnh sửa thông tin vai trò. Hệ thống kiểm tra tính hợp lệ của dữ liệu, nếu hợp lệ thì cập nhật vào CSDL và hiển thị kết quả, nếu không hợp lệ báo lỗi cụ thể.</t>
  </si>
  <si>
    <t>Quản trị hệ thống thực hiện thiết lập quyền cho vai trò. Hệ thống lưu thiết lập quyền và hiển thị kết quả.</t>
  </si>
  <si>
    <t>Quản trị hệ thống thực hiện xóa vai trò. Hệ thống kiểm tra tính hợp lệ và nếu hợp lệ thực hiện xóa, nếu không hợp lệ hiển thị lỗi cụ thể.</t>
  </si>
  <si>
    <t>Quản trị hệ thống chọn chức năng khóa/mở khóa vai trò. Hệ thống thực hiện khóa vai trò và hiển thị kết quả.</t>
  </si>
  <si>
    <t>Quản trị hệ thống thực hiện import danh sách vai trò. Hệ thống kiểm tra tính hợp lệ của dữ liệu, nếu hợp lệ thì cập nhật vào CSDL và hiển thị kết quả, nếu không hợp lệ báo lỗi cụ thể.</t>
  </si>
  <si>
    <t>Quản lý phân quyền</t>
  </si>
  <si>
    <t>Quản trị hệ thống nhập điều kiện tìm kiếm quyền và chọn tìm kiếm. Hệ thống hiển thị kết quả thông tin quyền theo các tiêu chí đã nhập.</t>
  </si>
  <si>
    <t>Quản trị hệ thống thực hiện thêm mới thông tin quyền. Hệ thống kiểm tra tính hợp lệ của dữ liệu, nếu hợp lệ thì lưu vào CSDL và hiển thị kết quả, nếu không hợp lệ báo lỗi cụ thể.</t>
  </si>
  <si>
    <t>Quản trị hệ thống thực hiện chỉnh sửa thông tin quyền. Hệ thống kiểm tra tính hợp lệ của dữ liệu, nếu hợp lệ thì cập nhật vào CSDL và hiển thị kết quả, nếu không hợp lệ báo lỗi cụ thể.</t>
  </si>
  <si>
    <t>Quản trị hệ thống thực hiện xóa thông tin quyền. Hệ thống kiểm tra tính hợp lệ và nếu hợp lệ thực hiện xóa, nếu không hợp lệ hiển thị lỗi cụ thể.</t>
  </si>
  <si>
    <t>Quản trị hệ thống chọn chức năng khóa./mở khóa quyền. Hệ thống thực hiện khóa quyền và hiển thị kết quả.</t>
  </si>
  <si>
    <t>Quản trị hệ thống thực hiện import danh sách quyền. Hệ thống kiểm tra tính hợp lệ của dữ liệu, nếu hợp lệ thì cập nhật vào CSDL và hiển thị kết quả, nếu không hợp lệ báo lỗi cụ thể.</t>
  </si>
  <si>
    <t>Quản trị hệ thống nhập điều kiện tìm kiếm người dùng và chọn tìm kiếm. Hệ thống hiển thị kết quả danh sách người dùng theo các tiêu chí đã nhập.</t>
  </si>
  <si>
    <t>Quản trị hệ thống chọn xem danh sách thông tin người dùng. Hệ thống hiển thị danh sách thông tin người dùng.</t>
  </si>
  <si>
    <t>Quản trị hệ thống thực hiện gán/bỏ gán vai trò cho người dùng. Hệ thống lưu thông tin gán vai trò và hiển thị kết quả.</t>
  </si>
  <si>
    <t>Quản trị hệ thống xem danh sách đơn vị; Hệ thống hiển thị thông tin danh sách đơn vị</t>
  </si>
  <si>
    <t>Quản trị hệ thống tìm kiếm đơn vị; Hệ thống truy vấn dữ liệu và hiển thị kết quả thông tin đơn vị tương ứng với điều kiện tìm kiếm</t>
  </si>
  <si>
    <t>Quản trị hệ thống xem chi tiết nội dung một đơn vị; Hệ thống hiển thị thông tin chi tiết của đơn vị</t>
  </si>
  <si>
    <t>Quản lý cấu hình chung</t>
  </si>
  <si>
    <t>Quản lý cấu hình thông báo</t>
  </si>
  <si>
    <t>Quản trị hệ thống tìm kiếm cấu hình thông báo. Hệ thống hiển thị kết quả theo tiêu chí đã chọn</t>
  </si>
  <si>
    <t>Quản trị hệ thống thêm mới cấu hình thông báo. Hệ thống kiểm tra thông tin, nếu hợp lệ thì lưu vào CSDL, nếu không hợp lệ thì thông báo lỗi</t>
  </si>
  <si>
    <t>Quản trị hệ thống chỉnh sửa cấu hình thông báo. Hệ thống kiểm tra thông tin, nếu hợp lệ thì lưu vào CSDL, nếu không hợp lệ thì thông báo lỗi</t>
  </si>
  <si>
    <t>Quản trị hệ thống xoá cấu hình thông báo. Hệ thống kiểm tra thông tin, nếu hợp lệ thì lưu vào CSDL, nếu không hợp lệ thì thông báo lỗi</t>
  </si>
  <si>
    <t>Quản trị hệ thống khoá/mở khóa cấu hình thông báo. Hệ thống kiểm tra thông tin, nếu hợp lệ thì lưu vào CSDL, nếu không hợp lệ thì thông báo lỗi</t>
  </si>
  <si>
    <t>Quản trị hệ thống thực hiện tìm kiếm lịch sử tác động. Hệ thống hiển thị kết quả theo tiêu chí đã nhập</t>
  </si>
  <si>
    <t>Quản trị hệ thống xem chi tiết lịch sử tác động. Hệ thống hiển thị chi tiết thông tin</t>
  </si>
  <si>
    <t>Quản trị hệ thống xuất file danh sách lịch sử tác động. Hệ thống xuất file lịch sử tác động và cho phép người dùng lưu về máy.</t>
  </si>
  <si>
    <t>Quản trị hệ thống thực hiện tìm kiếm lỗi phát sinh. Hệ thống hiển thị kết quả theo tiêu chí đã nhập</t>
  </si>
  <si>
    <t>Quản trị hệ thống xem chi tiết lịch sử lỗi phát sinh. Hệ thống hiển thị chi tiết thông tin</t>
  </si>
  <si>
    <t>Quản trị hệ thống xuất file danh sách lịch sử lỗi phát sinh. Hệ thống xuất file lịch sử lỗi phát sinh và cho phép Quản trị hệ thống lưu về máy.</t>
  </si>
  <si>
    <t>Quản trị hệ thống thực hiện tìm kiếm chính sách. Hệ thống trả về kết quả tìm kiếm theo các tiêu chí Quản trị hệ thống đã chọn.</t>
  </si>
  <si>
    <t>Quản trị hệ thống thực hiện thêm mới chính sách lưu trữ nhật ký tác động hệ thống. Hệ thống kiểm tra thông tin, nếu hợp lệ thì lưu vào CSDL, nếu không hợp lệ thì thông báo lỗi cho Quản trị hệ thống.</t>
  </si>
  <si>
    <t>Quản trị hệ thống thực hiện chỉnh sửa chính sách lưu trữ nhật ký tác động hệ thống. Hệ thống kiểm tra thông tin, nếu hợp lệ thì lưu vào CSDL, nếu không hợp lệ thì thông báo lỗi cho Quản trị hệ thống.</t>
  </si>
  <si>
    <t>Quản trị hệ thống thực hiện xoá chính sách lưu trữ nhật ký tác động hệ thống. Hệ thống kiểm tra thông tin, nếu hợp lệ thì lưu vào CSDL, nếu không hợp lệ thì thông báo lỗi cho Quản trị hệ thống.</t>
  </si>
  <si>
    <t>Quản trị hệ thống chọn chính sách cần khóa/mở khóa và nhấn Khóa chính sách. Hệ thống thực hiện khóa chính sách đã chọn.</t>
  </si>
  <si>
    <t>Người dùng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</si>
  <si>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Người dùng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</si>
  <si>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Người dùng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</si>
  <si>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cấu hình khôi phục dữ liệu. Hệ thống kiểm tra thông tin, nếu hợp lệ thì lưu vào CSDL, nếu không hợp lệ thì thông báo cho người dùng</t>
  </si>
  <si>
    <t>Quản trị hệ thống truy cập chức năng thiết lập chính sách sao lưu dự phòng. Hệ thống hiển thị màn hình tương ứng</t>
  </si>
  <si>
    <t>Quản trị hệ thống nhập các tham số thiết lập chính sách và thực hiện lưu. Hệ thống kiểm tra, nếu hợp lệ thì lưu dữ liệu và thông báo thiết lập thành công, nếu không hợp lệ báo lỗi cụ thể</t>
  </si>
  <si>
    <t>TRUY CẬP VÀ QUẢN LÝ TÀI KHOẢN</t>
  </si>
  <si>
    <t>Chuyên viên nhập liệu/chuyên viên khai thác/lãnh đạo/Quản trị hệ thống</t>
  </si>
  <si>
    <t xml:space="preserve">Chuyên viên nhập liệu/chuyên viên khai thác/lãnh đạo/Quản trị hệ thống chọn đăng xuất khỏi hệ thống. Hệ thống gửi yêu cầu đăng nhập sang hệ thống định danh và xác thực điện tử </t>
  </si>
  <si>
    <t>Hệ thống định danh và xác thực điện tử  kiểm tra yêu cầu, nếu hợp lệ thì thực hiện đăng xuất khỏi hệ thống, nếu không hợp lệ thì thông báo lỗi</t>
  </si>
  <si>
    <t>Xem thông tin cá nhân</t>
  </si>
  <si>
    <t xml:space="preserve">Chuyên viên nhập liệu/chuyên viên khai thác/lãnh đạo/Quản trị hệ thống vào xem thông tin cá nhân, hệ thống hiển thị màn hình thông tin cơ bản </t>
  </si>
  <si>
    <t>Chuyên viên nhập liệu/chuyên viên khai thác/lãnh đạo/Quản trị hệ thống yêu cầu xem chi tiết thông tin cá nhân. Hệ thống hiển thị chi tiết thông tin cá nhân</t>
  </si>
  <si>
    <t>Xem tài liệu hướng dẫn sử dụng</t>
  </si>
  <si>
    <t>Chuyên viên nhập liệu/chuyên viên khai thác/lãnh đạo</t>
  </si>
  <si>
    <t>Chuyên viên nhập liệu/chuyên viên khai thác/lãnh đạo chọn xem chi tiết file hướng dẫn sử dụng. Hệ thống thực hiện mở file hướng dẫn.</t>
  </si>
  <si>
    <t>Chuyên viên nhập liệu/chuyên viên khai thác/Lãnh đạo thực hiện tải xuống file hướng dẫn sử dụng. Hệ thống thực hiện tải xuống file hướng dẫn.</t>
  </si>
  <si>
    <t>ỨNG DỤNG WEB DÀNH CHO CÔNG DÂN, TỔ CHỨC NGOÀI/CHUYÊN VIÊN NHẬP LIỆU/ CHUYÊN VIÊN KHAI THÁC/LÃNH ĐẠO</t>
  </si>
  <si>
    <t>Quản lý dashboard</t>
  </si>
  <si>
    <t>Xem biểu đồ thống kê điều ước quốc tế, thỏa thuận quốc tế</t>
  </si>
  <si>
    <t>Công dân, tổ chức ngoài/chuyên viên nhập liệu/chuyên viên khai thác/lãnh đạo/Quản trị hệ thống</t>
  </si>
  <si>
    <t>Công dân, tổ chức ngoài/chuyên viên nhập liệu/chuyên viên khai thác/Lãnh đạo/Quản trị hệ thống truy cập vào dasboard. Hệ thống hiển thị biểu đồ thống kê điều ước quốc tế, thỏa thuận quốc tế</t>
  </si>
  <si>
    <t>Công dân, tổ chức ngoài/chuyên viên nhập liệu/chuyên viên khai thác/Lãnh đạo/Quản trị hệ thống thực hiện lọc dữ liệu. Hệ thống xử lý yêu cầu lọc của người dùng và hiển thị thông tin thống kê điều ước quốc tế, thỏa thuận quốc tế với dữ liệu mới.</t>
  </si>
  <si>
    <t>Công dân, tổ chức ngoài/chuyên viên nhập liệu/chuyên viên khai thác/Lãnh đạo/Quản trị hệ thống yêu cầu xem chi tiết các đối tượng trong một phần của biểu đồ. Hệ thống trả về thông tin chi tiết điều ước quốc tế, thỏa thuận quốc tế tương ứng.</t>
  </si>
  <si>
    <t>Xem biểu đồ thống kê chương trình dự án</t>
  </si>
  <si>
    <t>Công dân, tổ chức ngoài/chuyên viên nhập liệu/chuyên viên khai thác/Lãnh đạo/Quản trị hệ thống truy cập vào dasboard. Hệ thống hiển thị biểu đồ thống kê chương trình dự án</t>
  </si>
  <si>
    <t>Công dân, tổ chức ngoài/chuyên viên nhập liệu/chuyên viên khai thác/Lãnh đạo/Quản trị hệ thống thực hiện lọc dữ liệu. Hệ thống xử lý yêu cầu lọc của người dùng và hiển thị thông tin thống kê chương trình dự án với dữ liệu mới.</t>
  </si>
  <si>
    <t>Công dân, tổ chức ngoài/chuyên viên nhập liệu/chuyên viên khai thác/Lãnh đạo/Quản trị hệ thống yêu cầu xem chi tiết các đối tượng trong một phần của biểu đồ. Hệ thống trả về thông tin chi tiết chương trình dự án tương ứng.</t>
  </si>
  <si>
    <t>Thống kê danh sách hội thảo</t>
  </si>
  <si>
    <t>Công dân, tổ chức ngoài/chuyên viên nhập liệu/chuyên viên khai thác/Lãnh đạo/Quản trị hệ thống thực hiện xem danh sách hội thảo. Hệ thống hiển thị danh sách hội thảo.</t>
  </si>
  <si>
    <t>Công dân, tổ chức ngoài/chuyên viên nhập liệu/chuyên viên khai thác/Lãnh đạo/Quản trị hệ thống nhập điều kiện tìm kiếm nhanh hội thảo và chọn tìm kiếm. Hệ thống hiển thị kết quả danh sách hội thảo theo các tiêu chí đã nhập.</t>
  </si>
  <si>
    <t>Công dân, tổ chức ngoài/chuyên viên nhập liệu/chuyên viên khai thác/Lãnh đạo/Quản trị hệ thống chọn xem chi tiết thông tin hội thảo. Hệ thống hiển thị chi tiết thông tin hội thảo.</t>
  </si>
  <si>
    <t>Xem thông báo</t>
  </si>
  <si>
    <t>Chuyên viên nhập liệu/chuyên viên khai thác/lãnh đạo/quản trị hệ thống truy cập hệ thống để xem thông báo. Hệ thống hiển thị số lượng và danh sách thông báo tại màn hình trang chủ</t>
  </si>
  <si>
    <t>Chuyên viên nhập liệu/chuyên viên khai thác/lãnh đạo/Quản trị hệ thống xem chi tiết thông báo. Hệ thống hiển thị màn hình chi tiết thông báo</t>
  </si>
  <si>
    <t>II.</t>
  </si>
  <si>
    <t>Quản lý dữ liệu hợp tác quốc tế</t>
  </si>
  <si>
    <t>II.1</t>
  </si>
  <si>
    <t>Quản lý điều ước quốc tế, thỏa thuận quốc tế, thỏa thuận khác</t>
  </si>
  <si>
    <t>Quản lý điều ước quốc tế</t>
  </si>
  <si>
    <t>Công dân, tổ chức ngoài/chuyên viên nhập liệu/chuyên viên khai thác/lãnh đạo</t>
  </si>
  <si>
    <t>Công dân, tổ chức ngoài/chuyên viên nhập liệu/chuyên viên khai thác/Lãnh đạo nhập điều kiện tìm kiếm điều ước quốc tế và chọn tìm kiếm. Hệ thống hiển thị kết quả danh sách điều ước quốc tế theo các tiêu chí đã nhập.</t>
  </si>
  <si>
    <t>Công dân, tổ chức ngoài/chuyên viên nhập liệu/chuyên viên khai thác/Lãnh đạo chọn xem chi tiết điều ước quốc tế. Hệ thống hiển thị đầy đủ thông tin chi tiết của điều ước quốc tế được chọn.</t>
  </si>
  <si>
    <t>Công dân, tổ chức ngoài/chuyên viên nhập liệu/chuyên viên khai thác/Lãnh đạo chọn xem chi tiết file đính kèm về điều ước quốc tế. Hệ thống thực hiện mở/tải về file đính kèm .</t>
  </si>
  <si>
    <t>Chuyên viên nhập liệu/lãnh đạo thực hiện thêm mới điều ước quốc tế. Hệ thống kiểm tra tính hợp lệ của dữ liệu, nếu hợp lệ thì lưu vào CSDL và hiển thị kết quả, nếu không hợp lệ báo lỗi cụ thể.</t>
  </si>
  <si>
    <t>Chuyên viên nhập liệu/lãnh đạo thực hiện chỉnh sửa điều ước quốc tế. Hệ thống kiểm tra tính hợp lệ của dữ liệu, nếu hợp lệ thì cập nhật vào CSDL và hiển thị kết quả, nếu không hợp lệ báo lỗi cụ thể.</t>
  </si>
  <si>
    <t>Chuyên viên nhập liệu/lãnh đạo thực hiện xóa điều ước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</si>
  <si>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điều ước quốc tế. Hệ thống thực hiện xuất dữ liệu danh sách điều ước quốc tế theo định dạng được chọn.</t>
  </si>
  <si>
    <t>Quản lý thỏa thuận quốc tế</t>
  </si>
  <si>
    <t>Công dân, tổ chức ngoài/chuyên viên nhập liệu/chuyên viên khai thác/Lãnh đạo nhập điều kiện tìm kiếm thỏa thuận quốc tế và chọn tìm kiếm. Hệ thống hiển thị kết quả danh sách thỏa thuận quốc tế theo các tiêu chí đã nhập.</t>
  </si>
  <si>
    <t>Công dân, tổ chức ngoài/chuyên viên nhập liệu/chuyên viên khai thác/Lãnh đạo chọn xem chi tiết thỏa thuận quốc tế. Hệ thống hiển thị đầy đủ thông tin chi tiết của thỏa thuận quốc tế được chọn.</t>
  </si>
  <si>
    <t>Công dân, tổ chức ngoài/chuyên viên nhập liệu/chuyên viên khai thác/Lãnh đạo chọn xem chi tiết file đính kèm về thỏa thuận quốc tế. Hệ thống thực hiện mở/tải về file đính kèm .</t>
  </si>
  <si>
    <t>Chuyên/lãnh đạo viên thực hiện thêm mới thỏa thuận quốc tế. Hệ thống kiểm tra tính hợp lệ của dữ liệu, nếu hợp lệ thì lưu vào CSDL và hiển thị kết quả, nếu không hợp lệ báo lỗi cụ thể.</t>
  </si>
  <si>
    <t>Công dân, tổ chức ngoài/chuyên viên nhập liệu/chuyên viên khai thác/Lãnh đạo thực hiện xuất file danh sách thỏa thuận quốc tế. Hệ thống thực hiện xuất dữ liệu danh sách thỏa thuận quốc tế theo định dạng được chọn.</t>
  </si>
  <si>
    <t>Quản lý thỏa thuận khác</t>
  </si>
  <si>
    <t>Công dân, tổ chức ngoài/chuyên viên nhập liệu/chuyên viên khai thác/Lãnh đạo nhập điều kiện tìm kiếm thỏa thuận khác và chọn tìm kiếm. Hệ thống hiển thị kết quả danh sách thỏa thuận khác theo các tiêu chí đã nhập.</t>
  </si>
  <si>
    <t>Công dân, tổ chức ngoài/chuyên viên nhập liệu/chuyên viên khai thác/Lãnh đạo chọn xem chi tiết thỏa thuận khác. Hệ thống hiển thị đầy đủ thông tin chi tiết của thỏa thuận khác được chọn.</t>
  </si>
  <si>
    <t>Công dân, tổ chức ngoài/chuyên viên nhập liệu/chuyên viên khai thác/Lãnh đạo chọn xem chi tiết file đính kèm thỏa thuận khác. Hệ thống thực hiện mở/tải về file đính kèm .</t>
  </si>
  <si>
    <t>Chuyên viên nhập liệu/lãnh đạo thực hiện thêm mới thỏa thuận khác. Hệ thống kiểm tra tính hợp lệ của dữ liệu, nếu hợp lệ thì lưu vào CSDL và hiển thị kết quả, nếu không hợp lệ báo lỗi cụ thể.</t>
  </si>
  <si>
    <t>Chuyên viên nhập liệu/lãnh đạo thực hiện chỉnh sửa thỏa thuận khác. Hệ thống kiểm tra tính hợp lệ của dữ liệu, nếu hợp lệ thì cập nhật vào CSDL và hiển thị kết quả, nếu không hợp lệ báo lỗi cụ thể.</t>
  </si>
  <si>
    <t>Chuyên viên nhập liệu/lãnh đạo thực hiện xóa thỏa thuận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</si>
  <si>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thỏa thuận khác. Hệ thống thực hiện xuất dữ liệu danh sách thỏa thuận khác theo định dạng được chọn.</t>
  </si>
  <si>
    <t>Triển khai điều ước quốc tế, thỏa thuận quốc tế, thỏa thuận khác</t>
  </si>
  <si>
    <t>Công dân, tổ chức ngoài/chuyên viên nhập liệu/chuyên viên khai thác/Lãnh đạo nhập điều kiện tìm kiếm thông tin triển khai điều ước quốc tế, thỏa thuận quốc tế, thỏa thuận khác và chọn tìm kiếm. Hệ thống hiển thị kết quả danh sách thông tin triển khai điều ước quốc tế, thỏa thuận quốc tế, thỏa thuận khác theo các tiêu chí đã nhập.</t>
  </si>
  <si>
    <t>Công dân, tổ chức ngoài/chuyên viên nhập liệu/chuyên viên khai thác/Lãnh đạo chọn xem chi tiết thông tin triển khai điều ước quốc tế, thỏa thuận quốc tế, thỏa thuận khác. Hệ thống hiển thị đầy đủ thông tin  triển khai điều ước quốc tế, thỏa thuận quốc tế, thỏa thuận khác được chọn.</t>
  </si>
  <si>
    <t>Công dân, tổ chức ngoài/chuyên viên nhập liệu/chuyên viên khai thác/Lãnh đạo chọn xem chi tiết file đính kèm về thông tin triển khai điều ước quốc tế, thỏa thuận quốc tế, thỏa thuận khác. Hệ thống thực hiện mở/tải về file đính kèm .</t>
  </si>
  <si>
    <t>Chuyên viên nhập liệu/lãnh đạo thực hiện thêm mới thông tin triển khai điều ước quốc tế, thỏa thuận quốc tế, thỏa thuận khác. Hệ thống kiểm tra tính hợp lệ của dữ liệu, nếu hợp lệ thì lưu vào CSDL và hiển thị kết quả, nếu không hợp lệ báo lỗi cụ thể.</t>
  </si>
  <si>
    <t>Chuyên viên nhập liệu/lãnh đạo thực hiện chỉnh sửa thông tin triển khai điều ước quốc tế, thỏa thuận quốc tế, thỏa thuận khác. Hệ thống kiểm tra tính hợp lệ của dữ liệu, nếu hợp lệ thì cập nhật vào CSDL và hiển thị kết quả, nếu không hợp lệ báo lỗi cụ thể.</t>
  </si>
  <si>
    <t>Chuyên viên nhập liệu/lãnh đạo thực hiện xóa thông tin triển khai điều ước quốc tế, thỏa thuận quốc tế, thỏa thuận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</si>
  <si>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triển khai điều ước quốc tế, thỏa thuận quốc tế, thỏa thuận khác. Hệ thống thực hiện xuất dữ liệu danh sách điều ước quốc tế, thỏa thuận quốc tế, thỏa thuận khác theo định dạng được chọn.</t>
  </si>
  <si>
    <t>II.2</t>
  </si>
  <si>
    <t>Chương trình, dự án</t>
  </si>
  <si>
    <t>Quản lý kế hoạch chương trình dự án</t>
  </si>
  <si>
    <t>Công dân, tổ chức ngoài/chuyên viên nhập liệu/chuyên viên khai thác/Lãnh đạo nhập điều kiện tìm kiếm kế hoạch chương trình dự án và chọn tìm kiếm. Hệ thống hiển thị kết quả danh sách kế hoạch chương trình dự án theo các tiêu chí đã nhập.</t>
  </si>
  <si>
    <t>Công dân, tổ chức ngoài/chuyên viên nhập liệu/chuyên viên khai thác/Lãnh đạo chọn xem chi tiết kế hoạch chương trình dự án. Hệ thống hiển thị đầy đủ thông tin chi tiết của kế hoạch chương trình dự án được chọn.</t>
  </si>
  <si>
    <t>Công dân, tổ chức ngoài/chuyên viên nhập liệu/chuyên viên khai thác/Lãnh đạo chọn xem chi tiết file đính kèm kế hoạch chương trình dự án. Hệ thống thực hiện mở/tải về file đính kèm .</t>
  </si>
  <si>
    <t>Chuyên viên nhập liệu/lãnh đạo viên thực hiện thêm mới kế hoạch chương trình dự án. Hệ thống kiểm tra tính hợp lệ của dữ liệu, nếu hợp lệ thì lưu vào CSDL và hiển thị kết quả, nếu không hợp lệ báo lỗi cụ thể.</t>
  </si>
  <si>
    <t>Chuyên viên nhập liệu/lãnh đạo thực hiện chỉnh sửa kế hoạch chương trình dự án. Hệ thống kiểm tra tính hợp lệ của dữ liệu, nếu hợp lệ thì cập nhật vào CSDL và hiển thị kết quả, nếu không hợp lệ báo lỗi cụ thể.</t>
  </si>
  <si>
    <t>Chuyên viên nhập liệu/lãnh đạo thực hiện xóa kế hoạch chương trình dự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</si>
  <si>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 hoạch chương trình dự án. Hệ thống thực hiện xuất dữ liệu danh sách kế hoạch chương trình dự án theo định dạng được chọn.</t>
  </si>
  <si>
    <t>Quản lý kết quả triển khai chương trình dự án</t>
  </si>
  <si>
    <t>Công dân, tổ chức ngoài/chuyên viên nhập liệu/chuyên viên khai thác/Lãnh đạo nhập điều kiện tìm kiếm Kết quả triển khai chương trình dự án và chọn tìm kiếm. Hệ thống hiển thị kết quả danh sách chương trình dự án theo các tiêu chí đã nhập.</t>
  </si>
  <si>
    <t>Công dân, tổ chức ngoài/chuyên viên nhập liệu/chuyên viên khai thác/Lãnh đạo chọn xem chi tiết Kết quả triển khai chương trình dự án. Hệ thống hiển thị đầy đủ thông tin chi tiết của chương trình dự án được chọn.</t>
  </si>
  <si>
    <t>Công dân, tổ chức ngoài/chuyên viên nhập liệu/chuyên viên khai thác/Lãnh đạo chọn xem chi tiết file đính kèm kết quả triển khai chương trình dự án. Hệ thống thực hiện mở/tải về file đính kèm .</t>
  </si>
  <si>
    <t>Chuyên viên nhập liệu/lãnh đạo thực hiện thêm mới Kết quả triển khai chương trình dự án. Hệ thống kiểm tra tính hợp lệ của dữ liệu, nếu hợp lệ thì lưu vào CSDL và hiển thị kết quả, nếu không hợp lệ báo lỗi cụ thể.</t>
  </si>
  <si>
    <t>chuyên viên nhập liệu/lãnh đạo thực hiện chỉnh sửa Kết quả triển khai chương trình dự án. Hệ thống kiểm tra tính hợp lệ của dữ liệu, nếu hợp lệ thì cập nhật vào CSDL và hiển thị kết quả, nếu không hợp lệ báo lỗi cụ thể.</t>
  </si>
  <si>
    <t>chuyên viên nhập liệu/lãnh đạo thực hiện xóa Kết quả triển khai chương trình dự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</si>
  <si>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Kết quả triển khai chương trình dự án. Hệ thống thực hiện xuất dữ liệu danh sách chương trình dự án theo định dạng được chọn.</t>
  </si>
  <si>
    <t>II.3</t>
  </si>
  <si>
    <t>Quản lý nhà tài trợ</t>
  </si>
  <si>
    <t>Quản lý nhà tài trợ có văn phòng tại Việt Nam</t>
  </si>
  <si>
    <t>Công dân, tổ chức ngoài/chuyên viên nhập liệu/chuyên viên khai thác/Lãnh đạo nhập điều kiện tìm kiếm nhà tài trợ có văn phòng tại Việt Nam và chọn tìm kiếm. Hệ thống hiển thị kết quả danh sách nhà tài trợ theo các tiêu chí đã nhập.</t>
  </si>
  <si>
    <t>Công dân, tổ chức ngoài/chuyên viên nhập liệu/chuyên viên khai thác/Lãnh đạo chọn xem chi tiết thông tin nhà tài trợ có văn phòng tại Việt Nam. Hệ thống hiển thị đầy đủ thông tin chi tiết của nhà tài trợ được chọn.</t>
  </si>
  <si>
    <t>Công dân, tổ chức ngoài/chuyên viên nhập liệu/chuyên viên khai thác/Lãnh đạo chọn xem chi tiết file đính kèm nhà tài trợ có văn phòng tại Việt Nam. Hệ thống thực hiện mở/tải về file đính kèm .</t>
  </si>
  <si>
    <t>Chuyên viên nhập liệu/lãnh đạo thực hiện thêm mới thông tin nhà tài trợ có văn phòng tại Việt Nam. Hệ thống kiểm tra tính hợp lệ của dữ liệu, nếu hợp lệ thì lưu vào CSDL và hiển thị kết quả, nếu không hợp lệ báo lỗi cụ thể.</t>
  </si>
  <si>
    <t>Chuyên viên nhập liệu/lãnh đạo thực hiện chỉnh sửa thông tin nhà tài trợ có văn phòng tại Việt Nam. Hệ thống kiểm tra tính hợp lệ của dữ liệu, nếu hợp lệ thì cập nhật vào CSDL và hiển thị kết quả, nếu không hợp lệ báo lỗi cụ thể.</t>
  </si>
  <si>
    <t>Chuyên viên nhập liệu/lãnh đạo thực hiện xóa thông tin nhà tài trợ có văn phòng tại Việt Nam.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</si>
  <si>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nhà tài trợ có văn phòng tại Việt Nam. Hệ thống thực hiện xuất dữ liệu danh sách nhà tài trợ theo định dạng được chọn.</t>
  </si>
  <si>
    <t>Quản lý nhà tài trợ khác</t>
  </si>
  <si>
    <t>Công dân, tổ chức ngoài/chuyên viên nhập liệu/chuyên viên khai thác/Lãnh đạo nhập điều kiện tìm kiếm nhà tài trợ khác và chọn tìm kiếm. Hệ thống hiển thị kết quả danh sách nhà tài trợ theo các tiêu chí đã nhập.</t>
  </si>
  <si>
    <t>Công dân, tổ chức ngoài/chuyên viên nhập liệu/chuyên viên khai thác/Lãnh đạo chọn xem chi tiết thông tin nhà tài trợ khác. Hệ thống hiển thị đầy đủ thông tin chi tiết của nhà tài trợ được chọn.</t>
  </si>
  <si>
    <t>Công dân, tổ chức ngoài/chuyên viên nhập liệu/chuyên viên khai thác/Lãnh đạo chọn xem chi tiết file đính kèm nhà tài trợ khác. Hệ thống thực hiện mở/tải về file đính kèm .</t>
  </si>
  <si>
    <t>Chuyên viên nhập liệu/lãnh đạo thực hiện thêm mới thông tin nhà tài trợ khác. Hệ thống kiểm tra tính hợp lệ của dữ liệu, nếu hợp lệ thì lưu vào CSDL và hiển thị kết quả, nếu không hợp lệ báo lỗi cụ thể.</t>
  </si>
  <si>
    <t>Chuyên viên nhập liệu/lãnh đạo thực hiện chỉnh sửa thông tin nhà tài trợ khác. Hệ thống kiểm tra tính hợp lệ của dữ liệu, nếu hợp lệ thì cập nhật vào CSDL và hiển thị kết quả, nếu không hợp lệ báo lỗi cụ thể.</t>
  </si>
  <si>
    <t>Chuyên viên nhập liệu/lãnh đạo thực hiện xóa thông tin nhà tài trợ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</si>
  <si>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nhà tài trợ khác. Hệ thống thực hiện xuất dữ liệu danh sách nhà tài trợ theo định dạng được chọn.</t>
  </si>
  <si>
    <t>II.4</t>
  </si>
  <si>
    <t>Quản lý chuyên gia</t>
  </si>
  <si>
    <t>Quản lý chuyên gia trong nước</t>
  </si>
  <si>
    <t>Công dân, tổ chức ngoài/chuyên viên nhập liệu/chuyên viên khai thác/Lãnh đạo nhập điều kiện tìm kiếm chuyên gia trong nước và chọn tìm kiếm. Hệ thống hiển thị kết quả danh sách chuyên gia theo các tiêu chí đã nhập.</t>
  </si>
  <si>
    <t>Công dân, tổ chức ngoài/chuyên viên nhập liệu/chuyên viên khai thác/Lãnh đạo chọn xem chi tiết file đính kèm về chuyên gia trong nước. Hệ thống thực hiện mở/tải về file đính kèm .</t>
  </si>
  <si>
    <t>Công dân, tổ chức ngoài/chuyên viên nhập liệu/chuyên viên khai thác/Lãnh đạo chọn xem chi tiết thông tin chuyên gia trong nước. Hệ thống hiển thị đầy đủ thông tin chi tiết của chuyên gia được chọn.</t>
  </si>
  <si>
    <t>Chuyên viên nhập liệu/lãnh đạo thực hiện thêm mới thông tin chuyên gia trong nước. Hệ thống kiểm tra tính hợp lệ của dữ liệu, nếu hợp lệ thì lưu vào CSDL và hiển thị kết quả, nếu không hợp lệ báo lỗi cụ thể.</t>
  </si>
  <si>
    <t>Chuyên viên nhập liệu/lãnh đạo thực hiện chỉnh sửa thông tin chuyên gia trong nước. Hệ thống kiểm tra tính hợp lệ của dữ liệu, nếu hợp lệ thì cập nhật vào CSDL và hiển thị kết quả, nếu không hợp lệ báo lỗi cụ thể.</t>
  </si>
  <si>
    <t>Chuyên viên nhập liệu/lãnh đạo thực hiện xóa thông tin chuyên gia trong nước.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</si>
  <si>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chuyên gia trong nước. Hệ thống thực hiện xuất dữ liệu danh sách chuyên gia theo định dạng được chọn.</t>
  </si>
  <si>
    <t>Quản lý chuyên gia quốc tế</t>
  </si>
  <si>
    <t>Công dân, tổ chức ngoài/chuyên viên nhập liệu/chuyên viên khai thác/Lãnh đạo nhập điều kiện tìm kiếm chuyên gia quốc tế và chọn tìm kiếm. Hệ thống hiển thị kết quả danh sách chuyên gia theo các tiêu chí đã nhập.</t>
  </si>
  <si>
    <t>Công dân, tổ chức ngoài/chuyên viên nhập liệu/chuyên viên khai thác/Lãnh đạo chọn xem chi tiết file đính kèm về chuyên gia quốc tế. Hệ thống thực hiện mở/tải về file đính kèm .</t>
  </si>
  <si>
    <t>Công dân, tổ chức ngoài/chuyên viên nhập liệu/chuyên viên khai thác/Lãnh đạo chọn xem chi tiết thông tin chuyên gia quốc tế. Hệ thống hiển thị đầy đủ thông tin chi tiết của chuyên gia được chọn.</t>
  </si>
  <si>
    <t>Chuyên viên nhập liệu/lãnh đạo thực hiện thêm mới thông tin chuyên gia quốc tế. Hệ thống kiểm tra tính hợp lệ của dữ liệu, nếu hợp lệ thì lưu vào CSDL và hiển thị kết quả, nếu không hợp lệ báo lỗi cụ thể.</t>
  </si>
  <si>
    <t>Chuyên viên nhập liệu/lãnh đạo thực hiện chỉnh sửa thông tin chuyên gia quốc tế. Hệ thống kiểm tra tính hợp lệ của dữ liệu, nếu hợp lệ thì cập nhật vào CSDL và hiển thị kết quả, nếu không hợp lệ báo lỗi cụ thể.</t>
  </si>
  <si>
    <t>Chuyên viên nhập liệu/lãnh đạo thực hiện xóa thông tin chuyên gia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</si>
  <si>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chuyên gia quốc tế. Hệ thống thực hiện xuất dữ liệu danh sách chuyên gia theo định dạng được chọn.</t>
  </si>
  <si>
    <t>II.5</t>
  </si>
  <si>
    <t>Quản lý thông tin đoàn</t>
  </si>
  <si>
    <t>II.5.1</t>
  </si>
  <si>
    <t>Quản lý đoàn ra</t>
  </si>
  <si>
    <t>Quản lý kế hoạch, đề án đoàn ra</t>
  </si>
  <si>
    <t>Công dân, tổ chức ngoài/chuyên viên nhập liệu/chuyên viên khai thác/Lãnh đạo nhập điều kiện tìm kiếm kế hoạch, đề án đoàn ra và chọn tìm kiếm. Hệ thống hiển thị kết quả danh sách kế hoạch đoàn ra theo các tiêu chí đã nhập.</t>
  </si>
  <si>
    <t>Công dân, tổ chức ngoài/chuyên viên nhập liệu/chuyên viên khai thác/Lãnh đạo chọn xem chi tiết thông tin kế hoạch, đề án đoàn ra. Hệ thống hiển thị đầy đủ thông tin chi tiết của kế hoạch đoàn ra được chọn.</t>
  </si>
  <si>
    <t>Công dân, tổ chức ngoài/chuyên viên nhập liệu/chuyên viên khai thác/Lãnh đạo chọn xem chi tiết file đính kèm về kế hoạch, đề án đoàn ra. Hệ thống thực hiện mở/tải về file đính kèm .</t>
  </si>
  <si>
    <t>Chuyên viên nhập liệu/lãnh đạo thực hiện thêm mới thông tin kế hoạch, đề án đoàn ra. Hệ thống kiểm tra tính hợp lệ của dữ liệu, nếu hợp lệ thì lưu vào CSDL và hiển thị kết quả, nếu không hợp lệ báo lỗi cụ thể.</t>
  </si>
  <si>
    <t>Chuyên viên nhập liệu/lãnh đạo thực hiện chỉnh sửa thông tin kế hoạch, đề án đoàn ra. Hệ thống kiểm tra tính hợp lệ của dữ liệu, nếu hợp lệ thì cập nhật vào CSDL và hiển thị kết quả, nếu không hợp lệ báo lỗi cụ thể.</t>
  </si>
  <si>
    <t>Chuyên viên nhập liệu/lãnh đạo thực hiện xóa thông tin kế hoạch, đề án đoàn ra.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</si>
  <si>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 hoạch, đề án đoàn ra. Hệ thống thực hiện xuất dữ liệu danh sách kế hoạch đoàn ra theo định dạng được chọn.</t>
  </si>
  <si>
    <t>Quản lý kết quả đoàn ra</t>
  </si>
  <si>
    <t>Công dân, tổ chức ngoài/chuyên viên nhập liệu/chuyên viên khai thác/Lãnh đạo nhập điều kiện tìm kiếm đoàn ra và chọn tìm kiếm. Hệ thống hiển thị kết quả danh sách kết quả đoàn ra theo các tiêu chí đã nhập.</t>
  </si>
  <si>
    <t>Công dân, tổ chức ngoài/chuyên viên nhập liệu/chuyên viên khai thác/Lãnh đạo chọn xem chi tiết file đính kèm về kết quả đoàn ra. Hệ thống thực hiện mở/tải về file đính kèm .</t>
  </si>
  <si>
    <t>Công dân, tổ chức ngoài/chuyên viên nhập liệu/chuyên viên khai thác/Lãnh đạo chọn xem chi tiết kết quả đoàn ra. Hệ thống hiển thị đầy đủ thông tin chi tiết của đoàn ra được chọn.</t>
  </si>
  <si>
    <t>Chuyên viên nhập liệu/lãnh đạo thực hiện thêm mới kết quả đoàn ra. Hệ thống kiểm tra tính hợp lệ của dữ liệu, nếu hợp lệ thì lưu vào CSDL và hiển thị kết quả, nếu không hợp lệ báo lỗi cụ thể.</t>
  </si>
  <si>
    <t>Chuyên viên nhập liệu/lãnh đạo thực hiện chỉnh sửa kết quả đoàn ra. Hệ thống kiểm tra tính hợp lệ của dữ liệu, nếu hợp lệ thì cập nhật vào CSDL và hiển thị kết quả, nếu không hợp lệ báo lỗi cụ thể.</t>
  </si>
  <si>
    <t>Chuyên viên nhập liệu/lãnh đạo thực hiện xóa kết quả đoàn ra.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</si>
  <si>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đoàn ra. Hệ thống thực hiện xuất dữ liệu danh sách kết quả đoàn ra theo định dạng được chọn.</t>
  </si>
  <si>
    <t>II.5.2</t>
  </si>
  <si>
    <t>Quản lý đoàn vào</t>
  </si>
  <si>
    <t>Quản lý kế hoạch, đề án đoàn vào</t>
  </si>
  <si>
    <t>Công dân, tổ chức ngoài/chuyên viên nhập liệu/chuyên viên khai thác/Lãnh đạo nhập điều kiện tìm kiếm kế hoạch, đề án đoàn vào và chọn tìm kiếm. Hệ thống hiển thị kết quả danh sách kế hoạch đoàn vào theo các tiêu chí đã nhập.</t>
  </si>
  <si>
    <t>Công dân, tổ chức ngoài/chuyên viên nhập liệu/chuyên viên khai thác/Lãnh đạo chọn xem chi tiết thông tin kế hoạch, đề án đoàn vào. Hệ thống hiển thị đầy đủ thông tin chi tiết của kế hoạch đoàn vào được chọn.</t>
  </si>
  <si>
    <t>Công dân, tổ chức ngoài/chuyên viên nhập liệu/chuyên viên khai thác/Lãnh đạo chọn xem chi tiết về kế hoạch, đề án đoàn vào. Hệ thống thực hiện mở/tải về file đính kèm .</t>
  </si>
  <si>
    <t>Chuyên viên nhập liệu/lãnh đạo thực hiện thêm mới thông tin kế hoạch, đề án đoàn vào. Hệ thống kiểm tra tính hợp lệ của dữ liệu, nếu hợp lệ thì lưu vào CSDL và hiển thị kết quả, nếu không hợp lệ báo lỗi cụ thể.</t>
  </si>
  <si>
    <t>Chuyên viên nhập liệu/lãnh đạo thực hiện chỉnh sửa thông tin kế hoạch, đề án đoàn vào. Hệ thống kiểm tra tính hợp lệ của dữ liệu, nếu hợp lệ thì cập nhật vào CSDL và hiển thị kết quả, nếu không hợp lệ báo lỗi cụ thể.</t>
  </si>
  <si>
    <t>Chuyên viên nhập liệu/lãnh đạo thực hiện xóa thông tin kế hoạch, đề án đoàn vào.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</si>
  <si>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 hoạch, đề án đoàn vào. Hệ thống thực hiện xuất dữ liệu danh sách kế hoạch đoàn vào theo định dạng được chọn.</t>
  </si>
  <si>
    <t>Quản lý kết quả đoàn vào</t>
  </si>
  <si>
    <t>Công dân, tổ chức ngoài/chuyên viên nhập liệu/chuyên viên khai thác/Lãnh đạo nhập điều kiện tìm kiếm kết quả đoàn vào và chọn tìm kiếm. Hệ thống hiển thị kết quả danh sách đoàn vào theo các tiêu chí đã nhập.</t>
  </si>
  <si>
    <t>Công dân, tổ chức ngoài/chuyên viên nhập liệu/chuyên viên khai thác/Lãnh đạo chọn xem chi tiết kết quả đoàn vào. Hệ thống hiển thị đầy đủ thông tin chi tiết của đoàn vào được chọn.</t>
  </si>
  <si>
    <t>Công dân, tổ chức ngoài/chuyên viên nhập liệu/chuyên viên khai thác/Lãnh đạo chọn xem chi tiết file đính kèm kết quả đoàn vào. Hệ thống thực hiện mở/tải về file đính kèm .</t>
  </si>
  <si>
    <t>Chuyên viên nhập liệu/lãnh đạo thực hiện thêm mới kết quả đoàn vào. Hệ thống kiểm tra tính hợp lệ của dữ liệu, nếu hợp lệ thì lưu vào CSDL và hiển thị kết quả, nếu không hợp lệ báo lỗi cụ thể.</t>
  </si>
  <si>
    <t>Chuyên viên nhập liệu/lãnh đạo thực hiện chỉnh sửa kết quả đoàn vào. Hệ thống kiểm tra tính hợp lệ của dữ liệu, nếu hợp lệ thì cập nhật vào CSDL và hiển thị kết quả, nếu không hợp lệ báo lỗi cụ thể.</t>
  </si>
  <si>
    <t>Chuyên viên nhập liệu/lãnh đạo thực hiện xóa kết quả đoàn vào.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</si>
  <si>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kết quả đoàn vào. Hệ thống thực hiện xuất dữ liệu danh sách kết quả đoàn vào theo định dạng được chọn.</t>
  </si>
  <si>
    <t>II.6</t>
  </si>
  <si>
    <t>Quản lý hội nghị hội thảo tập huấn tọa đàm</t>
  </si>
  <si>
    <t>Quản lý kế hoạch hội nghị, hội thảo</t>
  </si>
  <si>
    <t>Công dân, tổ chức ngoài/chuyên viên nhập liệu/chuyên viên khai thác/Lãnh đạo nhập điều kiện tìm kiếm thông tin kế hoạch hội nghị hội thảo và chọn tìm kiếm. Hệ thống hiển thị kết quả danh sách hội thảo theo các tiêu chí đã nhập.</t>
  </si>
  <si>
    <t>Công dân, tổ chức ngoài/chuyên viên nhập liệu/chuyên viên khai thác/Lãnh đạo chọn xem chi tiết kế hoạch hội nghị hội thảo. Hệ thống hiển thị đầy đủ thông tin chi tiết .</t>
  </si>
  <si>
    <t>Công dân, tổ chức ngoài/chuyên viên nhập liệu/chuyên viên khai thác/Lãnh đạo chọn xem chi tiết file đính kèm kế hoạch hội nghị hội thảo. Hệ thống thực hiện mở/tải về file đính kèm .</t>
  </si>
  <si>
    <t>Chuyên viên nhập liệu/lãnh đạo thực hiện thêm mới kế hoạch hội nghị hội thảo. Hệ thống kiểm tra tính hợp lệ của dữ liệu, nếu hợp lệ thì lưu vào CSDL và hiển thị kết quả, nếu không hợp lệ báo lỗi cụ thể.</t>
  </si>
  <si>
    <t>Chuyên viên nhập liệu/lãnh đạo thực hiện chỉnh sửa thông tin kế hoạch hội nghị hội thảo. Hệ thống kiểm tra tính hợp lệ của dữ liệu, nếu hợp lệ thì cập nhật vào CSDL và hiển thị kết quả, nếu không hợp lệ báo lỗi cụ thể.</t>
  </si>
  <si>
    <t>Chuyên viên nhập liệu/lãnh đạo thực hiện xóa thông tin kế hoạch hội nghị hội thảo.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</si>
  <si>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 hoạch hội nghị hội thảo. Hệ thống thực hiện xuất dữ liệu danh sách kế hoạch hội nghị hội thảo theo định dạng được chọn.</t>
  </si>
  <si>
    <t>Quản lý kết quả hội nghị, hội thảo</t>
  </si>
  <si>
    <t>Công dân, tổ chức ngoài/chuyên viên nhập liệu/chuyên viên khai thác/Lãnh đạo nhập điều kiện tìm kiếm thông tin kết quả hội nghị, hội thảo và chọn tìm kiếm. Hệ thống hiển thị kết quả danh sách hội thảo theo các tiêu chí đã nhập.</t>
  </si>
  <si>
    <t>Công dân, tổ chức ngoài/chuyên viên nhập liệu/chuyên viên khai thác/Lãnh đạo chọn xem chi tiết thông tin kết quả hội nghị, hội thảo. Hệ thống hiển thị đầy đủ thông tin chi tiết của hội thảo được chọn.</t>
  </si>
  <si>
    <t>Công dân, tổ chức ngoài/chuyên viên nhập liệu/chuyên viên khai thác/Lãnh đạo chọn xem chi tiết file đính kèm về kết quả hội nghị, hội thảo. Hệ thống thực hiện mở/tải về file đính kèm .</t>
  </si>
  <si>
    <t>Chuyên viên nhập liệu/lãnh đạo thực hiện thêm mới thông tin kết quả hội nghị, hội thảo. Hệ thống kiểm tra tính hợp lệ của dữ liệu, nếu hợp lệ thì lưu vào CSDL và hiển thị kết quả, nếu không hợp lệ báo lỗi cụ thể.</t>
  </si>
  <si>
    <t>Chuyên viên nhập liệu/lãnh đạo thực hiện chỉnh sửa thông tin kết quả hội nghị, hội thảo. Hệ thống kiểm tra tính hợp lệ của dữ liệu, nếu hợp lệ thì cập nhật vào CSDL và hiển thị kết quả, nếu không hợp lệ báo lỗi cụ thể.</t>
  </si>
  <si>
    <t>Chuyên viên nhập liệu/lãnh đạo thực hiện xóa thông tin kết quả hội nghị, hội thảo.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</si>
  <si>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kết quả hội nghị, hội thảo. Hệ thống thực hiện xuất dữ liệu danh sách hội thảo theo định dạng được chọn.</t>
  </si>
  <si>
    <t>II.7</t>
  </si>
  <si>
    <t>Quản lý hoạt động khác</t>
  </si>
  <si>
    <t>Quản lý đề án hợp tác quốc tế về pháp luật</t>
  </si>
  <si>
    <t>Công dân, tổ chức ngoài/chuyên viên nhập liệu/chuyên viên khai thác/Lãnh đạo nhập điều kiện tìm kiếm đề án và chọn tìm kiếm. Hệ thống hiển thị kết quả danh sách đề án theo các tiêu chí đã nhập.</t>
  </si>
  <si>
    <t>Công dân, tổ chức ngoài/chuyên viên nhập liệu/chuyên viên khai thác/Lãnh đạo chọn xem chi tiết thông tin đề án. Hệ thống hiển thị đầy đủ thông tin chi tiết của đề án được chọn.</t>
  </si>
  <si>
    <t>Công dân, tổ chức ngoài/chuyên viên nhập liệu/chuyên viên khai thác/Lãnh đạo chọn xem chi tiết file đính kèm về đề án. Hệ thống thực hiện mở/tải về file đính kèm .</t>
  </si>
  <si>
    <t>Chuyên viên nhập liệu/lãnh đạo thực hiện thêm mới đề án. Hệ thống kiểm tra tính hợp lệ của dữ liệu, nếu hợp lệ thì lưu vào CSDL và hiển thị kết quả, nếu không hợp lệ báo lỗi cụ thể.</t>
  </si>
  <si>
    <t>Chuyên viên nhập liệu/lãnh đạo thực hiện chỉnh sửa đề án. Hệ thống kiểm tra tính hợp lệ của dữ liệu, nếu hợp lệ thì cập nhật vào CSDL và hiển thị kết quả, nếu không hợp lệ báo lỗi cụ thể.</t>
  </si>
  <si>
    <t>Chuyên viên nhập liệu/lãnh đạo thực hiện xóa đề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</si>
  <si>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đề án. Hệ thống thực hiện xuất dữ liệu danh sách đề án theo định dạng được chọn.</t>
  </si>
  <si>
    <t>Công dân, tổ chức ngoài/chuyên viên nhập liệu/chuyên viên khai thác/Lãnh đạo nhập điều kiện tìm kiếm hoạt động khác và chọn tìm kiếm. Hệ thống hiển thị kết quả danh sách hoạt động khác theo các tiêu chí đã nhập.</t>
  </si>
  <si>
    <t>Công dân, tổ chức ngoài/chuyên viên nhập liệu/chuyên viên khai thác/Lãnh đạo chọn xem chi tiết thông tin hoạt động khác. Hệ thống hiển thị đầy đủ thông tin chi tiết của hoạt động khác được chọn.</t>
  </si>
  <si>
    <t>Công dân, tổ chức ngoài/chuyên viên nhập liệu/chuyên viên khai thác/Lãnh đạo chọn xem chi tiết file đính kèm về hoạt động khác. Hệ thống thực hiện mở/tải về file đính kèm .</t>
  </si>
  <si>
    <t>Chuyên viên nhập liệu/lãnh đạo thực hiện thêm mới hoạt động khác. Hệ thống kiểm tra tính hợp lệ của dữ liệu, nếu hợp lệ thì lưu vào CSDL và hiển thị kết quả, nếu không hợp lệ báo lỗi cụ thể.</t>
  </si>
  <si>
    <t>Chuyên viên nhập liệu/lãnh đạo thực hiện chỉnh sửa hoạt động khác. Hệ thống kiểm tra tính hợp lệ của dữ liệu, nếu hợp lệ thì cập nhật vào CSDL và hiển thị kết quả, nếu không hợp lệ báo lỗi cụ thể.</t>
  </si>
  <si>
    <t>Chuyên viên nhập liệu/lãnh đạo thực hiện xóa hoạt động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</si>
  <si>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hoạt động khác. Hệ thống thực hiện xuất dữ liệu danh sách hoạt động khác theo định dạng được chọn.</t>
  </si>
  <si>
    <t>II.8</t>
  </si>
  <si>
    <t>Quản lý sản phẩm nghiên cứu, truyền thông</t>
  </si>
  <si>
    <t>Công dân, tổ chức ngoài/chuyên viên nhập liệu/chuyên viên khai thác/Lãnh đạo nhập điều kiện tìm kiếm sản phẩm nghiên cứu và chọn tìm kiếm. Hệ thống hiển thị kết quả danh sách sản phẩm nghiên cứu theo các tiêu chí đã nhập.</t>
  </si>
  <si>
    <t>Công dân, tổ chức ngoài/chuyên viên nhập liệu/chuyên viên khai thác/Lãnh đạo chọn xem chi tiết thông tin sản phẩm nghiên cứu. Hệ thống hiển thị đầy đủ thông tin chi tiết của sản phẩm nghiên cứu được chọn.</t>
  </si>
  <si>
    <t>Công dân, tổ chức ngoài/chuyên viên nhập liệu/chuyên viên khai thác/Lãnh đạo chọn xem chi tiết file đính kèm sản phẩm nghiên cứu. Hệ thống thực hiện mở/tải về file đính kèm .</t>
  </si>
  <si>
    <t>Chuyên viên nhập liệu/lãnh đạo thực hiện thêm mới sản phẩm nghiên cứu. Hệ thống kiểm tra tính hợp lệ của dữ liệu, nếu hợp lệ thì lưu vào CSDL và hiển thị kết quả, nếu không hợp lệ báo lỗi cụ thể.</t>
  </si>
  <si>
    <t>Chuyên viên nhập liệu/lãnh đạo thực hiện chỉnh sửa sản phẩm nghiên cứu. Hệ thống kiểm tra tính hợp lệ của dữ liệu, nếu hợp lệ thì cập nhật vào CSDL và hiển thị kết quả, nếu không hợp lệ báo lỗi cụ thể.</t>
  </si>
  <si>
    <t>Chuyên viên nhập liệu/lãnh đạo thực hiện xóa sản phẩm nghiên cứu.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</si>
  <si>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sản phẩm nghiên cứu. Hệ thống thực hiện xuất dữ liệu danh sách sản phẩm nghiên cứu theo định dạng được chọn.</t>
  </si>
  <si>
    <t>II.9</t>
  </si>
  <si>
    <t>Quản lý thi đua khen thưởng</t>
  </si>
  <si>
    <t>Quản lý khen thưởng phía Việt Nam trao</t>
  </si>
  <si>
    <t>Công dân, tổ chức ngoài/chuyên viên nhập liệu/chuyên viên khai thác/Lãnh đạo nhập điều kiện tìm kiếm khen thưởng phía Việt Nam trao và chọn tìm kiếm. Hệ thống hiển thị kết quả danh sách khen thưởng phía Việt Nam trao theo các tiêu chí đã nhập.</t>
  </si>
  <si>
    <t>Công dân, tổ chức ngoài/chuyên viên nhập liệu/chuyên viên khai thác/Lãnh đạo chọn xem chi tiết thông tin khen thưởng phía Việt Nam trao. Hệ thống hiển thị đầy đủ thông tin chi tiết của khen thưởng phía Việt Nam trao được chọn.</t>
  </si>
  <si>
    <t>Công dân, tổ chức ngoài/chuyên viên nhập liệu/chuyên viên khai thác/Lãnh đạo chọn xem chi tiết file đính kèm về khen thưởng Việt Nam trao. Hệ thống thực hiện mở/tải về file đính kèm .</t>
  </si>
  <si>
    <t>Chuyên viên nhập liệu/lãnh đạo thực hiện thêm mới khen thưởng phía Việt Nam trao. Hệ thống kiểm tra tính hợp lệ của dữ liệu, nếu hợp lệ thì lưu vào CSDL và hiển thị kết quả, nếu không hợp lệ báo lỗi cụ thể.</t>
  </si>
  <si>
    <t>Chuyên viên nhập liệu/lãnh đạo thực hiện chỉnh sửa khen thưởng phía Việt Nam trao. Hệ thống kiểm tra tính hợp lệ của dữ liệu, nếu hợp lệ thì cập nhật vào CSDL và hiển thị kết quả, nếu không hợp lệ báo lỗi cụ thể.</t>
  </si>
  <si>
    <t>Chuyên viên nhập liệu/lãnh đạo thực hiện xóa khen thưởng phía Việt Nam trao.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</si>
  <si>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khen thưởng phía Việt Nam trao. Hệ thống thực hiện xuất dữ liệu danh sách khen thưởng phía Việt Nam trao theo định dạng được chọn.</t>
  </si>
  <si>
    <t>Quản lý khen thưởng phía Việt Nam nhận</t>
  </si>
  <si>
    <t>Công dân, tổ chức ngoài/chuyên viên nhập liệu/chuyên viên khai thác/Lãnh đạo nhập điều kiện tìm kiếm khen thưởng phía Việt Nam nhận và chọn tìm kiếm. Hệ thống hiển thị kết quả danh sách khen thưởng phía Việt Nam nhận theo các tiêu chí đã nhập.</t>
  </si>
  <si>
    <t>Công dân, tổ chức ngoài/chuyên viên nhập liệu/chuyên viên khai thác/Lãnh đạo chọn xem chi tiết thông tin khen thưởng phía Việt Nam nhận. Hệ thống hiển thị đầy đủ thông tin chi tiết của khen thưởng phía Việt Nam nhận được chọn.</t>
  </si>
  <si>
    <t>Công dân, tổ chức ngoài/chuyên viên nhập liệu/chuyên viên khai thác/Lãnh đạo chọn xem chi tiết file đính kèm về khen thưởng Việt Nam nhận. Hệ thống thực hiện mở/tải về file đính kèm .</t>
  </si>
  <si>
    <t>Chuyên viên nhập liệu/lãnh đạo thực hiện thêm mới khen thưởng phía Việt Nam nhận. Hệ thống kiểm tra tính hợp lệ của dữ liệu, nếu hợp lệ thì lưu vào CSDL và hiển thị kết quả, nếu không hợp lệ báo lỗi cụ thể.</t>
  </si>
  <si>
    <t>Chuyên viên nhập liệu/lãnh đạo thực hiện chỉnh sửa khen thưởng phía Việt Nam nhận. Hệ thống kiểm tra tính hợp lệ của dữ liệu, nếu hợp lệ thì cập nhật vào CSDL và hiển thị kết quả, nếu không hợp lệ báo lỗi cụ thể.</t>
  </si>
  <si>
    <t>Chuyên viên nhập liệu/lãnh đạo thực hiện xóa khen thưởng phía Việt Nam nhận.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</si>
  <si>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khen thưởng phía Việt Nam nhận. Hệ thống thực hiện xuất dữ liệu danh sách khen thưởng phía Việt Nam nhận theo định dạng được chọn.</t>
  </si>
  <si>
    <t>II.10</t>
  </si>
  <si>
    <t>Quản lý báo cáo hợp tác pháp luật</t>
  </si>
  <si>
    <t>Quản lý báo cáo thường niên, giai đoạn</t>
  </si>
  <si>
    <t>Công dân, tổ chức ngoài/chuyên viên nhập liệu/chuyên viên khai thác/Lãnh đạo nhập điều kiện tìm kiếm báo cáo thường niên, giai đoạn và chọn tìm kiếm. Hệ thống hiển thị kết quả danh sách báo cáo hợp tác pháp luật theo các tiêu chí đã nhập.</t>
  </si>
  <si>
    <t>Công dân, tổ chức ngoài/chuyên viên nhập liệu/chuyên viên khai thác/Lãnh đạo chọn xem chi tiết báo cáo thường niên, giai đoạn. Hệ thống hiển thị đầy đủ thông tin chi tiết của báo cáo hợp tác pháp luật được chọn.</t>
  </si>
  <si>
    <t>Công dân, tổ chức ngoài/chuyên viên nhập liệu/chuyên viên khai thác/Lãnh đạo chọn xem chi tiết file đính kèm về báo cáo thường niên, giai đoạn. Hệ thống thực hiện mở/tải về file đính kèm .</t>
  </si>
  <si>
    <t>Chuyên viên nhập liệu/lãnh đạo thực hiện thêm mới báo cáo thường niên, giai đoạn. Hệ thống kiểm tra tính hợp lệ của dữ liệu, nếu hợp lệ thì lưu vào CSDL và hiển thị kết quả, nếu không hợp lệ báo lỗi cụ thể.</t>
  </si>
  <si>
    <t>Chuyên viên nhập liệu/lãnh đạo thực hiện chỉnh sửa báo cáo thường niên, giai đoạn. Hệ thống kiểm tra tính hợp lệ của dữ liệu, nếu hợp lệ thì cập nhật vào CSDL và hiển thị kết quả, nếu không hợp lệ báo lỗi cụ thể.</t>
  </si>
  <si>
    <t>Chuyên viên nhập liệu/lãnh đạo thực hiện xóa báo cáo thường niên, giai đoạn.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</si>
  <si>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báo cáo thường niên, giai đoạn. Hệ thống thực hiện xuất dữ liệu danh sách báo cáo hợp tác pháp luật theo định dạng được chọn.</t>
  </si>
  <si>
    <t>Quản lý báo cáo chuyên đề, đặc thù</t>
  </si>
  <si>
    <t>Công dân, tổ chức ngoài/chuyên viên nhập liệu/chuyên viên khai thác/Lãnh đạo nhập điều kiện tìm kiếm báo cáo chuyên đề, đặc thù và chọn tìm kiếm. Hệ thống hiển thị kết quả danh sách báo cáo theo các tiêu chí đã nhập.</t>
  </si>
  <si>
    <t>Công dân, tổ chức ngoài/chuyên viên nhập liệu/chuyên viên khai thác/Lãnh đạo chọn xem chi tiết báo cáo chuyên đề, đặc thù. Hệ thống hiển thị đầy đủ thông tin chi tiết của báo cáo được chọn.</t>
  </si>
  <si>
    <t>Công dân, tổ chức ngoài/chuyên viên nhập liệu/chuyên viên khai thác/Lãnh đạo chọn xem chi tiết file đính kèm về báo cáo chuyên đề, đặc thù. Hệ thống thực hiện mở/tải về file đính kèm .</t>
  </si>
  <si>
    <t>Chuyên viên nhập liệu/lãnh đạo thực hiện thêm mới báo cáo chuyên đề, đặc thù. Hệ thống kiểm tra tính hợp lệ của dữ liệu, nếu hợp lệ thì lưu vào CSDL và hiển thị kết quả, nếu không hợp lệ báo lỗi cụ thể.</t>
  </si>
  <si>
    <t>Chuyên viên nhập liệu/lãnh đạo thực hiện chỉnh sửa báo cáo chuyên đề, đặc thù. Hệ thống kiểm tra tính hợp lệ của dữ liệu, nếu hợp lệ thì cập nhật vào CSDL và hiển thị kết quả, nếu không hợp lệ báo lỗi cụ thể.</t>
  </si>
  <si>
    <t>Chuyên viên nhập liệu/lãnh đạo thực hiện xóa báo cáo chuyên đề, đặc thù.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</si>
  <si>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báo cáo chuyên đề, đặc thù. Hệ thống thực hiện xuất dữ liệu danh sách báo cáo theo định dạng được chọn.</t>
  </si>
  <si>
    <t>II.11</t>
  </si>
  <si>
    <t>Quản lý văn bản</t>
  </si>
  <si>
    <t>Quản lý văn bản quy phạm pháp luật</t>
  </si>
  <si>
    <t>Công dân, tổ chức ngoài/chuyên viên nhập liệu/chuyên viên khai thác/Lãnh đạo nhập điều kiện tìm kiếm văn bản quy phạm pháp luật và chọn tìm kiếm. Hệ thống hiển thị kết quả danh sách văn bản quy phạm pháp luật theo các tiêu chí đã nhập.</t>
  </si>
  <si>
    <t>Công dân, tổ chức ngoài/chuyên viên nhập liệu/chuyên viên khai thác/Lãnh đạo chọn xem chi tiết văn bản quy phạm pháp luật. Hệ thống hiển thị đầy đủ thông tin chi tiết của văn bản quy phạm pháp luật được chọn.</t>
  </si>
  <si>
    <t>chuyên viên nhập liệu/lãnh đạo thực hiện thêm mới văn bản quy phạm pháp luật. Hệ thống kiểm tra tính hợp lệ của dữ liệu, nếu hợp lệ thì lưu vào CSDL và hiển thị kết quả, nếu không hợp lệ báo lỗi cụ thể.</t>
  </si>
  <si>
    <t>chuyên viên nhập liệu/lãnh đạo thực hiện chỉnh sửa văn bản quy phạm pháp luật. Hệ thống kiểm tra tính hợp lệ của dữ liệu, nếu hợp lệ thì cập nhật vào CSDL và hiển thị kết quả, nếu không hợp lệ báo lỗi cụ thể.</t>
  </si>
  <si>
    <t>chuyên viên nhập liệu/lãnh đạo thực hiện xóa văn bản quy phạm pháp luật.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</si>
  <si>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văn bản quy phạm pháp luật. Hệ thống thực hiện xuất dữ liệu danh sách văn bản quy phạm pháp luật theo định dạng được chọn.</t>
  </si>
  <si>
    <t>Quản lý văn bản khác</t>
  </si>
  <si>
    <t>Công dân, tổ chức ngoài/chuyên viên nhập liệu/chuyên viên khai thác/Lãnh đạo nhập điều kiện tìm kiếm văn bản khác và chọn tìm kiếm. Hệ thống hiển thị kết quả danh sách văn bản khác theo các tiêu chí đã nhập.</t>
  </si>
  <si>
    <t>Công dân, tổ chức ngoài/chuyên viên nhập liệu/chuyên viên khai thác/Lãnh đạo chọn xem chi tiết thông tin văn bản khác. Hệ thống hiển thị đầy đủ thông tin chi tiết của văn bản khác được chọn.</t>
  </si>
  <si>
    <t>chuyên viên nhập liệu/lãnh đạo thực hiện thêm mới văn bản khác. Hệ thống kiểm tra tính hợp lệ của dữ liệu, nếu hợp lệ thì lưu vào CSDL và hiển thị kết quả, nếu không hợp lệ báo lỗi cụ thể.</t>
  </si>
  <si>
    <t>chuyên viên nhập liệu/lãnh đạo thực hiện chỉnh sửa văn bản khác. Hệ thống kiểm tra tính hợp lệ của dữ liệu, nếu hợp lệ thì cập nhật vào CSDL và hiển thị kết quả, nếu không hợp lệ báo lỗi cụ thể.</t>
  </si>
  <si>
    <t>chuyên viên nhập liệu/lãnh đạo thực hiện xóa văn bản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</si>
  <si>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văn bản khác. Hệ thống thực hiện xuất dữ liệu danh sách văn bản khác theo định dạng được chọn.</t>
  </si>
  <si>
    <t>II.12</t>
  </si>
  <si>
    <t>Chuyên viên nhập liệu/lãnh đạo</t>
  </si>
  <si>
    <t>Quản lý dữ liệu đồng bộ từ các nguồn khác</t>
  </si>
  <si>
    <t>Quản lý dữ liệu đồng bộ</t>
  </si>
  <si>
    <t>chuyên viên nhập liệu/lãnh đạo nhập điều kiện tìm kiếm dữ liệu đồng bộ và chọn tìm kiếm. Hệ thống hiển thị kết quả danh sách dữ liệu được đồng bộ theo các tiêu chí đã nhập.</t>
  </si>
  <si>
    <t>chuyên viên nhập liệu/lãnh đạo chọn xem chi tiết dữ liệu đồng bộ. Hệ thống hiển thị chi tiết thông tin của dữ liệu được đồng bộ.</t>
  </si>
  <si>
    <t>chuyên viên nhập liệu/lãnh đạo thực hiện xóa dữ liệu đồng bộ. Hệ thống kiểm tra tính hợp lệ của dữ liệu, nếu hợp lệ thì thực hiện xóa và hiển thị kết quả, nếu không hợp lệ báo lỗi cụ thể.</t>
  </si>
  <si>
    <t>Phân loại dữ liệu</t>
  </si>
  <si>
    <t>chuyên viên nhập liệu/lãnh đạo chọn chức năng phân loại dữ liệu trên hệ thống. Hệ thống hiển thị danh mục dữ liệu hợp tác quốc tế.</t>
  </si>
  <si>
    <t>chuyên viên nhập liệu/lãnh đạo nhập điều kiện tìm kiếm danh mục dữ liệu hợp tác quốc tế và chọn tìm kiếm. Hệ thống hiển thị kết quả danh mục dữ liệu theo các tiêu chí đã nhập.</t>
  </si>
  <si>
    <t>chuyên viên nhập liệu/lãnh đạo thực hiện di chuyển dữ liệu vào danh mục. Hệ thống kiểm tra tính hợp lệ của dữ liệu, nếu hợp lệ thì mở màn hình thêm mới dữ liệu, nếu không hợp lệ báo lỗi cụ thể.</t>
  </si>
  <si>
    <t>Quản lý danh mục hệ thống</t>
  </si>
  <si>
    <t>Quản lý danh mục đối tác nước ngoài</t>
  </si>
  <si>
    <t>Chuyên viên nhập liệu/lãnh đạo nhập điều kiện tìm kiếm đối tác nước ngoài và chọn tìm kiếm. Hệ thống hiển thị kết quả danh sách đối tác nước ngoài theo các tiêu chí đã nhập.</t>
  </si>
  <si>
    <t>Quản lý danh mục quốc gia</t>
  </si>
  <si>
    <t>Quản lý danh mục cơ quan tổ chức trong nước</t>
  </si>
  <si>
    <t>Quản lý danh mục lĩnh vực hợp tác</t>
  </si>
  <si>
    <t>Chuyên viên nhập liệu/lãnh đạo nhập điều kiện tìm kiếm lĩnh vực hợp tác và chọn tìm kiếm. Hệ thống hiển thị kết quả danh sách lĩnh vực hợp tác theo các tiêu chí đã nhập.</t>
  </si>
  <si>
    <t>Quản lý danh mục hình thức hợp tác</t>
  </si>
  <si>
    <t>Chuyên viên nhập liệu/lãnh đạo nhập điều kiện tìm kiếm hình thức hợp tác và chọn tìm kiếm. Hệ thống hiển thị kết quả danh sách hình thức hợp tác theo các tiêu chí đã nhập.</t>
  </si>
  <si>
    <t>Quản lý danh mục loại nguồn vốn</t>
  </si>
  <si>
    <t>Chuyên viên nhập liệu/lãnh đạo nhập điều kiện tìm kiếm loại nguồn vốn và chọn tìm kiếm. Hệ thống hiển thị kết quả danh sách loại nguồn vốn theo các tiêu chí đã nhập.</t>
  </si>
  <si>
    <t xml:space="preserve">Quản lý báo cáo </t>
  </si>
  <si>
    <t>Báo cáo về danh mục điều ước quốc tế, thỏa thuận quốc tế</t>
  </si>
  <si>
    <t>Chuyên viên nhập liệu/chuyên viên khai thác/Lãnh đạo chọn chức năng báo cáo về danh mục điều ước quốc tế, thỏa thuận quốc tế trên hệ thống. Hệ thống hiển thị danh sách danh mục điều ước quốc tế, thỏa thuận quốc tế.</t>
  </si>
  <si>
    <t>Chuyên viên nhập liệu/chuyên viên khai thác/Lãnh đạo nhập điều kiện tìm kiếm báo cáo danh mục điều ước quốc tế, thỏa thuận quốc tế và chọn tìm kiếm. Hệ thống hiển thị kết quả danh sách theo các tiêu chí đã nhập.</t>
  </si>
  <si>
    <t>Chuyên viên nhập liệu/chuyên viên khai thác/Lãnh đạo chọn xem trước báo cáo danh mục điều ước quốc tế, thỏa thuận quốc tế. Hệ thống hiển thị chi tiết báo cáo trước khi xuất.</t>
  </si>
  <si>
    <t>Chuyên viên nhập liệu/chuyên viên khai thác/Lãnh đạo thực hiện xuất file báo cáo danh mục điều ước quốc tế, thỏa thuận quốc tế. Hệ thống thực hiện xuất dữ liệu báo cáo theo định dạng được chọn.</t>
  </si>
  <si>
    <t>Báo cáo chương trình dự án</t>
  </si>
  <si>
    <t>Chuyên viên nhập liệu/chuyên viên khai thác/Lãnh đạo chọn chức năng báo cáo chương trình dự án trên hệ thống. Hệ thống hiển thị danh sách chương trình dự án.</t>
  </si>
  <si>
    <t>Chuyên viên nhập liệu/chuyên viên khai thác/Lãnh đạo nhập điều kiện tìm kiếm báo cáo chương trình dự án và chọn tìm kiếm. Hệ thống hiển thị kết quả danh sách báo cáo chương trình dự án theo các tiêu chí đã nhập.</t>
  </si>
  <si>
    <t>Chuyên viên nhập liệu/chuyên viên khai thác/Lãnh đạo chọn xem báo cáo chương trình dự án. Hệ thống hiển thị chi tiết báo cáo chương trình dự án.</t>
  </si>
  <si>
    <t>Chuyên viên nhập liệu/chuyên viên khai thác/Lãnh đạo thực hiện xuất file báo cáo chương trình dự án. Hệ thống thực hiện xuất dữ liệu báo cáo tiến độ thực hiện dự án theo định dạng được chọn.</t>
  </si>
  <si>
    <t>Báo cáo tiến độ chương trình dự án</t>
  </si>
  <si>
    <t>Chuyên viên nhập liệu/chuyên viên khai thác/Lãnh đạo chọn chức năng báo cáo tiến độ chương trình dự án trên hệ thống. Hệ thống hiển thị danh sách tiến độ chương trình dự án.</t>
  </si>
  <si>
    <t>Chuyên viên nhập liệu/chuyên viên khai thác/Lãnh đạo nhập điều kiện tìm kiếm tiến độ chương trình dự án và chọn tìm kiếm. Hệ thống hiển thị kết quả danh sách báo cáo theo các tiêu chí đã nhập.</t>
  </si>
  <si>
    <t>Chuyên viên nhập liệu/chuyên viên khai thác/Lãnh đạo chọn xem trước báo cáo tiến độ chương trình dự án. Hệ thống hiển thị chi tiết báo cáo trước khi xuất.</t>
  </si>
  <si>
    <t>Chuyên viên nhập liệu/chuyên viên khai thác/Lãnh đạo thực hiện xuất file báo cáo tiến độ chương trình dự án. Hệ thống thực hiện xuất dữ liệu báo cáo theo định dạng được chọn.</t>
  </si>
  <si>
    <t>Báo cáo thông tin đoàn ra</t>
  </si>
  <si>
    <t>Chuyên viên nhập liệu/chuyên viên khai thác/Lãnh đạo chọn chức năng báo cáo thông tin đoàn ra trên hệ thống. Hệ thống hiển thị danh sách thông tin đoàn ra.</t>
  </si>
  <si>
    <t>Chuyên viên nhập liệu/chuyên viên khai thác/Lãnh đạo nhập điều kiện tìm kiếm báo cáo thông tin đoàn ra và chọn tìm kiếm. Hệ thống hiển thị kết quả danh sách báo cáo thông tin đoàn ra theo các tiêu chí đã nhập.</t>
  </si>
  <si>
    <t>Chuyên viên nhập liệu/chuyên viên khai thác/Lãnh đạo chọn xem báo cáo thông tin đoàn ra. Hệ thống hiển thị chi tiết báo cáo thông tin đoàn ra.</t>
  </si>
  <si>
    <t>Chuyên viên nhập liệu/chuyên viên khai thác/Lãnh đạo thực hiện xuất file báo cáo thông tin đoàn ra. Hệ thống thực hiện xuất dữ liệu báo cáo thông tin đoàn ra theo định dạng được chọn.</t>
  </si>
  <si>
    <t>Báo cáo thông tin đoàn vào</t>
  </si>
  <si>
    <t>Chuyên viên nhập liệu/chuyên viên khai thác/Lãnh đạo chọn chức năng báo cáo thông tin đoàn vào trên hệ thống. Hệ thống hiển thị danh sách thông tin đoàn vào.</t>
  </si>
  <si>
    <t>Chuyên viên nhập liệu/chuyên viên khai thác/Lãnh đạo nhập điều kiện tìm kiếm báo cáo thông tin đoàn vào và chọn tìm kiếm. Hệ thống hiển thị kết quả danh sách báo cáo thông tin đoàn vào theo các tiêu chí đã nhập.</t>
  </si>
  <si>
    <t>Chuyên viên nhập liệu/chuyên viên khai thác/Lãnh đạo chọn xem trước báo cáo thông tin đoàn vào. Hệ thống hiển thị chi tiết báo cáo thông tin đoàn vào.</t>
  </si>
  <si>
    <t>Chuyên viên nhập liệu/chuyên viên khai thác/Lãnh đạo thực hiện xuất file báo cáo thông tin đoàn vào. Hệ thống thực hiện xuất dữ liệu báo cáo thông tin đoàn vào theo định dạng được chọn.</t>
  </si>
  <si>
    <t>Báo cáo nhân sự đi nước ngoài và chủ trì/tham gia các hoạt động đối ngoại trực tuyến</t>
  </si>
  <si>
    <t>Chuyên viên nhập liệu/chuyên viên khai thác/Lãnh đạo chọn chức năng báo cáo nhân sự đi nước ngoài trên hệ thống. Hệ thống hiển thị danh sách nhân sự đi nước ngoài.</t>
  </si>
  <si>
    <t>Chuyên viên nhập liệu/chuyên viên khai thác/Lãnh đạo nhập điều kiện tìm kiếm báo cáo nhân sự đi nước ngoài và chọn tìm kiếm. Hệ thống hiển thị kết quả danh sách báo cáo nhân sự đi nước ngoài theo các tiêu chí đã nhập.</t>
  </si>
  <si>
    <t>Chuyên viên nhập liệu/chuyên viên khai thác/Lãnh đạo chọn xem trước báo cáo nhân sự đi nước ngoài. Hệ thống hiển thị chi tiết báo cáo nhân sự đi nước ngoài.</t>
  </si>
  <si>
    <t>Chuyên viên nhập liệu/chuyên viên khai thác/Lãnh đạo thực hiện xuất file báo cáo nhân sự đi nước ngoài. Hệ thống thực hiện xuất dữ liệu báo cáo nhân sự đi nước ngoài theo định dạng được chọn.</t>
  </si>
  <si>
    <t>Báo cáo thống kê hội thảo</t>
  </si>
  <si>
    <t>Chuyên viên nhập liệu/chuyên viên khai thác/Lãnh đạo chọn chức năng báo cáo thống kê hội thảo trên hệ thống. Hệ thống hiển thị danh sách thống kê hội thảo.</t>
  </si>
  <si>
    <t>Chuyên viên nhập liệu/chuyên viên khai thác/Lãnh đạo nhập điều kiện tìm kiếm báo cáo thống kê hội thảo và chọn tìm kiếm. Hệ thống hiển thị kết quả danh sách thống kê hội thảo theo các tiêu chí đã nhập.</t>
  </si>
  <si>
    <t>Chuyên viên nhập liệu/chuyên viên khai thác/Lãnh đạo chọn xem trước báo cáo thống kê hội thảo. Hệ thống hiển thị chi tiết báo cáo trước khi xuất.</t>
  </si>
  <si>
    <t>Chuyên viên nhập liệu/chuyên viên khai thác/Lãnh đạo thực hiện xuất file báo cáo thống kê hội thảo. Hệ thống thực hiện xuất dữ liệu báo cáo thống kê hội thảo theo định dạng được chọn.</t>
  </si>
  <si>
    <t>Báo cáo thống kê khen thưởng</t>
  </si>
  <si>
    <t>Chuyên viên nhập liệu/chuyên viên khai thác/Lãnh đạo chọn chức năng báo cáo thống kê khen thưởng trên hệ thống. Hệ thống hiển thị danh sách thống kê khen thưởng.</t>
  </si>
  <si>
    <t>Công dân, tổ chức ngoài/chuyên viên nhập liệu/chuyên viên khai thác/Lãnh đạo nhập điều kiện tìm kiếm báo cáo thống kê khen thưởng và chọn tìm kiếm. Hệ thống hiển thị kết quả danh sách thống kê khen thưởng theo các tiêu chí đã nhập.</t>
  </si>
  <si>
    <t>Chuyên viên nhập liệu/chuyên viên khai thác/Lãnh đạo chọn xem trước báo cáo thống kê khen thưởng. Hệ thống hiển thị chi tiết báo cáo trước khi xuất.</t>
  </si>
  <si>
    <t>Chuyên viên nhập liệu/chuyên viên khai thác/Lãnh đạo thực hiện xuất file báo cáo thống kê khen thưởng. Hệ thống thực hiện xuất dữ liệu báo cáo thống kê khen thưởng theo định dạng được chọn.</t>
  </si>
  <si>
    <t>Báo cáo văn bản quy phạm pháp luật</t>
  </si>
  <si>
    <t>Chuyên viên nhập liệu/chuyên viên khai thác/Lãnh đạo chọn chức năng báo cáo văn bản quy phạm pháp luật trên hệ thống. Hệ thống hiển thị danh sách văn bản quy phạm pháp luật.</t>
  </si>
  <si>
    <t>Chuyên viên nhập liệu/chuyên viên khai thác/Lãnh đạo nhập điều kiện tìm kiếm báo cáo văn bản quy phạm pháp luật và chọn tìm kiếm. Hệ thống hiển thị kết quả danh sách báo cáo theo các tiêu chí đã nhập.</t>
  </si>
  <si>
    <t>Chuyên viên nhập liệu/chuyên viên khai thác/Lãnh đạo chọn xem trước báo cáo văn bản quy phạm pháp luật. Hệ thống hiển thị chi tiết báo cáo trước khi xuất.</t>
  </si>
  <si>
    <t>Chuyên viên nhập liệu/chuyên viên khai thác/Lãnh đạo thực hiện xuất file báo cáo văn bản quy phạm pháp luật. Hệ thống thực hiện xuất dữ liệu báo cáo theo định dạng được chọn.</t>
  </si>
  <si>
    <t>Tích hợp liên thông chia sẻ dữ liệu</t>
  </si>
  <si>
    <t>VI.1</t>
  </si>
  <si>
    <t>API lấy dữ liệu tài liệu theo đơn vị</t>
  </si>
  <si>
    <t>API lấy dữ liệu tài liệu theo nhiệm vụ</t>
  </si>
  <si>
    <t>VI.2</t>
  </si>
  <si>
    <t>Tích hợp hệ thống định danh và xác thực điện tử</t>
  </si>
  <si>
    <t>API đồng bộ thông tin người dùng</t>
  </si>
  <si>
    <t>Hệ thống định danh và xác thực điện tử gửi dữ liệu tài khoản. Hệ thống kiểm tra thông tin người dùng, trong trường hợp hợp lệ, lưu gói tin vào CSDL và gửi phản hồi trạng thái tiếp nhận thành công sang hệ thống định danh và xác thực điện tử; trong trường hợp không hợp lệ, gửi phản hồi trạng thái tiếp nhận không thành công sang hệ thống định danh và xác thực điện tử</t>
  </si>
  <si>
    <t>API đồng bộ thông tin đơn vị</t>
  </si>
  <si>
    <t>VI.3</t>
  </si>
  <si>
    <t>API đồng bộ thông tin dashboard sang hệ thống Ứng dụng di động và cổng truy cập web</t>
  </si>
  <si>
    <t>Hệ thống Ứng dụng di động và Cổng truy cập web gửi yêu cầu lấy thông tin dữ liệu dashboard. Hệ thống truy vấn dữ liệu và trả ra kết quả thông tin dashboard</t>
  </si>
  <si>
    <t>Hệ thống UD di động và cổng truy cập web phản hồi kết quả nhận dữ liệu về hợp tác quốc tế thành công. Hệ thống ghi nhận trạng thái chia sẻ và cập nhật vào nhật ký</t>
  </si>
  <si>
    <t>API chia sẻ thông tin dữ liệu hợp tác quốc tế sang hệ thống Ứng dụng di động và cổng truy cập web</t>
  </si>
  <si>
    <t>Hệ thống Ứng dụng di động và Cổng truy cập web gửi yêu cầu lấy thông tin dữ liệu về hợp tác quốc tế. Hệ thống truy vấn dữ liệu và trả ra kết quả thông tin dữ liệu hợp tác quốc tế</t>
  </si>
  <si>
    <t>VI.4</t>
  </si>
  <si>
    <t>Nền tảng kết nối chia sẻ của Bộ Tư pháp (LGSP) yêu cầu cung cấp thông tin điều ước quốc tế, thỏa thuận quốc tế, thỏa thuận khác,  Hệ thống truy vấn dữ liệu và trả ra kết quả thông tin điều ước quốc tế, thỏa thuận quốc tế và thỏa thuận khác cho Nền tảng kết nối chia sẻ của Bộ Tư pháp (LGSP)</t>
  </si>
  <si>
    <t>Nền tảng kết nối chia sẻ của Bộ Tư pháp (LGSP) phản hồi kết quả nhận dữ liệu điều ước, thỏa thuận quốc tế thành công. Hệ thống ghi nhận trạng thái chia sẻ và cập nhật vào nhật ký</t>
  </si>
  <si>
    <t>Nền tảng kết nối chia sẻ của Bộ Tư pháp (LGSP) yêu cầu cung cấp thông tin chương trình dự án,  Hệ thống truy vấn dữ liệu và trả ra kết quả thông tin chương trình dự án cho Nền tảng kết nối chia sẻ của Bộ Tư pháp (LGSP)</t>
  </si>
  <si>
    <t>Nền tảng kết nối chia sẻ của Bộ Tư pháp (LGSP) phản hồi kết quả nhận dữ liệu chương trình dự án thành công. Hệ thống ghi nhận trạng thái chia sẻ và cập nhật vào nhật ký</t>
  </si>
  <si>
    <t>API chia sẻ danh sách chuyên gia</t>
  </si>
  <si>
    <t>Nền tảng kết nối chia sẻ của Bộ Tư pháp (LGSP) yêu cầu cung cấp thông tin chuyên gia, hệ thống truy vấn dữ liệu và trả ra kết quả thông tin chuyên gia cho Nền tảng kết nối chia sẻ của Bộ Tư pháp (LGSP)</t>
  </si>
  <si>
    <t>Nền tảng kết nối chia sẻ của Bộ Tư pháp (LGSP) phản hồi kết quả nhận dữ liệu chuyên gia thành công. Hệ thống ghi nhận trạng thái chia sẻ và cập nhật vào nhật ký</t>
  </si>
  <si>
    <t>API chia sẻ thông tin hội nghị hội thảo</t>
  </si>
  <si>
    <t>Nền tảng kết nối chia sẻ của Bộ Tư pháp (LGSP) yêu cầu cung cấp thông tin hội nghị hội thảo, hệ thống truy vấn dữ liệu và trả ra kết quả thông tin hội nghị hội thảo cho Nền tảng kết nối chia sẻ của Bộ Tư pháp (LGSP)</t>
  </si>
  <si>
    <t>Nền tảng kết nối chia sẻ của Bộ Tư pháp (LGSP) phản hồi kết quả nhận dữ liệu hội nghị hội thảo thành công. Hệ thống ghi nhận trạng thái chia sẻ và cập nhật vào nhật ký</t>
  </si>
  <si>
    <t>API chia sẻ thông tin sản phẩm nghiên cứu, truyền thông</t>
  </si>
  <si>
    <t>Nền tảng kết nối chia sẻ của Bộ Tư pháp (LGSP) yêu cầu cung cấp thông tin sản phẩm nghiên cứu, truyền thông, hệ thống truy vấn dữ liệu và trả ra kết quả thông tin thông tin sản phẩm nghiên cứu, truyền thông cho Nền tảng kết nối chia sẻ của Bộ Tư pháp (LGSP)</t>
  </si>
  <si>
    <t>Nền tảng kết nối chia sẻ của Bộ Tư pháp (LGSP) phản hồi kết quả nhận dữ liệu sản phẩm nghiên cứu, truyền thông thành công. Hệ thống ghi nhận trạng thái chia sẻ và cập nhật vào nhật ký</t>
  </si>
  <si>
    <t>API chia sẻ thông tin đoàn</t>
  </si>
  <si>
    <t>Nền tảng kết nối chia sẻ của Bộ Tư pháp (LGSP) yêu cầu cung cấp thông tin đoàn ra đoàn vào, hệ thống truy vấn dữ liệu và trả ra kết quả thông tin thông tin đoàn cho Nền tảng kết nối chia sẻ của Bộ Tư pháp (LGSP)</t>
  </si>
  <si>
    <t>Nền tảng kết nối chia sẻ của Bộ Tư pháp (LGSP) phản hồi kết quả nhận dữ liệu đoàn ra đoàn vào thành công. Hệ thống ghi nhận trạng thái chia sẻ và cập nhật vào nhật ký</t>
  </si>
  <si>
    <t>TỔNG</t>
  </si>
  <si>
    <t>DỰ ÁN ĐẦU TƯ THIẾT KẾ 2 BƯỚC</t>
  </si>
  <si>
    <t>Bảng tổng hợp chi phí xây lắp</t>
  </si>
  <si>
    <t>VAT</t>
  </si>
  <si>
    <t>Thành tiền</t>
  </si>
  <si>
    <t>Chi tiết các hạng mục thuộc Hạng mục hạ tầng kỹ thuật tham chiếu tại Điểm a, Khoản 5, Mục I, QĐ số 1688/QĐ-BTTTT ngày 11/10/2019</t>
  </si>
  <si>
    <t>Chi tiết các hạng mục thuộc Hạng mục hạ tầng kỹ thuật tham chiếu tại Điểm b, Khoản 5, Mục I, QĐ số 1688/QĐ-BTTTT ngày 11/10/2019</t>
  </si>
  <si>
    <t xml:space="preserve">Tổng mức đầu tư (chưa dự phòng) </t>
  </si>
  <si>
    <t>Ô E11 cần điền tay giá trị bằng ô H11, do lỗi vòng lặp</t>
  </si>
  <si>
    <t>Dự phòng</t>
  </si>
  <si>
    <t>Tham chiếu bảng Tổng mức đầu tư</t>
  </si>
  <si>
    <t>Tổng mức đầu tư (bao gồm dự phòng)</t>
  </si>
  <si>
    <t xml:space="preserve">BẢNG 2 - ĐỊNH MỨC CHI PHÍ QUẢN LÝ DỰ ÁN VÀ TƯ VẤN </t>
  </si>
  <si>
    <t>Đơn vị: đồng</t>
  </si>
  <si>
    <t>Các hạng mục chi phí 
(theo Quyết định số 1688/QĐ-BTTTT)</t>
  </si>
  <si>
    <r>
      <rPr>
        <b/>
        <sz val="12"/>
        <color theme="1"/>
        <rFont val="Times New Roman"/>
        <family val="1"/>
      </rPr>
      <t>Giá trị
(C</t>
    </r>
    <r>
      <rPr>
        <b/>
        <vertAlign val="subscript"/>
        <sz val="12"/>
        <color theme="1"/>
        <rFont val="Times New Roman"/>
        <family val="1"/>
      </rPr>
      <t>t</t>
    </r>
    <r>
      <rPr>
        <b/>
        <sz val="12"/>
        <color theme="1"/>
        <rFont val="Times New Roman"/>
        <family val="1"/>
      </rPr>
      <t>=G</t>
    </r>
    <r>
      <rPr>
        <b/>
        <vertAlign val="subscript"/>
        <sz val="12"/>
        <color theme="1"/>
        <rFont val="Times New Roman"/>
        <family val="1"/>
      </rPr>
      <t>t</t>
    </r>
    <r>
      <rPr>
        <b/>
        <sz val="12"/>
        <color theme="1"/>
        <rFont val="Times New Roman"/>
        <family val="1"/>
      </rPr>
      <t>*N</t>
    </r>
    <r>
      <rPr>
        <b/>
        <vertAlign val="subscript"/>
        <sz val="12"/>
        <color theme="1"/>
        <rFont val="Times New Roman"/>
        <family val="1"/>
      </rPr>
      <t>t</t>
    </r>
    <r>
      <rPr>
        <b/>
        <sz val="12"/>
        <color theme="1"/>
        <rFont val="Times New Roman"/>
        <family val="1"/>
      </rPr>
      <t>*K</t>
    </r>
    <r>
      <rPr>
        <b/>
        <vertAlign val="subscript"/>
        <sz val="12"/>
        <color theme="1"/>
        <rFont val="Times New Roman"/>
        <family val="1"/>
      </rPr>
      <t>đc</t>
    </r>
    <r>
      <rPr>
        <b/>
        <sz val="12"/>
        <color theme="1"/>
        <rFont val="Times New Roman"/>
        <family val="1"/>
      </rPr>
      <t>)</t>
    </r>
  </si>
  <si>
    <t xml:space="preserve">Chi phí thực hiện quản lý dự án (Bảng 1) </t>
  </si>
  <si>
    <r>
      <rPr>
        <b/>
        <sz val="10"/>
        <color theme="1"/>
        <rFont val="Times New Roman"/>
        <family val="1"/>
      </rPr>
      <t>G</t>
    </r>
    <r>
      <rPr>
        <b/>
        <vertAlign val="subscript"/>
        <sz val="10"/>
        <color theme="1"/>
        <rFont val="Times New Roman"/>
        <family val="1"/>
      </rPr>
      <t>thqlda</t>
    </r>
    <r>
      <rPr>
        <b/>
        <sz val="10"/>
        <color theme="1"/>
        <rFont val="Times New Roman"/>
        <family val="1"/>
      </rPr>
      <t xml:space="preserve"> = G</t>
    </r>
    <r>
      <rPr>
        <b/>
        <vertAlign val="subscript"/>
        <sz val="10"/>
        <color theme="1"/>
        <rFont val="Times New Roman"/>
        <family val="1"/>
      </rPr>
      <t>thqlda_ht</t>
    </r>
    <r>
      <rPr>
        <b/>
        <sz val="10"/>
        <color theme="1"/>
        <rFont val="Times New Roman"/>
        <family val="1"/>
      </rPr>
      <t xml:space="preserve"> + G</t>
    </r>
    <r>
      <rPr>
        <b/>
        <vertAlign val="subscript"/>
        <sz val="10"/>
        <color theme="1"/>
        <rFont val="Times New Roman"/>
        <family val="1"/>
      </rPr>
      <t>qlda_pmnb</t>
    </r>
  </si>
  <si>
    <r>
      <rPr>
        <sz val="10"/>
        <color theme="1"/>
        <rFont val="Times New Roman"/>
        <family val="1"/>
      </rPr>
      <t>+ Mặc định K</t>
    </r>
    <r>
      <rPr>
        <vertAlign val="subscript"/>
        <sz val="10"/>
        <color theme="1"/>
        <rFont val="Times New Roman"/>
        <family val="1"/>
      </rPr>
      <t>đc</t>
    </r>
    <r>
      <rPr>
        <sz val="10"/>
        <color theme="1"/>
        <rFont val="Times New Roman"/>
        <family val="1"/>
      </rPr>
      <t>=1
+ Thực hiện tại vùng hải đảo, tại vùng biên giới:  K</t>
    </r>
    <r>
      <rPr>
        <vertAlign val="subscript"/>
        <sz val="10"/>
        <color theme="1"/>
        <rFont val="Times New Roman"/>
        <family val="1"/>
      </rPr>
      <t>đc</t>
    </r>
    <r>
      <rPr>
        <sz val="10"/>
        <color theme="1"/>
        <rFont val="Times New Roman"/>
        <family val="1"/>
      </rPr>
      <t>=1.35
+ Triển khai ở các khu vực hoặc địa bàn nhiều tỉnh khác nhau:  Kđc=1.25
+ Mua sắm dự phòng/Thay thế 1 phần thiết bị thuộc hạ tầng hiện có/Mua sắm thiết bị không cần lắp đặt, phần mềm thương mại chiếm tỷ trọng &gt;=50% tổng chi phí xây lắp và thiết bị: Kđc=0.8</t>
    </r>
  </si>
  <si>
    <r>
      <rPr>
        <sz val="12"/>
        <color theme="1"/>
        <rFont val="Times New Roman"/>
        <family val="1"/>
      </rPr>
      <t>G</t>
    </r>
    <r>
      <rPr>
        <vertAlign val="subscript"/>
        <sz val="12"/>
        <color theme="1"/>
        <rFont val="Times New Roman"/>
        <family val="1"/>
      </rPr>
      <t>thqlda_ht</t>
    </r>
  </si>
  <si>
    <r>
      <rPr>
        <sz val="12"/>
        <color theme="1"/>
        <rFont val="Times New Roman"/>
        <family val="1"/>
      </rPr>
      <t>G</t>
    </r>
    <r>
      <rPr>
        <vertAlign val="subscript"/>
        <sz val="12"/>
        <color theme="1"/>
        <rFont val="Times New Roman"/>
        <family val="1"/>
      </rPr>
      <t>thqlda_pmnb</t>
    </r>
  </si>
  <si>
    <t xml:space="preserve">Chi phí lập kế hoạch thuê (Bảng 2) </t>
  </si>
  <si>
    <r>
      <rPr>
        <b/>
        <sz val="10"/>
        <color theme="1"/>
        <rFont val="Times New Roman"/>
        <family val="1"/>
      </rPr>
      <t>G</t>
    </r>
    <r>
      <rPr>
        <b/>
        <vertAlign val="subscript"/>
        <sz val="10"/>
        <color theme="1"/>
        <rFont val="Times New Roman"/>
        <family val="1"/>
      </rPr>
      <t>tvbckt</t>
    </r>
    <r>
      <rPr>
        <b/>
        <sz val="10"/>
        <color theme="1"/>
        <rFont val="Times New Roman"/>
        <family val="1"/>
      </rPr>
      <t xml:space="preserve"> = G</t>
    </r>
    <r>
      <rPr>
        <b/>
        <vertAlign val="subscript"/>
        <sz val="10"/>
        <color theme="1"/>
        <rFont val="Times New Roman"/>
        <family val="1"/>
      </rPr>
      <t>tvbckt_ht</t>
    </r>
    <r>
      <rPr>
        <b/>
        <sz val="10"/>
        <color theme="1"/>
        <rFont val="Times New Roman"/>
        <family val="1"/>
      </rPr>
      <t xml:space="preserve"> + G</t>
    </r>
    <r>
      <rPr>
        <b/>
        <vertAlign val="subscript"/>
        <sz val="10"/>
        <color theme="1"/>
        <rFont val="Times New Roman"/>
        <family val="1"/>
      </rPr>
      <t>tvbckt_pmnb</t>
    </r>
  </si>
  <si>
    <t>+ Mặc định Kđc=1
+ Triển khai ở các khu vực hoặc địa bàn nhiều tỉnh khác nhau:  Kđc=1.3
+ Cải tạo, sửa chữa, mở rộng, nâng cấp có tính toán kết nối với hạ tầng, công nghệ của dự án hiện có:  Kđc=1.2
+ Mua sắm dự phòng/Thay thế 1 phần thiết bị thuộc hạ tầng hiện có/Mua sắm thiết bị không cần lắp đặt, phần mềm thương mại chiếm tỷ trọng &gt;=50% tổng chi phí xây lắp và thiết bị: Kđc=0.7</t>
  </si>
  <si>
    <r>
      <rPr>
        <sz val="12"/>
        <color theme="1"/>
        <rFont val="Times New Roman"/>
        <family val="1"/>
      </rPr>
      <t>G</t>
    </r>
    <r>
      <rPr>
        <vertAlign val="subscript"/>
        <sz val="12"/>
        <color theme="1"/>
        <rFont val="Times New Roman"/>
        <family val="1"/>
      </rPr>
      <t>tvbckt_ht</t>
    </r>
  </si>
  <si>
    <r>
      <rPr>
        <sz val="12"/>
        <color theme="1"/>
        <rFont val="Times New Roman"/>
        <family val="1"/>
      </rPr>
      <t>G</t>
    </r>
    <r>
      <rPr>
        <vertAlign val="subscript"/>
        <sz val="12"/>
        <color theme="1"/>
        <rFont val="Times New Roman"/>
        <family val="1"/>
      </rPr>
      <t>tvbckt_pmnb</t>
    </r>
  </si>
  <si>
    <t xml:space="preserve">Chi phí lập Thiết kế chi tiết và dự toán (Bảng 3) </t>
  </si>
  <si>
    <r>
      <rPr>
        <b/>
        <sz val="10"/>
        <color theme="1"/>
        <rFont val="Times New Roman"/>
        <family val="1"/>
      </rPr>
      <t>G</t>
    </r>
    <r>
      <rPr>
        <b/>
        <vertAlign val="subscript"/>
        <sz val="10"/>
        <color theme="1"/>
        <rFont val="Times New Roman"/>
        <family val="1"/>
      </rPr>
      <t>tvtkct</t>
    </r>
    <r>
      <rPr>
        <b/>
        <sz val="10"/>
        <color theme="1"/>
        <rFont val="Times New Roman"/>
        <family val="1"/>
      </rPr>
      <t xml:space="preserve"> = G</t>
    </r>
    <r>
      <rPr>
        <b/>
        <vertAlign val="subscript"/>
        <sz val="10"/>
        <color theme="1"/>
        <rFont val="Times New Roman"/>
        <family val="1"/>
      </rPr>
      <t>tvtkct_ht</t>
    </r>
    <r>
      <rPr>
        <b/>
        <sz val="10"/>
        <color theme="1"/>
        <rFont val="Times New Roman"/>
        <family val="1"/>
      </rPr>
      <t xml:space="preserve"> + G</t>
    </r>
    <r>
      <rPr>
        <b/>
        <vertAlign val="subscript"/>
        <sz val="10"/>
        <color theme="1"/>
        <rFont val="Times New Roman"/>
        <family val="1"/>
      </rPr>
      <t>tvtkct_pmnb</t>
    </r>
  </si>
  <si>
    <t>+ Mặc định Kđc=1
+ Thiết kế ứng dụng công nghệ thông tin xây lắp ở hải đảo, biên giới; Thiết kế trong dự án triển khai ở các khu vực hoặc địa bàn nhiều tỉnh khác nhau:  Kđc=1.2
+ Thiết kế mở rộng, nâng cấp có tính toán kết nối với hạ tầng, kỹ thuật công nghệ của hệ thống hiện có:  Kđc=1.15</t>
  </si>
  <si>
    <r>
      <rPr>
        <sz val="12"/>
        <color theme="1"/>
        <rFont val="Times New Roman"/>
        <family val="1"/>
      </rPr>
      <t>G</t>
    </r>
    <r>
      <rPr>
        <vertAlign val="subscript"/>
        <sz val="12"/>
        <color theme="1"/>
        <rFont val="Times New Roman"/>
        <family val="1"/>
      </rPr>
      <t>tvtkct_ht</t>
    </r>
  </si>
  <si>
    <r>
      <rPr>
        <sz val="12"/>
        <color theme="1"/>
        <rFont val="Times New Roman"/>
        <family val="1"/>
      </rPr>
      <t>G</t>
    </r>
    <r>
      <rPr>
        <vertAlign val="subscript"/>
        <sz val="12"/>
        <color theme="1"/>
        <rFont val="Times New Roman"/>
        <family val="1"/>
      </rPr>
      <t>tvtkct_pmnb</t>
    </r>
  </si>
  <si>
    <r>
      <rPr>
        <b/>
        <sz val="10"/>
        <color theme="1"/>
        <rFont val="Times New Roman"/>
        <family val="1"/>
      </rPr>
      <t>G</t>
    </r>
    <r>
      <rPr>
        <b/>
        <vertAlign val="subscript"/>
        <sz val="10"/>
        <color theme="1"/>
        <rFont val="Times New Roman"/>
        <family val="1"/>
      </rPr>
      <t>tvhqda</t>
    </r>
    <r>
      <rPr>
        <b/>
        <sz val="10"/>
        <color theme="1"/>
        <rFont val="Times New Roman"/>
        <family val="1"/>
      </rPr>
      <t xml:space="preserve"> = G</t>
    </r>
    <r>
      <rPr>
        <b/>
        <vertAlign val="subscript"/>
        <sz val="10"/>
        <color theme="1"/>
        <rFont val="Times New Roman"/>
        <family val="1"/>
      </rPr>
      <t>tvhqda_ht</t>
    </r>
    <r>
      <rPr>
        <b/>
        <sz val="10"/>
        <color theme="1"/>
        <rFont val="Times New Roman"/>
        <family val="1"/>
      </rPr>
      <t xml:space="preserve"> + G</t>
    </r>
    <r>
      <rPr>
        <b/>
        <vertAlign val="subscript"/>
        <sz val="10"/>
        <color theme="1"/>
        <rFont val="Times New Roman"/>
        <family val="1"/>
      </rPr>
      <t>tvhqda_pmnb</t>
    </r>
  </si>
  <si>
    <t>Không nhỏ hơn 2.000.000 đồng (chưa bao gồm Thuế GTGT)</t>
  </si>
  <si>
    <r>
      <rPr>
        <sz val="10"/>
        <color theme="1"/>
        <rFont val="Times New Roman"/>
        <family val="1"/>
      </rPr>
      <t>G</t>
    </r>
    <r>
      <rPr>
        <vertAlign val="subscript"/>
        <sz val="10"/>
        <color theme="1"/>
        <rFont val="Times New Roman"/>
        <family val="1"/>
      </rPr>
      <t>tvhqda_ht</t>
    </r>
  </si>
  <si>
    <r>
      <rPr>
        <sz val="10"/>
        <color theme="1"/>
        <rFont val="Times New Roman"/>
        <family val="1"/>
      </rPr>
      <t>G</t>
    </r>
    <r>
      <rPr>
        <vertAlign val="subscript"/>
        <sz val="10"/>
        <color theme="1"/>
        <rFont val="Times New Roman"/>
        <family val="1"/>
      </rPr>
      <t>tvhqda_pmnb</t>
    </r>
  </si>
  <si>
    <t xml:space="preserve">Chi phí thẩm tra thiết kế chi tiết (Bảng 5) </t>
  </si>
  <si>
    <r>
      <rPr>
        <b/>
        <sz val="10"/>
        <color theme="1"/>
        <rFont val="Times New Roman"/>
        <family val="1"/>
      </rPr>
      <t>G</t>
    </r>
    <r>
      <rPr>
        <b/>
        <vertAlign val="subscript"/>
        <sz val="10"/>
        <color theme="1"/>
        <rFont val="Times New Roman"/>
        <family val="1"/>
      </rPr>
      <t>tttkct</t>
    </r>
    <r>
      <rPr>
        <b/>
        <sz val="10"/>
        <color theme="1"/>
        <rFont val="Times New Roman"/>
        <family val="1"/>
      </rPr>
      <t xml:space="preserve"> = G</t>
    </r>
    <r>
      <rPr>
        <b/>
        <vertAlign val="subscript"/>
        <sz val="10"/>
        <color theme="1"/>
        <rFont val="Times New Roman"/>
        <family val="1"/>
      </rPr>
      <t>tttkct_ht</t>
    </r>
    <r>
      <rPr>
        <b/>
        <sz val="10"/>
        <color theme="1"/>
        <rFont val="Times New Roman"/>
        <family val="1"/>
      </rPr>
      <t xml:space="preserve"> + G</t>
    </r>
    <r>
      <rPr>
        <b/>
        <vertAlign val="subscript"/>
        <sz val="10"/>
        <color theme="1"/>
        <rFont val="Times New Roman"/>
        <family val="1"/>
      </rPr>
      <t>tttkct_pmnb</t>
    </r>
  </si>
  <si>
    <r>
      <rPr>
        <sz val="10"/>
        <color theme="1"/>
        <rFont val="Times New Roman"/>
        <family val="1"/>
      </rPr>
      <t>G</t>
    </r>
    <r>
      <rPr>
        <vertAlign val="subscript"/>
        <sz val="10"/>
        <color theme="1"/>
        <rFont val="Times New Roman"/>
        <family val="1"/>
      </rPr>
      <t>tttkct_ht</t>
    </r>
  </si>
  <si>
    <r>
      <rPr>
        <sz val="10"/>
        <color theme="1"/>
        <rFont val="Times New Roman"/>
        <family val="1"/>
      </rPr>
      <t>G</t>
    </r>
    <r>
      <rPr>
        <vertAlign val="subscript"/>
        <sz val="10"/>
        <color theme="1"/>
        <rFont val="Times New Roman"/>
        <family val="1"/>
      </rPr>
      <t>tttkct_pmnb</t>
    </r>
  </si>
  <si>
    <t xml:space="preserve">Chi phí thẩm tra dự toán (Bảng 6) </t>
  </si>
  <si>
    <r>
      <rPr>
        <b/>
        <sz val="10"/>
        <color theme="1"/>
        <rFont val="Times New Roman"/>
        <family val="1"/>
      </rPr>
      <t>G</t>
    </r>
    <r>
      <rPr>
        <b/>
        <vertAlign val="subscript"/>
        <sz val="10"/>
        <color theme="1"/>
        <rFont val="Times New Roman"/>
        <family val="1"/>
      </rPr>
      <t>ttdt</t>
    </r>
    <r>
      <rPr>
        <b/>
        <sz val="10"/>
        <color theme="1"/>
        <rFont val="Times New Roman"/>
        <family val="1"/>
      </rPr>
      <t xml:space="preserve"> = G</t>
    </r>
    <r>
      <rPr>
        <b/>
        <vertAlign val="subscript"/>
        <sz val="10"/>
        <color theme="1"/>
        <rFont val="Times New Roman"/>
        <family val="1"/>
      </rPr>
      <t>ttdt_ht</t>
    </r>
    <r>
      <rPr>
        <b/>
        <sz val="10"/>
        <color theme="1"/>
        <rFont val="Times New Roman"/>
        <family val="1"/>
      </rPr>
      <t xml:space="preserve"> + G</t>
    </r>
    <r>
      <rPr>
        <b/>
        <vertAlign val="subscript"/>
        <sz val="10"/>
        <color theme="1"/>
        <rFont val="Times New Roman"/>
        <family val="1"/>
      </rPr>
      <t>ttdt_pmnb</t>
    </r>
  </si>
  <si>
    <r>
      <rPr>
        <sz val="10"/>
        <color theme="1"/>
        <rFont val="Times New Roman"/>
        <family val="1"/>
      </rPr>
      <t>G</t>
    </r>
    <r>
      <rPr>
        <vertAlign val="subscript"/>
        <sz val="10"/>
        <color theme="1"/>
        <rFont val="Times New Roman"/>
        <family val="1"/>
      </rPr>
      <t>ttdt_ht</t>
    </r>
  </si>
  <si>
    <r>
      <rPr>
        <sz val="10"/>
        <color theme="1"/>
        <rFont val="Times New Roman"/>
        <family val="1"/>
      </rPr>
      <t>G</t>
    </r>
    <r>
      <rPr>
        <vertAlign val="subscript"/>
        <sz val="10"/>
        <color theme="1"/>
        <rFont val="Times New Roman"/>
        <family val="1"/>
      </rPr>
      <t>ttdt_pmnb</t>
    </r>
  </si>
  <si>
    <t>Định mức chi phí lập hồ sơ mời thầu, đánh giá hồ sơ dự thầu xây lắp (Bảng số 7)</t>
  </si>
  <si>
    <r>
      <rPr>
        <b/>
        <sz val="10"/>
        <color theme="1"/>
        <rFont val="Times New Roman"/>
        <family val="1"/>
      </rPr>
      <t>G</t>
    </r>
    <r>
      <rPr>
        <b/>
        <vertAlign val="subscript"/>
        <sz val="10"/>
        <color theme="1"/>
        <rFont val="Times New Roman"/>
        <family val="1"/>
      </rPr>
      <t>gstc</t>
    </r>
    <r>
      <rPr>
        <b/>
        <sz val="10"/>
        <color theme="1"/>
        <rFont val="Times New Roman"/>
        <family val="1"/>
      </rPr>
      <t xml:space="preserve"> = G</t>
    </r>
    <r>
      <rPr>
        <b/>
        <vertAlign val="subscript"/>
        <sz val="10"/>
        <color theme="1"/>
        <rFont val="Times New Roman"/>
        <family val="1"/>
      </rPr>
      <t>gstc_ht</t>
    </r>
    <r>
      <rPr>
        <b/>
        <sz val="10"/>
        <color theme="1"/>
        <rFont val="Times New Roman"/>
        <family val="1"/>
      </rPr>
      <t xml:space="preserve"> + G</t>
    </r>
    <r>
      <rPr>
        <b/>
        <vertAlign val="subscript"/>
        <sz val="10"/>
        <color theme="1"/>
        <rFont val="Times New Roman"/>
        <family val="1"/>
      </rPr>
      <t>gstc_pmnb</t>
    </r>
  </si>
  <si>
    <t>1. Hệ số điều chỉnh Kđc:
+ Mặc định Kđc=1
+ Dự án đầu tư có tổng giá trị mua sắm dự phòng, thay thế một phần các thiết bị phần cứng thuộc hệ thống hạ tầng kỹ thuật hiện có, mua sắm thiết bị không cần lắp đặt, phần mềm thương mại chiếm tỷ trọng ≥ 50% tổng chi phí xây lắp và thiết bị: Kđc=0.67
2. Tối thiểu không nhỏ hơn 10,000,000 đ (chưa gồm VAT)</t>
  </si>
  <si>
    <r>
      <rPr>
        <sz val="10"/>
        <color theme="1"/>
        <rFont val="Times New Roman"/>
        <family val="1"/>
      </rPr>
      <t>G</t>
    </r>
    <r>
      <rPr>
        <vertAlign val="subscript"/>
        <sz val="10"/>
        <color theme="1"/>
        <rFont val="Times New Roman"/>
        <family val="1"/>
      </rPr>
      <t>gstc_ht</t>
    </r>
  </si>
  <si>
    <r>
      <rPr>
        <sz val="10"/>
        <color theme="1"/>
        <rFont val="Times New Roman"/>
        <family val="1"/>
      </rPr>
      <t>G</t>
    </r>
    <r>
      <rPr>
        <vertAlign val="subscript"/>
        <sz val="10"/>
        <color theme="1"/>
        <rFont val="Times New Roman"/>
        <family val="1"/>
      </rPr>
      <t>gstc_pmnb</t>
    </r>
  </si>
  <si>
    <t>Chi phí lập hồ sơ mời thầu, đánh giá gồ sơ dự thầu mua sắm thiết bị (Bảng 8)</t>
  </si>
  <si>
    <r>
      <rPr>
        <b/>
        <sz val="10"/>
        <color theme="1"/>
        <rFont val="Times New Roman"/>
        <family val="1"/>
      </rPr>
      <t>G</t>
    </r>
    <r>
      <rPr>
        <b/>
        <vertAlign val="subscript"/>
        <sz val="10"/>
        <color theme="1"/>
        <rFont val="Times New Roman"/>
        <family val="1"/>
      </rPr>
      <t>tvlhsmt</t>
    </r>
    <r>
      <rPr>
        <b/>
        <sz val="10"/>
        <color theme="1"/>
        <rFont val="Times New Roman"/>
        <family val="1"/>
      </rPr>
      <t xml:space="preserve"> = G</t>
    </r>
    <r>
      <rPr>
        <b/>
        <vertAlign val="subscript"/>
        <sz val="10"/>
        <color theme="1"/>
        <rFont val="Times New Roman"/>
        <family val="1"/>
      </rPr>
      <t>tvlhsmt_ht</t>
    </r>
    <r>
      <rPr>
        <b/>
        <sz val="10"/>
        <color theme="1"/>
        <rFont val="Times New Roman"/>
        <family val="1"/>
      </rPr>
      <t xml:space="preserve"> + G</t>
    </r>
    <r>
      <rPr>
        <b/>
        <vertAlign val="subscript"/>
        <sz val="10"/>
        <color theme="1"/>
        <rFont val="Times New Roman"/>
        <family val="1"/>
      </rPr>
      <t>tvlhsmt_pmnb</t>
    </r>
  </si>
  <si>
    <t>1. Tỷ lệ:
- Lập HSMT: 40%
- Phân tích đánh giá HSDT: 60%
2. Tối thiểu không nhỏ hơn 5.000.000 đồng (chưa bao gồm VAT)</t>
  </si>
  <si>
    <r>
      <rPr>
        <sz val="10"/>
        <color theme="1"/>
        <rFont val="Times New Roman"/>
        <family val="1"/>
      </rPr>
      <t>G</t>
    </r>
    <r>
      <rPr>
        <vertAlign val="subscript"/>
        <sz val="10"/>
        <color theme="1"/>
        <rFont val="Times New Roman"/>
        <family val="1"/>
      </rPr>
      <t>tvlhsmt_ht</t>
    </r>
  </si>
  <si>
    <r>
      <rPr>
        <sz val="10"/>
        <color theme="1"/>
        <rFont val="Times New Roman"/>
        <family val="1"/>
      </rPr>
      <t>G</t>
    </r>
    <r>
      <rPr>
        <vertAlign val="subscript"/>
        <sz val="10"/>
        <color theme="1"/>
        <rFont val="Times New Roman"/>
        <family val="1"/>
      </rPr>
      <t>tvlhsmt_pmnb</t>
    </r>
  </si>
  <si>
    <t xml:space="preserve">Chi phí giám sát thi công lắp đặt phần cứng, cài đặt phần mềm (Bảng 9) </t>
  </si>
  <si>
    <t>CÁC CHI PHÍ KHÁC</t>
  </si>
  <si>
    <t>Các hạng mục chi phí 
(Nghị định số 99/2021/NĐ-CP)</t>
  </si>
  <si>
    <t>Gi</t>
  </si>
  <si>
    <t>Ka</t>
  </si>
  <si>
    <t>Kb</t>
  </si>
  <si>
    <t>Ki</t>
  </si>
  <si>
    <t>Chi phí thẩm tra, phê duyệt quyết toán</t>
  </si>
  <si>
    <r>
      <rPr>
        <sz val="12"/>
        <color theme="1"/>
        <rFont val="Times New Roman"/>
        <family val="1"/>
      </rPr>
      <t>TMĐT (</t>
    </r>
    <r>
      <rPr>
        <i/>
        <sz val="12"/>
        <color theme="1"/>
        <rFont val="Times New Roman"/>
        <family val="1"/>
      </rPr>
      <t>không bao gồm dự phòng</t>
    </r>
    <r>
      <rPr>
        <sz val="12"/>
        <color theme="1"/>
        <rFont val="Times New Roman"/>
        <family val="1"/>
      </rPr>
      <t xml:space="preserve">)  x Ki x 0,5 x 0,7 </t>
    </r>
  </si>
  <si>
    <r>
      <rPr>
        <sz val="12"/>
        <color theme="1"/>
        <rFont val="Times New Roman"/>
        <family val="1"/>
      </rPr>
      <t xml:space="preserve">1. Dự án được nhà thầu kiểm toán độc lập thực hiện kiểm toán báo cáo quyết toán hoặc cơ quan Kiểm toán nhà nước, cơ quan thanh tra thực hiện kiểm toán, thanh tra đầy đủ các nội dung theo quy định. Định mức chi phí thẩm tra, phê duyệt quyết toán được tính </t>
    </r>
    <r>
      <rPr>
        <sz val="12"/>
        <color rgb="FFFF0000"/>
        <rFont val="Times New Roman"/>
        <family val="1"/>
      </rPr>
      <t>bằng 50% định mức quy định</t>
    </r>
    <r>
      <rPr>
        <sz val="12"/>
        <color theme="1"/>
        <rFont val="Times New Roman"/>
        <family val="1"/>
      </rPr>
      <t xml:space="preserve">
2.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chi phí thẩm tra, phê duyệt quyết toán được tính bằng </t>
    </r>
    <r>
      <rPr>
        <sz val="12"/>
        <color rgb="FFFF0000"/>
        <rFont val="Times New Roman"/>
        <family val="1"/>
      </rPr>
      <t>70% định mức quy định
3. Quy định tối thiểu là 500.000 đồng</t>
    </r>
  </si>
  <si>
    <t>Chi phí kiểm toán độc lập</t>
  </si>
  <si>
    <r>
      <rPr>
        <sz val="12"/>
        <color theme="1"/>
        <rFont val="Times New Roman"/>
        <family val="1"/>
      </rPr>
      <t>TMĐT  (</t>
    </r>
    <r>
      <rPr>
        <i/>
        <sz val="12"/>
        <color theme="1"/>
        <rFont val="Times New Roman"/>
        <family val="1"/>
      </rPr>
      <t>không bao gồm dự phòng</t>
    </r>
    <r>
      <rPr>
        <sz val="12"/>
        <color theme="1"/>
        <rFont val="Times New Roman"/>
        <family val="1"/>
      </rPr>
      <t>) x Ki x 0,7</t>
    </r>
  </si>
  <si>
    <r>
      <rPr>
        <sz val="12"/>
        <color theme="1"/>
        <rFont val="Times New Roman"/>
        <family val="1"/>
      </rPr>
      <t xml:space="preserve">1.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kiểm toán độc lập được tính bằng </t>
    </r>
    <r>
      <rPr>
        <sz val="12"/>
        <color rgb="FFFF0000"/>
        <rFont val="Times New Roman"/>
        <family val="1"/>
      </rPr>
      <t>70% định mức quy định</t>
    </r>
    <r>
      <rPr>
        <sz val="12"/>
        <color theme="1"/>
        <rFont val="Times New Roman"/>
        <family val="1"/>
      </rPr>
      <t xml:space="preserve">
2. Quy định tối thiểu là 1.000.000 đồng và cộng với VAT</t>
    </r>
  </si>
  <si>
    <t>Hạng mục chi phí (Thông tư số 28/2023/TT-BTC)</t>
  </si>
  <si>
    <t>Ni</t>
  </si>
  <si>
    <t>Lệ phí thẩm định Dự án đầu tư (Báo cáo nghiên cứu khả thi)</t>
  </si>
  <si>
    <t xml:space="preserve">TMĐT  x Ki </t>
  </si>
  <si>
    <t>TMĐT bao gồm cả dự phòng</t>
  </si>
  <si>
    <t>BẢNG CẤU HÌNH CHẠY TỰ ĐỘNG ĐỂ ĐIỀN THÔNG TIN LÊN BẢNG BÊN TRÊN =&gt; KHÔNG CẦN QUAN TÂM</t>
  </si>
  <si>
    <t>ĐỊNH MỨC THEO QUYẾT ĐỊNH 1688/QĐ-BTTTT</t>
  </si>
  <si>
    <t>Bảng số 1: Định mức chi phí quản lý dự án</t>
  </si>
  <si>
    <t>Loại dự án</t>
  </si>
  <si>
    <t>Định mức áp dụng</t>
  </si>
  <si>
    <t>Bảng định mức (chưa có thuế GTGT) (tỷ đồng)</t>
  </si>
  <si>
    <t>Dự án hạ tầng kỹ thuật công nghệ thông tin</t>
  </si>
  <si>
    <t>Dự án phần mềm nội bộ, cơ sở dữ liệu</t>
  </si>
  <si>
    <t>Bảng số 2: Định mức chi phí lập dự án đầu tư</t>
  </si>
  <si>
    <t>Bảng số 3: Định mức chi phí lập thiết kế thi công và dự toán</t>
  </si>
  <si>
    <t>Bảng số 4: Định mức chi phí thẩm tra tính hiệu quả và tính khả thi của dự án đầu tư</t>
  </si>
  <si>
    <t>Bảng số 5: Định mức chi phí thẩm tra thiết kế thi công</t>
  </si>
  <si>
    <t xml:space="preserve">Bảng số 6: Định mức chi phí thẩm tra dự toán </t>
  </si>
  <si>
    <t>Bảng số 7: Định mức chi phí lập hồ sơ mời thầu, đánh giá hồ sơ dự thầu xây lắp</t>
  </si>
  <si>
    <t>Bảng số 8: Định mức chi phí lập hồ sơ mời thầu, đánh giá hồ sơ dự thầu mua sắm thiết bị</t>
  </si>
  <si>
    <t>Bảng số 9: Định mức chi phí giám sát thi công lắp đặt phần cứng, cài đặt phần mềm</t>
  </si>
  <si>
    <t>Dự án  phần mềm nội bộ, cơ sở dữ liệu</t>
  </si>
  <si>
    <t>Bảng số 10: Lệ phí thẩm định dự án đầu tư (Thông tư số 28/2023/TT-BTC)</t>
  </si>
  <si>
    <t>Tổng mức đầu tư dự án 
(tỷ đồng)</t>
  </si>
  <si>
    <t>Tỷ lệ %</t>
  </si>
  <si>
    <t>Bảng số 11: Chi phí thẩm tra, phê duyệt quyết toán, kiểm toán độc lập (Nghị định số 99/2021/NĐ-CP))</t>
  </si>
  <si>
    <t>&gt;</t>
  </si>
  <si>
    <t>Thẩm tra, phê duyệt (%)</t>
  </si>
  <si>
    <t>Kiểm toán (%)</t>
  </si>
  <si>
    <t>Thù lao trợ giảng (01 trợ giảng)</t>
  </si>
  <si>
    <t>Mục a, Khoản 2, Điều 4 Thông tư 100/2018/TT-BTC theo thực tế</t>
  </si>
  <si>
    <t xml:space="preserve">Ghi chú: Lương chuyên gia tư vấn (CGTV) áp dụng thông tư 004/2025/TT-BNV của Bộ Nội vụ </t>
  </si>
  <si>
    <t>Chuyên viên nhập liệu/lãnh đạo thực hiện chỉnh sửa thỏa thuận quốc tế. Hệ thống kiểm tra tính hợp lệ của dữ liệu, nếu hợp lệ thì cập nhật vào CSDL và hiển thị kết quả, nếu không hợp lệ báo lỗi cụ thể.</t>
  </si>
  <si>
    <t>Chuyên viên nhập liệu/lãnh đạo thực hiện xóa thỏa thuận quốc tế. Hệ thống kiểm tra tính hợp lệ của dữ liệu, nếu hợp lệ thì thực hiện xóa và hiển thị kết quả, nếu không hợp lệ báo lỗi cụ thể.</t>
  </si>
  <si>
    <r>
      <t xml:space="preserve">* Hoặc là Chuyên gia tư vấn </t>
    </r>
    <r>
      <rPr>
        <b/>
        <sz val="10"/>
        <color theme="1"/>
        <rFont val="Times New Roman"/>
        <family val="1"/>
      </rPr>
      <t>có bằng đại học</t>
    </r>
    <r>
      <rPr>
        <sz val="10"/>
        <color theme="1"/>
        <rFont val="Times New Roman"/>
        <family val="1"/>
      </rPr>
      <t xml:space="preserve"> đúng chuyên ngành tư vấn và có </t>
    </r>
    <r>
      <rPr>
        <b/>
        <sz val="10"/>
        <color theme="1"/>
        <rFont val="Times New Roman"/>
        <family val="1"/>
      </rPr>
      <t>dưới 5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đúng chuyên ngành tư vấn và có </t>
    </r>
    <r>
      <rPr>
        <b/>
        <sz val="10"/>
        <color theme="1"/>
        <rFont val="Times New Roman"/>
        <family val="1"/>
      </rPr>
      <t>dưới 3 năm</t>
    </r>
    <r>
      <rPr>
        <sz val="10"/>
        <color theme="1"/>
        <rFont val="Times New Roman"/>
        <family val="1"/>
      </rPr>
      <t xml:space="preserve"> kinh nghiệm trong chuyên ngành tư vấn.</t>
    </r>
  </si>
  <si>
    <r>
      <t xml:space="preserve">* Hoặc là Chuyên gia tư vấn có </t>
    </r>
    <r>
      <rPr>
        <b/>
        <sz val="10"/>
        <color theme="1"/>
        <rFont val="Times New Roman"/>
        <family val="1"/>
      </rPr>
      <t>bằng</t>
    </r>
    <r>
      <rPr>
        <sz val="10"/>
        <color theme="1"/>
        <rFont val="Times New Roman"/>
        <family val="1"/>
      </rPr>
      <t xml:space="preserve"> </t>
    </r>
    <r>
      <rPr>
        <b/>
        <sz val="10"/>
        <color theme="1"/>
        <rFont val="Times New Roman"/>
        <family val="1"/>
      </rPr>
      <t>đại học</t>
    </r>
    <r>
      <rPr>
        <sz val="10"/>
        <color theme="1"/>
        <rFont val="Times New Roman"/>
        <family val="1"/>
      </rPr>
      <t xml:space="preserve"> đúng chuyên ngành tư vấn và có </t>
    </r>
    <r>
      <rPr>
        <b/>
        <sz val="10"/>
        <color theme="1"/>
        <rFont val="Times New Roman"/>
        <family val="1"/>
      </rPr>
      <t>từ 5 đến dưới 10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và có </t>
    </r>
    <r>
      <rPr>
        <b/>
        <sz val="10"/>
        <color theme="1"/>
        <rFont val="Times New Roman"/>
        <family val="1"/>
      </rPr>
      <t>từ 3 đến dưới 5 năm</t>
    </r>
    <r>
      <rPr>
        <sz val="10"/>
        <color theme="1"/>
        <rFont val="Times New Roman"/>
        <family val="1"/>
      </rPr>
      <t xml:space="preserve"> kinh nghiệm trong chuyên ngành tư vấn.</t>
    </r>
  </si>
  <si>
    <r>
      <t xml:space="preserve">* Hoặc là Chuyên gia tư vấn có </t>
    </r>
    <r>
      <rPr>
        <b/>
        <sz val="10"/>
        <color theme="1"/>
        <rFont val="Times New Roman"/>
        <family val="1"/>
      </rPr>
      <t>bằng đại học</t>
    </r>
    <r>
      <rPr>
        <sz val="10"/>
        <color theme="1"/>
        <rFont val="Times New Roman"/>
        <family val="1"/>
      </rPr>
      <t xml:space="preserve"> đúng chuyên ngành tư vấn và có </t>
    </r>
    <r>
      <rPr>
        <b/>
        <sz val="10"/>
        <color theme="1"/>
        <rFont val="Times New Roman"/>
        <family val="1"/>
      </rPr>
      <t>từ 10 đến dưới 15 năm</t>
    </r>
    <r>
      <rPr>
        <sz val="10"/>
        <color theme="1"/>
        <rFont val="Times New Roman"/>
        <family val="1"/>
      </rPr>
      <t xml:space="preserve"> kinh nghiệm trong chuyên ngành tư vấn;
* Hoặc là Chuyên gia tư vấn có </t>
    </r>
    <r>
      <rPr>
        <b/>
        <sz val="10"/>
        <color theme="1"/>
        <rFont val="Times New Roman"/>
        <family val="1"/>
      </rPr>
      <t>bằng thạc sĩ</t>
    </r>
    <r>
      <rPr>
        <sz val="10"/>
        <color theme="1"/>
        <rFont val="Times New Roman"/>
        <family val="1"/>
      </rPr>
      <t xml:space="preserve"> trở lên đúng chuyên ngành tư vấn và có </t>
    </r>
    <r>
      <rPr>
        <b/>
        <sz val="10"/>
        <color theme="1"/>
        <rFont val="Times New Roman"/>
        <family val="1"/>
      </rPr>
      <t>từ 5 đến dưới 8 năm</t>
    </r>
    <r>
      <rPr>
        <sz val="10"/>
        <color theme="1"/>
        <rFont val="Times New Roman"/>
        <family val="1"/>
      </rPr>
      <t xml:space="preserve"> kinh nghiệm trong chuyên ngành tư vấn;
* Hoặc là Chuyên gia tư vấn đảm nhiệm c</t>
    </r>
    <r>
      <rPr>
        <b/>
        <sz val="10"/>
        <color theme="1"/>
        <rFont val="Times New Roman"/>
        <family val="1"/>
      </rPr>
      <t>hức danh chủ trì triển khai một hoặc một số hạng mục</t>
    </r>
    <r>
      <rPr>
        <sz val="10"/>
        <color theme="1"/>
        <rFont val="Times New Roman"/>
        <family val="1"/>
      </rPr>
      <t xml:space="preserve"> thuộc gói thầu tư vấn.</t>
    </r>
  </si>
  <si>
    <r>
      <t>* Hoặc là Chuyên gia tư vấn có bằng</t>
    </r>
    <r>
      <rPr>
        <b/>
        <sz val="10"/>
        <color theme="1"/>
        <rFont val="Times New Roman"/>
        <family val="1"/>
      </rPr>
      <t xml:space="preserve"> đại học đúng chuyên ngành tư vấn và có từ 15 năm kinh nghiệm trở lên</t>
    </r>
    <r>
      <rPr>
        <sz val="10"/>
        <color theme="1"/>
        <rFont val="Times New Roman"/>
        <family val="1"/>
      </rPr>
      <t xml:space="preserve"> trong chuyên ngành tư vấn;
* Hoặc là Chuyên gia tư vấn có bằng </t>
    </r>
    <r>
      <rPr>
        <b/>
        <sz val="10"/>
        <color theme="1"/>
        <rFont val="Times New Roman"/>
        <family val="1"/>
      </rPr>
      <t xml:space="preserve">thạc sĩ </t>
    </r>
    <r>
      <rPr>
        <sz val="10"/>
        <color theme="1"/>
        <rFont val="Times New Roman"/>
        <family val="1"/>
      </rPr>
      <t xml:space="preserve">trở lên đúng chuyên ngành tư vấn và có </t>
    </r>
    <r>
      <rPr>
        <b/>
        <sz val="10"/>
        <color theme="1"/>
        <rFont val="Times New Roman"/>
        <family val="1"/>
      </rPr>
      <t>từ 8 năm</t>
    </r>
    <r>
      <rPr>
        <sz val="10"/>
        <color theme="1"/>
        <rFont val="Times New Roman"/>
        <family val="1"/>
      </rPr>
      <t xml:space="preserve"> kinh nghiệm trở lên trong chuyên ngành tư vấn.
* Hoặc là Chuyên gia tư vấn đảm nhiệm</t>
    </r>
    <r>
      <rPr>
        <b/>
        <sz val="10"/>
        <color theme="1"/>
        <rFont val="Times New Roman"/>
        <family val="1"/>
      </rPr>
      <t xml:space="preserve"> chức danh Trưởng nhóm tư vấn</t>
    </r>
    <r>
      <rPr>
        <sz val="10"/>
        <color theme="1"/>
        <rFont val="Times New Roman"/>
        <family val="1"/>
      </rPr>
      <t xml:space="preserve"> hoặc chủ trì tổ chức, điều hành gói thầu tư vấn.</t>
    </r>
  </si>
  <si>
    <t xml:space="preserve">Lương chuyên gia tư vấn (CGTV) áp dụng thông tư 004/2025/TT-BNV của Bộ Nội vụ </t>
  </si>
  <si>
    <r>
      <rPr>
        <sz val="13"/>
        <color rgb="FF000000"/>
        <rFont val="Times New Roman"/>
        <family val="1"/>
      </rPr>
      <t>Lương ngày (đ/ngày)</t>
    </r>
    <r>
      <rPr>
        <b/>
        <sz val="13"/>
        <color rgb="FF000000"/>
        <rFont val="Times New Roman"/>
        <family val="1"/>
      </rPr>
      <t xml:space="preserve">
Tại điều 3 Thông tư
</t>
    </r>
    <r>
      <rPr>
        <sz val="10"/>
        <color rgb="FF000000"/>
        <rFont val="Times New Roman"/>
        <family val="1"/>
      </rPr>
      <t>Mức lương theo ngày áp dụng đối với chuyên gia tư vấn có thời gian làm việc đủ 8 giờ, được xác định trên cơ sở mức lương theo tháng quy định tại khoản 1 Điều này chia cho 26 ngày.</t>
    </r>
  </si>
  <si>
    <t>- Căn cứ lập dự toán: 
+ Thông tư 004/2025/TT-BNV của Bộ Nội vụ , ngày 07 tháng 05 năm 2015, v.v "QUY ĐỊNH MỨC LƯƠNG CỦA CHUYÊN GIA TƯ VẤN TRONG NƯỚC LÀM CƠ SỞ CHO VIỆC XÁC ĐỊNH GIÁ GÓI THẦU"</t>
  </si>
  <si>
    <t xml:space="preserve">Khoản 7, Điều 6 , Thông tư số 12/2025/TT-BTC </t>
  </si>
  <si>
    <t>Chuyên viên nhập liệu/lãnh đạo thực hiện xuất file danh sách đối tác nước ngoài. Hệ thống thực hiện xuất dữ liệu danh sách đối tác nước ngoài theo định dạng được chọn.</t>
  </si>
  <si>
    <t>Chuyên viên nhập liệu/lãnh đạo nhập điều kiện tìm kiếm quốc  gia và chọn tìm kiếm. Hệ thống hiển thị kết quả danh sách quốc  gia theo các tiêu chí đã nhập.</t>
  </si>
  <si>
    <t>Chuyên viên nhập liệu/lãnh đạo thực hiện xuất file danh sách quốc  gia. Hệ thống thực hiện xuất dữ liệu danh sách quốc  gia theo định dạng được chọn.</t>
  </si>
  <si>
    <t>Chuyên viên nhập liệu/lãnh đạo nhập điều kiện tìm kiếm cơ quan tổ chức trong nước và chọn tìm kiếm. Hệ thống hiển thị kết quả danh sách cơ quan tổ chức trong nước theo các tiêu chí đã nhập.</t>
  </si>
  <si>
    <t>Chuyên viên nhập liệu/lãnh đạo thực hiện xuất file danh sách cơ quan tổ chức trong nước. Hệ thống thực hiện xuất dữ liệu danh sách cơ quan tổ chức trong nước theo định dạng được chọn.</t>
  </si>
  <si>
    <t>Chuyên viên nhập liệu/lãnh đạo thực hiện xuất file danh sách lĩnh vực hợp tác. Hệ thống thực hiện xuất dữ liệu danh sách lĩnh vực hợp tác theo định dạng được chọn.</t>
  </si>
  <si>
    <t>Chuyên viên nhập liệu/lãnh đạo thực hiện xuất file danh sách loại nguồn vốn. Hệ thống thực hiện xuất dữ liệu danh sách loại nguồn vốn theo định dạng được chọn.</t>
  </si>
  <si>
    <t>Chuyên viên nhập liệu/lãnh đạo thực hiện xuất file danh sách hình thức hợp tác. Hệ thống thực hiện xuất dữ liệu danh sách hình thức hợp tác theo định dạng được chọn.</t>
  </si>
  <si>
    <t>API lấy dữ liệu danh mục đối tác nước ngoài</t>
  </si>
  <si>
    <t>API lấy dữ liệu danh mục quốc gia</t>
  </si>
  <si>
    <t>API lấy dữ liệu danh mục cơ quan tổ chức trong nước</t>
  </si>
  <si>
    <t>Hệ thống kho dữ liệu dùng chung</t>
  </si>
  <si>
    <t>Hệ thống kho dữ liệu dùng chung của Bộ mở kết nối để gửi dữ liệu danh mục quốc gia mới phát sinh sang hệ thống. Hệ thống kiểm tra thông tin mã xác thực, phản hồi kết nối</t>
  </si>
  <si>
    <t>Hệ thống kho dữ liệu dùng chung của Bộ thực hiện ngắt kết nối tới hệ thống CSDLHTQT. Hệ thống ngắt kết nối và thực hiện lưu nhật ký nhận thông tin đồng bộ danh mục quốc gia.</t>
  </si>
  <si>
    <t>API lấy dữ liệu danh mục ngôn ngữ</t>
  </si>
  <si>
    <t>Hệ thống kho dữ liệu dùng chung của Bộ thực hiện ngắt kết nối tới hệ thống. Hệ thống ngắt kết nối và thực hiện lưu nhật ký đồng bộ danh mục ngôn ngữ.</t>
  </si>
  <si>
    <t>API lấy dữ liệu danh mục loại văn bản</t>
  </si>
  <si>
    <t>Hệ thống kho dữ liệu dùng chung của Bộ thực hiện ngắt kết nối tới hệ thống CSDLHTQT. Hệ thống ngắt kết nối và thực hiện lưu nhật ký đồng bộ thông tin loại văn bản.</t>
  </si>
  <si>
    <t>API lấy dữ liệu danh mục lĩnh vực hợp tác</t>
  </si>
  <si>
    <t>Hệ thống kho dữ liệu dùng chung của Bộ thực hiện ngắt kết nối tới hệ thống CSDLHTQT. Hệ thống ngắt kết nối và thực hiện lưu nhật ký đồng bộ thông tin lĩnh vực hợp tác.</t>
  </si>
  <si>
    <t>API lấy dữ liệu danh mục hình thức hợp tác</t>
  </si>
  <si>
    <t>API lấy dữ liệu danh mục loại nguồn vốn</t>
  </si>
  <si>
    <t>Hệ thống kho dữ liệu dùng chung của Bộ thực hiện ngắt kết nối tới hệ thống CSDLHTQT. Hệ thống ngắt kết nối và thực hiện lưu nhật ký đồng bộ thông tin danh mục loại nguồn vốn.</t>
  </si>
  <si>
    <t>API lấy dữ liệu danh mục hình thức khen thưởng</t>
  </si>
  <si>
    <t>Hệ thống kho dữ liệu dùng chung của Bộ thực hiện ngắt kết nối tới hệ thống CSDLHTQT. Hệ thống ngắt kết nối và thực hiện lưu nhật ký đồng bộ thông tin danh mục hình thức khen thưởng.</t>
  </si>
  <si>
    <t>API lấy dữ liệu danh mục phân loại đoàn</t>
  </si>
  <si>
    <t>Hệ thống kho dữ liệu dùng chung của Bộ thực hiện ngắt kết nối tới hệ thống CSDLHTQT. Hệ thống ngắt kết nối và thực hiện lưu nhật ký đồng bộ thông tin danh mục phân loại đoàn.</t>
  </si>
  <si>
    <t>API lấy dữ liệu danh mục nguồn kinh phí</t>
  </si>
  <si>
    <t>Hệ thống kho dữ liệu dùng chung của Bộ thực hiện ngắt kết nối tới hệ thống CSDLHTQT. Hệ thống ngắt kết nối và thực hiện lưu nhật ký đồng bộ thông tin danh mục nguồn kinh phí.</t>
  </si>
  <si>
    <t>API lấy dữ liệu danh mục danh nghĩa ký</t>
  </si>
  <si>
    <t>API lấy dữ liệu danh mục lĩnh vực chuyên môn</t>
  </si>
  <si>
    <t>Hệ thống kho dữ liệu dùng chung của Bộ thực hiện ngắt kết nối tới hệ thống CSDLHTQT. Hệ thống ngắt kết nối và thực hiện lưu nhật ký đồng bộ thông tin danh mục lĩnh vực chuyên môn.</t>
  </si>
  <si>
    <t>Quản trị hệ thống cấu hình gửi thông tin log tác động/log lỗi phát sinh thủ công về hệ thống lưu log tập trung. Hệ thống kiểm tra thông tin, nếu hợp lệ thì lưu vào CSDL, nếu không hợp lệ thì thông báo cho người dùng</t>
  </si>
  <si>
    <t>Quản trị hệ thống cấu hình gửi thông tin log tác động/log lỗi phát sinh tự động về hệ thống lưu log tập trung. Hệ thống kiểm tra thông tin, nếu hợp lệ thì lưu vào CSDL, nếu không hợp lệ thì thông báo cho người dùng</t>
  </si>
  <si>
    <t>API tích hợp hệ thống kho dữ liệu dùng chung</t>
  </si>
  <si>
    <t>Hệ thống kho dữ liệu dùng chung gửi dữ liệu thêm mới tài liệu mới phát sinh .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</si>
  <si>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kho dữ liệu dùng chung gửi dữ liệu thêm mới danh mục cơ quan tổ chức trong nước mới phát sinh .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</si>
  <si>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gửi dữ liệu danh mục ngôn ngữ phát sinh .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</si>
  <si>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gửi dữ liệu danh mục lĩnh vực hợp tác .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</si>
  <si>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QLVBĐH của Bộ mở kết nối để gửi dữ liệu tài liệu theo nhiệm vụ mới phát sinh . Hệ thống kiểm tra thông tin mã xác thực, phản hồi kết nối</t>
  </si>
  <si>
    <t>Hệ thống kho dữ liệu dùng chung của Bộ mở kết nối để gửi dữ liệu danh mục cơ quan tổ chức trong nước mới phát sinh . Hệ thống kiểm tra thông tin mã xác thực, phản hồi kết nối</t>
  </si>
  <si>
    <t>Hệ thống kho dữ liệu dùng chung của Bộ mở kết nối để gửi dữ liệu danh mục ngôn ngữ mới phát sinh . Hệ thống kiểm tra thông tin mã xác thực, phản hồi kết nối</t>
  </si>
  <si>
    <t>Hệ thống kho dữ liệu dùng chung của Bộ mở kết nối để gửi dữ liệu danh mục loại văn bản mới phát sinh . Hệ thống kiểm tra thông tin mã xác thực, phản hồi kết nối</t>
  </si>
  <si>
    <t>Hệ thống kho dữ liệu dùng chung của Bộ mở kết nối để gửi dữ liệu danh mục loại nguồn vốn mới phát sinh . Hệ thống kiểm tra thông tin mã xác thực, phản hồi kết nối</t>
  </si>
  <si>
    <t>Hệ thống kho dữ liệu dùng chung của Bộ mở kết nối để gửi dữ liệu danh mục hình thức khen thưởng mới phát sinh . Hệ thống kiểm tra thông tin mã xác thực, phản hồi kết nối</t>
  </si>
  <si>
    <t>Hệ thống kho dữ liệu dùng chung gửi dữ liệu danh mục loại văn bản.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</si>
  <si>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gửi dữ liệu thông tin đơn vị. Hệ thống kiểm tra thông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</si>
  <si>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thực hiện ngắt kết nối tới hệ thống. Hệ thống ngắt kết nối và thực hiện lưu nhật ký đồng bộ thông tin đơn vị.</t>
  </si>
  <si>
    <t>Hệ thống quản lý văn bản, điều hành và phòng họp không giấy tờ của Bộ mở kết nối để gửi dữ liệu tài liệu theo đơn vị mới phát sinh . Hệ thống kiểm tra thông tin mã xác thực, phản hồi kết nối</t>
  </si>
  <si>
    <t>Hệ thống kho dữ liệu dùng chung gửi yêu cầu đồng bộ thông tin đơn vị. Hệ thống xác thực và chấp nhận yêu cầu.</t>
  </si>
  <si>
    <t>Chuyên viên nhập liệu/Lãnh đạo nhập điều kiện tìm kiếm dữ liệu chia sẻ. Hệ thống hiển thị kết quả tìm kiếm theo tiêu chí đã nhập</t>
  </si>
  <si>
    <t>Quản lý chia sẻ dữ liệu</t>
  </si>
  <si>
    <t>Quản trị hệ thống nhập điều kiện tìm kiếm vai trò và chọn tìm kiếm. Hệ thống hiển thị kết quả danh sách vai trò theo các tiêu chí đã nhập.</t>
  </si>
  <si>
    <t>Yêu cầu truy vấn</t>
  </si>
  <si>
    <t>Quản trị hệ thống chọn xem chi tiết thông tin người dùng. Hệ thống hiển thị chi tiết thông tin người dùng.</t>
  </si>
  <si>
    <t>Quản trị hệ thống thực hiện gán/bỏ gán vai trò cho người dùng. Hệ thống cập nhật thông tin và hiển thị kết quả.</t>
  </si>
  <si>
    <t xml:space="preserve">Dữ liệu đầu vào </t>
  </si>
  <si>
    <t xml:space="preserve">Dữ liệu đầu ra </t>
  </si>
  <si>
    <t>Quản trị hệ thống thực hiện xóa chính sách lưu trữ nhật ký tác động hệ thống. Hệ thống kiểm tra thông tin, nếu hợp lệ thì lưu vào CSDL, nếu không hợp lệ thì thông báo lỗi cho Quản trị hệ thống.</t>
  </si>
  <si>
    <t>Người dùng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</si>
  <si>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Thiết lập cấu hình gửi thông tin log tác động/log lỗi phát sinh về hệ thống lưu log tập trung</t>
  </si>
  <si>
    <t>Tổng hợp danh sách hội thảo</t>
  </si>
  <si>
    <t>chuyên viên nhập liệu/lãnh đạo thực hiện chỉnh sửa thỏa thuận quốc tế. Hệ thống kiểm tra tính hợp lệ của dữ liệu, nếu hợp lệ thì cập nhật vào CSDL và hiển thị kết quả, nếu không hợp lệ báo lỗi cụ thể.</t>
  </si>
  <si>
    <t>chuyên viên nhập liệu/lãnh đạo thực hiện xóa thỏa thuận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</si>
  <si>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chọn chức năng quản lý thỏa thuận khác trên hệ thống. Hệ thống hiển thị danh sách thông tin các thỏa thuận khác.</t>
  </si>
  <si>
    <t>Công dân, tổ chức ngoài/chuyên viên nhập liệu/chuyên viên khai thác/Lãnh đạo chọn xem chi tiết file đính kèm Kết quả triển khai chương trình dự án. Hệ thống thực hiện mở/tải về file đính kèm .</t>
  </si>
  <si>
    <t>Công dân, tổ chức ngoài/chuyên viên nhập liệu/chuyên viên khai thác/Lãnh đạo chọn xem chi tiết file đính kèm về văn bản QPPL. Hệ thống thực hiện mở/tải về file đính kèm .</t>
  </si>
  <si>
    <t>Công dân, tổ chức ngoài/chuyên viên nhập liệu/chuyên viên khai thác/Lãnh đạo chọn xem chi tiết file đính kèm về văn bản khác. Hệ thống thực hiện mở/tải về file đính kèm .</t>
  </si>
  <si>
    <t>Quản lý báo cáo</t>
  </si>
  <si>
    <t>VII.1</t>
  </si>
  <si>
    <t>Tích hợp với hệ thống quản lý văn bản, điều hành và phòng họp không giấy tờ</t>
  </si>
  <si>
    <t>Hệ thống quản lý văn bản, điều hành và phòng họp không giấy tờ gửi dữ liệu thêm mới tài liệu mới phát sinh sang hệ thống CSDL HTQT. Hệ thống tiếp nhận dữ liệu và kiểm tra gói tin trong trường hợp hợp lệ, lưu gói tin vào CSDL và gửi phản hồi trạng thái tiếp nhận thành công sang hệ thống QLVBĐH; trong trường hợp không hợp lệ gửi phản hồi trạng thái tiếp nhận không thành công sang hệ thống QLVBĐH</t>
  </si>
  <si>
    <t>Hệ thống QLVHĐH của Bộ thực hiện ngắt kết nối tới hệ thống CSDLHTQT. Hệ thống ngắt kết nối và thực hiện lưu nhật ký nhận thông tin thêm mới tài liêu.</t>
  </si>
  <si>
    <t>Hệ thống QLVBĐH gửi dữ liệu thêm mới tài liệu mới phát sinh sang hệ thống CSDL HTQT. Hệ thống tiếp nhận dữ liệu và kiểm tra gói tin trong trường hợp hợp lệ, lưu gói tin vào CSDL và gửi phản hồi trạng thái tiếp nhận thành công sang hệ thống QLVBĐH; trong trường hợp không hợp lệ gửi phản hồi trạng thái tiếp nhận không thành công sang hệ thống QLVBĐH</t>
  </si>
  <si>
    <t>Hệ thống định danh và xác thực điện tử gửi yêu cầu đồng bộ. Hệ thống xác thực và chấp nhận yêu cầu.</t>
  </si>
  <si>
    <t>Hệ thống Định danh và xác thực điện tử của Bộ thực hiện ngắt kết nối tới hệ thống. Hệ thống ngắt kết nối và thực hiện lưu nhật ký đồng bộ thông tin tài khoản.</t>
  </si>
  <si>
    <t>API tích hợp ứng dụng di động và cổng truy cập (web)</t>
  </si>
  <si>
    <t>Hệ thống kho dữ liệu dùng chung của Bộ mở kết nối để gửi dữ liệu danh mục đối tác nước ngoài mới phát sinh sang hệ thống CSDL. Hệ thống kiểm tra thông tin mã xác thực, phản hồi kết nối</t>
  </si>
  <si>
    <t>Hệ thống kho dữ liệu dùng chung gửi dữ liệu thêm mới tài liệu mới phát sinh.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</si>
  <si>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thực hiện ngắt kết nối tới hệ thống. Hệ thống ngắt kết nối và thực hiện lưu nhật ký đồng bộ danh mục đối tác nước ngoài.</t>
  </si>
  <si>
    <t>Hệ thống kho dữ liệu dùng chung của Bộ thực hiện ngắt kết nối tới hệ thống. Hệ thống ngắt kết nối và thực hiện lưu nhật ký nhận thông tin đồng bộ thông tin danh mục cơ quan tổ chức trong nước.</t>
  </si>
  <si>
    <t>Hệ thống kho dữ liệu dùng chung của Bộ mở kết nối để gửi dữ liệu danh mục lĩnh vực hợp tác mới phát sinh. Hệ thống kiểm tra thông tin mã xác thực, phản hồi kết nối</t>
  </si>
  <si>
    <t>Hệ thống kho dữ liệu dùng chung của Bộ mở kết nối để gửi dữ liệu danh mục hình thức hợp tác mới phát sinh. Hệ thống kiểm tra thông tin mã xác thực, phản hồi kết nối</t>
  </si>
  <si>
    <t>Hệ thống kho dữ liệu dùng chung gửi dữ liệu danh mục hình thức hợp tác.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</si>
  <si>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thực hiện ngắt kết nối tới hệ thống CSDLHTQT. Hệ thống ngắt kết nối và thực hiện lưu nhật ký đồng bộ thông tin tdanh mục hình thức hợp tác.</t>
  </si>
  <si>
    <t>Hệ thống kho dữ liệu dùng chung gửi dữ liệu danh mục loại nguồn vốn.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</si>
  <si>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mở kết nối để gửi dữ liệu danh mục lĩnh vực chuyên môn mới phát sinh. Hệ thống kiểm tra thông tin mã xác thực, phản hồi kết nối</t>
  </si>
  <si>
    <t>Hệ thống kho dữ liệu dùng chung gửi dữ liệu danh mục lĩnh vực chuyên môn.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</si>
  <si>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gửi dữ liệu danh mục hình thức khen thưởng.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</si>
  <si>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mở kết nối để gửi dữ liệu danh mục phân loại đoàn mới phát sinh. Hệ thống kiểm tra thông tin mã xác thực, phản hồi kết nối</t>
  </si>
  <si>
    <t>Hệ thống kho dữ liệu dùng chung gửi dữ liệu danh mục phân loại đoàn.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</si>
  <si>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mở kết nối để gửi dữ liệu danh mục nguồn kinh phí mới phát sinh. Hệ thống kiểm tra thông tin mã xác thực, phản hồi kết nối</t>
  </si>
  <si>
    <t>Hệ thống kho dữ liệu dùng chung gửi dữ liệu danh mục nguồn kinh phí.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</si>
  <si>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mở kết nối để gửi dữ liệu danh mục danh nghĩa ký mới phát sinh. Hệ thống kiểm tra thông tin mã xác thực, phản hồi kết nối</t>
  </si>
  <si>
    <t>Hệ thống kho dữ liệu dùng chung gửi dữ liệu danh mục danh nghĩa ký. Hệ thống tiếp nhận dữ liệu và kiểm tra gói tin trong trường hợp hợp lệ, lưu gói tin vào CSDL và gửi phản hồi trạng thái tiếp nhận thành công sang hệ thống kho dữ liệu dùng chung; trong trường hợp không hợp lệ gửi phản hồi trạng thái tiếp nhận không thành công sang hệ thống kho dữ liệu dùng chung</t>
  </si>
  <si>
    <t>Hệ thống kho dữ liệu dùng chung của Bộ thực hiện ngắt kết nối tới hệ thống CSDLHTQT. Hệ thống ngắt kết nối và thực hiện lưu nhật ký đồng bộ thông tin tdanh mục danh nghĩa ký.</t>
  </si>
  <si>
    <t>API chia sẻ điều ước quốc tế, thỏa thuận quốc tế</t>
  </si>
  <si>
    <t>API chia sẻ chương trình dự án</t>
  </si>
  <si>
    <t>Quản lý lưu trữ và chia sẻ dữ liệu</t>
  </si>
  <si>
    <t>Quản lý dữ liệu chia sẻ</t>
  </si>
  <si>
    <t>Chuyên viên nhập liệu/Lãnh đạo chọn dữ liệu để chia sẻ. Hệ thống kiểm tra tính hợp lệ của dữ liệu, nếu hợp lệ thì thực hiện chia sẻ và hiển thị kết quả, nếu không thì báo lỗi.</t>
  </si>
  <si>
    <t>Chuyên viên nhập liệu/Lãnh đạo cập nhật chia sẻ dữ liệu. Hệ thống kiểm tra tính hợp lệ của dữ sliệu, nếu hợp lệ thì lưu vào CSDL và hiển thị kết quả, nếu không hợp lệ báo lỗi cụ thể.</t>
  </si>
  <si>
    <r>
      <t>Quản lý danh mục đối tác nước ngoài</t>
    </r>
    <r>
      <rPr>
        <sz val="8"/>
        <color rgb="FF000000"/>
        <rFont val="Times New Roman"/>
        <family val="1"/>
      </rPr>
      <t> </t>
    </r>
  </si>
  <si>
    <r>
      <t> </t>
    </r>
    <r>
      <rPr>
        <sz val="10"/>
        <color theme="1"/>
        <rFont val="Times New Roman"/>
        <family val="1"/>
      </rPr>
      <t>Update transaction</t>
    </r>
  </si>
  <si>
    <t>Chuyên viên nhập liệu/Lãnh đạo chọn thêm dữ liệu để chia sẻ. Hệ thống kiểm tra tính hợp lệ của dữ liệu, nếu hợp lệ thì thực hiện chia sẻ và hiển thị kết quả, nếu không thì báo lỗi.</t>
  </si>
  <si>
    <t>Chuyên viên nhập liệu/Lãnh đạo cập nhật chia sẻ dữ liệu. Hệ thống kiểm tra tính hợp lệ, nếu hợp lệ thì lưu vào CSDL và hiển thị kết quả, nếu không hợp lệ báo lỗi cụ thể.</t>
  </si>
  <si>
    <t>Quản lý danh mục hình thức khen thưởng</t>
  </si>
  <si>
    <t>Chuyên viên nhập liệu/lãnh đạo nhập điều kiện tìm kiếm hình thức khen thưởng và chọn tìm kiếm. Hệ thống hiển thị kết quả danh sách hình thức khen thưởng theo các tiêu chí đã nhập.</t>
  </si>
  <si>
    <t>Chuyên viên nhập liệu/lãnh đạo thực hiện xuất file danh sách hình thức khen thưởng. Hệ thống thực hiện xuất dữ liệu danh sách hình thức khen thưởng theo định dạng được chọn.</t>
  </si>
  <si>
    <t>Hệ thống kho dữ liệu dùng chung của Bộ thực hiện ngắt kết nối tới hệ thống CSDLHTQT thông qua nền tảng LGSP. Hệ thống ngắt kết nối và thực hiện lưu nhật ký đồng bộ danh mục đối tác nước ngoài.</t>
  </si>
  <si>
    <t>Quản lý danh mục đối tác nước ngoài </t>
  </si>
  <si>
    <t>Nền tảng LGSP thực hiện kết nối với API gửi thông tin log tác động/log lỗi phát sinh. Hệ thống nhận thông báo kết quả kết nối .</t>
  </si>
  <si>
    <t>Nền tảng LGSP kiểm tra kết nối gửi thông tin log tác động/log lỗi phát sinh. Hệ thống nhận kết quả kiểm tra kết nối nếu hợp lệ thì cho phép kết nối, nếu không hợp lệ thì thông báo lại cho nền tảng LGSP</t>
  </si>
  <si>
    <t>QLVBĐH của Bộ gửi kết quả kiểm tra yêu cầu kết nối để đồng bộ thông tin tài liệu theo đơn vị thông qua nền tảng LGSP. Hệ thống nhận kết quả kiểm tra yêu cầu kết nối đồng bộ thông tin tài liệu theo đơn vị thông qua nền tảng LGSP.</t>
  </si>
  <si>
    <t xml:space="preserve">QLVBĐH của Bộ gửi dữ liệu tài liệu theo đơn vị tới hệ thống thông qua nền tảng LGSP; Hệ thống nhận thông tin dữ liệu đồng bộ thông quan nền tảng LGSP và lưu vào CSDL </t>
  </si>
  <si>
    <t>QLVBĐH của Bộ gửi kết quả kiểm tra yêu cầu kết nối để đồng bộ thông tin tài liệu theo nhiệm vụ thông qua nền tảng LGSP. Hệ thống nhận kết quả kiểm tra yêu cầu kết nối đồng bộ thông tin tài liệu theo nhiệm vụ thông qua nền tảng LGSP.</t>
  </si>
  <si>
    <t>Hệ thống Ứng dụng di động và Cổng truy cập (web) gửi yêu cầu kết nối tới hệ thống CSDLHTQT để đồng bộ thông tin dữ liệu hợp tác quốc tế thông qua nền tảng LGSP. Hệ thống xác thực yêu cầu, nếu hợp lệ thì cho phép kết nối, nếu không hợp lệ thì thông báo lại cho Hệ thống Ứng dụng di động và Cổng truy cập (web) thông qua Nền tảng LGSP</t>
  </si>
  <si>
    <t>Hệ thống kho dữ liệu dùng chung của Bộ gửi kết quả kiểm tra yêu cầu kết nối đồng bộ thông tin danh mục đối tác nước ngoài thông qua Nền tảng LGSP. Hệ thống nhận kết quả kiểm tra yêu cầu kết nối đồng bộ thông tin danh mục đối tác nước ngoài thông qua nền tảng LGSP.</t>
  </si>
  <si>
    <t>QLVBĐH của Bộ thực hiện ngắt kết nối tới hệ thống CSDLHTQT thông qua nền tảng LGSP. Hệ thống ngắt kết nối và thực hiện lưu nhật ký đồng bộ dữ liệu tài liệu theo đơn vị</t>
  </si>
  <si>
    <t>QLVBĐH của Bộ thực hiện ngắt kết nối tới hệ thống CSDLHTQT thông qua nền tảng LGSP. Hệ thống ngắt kết nối và thực hiện lưu nhật ký đồng bộ dữ liệu tài liệu theo nhiệm vụ</t>
  </si>
  <si>
    <t>Hệ thống kho dữ liệu dùng chung của Bộ gửi kết quả kiểm tra yêu cầu kết nối đồng bộ thông tin danh mục quốc gia thông qua Nền tảng LGSP. Hệ thống nhận kết quả kiểm tra yêu cầu kết nối đồng bộ danh mục quốc gia thông qua nền tảng LGSP.</t>
  </si>
  <si>
    <t>QLVBĐH của Bộ gửi dữ liệu tài liệu theo nhiệm vụ tới hệ thống thông qua nền tảng LGSP; Hệ thống nhận thông tin dữ liệu đồng bộ thông quan nền tảng LGSP và lưu vào CSDL.</t>
  </si>
  <si>
    <t>Hệ thống kho dữ liệu dùng chung gửi thông tin danh mục đối tác nước ngoài cần đồng bộ đến Hệ thống CSDL HTQT thông qua Nền tảng LGSP. Hệ thống CSDL HTQT nhận thông tin danh mục đối tác nước ngoài thông qua nền tảng LGSP và lưu vào CSDL.</t>
  </si>
  <si>
    <t>Hệ thống kho dữ liệu dùng chung gửi thông tin danh mục quốc gia cần đồng bộ đến Hệ thống CSDL HTQT thông qua Nền tảng LGSP. Hệ thống CSDL HTQT nhận thông tin danh mục quốc gia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</si>
  <si>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quốc gia.</t>
  </si>
  <si>
    <t>Hệ thống kho dữ liệu dùng chung của Bộ gửi kết quả kiểm tra yêu cầu kết nối đồng bộ thông tin danh mục cơ quan tổ chức trong nước thông qua Nền tảng LGSP. Hệ thống nhận kết quả kiểm tra yêu cầu kết nối đồng bộ danh mục cơ quan tổ chức trong nước thông qua nền tảng LGSP.</t>
  </si>
  <si>
    <t>Hệ thống kho dữ liệu dùng chung gửi thông tin danh mục cơ quan tổ chức trong nước cần đồng bộ đến Hệ thống CSDL HTQT thông qua Nền tảng LGSP. Hệ thống CSDL HTQT nhận thông tin danh mục cơ quan tổ chức trong nước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</si>
  <si>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cơ quan tổ chức trong nước.</t>
  </si>
  <si>
    <t>Hệ thống kho dữ liệu dùng chung của Bộ gửi kết quả kiểm tra yêu cầu kết nối đồng bộ thông tin danh mục ngôn ngữ thông qua Nền tảng LGSP. Hệ thống nhận kết quả kiểm tra yêu cầu kết nối đồng bộ danh mục ngôn ngữ thông qua nền tảng LGSP.</t>
  </si>
  <si>
    <t>Hệ thống kho dữ liệu dùng chung gửi thông tin danh mục ngôn ngữ cần đồng bộ đến Hệ thống CSDL HTQT thông qua Nền tảng LGSP. Hệ thống CSDL HTQT nhận thông tin danh mục ngôn ngữ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</si>
  <si>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ngôn ngữ.</t>
  </si>
  <si>
    <t>Hệ thống kho dữ liệu dùng chung của Bộ gửi kết quả kiểm tra yêu cầu kết nối đồng bộ thông tin danh mụcloại văn bản thông qua Nền tảng LGSP. Hệ thống nhận kết quả kiểm tra yêu cầu kết nối đồng bộ danh mục loại văn bản thông qua nền tảng LGSP.</t>
  </si>
  <si>
    <t>Hệ thống kho dữ liệu dùng chung gửi thông tin danh mục loại văn bản cần đồng bộ đến Hệ thống CSDL HTQT thông qua Nền tảng LGSP. Hệ thống CSDL HTQT nhận thông tin danh mục loại văn bản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</si>
  <si>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loại văn bản.</t>
  </si>
  <si>
    <t>Hệ thống kho dữ liệu dùng chung của Bộ gửi kết quả kiểm tra yêu cầu kết nối đồng bộ thông tin danh mục lĩnh vực hợp tác thông qua Nền tảng LGSP. Hệ thống nhận kết quả kiểm tra yêu cầu kết nối đồng bộ danh mục lĩnh vực hợp tác thông qua nền tảng LGSP.</t>
  </si>
  <si>
    <t>Hệ thống kho dữ liệu dùng chung gửi thông tin danh mục lĩnh vực hợp tác cần đồng bộ đến Hệ thống CSDL HTQT thông qua Nền tảng LGSP. Hệ thống CSDL HTQT nhận thông tin danh mục lĩnh vực hợp tác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</si>
  <si>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lĩnh vực hợp tác.</t>
  </si>
  <si>
    <t>Hệ thống kho dữ liệu dùng chung gửi thông tin danh mục hình thức hợp tác cần đồng bộ đến Hệ thống CSDL HTQT thông qua Nền tảng LGSP. Hệ thống CSDL HTQT nhận thông tin danh mục hình thức hợp tác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</si>
  <si>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hình thức hợp tác.</t>
  </si>
  <si>
    <t>Hệ thống kho dữ liệu dùng chung của Bộ gửi kết quả kiểm tra yêu cầu kết nối đồng bộ thông tin danh mục loại nguồn vốn thông qua Nền tảng LGSP. Hệ thống nhận kết quả kiểm tra yêu cầu kết nối đồng bộ danh mục loại nguồn vốn thông qua nền tảng LGSP.</t>
  </si>
  <si>
    <t>Hệ thống kho dữ liệu dùng chung của Bộ gửi kết quả kiểm tra yêu cầu kết nối đồng bộ thông tin danh mục hình thức hợp tác thông qua Nền tảng LGSP. Hệ thống nhận kết quả kiểm tra yêu cầu kết nối đồng bộ danh mục hình thức hợp tác thông qua nền tảng LGSP.</t>
  </si>
  <si>
    <t>Hệ thống kho dữ liệu dùng chung gửi thông tin danh mục loại nguồn vốn cần đồng bộ đến Hệ thống CSDL HTQT thông qua Nền tảng LGSP. Hệ thống CSDL HTQT nhận thông tin danh mục loại nguồn vốn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</si>
  <si>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loại nguồn vốn.</t>
  </si>
  <si>
    <t>Hệ thống kho dữ liệu dùng chung của Bộ gửi kết quả kiểm tra yêu cầu kết nối đồng bộ thông tin danh mục lĩnh vực chuyên môn thông qua Nền tảng LGSP. Hệ thống nhận kết quả kiểm tra yêu cầu kết nối đồng bộ danh mục lĩnh vực chuyên môn thông qua nền tảng LGSP.</t>
  </si>
  <si>
    <t>Hệ thống kho dữ liệu dùng chung gửi thông tin danh mục lĩnh vực chuyên môn cần đồng bộ đến Hệ thống CSDL HTQT thông qua Nền tảng LGSP. Hệ thống CSDL HTQT nhận thông tin danh mục lĩnh vực chuyên môn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</si>
  <si>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lĩnh vực chuyên môn.</t>
  </si>
  <si>
    <t>Hệ thống kho dữ liệu dùng chung của Bộ gửi kết quả kiểm tra yêu cầu kết nối đồng bộ thông tin danh mục hình thức khen thưởng thông qua Nền tảng LGSP. Hệ thống nhận kết quả kiểm tra yêu cầu kết nối đồng bộ danh mục hình thức khen thưởng thông qua nền tảng LGSP.</t>
  </si>
  <si>
    <t>Hệ thống kho dữ liệu dùng chung gửi thông tin danh mục hình thức khen thưởng cần đồng bộ đến Hệ thống CSDL HTQT thông qua Nền tảng LGSP. Hệ thống CSDL HTQT nhận thông tin danh mục hình thức khen thưởng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</si>
  <si>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hình thức khen thưởng.</t>
  </si>
  <si>
    <t>Hệ thống kho dữ liệu dùng chung của Bộ gửi kết quả kiểm tra yêu cầu kết nối đồng bộ thông tin danh mục phân loại đoàn thông qua Nền tảng LGSP. Hệ thống nhận kết quả kiểm tra yêu cầu kết nối đồng bộ danh mục phân loại đoàn thông qua nền tảng LGSP.</t>
  </si>
  <si>
    <t>Hệ thống kho dữ liệu dùng chung gửi thông tin danh mục phân loại đoàn cần đồng bộ đến Hệ thống CSDL HTQT thông qua Nền tảng LGSP. Hệ thống CSDL HTQT nhận thông tin danh mục phân loại đoàn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</si>
  <si>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phân loại đoàn.</t>
  </si>
  <si>
    <t>Hệ thống kho dữ liệu dùng chung của Bộ gửi kết quả kiểm tra yêu cầu kết nối đồng bộ thông tin danh mục nguồn kinh phí thông qua Nền tảng LGSP. Hệ thống nhận kết quả kiểm tra yêu cầu kết nối đồng bộ danh mục nguồn kinh phí thông qua nền tảng LGSP.</t>
  </si>
  <si>
    <t>Hệ thống kho dữ liệu dùng chung gửi thông tin danh mục nguồn kinh phí cần đồng bộ đến Hệ thống CSDL HTQT thông qua Nền tảng LGSP. Hệ thống CSDL HTQT nhận thông tin danh mục nguồn kinh phí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</si>
  <si>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nguồn kinh phí.</t>
  </si>
  <si>
    <t>Hệ thống kho dữ liệu dùng chung của Bộ gửi kết quả kiểm tra yêu cầu kết nối đồng bộ thông tin danh mục danh nghĩa ký thông qua Nền tảng LGSP. Hệ thống nhận kết quả kiểm tra yêu cầu kết nối đồng bộ danh mục danh nghĩa ký thông qua nền tảng LGSP.</t>
  </si>
  <si>
    <t>Hệ thống kho dữ liệu dùng chung gửi thông tin danh mục danh nghĩa ký cần đồng bộ đến Hệ thống CSDL HTQT thông qua Nền tảng LGSP. Hệ thống CSDL HTQT nhận thông tin danh mục danh nghĩa ký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</si>
  <si>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danh nghĩa ký.</t>
  </si>
  <si>
    <t>Hệ thống kho dữ liệu dùng chung của Bộ gửi kết quả kiểm tra yêu cầu kết nối đồng bộ thông tin đơn vị thông qua Nền tảng LGSP. Hệ thống nhận kết quả kiểm tra yêu cầu kết nối đồng bộ đơn vị thông qua nền tảng LGSP.</t>
  </si>
  <si>
    <t>Hệ thống kho dữ liệu dùng chung gửi thông tin đơn vị cần đồng bộ đến Hệ thống CSDL HTQT thông qua Nền tảng LGSP. Hệ thống CSDL HTQT nhận thông tin đơn vị thông qua nền tảng LGSP và lưu vào CSDL.</t>
  </si>
  <si>
    <t>Hệ thống kho dữ liệu dùng chung của Bộ thực hiện ngắt kết nối tới hệ thống CSDLHTQT thông qua nền tảng LGSP. Hệ thống ngắt kết nối và thực hiện lưu nhật ký đồng bộ thông tin đơn vị.</t>
  </si>
  <si>
    <t>Nền tảng LGSP gửi yêu cầu kết nối tới hệ thống CSDLHTQT để lấy thông tin điều ước quốc tế, thỏa thuận quốc tế. Hệ thống xác thực yêu cầu, nếu hợp lệ thì cho phép kết nối, nếu không hợp lệ thì thông báo lại cho Nền tảng LGSP</t>
  </si>
  <si>
    <t>Nền tảng LGSP thực hiện tiếp nhận dữ liệu chia sẻ chương trình dự án từ hệ thống và phản hồi kết quả tiếp nhận cho hệ thống. Hệ thống ghi nhận trạng thái chia sẻ và cập nhật vào nhật ký</t>
  </si>
  <si>
    <t>Nền tảng LGSP thực hiện tiếp nhận dữ liệu chia sẻ danh sách chuyên gia từ hệ thống và phản hồi kết quả tiếp nhận cho hệ thống. Hệ thống ghi nhận trạng thái chia sẻ và cập nhật vào nhật ký</t>
  </si>
  <si>
    <t>Nền tảng LGSP thực hiện tiếp nhận dữ liệu chia sẻ danh sách hội nghị hội thảo từ hệ thống và phản hồi kết quả tiếp nhận cho hệ thống. Hệ thống ghi nhận trạng thái chia sẻ và cập nhật vào nhật ký</t>
  </si>
  <si>
    <t>Nền tảng LGSP thực hiện tiếp nhận dữ liệu chia sẻ  thông tin sản phẩm nghiên cứu, truyền thông từ hệ thống và phản hồi kết quả tiếp nhận cho hệ thống. Hệ thống ghi nhận trạng thái chia sẻ và cập nhật vào nhật ký</t>
  </si>
  <si>
    <t>Nền tảng LGSP thực hiện tiếp nhận dữ liệu chia sẻ thông tin đoàn từ hệ thống và phản hồi kết quả tiếp nhận cho hệ thống. Hệ thống ghi nhận trạng thái chia sẻ và cập nhật vào nhật ký</t>
  </si>
  <si>
    <t>Nền tảng LGSP gửi yêu cầu kết nối tới hệ thống để lấy  thông tin chương trình dự án. Hệ thống xác thực yêu cầu, nếu hợp lệ thì cho phép kết nối, nếu không hợp lệ thì thông báo lại cho Nền tảng LGSP</t>
  </si>
  <si>
    <t>Nền tảng LGSP gửi yêu cầu kết nối tới hệ thống để lấy  thông tin danh sách chuyên gia. Hệ thống xác thực yêu cầu, nếu hợp lệ thì cho phép kết nối, nếu không hợp lệ thì thông báo lại cho Nền tảng LGSP</t>
  </si>
  <si>
    <t>Nền tảng LGSP gửi yêu cầu kết nối tới hệ thống để lấy  thông tin hội nghị hội thảo. Hệ thống xác thực yêu cầu, nếu hợp lệ thì cho phép kết nối, nếu không hợp lệ thì thông báo lại cho Nền tảng LGSP</t>
  </si>
  <si>
    <t>Nền tảng LGSP gửi yêu cầu kết nối tới hệ thống để lấy   thông tin sản phẩm nghiên cứu, truyền thông. Hệ thống xác thực yêu cầu, nếu hợp lệ thì cho phép kết nối, nếu không hợp lệ thì thông báo lại cho Nền tảng LGSP</t>
  </si>
  <si>
    <t>Nền tảng LGSP gửi yêu cầu kết nối tới hệ thống để lấy   thông tin đoàn. Hệ thống xác thực yêu cầu, nếu hợp lệ thì cho phép kết nối, nếu không hợp lệ thì thông báo lại cho Nền tảng LGSP</t>
  </si>
  <si>
    <t xml:space="preserve">Chuyên viên nhập liệu/chuyên viên khai thác/lãnh đạo/Quản trị hệ thống chọn đăng xuất khỏi hệ thống. Hệ thống gửi yêu cầu đăng nhập sang Nền tảng định danh và xác thực điện tử </t>
  </si>
  <si>
    <t>Nền tảng định danh và xác thực điện tử  kiểm tra yêu cầu, nếu hợp lệ thì thực hiện đăng xuất khỏi hệ thống, nếu không hợp lệ thì thông báo lỗi</t>
  </si>
  <si>
    <t>Tích hợp Nền tảng định danh và xác thực điện tử</t>
  </si>
  <si>
    <t>Nền tảng định danh và xác thực điện tử</t>
  </si>
  <si>
    <t>Nền tảng định danh và xác thực điện tử gửi kết quả kiểm tra yêu cầu kết nối đồng bộ thông tin người dùng thông qua Nền tảng LGSP. Hệ thống nhận kết quả kiểm tra yêu cầu kết nối đồng bộ thông tin người dùng thông qua nền tảng LGSP.</t>
  </si>
  <si>
    <t>Nền tảng định danh và xác thực điện tử gửi thông tin người dùng cần đồng bộ đến Hệ thống thông qua Nền tảng LGSP. Hệ thống nhận thông tin người dùng thông qua nền tảng LGSP và lưu vào CSDL.</t>
  </si>
  <si>
    <t>Đồng bộ thông tin người dùng</t>
  </si>
  <si>
    <t>Chia sẻ thông tin dữ liệu hợp tác quốc tế sang hệ thống Ứng dụng di động và cổng truy cập web</t>
  </si>
  <si>
    <t>Tích hợp hệ thống kho dữ liệu dùng chung</t>
  </si>
  <si>
    <t>Nhận dữ liệu tài liệu theo đơn vị</t>
  </si>
  <si>
    <t>Nhận dữ liệu tài liệu theo nhiệm vụ</t>
  </si>
  <si>
    <t>Nhận dữ liệu danh mục đối tác nước ngoài</t>
  </si>
  <si>
    <t>Nhận dữ liệu danh mục quốc gia</t>
  </si>
  <si>
    <t>Nhận dữ liệu danh mục cơ quan tổ chức trong nước</t>
  </si>
  <si>
    <t>Nhận dữ liệu danh mục ngôn ngữ</t>
  </si>
  <si>
    <t>Nhận dữ liệu danh mục loại văn bản</t>
  </si>
  <si>
    <t>Nhận dữ liệu danh mục lĩnh vực hợp tác</t>
  </si>
  <si>
    <t>Nhận dữ liệu danh mục hình thức hợp tác</t>
  </si>
  <si>
    <t>Nhận dữ liệu danh mục loại nguồn vốn</t>
  </si>
  <si>
    <t>Nhận dữ liệu danh mục lĩnh vực chuyên môn</t>
  </si>
  <si>
    <t>Nhận dữ liệu danh mục hình thức khen thưởng</t>
  </si>
  <si>
    <t>Nhận dữ liệu danh mục phân loại đoàn</t>
  </si>
  <si>
    <t>Nhận dữ liệu danh mục nguồn kinh phí</t>
  </si>
  <si>
    <t>Nhận dữ liệu danh mục danh nghĩa ký</t>
  </si>
  <si>
    <t>Chia sẻ thông tin dashboard sang hệ thống Ứng dụng di động và cổng truy cập web</t>
  </si>
  <si>
    <t>Hệ thống Ứng dụng di động và Cổng truy cập (web) gửi yêu cầu kết nối tới hệ thống CSDLHTQT để chia sẻ thông tin dữ liệu dashboard thông qua nền tảng LGSP. Hệ thống xác thực yêu cầu, nếu hợp lệ thì cho phép kết nối, nếu không hợp lệ thì thông báo lại cho Hệ thống Ứng dụng di động và Cổng truy cập (web) thông qua Nền tảng LGSP</t>
  </si>
  <si>
    <t>Đồng bộ thông tin đơn vị</t>
  </si>
  <si>
    <t>Chia sẻ dữ liệu cho hệ thống khác</t>
  </si>
  <si>
    <t>Chia sẻ thông tin điều ước quốc tế, thỏa thuận quốc tế</t>
  </si>
  <si>
    <t>Chia sẻ thông tin chương trình dự án</t>
  </si>
  <si>
    <t>Chia sẻ danh sách chuyên gia</t>
  </si>
  <si>
    <t>Chia sẻ thông tin hội nghị hội thảo</t>
  </si>
  <si>
    <t>Chia sẻ thông tin sản phẩm nghiên cứu, truyền thông</t>
  </si>
  <si>
    <t>Chia sẻ thông tin đoàn</t>
  </si>
  <si>
    <t>Chia sẻ điều ước quốc tế, thỏa thuận quốc tế</t>
  </si>
  <si>
    <t>Chia sẻ chương trình dự án</t>
  </si>
  <si>
    <t>Gửi thông tin log tác động/log lỗi phát sinh</t>
  </si>
  <si>
    <t>Tích hợp ứng dụng di động và cổng truy cập (web)</t>
  </si>
  <si>
    <t xml:space="preserve">Nền tảng LGSP nhận thông tin chia sẻ điều ước quốc tế, thỏa thuận quốc tế từ hệ thống và gửi lại trạng thái tiếp nhận cho hệ thống; Hệ thống ghi nhận trạng thái chia sẻ và cập nhật vào nhật ký.
</t>
  </si>
  <si>
    <t xml:space="preserve">Nền tảng LGSP nhận thông tin chia sẻ điều ước quốc tế, thỏa thuận quốc tế từ hệ thống; Hệ thống ghi nhận trạng thái chia sẻ và cập nhật vào nhật ký.
</t>
  </si>
  <si>
    <t>Hệ thống Ứng di động và cổng truy cập (web) nhận thông tin dashboard chia sẻ từ hệ thống thông qua Nền tảng LGSP; Hệ thống ghi nhận trạng thái chia sẻ và cập nhật vào nhật ký.</t>
  </si>
  <si>
    <t>Hệ thống Ứng di động và cổng truy cập (web) nhận thông tin dữ liệu hợp tác quốc tế chia sẻ từ hệ thống thông qua Nền tảng LGSP; Hệ thống ghi nhận trạng thái chia sẻ và cập nhật vào nhật ký.</t>
  </si>
  <si>
    <t>Nền tảng định danh và xác thực điện tử thực hiện ngắt kết nối tới hệ thống CSDLHTQT thông qua nền tảng LGSP. Hệ thống ngắt kết nối và thực hiện lưu nhật ký đồng bộ thông tin người dùng</t>
  </si>
  <si>
    <t>Chia sẻ thông tin dashboard sang hệ thống Ứng dụng di động và cổng truy cập (web)</t>
  </si>
  <si>
    <t>Chia sẻ thông tin dữ liệu hợp tác quốc tế sang hệ thống Ứng dụng di động và cổng truy cập (web)</t>
  </si>
  <si>
    <t>Hệ thống ứng dụng di động và cổng truy cập (web)</t>
  </si>
  <si>
    <t>Hệ thống quản lý văn bản và điều hành</t>
  </si>
  <si>
    <t>Tích hợp với Hệ thống quản lý văn bản và điều hành</t>
  </si>
  <si>
    <t>Hệ thống QLVBĐH của Bộ gửi kết quả kiểm tra yêu cầu kết nối để đồng bộ thông tin tài liệu theo đơn vị thông qua nền tảng LGSP. Hệ thống nhận kết quả kiểm tra yêu cầu kết nối đồng bộ thông tin tài liệu theo đơn vị thông qua nền tảng LGSP.</t>
  </si>
  <si>
    <t xml:space="preserve">Hệ thống QLVBĐH  của Bộ gửi dữ liệu tài liệu theo đơn vị tới hệ thống thông qua nền tảng LGSP; Hệ thống nhận thông tin dữ liệu đồng bộ thông quan nền tảng LGSP và lưu vào CSDL </t>
  </si>
  <si>
    <t>Hệ thống QLVBĐH của Bộ thực hiện ngắt kết nối tới hệ thống CSDLHTQT thông qua nền tảng LGSP. Hệ thống ngắt kết nối và thực hiện lưu nhật ký đồng bộ dữ liệu tài liệu theo đơn vị</t>
  </si>
  <si>
    <t>Hệ thống QLVBĐH của Bộ gửi kết quả kiểm tra yêu cầu kết nối để đồng bộ thông tin tài liệu theo nhiệm vụ thông qua nền tảng LGSP. Hệ thống nhận kết quả kiểm tra yêu cầu kết nối đồng bộ thông tin tài liệu theo nhiệm vụ thông qua nền tảng LGSP.</t>
  </si>
  <si>
    <t>Hệ thống QLVBĐH của Bộ gửi dữ liệu tài liệu theo nhiệm vụ tới hệ thống thông qua nền tảng LGSP; Hệ thống nhận thông tin dữ liệu đồng bộ thông quan nền tảng LGSP và lưu vào CSDL.</t>
  </si>
  <si>
    <t>Hệ thống QLVBĐH của Bộ thực hiện ngắt kết nối tới hệ thống CSDLHTQT thông qua nền tảng LGSP. Hệ thống ngắt kết nối và thực hiện lưu nhật ký đồng bộ dữ liệu tài liệu theo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</si>
</sst>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2" formatCode="_(&quot;₫&quot;* #,##0_);_(&quot;₫&quot;* \(#,##0\);_(&quot;₫&quot;* &quot;-&quot;_);_(@_)"/>
    <numFmt numFmtId="41" formatCode="_(* #,##0_);_(* \(#,##0\);_(* &quot;-&quot;_);_(@_)"/>
    <numFmt numFmtId="43" formatCode="_(* #,##0.00_);_(* \(#,##0.00\);_(* &quot;-&quot;??_);_(@_)"/>
    <numFmt numFmtId="164" formatCode="0.00_)"/>
    <numFmt numFmtId="165" formatCode="_(* #,##0_);_(* \(#,##0\);_(* &quot;-&quot;??_);_(@_)"/>
    <numFmt numFmtId="166" formatCode="_-* #,##0_-;\-* #,##0_-;_-* &quot;-&quot;_-;_-@"/>
    <numFmt numFmtId="167" formatCode="0.000%"/>
    <numFmt numFmtId="168" formatCode="0.0000%"/>
    <numFmt numFmtId="169" formatCode="[$Gxl/ htkt = ]#,###"/>
    <numFmt numFmtId="170" formatCode="_-* #,##0.0_-;\-* #,##0.0_-;_-* &quot;-&quot;_-;_-@"/>
    <numFmt numFmtId="171" formatCode="0.0%"/>
    <numFmt numFmtId="172" formatCode="_([$$-409]* #,##0.00_);_([$$-409]* \(#,##0.00\);_([$$-409]* &quot;-&quot;??_);_(@_)"/>
    <numFmt numFmtId="173" formatCode="_(* #,##0.000_);_(* \(#,##0.000\);_(* &quot;-&quot;??_);_(@_)"/>
    <numFmt numFmtId="174" formatCode="0.0"/>
    <numFmt numFmtId="175" formatCode="0.0000"/>
    <numFmt numFmtId="176" formatCode="#,##0.000"/>
    <numFmt numFmtId="177" formatCode="[$Gxl/ htkt = ]#.###"/>
    <numFmt numFmtId="178" formatCode="#.##0"/>
    <numFmt numFmtId="179" formatCode="0.00000%"/>
    <numFmt numFmtId="180" formatCode="#,##0.0000"/>
    <numFmt numFmtId="181" formatCode="0.000"/>
  </numFmts>
  <fonts count="77" x14ac:knownFonts="1">
    <font>
      <sz val="12"/>
      <color theme="1"/>
      <name val="Aptos Narrow"/>
      <scheme val="minor"/>
    </font>
    <font>
      <sz val="11"/>
      <color theme="1"/>
      <name val="Aptos Narrow"/>
      <family val="2"/>
      <scheme val="minor"/>
    </font>
    <font>
      <sz val="13"/>
      <color theme="1"/>
      <name val="Times New Roman"/>
      <family val="1"/>
    </font>
    <font>
      <b/>
      <sz val="13"/>
      <color rgb="FFFF0000"/>
      <name val="Times New Roman"/>
      <family val="1"/>
    </font>
    <font>
      <b/>
      <sz val="13"/>
      <color theme="1"/>
      <name val="Times New Roman"/>
      <family val="1"/>
    </font>
    <font>
      <i/>
      <sz val="13"/>
      <color theme="1"/>
      <name val="Times New Roman"/>
      <family val="1"/>
    </font>
    <font>
      <b/>
      <sz val="13"/>
      <color rgb="FF000000"/>
      <name val="Times New Roman"/>
      <family val="1"/>
    </font>
    <font>
      <sz val="12"/>
      <name val="Aptos Narrow"/>
      <family val="2"/>
    </font>
    <font>
      <b/>
      <sz val="18"/>
      <color rgb="FFFF0000"/>
      <name val="Times New Roman"/>
      <family val="1"/>
    </font>
    <font>
      <sz val="14"/>
      <color theme="1"/>
      <name val="Times New Roman"/>
      <family val="1"/>
    </font>
    <font>
      <b/>
      <sz val="12"/>
      <color rgb="FFFF0000"/>
      <name val="Times New Roman"/>
      <family val="1"/>
    </font>
    <font>
      <sz val="12"/>
      <color theme="1"/>
      <name val="Times New Roman"/>
      <family val="1"/>
    </font>
    <font>
      <b/>
      <sz val="12"/>
      <color theme="1"/>
      <name val="Times New Roman"/>
      <family val="1"/>
    </font>
    <font>
      <b/>
      <sz val="13"/>
      <color rgb="FFFF0000"/>
      <name val="Arial"/>
      <family val="2"/>
    </font>
    <font>
      <sz val="13"/>
      <color theme="1"/>
      <name val="Arial"/>
      <family val="2"/>
    </font>
    <font>
      <b/>
      <i/>
      <sz val="13"/>
      <color rgb="FFFF0000"/>
      <name val="Times New Roman"/>
      <family val="1"/>
    </font>
    <font>
      <b/>
      <i/>
      <sz val="13"/>
      <color theme="1"/>
      <name val="Times New Roman"/>
      <family val="1"/>
    </font>
    <font>
      <b/>
      <sz val="14"/>
      <color theme="1"/>
      <name val="Times New Roman"/>
      <family val="1"/>
    </font>
    <font>
      <sz val="11"/>
      <color theme="1"/>
      <name val="Aptos Narrow"/>
      <family val="2"/>
    </font>
    <font>
      <sz val="12"/>
      <color theme="1"/>
      <name val="Calibri"/>
      <family val="2"/>
    </font>
    <font>
      <i/>
      <sz val="12"/>
      <color theme="1"/>
      <name val="Times New Roman"/>
      <family val="1"/>
    </font>
    <font>
      <b/>
      <i/>
      <sz val="12"/>
      <color theme="1"/>
      <name val="Times New Roman"/>
      <family val="1"/>
    </font>
    <font>
      <b/>
      <sz val="12"/>
      <color rgb="FF000000"/>
      <name val="Times New Roman"/>
      <family val="1"/>
    </font>
    <font>
      <sz val="12"/>
      <color rgb="FFFF0000"/>
      <name val="Times New Roman"/>
      <family val="1"/>
    </font>
    <font>
      <sz val="12"/>
      <color rgb="FF000000"/>
      <name val="Calibri"/>
      <family val="2"/>
    </font>
    <font>
      <sz val="12"/>
      <color rgb="FF000000"/>
      <name val="Times New Roman"/>
      <family val="1"/>
    </font>
    <font>
      <u/>
      <sz val="11"/>
      <color theme="10"/>
      <name val="Aptos Narrow"/>
      <family val="2"/>
    </font>
    <font>
      <sz val="10"/>
      <color rgb="FF000000"/>
      <name val="Times New Roman"/>
      <family val="1"/>
    </font>
    <font>
      <i/>
      <sz val="10"/>
      <color theme="1"/>
      <name val="Times New Roman"/>
      <family val="1"/>
    </font>
    <font>
      <b/>
      <sz val="12"/>
      <color theme="0"/>
      <name val="Times New Roman"/>
      <family val="1"/>
    </font>
    <font>
      <b/>
      <sz val="14"/>
      <color rgb="FF000000"/>
      <name val="Times New Roman"/>
      <family val="1"/>
    </font>
    <font>
      <sz val="14"/>
      <color theme="1"/>
      <name val="Aptos Narrow"/>
      <family val="2"/>
    </font>
    <font>
      <sz val="13"/>
      <color rgb="FF000000"/>
      <name val="Times New Roman"/>
      <family val="1"/>
    </font>
    <font>
      <sz val="10"/>
      <color theme="1"/>
      <name val="Times New Roman"/>
      <family val="1"/>
    </font>
    <font>
      <b/>
      <sz val="14"/>
      <color rgb="FFFF0000"/>
      <name val="Times New Roman"/>
      <family val="1"/>
    </font>
    <font>
      <i/>
      <sz val="14"/>
      <color theme="1"/>
      <name val="Times New Roman"/>
      <family val="1"/>
    </font>
    <font>
      <b/>
      <sz val="14"/>
      <color rgb="FF0000FF"/>
      <name val="Times New Roman"/>
      <family val="1"/>
    </font>
    <font>
      <b/>
      <sz val="14"/>
      <color theme="0"/>
      <name val="Times New Roman"/>
      <family val="1"/>
    </font>
    <font>
      <sz val="14"/>
      <color rgb="FFFF0000"/>
      <name val="Times New Roman"/>
      <family val="1"/>
    </font>
    <font>
      <b/>
      <sz val="14"/>
      <color rgb="FF993300"/>
      <name val="Times New Roman"/>
      <family val="1"/>
    </font>
    <font>
      <b/>
      <i/>
      <sz val="14"/>
      <color theme="1"/>
      <name val="Times New Roman"/>
      <family val="1"/>
    </font>
    <font>
      <sz val="12"/>
      <color theme="1"/>
      <name val="Arial"/>
      <family val="2"/>
    </font>
    <font>
      <b/>
      <sz val="12"/>
      <color rgb="FF0000FF"/>
      <name val="Times New Roman"/>
      <family val="1"/>
    </font>
    <font>
      <b/>
      <sz val="12"/>
      <color theme="1"/>
      <name val="Arial"/>
      <family val="2"/>
    </font>
    <font>
      <i/>
      <sz val="12"/>
      <color rgb="FFFF0000"/>
      <name val="Times New Roman"/>
      <family val="1"/>
    </font>
    <font>
      <sz val="14"/>
      <color rgb="FFFF0000"/>
      <name val="Aptos Narrow"/>
      <family val="2"/>
    </font>
    <font>
      <sz val="14"/>
      <color rgb="FF000000"/>
      <name val="Times New Roman"/>
      <family val="1"/>
    </font>
    <font>
      <i/>
      <sz val="14"/>
      <color rgb="FF000000"/>
      <name val="Times New Roman"/>
      <family val="1"/>
    </font>
    <font>
      <sz val="10"/>
      <color theme="1"/>
      <name val="Arial"/>
      <family val="2"/>
    </font>
    <font>
      <sz val="11"/>
      <color theme="1"/>
      <name val="Arial"/>
      <family val="2"/>
    </font>
    <font>
      <sz val="14"/>
      <color theme="1"/>
      <name val="Arial"/>
      <family val="2"/>
    </font>
    <font>
      <b/>
      <sz val="14"/>
      <color theme="1"/>
      <name val="Arial"/>
      <family val="2"/>
    </font>
    <font>
      <b/>
      <sz val="10"/>
      <color theme="1"/>
      <name val="Arial"/>
      <family val="2"/>
    </font>
    <font>
      <b/>
      <i/>
      <sz val="12"/>
      <color rgb="FFFF0000"/>
      <name val="Times New Roman"/>
      <family val="1"/>
    </font>
    <font>
      <b/>
      <sz val="10"/>
      <color theme="1"/>
      <name val="Times New Roman"/>
      <family val="1"/>
    </font>
    <font>
      <sz val="12"/>
      <color theme="0"/>
      <name val="Times New Roman"/>
      <family val="1"/>
    </font>
    <font>
      <sz val="12"/>
      <color theme="1"/>
      <name val="Aptos Narrow"/>
      <family val="2"/>
    </font>
    <font>
      <sz val="11"/>
      <color rgb="FF000000"/>
      <name val="Times New Roman"/>
      <family val="1"/>
    </font>
    <font>
      <b/>
      <vertAlign val="subscript"/>
      <sz val="13"/>
      <color theme="1"/>
      <name val="Times New Roman"/>
      <family val="1"/>
    </font>
    <font>
      <vertAlign val="subscript"/>
      <sz val="13"/>
      <color theme="1"/>
      <name val="Times New Roman"/>
      <family val="1"/>
    </font>
    <font>
      <b/>
      <vertAlign val="subscript"/>
      <sz val="12"/>
      <color theme="1"/>
      <name val="Times New Roman"/>
      <family val="1"/>
    </font>
    <font>
      <vertAlign val="subscript"/>
      <sz val="12"/>
      <color rgb="FF000000"/>
      <name val="Times New Roman"/>
      <family val="1"/>
    </font>
    <font>
      <vertAlign val="subscript"/>
      <sz val="14"/>
      <color theme="1"/>
      <name val="Times New Roman"/>
      <family val="1"/>
    </font>
    <font>
      <b/>
      <vertAlign val="subscript"/>
      <sz val="12"/>
      <color rgb="FF000000"/>
      <name val="Times New Roman"/>
      <family val="1"/>
    </font>
    <font>
      <vertAlign val="subscript"/>
      <sz val="12"/>
      <color theme="1"/>
      <name val="Times New Roman"/>
      <family val="1"/>
    </font>
    <font>
      <b/>
      <vertAlign val="subscript"/>
      <sz val="14"/>
      <color theme="0"/>
      <name val="Times New Roman"/>
      <family val="1"/>
    </font>
    <font>
      <b/>
      <vertAlign val="subscript"/>
      <sz val="10"/>
      <color theme="1"/>
      <name val="Times New Roman"/>
      <family val="1"/>
    </font>
    <font>
      <vertAlign val="subscript"/>
      <sz val="10"/>
      <color theme="1"/>
      <name val="Times New Roman"/>
      <family val="1"/>
    </font>
    <font>
      <sz val="10"/>
      <name val="Arial"/>
      <family val="2"/>
    </font>
    <font>
      <sz val="13"/>
      <name val="Times New Roman"/>
      <family val="1"/>
    </font>
    <font>
      <sz val="13"/>
      <color rgb="FF000000"/>
      <name val="Arial"/>
      <family val="2"/>
    </font>
    <font>
      <sz val="8"/>
      <color rgb="FF000000"/>
      <name val="Times New Roman"/>
      <family val="1"/>
    </font>
    <font>
      <sz val="8"/>
      <color theme="1"/>
      <name val="Times New Roman"/>
      <family val="1"/>
    </font>
    <font>
      <sz val="13"/>
      <color theme="1"/>
      <name val="Aptos Narrow"/>
      <family val="2"/>
      <scheme val="minor"/>
    </font>
    <font>
      <sz val="14"/>
      <color theme="1"/>
      <name val="Aptos Narrow"/>
      <family val="2"/>
      <scheme val="minor"/>
    </font>
    <font>
      <sz val="9"/>
      <color indexed="81"/>
      <name val="Tahoma"/>
      <family val="2"/>
    </font>
    <font>
      <b/>
      <sz val="9"/>
      <color indexed="81"/>
      <name val="Tahoma"/>
      <family val="2"/>
    </font>
  </fonts>
  <fills count="29">
    <fill>
      <patternFill patternType="none"/>
    </fill>
    <fill>
      <patternFill patternType="gray125"/>
    </fill>
    <fill>
      <patternFill patternType="solid">
        <fgColor rgb="FFFFFF00"/>
        <bgColor rgb="FFFFFF00"/>
      </patternFill>
    </fill>
    <fill>
      <patternFill patternType="solid">
        <fgColor rgb="FFFAE2D5"/>
        <bgColor rgb="FFFAE2D5"/>
      </patternFill>
    </fill>
    <fill>
      <patternFill patternType="solid">
        <fgColor rgb="FFC1E4F5"/>
        <bgColor rgb="FFC1E4F5"/>
      </patternFill>
    </fill>
    <fill>
      <patternFill patternType="solid">
        <fgColor rgb="FFF2F2F2"/>
        <bgColor rgb="FFF2F2F2"/>
      </patternFill>
    </fill>
    <fill>
      <patternFill patternType="solid">
        <fgColor theme="0"/>
        <bgColor theme="0"/>
      </patternFill>
    </fill>
    <fill>
      <patternFill patternType="solid">
        <fgColor rgb="FF71A9E0"/>
        <bgColor rgb="FF71A9E0"/>
      </patternFill>
    </fill>
    <fill>
      <patternFill patternType="solid">
        <fgColor rgb="FF84E291"/>
        <bgColor rgb="FF84E291"/>
      </patternFill>
    </fill>
    <fill>
      <patternFill patternType="solid">
        <fgColor rgb="FF95DCF7"/>
        <bgColor rgb="FF95DCF7"/>
      </patternFill>
    </fill>
    <fill>
      <patternFill patternType="solid">
        <fgColor rgb="FFEBF1DE"/>
        <bgColor rgb="FFEBF1DE"/>
      </patternFill>
    </fill>
    <fill>
      <patternFill patternType="solid">
        <fgColor rgb="FF4D94D8"/>
        <bgColor rgb="FF4D94D8"/>
      </patternFill>
    </fill>
    <fill>
      <patternFill patternType="solid">
        <fgColor rgb="FFC1F0C8"/>
        <bgColor rgb="FFC1F0C8"/>
      </patternFill>
    </fill>
    <fill>
      <patternFill patternType="solid">
        <fgColor rgb="FFCCFFFF"/>
        <bgColor rgb="FFCCFFFF"/>
      </patternFill>
    </fill>
    <fill>
      <patternFill patternType="solid">
        <fgColor rgb="FF8ED873"/>
        <bgColor rgb="FF8ED873"/>
      </patternFill>
    </fill>
    <fill>
      <patternFill patternType="solid">
        <fgColor rgb="FFF6C6AC"/>
        <bgColor rgb="FFF6C6AC"/>
      </patternFill>
    </fill>
    <fill>
      <patternFill patternType="solid">
        <fgColor rgb="FF215E99"/>
        <bgColor rgb="FF215E99"/>
      </patternFill>
    </fill>
    <fill>
      <patternFill patternType="solid">
        <fgColor rgb="FFD8D8D8"/>
        <bgColor rgb="FFD8D8D8"/>
      </patternFill>
    </fill>
    <fill>
      <patternFill patternType="solid">
        <fgColor rgb="FFA6C9EB"/>
        <bgColor rgb="FFA6C9EB"/>
      </patternFill>
    </fill>
    <fill>
      <patternFill patternType="solid">
        <fgColor rgb="FFFFFFFF"/>
        <bgColor rgb="FFFFFFFF"/>
      </patternFill>
    </fill>
    <fill>
      <patternFill patternType="solid">
        <fgColor rgb="FFD0D0D0"/>
        <bgColor rgb="FFD0D0D0"/>
      </patternFill>
    </fill>
    <fill>
      <patternFill patternType="solid">
        <fgColor rgb="FF99CCFF"/>
        <bgColor rgb="FF99CCFF"/>
      </patternFill>
    </fill>
    <fill>
      <patternFill patternType="solid">
        <fgColor theme="1"/>
        <bgColor theme="1"/>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00"/>
        <bgColor theme="0"/>
      </patternFill>
    </fill>
    <fill>
      <patternFill patternType="solid">
        <fgColor rgb="FFFFFFFF"/>
        <bgColor indexed="64"/>
      </patternFill>
    </fill>
    <fill>
      <patternFill patternType="solid">
        <fgColor rgb="FFFFFF00"/>
        <bgColor rgb="FFFFFFFF"/>
      </patternFill>
    </fill>
  </fills>
  <borders count="9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FF0000"/>
      </left>
      <right/>
      <top/>
      <bottom/>
      <diagonal/>
    </border>
    <border>
      <left style="medium">
        <color rgb="FF000000"/>
      </left>
      <right style="thin">
        <color rgb="FF000000"/>
      </right>
      <top style="medium">
        <color rgb="FF000000"/>
      </top>
      <bottom style="medium">
        <color rgb="FF000000"/>
      </bottom>
      <diagonal/>
    </border>
    <border>
      <left style="thick">
        <color rgb="FF78206E"/>
      </left>
      <right/>
      <top/>
      <bottom/>
      <diagonal/>
    </border>
    <border>
      <left/>
      <right/>
      <top/>
      <bottom style="thin">
        <color rgb="FF000000"/>
      </bottom>
      <diagonal/>
    </border>
    <border>
      <left style="double">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diagonal/>
    </border>
    <border>
      <left/>
      <right style="double">
        <color rgb="FF000000"/>
      </right>
      <top style="double">
        <color rgb="FF000000"/>
      </top>
      <bottom style="thin">
        <color rgb="FF000000"/>
      </bottom>
      <diagonal/>
    </border>
    <border>
      <left/>
      <right style="double">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747474"/>
      </bottom>
      <diagonal/>
    </border>
    <border>
      <left/>
      <right/>
      <top/>
      <bottom style="medium">
        <color rgb="FF747474"/>
      </bottom>
      <diagonal/>
    </border>
    <border>
      <left/>
      <right/>
      <top/>
      <bottom style="medium">
        <color rgb="FF747474"/>
      </bottom>
      <diagonal/>
    </border>
    <border>
      <left style="medium">
        <color rgb="FF747474"/>
      </left>
      <right style="medium">
        <color rgb="FF747474"/>
      </right>
      <top style="medium">
        <color rgb="FF747474"/>
      </top>
      <bottom style="medium">
        <color rgb="FF747474"/>
      </bottom>
      <diagonal/>
    </border>
    <border>
      <left style="medium">
        <color rgb="FF747474"/>
      </left>
      <right/>
      <top style="medium">
        <color rgb="FF747474"/>
      </top>
      <bottom style="medium">
        <color rgb="FF747474"/>
      </bottom>
      <diagonal/>
    </border>
    <border>
      <left/>
      <right/>
      <top style="medium">
        <color rgb="FF747474"/>
      </top>
      <bottom style="medium">
        <color rgb="FF747474"/>
      </bottom>
      <diagonal/>
    </border>
    <border>
      <left/>
      <right style="medium">
        <color rgb="FF747474"/>
      </right>
      <top style="medium">
        <color rgb="FF747474"/>
      </top>
      <bottom style="medium">
        <color rgb="FF747474"/>
      </bottom>
      <diagonal/>
    </border>
    <border>
      <left style="thin">
        <color rgb="FF000000"/>
      </left>
      <right/>
      <top/>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style="thin">
        <color rgb="FF333333"/>
      </left>
      <right/>
      <top style="thin">
        <color rgb="FF333333"/>
      </top>
      <bottom style="thin">
        <color rgb="FF333333"/>
      </bottom>
      <diagonal/>
    </border>
    <border>
      <left style="thick">
        <color rgb="FF78206E"/>
      </left>
      <right/>
      <top style="thick">
        <color rgb="FF78206E"/>
      </top>
      <bottom/>
      <diagonal/>
    </border>
    <border>
      <left/>
      <right/>
      <top style="thick">
        <color rgb="FF78206E"/>
      </top>
      <bottom/>
      <diagonal/>
    </border>
    <border>
      <left/>
      <right/>
      <top style="thick">
        <color rgb="FF78206E"/>
      </top>
      <bottom/>
      <diagonal/>
    </border>
    <border>
      <left/>
      <right/>
      <top style="thick">
        <color rgb="FF78206E"/>
      </top>
      <bottom/>
      <diagonal/>
    </border>
    <border>
      <left/>
      <right style="thick">
        <color rgb="FF78206E"/>
      </right>
      <top style="thick">
        <color rgb="FF78206E"/>
      </top>
      <bottom/>
      <diagonal/>
    </border>
    <border>
      <left style="thick">
        <color rgb="FF78206E"/>
      </left>
      <right/>
      <top/>
      <bottom/>
      <diagonal/>
    </border>
    <border>
      <left/>
      <right style="thick">
        <color rgb="FF78206E"/>
      </right>
      <top/>
      <bottom/>
      <diagonal/>
    </border>
    <border>
      <left/>
      <right style="thick">
        <color rgb="FF78206E"/>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thin">
        <color rgb="FF000000"/>
      </bottom>
      <diagonal/>
    </border>
    <border>
      <left style="thin">
        <color rgb="FF000000"/>
      </left>
      <right style="medium">
        <color theme="1"/>
      </right>
      <top style="thin">
        <color rgb="FF000000"/>
      </top>
      <bottom style="thin">
        <color rgb="FF000000"/>
      </bottom>
      <diagonal/>
    </border>
    <border>
      <left/>
      <right style="thick">
        <color rgb="FF78206E"/>
      </right>
      <top style="thin">
        <color rgb="FF000000"/>
      </top>
      <bottom style="thin">
        <color rgb="FF000000"/>
      </bottom>
      <diagonal/>
    </border>
    <border>
      <left/>
      <right/>
      <top style="thin">
        <color rgb="FF000000"/>
      </top>
      <bottom/>
      <diagonal/>
    </border>
    <border>
      <left/>
      <right style="thin">
        <color rgb="FF000000"/>
      </right>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style="medium">
        <color theme="1"/>
      </right>
      <top style="thin">
        <color rgb="FF000000"/>
      </top>
      <bottom style="medium">
        <color theme="1"/>
      </bottom>
      <diagonal/>
    </border>
    <border>
      <left/>
      <right/>
      <top/>
      <bottom style="thick">
        <color rgb="FF78206E"/>
      </bottom>
      <diagonal/>
    </border>
    <border>
      <left style="thin">
        <color rgb="FF000000"/>
      </left>
      <right/>
      <top style="thin">
        <color rgb="FF000000"/>
      </top>
      <bottom style="thick">
        <color rgb="FF78206E"/>
      </bottom>
      <diagonal/>
    </border>
    <border>
      <left/>
      <right style="thin">
        <color rgb="FF000000"/>
      </right>
      <top style="thin">
        <color rgb="FF000000"/>
      </top>
      <bottom style="thick">
        <color rgb="FF78206E"/>
      </bottom>
      <diagonal/>
    </border>
    <border>
      <left/>
      <right/>
      <top style="thin">
        <color rgb="FF000000"/>
      </top>
      <bottom style="thick">
        <color rgb="FF78206E"/>
      </bottom>
      <diagonal/>
    </border>
    <border>
      <left/>
      <right style="thick">
        <color rgb="FF78206E"/>
      </right>
      <top style="thin">
        <color rgb="FF000000"/>
      </top>
      <bottom style="thick">
        <color rgb="FF78206E"/>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3">
    <xf numFmtId="0" fontId="0" fillId="0" borderId="0"/>
    <xf numFmtId="0" fontId="68" fillId="0" borderId="16"/>
    <xf numFmtId="0" fontId="1" fillId="0" borderId="16"/>
  </cellStyleXfs>
  <cellXfs count="806">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horizontal="center"/>
    </xf>
    <xf numFmtId="0" fontId="5" fillId="0" borderId="0" xfId="0" applyFont="1" applyAlignment="1">
      <alignment horizontal="right"/>
    </xf>
    <xf numFmtId="0" fontId="2" fillId="0" borderId="0" xfId="0" applyFont="1" applyAlignment="1">
      <alignment horizontal="right" vertical="center"/>
    </xf>
    <xf numFmtId="164" fontId="6" fillId="0" borderId="1" xfId="0" applyNumberFormat="1" applyFont="1" applyBorder="1" applyAlignment="1">
      <alignment horizontal="center" vertical="center" wrapText="1"/>
    </xf>
    <xf numFmtId="0" fontId="4" fillId="0" borderId="1" xfId="0" applyFont="1" applyBorder="1" applyAlignment="1">
      <alignment horizontal="center"/>
    </xf>
    <xf numFmtId="0" fontId="4" fillId="0" borderId="1" xfId="0" applyFont="1" applyBorder="1"/>
    <xf numFmtId="37" fontId="4" fillId="0" borderId="1" xfId="0" applyNumberFormat="1" applyFont="1" applyBorder="1" applyAlignment="1">
      <alignment horizontal="right" wrapText="1"/>
    </xf>
    <xf numFmtId="37" fontId="4" fillId="0" borderId="1" xfId="0" applyNumberFormat="1" applyFont="1" applyBorder="1" applyAlignment="1">
      <alignment horizontal="right"/>
    </xf>
    <xf numFmtId="37" fontId="3" fillId="0" borderId="1" xfId="0" applyNumberFormat="1" applyFont="1" applyBorder="1" applyAlignment="1">
      <alignment horizontal="right"/>
    </xf>
    <xf numFmtId="0" fontId="2" fillId="0" borderId="0" xfId="0" applyFont="1" applyAlignment="1">
      <alignment horizontal="center" vertical="center"/>
    </xf>
    <xf numFmtId="0" fontId="2" fillId="0" borderId="0" xfId="0" applyFont="1" applyAlignment="1">
      <alignment horizontal="left" vertical="center" wrapText="1"/>
    </xf>
    <xf numFmtId="0" fontId="5" fillId="0" borderId="0" xfId="0" applyFont="1" applyAlignment="1">
      <alignment vertical="center"/>
    </xf>
    <xf numFmtId="49" fontId="4" fillId="3" borderId="7" xfId="0" applyNumberFormat="1"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7" xfId="0" applyFont="1" applyFill="1" applyBorder="1" applyAlignment="1">
      <alignment horizontal="left" vertical="center" wrapText="1"/>
    </xf>
    <xf numFmtId="165" fontId="4" fillId="4" borderId="7" xfId="0" applyNumberFormat="1" applyFont="1" applyFill="1" applyBorder="1" applyAlignment="1">
      <alignment vertical="center" wrapText="1"/>
    </xf>
    <xf numFmtId="0" fontId="4" fillId="5" borderId="7" xfId="0" applyFont="1" applyFill="1" applyBorder="1" applyAlignment="1">
      <alignment horizontal="center" vertical="center" wrapText="1"/>
    </xf>
    <xf numFmtId="0" fontId="4" fillId="5" borderId="7" xfId="0" applyFont="1" applyFill="1" applyBorder="1" applyAlignment="1">
      <alignment horizontal="left" vertical="center" wrapText="1"/>
    </xf>
    <xf numFmtId="165" fontId="4" fillId="5" borderId="7" xfId="0" applyNumberFormat="1" applyFont="1" applyFill="1" applyBorder="1" applyAlignment="1">
      <alignment vertical="center" wrapText="1"/>
    </xf>
    <xf numFmtId="0" fontId="2" fillId="0" borderId="8" xfId="0" applyFont="1" applyBorder="1" applyAlignment="1">
      <alignment horizontal="center" vertical="center" wrapText="1"/>
    </xf>
    <xf numFmtId="0" fontId="2" fillId="0" borderId="11" xfId="0" applyFont="1" applyBorder="1" applyAlignment="1">
      <alignment horizontal="left" vertical="center" wrapText="1"/>
    </xf>
    <xf numFmtId="0" fontId="2" fillId="0" borderId="11" xfId="0" applyFont="1" applyBorder="1" applyAlignment="1">
      <alignment horizontal="center" vertical="center" wrapText="1"/>
    </xf>
    <xf numFmtId="165" fontId="2" fillId="0" borderId="7" xfId="0" applyNumberFormat="1" applyFont="1" applyBorder="1" applyAlignment="1">
      <alignment vertical="center" wrapText="1"/>
    </xf>
    <xf numFmtId="9" fontId="2" fillId="0" borderId="7" xfId="0" applyNumberFormat="1" applyFont="1" applyBorder="1" applyAlignment="1">
      <alignment vertical="center" wrapText="1"/>
    </xf>
    <xf numFmtId="0" fontId="2" fillId="0" borderId="0" xfId="0" applyFont="1" applyAlignment="1">
      <alignment horizontal="left" vertical="center"/>
    </xf>
    <xf numFmtId="0" fontId="2" fillId="0" borderId="12" xfId="0" applyFont="1" applyBorder="1" applyAlignment="1">
      <alignment horizontal="center" vertical="center" wrapText="1"/>
    </xf>
    <xf numFmtId="165" fontId="2" fillId="0" borderId="10" xfId="0" applyNumberFormat="1" applyFont="1" applyBorder="1" applyAlignment="1">
      <alignment vertical="center" wrapText="1"/>
    </xf>
    <xf numFmtId="0" fontId="2" fillId="6" borderId="13" xfId="0" applyFont="1" applyFill="1" applyBorder="1" applyAlignment="1">
      <alignment horizontal="center" vertical="center" wrapText="1"/>
    </xf>
    <xf numFmtId="0" fontId="2" fillId="6" borderId="7" xfId="0" applyFont="1" applyFill="1" applyBorder="1" applyAlignment="1">
      <alignment vertical="center" wrapText="1"/>
    </xf>
    <xf numFmtId="0" fontId="2" fillId="6" borderId="14" xfId="0" applyFont="1" applyFill="1" applyBorder="1" applyAlignment="1">
      <alignment horizontal="center" vertical="center" wrapText="1"/>
    </xf>
    <xf numFmtId="165" fontId="2" fillId="6" borderId="15" xfId="0" applyNumberFormat="1" applyFont="1" applyFill="1" applyBorder="1" applyAlignment="1">
      <alignment vertical="center" wrapText="1"/>
    </xf>
    <xf numFmtId="165" fontId="2" fillId="6" borderId="7" xfId="0" applyNumberFormat="1" applyFont="1" applyFill="1" applyBorder="1" applyAlignment="1">
      <alignment vertical="center" wrapText="1"/>
    </xf>
    <xf numFmtId="0" fontId="2" fillId="6" borderId="16" xfId="0" applyFont="1" applyFill="1" applyBorder="1" applyAlignment="1">
      <alignment horizontal="left" vertical="center"/>
    </xf>
    <xf numFmtId="165" fontId="2" fillId="0" borderId="0" xfId="0" applyNumberFormat="1" applyFont="1" applyAlignment="1">
      <alignment vertical="center"/>
    </xf>
    <xf numFmtId="165" fontId="4" fillId="0" borderId="0" xfId="0" applyNumberFormat="1" applyFont="1" applyAlignment="1">
      <alignment vertical="center"/>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3" fontId="2" fillId="0" borderId="7" xfId="0" applyNumberFormat="1" applyFont="1" applyBorder="1" applyAlignment="1">
      <alignment horizontal="right" vertical="center" wrapText="1"/>
    </xf>
    <xf numFmtId="9" fontId="2" fillId="6" borderId="7" xfId="0" applyNumberFormat="1" applyFont="1" applyFill="1" applyBorder="1" applyAlignment="1">
      <alignment vertical="center" wrapText="1"/>
    </xf>
    <xf numFmtId="0" fontId="2" fillId="0" borderId="7" xfId="0" applyFont="1" applyBorder="1" applyAlignment="1">
      <alignment horizontal="center" vertical="center"/>
    </xf>
    <xf numFmtId="3" fontId="2" fillId="0" borderId="7" xfId="0" applyNumberFormat="1" applyFont="1" applyBorder="1" applyAlignment="1">
      <alignment vertical="center"/>
    </xf>
    <xf numFmtId="0" fontId="2" fillId="6" borderId="7" xfId="0" applyFont="1" applyFill="1" applyBorder="1" applyAlignment="1">
      <alignment horizontal="left" vertical="center" wrapText="1"/>
    </xf>
    <xf numFmtId="0" fontId="4" fillId="6" borderId="7" xfId="0" applyFont="1" applyFill="1" applyBorder="1" applyAlignment="1">
      <alignment horizontal="center" vertical="center" wrapText="1"/>
    </xf>
    <xf numFmtId="0" fontId="4" fillId="6" borderId="7" xfId="0" applyFont="1" applyFill="1" applyBorder="1" applyAlignment="1">
      <alignment horizontal="left" vertical="center" wrapText="1"/>
    </xf>
    <xf numFmtId="165" fontId="4" fillId="6" borderId="7" xfId="0" applyNumberFormat="1" applyFont="1" applyFill="1" applyBorder="1" applyAlignment="1">
      <alignment vertical="center" wrapText="1"/>
    </xf>
    <xf numFmtId="165" fontId="2" fillId="6" borderId="16" xfId="0" applyNumberFormat="1" applyFont="1" applyFill="1" applyBorder="1" applyAlignment="1">
      <alignment vertical="center"/>
    </xf>
    <xf numFmtId="0" fontId="2" fillId="6" borderId="16" xfId="0" applyFont="1" applyFill="1" applyBorder="1" applyAlignment="1">
      <alignment vertical="center"/>
    </xf>
    <xf numFmtId="0" fontId="2" fillId="6" borderId="7" xfId="0" applyFont="1" applyFill="1" applyBorder="1" applyAlignment="1">
      <alignment horizontal="center" vertical="center" wrapText="1"/>
    </xf>
    <xf numFmtId="0" fontId="2" fillId="0" borderId="7" xfId="0" applyFont="1" applyBorder="1" applyAlignment="1">
      <alignment vertical="center" wrapText="1"/>
    </xf>
    <xf numFmtId="165" fontId="4" fillId="6" borderId="16" xfId="0" applyNumberFormat="1" applyFont="1" applyFill="1" applyBorder="1" applyAlignment="1">
      <alignment vertical="center"/>
    </xf>
    <xf numFmtId="0" fontId="4" fillId="6" borderId="16" xfId="0" applyFont="1" applyFill="1" applyBorder="1" applyAlignment="1">
      <alignment vertical="center"/>
    </xf>
    <xf numFmtId="43" fontId="2" fillId="0" borderId="7" xfId="0" applyNumberFormat="1" applyFont="1" applyBorder="1" applyAlignment="1">
      <alignment horizontal="center" vertical="center" wrapText="1"/>
    </xf>
    <xf numFmtId="0" fontId="8" fillId="0" borderId="0" xfId="0" applyFont="1" applyAlignment="1">
      <alignment vertical="center"/>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165" fontId="4" fillId="0" borderId="7" xfId="0" applyNumberFormat="1" applyFont="1" applyBorder="1" applyAlignment="1">
      <alignment vertical="center"/>
    </xf>
    <xf numFmtId="0" fontId="2" fillId="7" borderId="7" xfId="0" applyFont="1" applyFill="1" applyBorder="1" applyAlignment="1">
      <alignment horizontal="center" vertical="center"/>
    </xf>
    <xf numFmtId="0" fontId="4" fillId="7" borderId="7" xfId="0" applyFont="1" applyFill="1" applyBorder="1" applyAlignment="1">
      <alignment horizontal="left" vertical="center" wrapText="1"/>
    </xf>
    <xf numFmtId="0" fontId="4" fillId="7" borderId="7" xfId="0" applyFont="1" applyFill="1" applyBorder="1" applyAlignment="1">
      <alignment horizontal="center" vertical="center" wrapText="1"/>
    </xf>
    <xf numFmtId="165" fontId="4" fillId="7" borderId="7" xfId="0" applyNumberFormat="1" applyFont="1" applyFill="1" applyBorder="1" applyAlignment="1">
      <alignment vertical="center"/>
    </xf>
    <xf numFmtId="165" fontId="4" fillId="2" borderId="7" xfId="0" applyNumberFormat="1" applyFont="1" applyFill="1" applyBorder="1" applyAlignment="1">
      <alignment vertical="center"/>
    </xf>
    <xf numFmtId="0" fontId="3" fillId="0" borderId="17" xfId="0" applyFont="1" applyBorder="1" applyAlignment="1">
      <alignment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0" fontId="4" fillId="8" borderId="7" xfId="0" applyFont="1" applyFill="1" applyBorder="1" applyAlignment="1">
      <alignment horizontal="center" vertical="center" wrapText="1"/>
    </xf>
    <xf numFmtId="0" fontId="4" fillId="8" borderId="7" xfId="0" applyFont="1" applyFill="1" applyBorder="1" applyAlignment="1">
      <alignment horizontal="center" vertical="center"/>
    </xf>
    <xf numFmtId="0" fontId="4" fillId="8" borderId="20" xfId="0" applyFont="1" applyFill="1" applyBorder="1" applyAlignment="1">
      <alignment horizontal="center" vertical="center"/>
    </xf>
    <xf numFmtId="0" fontId="4" fillId="0" borderId="7" xfId="0" applyFont="1" applyBorder="1" applyAlignment="1">
      <alignment horizontal="center" vertical="center"/>
    </xf>
    <xf numFmtId="165" fontId="4" fillId="0" borderId="7" xfId="0" applyNumberFormat="1" applyFont="1" applyBorder="1" applyAlignment="1">
      <alignment horizontal="center" vertical="center" wrapText="1"/>
    </xf>
    <xf numFmtId="0" fontId="2" fillId="0" borderId="7" xfId="0" applyFont="1" applyBorder="1" applyAlignment="1">
      <alignment vertical="center"/>
    </xf>
    <xf numFmtId="165" fontId="2" fillId="0" borderId="7" xfId="0" applyNumberFormat="1" applyFont="1" applyBorder="1" applyAlignment="1">
      <alignment horizontal="center" vertical="center" wrapText="1"/>
    </xf>
    <xf numFmtId="165" fontId="2" fillId="0" borderId="7" xfId="0" applyNumberFormat="1" applyFont="1" applyBorder="1" applyAlignment="1">
      <alignment vertical="center"/>
    </xf>
    <xf numFmtId="165" fontId="4" fillId="2" borderId="20" xfId="0" applyNumberFormat="1" applyFont="1" applyFill="1" applyBorder="1" applyAlignment="1">
      <alignment horizontal="center" vertical="center" wrapText="1"/>
    </xf>
    <xf numFmtId="3" fontId="4" fillId="0" borderId="7" xfId="0" applyNumberFormat="1" applyFont="1" applyBorder="1" applyAlignment="1">
      <alignment vertical="center"/>
    </xf>
    <xf numFmtId="166" fontId="2" fillId="0" borderId="0" xfId="0" applyNumberFormat="1" applyFont="1" applyAlignment="1">
      <alignment vertical="center"/>
    </xf>
    <xf numFmtId="0" fontId="9" fillId="0" borderId="7" xfId="0" applyFont="1" applyBorder="1" applyAlignment="1">
      <alignment horizontal="left" vertical="center" wrapText="1"/>
    </xf>
    <xf numFmtId="10" fontId="2" fillId="0" borderId="7" xfId="0" applyNumberFormat="1" applyFont="1" applyBorder="1" applyAlignment="1">
      <alignment vertical="center"/>
    </xf>
    <xf numFmtId="0" fontId="9" fillId="0" borderId="7" xfId="0" applyFont="1" applyBorder="1" applyAlignment="1">
      <alignment vertical="center" wrapText="1"/>
    </xf>
    <xf numFmtId="0" fontId="9" fillId="0" borderId="7" xfId="0" applyFont="1" applyBorder="1" applyAlignment="1">
      <alignment vertical="center"/>
    </xf>
    <xf numFmtId="0" fontId="9" fillId="2" borderId="7" xfId="0" applyFont="1" applyFill="1" applyBorder="1" applyAlignment="1">
      <alignment vertical="center"/>
    </xf>
    <xf numFmtId="0" fontId="2" fillId="0" borderId="0" xfId="0" applyFont="1"/>
    <xf numFmtId="0" fontId="2" fillId="0" borderId="21" xfId="0" applyFont="1" applyBorder="1"/>
    <xf numFmtId="0" fontId="2" fillId="0" borderId="1" xfId="0" applyFont="1" applyBorder="1" applyAlignment="1">
      <alignment vertical="center"/>
    </xf>
    <xf numFmtId="0" fontId="4" fillId="0" borderId="22" xfId="0" applyFont="1" applyBorder="1" applyAlignment="1">
      <alignment horizontal="center" vertical="center"/>
    </xf>
    <xf numFmtId="41" fontId="2" fillId="0" borderId="22" xfId="0" applyNumberFormat="1" applyFont="1" applyBorder="1" applyAlignment="1">
      <alignment vertical="center"/>
    </xf>
    <xf numFmtId="41" fontId="2" fillId="0" borderId="0" xfId="0" applyNumberFormat="1" applyFont="1" applyAlignment="1">
      <alignment vertical="center"/>
    </xf>
    <xf numFmtId="0" fontId="2" fillId="0" borderId="23" xfId="0" applyFont="1" applyBorder="1" applyAlignment="1">
      <alignment vertical="center"/>
    </xf>
    <xf numFmtId="0" fontId="4" fillId="9" borderId="7" xfId="0" applyFont="1" applyFill="1" applyBorder="1" applyAlignment="1">
      <alignment horizontal="center" vertical="top"/>
    </xf>
    <xf numFmtId="167" fontId="4" fillId="9" borderId="7" xfId="0" applyNumberFormat="1" applyFont="1" applyFill="1" applyBorder="1" applyAlignment="1">
      <alignment horizontal="center" vertical="top"/>
    </xf>
    <xf numFmtId="168" fontId="4" fillId="9" borderId="7" xfId="0" applyNumberFormat="1" applyFont="1" applyFill="1" applyBorder="1" applyAlignment="1">
      <alignment horizontal="center" vertical="top"/>
    </xf>
    <xf numFmtId="0" fontId="4" fillId="9" borderId="7" xfId="0" applyFont="1" applyFill="1" applyBorder="1" applyAlignment="1">
      <alignment horizontal="center" vertical="top" wrapText="1"/>
    </xf>
    <xf numFmtId="0" fontId="2" fillId="10" borderId="7" xfId="0" applyFont="1" applyFill="1" applyBorder="1" applyAlignment="1">
      <alignment horizontal="center" vertical="center"/>
    </xf>
    <xf numFmtId="0" fontId="4" fillId="10" borderId="7" xfId="0" applyFont="1" applyFill="1" applyBorder="1" applyAlignment="1">
      <alignment vertical="center"/>
    </xf>
    <xf numFmtId="0" fontId="4" fillId="10" borderId="7" xfId="0" applyFont="1" applyFill="1" applyBorder="1" applyAlignment="1">
      <alignment vertical="top"/>
    </xf>
    <xf numFmtId="0" fontId="4" fillId="10" borderId="7" xfId="0" applyFont="1" applyFill="1" applyBorder="1" applyAlignment="1">
      <alignment vertical="top" wrapText="1"/>
    </xf>
    <xf numFmtId="165" fontId="2" fillId="10" borderId="7" xfId="0" applyNumberFormat="1" applyFont="1" applyFill="1" applyBorder="1" applyAlignment="1">
      <alignment vertical="top"/>
    </xf>
    <xf numFmtId="167" fontId="2" fillId="10" borderId="7" xfId="0" applyNumberFormat="1" applyFont="1" applyFill="1" applyBorder="1" applyAlignment="1">
      <alignment vertical="top"/>
    </xf>
    <xf numFmtId="168" fontId="2" fillId="10" borderId="7" xfId="0" applyNumberFormat="1" applyFont="1" applyFill="1" applyBorder="1" applyAlignment="1">
      <alignment horizontal="center" vertical="top"/>
    </xf>
    <xf numFmtId="3" fontId="4" fillId="10" borderId="7" xfId="0" applyNumberFormat="1" applyFont="1" applyFill="1" applyBorder="1" applyAlignment="1">
      <alignment horizontal="right" vertical="top"/>
    </xf>
    <xf numFmtId="165" fontId="2" fillId="6" borderId="7" xfId="0" applyNumberFormat="1" applyFont="1" applyFill="1" applyBorder="1" applyAlignment="1">
      <alignment horizontal="center" vertical="center"/>
    </xf>
    <xf numFmtId="3" fontId="2" fillId="0" borderId="7" xfId="0" applyNumberFormat="1" applyFont="1" applyBorder="1" applyAlignment="1">
      <alignment horizontal="right" vertical="center"/>
    </xf>
    <xf numFmtId="168" fontId="2" fillId="0" borderId="7" xfId="0" applyNumberFormat="1" applyFont="1" applyBorder="1" applyAlignment="1">
      <alignment horizontal="center" vertical="center" wrapText="1"/>
    </xf>
    <xf numFmtId="168" fontId="2" fillId="0" borderId="7" xfId="0" applyNumberFormat="1" applyFont="1" applyBorder="1" applyAlignment="1">
      <alignment horizontal="center" vertical="center"/>
    </xf>
    <xf numFmtId="3" fontId="2" fillId="0" borderId="7" xfId="0" applyNumberFormat="1" applyFont="1" applyBorder="1" applyAlignment="1">
      <alignment horizontal="right" vertical="top"/>
    </xf>
    <xf numFmtId="0" fontId="11" fillId="6" borderId="16" xfId="0" applyFont="1" applyFill="1" applyBorder="1"/>
    <xf numFmtId="0" fontId="12" fillId="6" borderId="16" xfId="0" applyFont="1" applyFill="1" applyBorder="1" applyAlignment="1">
      <alignment horizontal="center" vertical="center" wrapText="1"/>
    </xf>
    <xf numFmtId="0" fontId="12" fillId="6" borderId="16" xfId="0" applyFont="1" applyFill="1" applyBorder="1" applyAlignment="1">
      <alignment horizontal="center" vertical="center"/>
    </xf>
    <xf numFmtId="0" fontId="12" fillId="6" borderId="16" xfId="0" applyFont="1" applyFill="1" applyBorder="1" applyAlignment="1">
      <alignment horizontal="right" vertical="center"/>
    </xf>
    <xf numFmtId="0" fontId="12" fillId="6" borderId="16" xfId="0" applyFont="1" applyFill="1" applyBorder="1" applyAlignment="1">
      <alignment vertical="center" wrapText="1"/>
    </xf>
    <xf numFmtId="0" fontId="12" fillId="11" borderId="7" xfId="0" applyFont="1" applyFill="1" applyBorder="1" applyAlignment="1">
      <alignment horizontal="center" vertical="center"/>
    </xf>
    <xf numFmtId="0" fontId="12" fillId="11" borderId="7" xfId="0" applyFont="1" applyFill="1" applyBorder="1" applyAlignment="1">
      <alignment horizontal="center" vertical="center" wrapText="1"/>
    </xf>
    <xf numFmtId="41" fontId="12" fillId="11" borderId="7" xfId="0" applyNumberFormat="1" applyFont="1" applyFill="1" applyBorder="1" applyAlignment="1">
      <alignment horizontal="center" vertical="center" wrapText="1"/>
    </xf>
    <xf numFmtId="3" fontId="12" fillId="11" borderId="7" xfId="0" applyNumberFormat="1" applyFont="1" applyFill="1" applyBorder="1" applyAlignment="1">
      <alignment horizontal="right" vertical="center" wrapText="1"/>
    </xf>
    <xf numFmtId="3" fontId="12" fillId="11" borderId="7" xfId="0" applyNumberFormat="1" applyFont="1" applyFill="1" applyBorder="1" applyAlignment="1">
      <alignment horizontal="center" vertical="center" wrapText="1"/>
    </xf>
    <xf numFmtId="0" fontId="11" fillId="6" borderId="16" xfId="0" applyFont="1" applyFill="1" applyBorder="1" applyAlignment="1">
      <alignment horizontal="center" vertical="center"/>
    </xf>
    <xf numFmtId="0" fontId="12" fillId="12" borderId="7" xfId="0" applyFont="1" applyFill="1" applyBorder="1" applyAlignment="1">
      <alignment horizontal="center" vertical="center"/>
    </xf>
    <xf numFmtId="0" fontId="12" fillId="12" borderId="7" xfId="0" applyFont="1" applyFill="1" applyBorder="1" applyAlignment="1">
      <alignment vertical="center" wrapText="1"/>
    </xf>
    <xf numFmtId="41" fontId="12" fillId="12" borderId="7" xfId="0" applyNumberFormat="1" applyFont="1" applyFill="1" applyBorder="1" applyAlignment="1">
      <alignment vertical="center"/>
    </xf>
    <xf numFmtId="0" fontId="12" fillId="12" borderId="7" xfId="0" applyFont="1" applyFill="1" applyBorder="1" applyAlignment="1">
      <alignment horizontal="right" vertical="center"/>
    </xf>
    <xf numFmtId="0" fontId="11" fillId="6" borderId="7" xfId="0" applyFont="1" applyFill="1" applyBorder="1" applyAlignment="1">
      <alignment horizontal="center" vertical="center"/>
    </xf>
    <xf numFmtId="0" fontId="11" fillId="6" borderId="7" xfId="0" applyFont="1" applyFill="1" applyBorder="1" applyAlignment="1">
      <alignment vertical="center" wrapText="1"/>
    </xf>
    <xf numFmtId="41" fontId="11" fillId="6" borderId="7" xfId="0" applyNumberFormat="1" applyFont="1" applyFill="1" applyBorder="1" applyAlignment="1">
      <alignment vertical="center"/>
    </xf>
    <xf numFmtId="3" fontId="11" fillId="6" borderId="7" xfId="0" applyNumberFormat="1" applyFont="1" applyFill="1" applyBorder="1" applyAlignment="1">
      <alignment horizontal="right" vertical="center"/>
    </xf>
    <xf numFmtId="3" fontId="11" fillId="6" borderId="7" xfId="0" applyNumberFormat="1" applyFont="1" applyFill="1" applyBorder="1" applyAlignment="1">
      <alignment vertical="center" wrapText="1"/>
    </xf>
    <xf numFmtId="0" fontId="11" fillId="6" borderId="16" xfId="0" applyFont="1" applyFill="1" applyBorder="1" applyAlignment="1">
      <alignment vertical="center"/>
    </xf>
    <xf numFmtId="0" fontId="11" fillId="6" borderId="16" xfId="0" applyFont="1" applyFill="1" applyBorder="1" applyAlignment="1">
      <alignment wrapText="1"/>
    </xf>
    <xf numFmtId="0" fontId="11" fillId="6" borderId="16" xfId="0" applyFont="1" applyFill="1" applyBorder="1" applyAlignment="1">
      <alignment horizontal="center"/>
    </xf>
    <xf numFmtId="41" fontId="11" fillId="6" borderId="16" xfId="0" applyNumberFormat="1" applyFont="1" applyFill="1" applyBorder="1"/>
    <xf numFmtId="3" fontId="11" fillId="6" borderId="16" xfId="0" applyNumberFormat="1" applyFont="1" applyFill="1" applyBorder="1" applyAlignment="1">
      <alignment horizontal="right"/>
    </xf>
    <xf numFmtId="3" fontId="11" fillId="6" borderId="16" xfId="0" applyNumberFormat="1" applyFont="1" applyFill="1" applyBorder="1" applyAlignment="1">
      <alignment wrapText="1"/>
    </xf>
    <xf numFmtId="0" fontId="13" fillId="0" borderId="0" xfId="0" applyFont="1"/>
    <xf numFmtId="0" fontId="14" fillId="0" borderId="0" xfId="0" applyFont="1"/>
    <xf numFmtId="0" fontId="13" fillId="0" borderId="0" xfId="0" applyFont="1" applyAlignment="1">
      <alignment wrapText="1"/>
    </xf>
    <xf numFmtId="49" fontId="2" fillId="0" borderId="7" xfId="0" applyNumberFormat="1" applyFont="1" applyBorder="1" applyAlignment="1">
      <alignment horizontal="left" vertical="center" wrapText="1"/>
    </xf>
    <xf numFmtId="0" fontId="17" fillId="6" borderId="16" xfId="0" applyFont="1" applyFill="1" applyBorder="1"/>
    <xf numFmtId="0" fontId="18" fillId="0" borderId="0" xfId="0" applyFont="1"/>
    <xf numFmtId="0" fontId="18" fillId="6" borderId="16" xfId="0" applyFont="1" applyFill="1" applyBorder="1"/>
    <xf numFmtId="169" fontId="12" fillId="6" borderId="7" xfId="0" applyNumberFormat="1" applyFont="1" applyFill="1" applyBorder="1" applyAlignment="1">
      <alignment horizontal="center" vertical="top" wrapText="1"/>
    </xf>
    <xf numFmtId="0" fontId="12" fillId="6" borderId="7" xfId="0" applyFont="1" applyFill="1" applyBorder="1" applyAlignment="1">
      <alignment horizontal="center" vertical="top"/>
    </xf>
    <xf numFmtId="0" fontId="12" fillId="6" borderId="7" xfId="0" applyFont="1" applyFill="1" applyBorder="1" applyAlignment="1">
      <alignment horizontal="left" vertical="top"/>
    </xf>
    <xf numFmtId="3" fontId="12" fillId="6" borderId="7" xfId="0" applyNumberFormat="1" applyFont="1" applyFill="1" applyBorder="1" applyAlignment="1">
      <alignment vertical="top"/>
    </xf>
    <xf numFmtId="3" fontId="11" fillId="6" borderId="7" xfId="0" applyNumberFormat="1" applyFont="1" applyFill="1" applyBorder="1" applyAlignment="1">
      <alignment vertical="top"/>
    </xf>
    <xf numFmtId="0" fontId="11" fillId="6" borderId="7" xfId="0" applyFont="1" applyFill="1" applyBorder="1" applyAlignment="1">
      <alignment horizontal="center" vertical="top"/>
    </xf>
    <xf numFmtId="0" fontId="11" fillId="6" borderId="7" xfId="0" applyFont="1" applyFill="1" applyBorder="1" applyAlignment="1">
      <alignment horizontal="left" vertical="top" wrapText="1"/>
    </xf>
    <xf numFmtId="3" fontId="11" fillId="6" borderId="7" xfId="0" applyNumberFormat="1" applyFont="1" applyFill="1" applyBorder="1" applyAlignment="1">
      <alignment horizontal="center" vertical="top" wrapText="1"/>
    </xf>
    <xf numFmtId="3" fontId="11" fillId="6" borderId="7" xfId="0" applyNumberFormat="1" applyFont="1" applyFill="1" applyBorder="1" applyAlignment="1">
      <alignment horizontal="center" vertical="top"/>
    </xf>
    <xf numFmtId="0" fontId="12" fillId="6" borderId="24" xfId="0" applyFont="1" applyFill="1" applyBorder="1" applyAlignment="1">
      <alignment horizontal="left" vertical="top" wrapText="1"/>
    </xf>
    <xf numFmtId="0" fontId="12" fillId="6" borderId="24" xfId="0" applyFont="1" applyFill="1" applyBorder="1" applyAlignment="1">
      <alignment horizontal="center" vertical="top" wrapText="1"/>
    </xf>
    <xf numFmtId="0" fontId="19" fillId="6" borderId="24" xfId="0" applyFont="1" applyFill="1" applyBorder="1" applyAlignment="1">
      <alignment vertical="top"/>
    </xf>
    <xf numFmtId="3" fontId="12" fillId="6" borderId="16" xfId="0" applyNumberFormat="1" applyFont="1" applyFill="1" applyBorder="1" applyAlignment="1">
      <alignment horizontal="right" vertical="top" wrapText="1"/>
    </xf>
    <xf numFmtId="0" fontId="12" fillId="6" borderId="16" xfId="0" applyFont="1" applyFill="1" applyBorder="1" applyAlignment="1">
      <alignment horizontal="center" vertical="top" wrapText="1"/>
    </xf>
    <xf numFmtId="0" fontId="19" fillId="6" borderId="16" xfId="0" applyFont="1" applyFill="1" applyBorder="1" applyAlignment="1">
      <alignment horizontal="left" vertical="top" wrapText="1"/>
    </xf>
    <xf numFmtId="0" fontId="17" fillId="0" borderId="0" xfId="0" applyFont="1"/>
    <xf numFmtId="169" fontId="22" fillId="13" borderId="7" xfId="0" applyNumberFormat="1" applyFont="1" applyFill="1" applyBorder="1" applyAlignment="1">
      <alignment horizontal="center" vertical="top" wrapText="1"/>
    </xf>
    <xf numFmtId="0" fontId="12" fillId="0" borderId="7" xfId="0" applyFont="1" applyBorder="1" applyAlignment="1">
      <alignment horizontal="center" vertical="top"/>
    </xf>
    <xf numFmtId="0" fontId="12" fillId="0" borderId="7" xfId="0" applyFont="1" applyBorder="1" applyAlignment="1">
      <alignment horizontal="left" vertical="top"/>
    </xf>
    <xf numFmtId="3" fontId="12" fillId="0" borderId="7" xfId="0" applyNumberFormat="1" applyFont="1" applyBorder="1" applyAlignment="1">
      <alignment vertical="top"/>
    </xf>
    <xf numFmtId="3" fontId="11" fillId="0" borderId="7" xfId="0" applyNumberFormat="1" applyFont="1" applyBorder="1" applyAlignment="1">
      <alignment vertical="top"/>
    </xf>
    <xf numFmtId="0" fontId="11" fillId="0" borderId="7" xfId="0" applyFont="1" applyBorder="1" applyAlignment="1">
      <alignment horizontal="center" vertical="top"/>
    </xf>
    <xf numFmtId="0" fontId="11" fillId="0" borderId="7" xfId="0" applyFont="1" applyBorder="1" applyAlignment="1">
      <alignment horizontal="left" vertical="top" wrapText="1"/>
    </xf>
    <xf numFmtId="3" fontId="11" fillId="0" borderId="7" xfId="0" applyNumberFormat="1" applyFont="1" applyBorder="1" applyAlignment="1">
      <alignment horizontal="center" vertical="top" wrapText="1"/>
    </xf>
    <xf numFmtId="3" fontId="10" fillId="0" borderId="7" xfId="0" applyNumberFormat="1" applyFont="1" applyBorder="1" applyAlignment="1">
      <alignment vertical="top"/>
    </xf>
    <xf numFmtId="3" fontId="23" fillId="0" borderId="7" xfId="0" applyNumberFormat="1" applyFont="1" applyBorder="1" applyAlignment="1">
      <alignment horizontal="center" vertical="top"/>
    </xf>
    <xf numFmtId="0" fontId="22" fillId="0" borderId="17" xfId="0" applyFont="1" applyBorder="1" applyAlignment="1">
      <alignment horizontal="left" vertical="top" wrapText="1"/>
    </xf>
    <xf numFmtId="0" fontId="22" fillId="0" borderId="17" xfId="0" applyFont="1" applyBorder="1" applyAlignment="1">
      <alignment horizontal="center" vertical="top" wrapText="1"/>
    </xf>
    <xf numFmtId="0" fontId="19" fillId="0" borderId="17" xfId="0" applyFont="1" applyBorder="1" applyAlignment="1">
      <alignment vertical="top"/>
    </xf>
    <xf numFmtId="3" fontId="22" fillId="0" borderId="0" xfId="0" applyNumberFormat="1" applyFont="1" applyAlignment="1">
      <alignment horizontal="right" vertical="top" wrapText="1"/>
    </xf>
    <xf numFmtId="0" fontId="22" fillId="0" borderId="0" xfId="0" applyFont="1" applyAlignment="1">
      <alignment horizontal="center" vertical="top" wrapText="1"/>
    </xf>
    <xf numFmtId="0" fontId="11" fillId="0" borderId="27" xfId="0" applyFont="1" applyBorder="1" applyAlignment="1">
      <alignment horizontal="center" vertical="top" wrapText="1"/>
    </xf>
    <xf numFmtId="0" fontId="11" fillId="0" borderId="33" xfId="0" applyFont="1" applyBorder="1" applyAlignment="1">
      <alignment horizontal="center" vertical="top" wrapText="1"/>
    </xf>
    <xf numFmtId="0" fontId="24" fillId="0" borderId="0" xfId="0" applyFont="1" applyAlignment="1">
      <alignment horizontal="left" vertical="top" wrapText="1"/>
    </xf>
    <xf numFmtId="3" fontId="11" fillId="0" borderId="34" xfId="0" applyNumberFormat="1" applyFont="1" applyBorder="1" applyAlignment="1">
      <alignment vertical="top"/>
    </xf>
    <xf numFmtId="3" fontId="21" fillId="0" borderId="31" xfId="0" applyNumberFormat="1" applyFont="1" applyBorder="1" applyAlignment="1">
      <alignment vertical="top"/>
    </xf>
    <xf numFmtId="0" fontId="18" fillId="0" borderId="0" xfId="0" applyFont="1" applyAlignment="1">
      <alignment horizontal="left" vertical="top"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36" xfId="0" applyFont="1" applyBorder="1" applyAlignment="1">
      <alignment vertical="center" wrapText="1"/>
    </xf>
    <xf numFmtId="0" fontId="25" fillId="0" borderId="36" xfId="0" applyFont="1" applyBorder="1" applyAlignment="1">
      <alignment horizontal="center" vertical="center" wrapText="1"/>
    </xf>
    <xf numFmtId="3" fontId="25" fillId="0" borderId="36" xfId="0" applyNumberFormat="1" applyFont="1" applyBorder="1" applyAlignment="1">
      <alignment horizontal="center" vertical="center" wrapText="1"/>
    </xf>
    <xf numFmtId="0" fontId="26" fillId="0" borderId="0" xfId="0" applyFont="1"/>
    <xf numFmtId="0" fontId="22" fillId="0" borderId="35" xfId="0" applyFont="1" applyBorder="1" applyAlignment="1">
      <alignment vertical="center" wrapText="1"/>
    </xf>
    <xf numFmtId="0" fontId="22" fillId="0" borderId="36" xfId="0" applyFont="1" applyBorder="1" applyAlignment="1">
      <alignment horizontal="center" vertical="center" wrapText="1"/>
    </xf>
    <xf numFmtId="0" fontId="22" fillId="0" borderId="36" xfId="0" applyFont="1" applyBorder="1" applyAlignment="1">
      <alignment vertical="center" wrapText="1"/>
    </xf>
    <xf numFmtId="0" fontId="27" fillId="0" borderId="36" xfId="0" applyFont="1" applyBorder="1" applyAlignment="1">
      <alignment vertical="center" wrapText="1"/>
    </xf>
    <xf numFmtId="3" fontId="22" fillId="0" borderId="36" xfId="0" applyNumberFormat="1" applyFont="1" applyBorder="1" applyAlignment="1">
      <alignment horizontal="center" vertical="center" wrapText="1"/>
    </xf>
    <xf numFmtId="0" fontId="9" fillId="6" borderId="16" xfId="0" applyFont="1" applyFill="1" applyBorder="1" applyAlignment="1">
      <alignment vertical="center"/>
    </xf>
    <xf numFmtId="166" fontId="11" fillId="6" borderId="7" xfId="0" applyNumberFormat="1" applyFont="1" applyFill="1" applyBorder="1" applyAlignment="1">
      <alignment vertical="center"/>
    </xf>
    <xf numFmtId="165" fontId="11" fillId="6" borderId="16" xfId="0" applyNumberFormat="1" applyFont="1" applyFill="1" applyBorder="1" applyAlignment="1">
      <alignment vertical="center"/>
    </xf>
    <xf numFmtId="166" fontId="11" fillId="6" borderId="7" xfId="0" applyNumberFormat="1" applyFont="1" applyFill="1" applyBorder="1" applyAlignment="1">
      <alignment horizontal="right" vertical="center"/>
    </xf>
    <xf numFmtId="170" fontId="11" fillId="15" borderId="7" xfId="0" applyNumberFormat="1" applyFont="1" applyFill="1" applyBorder="1" applyAlignment="1">
      <alignment horizontal="center" vertical="center"/>
    </xf>
    <xf numFmtId="0" fontId="11" fillId="6" borderId="16" xfId="0" applyFont="1" applyFill="1" applyBorder="1" applyAlignment="1">
      <alignment horizontal="left" vertical="center"/>
    </xf>
    <xf numFmtId="166" fontId="11" fillId="15" borderId="7" xfId="0" applyNumberFormat="1" applyFont="1" applyFill="1" applyBorder="1" applyAlignment="1">
      <alignment horizontal="center" vertical="center"/>
    </xf>
    <xf numFmtId="165" fontId="9" fillId="6" borderId="16" xfId="0" applyNumberFormat="1" applyFont="1" applyFill="1" applyBorder="1" applyAlignment="1">
      <alignment vertical="center"/>
    </xf>
    <xf numFmtId="0" fontId="29" fillId="16" borderId="7"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7" xfId="0" applyFont="1" applyFill="1" applyBorder="1" applyAlignment="1">
      <alignment vertical="center" wrapText="1"/>
    </xf>
    <xf numFmtId="0" fontId="22" fillId="6" borderId="7" xfId="0" applyFont="1" applyFill="1" applyBorder="1" applyAlignment="1">
      <alignment horizontal="center" vertical="center" wrapText="1"/>
    </xf>
    <xf numFmtId="165" fontId="25" fillId="6" borderId="7" xfId="0" applyNumberFormat="1" applyFont="1" applyFill="1" applyBorder="1" applyAlignment="1">
      <alignment vertical="center" wrapText="1"/>
    </xf>
    <xf numFmtId="0" fontId="11" fillId="6" borderId="7" xfId="0" applyFont="1" applyFill="1" applyBorder="1" applyAlignment="1">
      <alignment horizontal="right" vertical="center" wrapText="1"/>
    </xf>
    <xf numFmtId="2" fontId="11" fillId="6" borderId="7" xfId="0" applyNumberFormat="1" applyFont="1" applyFill="1" applyBorder="1" applyAlignment="1">
      <alignment horizontal="right" vertical="center" wrapText="1"/>
    </xf>
    <xf numFmtId="0" fontId="11" fillId="6" borderId="7" xfId="0" quotePrefix="1" applyFont="1" applyFill="1" applyBorder="1" applyAlignment="1">
      <alignment vertical="center" wrapText="1"/>
    </xf>
    <xf numFmtId="166" fontId="9" fillId="6" borderId="16" xfId="0" applyNumberFormat="1" applyFont="1" applyFill="1" applyBorder="1" applyAlignment="1">
      <alignment vertical="center"/>
    </xf>
    <xf numFmtId="166" fontId="11" fillId="6" borderId="7" xfId="0" applyNumberFormat="1" applyFont="1" applyFill="1" applyBorder="1" applyAlignment="1">
      <alignment horizontal="right" vertical="center" wrapText="1"/>
    </xf>
    <xf numFmtId="170" fontId="11" fillId="6" borderId="7" xfId="0" applyNumberFormat="1" applyFont="1" applyFill="1" applyBorder="1" applyAlignment="1">
      <alignment horizontal="right" vertical="center" wrapText="1"/>
    </xf>
    <xf numFmtId="0" fontId="22" fillId="6" borderId="7" xfId="0" applyFont="1" applyFill="1" applyBorder="1" applyAlignment="1">
      <alignment vertical="center" wrapText="1"/>
    </xf>
    <xf numFmtId="0" fontId="9" fillId="6" borderId="16" xfId="0" applyFont="1" applyFill="1" applyBorder="1" applyAlignment="1">
      <alignment horizontal="center" vertical="center" wrapText="1"/>
    </xf>
    <xf numFmtId="166" fontId="12" fillId="6" borderId="7" xfId="0" applyNumberFormat="1" applyFont="1" applyFill="1" applyBorder="1" applyAlignment="1">
      <alignment horizontal="right" vertical="center" wrapText="1"/>
    </xf>
    <xf numFmtId="0" fontId="12" fillId="6" borderId="7" xfId="0" applyFont="1" applyFill="1" applyBorder="1" applyAlignment="1">
      <alignment vertical="center"/>
    </xf>
    <xf numFmtId="0" fontId="12" fillId="6" borderId="7" xfId="0" applyFont="1" applyFill="1" applyBorder="1" applyAlignment="1">
      <alignment horizontal="center" vertical="center"/>
    </xf>
    <xf numFmtId="0" fontId="11" fillId="6" borderId="7" xfId="0" quotePrefix="1" applyFont="1" applyFill="1" applyBorder="1" applyAlignment="1">
      <alignment vertical="center"/>
    </xf>
    <xf numFmtId="171" fontId="25" fillId="6" borderId="7" xfId="0" applyNumberFormat="1" applyFont="1" applyFill="1" applyBorder="1" applyAlignment="1">
      <alignment vertical="center" wrapText="1"/>
    </xf>
    <xf numFmtId="0" fontId="9" fillId="6" borderId="16" xfId="0" applyFont="1" applyFill="1" applyBorder="1" applyAlignment="1">
      <alignment vertical="center" wrapText="1"/>
    </xf>
    <xf numFmtId="0" fontId="11" fillId="6" borderId="7" xfId="0" quotePrefix="1" applyFont="1" applyFill="1" applyBorder="1" applyAlignment="1">
      <alignment horizontal="center" vertical="center"/>
    </xf>
    <xf numFmtId="0" fontId="11" fillId="0" borderId="7" xfId="0" applyFont="1" applyBorder="1" applyAlignment="1">
      <alignment vertical="center" wrapText="1"/>
    </xf>
    <xf numFmtId="0" fontId="22" fillId="6" borderId="7" xfId="0" applyFont="1" applyFill="1" applyBorder="1" applyAlignment="1">
      <alignment horizontal="left" vertical="center" wrapText="1"/>
    </xf>
    <xf numFmtId="165" fontId="22" fillId="6" borderId="7" xfId="0" applyNumberFormat="1" applyFont="1" applyFill="1" applyBorder="1" applyAlignment="1">
      <alignment horizontal="right" vertical="center" wrapText="1"/>
    </xf>
    <xf numFmtId="165" fontId="12" fillId="6" borderId="7" xfId="0" applyNumberFormat="1" applyFont="1" applyFill="1" applyBorder="1" applyAlignment="1">
      <alignment horizontal="right" vertical="center" wrapText="1"/>
    </xf>
    <xf numFmtId="0" fontId="22" fillId="15" borderId="7" xfId="0" applyFont="1" applyFill="1" applyBorder="1" applyAlignment="1">
      <alignment horizontal="center" vertical="center" wrapText="1"/>
    </xf>
    <xf numFmtId="0" fontId="22" fillId="15" borderId="7" xfId="0" applyFont="1" applyFill="1" applyBorder="1" applyAlignment="1">
      <alignment horizontal="left" vertical="center" wrapText="1"/>
    </xf>
    <xf numFmtId="165" fontId="12" fillId="15" borderId="7" xfId="0" applyNumberFormat="1" applyFont="1" applyFill="1" applyBorder="1" applyAlignment="1">
      <alignment horizontal="right" vertical="center" wrapText="1"/>
    </xf>
    <xf numFmtId="165" fontId="22" fillId="15" borderId="7" xfId="0" applyNumberFormat="1" applyFont="1" applyFill="1" applyBorder="1" applyAlignment="1">
      <alignment horizontal="right" vertical="center" wrapText="1"/>
    </xf>
    <xf numFmtId="0" fontId="11" fillId="15" borderId="7" xfId="0" quotePrefix="1" applyFont="1" applyFill="1" applyBorder="1" applyAlignment="1">
      <alignment vertical="center" wrapText="1"/>
    </xf>
    <xf numFmtId="0" fontId="11" fillId="0" borderId="0" xfId="0" applyFont="1" applyAlignment="1">
      <alignment vertical="center" wrapText="1"/>
    </xf>
    <xf numFmtId="0" fontId="22" fillId="0" borderId="7" xfId="0" applyFont="1" applyBorder="1" applyAlignment="1">
      <alignment horizontal="center" vertical="center" wrapText="1"/>
    </xf>
    <xf numFmtId="0" fontId="25" fillId="0" borderId="7" xfId="0" applyFont="1" applyBorder="1" applyAlignment="1">
      <alignment horizontal="center" vertical="center" wrapText="1"/>
    </xf>
    <xf numFmtId="0" fontId="18" fillId="0" borderId="0" xfId="0" applyFont="1" applyAlignment="1">
      <alignment horizontal="center"/>
    </xf>
    <xf numFmtId="0" fontId="12" fillId="2" borderId="16" xfId="0" applyFont="1" applyFill="1" applyBorder="1" applyAlignment="1">
      <alignment vertical="center"/>
    </xf>
    <xf numFmtId="0" fontId="11" fillId="2" borderId="16" xfId="0" applyFont="1" applyFill="1" applyBorder="1" applyAlignment="1">
      <alignment vertical="center"/>
    </xf>
    <xf numFmtId="0" fontId="11" fillId="2" borderId="16" xfId="0" applyFont="1" applyFill="1" applyBorder="1" applyAlignment="1">
      <alignment vertical="center" wrapText="1"/>
    </xf>
    <xf numFmtId="3" fontId="25" fillId="0" borderId="7" xfId="0" applyNumberFormat="1" applyFont="1" applyBorder="1" applyAlignment="1">
      <alignment horizontal="center" vertical="center" wrapText="1"/>
    </xf>
    <xf numFmtId="172" fontId="31" fillId="0" borderId="0" xfId="0" applyNumberFormat="1" applyFont="1"/>
    <xf numFmtId="0" fontId="32" fillId="0" borderId="0" xfId="0" applyFont="1"/>
    <xf numFmtId="0" fontId="12" fillId="0" borderId="0" xfId="0" applyFont="1" applyAlignment="1">
      <alignment horizontal="center" vertical="center"/>
    </xf>
    <xf numFmtId="0" fontId="12" fillId="17" borderId="7" xfId="0" applyFont="1" applyFill="1" applyBorder="1" applyAlignment="1">
      <alignment horizontal="center" vertical="center" wrapText="1"/>
    </xf>
    <xf numFmtId="0" fontId="12" fillId="0" borderId="0" xfId="0" applyFont="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vertical="center"/>
    </xf>
    <xf numFmtId="4" fontId="11" fillId="0" borderId="7" xfId="0" applyNumberFormat="1" applyFont="1" applyBorder="1" applyAlignment="1">
      <alignment vertical="center"/>
    </xf>
    <xf numFmtId="0" fontId="11" fillId="0" borderId="0" xfId="0" applyFont="1" applyAlignment="1">
      <alignment horizontal="center" vertical="center"/>
    </xf>
    <xf numFmtId="4" fontId="11" fillId="0" borderId="0" xfId="0" applyNumberFormat="1" applyFont="1" applyAlignment="1">
      <alignment vertical="center"/>
    </xf>
    <xf numFmtId="0" fontId="11" fillId="0" borderId="0" xfId="0" applyFont="1" applyAlignment="1">
      <alignment vertical="center"/>
    </xf>
    <xf numFmtId="0" fontId="11"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center" vertical="center"/>
    </xf>
    <xf numFmtId="4" fontId="12" fillId="5" borderId="7" xfId="0" applyNumberFormat="1" applyFont="1" applyFill="1" applyBorder="1" applyAlignment="1">
      <alignment vertical="center"/>
    </xf>
    <xf numFmtId="4" fontId="12" fillId="0" borderId="0" xfId="0" applyNumberFormat="1" applyFont="1" applyAlignment="1">
      <alignment vertical="center"/>
    </xf>
    <xf numFmtId="10" fontId="2" fillId="0" borderId="7" xfId="0" applyNumberFormat="1" applyFont="1" applyBorder="1" applyAlignment="1">
      <alignment horizontal="center" vertical="center"/>
    </xf>
    <xf numFmtId="10" fontId="2" fillId="0" borderId="0" xfId="0" applyNumberFormat="1" applyFont="1" applyAlignment="1">
      <alignment vertical="center"/>
    </xf>
    <xf numFmtId="0" fontId="17" fillId="6" borderId="16" xfId="0" applyFont="1" applyFill="1" applyBorder="1" applyAlignment="1">
      <alignment horizontal="left" vertical="center"/>
    </xf>
    <xf numFmtId="0" fontId="17" fillId="6" borderId="16" xfId="0" applyFont="1" applyFill="1" applyBorder="1" applyAlignment="1">
      <alignment horizontal="left" vertical="center" wrapText="1"/>
    </xf>
    <xf numFmtId="0" fontId="9" fillId="0" borderId="0" xfId="0" applyFont="1" applyAlignment="1">
      <alignment vertical="center" wrapText="1"/>
    </xf>
    <xf numFmtId="0" fontId="9" fillId="6" borderId="16" xfId="0" applyFont="1" applyFill="1" applyBorder="1" applyAlignment="1">
      <alignment horizontal="center" vertical="center"/>
    </xf>
    <xf numFmtId="43" fontId="9" fillId="6" borderId="16" xfId="0" applyNumberFormat="1" applyFont="1" applyFill="1" applyBorder="1" applyAlignment="1">
      <alignment vertical="center"/>
    </xf>
    <xf numFmtId="3" fontId="36" fillId="6" borderId="16" xfId="0" applyNumberFormat="1" applyFont="1" applyFill="1" applyBorder="1" applyAlignment="1">
      <alignment vertical="center" wrapText="1"/>
    </xf>
    <xf numFmtId="0" fontId="37" fillId="16" borderId="7"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7" xfId="0" applyFont="1" applyFill="1" applyBorder="1" applyAlignment="1">
      <alignment vertical="center" wrapText="1"/>
    </xf>
    <xf numFmtId="3" fontId="9" fillId="6" borderId="7" xfId="0" applyNumberFormat="1" applyFont="1" applyFill="1" applyBorder="1" applyAlignment="1">
      <alignment horizontal="right" vertical="center"/>
    </xf>
    <xf numFmtId="3" fontId="9" fillId="6" borderId="7" xfId="0" applyNumberFormat="1" applyFont="1" applyFill="1" applyBorder="1" applyAlignment="1">
      <alignment vertical="center"/>
    </xf>
    <xf numFmtId="0" fontId="9" fillId="6" borderId="7" xfId="0" applyFont="1" applyFill="1" applyBorder="1" applyAlignment="1">
      <alignment vertical="center"/>
    </xf>
    <xf numFmtId="165" fontId="9" fillId="6" borderId="7" xfId="0" applyNumberFormat="1" applyFont="1" applyFill="1" applyBorder="1" applyAlignment="1">
      <alignment horizontal="right" vertical="center"/>
    </xf>
    <xf numFmtId="0" fontId="9" fillId="6" borderId="7" xfId="0" applyFont="1" applyFill="1" applyBorder="1" applyAlignment="1">
      <alignment horizontal="center" vertical="center" wrapText="1"/>
    </xf>
    <xf numFmtId="0" fontId="9" fillId="6" borderId="7" xfId="0" applyFont="1" applyFill="1" applyBorder="1" applyAlignment="1">
      <alignment horizontal="left" vertical="center" wrapText="1"/>
    </xf>
    <xf numFmtId="0" fontId="9" fillId="6" borderId="15" xfId="0" applyFont="1" applyFill="1" applyBorder="1" applyAlignment="1">
      <alignment vertical="center"/>
    </xf>
    <xf numFmtId="3" fontId="17" fillId="6" borderId="7" xfId="0" applyNumberFormat="1" applyFont="1" applyFill="1" applyBorder="1" applyAlignment="1">
      <alignment horizontal="right" vertical="center"/>
    </xf>
    <xf numFmtId="0" fontId="17" fillId="3" borderId="7" xfId="0" applyFont="1" applyFill="1" applyBorder="1" applyAlignment="1">
      <alignment horizontal="center" vertical="center"/>
    </xf>
    <xf numFmtId="3" fontId="34" fillId="3" borderId="7" xfId="0" applyNumberFormat="1" applyFont="1" applyFill="1" applyBorder="1" applyAlignment="1">
      <alignment horizontal="right" vertical="center"/>
    </xf>
    <xf numFmtId="3" fontId="17" fillId="3" borderId="7" xfId="0" applyNumberFormat="1" applyFont="1" applyFill="1" applyBorder="1" applyAlignment="1">
      <alignment vertical="center"/>
    </xf>
    <xf numFmtId="0" fontId="17" fillId="6" borderId="7" xfId="0" applyFont="1" applyFill="1" applyBorder="1" applyAlignment="1">
      <alignment horizontal="center" vertical="center" wrapText="1"/>
    </xf>
    <xf numFmtId="0" fontId="17" fillId="6" borderId="7" xfId="0" applyFont="1" applyFill="1" applyBorder="1" applyAlignment="1">
      <alignment horizontal="right" vertical="center" wrapText="1"/>
    </xf>
    <xf numFmtId="165" fontId="9" fillId="6" borderId="7" xfId="0" applyNumberFormat="1" applyFont="1" applyFill="1" applyBorder="1" applyAlignment="1">
      <alignment horizontal="right" vertical="center" wrapText="1"/>
    </xf>
    <xf numFmtId="173" fontId="9" fillId="6" borderId="7" xfId="0" applyNumberFormat="1" applyFont="1" applyFill="1" applyBorder="1" applyAlignment="1">
      <alignment horizontal="right" vertical="center" wrapText="1"/>
    </xf>
    <xf numFmtId="43" fontId="9" fillId="6" borderId="7" xfId="0" applyNumberFormat="1" applyFont="1" applyFill="1" applyBorder="1" applyAlignment="1">
      <alignment horizontal="right" vertical="center" wrapText="1"/>
    </xf>
    <xf numFmtId="0" fontId="17" fillId="6" borderId="7" xfId="0" applyFont="1" applyFill="1" applyBorder="1" applyAlignment="1">
      <alignment horizontal="center" vertical="center"/>
    </xf>
    <xf numFmtId="0" fontId="17" fillId="6" borderId="7" xfId="0" applyFont="1" applyFill="1" applyBorder="1" applyAlignment="1">
      <alignment horizontal="left" vertical="center" wrapText="1"/>
    </xf>
    <xf numFmtId="0" fontId="17" fillId="6" borderId="7" xfId="0" applyFont="1" applyFill="1" applyBorder="1" applyAlignment="1">
      <alignment vertical="center" wrapText="1"/>
    </xf>
    <xf numFmtId="41" fontId="9" fillId="6" borderId="7" xfId="0" applyNumberFormat="1" applyFont="1" applyFill="1" applyBorder="1" applyAlignment="1">
      <alignment vertical="center" wrapText="1"/>
    </xf>
    <xf numFmtId="3" fontId="17" fillId="6" borderId="7" xfId="0" applyNumberFormat="1" applyFont="1" applyFill="1" applyBorder="1" applyAlignment="1">
      <alignment horizontal="right" vertical="center" wrapText="1"/>
    </xf>
    <xf numFmtId="165" fontId="9" fillId="6" borderId="7" xfId="0" applyNumberFormat="1" applyFont="1" applyFill="1" applyBorder="1" applyAlignment="1">
      <alignment horizontal="left" vertical="center" wrapText="1"/>
    </xf>
    <xf numFmtId="3" fontId="17" fillId="3" borderId="7" xfId="0" applyNumberFormat="1" applyFont="1" applyFill="1" applyBorder="1" applyAlignment="1">
      <alignment horizontal="right" vertical="center" wrapText="1"/>
    </xf>
    <xf numFmtId="3" fontId="9" fillId="6" borderId="16" xfId="0" applyNumberFormat="1" applyFont="1" applyFill="1" applyBorder="1" applyAlignment="1">
      <alignment vertical="center"/>
    </xf>
    <xf numFmtId="3" fontId="35" fillId="6" borderId="16" xfId="0" applyNumberFormat="1" applyFont="1" applyFill="1" applyBorder="1" applyAlignment="1">
      <alignment vertical="center" wrapText="1"/>
    </xf>
    <xf numFmtId="3" fontId="9" fillId="6" borderId="16" xfId="0" applyNumberFormat="1" applyFont="1" applyFill="1" applyBorder="1" applyAlignment="1">
      <alignment vertical="center" wrapText="1"/>
    </xf>
    <xf numFmtId="0" fontId="38" fillId="6" borderId="16" xfId="0" applyFont="1" applyFill="1" applyBorder="1" applyAlignment="1">
      <alignment horizontal="center" vertical="center"/>
    </xf>
    <xf numFmtId="0" fontId="37" fillId="16" borderId="7" xfId="0" applyFont="1" applyFill="1" applyBorder="1" applyAlignment="1">
      <alignment horizontal="center" vertical="center" wrapText="1"/>
    </xf>
    <xf numFmtId="0" fontId="39" fillId="6" borderId="7" xfId="0" applyFont="1" applyFill="1" applyBorder="1" applyAlignment="1">
      <alignment horizontal="center" vertical="center"/>
    </xf>
    <xf numFmtId="0" fontId="40" fillId="6" borderId="7" xfId="0" applyFont="1" applyFill="1" applyBorder="1" applyAlignment="1">
      <alignment horizontal="left" vertical="center" wrapText="1"/>
    </xf>
    <xf numFmtId="0" fontId="9" fillId="6" borderId="15" xfId="0" applyFont="1" applyFill="1" applyBorder="1" applyAlignment="1">
      <alignment horizontal="left" vertical="center" wrapText="1"/>
    </xf>
    <xf numFmtId="0" fontId="9" fillId="6" borderId="7" xfId="0" quotePrefix="1" applyFont="1" applyFill="1" applyBorder="1" applyAlignment="1">
      <alignment horizontal="left" vertical="center" wrapText="1"/>
    </xf>
    <xf numFmtId="0" fontId="11" fillId="0" borderId="7" xfId="0" applyFont="1" applyBorder="1" applyAlignment="1">
      <alignment horizontal="center" vertical="center" wrapText="1"/>
    </xf>
    <xf numFmtId="0" fontId="32" fillId="0" borderId="7" xfId="0" applyFont="1" applyBorder="1" applyAlignment="1">
      <alignment wrapText="1"/>
    </xf>
    <xf numFmtId="0" fontId="40" fillId="3" borderId="7" xfId="0" applyFont="1" applyFill="1" applyBorder="1" applyAlignment="1">
      <alignment vertical="center"/>
    </xf>
    <xf numFmtId="0" fontId="17" fillId="6" borderId="16" xfId="0" applyFont="1" applyFill="1" applyBorder="1" applyAlignment="1">
      <alignment horizontal="center" vertical="center"/>
    </xf>
    <xf numFmtId="0" fontId="41" fillId="6" borderId="16" xfId="0" applyFont="1" applyFill="1" applyBorder="1" applyAlignment="1">
      <alignment horizontal="center" vertical="center"/>
    </xf>
    <xf numFmtId="0" fontId="41" fillId="6" borderId="16" xfId="0" applyFont="1" applyFill="1" applyBorder="1" applyAlignment="1">
      <alignment vertical="center"/>
    </xf>
    <xf numFmtId="0" fontId="12" fillId="15" borderId="7" xfId="0" applyFont="1" applyFill="1" applyBorder="1" applyAlignment="1">
      <alignment horizontal="center" vertical="center"/>
    </xf>
    <xf numFmtId="0" fontId="12" fillId="15" borderId="7" xfId="0" applyFont="1" applyFill="1" applyBorder="1" applyAlignment="1">
      <alignment horizontal="left" vertical="center"/>
    </xf>
    <xf numFmtId="0" fontId="41" fillId="15" borderId="7" xfId="0" applyFont="1" applyFill="1" applyBorder="1" applyAlignment="1">
      <alignment vertical="center"/>
    </xf>
    <xf numFmtId="0" fontId="11" fillId="0" borderId="7" xfId="0" applyFont="1" applyBorder="1" applyAlignment="1">
      <alignment horizontal="left" vertical="center" wrapText="1"/>
    </xf>
    <xf numFmtId="0" fontId="11" fillId="6" borderId="7" xfId="0" quotePrefix="1" applyFont="1" applyFill="1" applyBorder="1" applyAlignment="1">
      <alignment horizontal="left" vertical="center" wrapText="1"/>
    </xf>
    <xf numFmtId="0" fontId="11" fillId="18" borderId="7" xfId="0" applyFont="1" applyFill="1" applyBorder="1" applyAlignment="1">
      <alignment horizontal="center" vertical="center"/>
    </xf>
    <xf numFmtId="0" fontId="42" fillId="6" borderId="7" xfId="0" applyFont="1" applyFill="1" applyBorder="1" applyAlignment="1">
      <alignment horizontal="left" vertical="center"/>
    </xf>
    <xf numFmtId="0" fontId="41" fillId="6" borderId="7" xfId="0" applyFont="1" applyFill="1" applyBorder="1" applyAlignment="1">
      <alignment vertical="center"/>
    </xf>
    <xf numFmtId="0" fontId="12" fillId="3" borderId="7" xfId="0" applyFont="1" applyFill="1" applyBorder="1" applyAlignment="1">
      <alignment horizontal="center" vertical="center"/>
    </xf>
    <xf numFmtId="0" fontId="12" fillId="3" borderId="7" xfId="0" applyFont="1" applyFill="1" applyBorder="1" applyAlignment="1">
      <alignment horizontal="left" vertical="center" wrapText="1"/>
    </xf>
    <xf numFmtId="0" fontId="11" fillId="3" borderId="7" xfId="0" applyFont="1" applyFill="1" applyBorder="1" applyAlignment="1">
      <alignment horizontal="center" vertical="center"/>
    </xf>
    <xf numFmtId="0" fontId="41" fillId="3" borderId="7" xfId="0" applyFont="1" applyFill="1" applyBorder="1" applyAlignment="1">
      <alignment vertical="center"/>
    </xf>
    <xf numFmtId="0" fontId="12" fillId="0" borderId="46" xfId="0" applyFont="1" applyBorder="1" applyAlignment="1">
      <alignment horizontal="center" vertical="center" wrapText="1"/>
    </xf>
    <xf numFmtId="0" fontId="11" fillId="0" borderId="46" xfId="0" applyFont="1" applyBorder="1" applyAlignment="1">
      <alignment horizontal="center" vertical="center"/>
    </xf>
    <xf numFmtId="0" fontId="23" fillId="0" borderId="46" xfId="0" applyFont="1" applyBorder="1" applyAlignment="1">
      <alignment horizontal="center" vertical="center"/>
    </xf>
    <xf numFmtId="0" fontId="11" fillId="6" borderId="16" xfId="0" applyFont="1" applyFill="1" applyBorder="1" applyAlignment="1">
      <alignment vertical="center" wrapText="1"/>
    </xf>
    <xf numFmtId="0" fontId="12" fillId="0" borderId="7" xfId="0" applyFont="1" applyBorder="1" applyAlignment="1">
      <alignment horizontal="center" vertical="center" wrapText="1"/>
    </xf>
    <xf numFmtId="0" fontId="12" fillId="0" borderId="7" xfId="0" applyFont="1" applyBorder="1" applyAlignment="1">
      <alignment horizontal="left" vertical="center" wrapText="1"/>
    </xf>
    <xf numFmtId="0" fontId="12" fillId="0" borderId="7" xfId="0" applyFont="1" applyBorder="1" applyAlignment="1">
      <alignment vertical="center" wrapText="1"/>
    </xf>
    <xf numFmtId="0" fontId="12" fillId="2" borderId="7" xfId="0" applyFont="1" applyFill="1" applyBorder="1" applyAlignment="1">
      <alignment vertical="center"/>
    </xf>
    <xf numFmtId="0" fontId="41" fillId="0" borderId="0" xfId="0" applyFont="1"/>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center"/>
    </xf>
    <xf numFmtId="0" fontId="17" fillId="0" borderId="0" xfId="0" applyFont="1" applyAlignment="1">
      <alignment horizontal="center" vertical="center"/>
    </xf>
    <xf numFmtId="0" fontId="11" fillId="0" borderId="11" xfId="0" applyFont="1" applyBorder="1" applyAlignment="1">
      <alignment horizontal="center" vertical="center"/>
    </xf>
    <xf numFmtId="0" fontId="11" fillId="0" borderId="11" xfId="0" applyFont="1" applyBorder="1" applyAlignment="1">
      <alignment horizontal="left" vertical="center" wrapText="1"/>
    </xf>
    <xf numFmtId="0" fontId="11" fillId="0" borderId="11" xfId="0" applyFont="1" applyBorder="1" applyAlignment="1">
      <alignment horizontal="center" vertical="center" wrapText="1"/>
    </xf>
    <xf numFmtId="0" fontId="43" fillId="0" borderId="50" xfId="0" applyFont="1" applyBorder="1"/>
    <xf numFmtId="0" fontId="9" fillId="0" borderId="0" xfId="0" applyFont="1" applyAlignment="1">
      <alignment horizontal="center" vertical="center"/>
    </xf>
    <xf numFmtId="0" fontId="9" fillId="0" borderId="0" xfId="0" applyFont="1"/>
    <xf numFmtId="174" fontId="11" fillId="0" borderId="11" xfId="0" applyNumberFormat="1" applyFont="1" applyBorder="1" applyAlignment="1">
      <alignment horizontal="center" vertical="center" wrapText="1"/>
    </xf>
    <xf numFmtId="0" fontId="41" fillId="0" borderId="50" xfId="0" applyFont="1" applyBorder="1" applyAlignment="1">
      <alignment horizontal="center"/>
    </xf>
    <xf numFmtId="0" fontId="41" fillId="0" borderId="0" xfId="0" applyFont="1" applyAlignment="1">
      <alignment horizontal="center"/>
    </xf>
    <xf numFmtId="0" fontId="11" fillId="0" borderId="0" xfId="0" applyFont="1" applyAlignment="1">
      <alignment horizontal="center"/>
    </xf>
    <xf numFmtId="0" fontId="12" fillId="0" borderId="7" xfId="0" applyFont="1" applyBorder="1" applyAlignment="1">
      <alignment horizontal="center" vertical="center"/>
    </xf>
    <xf numFmtId="175" fontId="12" fillId="0" borderId="7" xfId="0" applyNumberFormat="1" applyFont="1" applyBorder="1" applyAlignment="1">
      <alignment horizontal="center" vertical="center" wrapText="1"/>
    </xf>
    <xf numFmtId="2" fontId="12" fillId="0" borderId="7" xfId="0" applyNumberFormat="1" applyFont="1" applyBorder="1" applyAlignment="1">
      <alignment horizontal="center" vertical="center"/>
    </xf>
    <xf numFmtId="0" fontId="12" fillId="3" borderId="7" xfId="0" applyFont="1" applyFill="1" applyBorder="1" applyAlignment="1">
      <alignment vertical="center" wrapText="1"/>
    </xf>
    <xf numFmtId="0" fontId="12" fillId="3" borderId="7"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4" fillId="17" borderId="7" xfId="0" applyFont="1" applyFill="1" applyBorder="1" applyAlignment="1">
      <alignment horizontal="center" vertical="center" wrapText="1"/>
    </xf>
    <xf numFmtId="0" fontId="4" fillId="17" borderId="7" xfId="0" applyFont="1" applyFill="1" applyBorder="1" applyAlignment="1">
      <alignment horizontal="left" vertical="center" wrapText="1"/>
    </xf>
    <xf numFmtId="0" fontId="4" fillId="6" borderId="7" xfId="0" quotePrefix="1" applyFont="1" applyFill="1" applyBorder="1" applyAlignment="1">
      <alignment vertical="center" wrapText="1"/>
    </xf>
    <xf numFmtId="0" fontId="4" fillId="6" borderId="7" xfId="0" applyFont="1" applyFill="1" applyBorder="1" applyAlignment="1">
      <alignment vertical="center" wrapText="1"/>
    </xf>
    <xf numFmtId="49" fontId="2" fillId="6" borderId="7" xfId="0" applyNumberFormat="1" applyFont="1" applyFill="1" applyBorder="1" applyAlignment="1">
      <alignment horizontal="left" vertical="center" wrapText="1"/>
    </xf>
    <xf numFmtId="49" fontId="2" fillId="6" borderId="7" xfId="0" quotePrefix="1" applyNumberFormat="1" applyFont="1" applyFill="1" applyBorder="1" applyAlignment="1">
      <alignment horizontal="left" vertical="center" wrapText="1"/>
    </xf>
    <xf numFmtId="0" fontId="4" fillId="17" borderId="7" xfId="0" applyFont="1" applyFill="1" applyBorder="1" applyAlignment="1">
      <alignment vertical="center" wrapText="1"/>
    </xf>
    <xf numFmtId="0" fontId="17" fillId="0" borderId="7" xfId="0" applyFont="1" applyBorder="1" applyAlignment="1">
      <alignment horizontal="center" vertical="center" wrapText="1"/>
    </xf>
    <xf numFmtId="0" fontId="4" fillId="0" borderId="7" xfId="0" quotePrefix="1" applyFont="1" applyBorder="1" applyAlignment="1">
      <alignment vertical="center" wrapText="1"/>
    </xf>
    <xf numFmtId="0" fontId="4" fillId="0" borderId="7" xfId="0" applyFont="1" applyBorder="1" applyAlignment="1">
      <alignment vertical="center" wrapText="1"/>
    </xf>
    <xf numFmtId="49" fontId="2" fillId="0" borderId="7" xfId="0" quotePrefix="1" applyNumberFormat="1" applyFont="1" applyBorder="1" applyAlignment="1">
      <alignment horizontal="left" vertical="center" wrapText="1"/>
    </xf>
    <xf numFmtId="49" fontId="2" fillId="6" borderId="7" xfId="0" applyNumberFormat="1" applyFont="1" applyFill="1" applyBorder="1" applyAlignment="1">
      <alignment vertical="center" wrapText="1"/>
    </xf>
    <xf numFmtId="49" fontId="2" fillId="6" borderId="16" xfId="0" applyNumberFormat="1" applyFont="1" applyFill="1" applyBorder="1" applyAlignment="1">
      <alignment vertical="center" wrapText="1"/>
    </xf>
    <xf numFmtId="49" fontId="2" fillId="0" borderId="7" xfId="0" applyNumberFormat="1" applyFont="1" applyBorder="1" applyAlignment="1">
      <alignment vertical="center" wrapText="1"/>
    </xf>
    <xf numFmtId="49" fontId="2" fillId="19" borderId="7" xfId="0" applyNumberFormat="1" applyFont="1" applyFill="1" applyBorder="1" applyAlignment="1">
      <alignment horizontal="left" vertical="center" wrapText="1"/>
    </xf>
    <xf numFmtId="49" fontId="2" fillId="19" borderId="20" xfId="0" applyNumberFormat="1" applyFont="1" applyFill="1" applyBorder="1" applyAlignment="1">
      <alignment horizontal="left" vertical="center" wrapText="1"/>
    </xf>
    <xf numFmtId="0" fontId="4" fillId="20" borderId="7" xfId="0" applyFont="1" applyFill="1" applyBorder="1" applyAlignment="1">
      <alignment horizontal="center" vertical="center" wrapText="1"/>
    </xf>
    <xf numFmtId="0" fontId="4" fillId="20" borderId="7" xfId="0" applyFont="1" applyFill="1" applyBorder="1" applyAlignment="1">
      <alignment vertical="center" wrapText="1"/>
    </xf>
    <xf numFmtId="0" fontId="4" fillId="3" borderId="7" xfId="0" applyFont="1" applyFill="1" applyBorder="1" applyAlignment="1">
      <alignment horizontal="center" vertical="center"/>
    </xf>
    <xf numFmtId="0" fontId="4" fillId="3" borderId="7" xfId="0" applyFont="1" applyFill="1" applyBorder="1" applyAlignment="1">
      <alignment vertical="center" wrapText="1"/>
    </xf>
    <xf numFmtId="0" fontId="4" fillId="6" borderId="15" xfId="0" applyFont="1" applyFill="1" applyBorder="1" applyAlignment="1">
      <alignment vertical="center" wrapText="1"/>
    </xf>
    <xf numFmtId="49" fontId="2" fillId="6" borderId="15" xfId="0" applyNumberFormat="1" applyFont="1" applyFill="1" applyBorder="1" applyAlignment="1">
      <alignment vertical="center" wrapText="1"/>
    </xf>
    <xf numFmtId="0" fontId="4" fillId="3" borderId="15" xfId="0" applyFont="1" applyFill="1" applyBorder="1" applyAlignment="1">
      <alignment horizontal="left" vertical="center" wrapText="1"/>
    </xf>
    <xf numFmtId="0" fontId="31" fillId="0" borderId="0" xfId="0" applyFont="1"/>
    <xf numFmtId="0" fontId="45" fillId="0" borderId="0" xfId="0" applyFont="1"/>
    <xf numFmtId="3" fontId="17" fillId="3" borderId="7" xfId="0" applyNumberFormat="1" applyFont="1" applyFill="1" applyBorder="1" applyAlignment="1">
      <alignment horizontal="right" vertical="center"/>
    </xf>
    <xf numFmtId="0" fontId="46" fillId="0" borderId="0" xfId="0" applyFont="1"/>
    <xf numFmtId="0" fontId="46" fillId="0" borderId="0" xfId="0" applyFont="1" applyAlignment="1">
      <alignment horizontal="center"/>
    </xf>
    <xf numFmtId="0" fontId="47" fillId="0" borderId="0" xfId="0" applyFont="1" applyAlignment="1">
      <alignment horizontal="right"/>
    </xf>
    <xf numFmtId="0" fontId="9" fillId="0" borderId="0" xfId="0" applyFont="1" applyAlignment="1">
      <alignment horizontal="right" vertical="center"/>
    </xf>
    <xf numFmtId="0" fontId="46" fillId="0" borderId="51" xfId="0" applyFont="1" applyBorder="1" applyAlignment="1">
      <alignment horizontal="center" vertical="center" wrapText="1"/>
    </xf>
    <xf numFmtId="0" fontId="46" fillId="0" borderId="51" xfId="0" applyFont="1" applyBorder="1" applyAlignment="1">
      <alignment horizontal="left" vertical="center" wrapText="1"/>
    </xf>
    <xf numFmtId="0" fontId="46" fillId="0" borderId="52" xfId="0" applyFont="1" applyBorder="1" applyAlignment="1">
      <alignment vertical="center"/>
    </xf>
    <xf numFmtId="0" fontId="9" fillId="0" borderId="7" xfId="0" quotePrefix="1" applyFont="1" applyBorder="1" applyAlignment="1">
      <alignment vertical="center" wrapText="1"/>
    </xf>
    <xf numFmtId="0" fontId="9" fillId="0" borderId="7" xfId="0" applyFont="1" applyBorder="1" applyAlignment="1">
      <alignment horizontal="right" vertical="center"/>
    </xf>
    <xf numFmtId="0" fontId="46" fillId="0" borderId="51" xfId="0" quotePrefix="1" applyFont="1" applyBorder="1" applyAlignment="1">
      <alignment horizontal="center" vertical="center" wrapText="1"/>
    </xf>
    <xf numFmtId="4" fontId="46" fillId="0" borderId="52" xfId="0" applyNumberFormat="1" applyFont="1" applyBorder="1" applyAlignment="1">
      <alignment vertical="center"/>
    </xf>
    <xf numFmtId="176" fontId="46" fillId="0" borderId="52" xfId="0" applyNumberFormat="1" applyFont="1" applyBorder="1" applyAlignment="1">
      <alignment vertical="center"/>
    </xf>
    <xf numFmtId="3" fontId="9" fillId="6" borderId="53" xfId="0" applyNumberFormat="1" applyFont="1" applyFill="1" applyBorder="1" applyAlignment="1">
      <alignment vertical="center"/>
    </xf>
    <xf numFmtId="3" fontId="46" fillId="0" borderId="52" xfId="0" applyNumberFormat="1" applyFont="1" applyBorder="1" applyAlignment="1">
      <alignment vertical="center"/>
    </xf>
    <xf numFmtId="3" fontId="9" fillId="0" borderId="52" xfId="0" applyNumberFormat="1" applyFont="1" applyBorder="1" applyAlignment="1">
      <alignment vertical="center"/>
    </xf>
    <xf numFmtId="0" fontId="48" fillId="5" borderId="16" xfId="0" applyFont="1" applyFill="1" applyBorder="1"/>
    <xf numFmtId="0" fontId="48" fillId="0" borderId="0" xfId="0" applyFont="1"/>
    <xf numFmtId="0" fontId="49" fillId="0" borderId="0" xfId="0" applyFont="1"/>
    <xf numFmtId="0" fontId="17" fillId="0" borderId="7" xfId="0" applyFont="1" applyBorder="1" applyAlignment="1">
      <alignment horizontal="center" vertical="top" wrapText="1"/>
    </xf>
    <xf numFmtId="0" fontId="9" fillId="0" borderId="7" xfId="0" applyFont="1" applyBorder="1" applyAlignment="1">
      <alignment horizontal="center" vertical="center" wrapText="1"/>
    </xf>
    <xf numFmtId="0" fontId="46" fillId="0" borderId="7" xfId="0" applyFont="1" applyBorder="1" applyAlignment="1">
      <alignment horizontal="center" vertical="center" wrapText="1"/>
    </xf>
    <xf numFmtId="0" fontId="48" fillId="5" borderId="16" xfId="0" applyFont="1" applyFill="1" applyBorder="1" applyAlignment="1">
      <alignment vertical="center"/>
    </xf>
    <xf numFmtId="0" fontId="48" fillId="0" borderId="0" xfId="0" applyFont="1" applyAlignment="1">
      <alignment vertical="center"/>
    </xf>
    <xf numFmtId="0" fontId="49" fillId="0" borderId="0" xfId="0" applyFont="1" applyAlignment="1">
      <alignment vertical="center"/>
    </xf>
    <xf numFmtId="0" fontId="9" fillId="0" borderId="7" xfId="0" applyFont="1" applyBorder="1" applyAlignment="1">
      <alignment horizontal="center" vertical="top" wrapText="1"/>
    </xf>
    <xf numFmtId="0" fontId="17" fillId="0" borderId="7" xfId="0" applyFont="1" applyBorder="1" applyAlignment="1">
      <alignment horizontal="left" vertical="top" wrapText="1"/>
    </xf>
    <xf numFmtId="0" fontId="50" fillId="0" borderId="7" xfId="0" applyFont="1" applyBorder="1"/>
    <xf numFmtId="0" fontId="50" fillId="0" borderId="7" xfId="0" applyFont="1" applyBorder="1" applyAlignment="1">
      <alignment vertical="top"/>
    </xf>
    <xf numFmtId="0" fontId="17" fillId="3" borderId="7" xfId="0" applyFont="1" applyFill="1" applyBorder="1" applyAlignment="1">
      <alignment horizontal="left" vertical="top" wrapText="1"/>
    </xf>
    <xf numFmtId="0" fontId="17" fillId="3" borderId="7" xfId="0" applyFont="1" applyFill="1" applyBorder="1" applyAlignment="1">
      <alignment vertical="top"/>
    </xf>
    <xf numFmtId="0" fontId="51" fillId="3" borderId="7" xfId="0" applyFont="1" applyFill="1" applyBorder="1" applyAlignment="1">
      <alignment vertical="top"/>
    </xf>
    <xf numFmtId="0" fontId="17" fillId="3" borderId="7" xfId="0" applyFont="1" applyFill="1" applyBorder="1" applyAlignment="1">
      <alignment horizontal="center" vertical="top" wrapText="1"/>
    </xf>
    <xf numFmtId="0" fontId="48" fillId="0" borderId="0" xfId="0" applyFont="1" applyAlignment="1">
      <alignment horizontal="left"/>
    </xf>
    <xf numFmtId="0" fontId="49" fillId="5" borderId="16" xfId="0" applyFont="1" applyFill="1" applyBorder="1"/>
    <xf numFmtId="0" fontId="17" fillId="0" borderId="7" xfId="0" applyFont="1" applyBorder="1" applyAlignment="1">
      <alignment horizontal="left" vertical="center" wrapText="1"/>
    </xf>
    <xf numFmtId="2" fontId="9" fillId="0" borderId="7" xfId="0" applyNumberFormat="1" applyFont="1" applyBorder="1" applyAlignment="1">
      <alignment horizontal="center" vertical="center" wrapText="1"/>
    </xf>
    <xf numFmtId="2" fontId="9" fillId="0" borderId="7" xfId="0" quotePrefix="1" applyNumberFormat="1" applyFont="1" applyBorder="1" applyAlignment="1">
      <alignment vertical="center" wrapText="1"/>
    </xf>
    <xf numFmtId="2" fontId="9" fillId="0" borderId="7" xfId="0" applyNumberFormat="1" applyFont="1" applyBorder="1" applyAlignment="1">
      <alignment vertical="center" wrapText="1"/>
    </xf>
    <xf numFmtId="0" fontId="52" fillId="0" borderId="0" xfId="0" applyFont="1"/>
    <xf numFmtId="0" fontId="17" fillId="0" borderId="7" xfId="0" applyFont="1" applyBorder="1" applyAlignment="1">
      <alignment vertical="center" wrapText="1"/>
    </xf>
    <xf numFmtId="0" fontId="17" fillId="2" borderId="7" xfId="0" applyFont="1" applyFill="1" applyBorder="1" applyAlignment="1">
      <alignment horizontal="center" wrapText="1"/>
    </xf>
    <xf numFmtId="0" fontId="17" fillId="2" borderId="7" xfId="0" applyFont="1" applyFill="1" applyBorder="1" applyAlignment="1">
      <alignment horizontal="center" vertical="center" wrapText="1"/>
    </xf>
    <xf numFmtId="0" fontId="17" fillId="19" borderId="7" xfId="0" applyFont="1" applyFill="1" applyBorder="1" applyAlignment="1">
      <alignment horizontal="center" wrapText="1"/>
    </xf>
    <xf numFmtId="0" fontId="17" fillId="0" borderId="7" xfId="0" applyFont="1" applyBorder="1" applyAlignment="1">
      <alignment wrapText="1"/>
    </xf>
    <xf numFmtId="0" fontId="17" fillId="19" borderId="7" xfId="0" applyFont="1" applyFill="1" applyBorder="1" applyAlignment="1">
      <alignment wrapText="1"/>
    </xf>
    <xf numFmtId="0" fontId="9" fillId="19" borderId="7" xfId="0" applyFont="1" applyFill="1" applyBorder="1" applyAlignment="1">
      <alignment horizontal="center" wrapText="1"/>
    </xf>
    <xf numFmtId="0" fontId="9" fillId="19" borderId="7" xfId="0" applyFont="1" applyFill="1" applyBorder="1" applyAlignment="1">
      <alignment wrapText="1"/>
    </xf>
    <xf numFmtId="0" fontId="9" fillId="19" borderId="7" xfId="0" applyFont="1" applyFill="1" applyBorder="1" applyAlignment="1">
      <alignment vertical="center" wrapText="1"/>
    </xf>
    <xf numFmtId="0" fontId="17" fillId="0" borderId="10" xfId="0" applyFont="1" applyBorder="1" applyAlignment="1">
      <alignment horizontal="center" vertical="center"/>
    </xf>
    <xf numFmtId="0" fontId="17" fillId="0" borderId="7" xfId="0" applyFont="1" applyBorder="1" applyAlignment="1">
      <alignment horizontal="center" vertical="center"/>
    </xf>
    <xf numFmtId="0" fontId="9" fillId="0" borderId="7" xfId="0" applyFont="1" applyBorder="1" applyAlignment="1">
      <alignment wrapText="1"/>
    </xf>
    <xf numFmtId="0" fontId="9" fillId="0" borderId="7" xfId="0" applyFont="1" applyBorder="1"/>
    <xf numFmtId="0" fontId="9" fillId="6" borderId="7" xfId="0" applyFont="1" applyFill="1" applyBorder="1" applyAlignment="1">
      <alignment wrapText="1"/>
    </xf>
    <xf numFmtId="0" fontId="9" fillId="19" borderId="16" xfId="0" applyFont="1" applyFill="1" applyBorder="1" applyAlignment="1">
      <alignment wrapText="1"/>
    </xf>
    <xf numFmtId="0" fontId="32" fillId="6" borderId="7" xfId="0" applyFont="1" applyFill="1" applyBorder="1" applyAlignment="1">
      <alignment horizontal="left" vertical="center" wrapText="1"/>
    </xf>
    <xf numFmtId="0" fontId="17" fillId="0" borderId="8" xfId="0" applyFont="1" applyBorder="1" applyAlignment="1">
      <alignment wrapText="1"/>
    </xf>
    <xf numFmtId="0" fontId="17" fillId="0" borderId="10" xfId="0" applyFont="1" applyBorder="1" applyAlignment="1">
      <alignment wrapText="1"/>
    </xf>
    <xf numFmtId="0" fontId="9" fillId="0" borderId="0" xfId="0" applyFont="1" applyAlignment="1">
      <alignment wrapText="1"/>
    </xf>
    <xf numFmtId="0" fontId="9" fillId="0" borderId="7" xfId="0" applyFont="1" applyBorder="1" applyAlignment="1">
      <alignment horizontal="center" wrapText="1"/>
    </xf>
    <xf numFmtId="0" fontId="9" fillId="19" borderId="16" xfId="0" applyFont="1" applyFill="1" applyBorder="1" applyAlignment="1">
      <alignment horizontal="center" wrapText="1"/>
    </xf>
    <xf numFmtId="0" fontId="17" fillId="3" borderId="7" xfId="0" applyFont="1" applyFill="1" applyBorder="1" applyAlignment="1">
      <alignment horizontal="center" vertical="center" wrapText="1"/>
    </xf>
    <xf numFmtId="0" fontId="23" fillId="6" borderId="57" xfId="0" applyFont="1" applyFill="1" applyBorder="1" applyAlignment="1">
      <alignment vertical="center"/>
    </xf>
    <xf numFmtId="0" fontId="23" fillId="6" borderId="57" xfId="0" applyFont="1" applyFill="1" applyBorder="1" applyAlignment="1">
      <alignment vertical="center" wrapText="1"/>
    </xf>
    <xf numFmtId="0" fontId="23" fillId="6" borderId="58" xfId="0" applyFont="1" applyFill="1" applyBorder="1" applyAlignment="1">
      <alignment vertical="center"/>
    </xf>
    <xf numFmtId="0" fontId="23" fillId="6" borderId="16" xfId="0" applyFont="1" applyFill="1" applyBorder="1" applyAlignment="1">
      <alignment vertical="center"/>
    </xf>
    <xf numFmtId="0" fontId="10" fillId="6" borderId="59" xfId="0" applyFont="1" applyFill="1" applyBorder="1" applyAlignment="1">
      <alignment horizontal="center" vertical="center" wrapText="1"/>
    </xf>
    <xf numFmtId="0" fontId="12" fillId="0" borderId="0" xfId="0" applyFont="1" applyAlignment="1">
      <alignment vertical="center"/>
    </xf>
    <xf numFmtId="0" fontId="10" fillId="6" borderId="16" xfId="0" applyFont="1" applyFill="1" applyBorder="1" applyAlignment="1">
      <alignment horizontal="center" vertical="center" wrapText="1"/>
    </xf>
    <xf numFmtId="0" fontId="23" fillId="6" borderId="16" xfId="0" applyFont="1" applyFill="1" applyBorder="1" applyAlignment="1">
      <alignment vertical="center" wrapText="1"/>
    </xf>
    <xf numFmtId="0" fontId="23" fillId="6" borderId="60" xfId="0" applyFont="1" applyFill="1" applyBorder="1" applyAlignment="1">
      <alignment vertical="center"/>
    </xf>
    <xf numFmtId="0" fontId="11" fillId="0" borderId="1" xfId="0" applyFont="1" applyBorder="1" applyAlignment="1">
      <alignment vertical="center"/>
    </xf>
    <xf numFmtId="0" fontId="12" fillId="0" borderId="1" xfId="0" applyFont="1" applyBorder="1" applyAlignment="1">
      <alignment horizontal="center" vertical="center"/>
    </xf>
    <xf numFmtId="41" fontId="11" fillId="0" borderId="1" xfId="0" applyNumberFormat="1" applyFont="1" applyBorder="1" applyAlignment="1">
      <alignment vertical="center"/>
    </xf>
    <xf numFmtId="0" fontId="11" fillId="0" borderId="23" xfId="0" applyFont="1" applyBorder="1" applyAlignment="1">
      <alignment vertical="center"/>
    </xf>
    <xf numFmtId="0" fontId="11" fillId="0" borderId="61" xfId="0" applyFont="1" applyBorder="1" applyAlignment="1">
      <alignment vertical="center"/>
    </xf>
    <xf numFmtId="0" fontId="20" fillId="0" borderId="0" xfId="0" applyFont="1" applyAlignment="1">
      <alignment vertical="center"/>
    </xf>
    <xf numFmtId="41" fontId="11" fillId="0" borderId="0" xfId="0" applyNumberFormat="1" applyFont="1" applyAlignment="1">
      <alignment vertical="center"/>
    </xf>
    <xf numFmtId="0" fontId="53" fillId="0" borderId="0" xfId="0" applyFont="1" applyAlignment="1">
      <alignment horizontal="left" vertical="center" wrapText="1"/>
    </xf>
    <xf numFmtId="165" fontId="11" fillId="2" borderId="16" xfId="0" applyNumberFormat="1" applyFont="1" applyFill="1" applyBorder="1" applyAlignment="1">
      <alignment vertical="center"/>
    </xf>
    <xf numFmtId="41" fontId="12" fillId="0" borderId="0" xfId="0" applyNumberFormat="1" applyFont="1" applyAlignment="1">
      <alignment vertical="center"/>
    </xf>
    <xf numFmtId="0" fontId="11" fillId="0" borderId="65" xfId="0" applyFont="1" applyBorder="1" applyAlignment="1">
      <alignment vertical="center"/>
    </xf>
    <xf numFmtId="0" fontId="11" fillId="0" borderId="66" xfId="0" applyFont="1" applyBorder="1" applyAlignment="1">
      <alignment vertical="center"/>
    </xf>
    <xf numFmtId="0" fontId="12" fillId="21" borderId="67" xfId="0" applyFont="1" applyFill="1" applyBorder="1" applyAlignment="1">
      <alignment horizontal="center" vertical="top"/>
    </xf>
    <xf numFmtId="0" fontId="12" fillId="21" borderId="7" xfId="0" applyFont="1" applyFill="1" applyBorder="1" applyAlignment="1">
      <alignment horizontal="center" vertical="top" wrapText="1"/>
    </xf>
    <xf numFmtId="0" fontId="12" fillId="21" borderId="7" xfId="0" applyFont="1" applyFill="1" applyBorder="1" applyAlignment="1">
      <alignment horizontal="center" vertical="top"/>
    </xf>
    <xf numFmtId="167" fontId="12" fillId="21" borderId="7" xfId="0" applyNumberFormat="1" applyFont="1" applyFill="1" applyBorder="1" applyAlignment="1">
      <alignment horizontal="center" vertical="top"/>
    </xf>
    <xf numFmtId="168" fontId="12" fillId="21" borderId="7" xfId="0" applyNumberFormat="1" applyFont="1" applyFill="1" applyBorder="1" applyAlignment="1">
      <alignment horizontal="center" vertical="top"/>
    </xf>
    <xf numFmtId="0" fontId="12" fillId="21" borderId="68" xfId="0" applyFont="1" applyFill="1" applyBorder="1" applyAlignment="1">
      <alignment horizontal="center" vertical="top" wrapText="1"/>
    </xf>
    <xf numFmtId="0" fontId="11" fillId="10" borderId="67" xfId="0" applyFont="1" applyFill="1" applyBorder="1" applyAlignment="1">
      <alignment horizontal="center" vertical="center"/>
    </xf>
    <xf numFmtId="3" fontId="12" fillId="10" borderId="68" xfId="0" applyNumberFormat="1" applyFont="1" applyFill="1" applyBorder="1" applyAlignment="1">
      <alignment horizontal="right" vertical="center"/>
    </xf>
    <xf numFmtId="0" fontId="11" fillId="0" borderId="67" xfId="0" applyFont="1" applyBorder="1" applyAlignment="1">
      <alignment horizontal="center" vertical="center"/>
    </xf>
    <xf numFmtId="0" fontId="11" fillId="19" borderId="7" xfId="0" applyFont="1" applyFill="1" applyBorder="1" applyAlignment="1">
      <alignment vertical="center" wrapText="1"/>
    </xf>
    <xf numFmtId="165" fontId="11" fillId="6" borderId="7" xfId="0" applyNumberFormat="1" applyFont="1" applyFill="1" applyBorder="1" applyAlignment="1">
      <alignment horizontal="center" vertical="center"/>
    </xf>
    <xf numFmtId="3" fontId="11" fillId="0" borderId="7" xfId="0" applyNumberFormat="1" applyFont="1" applyBorder="1" applyAlignment="1">
      <alignment horizontal="right" vertical="center"/>
    </xf>
    <xf numFmtId="167" fontId="11" fillId="0" borderId="7" xfId="0" applyNumberFormat="1" applyFont="1" applyBorder="1" applyAlignment="1">
      <alignment horizontal="center" vertical="center"/>
    </xf>
    <xf numFmtId="168" fontId="11" fillId="0" borderId="7" xfId="0" applyNumberFormat="1" applyFont="1" applyBorder="1" applyAlignment="1">
      <alignment horizontal="center" vertical="center"/>
    </xf>
    <xf numFmtId="3" fontId="11" fillId="0" borderId="68" xfId="0" applyNumberFormat="1" applyFont="1" applyBorder="1" applyAlignment="1">
      <alignment horizontal="right" vertical="center"/>
    </xf>
    <xf numFmtId="0" fontId="11" fillId="10" borderId="67" xfId="0" applyFont="1" applyFill="1" applyBorder="1" applyAlignment="1">
      <alignment horizontal="center" vertical="center" wrapText="1"/>
    </xf>
    <xf numFmtId="0" fontId="12" fillId="10" borderId="67" xfId="0" applyFont="1" applyFill="1" applyBorder="1" applyAlignment="1">
      <alignment horizontal="center" vertical="center"/>
    </xf>
    <xf numFmtId="0" fontId="33" fillId="0" borderId="0" xfId="0" applyFont="1" applyAlignment="1">
      <alignment horizontal="center" vertical="center"/>
    </xf>
    <xf numFmtId="0" fontId="33" fillId="0" borderId="0" xfId="0" applyFont="1" applyAlignment="1">
      <alignment horizontal="left" vertical="center" wrapText="1"/>
    </xf>
    <xf numFmtId="0" fontId="11" fillId="0" borderId="65" xfId="0" applyFont="1" applyBorder="1" applyAlignment="1">
      <alignment horizontal="center" vertical="center"/>
    </xf>
    <xf numFmtId="0" fontId="11" fillId="19" borderId="16" xfId="0" applyFont="1" applyFill="1" applyBorder="1" applyAlignment="1">
      <alignment vertical="center" wrapText="1"/>
    </xf>
    <xf numFmtId="165" fontId="11" fillId="6" borderId="16" xfId="0" applyNumberFormat="1" applyFont="1" applyFill="1" applyBorder="1" applyAlignment="1">
      <alignment horizontal="center" vertical="center"/>
    </xf>
    <xf numFmtId="3" fontId="11" fillId="0" borderId="0" xfId="0" applyNumberFormat="1" applyFont="1" applyAlignment="1">
      <alignment horizontal="right" vertical="center"/>
    </xf>
    <xf numFmtId="168" fontId="11" fillId="0" borderId="0" xfId="0" applyNumberFormat="1" applyFont="1" applyAlignment="1">
      <alignment horizontal="center" vertical="center"/>
    </xf>
    <xf numFmtId="3" fontId="11" fillId="0" borderId="66" xfId="0" applyNumberFormat="1" applyFont="1" applyBorder="1" applyAlignment="1">
      <alignment horizontal="right" vertical="center"/>
    </xf>
    <xf numFmtId="0" fontId="22" fillId="13" borderId="67" xfId="0" applyFont="1" applyFill="1" applyBorder="1" applyAlignment="1">
      <alignment horizontal="center" vertical="center" wrapText="1"/>
    </xf>
    <xf numFmtId="0" fontId="22" fillId="13" borderId="7" xfId="0" applyFont="1" applyFill="1" applyBorder="1" applyAlignment="1">
      <alignment horizontal="center" vertical="center" wrapText="1"/>
    </xf>
    <xf numFmtId="0" fontId="12" fillId="13" borderId="7" xfId="0" applyFont="1" applyFill="1" applyBorder="1" applyAlignment="1">
      <alignment horizontal="center" vertical="center"/>
    </xf>
    <xf numFmtId="167" fontId="12" fillId="13" borderId="7" xfId="0" applyNumberFormat="1" applyFont="1" applyFill="1" applyBorder="1" applyAlignment="1">
      <alignment horizontal="center" vertical="center"/>
    </xf>
    <xf numFmtId="168" fontId="12" fillId="13" borderId="7" xfId="0" applyNumberFormat="1" applyFont="1" applyFill="1" applyBorder="1" applyAlignment="1">
      <alignment horizontal="center" vertical="center"/>
    </xf>
    <xf numFmtId="3" fontId="12" fillId="13" borderId="68" xfId="0" applyNumberFormat="1" applyFont="1" applyFill="1" applyBorder="1" applyAlignment="1">
      <alignment horizontal="center" vertical="center"/>
    </xf>
    <xf numFmtId="165" fontId="11" fillId="0" borderId="7" xfId="0" applyNumberFormat="1" applyFont="1" applyBorder="1" applyAlignment="1">
      <alignment vertical="center"/>
    </xf>
    <xf numFmtId="3" fontId="11" fillId="0" borderId="7" xfId="0" applyNumberFormat="1" applyFont="1" applyBorder="1" applyAlignment="1">
      <alignment vertical="center"/>
    </xf>
    <xf numFmtId="0" fontId="11" fillId="0" borderId="65" xfId="0" applyFont="1" applyBorder="1"/>
    <xf numFmtId="0" fontId="11" fillId="0" borderId="0" xfId="0" applyFont="1"/>
    <xf numFmtId="0" fontId="11" fillId="0" borderId="66" xfId="0" applyFont="1" applyBorder="1"/>
    <xf numFmtId="177" fontId="22" fillId="15" borderId="67" xfId="0" applyNumberFormat="1" applyFont="1" applyFill="1" applyBorder="1" applyAlignment="1">
      <alignment horizontal="center" vertical="center" wrapText="1"/>
    </xf>
    <xf numFmtId="177" fontId="22" fillId="15" borderId="7" xfId="0" applyNumberFormat="1" applyFont="1" applyFill="1" applyBorder="1" applyAlignment="1">
      <alignment horizontal="center" vertical="center" wrapText="1"/>
    </xf>
    <xf numFmtId="177" fontId="22" fillId="15" borderId="68" xfId="0" applyNumberFormat="1" applyFont="1" applyFill="1" applyBorder="1" applyAlignment="1">
      <alignment horizontal="center" vertical="center" wrapText="1"/>
    </xf>
    <xf numFmtId="0" fontId="11" fillId="0" borderId="74" xfId="0" applyFont="1" applyBorder="1" applyAlignment="1">
      <alignment horizontal="center" vertical="center" wrapText="1"/>
    </xf>
    <xf numFmtId="178" fontId="11" fillId="0" borderId="75" xfId="0" applyNumberFormat="1" applyFont="1" applyBorder="1" applyAlignment="1">
      <alignment vertical="center" wrapText="1"/>
    </xf>
    <xf numFmtId="3" fontId="11" fillId="0" borderId="75" xfId="0" applyNumberFormat="1" applyFont="1" applyBorder="1" applyAlignment="1">
      <alignment vertical="center"/>
    </xf>
    <xf numFmtId="179" fontId="11" fillId="0" borderId="75" xfId="0" applyNumberFormat="1" applyFont="1" applyBorder="1" applyAlignment="1">
      <alignment horizontal="center" vertical="center"/>
    </xf>
    <xf numFmtId="168" fontId="11" fillId="0" borderId="75" xfId="0" applyNumberFormat="1" applyFont="1" applyBorder="1" applyAlignment="1">
      <alignment horizontal="center" vertical="center"/>
    </xf>
    <xf numFmtId="3" fontId="11" fillId="0" borderId="76" xfId="0" applyNumberFormat="1" applyFont="1" applyBorder="1" applyAlignment="1">
      <alignment horizontal="right" vertical="center"/>
    </xf>
    <xf numFmtId="0" fontId="11" fillId="0" borderId="77" xfId="0" applyFont="1" applyBorder="1" applyAlignment="1">
      <alignment vertical="center"/>
    </xf>
    <xf numFmtId="0" fontId="20" fillId="0" borderId="0" xfId="0" applyFont="1" applyAlignment="1">
      <alignment wrapText="1"/>
    </xf>
    <xf numFmtId="3" fontId="11" fillId="0" borderId="0" xfId="0" applyNumberFormat="1" applyFont="1"/>
    <xf numFmtId="0" fontId="11" fillId="22" borderId="16" xfId="0" applyFont="1" applyFill="1" applyBorder="1" applyAlignment="1">
      <alignment vertical="center"/>
    </xf>
    <xf numFmtId="0" fontId="10" fillId="0" borderId="0" xfId="0" applyFont="1" applyAlignment="1">
      <alignment vertical="center"/>
    </xf>
    <xf numFmtId="0" fontId="12" fillId="0" borderId="0" xfId="0" applyFont="1" applyAlignment="1">
      <alignment vertical="center" wrapText="1"/>
    </xf>
    <xf numFmtId="3" fontId="11" fillId="0" borderId="7" xfId="0" applyNumberFormat="1" applyFont="1" applyBorder="1" applyAlignment="1">
      <alignment horizontal="center" vertical="center" wrapText="1"/>
    </xf>
    <xf numFmtId="3" fontId="11" fillId="0" borderId="7" xfId="0" applyNumberFormat="1" applyFont="1" applyBorder="1" applyAlignment="1">
      <alignment horizontal="right" vertical="center" wrapText="1"/>
    </xf>
    <xf numFmtId="180" fontId="11" fillId="0" borderId="7" xfId="0" applyNumberFormat="1" applyFont="1" applyBorder="1" applyAlignment="1">
      <alignment horizontal="right" vertical="center" wrapText="1"/>
    </xf>
    <xf numFmtId="181" fontId="11" fillId="0" borderId="7" xfId="0" applyNumberFormat="1" applyFont="1" applyBorder="1" applyAlignment="1">
      <alignment horizontal="right" vertical="center" wrapText="1"/>
    </xf>
    <xf numFmtId="176" fontId="11" fillId="0" borderId="0" xfId="0" applyNumberFormat="1" applyFont="1" applyAlignment="1">
      <alignment vertical="center"/>
    </xf>
    <xf numFmtId="181" fontId="11" fillId="0" borderId="7" xfId="0" applyNumberFormat="1" applyFont="1" applyBorder="1" applyAlignment="1">
      <alignment horizontal="center" vertical="center" wrapText="1"/>
    </xf>
    <xf numFmtId="181" fontId="56" fillId="0" borderId="7" xfId="0" applyNumberFormat="1" applyFont="1" applyBorder="1"/>
    <xf numFmtId="0" fontId="11" fillId="0" borderId="0" xfId="0" applyFont="1" applyAlignment="1">
      <alignment horizontal="right" vertical="center"/>
    </xf>
    <xf numFmtId="181" fontId="11" fillId="0" borderId="7" xfId="0" applyNumberFormat="1" applyFont="1" applyBorder="1" applyAlignment="1">
      <alignment horizontal="center" vertical="center"/>
    </xf>
    <xf numFmtId="3" fontId="11" fillId="0" borderId="0" xfId="0" applyNumberFormat="1" applyFont="1" applyAlignment="1">
      <alignment vertical="center"/>
    </xf>
    <xf numFmtId="175" fontId="11" fillId="0" borderId="7" xfId="0" applyNumberFormat="1" applyFont="1" applyBorder="1" applyAlignment="1">
      <alignment horizontal="center" vertical="center" wrapText="1"/>
    </xf>
    <xf numFmtId="180" fontId="11" fillId="0" borderId="0" xfId="0" applyNumberFormat="1" applyFont="1" applyAlignment="1">
      <alignment vertical="center"/>
    </xf>
    <xf numFmtId="0" fontId="10" fillId="0" borderId="0" xfId="0" applyFont="1"/>
    <xf numFmtId="0" fontId="12" fillId="0" borderId="0" xfId="0" applyFont="1"/>
    <xf numFmtId="0" fontId="12" fillId="0" borderId="0" xfId="0" applyFont="1" applyAlignment="1">
      <alignment wrapText="1"/>
    </xf>
    <xf numFmtId="0" fontId="11" fillId="0" borderId="0" xfId="0" applyFont="1" applyAlignment="1">
      <alignment wrapText="1"/>
    </xf>
    <xf numFmtId="0" fontId="11" fillId="0" borderId="7" xfId="0" applyFont="1" applyBorder="1" applyAlignment="1">
      <alignment horizontal="center" wrapText="1"/>
    </xf>
    <xf numFmtId="3" fontId="11" fillId="0" borderId="7" xfId="0" applyNumberFormat="1" applyFont="1" applyBorder="1" applyAlignment="1">
      <alignment horizontal="center" wrapText="1"/>
    </xf>
    <xf numFmtId="0" fontId="11" fillId="0" borderId="7" xfId="0" applyFont="1" applyBorder="1" applyAlignment="1">
      <alignment horizontal="left" wrapText="1"/>
    </xf>
    <xf numFmtId="181" fontId="11" fillId="0" borderId="7" xfId="0" applyNumberFormat="1" applyFont="1" applyBorder="1" applyAlignment="1">
      <alignment horizontal="center" wrapText="1"/>
    </xf>
    <xf numFmtId="0" fontId="12" fillId="0" borderId="7" xfId="0" applyFont="1" applyBorder="1" applyAlignment="1">
      <alignment horizontal="center" wrapText="1"/>
    </xf>
    <xf numFmtId="0" fontId="57" fillId="0" borderId="0" xfId="0" applyFont="1" applyAlignment="1">
      <alignment vertical="center"/>
    </xf>
    <xf numFmtId="0" fontId="57" fillId="0" borderId="0" xfId="0" applyFont="1" applyAlignment="1">
      <alignment vertical="center" wrapText="1"/>
    </xf>
    <xf numFmtId="3" fontId="11" fillId="0" borderId="0" xfId="0" applyNumberFormat="1" applyFont="1" applyAlignment="1">
      <alignment horizontal="right" vertical="center" wrapText="1"/>
    </xf>
    <xf numFmtId="41" fontId="57" fillId="0" borderId="0" xfId="0" applyNumberFormat="1" applyFont="1" applyAlignment="1">
      <alignment vertical="center"/>
    </xf>
    <xf numFmtId="0" fontId="57" fillId="0" borderId="0" xfId="0" applyFont="1"/>
    <xf numFmtId="0" fontId="57" fillId="0" borderId="0" xfId="0" applyFont="1" applyAlignment="1">
      <alignment wrapText="1"/>
    </xf>
    <xf numFmtId="0" fontId="12" fillId="0" borderId="8" xfId="0" applyFont="1" applyBorder="1" applyAlignment="1">
      <alignment wrapText="1"/>
    </xf>
    <xf numFmtId="0" fontId="12" fillId="0" borderId="9" xfId="0" applyFont="1" applyBorder="1" applyAlignment="1">
      <alignment wrapText="1"/>
    </xf>
    <xf numFmtId="0" fontId="12" fillId="0" borderId="10" xfId="0" applyFont="1" applyBorder="1" applyAlignment="1">
      <alignment wrapText="1"/>
    </xf>
    <xf numFmtId="175" fontId="11" fillId="0" borderId="7" xfId="0" applyNumberFormat="1" applyFont="1" applyBorder="1" applyAlignment="1">
      <alignment horizontal="center" wrapText="1"/>
    </xf>
    <xf numFmtId="0" fontId="69" fillId="0" borderId="16" xfId="1" applyFont="1"/>
    <xf numFmtId="0" fontId="6" fillId="23" borderId="85" xfId="0" applyFont="1" applyFill="1" applyBorder="1" applyAlignment="1">
      <alignment vertical="center" wrapText="1"/>
    </xf>
    <xf numFmtId="0" fontId="6" fillId="23" borderId="86" xfId="0" applyFont="1" applyFill="1" applyBorder="1" applyAlignment="1">
      <alignment vertical="center" wrapText="1"/>
    </xf>
    <xf numFmtId="0" fontId="6" fillId="23" borderId="87" xfId="0" applyFont="1" applyFill="1" applyBorder="1" applyAlignment="1">
      <alignment vertical="center" wrapText="1"/>
    </xf>
    <xf numFmtId="0" fontId="6" fillId="24" borderId="84" xfId="0" applyFont="1" applyFill="1" applyBorder="1" applyAlignment="1">
      <alignment vertical="center" wrapText="1"/>
    </xf>
    <xf numFmtId="0" fontId="33" fillId="0" borderId="85" xfId="0" applyFont="1" applyBorder="1" applyAlignment="1">
      <alignment vertical="center" wrapText="1"/>
    </xf>
    <xf numFmtId="0" fontId="33" fillId="0" borderId="87" xfId="0" applyFont="1" applyBorder="1" applyAlignment="1">
      <alignment vertical="center" wrapText="1"/>
    </xf>
    <xf numFmtId="165" fontId="32" fillId="0" borderId="84" xfId="0" applyNumberFormat="1" applyFont="1" applyBorder="1" applyAlignment="1">
      <alignment vertical="center"/>
    </xf>
    <xf numFmtId="165" fontId="32" fillId="0" borderId="84" xfId="0" applyNumberFormat="1" applyFont="1" applyBorder="1" applyAlignment="1">
      <alignment vertical="center" wrapText="1"/>
    </xf>
    <xf numFmtId="0" fontId="4" fillId="0" borderId="84" xfId="0" applyFont="1" applyBorder="1" applyAlignment="1">
      <alignment horizontal="center" vertical="center" wrapText="1"/>
    </xf>
    <xf numFmtId="49" fontId="4" fillId="0" borderId="84" xfId="0" applyNumberFormat="1" applyFont="1" applyBorder="1" applyAlignment="1">
      <alignment horizontal="center" vertical="center" wrapText="1"/>
    </xf>
    <xf numFmtId="49" fontId="4" fillId="0" borderId="84" xfId="0" applyNumberFormat="1" applyFont="1" applyBorder="1" applyAlignment="1">
      <alignment horizontal="left" vertical="center" wrapText="1"/>
    </xf>
    <xf numFmtId="37" fontId="4" fillId="0" borderId="84" xfId="0" applyNumberFormat="1" applyFont="1" applyBorder="1" applyAlignment="1">
      <alignment horizontal="center" vertical="center" wrapText="1"/>
    </xf>
    <xf numFmtId="37" fontId="2" fillId="0" borderId="84" xfId="0" applyNumberFormat="1" applyFont="1" applyBorder="1" applyAlignment="1">
      <alignment horizontal="right" vertical="center" wrapText="1"/>
    </xf>
    <xf numFmtId="37" fontId="4" fillId="0" borderId="84" xfId="0" applyNumberFormat="1" applyFont="1" applyBorder="1" applyAlignment="1">
      <alignment horizontal="right" vertical="center" wrapText="1"/>
    </xf>
    <xf numFmtId="49" fontId="2" fillId="0" borderId="84" xfId="0" applyNumberFormat="1" applyFont="1" applyBorder="1" applyAlignment="1">
      <alignment horizontal="center" vertical="center" wrapText="1"/>
    </xf>
    <xf numFmtId="49" fontId="15" fillId="0" borderId="84" xfId="0" applyNumberFormat="1" applyFont="1" applyBorder="1" applyAlignment="1">
      <alignment horizontal="left" vertical="center" wrapText="1"/>
    </xf>
    <xf numFmtId="49" fontId="16" fillId="0" borderId="84" xfId="0" applyNumberFormat="1" applyFont="1" applyBorder="1" applyAlignment="1">
      <alignment horizontal="center" vertical="center" wrapText="1"/>
    </xf>
    <xf numFmtId="1" fontId="16" fillId="0" borderId="84" xfId="0" applyNumberFormat="1" applyFont="1" applyBorder="1" applyAlignment="1">
      <alignment horizontal="center" vertical="center" wrapText="1"/>
    </xf>
    <xf numFmtId="37" fontId="16" fillId="0" borderId="84" xfId="0" applyNumberFormat="1" applyFont="1" applyBorder="1" applyAlignment="1">
      <alignment horizontal="right" vertical="center" wrapText="1"/>
    </xf>
    <xf numFmtId="49" fontId="2" fillId="0" borderId="84" xfId="0" applyNumberFormat="1" applyFont="1" applyBorder="1" applyAlignment="1">
      <alignment horizontal="left" vertical="center" wrapText="1"/>
    </xf>
    <xf numFmtId="1" fontId="2" fillId="0" borderId="84" xfId="0" applyNumberFormat="1" applyFont="1" applyBorder="1" applyAlignment="1">
      <alignment horizontal="center" vertical="center" wrapText="1"/>
    </xf>
    <xf numFmtId="0" fontId="2" fillId="0" borderId="84" xfId="0" applyFont="1" applyBorder="1" applyAlignment="1">
      <alignment horizontal="center" vertical="center" wrapText="1"/>
    </xf>
    <xf numFmtId="37" fontId="2" fillId="0" borderId="84" xfId="0" applyNumberFormat="1" applyFont="1" applyBorder="1" applyAlignment="1">
      <alignment vertical="center" wrapText="1"/>
    </xf>
    <xf numFmtId="1" fontId="2" fillId="25" borderId="84" xfId="0" applyNumberFormat="1" applyFont="1" applyFill="1" applyBorder="1" applyAlignment="1">
      <alignment horizontal="center" vertical="center" wrapText="1"/>
    </xf>
    <xf numFmtId="37" fontId="2" fillId="25" borderId="84" xfId="0" applyNumberFormat="1" applyFont="1" applyFill="1" applyBorder="1" applyAlignment="1">
      <alignment vertical="center" wrapText="1"/>
    </xf>
    <xf numFmtId="3" fontId="4" fillId="0" borderId="84" xfId="0" applyNumberFormat="1" applyFont="1" applyBorder="1" applyAlignment="1">
      <alignment horizontal="center" vertical="center" wrapText="1"/>
    </xf>
    <xf numFmtId="37" fontId="3" fillId="0" borderId="84" xfId="0" applyNumberFormat="1" applyFont="1" applyBorder="1" applyAlignment="1">
      <alignment horizontal="right" vertical="center" wrapText="1"/>
    </xf>
    <xf numFmtId="0" fontId="11" fillId="26" borderId="7" xfId="0" applyFont="1" applyFill="1" applyBorder="1" applyAlignment="1">
      <alignment horizontal="center" vertical="top"/>
    </xf>
    <xf numFmtId="0" fontId="11" fillId="25" borderId="27" xfId="2" applyFont="1" applyFill="1" applyBorder="1" applyAlignment="1">
      <alignment horizontal="center" vertical="top" wrapText="1"/>
    </xf>
    <xf numFmtId="0" fontId="11" fillId="25" borderId="82" xfId="2" applyFont="1" applyFill="1" applyBorder="1" applyAlignment="1">
      <alignment horizontal="center" vertical="top" wrapText="1"/>
    </xf>
    <xf numFmtId="0" fontId="11" fillId="25" borderId="33" xfId="2" applyFont="1" applyFill="1" applyBorder="1" applyAlignment="1">
      <alignment horizontal="center" vertical="top" wrapText="1"/>
    </xf>
    <xf numFmtId="3" fontId="11" fillId="25" borderId="7" xfId="2" applyNumberFormat="1" applyFont="1" applyFill="1" applyBorder="1" applyAlignment="1">
      <alignment vertical="top"/>
    </xf>
    <xf numFmtId="3" fontId="11" fillId="25" borderId="83" xfId="2" applyNumberFormat="1" applyFont="1" applyFill="1" applyBorder="1" applyAlignment="1">
      <alignment vertical="top"/>
    </xf>
    <xf numFmtId="3" fontId="11" fillId="25" borderId="34" xfId="2" applyNumberFormat="1" applyFont="1" applyFill="1" applyBorder="1" applyAlignment="1">
      <alignment vertical="top"/>
    </xf>
    <xf numFmtId="3" fontId="21" fillId="25" borderId="31" xfId="2" applyNumberFormat="1" applyFont="1" applyFill="1" applyBorder="1" applyAlignment="1">
      <alignment vertical="top"/>
    </xf>
    <xf numFmtId="0" fontId="69" fillId="25" borderId="84" xfId="1" applyFont="1" applyFill="1" applyBorder="1"/>
    <xf numFmtId="49" fontId="2" fillId="25" borderId="84" xfId="0" applyNumberFormat="1" applyFont="1" applyFill="1" applyBorder="1" applyAlignment="1">
      <alignment horizontal="left" vertical="center" wrapText="1"/>
    </xf>
    <xf numFmtId="0" fontId="17" fillId="0" borderId="16" xfId="0" applyFont="1" applyBorder="1" applyAlignment="1">
      <alignment horizontal="center" vertical="center"/>
    </xf>
    <xf numFmtId="0" fontId="9" fillId="0" borderId="16" xfId="0" applyFont="1" applyBorder="1"/>
    <xf numFmtId="0" fontId="17" fillId="0" borderId="15" xfId="0" applyFont="1" applyBorder="1" applyAlignment="1">
      <alignment horizontal="center" vertical="center"/>
    </xf>
    <xf numFmtId="0" fontId="9" fillId="6" borderId="13" xfId="0" applyFont="1" applyFill="1" applyBorder="1" applyAlignment="1">
      <alignment horizontal="center" vertical="center" wrapText="1"/>
    </xf>
    <xf numFmtId="0" fontId="7" fillId="0" borderId="15" xfId="0" applyFont="1" applyBorder="1"/>
    <xf numFmtId="0" fontId="6" fillId="0" borderId="91" xfId="0" applyFont="1" applyBorder="1" applyAlignment="1">
      <alignment horizontal="center" vertical="center"/>
    </xf>
    <xf numFmtId="0" fontId="32" fillId="0" borderId="91" xfId="0" applyFont="1" applyBorder="1" applyAlignment="1">
      <alignment horizontal="justify" vertical="center"/>
    </xf>
    <xf numFmtId="0" fontId="6" fillId="0" borderId="89" xfId="0" applyFont="1" applyBorder="1" applyAlignment="1">
      <alignment horizontal="center" vertical="center"/>
    </xf>
    <xf numFmtId="0" fontId="6" fillId="27" borderId="91" xfId="0" applyFont="1" applyFill="1" applyBorder="1" applyAlignment="1">
      <alignment horizontal="justify" vertical="center"/>
    </xf>
    <xf numFmtId="0" fontId="32" fillId="27" borderId="91" xfId="0" applyFont="1" applyFill="1" applyBorder="1" applyAlignment="1">
      <alignment horizontal="justify" vertical="center"/>
    </xf>
    <xf numFmtId="0" fontId="32" fillId="27" borderId="36" xfId="0" applyFont="1" applyFill="1" applyBorder="1" applyAlignment="1">
      <alignment horizontal="justify" vertical="center"/>
    </xf>
    <xf numFmtId="0" fontId="6" fillId="0" borderId="91" xfId="0" applyFont="1" applyBorder="1" applyAlignment="1">
      <alignment horizontal="justify" vertical="center"/>
    </xf>
    <xf numFmtId="0" fontId="6" fillId="0" borderId="92" xfId="0" applyFont="1" applyBorder="1" applyAlignment="1">
      <alignment horizontal="justify" vertical="center"/>
    </xf>
    <xf numFmtId="0" fontId="6" fillId="27" borderId="90" xfId="0" applyFont="1" applyFill="1" applyBorder="1" applyAlignment="1">
      <alignment horizontal="justify" vertical="center"/>
    </xf>
    <xf numFmtId="0" fontId="32" fillId="0" borderId="0" xfId="0" applyFont="1" applyAlignment="1">
      <alignment horizontal="justify" vertical="center"/>
    </xf>
    <xf numFmtId="0" fontId="6" fillId="27" borderId="89" xfId="0" applyFont="1" applyFill="1" applyBorder="1" applyAlignment="1">
      <alignment horizontal="justify" vertical="center"/>
    </xf>
    <xf numFmtId="0" fontId="32" fillId="0" borderId="89" xfId="0" applyFont="1" applyBorder="1" applyAlignment="1">
      <alignment horizontal="justify" vertical="center"/>
    </xf>
    <xf numFmtId="0" fontId="32" fillId="0" borderId="36" xfId="0" applyFont="1" applyBorder="1" applyAlignment="1">
      <alignment horizontal="justify" vertical="center"/>
    </xf>
    <xf numFmtId="0" fontId="32" fillId="0" borderId="3" xfId="0" applyFont="1" applyBorder="1" applyAlignment="1">
      <alignment horizontal="justify" vertical="center"/>
    </xf>
    <xf numFmtId="0" fontId="32" fillId="27" borderId="89" xfId="0" applyFont="1" applyFill="1" applyBorder="1" applyAlignment="1">
      <alignment horizontal="justify" vertical="center"/>
    </xf>
    <xf numFmtId="0" fontId="6" fillId="0" borderId="88" xfId="0" applyFont="1" applyBorder="1" applyAlignment="1">
      <alignment horizontal="center" vertical="center" wrapText="1"/>
    </xf>
    <xf numFmtId="0" fontId="6" fillId="0" borderId="89" xfId="0" applyFont="1" applyBorder="1" applyAlignment="1">
      <alignment horizontal="center" vertical="center" wrapText="1"/>
    </xf>
    <xf numFmtId="0" fontId="6" fillId="27" borderId="90" xfId="0" applyFont="1" applyFill="1" applyBorder="1" applyAlignment="1">
      <alignment horizontal="center" vertical="center" wrapText="1"/>
    </xf>
    <xf numFmtId="0" fontId="70" fillId="27" borderId="91" xfId="0" applyFont="1" applyFill="1" applyBorder="1" applyAlignment="1">
      <alignment horizontal="left" vertical="center" wrapText="1"/>
    </xf>
    <xf numFmtId="0" fontId="32" fillId="27" borderId="90" xfId="0" applyFont="1" applyFill="1" applyBorder="1" applyAlignment="1">
      <alignment horizontal="center" vertical="center" wrapText="1"/>
    </xf>
    <xf numFmtId="0" fontId="32" fillId="0" borderId="91" xfId="0" applyFont="1" applyBorder="1" applyAlignment="1">
      <alignment horizontal="center" vertical="center" wrapText="1"/>
    </xf>
    <xf numFmtId="0" fontId="32" fillId="27" borderId="91" xfId="0" applyFont="1" applyFill="1" applyBorder="1" applyAlignment="1">
      <alignment horizontal="center" vertical="center" wrapText="1"/>
    </xf>
    <xf numFmtId="0" fontId="32" fillId="0" borderId="90" xfId="0" applyFont="1" applyBorder="1" applyAlignment="1">
      <alignment horizontal="center" vertical="center" wrapText="1"/>
    </xf>
    <xf numFmtId="0" fontId="70" fillId="27" borderId="90" xfId="0" applyFont="1" applyFill="1" applyBorder="1" applyAlignment="1">
      <alignment horizontal="left" vertical="center" wrapText="1"/>
    </xf>
    <xf numFmtId="0" fontId="6" fillId="27" borderId="0" xfId="0" applyFont="1" applyFill="1" applyAlignment="1">
      <alignment horizontal="center" vertical="center" wrapText="1"/>
    </xf>
    <xf numFmtId="0" fontId="70" fillId="0" borderId="90" xfId="0" applyFont="1" applyBorder="1" applyAlignment="1">
      <alignment horizontal="left" vertical="center" wrapText="1"/>
    </xf>
    <xf numFmtId="0" fontId="6" fillId="0" borderId="90" xfId="0" applyFont="1" applyBorder="1" applyAlignment="1">
      <alignment horizontal="left" vertical="center" wrapText="1"/>
    </xf>
    <xf numFmtId="0" fontId="72" fillId="0" borderId="0" xfId="0" applyFont="1" applyAlignment="1">
      <alignment horizontal="justify" vertical="center"/>
    </xf>
    <xf numFmtId="0" fontId="32" fillId="0" borderId="92" xfId="0" applyFont="1" applyBorder="1" applyAlignment="1">
      <alignment horizontal="justify" vertical="center"/>
    </xf>
    <xf numFmtId="0" fontId="6" fillId="0" borderId="84" xfId="0" applyFont="1" applyBorder="1" applyAlignment="1">
      <alignment horizontal="center" vertical="center" wrapText="1"/>
    </xf>
    <xf numFmtId="0" fontId="6" fillId="0" borderId="84" xfId="0" applyFont="1" applyBorder="1" applyAlignment="1">
      <alignment horizontal="center" vertical="center"/>
    </xf>
    <xf numFmtId="0" fontId="6" fillId="27" borderId="84" xfId="0" applyFont="1" applyFill="1" applyBorder="1" applyAlignment="1">
      <alignment horizontal="center" vertical="center" wrapText="1"/>
    </xf>
    <xf numFmtId="0" fontId="32" fillId="27" borderId="84" xfId="0" applyFont="1" applyFill="1" applyBorder="1" applyAlignment="1">
      <alignment horizontal="center" vertical="center" wrapText="1"/>
    </xf>
    <xf numFmtId="0" fontId="32" fillId="27" borderId="84" xfId="0" applyFont="1" applyFill="1" applyBorder="1" applyAlignment="1">
      <alignment horizontal="justify" vertical="center"/>
    </xf>
    <xf numFmtId="0" fontId="32" fillId="0" borderId="84" xfId="0" applyFont="1" applyBorder="1" applyAlignment="1">
      <alignment horizontal="center" vertical="center" wrapText="1"/>
    </xf>
    <xf numFmtId="0" fontId="70" fillId="27" borderId="84" xfId="0" applyFont="1" applyFill="1" applyBorder="1" applyAlignment="1">
      <alignment horizontal="left" vertical="center" wrapText="1"/>
    </xf>
    <xf numFmtId="0" fontId="6" fillId="27" borderId="84" xfId="0" applyFont="1" applyFill="1" applyBorder="1" applyAlignment="1">
      <alignment horizontal="justify" vertical="center"/>
    </xf>
    <xf numFmtId="0" fontId="32" fillId="0" borderId="84" xfId="0" applyFont="1" applyBorder="1" applyAlignment="1">
      <alignment horizontal="justify" vertical="center"/>
    </xf>
    <xf numFmtId="0" fontId="6" fillId="0" borderId="84" xfId="0" applyFont="1" applyBorder="1" applyAlignment="1">
      <alignment horizontal="justify" vertical="center"/>
    </xf>
    <xf numFmtId="0" fontId="70" fillId="0" borderId="84" xfId="0" applyFont="1" applyBorder="1" applyAlignment="1">
      <alignment horizontal="left" vertical="center" wrapText="1"/>
    </xf>
    <xf numFmtId="0" fontId="6" fillId="0" borderId="84" xfId="0" applyFont="1" applyBorder="1" applyAlignment="1">
      <alignment horizontal="left" vertical="center" wrapText="1"/>
    </xf>
    <xf numFmtId="0" fontId="2" fillId="19" borderId="7" xfId="0" applyFont="1" applyFill="1" applyBorder="1" applyAlignment="1">
      <alignment wrapText="1"/>
    </xf>
    <xf numFmtId="0" fontId="2" fillId="0" borderId="84" xfId="0" applyFont="1" applyBorder="1" applyAlignment="1">
      <alignment wrapText="1"/>
    </xf>
    <xf numFmtId="0" fontId="2" fillId="0" borderId="7" xfId="0" applyFont="1" applyBorder="1" applyAlignment="1">
      <alignment wrapText="1"/>
    </xf>
    <xf numFmtId="0" fontId="17" fillId="6" borderId="16" xfId="0" applyFont="1" applyFill="1" applyBorder="1" applyAlignment="1">
      <alignment horizontal="center" vertical="center" wrapText="1"/>
    </xf>
    <xf numFmtId="42" fontId="17" fillId="6" borderId="16" xfId="0" applyNumberFormat="1" applyFont="1" applyFill="1" applyBorder="1" applyAlignment="1">
      <alignment horizontal="center" vertical="center" wrapText="1"/>
    </xf>
    <xf numFmtId="0" fontId="17" fillId="2" borderId="15" xfId="0" applyFont="1" applyFill="1" applyBorder="1" applyAlignment="1">
      <alignment horizontal="center" vertical="center" wrapText="1"/>
    </xf>
    <xf numFmtId="0" fontId="50" fillId="19" borderId="7" xfId="0" applyFont="1" applyFill="1" applyBorder="1" applyAlignment="1">
      <alignment vertical="center" wrapText="1"/>
    </xf>
    <xf numFmtId="0" fontId="50" fillId="19" borderId="7" xfId="0" applyFont="1" applyFill="1" applyBorder="1" applyAlignment="1">
      <alignment wrapText="1"/>
    </xf>
    <xf numFmtId="0" fontId="50" fillId="0" borderId="10" xfId="0" applyFont="1" applyBorder="1" applyAlignment="1">
      <alignment horizontal="center" vertical="center" wrapText="1"/>
    </xf>
    <xf numFmtId="0" fontId="50" fillId="0" borderId="7" xfId="0" applyFont="1" applyBorder="1" applyAlignment="1">
      <alignment horizontal="center" vertical="center" wrapText="1"/>
    </xf>
    <xf numFmtId="0" fontId="50" fillId="0" borderId="7" xfId="0" applyFont="1" applyBorder="1" applyAlignment="1">
      <alignment wrapText="1"/>
    </xf>
    <xf numFmtId="0" fontId="50" fillId="0" borderId="7" xfId="0" applyFont="1" applyBorder="1" applyAlignment="1">
      <alignment vertical="center" wrapText="1"/>
    </xf>
    <xf numFmtId="0" fontId="46" fillId="6" borderId="7" xfId="0" applyFont="1" applyFill="1" applyBorder="1" applyAlignment="1">
      <alignment horizontal="left" vertical="center" wrapText="1"/>
    </xf>
    <xf numFmtId="0" fontId="50" fillId="19" borderId="7" xfId="0" applyFont="1" applyFill="1" applyBorder="1" applyAlignment="1">
      <alignment horizontal="center" wrapText="1"/>
    </xf>
    <xf numFmtId="0" fontId="73" fillId="0" borderId="0" xfId="0" applyFont="1"/>
    <xf numFmtId="0" fontId="2" fillId="0" borderId="0" xfId="0" applyFont="1" applyAlignment="1">
      <alignment horizontal="justify" vertical="center"/>
    </xf>
    <xf numFmtId="0" fontId="32" fillId="0" borderId="91" xfId="0" applyFont="1" applyBorder="1" applyAlignment="1">
      <alignment horizontal="justify" vertical="center" wrapText="1"/>
    </xf>
    <xf numFmtId="0" fontId="74" fillId="0" borderId="0" xfId="0" applyFont="1"/>
    <xf numFmtId="0" fontId="50" fillId="0" borderId="16" xfId="0" applyFont="1" applyBorder="1" applyAlignment="1">
      <alignment wrapText="1"/>
    </xf>
    <xf numFmtId="0" fontId="50" fillId="19" borderId="16" xfId="0" applyFont="1" applyFill="1" applyBorder="1" applyAlignment="1">
      <alignment vertical="center" wrapText="1"/>
    </xf>
    <xf numFmtId="0" fontId="50" fillId="0" borderId="16" xfId="0" applyFont="1" applyBorder="1" applyAlignment="1">
      <alignment horizontal="center" vertical="center" wrapText="1"/>
    </xf>
    <xf numFmtId="0" fontId="50" fillId="19" borderId="16" xfId="0" applyFont="1" applyFill="1" applyBorder="1" applyAlignment="1">
      <alignment wrapText="1"/>
    </xf>
    <xf numFmtId="0" fontId="50" fillId="0" borderId="0" xfId="0" applyFont="1" applyAlignment="1">
      <alignment horizontal="center" vertical="center" wrapText="1"/>
    </xf>
    <xf numFmtId="0" fontId="50" fillId="0" borderId="0" xfId="0" applyFont="1" applyAlignment="1">
      <alignment wrapText="1"/>
    </xf>
    <xf numFmtId="0" fontId="17" fillId="12" borderId="20" xfId="0" applyFont="1" applyFill="1" applyBorder="1" applyAlignment="1">
      <alignment horizontal="center" vertical="center" wrapText="1"/>
    </xf>
    <xf numFmtId="0" fontId="40" fillId="6" borderId="16" xfId="0" applyFont="1" applyFill="1" applyBorder="1" applyAlignment="1">
      <alignment horizontal="center" vertical="center" wrapText="1"/>
    </xf>
    <xf numFmtId="0" fontId="9" fillId="6" borderId="16" xfId="0" applyFont="1" applyFill="1" applyBorder="1" applyAlignment="1">
      <alignment wrapText="1"/>
    </xf>
    <xf numFmtId="0" fontId="17" fillId="6" borderId="16" xfId="0" applyFont="1" applyFill="1" applyBorder="1" applyAlignment="1">
      <alignment vertical="center" wrapText="1"/>
    </xf>
    <xf numFmtId="0" fontId="9" fillId="28" borderId="7" xfId="0" applyFont="1" applyFill="1" applyBorder="1" applyAlignment="1">
      <alignment wrapText="1"/>
    </xf>
    <xf numFmtId="0" fontId="46" fillId="26" borderId="7" xfId="0" applyFont="1" applyFill="1" applyBorder="1" applyAlignment="1">
      <alignment horizontal="left" vertical="center" wrapText="1"/>
    </xf>
    <xf numFmtId="0" fontId="9" fillId="28" borderId="7" xfId="0" applyFont="1" applyFill="1" applyBorder="1" applyAlignment="1">
      <alignment horizontal="center" wrapText="1"/>
    </xf>
    <xf numFmtId="0" fontId="9" fillId="28" borderId="7" xfId="0" applyFont="1" applyFill="1" applyBorder="1" applyAlignment="1">
      <alignment vertical="center" wrapText="1"/>
    </xf>
    <xf numFmtId="0" fontId="50" fillId="28" borderId="7" xfId="0" applyFont="1" applyFill="1" applyBorder="1" applyAlignment="1">
      <alignment wrapText="1"/>
    </xf>
    <xf numFmtId="0" fontId="50" fillId="28" borderId="7" xfId="0" applyFont="1" applyFill="1" applyBorder="1" applyAlignment="1">
      <alignment vertical="center" wrapText="1"/>
    </xf>
    <xf numFmtId="0" fontId="46" fillId="25" borderId="84" xfId="0" applyFont="1" applyFill="1" applyBorder="1" applyAlignment="1">
      <alignment horizontal="justify" vertical="center"/>
    </xf>
    <xf numFmtId="0" fontId="9" fillId="25" borderId="7" xfId="0" applyFont="1" applyFill="1" applyBorder="1" applyAlignment="1">
      <alignment wrapText="1"/>
    </xf>
    <xf numFmtId="0" fontId="9" fillId="25" borderId="84" xfId="0" applyFont="1" applyFill="1" applyBorder="1" applyAlignment="1">
      <alignment wrapText="1"/>
    </xf>
    <xf numFmtId="0" fontId="9" fillId="25" borderId="7" xfId="0" applyFont="1" applyFill="1" applyBorder="1" applyAlignment="1">
      <alignment vertical="center" wrapText="1"/>
    </xf>
    <xf numFmtId="0" fontId="50" fillId="25" borderId="7" xfId="0" applyFont="1" applyFill="1" applyBorder="1" applyAlignment="1">
      <alignment wrapText="1"/>
    </xf>
    <xf numFmtId="0" fontId="50" fillId="25" borderId="7" xfId="0" applyFont="1" applyFill="1" applyBorder="1" applyAlignment="1">
      <alignment vertical="center" wrapText="1"/>
    </xf>
    <xf numFmtId="0" fontId="46" fillId="25" borderId="91" xfId="0" applyFont="1" applyFill="1" applyBorder="1" applyAlignment="1">
      <alignment horizontal="justify" vertical="center" wrapText="1"/>
    </xf>
    <xf numFmtId="0" fontId="3" fillId="0" borderId="0" xfId="0" applyFont="1" applyAlignment="1">
      <alignment horizontal="center" vertical="center" wrapText="1"/>
    </xf>
    <xf numFmtId="0" fontId="0" fillId="0" borderId="0" xfId="0"/>
    <xf numFmtId="0" fontId="3" fillId="0" borderId="0" xfId="0" applyFont="1" applyAlignment="1">
      <alignment horizontal="center" vertical="center"/>
    </xf>
    <xf numFmtId="0" fontId="4" fillId="0" borderId="2" xfId="0" applyFont="1" applyBorder="1" applyAlignment="1">
      <alignment horizontal="center"/>
    </xf>
    <xf numFmtId="0" fontId="7" fillId="0" borderId="3" xfId="0" applyFont="1" applyBorder="1"/>
    <xf numFmtId="0" fontId="3" fillId="2" borderId="4" xfId="0" applyFont="1" applyFill="1" applyBorder="1" applyAlignment="1">
      <alignment horizontal="center" vertical="center"/>
    </xf>
    <xf numFmtId="0" fontId="7" fillId="0" borderId="5" xfId="0" applyFont="1" applyBorder="1"/>
    <xf numFmtId="0" fontId="7" fillId="0" borderId="6" xfId="0" applyFont="1" applyBorder="1"/>
    <xf numFmtId="49" fontId="4" fillId="3" borderId="8" xfId="0" applyNumberFormat="1" applyFont="1" applyFill="1" applyBorder="1" applyAlignment="1">
      <alignment horizontal="center" vertical="center" wrapText="1"/>
    </xf>
    <xf numFmtId="0" fontId="7" fillId="0" borderId="9" xfId="0" applyFont="1" applyBorder="1"/>
    <xf numFmtId="0" fontId="7" fillId="0" borderId="10" xfId="0" applyFont="1" applyBorder="1"/>
    <xf numFmtId="0" fontId="2" fillId="4" borderId="8" xfId="0" applyFont="1" applyFill="1" applyBorder="1" applyAlignment="1">
      <alignment horizontal="left" vertical="center" wrapText="1"/>
    </xf>
    <xf numFmtId="0" fontId="2" fillId="5" borderId="8" xfId="0" applyFont="1" applyFill="1" applyBorder="1" applyAlignment="1">
      <alignment horizontal="left" vertical="center" wrapText="1"/>
    </xf>
    <xf numFmtId="43" fontId="2" fillId="0" borderId="8" xfId="0" applyNumberFormat="1" applyFont="1" applyBorder="1" applyAlignment="1">
      <alignment horizontal="left" vertical="center" wrapText="1"/>
    </xf>
    <xf numFmtId="43" fontId="2" fillId="6" borderId="8" xfId="0" applyNumberFormat="1" applyFont="1" applyFill="1" applyBorder="1" applyAlignment="1">
      <alignment horizontal="left" vertical="center" wrapText="1"/>
    </xf>
    <xf numFmtId="0" fontId="2" fillId="0" borderId="8" xfId="0" applyFont="1" applyBorder="1" applyAlignment="1">
      <alignment horizontal="left" vertical="center" wrapText="1"/>
    </xf>
    <xf numFmtId="0" fontId="4" fillId="8" borderId="11" xfId="0" applyFont="1" applyFill="1" applyBorder="1" applyAlignment="1">
      <alignment horizontal="center" vertical="center"/>
    </xf>
    <xf numFmtId="0" fontId="7" fillId="0" borderId="19" xfId="0" applyFont="1" applyBorder="1"/>
    <xf numFmtId="0" fontId="4" fillId="8" borderId="11"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7" fillId="0" borderId="18" xfId="0" applyFont="1" applyBorder="1"/>
    <xf numFmtId="43" fontId="4" fillId="4" borderId="8" xfId="0" applyNumberFormat="1" applyFont="1" applyFill="1" applyBorder="1" applyAlignment="1">
      <alignment horizontal="center" vertical="center" wrapText="1"/>
    </xf>
    <xf numFmtId="43" fontId="4" fillId="4" borderId="8" xfId="0" applyNumberFormat="1" applyFont="1" applyFill="1" applyBorder="1" applyAlignment="1">
      <alignment horizontal="left" vertical="center" wrapText="1"/>
    </xf>
    <xf numFmtId="9" fontId="4" fillId="0" borderId="8" xfId="0" applyNumberFormat="1" applyFont="1" applyBorder="1" applyAlignment="1">
      <alignment horizontal="center" vertical="center"/>
    </xf>
    <xf numFmtId="43" fontId="4" fillId="7" borderId="8" xfId="0" applyNumberFormat="1" applyFont="1" applyFill="1" applyBorder="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center"/>
    </xf>
    <xf numFmtId="0" fontId="10" fillId="6" borderId="4" xfId="0" applyFont="1" applyFill="1" applyBorder="1" applyAlignment="1">
      <alignment horizontal="center" vertical="center" wrapText="1"/>
    </xf>
    <xf numFmtId="0" fontId="17" fillId="6" borderId="4" xfId="0" applyFont="1" applyFill="1" applyBorder="1" applyAlignment="1">
      <alignment horizontal="center"/>
    </xf>
    <xf numFmtId="169" fontId="12" fillId="6" borderId="11" xfId="0" applyNumberFormat="1" applyFont="1" applyFill="1" applyBorder="1" applyAlignment="1">
      <alignment horizontal="center" vertical="top" wrapText="1"/>
    </xf>
    <xf numFmtId="169" fontId="12" fillId="6" borderId="8" xfId="0" applyNumberFormat="1" applyFont="1" applyFill="1" applyBorder="1" applyAlignment="1">
      <alignment horizontal="center" vertical="top" wrapText="1"/>
    </xf>
    <xf numFmtId="3" fontId="11" fillId="6" borderId="11" xfId="0" applyNumberFormat="1" applyFont="1" applyFill="1" applyBorder="1" applyAlignment="1">
      <alignment horizontal="center" vertical="top" wrapText="1"/>
    </xf>
    <xf numFmtId="0" fontId="20" fillId="25" borderId="25" xfId="2" applyFont="1" applyFill="1" applyBorder="1" applyAlignment="1">
      <alignment horizontal="left" vertical="top" wrapText="1"/>
    </xf>
    <xf numFmtId="0" fontId="20" fillId="25" borderId="26" xfId="2" applyFont="1" applyFill="1" applyBorder="1" applyAlignment="1">
      <alignment horizontal="left" vertical="top" wrapText="1"/>
    </xf>
    <xf numFmtId="0" fontId="20" fillId="25" borderId="28" xfId="2" applyFont="1" applyFill="1" applyBorder="1" applyAlignment="1">
      <alignment horizontal="left" vertical="top"/>
    </xf>
    <xf numFmtId="0" fontId="20" fillId="25" borderId="15" xfId="2" applyFont="1" applyFill="1" applyBorder="1" applyAlignment="1">
      <alignment horizontal="left" vertical="top"/>
    </xf>
    <xf numFmtId="0" fontId="21" fillId="25" borderId="29" xfId="2" applyFont="1" applyFill="1" applyBorder="1" applyAlignment="1">
      <alignment horizontal="center" vertical="top"/>
    </xf>
    <xf numFmtId="0" fontId="21" fillId="25" borderId="30" xfId="2" applyFont="1" applyFill="1" applyBorder="1" applyAlignment="1">
      <alignment horizontal="center" vertical="top"/>
    </xf>
    <xf numFmtId="0" fontId="12" fillId="6" borderId="8" xfId="0" applyFont="1" applyFill="1" applyBorder="1" applyAlignment="1">
      <alignment horizontal="left" vertical="top"/>
    </xf>
    <xf numFmtId="0" fontId="12" fillId="6" borderId="8" xfId="0" applyFont="1" applyFill="1" applyBorder="1" applyAlignment="1">
      <alignment horizontal="left" vertical="top" wrapText="1"/>
    </xf>
    <xf numFmtId="0" fontId="12" fillId="6" borderId="8" xfId="0" applyFont="1" applyFill="1" applyBorder="1" applyAlignment="1">
      <alignment horizontal="center" vertical="top"/>
    </xf>
    <xf numFmtId="0" fontId="17" fillId="0" borderId="0" xfId="0" applyFont="1" applyAlignment="1">
      <alignment horizontal="center"/>
    </xf>
    <xf numFmtId="169" fontId="22" fillId="13" borderId="11" xfId="0" applyNumberFormat="1" applyFont="1" applyFill="1" applyBorder="1" applyAlignment="1">
      <alignment horizontal="center" vertical="top" wrapText="1"/>
    </xf>
    <xf numFmtId="169" fontId="22" fillId="13" borderId="8" xfId="0" applyNumberFormat="1" applyFont="1" applyFill="1" applyBorder="1" applyAlignment="1">
      <alignment horizontal="center" vertical="top" wrapText="1"/>
    </xf>
    <xf numFmtId="0" fontId="21" fillId="0" borderId="29" xfId="0" applyFont="1" applyBorder="1" applyAlignment="1">
      <alignment horizontal="center" vertical="top"/>
    </xf>
    <xf numFmtId="0" fontId="7" fillId="0" borderId="30" xfId="0" applyFont="1" applyBorder="1"/>
    <xf numFmtId="0" fontId="12" fillId="0" borderId="8" xfId="0" applyFont="1" applyBorder="1" applyAlignment="1">
      <alignment horizontal="left" vertical="top"/>
    </xf>
    <xf numFmtId="3" fontId="11" fillId="0" borderId="11" xfId="0" applyNumberFormat="1" applyFont="1" applyBorder="1" applyAlignment="1">
      <alignment horizontal="center" vertical="top" wrapText="1"/>
    </xf>
    <xf numFmtId="0" fontId="7" fillId="0" borderId="32" xfId="0" applyFont="1" applyBorder="1"/>
    <xf numFmtId="0" fontId="12" fillId="0" borderId="8" xfId="0" applyFont="1" applyBorder="1" applyAlignment="1">
      <alignment horizontal="left" vertical="top" wrapText="1"/>
    </xf>
    <xf numFmtId="0" fontId="12" fillId="0" borderId="8" xfId="0" applyFont="1" applyBorder="1" applyAlignment="1">
      <alignment horizontal="center" vertical="top"/>
    </xf>
    <xf numFmtId="0" fontId="20" fillId="0" borderId="25" xfId="0" applyFont="1" applyBorder="1" applyAlignment="1">
      <alignment horizontal="left" vertical="top" wrapText="1"/>
    </xf>
    <xf numFmtId="0" fontId="7" fillId="0" borderId="26" xfId="0" applyFont="1" applyBorder="1"/>
    <xf numFmtId="0" fontId="20" fillId="0" borderId="28" xfId="0" applyFont="1" applyBorder="1" applyAlignment="1">
      <alignment horizontal="left" vertical="top"/>
    </xf>
    <xf numFmtId="0" fontId="17" fillId="6" borderId="4" xfId="0" applyFont="1" applyFill="1" applyBorder="1" applyAlignment="1">
      <alignment horizontal="center" vertical="center"/>
    </xf>
    <xf numFmtId="0" fontId="28" fillId="6" borderId="4" xfId="0" applyFont="1" applyFill="1" applyBorder="1" applyAlignment="1">
      <alignment horizontal="center" vertical="center" wrapText="1"/>
    </xf>
    <xf numFmtId="0" fontId="12" fillId="6" borderId="8" xfId="0" applyFont="1" applyFill="1" applyBorder="1" applyAlignment="1">
      <alignment horizontal="left" vertical="center" wrapText="1"/>
    </xf>
    <xf numFmtId="0" fontId="11" fillId="6" borderId="4" xfId="0" applyFont="1" applyFill="1" applyBorder="1" applyAlignment="1">
      <alignment horizontal="left" vertical="center"/>
    </xf>
    <xf numFmtId="0" fontId="12" fillId="6" borderId="8" xfId="0" applyFont="1" applyFill="1" applyBorder="1" applyAlignment="1">
      <alignment horizontal="left" vertical="center"/>
    </xf>
    <xf numFmtId="0" fontId="12" fillId="14" borderId="8" xfId="0" applyFont="1" applyFill="1" applyBorder="1" applyAlignment="1">
      <alignment horizontal="left" vertical="center"/>
    </xf>
    <xf numFmtId="0" fontId="29" fillId="16" borderId="8" xfId="0" applyFont="1" applyFill="1" applyBorder="1" applyAlignment="1">
      <alignment horizontal="center" vertical="center" wrapText="1"/>
    </xf>
    <xf numFmtId="0" fontId="12" fillId="2" borderId="37" xfId="0" applyFont="1" applyFill="1" applyBorder="1" applyAlignment="1">
      <alignment horizontal="left" vertical="center" wrapText="1"/>
    </xf>
    <xf numFmtId="0" fontId="7" fillId="0" borderId="38" xfId="0" applyFont="1" applyBorder="1"/>
    <xf numFmtId="0" fontId="7" fillId="0" borderId="39" xfId="0" applyFont="1" applyBorder="1"/>
    <xf numFmtId="0" fontId="22" fillId="0" borderId="8" xfId="0" applyFont="1" applyBorder="1" applyAlignment="1">
      <alignment horizontal="center" vertical="center" wrapText="1"/>
    </xf>
    <xf numFmtId="0" fontId="25" fillId="0" borderId="8" xfId="0" applyFont="1" applyBorder="1" applyAlignment="1">
      <alignment horizontal="center" vertical="center" wrapText="1"/>
    </xf>
    <xf numFmtId="0" fontId="6" fillId="0" borderId="84" xfId="0" applyFont="1" applyBorder="1" applyAlignment="1">
      <alignment horizontal="center" vertical="center" wrapText="1"/>
    </xf>
    <xf numFmtId="0" fontId="6" fillId="0" borderId="84" xfId="0" applyFont="1" applyBorder="1" applyAlignment="1">
      <alignment horizontal="center" vertical="center"/>
    </xf>
    <xf numFmtId="0" fontId="12" fillId="17" borderId="11" xfId="0" applyFont="1" applyFill="1" applyBorder="1" applyAlignment="1">
      <alignment horizontal="center" vertical="center" wrapText="1"/>
    </xf>
    <xf numFmtId="0" fontId="12" fillId="17" borderId="8" xfId="0" applyFont="1" applyFill="1" applyBorder="1" applyAlignment="1">
      <alignment horizontal="center" vertical="center"/>
    </xf>
    <xf numFmtId="0" fontId="12" fillId="0" borderId="0" xfId="0" applyFont="1" applyAlignment="1">
      <alignment horizontal="center" vertical="center"/>
    </xf>
    <xf numFmtId="0" fontId="11" fillId="0" borderId="8" xfId="0" applyFont="1" applyBorder="1" applyAlignment="1">
      <alignment horizontal="center" vertical="center" wrapText="1"/>
    </xf>
    <xf numFmtId="172" fontId="30" fillId="0" borderId="0" xfId="0" applyNumberFormat="1" applyFont="1" applyAlignment="1">
      <alignment horizontal="center" vertical="center" wrapText="1"/>
    </xf>
    <xf numFmtId="0" fontId="5" fillId="0" borderId="0" xfId="0" quotePrefix="1" applyFont="1" applyAlignment="1">
      <alignment horizontal="left" vertical="center" wrapText="1"/>
    </xf>
    <xf numFmtId="0" fontId="6" fillId="25" borderId="84" xfId="0" applyFont="1" applyFill="1" applyBorder="1" applyAlignment="1">
      <alignment vertical="center" wrapText="1"/>
    </xf>
    <xf numFmtId="0" fontId="27" fillId="25" borderId="84" xfId="0" applyFont="1" applyFill="1" applyBorder="1" applyAlignment="1">
      <alignment horizontal="center" vertical="center" wrapText="1"/>
    </xf>
    <xf numFmtId="10" fontId="2" fillId="0" borderId="11" xfId="0" applyNumberFormat="1" applyFont="1" applyBorder="1" applyAlignment="1">
      <alignment horizontal="center" vertical="center"/>
    </xf>
    <xf numFmtId="0" fontId="4" fillId="0" borderId="11" xfId="0" applyFont="1" applyBorder="1" applyAlignment="1">
      <alignment horizontal="center" vertical="center" wrapText="1"/>
    </xf>
    <xf numFmtId="0" fontId="4" fillId="0" borderId="8" xfId="0" applyFont="1" applyBorder="1" applyAlignment="1">
      <alignment horizontal="center" vertical="center" wrapText="1"/>
    </xf>
    <xf numFmtId="0" fontId="17" fillId="6" borderId="4" xfId="0" applyFont="1" applyFill="1" applyBorder="1" applyAlignment="1">
      <alignment horizontal="left" vertical="center" wrapText="1"/>
    </xf>
    <xf numFmtId="0" fontId="17" fillId="6" borderId="11" xfId="0" applyFont="1" applyFill="1" applyBorder="1" applyAlignment="1">
      <alignment horizontal="center" vertical="center"/>
    </xf>
    <xf numFmtId="0" fontId="17" fillId="3" borderId="8" xfId="0" applyFont="1" applyFill="1" applyBorder="1" applyAlignment="1">
      <alignment horizontal="center" vertical="center"/>
    </xf>
    <xf numFmtId="0" fontId="34" fillId="6" borderId="4" xfId="0" applyFont="1" applyFill="1" applyBorder="1" applyAlignment="1">
      <alignment horizontal="center" vertical="center" wrapText="1"/>
    </xf>
    <xf numFmtId="0" fontId="35" fillId="2" borderId="4" xfId="0" applyFont="1" applyFill="1" applyBorder="1" applyAlignment="1">
      <alignment horizontal="left" vertical="center" wrapText="1"/>
    </xf>
    <xf numFmtId="0" fontId="34" fillId="6" borderId="37" xfId="0" applyFont="1" applyFill="1" applyBorder="1" applyAlignment="1">
      <alignment horizontal="center" vertical="center"/>
    </xf>
    <xf numFmtId="0" fontId="17" fillId="6" borderId="8" xfId="0" applyFont="1" applyFill="1" applyBorder="1" applyAlignment="1">
      <alignment horizontal="left" vertical="center" wrapText="1"/>
    </xf>
    <xf numFmtId="0" fontId="34" fillId="6" borderId="4" xfId="0" applyFont="1" applyFill="1" applyBorder="1" applyAlignment="1">
      <alignment horizontal="center" vertical="center"/>
    </xf>
    <xf numFmtId="0" fontId="17" fillId="6" borderId="8" xfId="0" applyFont="1" applyFill="1" applyBorder="1" applyAlignment="1">
      <alignment horizontal="center" vertical="center"/>
    </xf>
    <xf numFmtId="0" fontId="9" fillId="6" borderId="8" xfId="0" applyFont="1" applyFill="1" applyBorder="1" applyAlignment="1">
      <alignment horizontal="center" vertical="center" wrapText="1"/>
    </xf>
    <xf numFmtId="0" fontId="40" fillId="3" borderId="8" xfId="0" applyFont="1" applyFill="1" applyBorder="1" applyAlignment="1">
      <alignment horizontal="center" vertical="center"/>
    </xf>
    <xf numFmtId="0" fontId="17" fillId="6" borderId="37" xfId="0" applyFont="1" applyFill="1" applyBorder="1" applyAlignment="1">
      <alignment horizontal="center" vertical="center"/>
    </xf>
    <xf numFmtId="0" fontId="43" fillId="2" borderId="43" xfId="0" applyFont="1" applyFill="1" applyBorder="1" applyAlignment="1">
      <alignment horizontal="center" vertical="center" wrapText="1"/>
    </xf>
    <xf numFmtId="0" fontId="7" fillId="0" borderId="44" xfId="0" applyFont="1" applyBorder="1"/>
    <xf numFmtId="0" fontId="7" fillId="0" borderId="45" xfId="0" applyFont="1" applyBorder="1"/>
    <xf numFmtId="0" fontId="12" fillId="0" borderId="47" xfId="0" applyFont="1" applyBorder="1" applyAlignment="1">
      <alignment horizontal="center" vertical="center"/>
    </xf>
    <xf numFmtId="0" fontId="7" fillId="0" borderId="48" xfId="0" applyFont="1" applyBorder="1"/>
    <xf numFmtId="0" fontId="7" fillId="0" borderId="49" xfId="0" applyFont="1" applyBorder="1"/>
    <xf numFmtId="0" fontId="11" fillId="0" borderId="47" xfId="0" applyFont="1" applyBorder="1" applyAlignment="1">
      <alignment horizontal="left" vertical="center" wrapText="1"/>
    </xf>
    <xf numFmtId="0" fontId="20" fillId="0" borderId="0" xfId="0" quotePrefix="1" applyFont="1" applyAlignment="1">
      <alignment horizontal="left" vertical="center" wrapText="1"/>
    </xf>
    <xf numFmtId="0" fontId="23" fillId="0" borderId="47" xfId="0" applyFont="1" applyBorder="1" applyAlignment="1">
      <alignment horizontal="left" vertical="center" wrapText="1"/>
    </xf>
    <xf numFmtId="0" fontId="28" fillId="0" borderId="0" xfId="0" quotePrefix="1" applyFont="1" applyAlignment="1">
      <alignment horizontal="left" vertical="center" wrapText="1"/>
    </xf>
    <xf numFmtId="0" fontId="10" fillId="6" borderId="4" xfId="0" applyFont="1" applyFill="1" applyBorder="1" applyAlignment="1">
      <alignment horizontal="center" vertical="center"/>
    </xf>
    <xf numFmtId="0" fontId="44" fillId="0" borderId="0" xfId="0" quotePrefix="1" applyFont="1" applyAlignment="1">
      <alignment horizontal="left" vertical="center" wrapText="1"/>
    </xf>
    <xf numFmtId="0" fontId="11" fillId="0" borderId="11" xfId="0" applyFont="1" applyBorder="1" applyAlignment="1">
      <alignment horizontal="left" vertical="center" wrapText="1"/>
    </xf>
    <xf numFmtId="0" fontId="4" fillId="6" borderId="37" xfId="0" applyFont="1" applyFill="1" applyBorder="1" applyAlignment="1">
      <alignment horizontal="center" vertical="center" wrapText="1"/>
    </xf>
    <xf numFmtId="0" fontId="34" fillId="0" borderId="0" xfId="0" applyFont="1" applyAlignment="1">
      <alignment horizontal="center"/>
    </xf>
    <xf numFmtId="0" fontId="9" fillId="2" borderId="4" xfId="0" applyFont="1" applyFill="1" applyBorder="1" applyAlignment="1">
      <alignment horizontal="left" vertical="center" wrapText="1"/>
    </xf>
    <xf numFmtId="0" fontId="30" fillId="0" borderId="17" xfId="0" applyFont="1" applyBorder="1" applyAlignment="1">
      <alignment horizontal="center"/>
    </xf>
    <xf numFmtId="0" fontId="7" fillId="0" borderId="17" xfId="0" applyFont="1" applyBorder="1"/>
    <xf numFmtId="0" fontId="10" fillId="0" borderId="8" xfId="0" applyFont="1" applyBorder="1" applyAlignment="1">
      <alignment horizontal="center" vertical="center"/>
    </xf>
    <xf numFmtId="0" fontId="10" fillId="0" borderId="0" xfId="0" applyFont="1" applyAlignment="1">
      <alignment horizontal="center" vertical="center" wrapText="1"/>
    </xf>
    <xf numFmtId="0" fontId="11" fillId="0" borderId="8" xfId="0" applyFont="1" applyBorder="1" applyAlignment="1">
      <alignment horizontal="left" vertical="center" wrapText="1"/>
    </xf>
    <xf numFmtId="0" fontId="7" fillId="0" borderId="69" xfId="0" applyFont="1" applyBorder="1"/>
    <xf numFmtId="0" fontId="33" fillId="0" borderId="40" xfId="0" quotePrefix="1" applyFont="1" applyBorder="1" applyAlignment="1">
      <alignment horizontal="left" vertical="center" wrapText="1"/>
    </xf>
    <xf numFmtId="0" fontId="7" fillId="0" borderId="70" xfId="0" applyFont="1" applyBorder="1"/>
    <xf numFmtId="0" fontId="7" fillId="0" borderId="12" xfId="0" applyFont="1" applyBorder="1"/>
    <xf numFmtId="0" fontId="7" fillId="0" borderId="50" xfId="0" applyFont="1" applyBorder="1"/>
    <xf numFmtId="0" fontId="7" fillId="0" borderId="71" xfId="0" applyFont="1" applyBorder="1"/>
    <xf numFmtId="0" fontId="7" fillId="0" borderId="41" xfId="0" applyFont="1" applyBorder="1"/>
    <xf numFmtId="0" fontId="7" fillId="0" borderId="42" xfId="0" applyFont="1" applyBorder="1"/>
    <xf numFmtId="0" fontId="33" fillId="0" borderId="40" xfId="0" applyFont="1" applyBorder="1" applyAlignment="1">
      <alignment horizontal="left" vertical="center" wrapText="1"/>
    </xf>
    <xf numFmtId="0" fontId="12" fillId="2" borderId="8" xfId="0" applyFont="1" applyFill="1" applyBorder="1" applyAlignment="1">
      <alignment horizontal="center" vertical="center"/>
    </xf>
    <xf numFmtId="0" fontId="10" fillId="6" borderId="54" xfId="0" applyFont="1" applyFill="1" applyBorder="1" applyAlignment="1">
      <alignment horizontal="center" vertical="center" wrapText="1"/>
    </xf>
    <xf numFmtId="0" fontId="7" fillId="0" borderId="55" xfId="0" applyFont="1" applyBorder="1"/>
    <xf numFmtId="0" fontId="7" fillId="0" borderId="56" xfId="0" applyFont="1" applyBorder="1"/>
    <xf numFmtId="0" fontId="12" fillId="9" borderId="62" xfId="0" applyFont="1" applyFill="1" applyBorder="1" applyAlignment="1">
      <alignment horizontal="center" vertical="center" wrapText="1"/>
    </xf>
    <xf numFmtId="0" fontId="7" fillId="0" borderId="63" xfId="0" applyFont="1" applyBorder="1"/>
    <xf numFmtId="0" fontId="7" fillId="0" borderId="64" xfId="0" applyFont="1" applyBorder="1"/>
    <xf numFmtId="3" fontId="12" fillId="2" borderId="8" xfId="0" applyNumberFormat="1" applyFont="1" applyFill="1" applyBorder="1" applyAlignment="1">
      <alignment horizontal="center" vertical="center" wrapText="1"/>
    </xf>
    <xf numFmtId="0" fontId="12" fillId="10" borderId="8" xfId="0" applyFont="1" applyFill="1" applyBorder="1" applyAlignment="1">
      <alignment vertical="center" wrapText="1"/>
    </xf>
    <xf numFmtId="0" fontId="54" fillId="0" borderId="8" xfId="0" applyFont="1" applyBorder="1" applyAlignment="1">
      <alignment horizontal="center" vertical="center"/>
    </xf>
    <xf numFmtId="0" fontId="11" fillId="0" borderId="8" xfId="0" applyFont="1" applyBorder="1" applyAlignment="1">
      <alignment horizontal="center" vertical="center"/>
    </xf>
    <xf numFmtId="0" fontId="12" fillId="10" borderId="8" xfId="0" applyFont="1" applyFill="1" applyBorder="1" applyAlignment="1">
      <alignment horizontal="left" vertical="center"/>
    </xf>
    <xf numFmtId="0" fontId="33" fillId="0" borderId="8" xfId="0" applyFont="1" applyBorder="1" applyAlignment="1">
      <alignment horizontal="center" vertical="center"/>
    </xf>
    <xf numFmtId="0" fontId="12" fillId="9" borderId="72" xfId="0" applyFont="1" applyFill="1" applyBorder="1" applyAlignment="1">
      <alignment horizontal="center" vertical="center" wrapText="1"/>
    </xf>
    <xf numFmtId="0" fontId="7" fillId="0" borderId="73" xfId="0" applyFont="1" applyBorder="1"/>
    <xf numFmtId="0" fontId="11" fillId="0" borderId="78" xfId="0" applyFont="1" applyBorder="1" applyAlignment="1">
      <alignment horizontal="left" vertical="center" wrapText="1"/>
    </xf>
    <xf numFmtId="0" fontId="7" fillId="0" borderId="80" xfId="0" applyFont="1" applyBorder="1"/>
    <xf numFmtId="0" fontId="7" fillId="0" borderId="81" xfId="0" applyFont="1" applyBorder="1"/>
    <xf numFmtId="0" fontId="12" fillId="0" borderId="11" xfId="0" applyFont="1" applyBorder="1" applyAlignment="1">
      <alignment horizontal="center" vertical="center" wrapText="1"/>
    </xf>
    <xf numFmtId="0" fontId="12" fillId="0" borderId="8" xfId="0" applyFont="1" applyBorder="1" applyAlignment="1">
      <alignment horizontal="center" wrapText="1"/>
    </xf>
    <xf numFmtId="0" fontId="11" fillId="0" borderId="78" xfId="0" applyFont="1" applyBorder="1" applyAlignment="1">
      <alignment horizontal="center" vertical="center" wrapText="1"/>
    </xf>
    <xf numFmtId="0" fontId="7" fillId="0" borderId="79" xfId="0" applyFont="1" applyBorder="1"/>
    <xf numFmtId="0" fontId="55" fillId="22" borderId="4" xfId="0" applyFont="1" applyFill="1" applyBorder="1" applyAlignment="1">
      <alignment horizontal="center" vertical="center"/>
    </xf>
    <xf numFmtId="0" fontId="12" fillId="0" borderId="0" xfId="0" applyFont="1" applyAlignment="1">
      <alignment horizontal="center" vertical="center" wrapText="1"/>
    </xf>
    <xf numFmtId="0" fontId="12" fillId="0" borderId="8" xfId="0" applyFont="1" applyBorder="1" applyAlignment="1">
      <alignment horizontal="center" vertical="center" wrapText="1"/>
    </xf>
  </cellXfs>
  <cellStyles count="3">
    <cellStyle name="Normal" xfId="0" builtinId="0"/>
    <cellStyle name="Normal 10 2 3 2" xfId="1" xr:uid="{AEC528CC-7C26-47D6-A379-02A6C4EA67A3}"/>
    <cellStyle name="Normal 16 3 3" xfId="2" xr:uid="{A072C28C-9CDE-444A-B981-1B6F724F3408}"/>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0</xdr:rowOff>
    </xdr:from>
    <xdr:ext cx="314325" cy="638175"/>
    <xdr:sp macro="" textlink="">
      <xdr:nvSpPr>
        <xdr:cNvPr id="3" name="Shape 3" descr="Kết quả hình ảnh cho Polycom Pano">
          <a:extLst>
            <a:ext uri="{FF2B5EF4-FFF2-40B4-BE49-F238E27FC236}">
              <a16:creationId xmlns:a16="http://schemas.microsoft.com/office/drawing/2014/main" id="{00000000-0008-0000-0300-00000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 name="Shape 3" descr="Kết quả hình ảnh cho Polycom Pano">
          <a:extLst>
            <a:ext uri="{FF2B5EF4-FFF2-40B4-BE49-F238E27FC236}">
              <a16:creationId xmlns:a16="http://schemas.microsoft.com/office/drawing/2014/main" id="{00000000-0008-0000-0300-00000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 name="Shape 3" descr="Kết quả hình ảnh cho Polycom Pano">
          <a:extLst>
            <a:ext uri="{FF2B5EF4-FFF2-40B4-BE49-F238E27FC236}">
              <a16:creationId xmlns:a16="http://schemas.microsoft.com/office/drawing/2014/main" id="{00000000-0008-0000-0300-00000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 name="Shape 3" descr="Kết quả hình ảnh cho Polycom Pano">
          <a:extLst>
            <a:ext uri="{FF2B5EF4-FFF2-40B4-BE49-F238E27FC236}">
              <a16:creationId xmlns:a16="http://schemas.microsoft.com/office/drawing/2014/main" id="{00000000-0008-0000-0300-00000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 name="Shape 3" descr="Kết quả hình ảnh cho Polycom Pano">
          <a:extLst>
            <a:ext uri="{FF2B5EF4-FFF2-40B4-BE49-F238E27FC236}">
              <a16:creationId xmlns:a16="http://schemas.microsoft.com/office/drawing/2014/main" id="{00000000-0008-0000-0300-00000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 name="Shape 3" descr="Kết quả hình ảnh cho Polycom Pano">
          <a:extLst>
            <a:ext uri="{FF2B5EF4-FFF2-40B4-BE49-F238E27FC236}">
              <a16:creationId xmlns:a16="http://schemas.microsoft.com/office/drawing/2014/main" id="{00000000-0008-0000-0300-00000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 name="Shape 3" descr="Kết quả hình ảnh cho Polycom Pano">
          <a:extLst>
            <a:ext uri="{FF2B5EF4-FFF2-40B4-BE49-F238E27FC236}">
              <a16:creationId xmlns:a16="http://schemas.microsoft.com/office/drawing/2014/main" id="{00000000-0008-0000-0300-00000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 name="Shape 3" descr="Kết quả hình ảnh cho Polycom Pano">
          <a:extLst>
            <a:ext uri="{FF2B5EF4-FFF2-40B4-BE49-F238E27FC236}">
              <a16:creationId xmlns:a16="http://schemas.microsoft.com/office/drawing/2014/main" id="{00000000-0008-0000-0300-00000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 name="Shape 3" descr="Kết quả hình ảnh cho Polycom Pano">
          <a:extLst>
            <a:ext uri="{FF2B5EF4-FFF2-40B4-BE49-F238E27FC236}">
              <a16:creationId xmlns:a16="http://schemas.microsoft.com/office/drawing/2014/main" id="{00000000-0008-0000-0300-00000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 name="Shape 3" descr="Kết quả hình ảnh cho Polycom Pano">
          <a:extLst>
            <a:ext uri="{FF2B5EF4-FFF2-40B4-BE49-F238E27FC236}">
              <a16:creationId xmlns:a16="http://schemas.microsoft.com/office/drawing/2014/main" id="{00000000-0008-0000-0300-00000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 name="Shape 3" descr="Kết quả hình ảnh cho Polycom Pano">
          <a:extLst>
            <a:ext uri="{FF2B5EF4-FFF2-40B4-BE49-F238E27FC236}">
              <a16:creationId xmlns:a16="http://schemas.microsoft.com/office/drawing/2014/main" id="{00000000-0008-0000-0300-00000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 name="Shape 3" descr="Kết quả hình ảnh cho Polycom Pano">
          <a:extLst>
            <a:ext uri="{FF2B5EF4-FFF2-40B4-BE49-F238E27FC236}">
              <a16:creationId xmlns:a16="http://schemas.microsoft.com/office/drawing/2014/main" id="{00000000-0008-0000-0300-00000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 name="Shape 3" descr="Kết quả hình ảnh cho Polycom Pano">
          <a:extLst>
            <a:ext uri="{FF2B5EF4-FFF2-40B4-BE49-F238E27FC236}">
              <a16:creationId xmlns:a16="http://schemas.microsoft.com/office/drawing/2014/main" id="{00000000-0008-0000-0300-00000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5" name="Shape 3" descr="Kết quả hình ảnh cho Polycom Pano">
          <a:extLst>
            <a:ext uri="{FF2B5EF4-FFF2-40B4-BE49-F238E27FC236}">
              <a16:creationId xmlns:a16="http://schemas.microsoft.com/office/drawing/2014/main" id="{00000000-0008-0000-0300-00000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6" name="Shape 3" descr="Kết quả hình ảnh cho Polycom Pano">
          <a:extLst>
            <a:ext uri="{FF2B5EF4-FFF2-40B4-BE49-F238E27FC236}">
              <a16:creationId xmlns:a16="http://schemas.microsoft.com/office/drawing/2014/main" id="{00000000-0008-0000-0300-00001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7" name="Shape 3" descr="Kết quả hình ảnh cho Polycom Pano">
          <a:extLst>
            <a:ext uri="{FF2B5EF4-FFF2-40B4-BE49-F238E27FC236}">
              <a16:creationId xmlns:a16="http://schemas.microsoft.com/office/drawing/2014/main" id="{00000000-0008-0000-0300-00001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 name="Shape 3" descr="Kết quả hình ảnh cho Polycom Pano">
          <a:extLst>
            <a:ext uri="{FF2B5EF4-FFF2-40B4-BE49-F238E27FC236}">
              <a16:creationId xmlns:a16="http://schemas.microsoft.com/office/drawing/2014/main" id="{00000000-0008-0000-0300-00001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 name="Shape 3" descr="Kết quả hình ảnh cho Polycom Pano">
          <a:extLst>
            <a:ext uri="{FF2B5EF4-FFF2-40B4-BE49-F238E27FC236}">
              <a16:creationId xmlns:a16="http://schemas.microsoft.com/office/drawing/2014/main" id="{00000000-0008-0000-0300-00001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 name="Shape 3" descr="Kết quả hình ảnh cho Polycom Pano">
          <a:extLst>
            <a:ext uri="{FF2B5EF4-FFF2-40B4-BE49-F238E27FC236}">
              <a16:creationId xmlns:a16="http://schemas.microsoft.com/office/drawing/2014/main" id="{00000000-0008-0000-0300-00001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 name="Shape 3" descr="Kết quả hình ảnh cho Polycom Pano">
          <a:extLst>
            <a:ext uri="{FF2B5EF4-FFF2-40B4-BE49-F238E27FC236}">
              <a16:creationId xmlns:a16="http://schemas.microsoft.com/office/drawing/2014/main" id="{00000000-0008-0000-0300-00001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 name="Shape 3" descr="Kết quả hình ảnh cho Polycom Pano">
          <a:extLst>
            <a:ext uri="{FF2B5EF4-FFF2-40B4-BE49-F238E27FC236}">
              <a16:creationId xmlns:a16="http://schemas.microsoft.com/office/drawing/2014/main" id="{00000000-0008-0000-0300-00001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 name="Shape 3" descr="Kết quả hình ảnh cho Polycom Pano">
          <a:extLst>
            <a:ext uri="{FF2B5EF4-FFF2-40B4-BE49-F238E27FC236}">
              <a16:creationId xmlns:a16="http://schemas.microsoft.com/office/drawing/2014/main" id="{00000000-0008-0000-0300-00001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 name="Shape 3" descr="Kết quả hình ảnh cho Polycom Pano">
          <a:extLst>
            <a:ext uri="{FF2B5EF4-FFF2-40B4-BE49-F238E27FC236}">
              <a16:creationId xmlns:a16="http://schemas.microsoft.com/office/drawing/2014/main" id="{00000000-0008-0000-0300-00001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 name="Shape 3" descr="Kết quả hình ảnh cho Polycom Pano">
          <a:extLst>
            <a:ext uri="{FF2B5EF4-FFF2-40B4-BE49-F238E27FC236}">
              <a16:creationId xmlns:a16="http://schemas.microsoft.com/office/drawing/2014/main" id="{00000000-0008-0000-0300-00001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 name="Shape 3" descr="Kết quả hình ảnh cho Polycom Pano">
          <a:extLst>
            <a:ext uri="{FF2B5EF4-FFF2-40B4-BE49-F238E27FC236}">
              <a16:creationId xmlns:a16="http://schemas.microsoft.com/office/drawing/2014/main" id="{00000000-0008-0000-0300-00001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 name="Shape 3" descr="Kết quả hình ảnh cho Polycom Pano">
          <a:extLst>
            <a:ext uri="{FF2B5EF4-FFF2-40B4-BE49-F238E27FC236}">
              <a16:creationId xmlns:a16="http://schemas.microsoft.com/office/drawing/2014/main" id="{00000000-0008-0000-0300-00001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 name="Shape 3" descr="Kết quả hình ảnh cho Polycom Pano">
          <a:extLst>
            <a:ext uri="{FF2B5EF4-FFF2-40B4-BE49-F238E27FC236}">
              <a16:creationId xmlns:a16="http://schemas.microsoft.com/office/drawing/2014/main" id="{00000000-0008-0000-0300-00001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 name="Shape 3" descr="Kết quả hình ảnh cho Polycom Pano">
          <a:extLst>
            <a:ext uri="{FF2B5EF4-FFF2-40B4-BE49-F238E27FC236}">
              <a16:creationId xmlns:a16="http://schemas.microsoft.com/office/drawing/2014/main" id="{00000000-0008-0000-0300-00001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 name="Shape 3" descr="Kết quả hình ảnh cho Polycom Pano">
          <a:extLst>
            <a:ext uri="{FF2B5EF4-FFF2-40B4-BE49-F238E27FC236}">
              <a16:creationId xmlns:a16="http://schemas.microsoft.com/office/drawing/2014/main" id="{00000000-0008-0000-0300-00001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 name="Shape 3" descr="Kết quả hình ảnh cho Polycom Pano">
          <a:extLst>
            <a:ext uri="{FF2B5EF4-FFF2-40B4-BE49-F238E27FC236}">
              <a16:creationId xmlns:a16="http://schemas.microsoft.com/office/drawing/2014/main" id="{00000000-0008-0000-0300-00001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 name="Shape 3" descr="Kết quả hình ảnh cho Polycom Pano">
          <a:extLst>
            <a:ext uri="{FF2B5EF4-FFF2-40B4-BE49-F238E27FC236}">
              <a16:creationId xmlns:a16="http://schemas.microsoft.com/office/drawing/2014/main" id="{00000000-0008-0000-0300-00002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 name="Shape 3" descr="Kết quả hình ảnh cho Polycom Pano">
          <a:extLst>
            <a:ext uri="{FF2B5EF4-FFF2-40B4-BE49-F238E27FC236}">
              <a16:creationId xmlns:a16="http://schemas.microsoft.com/office/drawing/2014/main" id="{00000000-0008-0000-0300-00002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 name="Shape 3" descr="Kết quả hình ảnh cho Polycom Pano">
          <a:extLst>
            <a:ext uri="{FF2B5EF4-FFF2-40B4-BE49-F238E27FC236}">
              <a16:creationId xmlns:a16="http://schemas.microsoft.com/office/drawing/2014/main" id="{00000000-0008-0000-0300-00002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 name="Shape 3" descr="Kết quả hình ảnh cho Polycom Pano">
          <a:extLst>
            <a:ext uri="{FF2B5EF4-FFF2-40B4-BE49-F238E27FC236}">
              <a16:creationId xmlns:a16="http://schemas.microsoft.com/office/drawing/2014/main" id="{00000000-0008-0000-0300-00002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 name="Shape 3" descr="Kết quả hình ảnh cho Polycom Pano">
          <a:extLst>
            <a:ext uri="{FF2B5EF4-FFF2-40B4-BE49-F238E27FC236}">
              <a16:creationId xmlns:a16="http://schemas.microsoft.com/office/drawing/2014/main" id="{00000000-0008-0000-0300-00002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 name="Shape 3" descr="Kết quả hình ảnh cho Polycom Pano">
          <a:extLst>
            <a:ext uri="{FF2B5EF4-FFF2-40B4-BE49-F238E27FC236}">
              <a16:creationId xmlns:a16="http://schemas.microsoft.com/office/drawing/2014/main" id="{00000000-0008-0000-0300-00002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 name="Shape 3" descr="Kết quả hình ảnh cho Polycom Pano">
          <a:extLst>
            <a:ext uri="{FF2B5EF4-FFF2-40B4-BE49-F238E27FC236}">
              <a16:creationId xmlns:a16="http://schemas.microsoft.com/office/drawing/2014/main" id="{00000000-0008-0000-0300-00002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 name="Shape 3" descr="Kết quả hình ảnh cho Polycom Pano">
          <a:extLst>
            <a:ext uri="{FF2B5EF4-FFF2-40B4-BE49-F238E27FC236}">
              <a16:creationId xmlns:a16="http://schemas.microsoft.com/office/drawing/2014/main" id="{00000000-0008-0000-0300-00002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 name="Shape 3" descr="Kết quả hình ảnh cho Polycom Pano">
          <a:extLst>
            <a:ext uri="{FF2B5EF4-FFF2-40B4-BE49-F238E27FC236}">
              <a16:creationId xmlns:a16="http://schemas.microsoft.com/office/drawing/2014/main" id="{00000000-0008-0000-0300-00002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 name="Shape 3" descr="Kết quả hình ảnh cho Polycom Pano">
          <a:extLst>
            <a:ext uri="{FF2B5EF4-FFF2-40B4-BE49-F238E27FC236}">
              <a16:creationId xmlns:a16="http://schemas.microsoft.com/office/drawing/2014/main" id="{00000000-0008-0000-0300-00002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 name="Shape 3" descr="Kết quả hình ảnh cho Polycom Pano">
          <a:extLst>
            <a:ext uri="{FF2B5EF4-FFF2-40B4-BE49-F238E27FC236}">
              <a16:creationId xmlns:a16="http://schemas.microsoft.com/office/drawing/2014/main" id="{00000000-0008-0000-0300-00002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 name="Shape 3" descr="Kết quả hình ảnh cho Polycom Pano">
          <a:extLst>
            <a:ext uri="{FF2B5EF4-FFF2-40B4-BE49-F238E27FC236}">
              <a16:creationId xmlns:a16="http://schemas.microsoft.com/office/drawing/2014/main" id="{00000000-0008-0000-0300-00002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 name="Shape 3" descr="Kết quả hình ảnh cho Polycom Pano">
          <a:extLst>
            <a:ext uri="{FF2B5EF4-FFF2-40B4-BE49-F238E27FC236}">
              <a16:creationId xmlns:a16="http://schemas.microsoft.com/office/drawing/2014/main" id="{00000000-0008-0000-0300-00002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 name="Shape 3" descr="Kết quả hình ảnh cho Polycom Pano">
          <a:extLst>
            <a:ext uri="{FF2B5EF4-FFF2-40B4-BE49-F238E27FC236}">
              <a16:creationId xmlns:a16="http://schemas.microsoft.com/office/drawing/2014/main" id="{00000000-0008-0000-0300-00002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 name="Shape 3" descr="Kết quả hình ảnh cho Polycom Pano">
          <a:extLst>
            <a:ext uri="{FF2B5EF4-FFF2-40B4-BE49-F238E27FC236}">
              <a16:creationId xmlns:a16="http://schemas.microsoft.com/office/drawing/2014/main" id="{00000000-0008-0000-0300-00002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 name="Shape 3" descr="Kết quả hình ảnh cho Polycom Pano">
          <a:extLst>
            <a:ext uri="{FF2B5EF4-FFF2-40B4-BE49-F238E27FC236}">
              <a16:creationId xmlns:a16="http://schemas.microsoft.com/office/drawing/2014/main" id="{00000000-0008-0000-0300-00002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 name="Shape 3" descr="Kết quả hình ảnh cho Polycom Pano">
          <a:extLst>
            <a:ext uri="{FF2B5EF4-FFF2-40B4-BE49-F238E27FC236}">
              <a16:creationId xmlns:a16="http://schemas.microsoft.com/office/drawing/2014/main" id="{00000000-0008-0000-0300-00003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 name="Shape 3" descr="Kết quả hình ảnh cho Polycom Pano">
          <a:extLst>
            <a:ext uri="{FF2B5EF4-FFF2-40B4-BE49-F238E27FC236}">
              <a16:creationId xmlns:a16="http://schemas.microsoft.com/office/drawing/2014/main" id="{00000000-0008-0000-0300-00003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 name="Shape 3" descr="Kết quả hình ảnh cho Polycom Pano">
          <a:extLst>
            <a:ext uri="{FF2B5EF4-FFF2-40B4-BE49-F238E27FC236}">
              <a16:creationId xmlns:a16="http://schemas.microsoft.com/office/drawing/2014/main" id="{00000000-0008-0000-0300-00003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 name="Shape 3" descr="Kết quả hình ảnh cho Polycom Pano">
          <a:extLst>
            <a:ext uri="{FF2B5EF4-FFF2-40B4-BE49-F238E27FC236}">
              <a16:creationId xmlns:a16="http://schemas.microsoft.com/office/drawing/2014/main" id="{00000000-0008-0000-0300-00003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 name="Shape 3" descr="Kết quả hình ảnh cho Polycom Pano">
          <a:extLst>
            <a:ext uri="{FF2B5EF4-FFF2-40B4-BE49-F238E27FC236}">
              <a16:creationId xmlns:a16="http://schemas.microsoft.com/office/drawing/2014/main" id="{00000000-0008-0000-0300-00003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 name="Shape 3" descr="Kết quả hình ảnh cho Polycom Pano">
          <a:extLst>
            <a:ext uri="{FF2B5EF4-FFF2-40B4-BE49-F238E27FC236}">
              <a16:creationId xmlns:a16="http://schemas.microsoft.com/office/drawing/2014/main" id="{00000000-0008-0000-0300-00003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 name="Shape 3" descr="Kết quả hình ảnh cho Polycom Pano">
          <a:extLst>
            <a:ext uri="{FF2B5EF4-FFF2-40B4-BE49-F238E27FC236}">
              <a16:creationId xmlns:a16="http://schemas.microsoft.com/office/drawing/2014/main" id="{00000000-0008-0000-0300-00003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 name="Shape 3" descr="Kết quả hình ảnh cho Polycom Pano">
          <a:extLst>
            <a:ext uri="{FF2B5EF4-FFF2-40B4-BE49-F238E27FC236}">
              <a16:creationId xmlns:a16="http://schemas.microsoft.com/office/drawing/2014/main" id="{00000000-0008-0000-0300-00003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 name="Shape 3" descr="Kết quả hình ảnh cho Polycom Pano">
          <a:extLst>
            <a:ext uri="{FF2B5EF4-FFF2-40B4-BE49-F238E27FC236}">
              <a16:creationId xmlns:a16="http://schemas.microsoft.com/office/drawing/2014/main" id="{00000000-0008-0000-0300-00003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 name="Shape 3" descr="Kết quả hình ảnh cho Polycom Pano">
          <a:extLst>
            <a:ext uri="{FF2B5EF4-FFF2-40B4-BE49-F238E27FC236}">
              <a16:creationId xmlns:a16="http://schemas.microsoft.com/office/drawing/2014/main" id="{00000000-0008-0000-0300-00003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 name="Shape 3" descr="Kết quả hình ảnh cho Polycom Pano">
          <a:extLst>
            <a:ext uri="{FF2B5EF4-FFF2-40B4-BE49-F238E27FC236}">
              <a16:creationId xmlns:a16="http://schemas.microsoft.com/office/drawing/2014/main" id="{00000000-0008-0000-0300-00003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 name="Shape 3" descr="Kết quả hình ảnh cho Polycom Pano">
          <a:extLst>
            <a:ext uri="{FF2B5EF4-FFF2-40B4-BE49-F238E27FC236}">
              <a16:creationId xmlns:a16="http://schemas.microsoft.com/office/drawing/2014/main" id="{00000000-0008-0000-0300-00003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 name="Shape 3" descr="Kết quả hình ảnh cho Polycom Pano">
          <a:extLst>
            <a:ext uri="{FF2B5EF4-FFF2-40B4-BE49-F238E27FC236}">
              <a16:creationId xmlns:a16="http://schemas.microsoft.com/office/drawing/2014/main" id="{00000000-0008-0000-0300-00003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 name="Shape 3" descr="Kết quả hình ảnh cho Polycom Pano">
          <a:extLst>
            <a:ext uri="{FF2B5EF4-FFF2-40B4-BE49-F238E27FC236}">
              <a16:creationId xmlns:a16="http://schemas.microsoft.com/office/drawing/2014/main" id="{00000000-0008-0000-0300-00003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 name="Shape 3" descr="Kết quả hình ảnh cho Polycom Pano">
          <a:extLst>
            <a:ext uri="{FF2B5EF4-FFF2-40B4-BE49-F238E27FC236}">
              <a16:creationId xmlns:a16="http://schemas.microsoft.com/office/drawing/2014/main" id="{00000000-0008-0000-0300-00003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 name="Shape 3" descr="Kết quả hình ảnh cho Polycom Pano">
          <a:extLst>
            <a:ext uri="{FF2B5EF4-FFF2-40B4-BE49-F238E27FC236}">
              <a16:creationId xmlns:a16="http://schemas.microsoft.com/office/drawing/2014/main" id="{00000000-0008-0000-0300-00003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 name="Shape 3" descr="Kết quả hình ảnh cho Polycom Pano">
          <a:extLst>
            <a:ext uri="{FF2B5EF4-FFF2-40B4-BE49-F238E27FC236}">
              <a16:creationId xmlns:a16="http://schemas.microsoft.com/office/drawing/2014/main" id="{00000000-0008-0000-0300-00004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 name="Shape 3" descr="Kết quả hình ảnh cho Polycom Pano">
          <a:extLst>
            <a:ext uri="{FF2B5EF4-FFF2-40B4-BE49-F238E27FC236}">
              <a16:creationId xmlns:a16="http://schemas.microsoft.com/office/drawing/2014/main" id="{00000000-0008-0000-0300-00004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 name="Shape 3" descr="Kết quả hình ảnh cho Polycom Pano">
          <a:extLst>
            <a:ext uri="{FF2B5EF4-FFF2-40B4-BE49-F238E27FC236}">
              <a16:creationId xmlns:a16="http://schemas.microsoft.com/office/drawing/2014/main" id="{00000000-0008-0000-0300-00004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 name="Shape 3" descr="Kết quả hình ảnh cho Polycom Pano">
          <a:extLst>
            <a:ext uri="{FF2B5EF4-FFF2-40B4-BE49-F238E27FC236}">
              <a16:creationId xmlns:a16="http://schemas.microsoft.com/office/drawing/2014/main" id="{00000000-0008-0000-0300-00004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 name="Shape 3" descr="Kết quả hình ảnh cho Polycom Pano">
          <a:extLst>
            <a:ext uri="{FF2B5EF4-FFF2-40B4-BE49-F238E27FC236}">
              <a16:creationId xmlns:a16="http://schemas.microsoft.com/office/drawing/2014/main" id="{00000000-0008-0000-0300-00004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 name="Shape 3" descr="Kết quả hình ảnh cho Polycom Pano">
          <a:extLst>
            <a:ext uri="{FF2B5EF4-FFF2-40B4-BE49-F238E27FC236}">
              <a16:creationId xmlns:a16="http://schemas.microsoft.com/office/drawing/2014/main" id="{00000000-0008-0000-0300-00004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 name="Shape 3" descr="Kết quả hình ảnh cho Polycom Pano">
          <a:extLst>
            <a:ext uri="{FF2B5EF4-FFF2-40B4-BE49-F238E27FC236}">
              <a16:creationId xmlns:a16="http://schemas.microsoft.com/office/drawing/2014/main" id="{00000000-0008-0000-0300-00004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 name="Shape 3" descr="Kết quả hình ảnh cho Polycom Pano">
          <a:extLst>
            <a:ext uri="{FF2B5EF4-FFF2-40B4-BE49-F238E27FC236}">
              <a16:creationId xmlns:a16="http://schemas.microsoft.com/office/drawing/2014/main" id="{00000000-0008-0000-0300-00004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 name="Shape 3" descr="Kết quả hình ảnh cho Polycom Pano">
          <a:extLst>
            <a:ext uri="{FF2B5EF4-FFF2-40B4-BE49-F238E27FC236}">
              <a16:creationId xmlns:a16="http://schemas.microsoft.com/office/drawing/2014/main" id="{00000000-0008-0000-0300-00004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73" name="Shape 4" descr="Kết quả hình ảnh cho Polycom Pano">
          <a:extLst>
            <a:ext uri="{FF2B5EF4-FFF2-40B4-BE49-F238E27FC236}">
              <a16:creationId xmlns:a16="http://schemas.microsoft.com/office/drawing/2014/main" id="{00000000-0008-0000-0300-000049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4" name="Shape 4" descr="Kết quả hình ảnh cho Polycom Pano">
          <a:extLst>
            <a:ext uri="{FF2B5EF4-FFF2-40B4-BE49-F238E27FC236}">
              <a16:creationId xmlns:a16="http://schemas.microsoft.com/office/drawing/2014/main" id="{00000000-0008-0000-0300-00004A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5" name="Shape 4" descr="Kết quả hình ảnh cho Polycom Pano">
          <a:extLst>
            <a:ext uri="{FF2B5EF4-FFF2-40B4-BE49-F238E27FC236}">
              <a16:creationId xmlns:a16="http://schemas.microsoft.com/office/drawing/2014/main" id="{00000000-0008-0000-0300-00004B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6" name="Shape 4" descr="Kết quả hình ảnh cho Polycom Pano">
          <a:extLst>
            <a:ext uri="{FF2B5EF4-FFF2-40B4-BE49-F238E27FC236}">
              <a16:creationId xmlns:a16="http://schemas.microsoft.com/office/drawing/2014/main" id="{00000000-0008-0000-0300-00004C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7" name="Shape 4" descr="Kết quả hình ảnh cho Polycom Pano">
          <a:extLst>
            <a:ext uri="{FF2B5EF4-FFF2-40B4-BE49-F238E27FC236}">
              <a16:creationId xmlns:a16="http://schemas.microsoft.com/office/drawing/2014/main" id="{00000000-0008-0000-0300-00004D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8" name="Shape 4" descr="Kết quả hình ảnh cho Polycom Pano">
          <a:extLst>
            <a:ext uri="{FF2B5EF4-FFF2-40B4-BE49-F238E27FC236}">
              <a16:creationId xmlns:a16="http://schemas.microsoft.com/office/drawing/2014/main" id="{00000000-0008-0000-0300-00004E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79" name="Shape 3" descr="Kết quả hình ảnh cho Polycom Pano">
          <a:extLst>
            <a:ext uri="{FF2B5EF4-FFF2-40B4-BE49-F238E27FC236}">
              <a16:creationId xmlns:a16="http://schemas.microsoft.com/office/drawing/2014/main" id="{00000000-0008-0000-0300-00004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 name="Shape 3" descr="Kết quả hình ảnh cho Polycom Pano">
          <a:extLst>
            <a:ext uri="{FF2B5EF4-FFF2-40B4-BE49-F238E27FC236}">
              <a16:creationId xmlns:a16="http://schemas.microsoft.com/office/drawing/2014/main" id="{00000000-0008-0000-0300-00005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 name="Shape 3" descr="Kết quả hình ảnh cho Polycom Pano">
          <a:extLst>
            <a:ext uri="{FF2B5EF4-FFF2-40B4-BE49-F238E27FC236}">
              <a16:creationId xmlns:a16="http://schemas.microsoft.com/office/drawing/2014/main" id="{00000000-0008-0000-0300-00005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 name="Shape 3" descr="Kết quả hình ảnh cho Polycom Pano">
          <a:extLst>
            <a:ext uri="{FF2B5EF4-FFF2-40B4-BE49-F238E27FC236}">
              <a16:creationId xmlns:a16="http://schemas.microsoft.com/office/drawing/2014/main" id="{00000000-0008-0000-0300-00005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 name="Shape 3" descr="Kết quả hình ảnh cho Polycom Pano">
          <a:extLst>
            <a:ext uri="{FF2B5EF4-FFF2-40B4-BE49-F238E27FC236}">
              <a16:creationId xmlns:a16="http://schemas.microsoft.com/office/drawing/2014/main" id="{00000000-0008-0000-0300-00005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 name="Shape 3" descr="Kết quả hình ảnh cho Polycom Pano">
          <a:extLst>
            <a:ext uri="{FF2B5EF4-FFF2-40B4-BE49-F238E27FC236}">
              <a16:creationId xmlns:a16="http://schemas.microsoft.com/office/drawing/2014/main" id="{00000000-0008-0000-0300-00005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85" name="Shape 5" descr="Kết quả hình ảnh cho Polycom Pano">
          <a:extLst>
            <a:ext uri="{FF2B5EF4-FFF2-40B4-BE49-F238E27FC236}">
              <a16:creationId xmlns:a16="http://schemas.microsoft.com/office/drawing/2014/main" id="{00000000-0008-0000-0300-000055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6" name="Shape 5" descr="Kết quả hình ảnh cho Polycom Pano">
          <a:extLst>
            <a:ext uri="{FF2B5EF4-FFF2-40B4-BE49-F238E27FC236}">
              <a16:creationId xmlns:a16="http://schemas.microsoft.com/office/drawing/2014/main" id="{00000000-0008-0000-0300-000056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7" name="Shape 5" descr="Kết quả hình ảnh cho Polycom Pano">
          <a:extLst>
            <a:ext uri="{FF2B5EF4-FFF2-40B4-BE49-F238E27FC236}">
              <a16:creationId xmlns:a16="http://schemas.microsoft.com/office/drawing/2014/main" id="{00000000-0008-0000-0300-000057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8" name="Shape 5" descr="Kết quả hình ảnh cho Polycom Pano">
          <a:extLst>
            <a:ext uri="{FF2B5EF4-FFF2-40B4-BE49-F238E27FC236}">
              <a16:creationId xmlns:a16="http://schemas.microsoft.com/office/drawing/2014/main" id="{00000000-0008-0000-0300-000058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9" name="Shape 5" descr="Kết quả hình ảnh cho Polycom Pano">
          <a:extLst>
            <a:ext uri="{FF2B5EF4-FFF2-40B4-BE49-F238E27FC236}">
              <a16:creationId xmlns:a16="http://schemas.microsoft.com/office/drawing/2014/main" id="{00000000-0008-0000-0300-000059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0" name="Shape 5" descr="Kết quả hình ảnh cho Polycom Pano">
          <a:extLst>
            <a:ext uri="{FF2B5EF4-FFF2-40B4-BE49-F238E27FC236}">
              <a16:creationId xmlns:a16="http://schemas.microsoft.com/office/drawing/2014/main" id="{00000000-0008-0000-0300-00005A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91" name="Shape 3" descr="Kết quả hình ảnh cho Polycom Pano">
          <a:extLst>
            <a:ext uri="{FF2B5EF4-FFF2-40B4-BE49-F238E27FC236}">
              <a16:creationId xmlns:a16="http://schemas.microsoft.com/office/drawing/2014/main" id="{00000000-0008-0000-0300-00005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 name="Shape 3" descr="Kết quả hình ảnh cho Polycom Pano">
          <a:extLst>
            <a:ext uri="{FF2B5EF4-FFF2-40B4-BE49-F238E27FC236}">
              <a16:creationId xmlns:a16="http://schemas.microsoft.com/office/drawing/2014/main" id="{00000000-0008-0000-0300-00005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 name="Shape 3" descr="Kết quả hình ảnh cho Polycom Pano">
          <a:extLst>
            <a:ext uri="{FF2B5EF4-FFF2-40B4-BE49-F238E27FC236}">
              <a16:creationId xmlns:a16="http://schemas.microsoft.com/office/drawing/2014/main" id="{00000000-0008-0000-0300-00005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 name="Shape 3" descr="Kết quả hình ảnh cho Polycom Pano">
          <a:extLst>
            <a:ext uri="{FF2B5EF4-FFF2-40B4-BE49-F238E27FC236}">
              <a16:creationId xmlns:a16="http://schemas.microsoft.com/office/drawing/2014/main" id="{00000000-0008-0000-0300-00005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 name="Shape 3" descr="Kết quả hình ảnh cho Polycom Pano">
          <a:extLst>
            <a:ext uri="{FF2B5EF4-FFF2-40B4-BE49-F238E27FC236}">
              <a16:creationId xmlns:a16="http://schemas.microsoft.com/office/drawing/2014/main" id="{00000000-0008-0000-0300-00005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6" name="Shape 3" descr="Kết quả hình ảnh cho Polycom Pano">
          <a:extLst>
            <a:ext uri="{FF2B5EF4-FFF2-40B4-BE49-F238E27FC236}">
              <a16:creationId xmlns:a16="http://schemas.microsoft.com/office/drawing/2014/main" id="{00000000-0008-0000-0300-00006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97" name="Shape 5" descr="Kết quả hình ảnh cho Polycom Pano">
          <a:extLst>
            <a:ext uri="{FF2B5EF4-FFF2-40B4-BE49-F238E27FC236}">
              <a16:creationId xmlns:a16="http://schemas.microsoft.com/office/drawing/2014/main" id="{00000000-0008-0000-0300-000061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8" name="Shape 5" descr="Kết quả hình ảnh cho Polycom Pano">
          <a:extLst>
            <a:ext uri="{FF2B5EF4-FFF2-40B4-BE49-F238E27FC236}">
              <a16:creationId xmlns:a16="http://schemas.microsoft.com/office/drawing/2014/main" id="{00000000-0008-0000-0300-000062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9" name="Shape 5" descr="Kết quả hình ảnh cho Polycom Pano">
          <a:extLst>
            <a:ext uri="{FF2B5EF4-FFF2-40B4-BE49-F238E27FC236}">
              <a16:creationId xmlns:a16="http://schemas.microsoft.com/office/drawing/2014/main" id="{00000000-0008-0000-0300-000063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0" name="Shape 5" descr="Kết quả hình ảnh cho Polycom Pano">
          <a:extLst>
            <a:ext uri="{FF2B5EF4-FFF2-40B4-BE49-F238E27FC236}">
              <a16:creationId xmlns:a16="http://schemas.microsoft.com/office/drawing/2014/main" id="{00000000-0008-0000-0300-000064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1" name="Shape 5" descr="Kết quả hình ảnh cho Polycom Pano">
          <a:extLst>
            <a:ext uri="{FF2B5EF4-FFF2-40B4-BE49-F238E27FC236}">
              <a16:creationId xmlns:a16="http://schemas.microsoft.com/office/drawing/2014/main" id="{00000000-0008-0000-0300-000065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2" name="Shape 5" descr="Kết quả hình ảnh cho Polycom Pano">
          <a:extLst>
            <a:ext uri="{FF2B5EF4-FFF2-40B4-BE49-F238E27FC236}">
              <a16:creationId xmlns:a16="http://schemas.microsoft.com/office/drawing/2014/main" id="{00000000-0008-0000-0300-000066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103" name="Shape 3" descr="Kết quả hình ảnh cho Polycom Pano">
          <a:extLst>
            <a:ext uri="{FF2B5EF4-FFF2-40B4-BE49-F238E27FC236}">
              <a16:creationId xmlns:a16="http://schemas.microsoft.com/office/drawing/2014/main" id="{00000000-0008-0000-0300-00006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4" name="Shape 3" descr="Kết quả hình ảnh cho Polycom Pano">
          <a:extLst>
            <a:ext uri="{FF2B5EF4-FFF2-40B4-BE49-F238E27FC236}">
              <a16:creationId xmlns:a16="http://schemas.microsoft.com/office/drawing/2014/main" id="{00000000-0008-0000-0300-00006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5" name="Shape 3" descr="Kết quả hình ảnh cho Polycom Pano">
          <a:extLst>
            <a:ext uri="{FF2B5EF4-FFF2-40B4-BE49-F238E27FC236}">
              <a16:creationId xmlns:a16="http://schemas.microsoft.com/office/drawing/2014/main" id="{00000000-0008-0000-0300-00006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6" name="Shape 3" descr="Kết quả hình ảnh cho Polycom Pano">
          <a:extLst>
            <a:ext uri="{FF2B5EF4-FFF2-40B4-BE49-F238E27FC236}">
              <a16:creationId xmlns:a16="http://schemas.microsoft.com/office/drawing/2014/main" id="{00000000-0008-0000-0300-00006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7" name="Shape 3" descr="Kết quả hình ảnh cho Polycom Pano">
          <a:extLst>
            <a:ext uri="{FF2B5EF4-FFF2-40B4-BE49-F238E27FC236}">
              <a16:creationId xmlns:a16="http://schemas.microsoft.com/office/drawing/2014/main" id="{00000000-0008-0000-0300-00006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8" name="Shape 3" descr="Kết quả hình ảnh cho Polycom Pano">
          <a:extLst>
            <a:ext uri="{FF2B5EF4-FFF2-40B4-BE49-F238E27FC236}">
              <a16:creationId xmlns:a16="http://schemas.microsoft.com/office/drawing/2014/main" id="{00000000-0008-0000-0300-00006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109" name="Shape 5" descr="Kết quả hình ảnh cho Polycom Pano">
          <a:extLst>
            <a:ext uri="{FF2B5EF4-FFF2-40B4-BE49-F238E27FC236}">
              <a16:creationId xmlns:a16="http://schemas.microsoft.com/office/drawing/2014/main" id="{00000000-0008-0000-0300-00006D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0" name="Shape 5" descr="Kết quả hình ảnh cho Polycom Pano">
          <a:extLst>
            <a:ext uri="{FF2B5EF4-FFF2-40B4-BE49-F238E27FC236}">
              <a16:creationId xmlns:a16="http://schemas.microsoft.com/office/drawing/2014/main" id="{00000000-0008-0000-0300-00006E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1" name="Shape 5" descr="Kết quả hình ảnh cho Polycom Pano">
          <a:extLst>
            <a:ext uri="{FF2B5EF4-FFF2-40B4-BE49-F238E27FC236}">
              <a16:creationId xmlns:a16="http://schemas.microsoft.com/office/drawing/2014/main" id="{00000000-0008-0000-0300-00006F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2" name="Shape 5" descr="Kết quả hình ảnh cho Polycom Pano">
          <a:extLst>
            <a:ext uri="{FF2B5EF4-FFF2-40B4-BE49-F238E27FC236}">
              <a16:creationId xmlns:a16="http://schemas.microsoft.com/office/drawing/2014/main" id="{00000000-0008-0000-0300-000070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3" name="Shape 5" descr="Kết quả hình ảnh cho Polycom Pano">
          <a:extLst>
            <a:ext uri="{FF2B5EF4-FFF2-40B4-BE49-F238E27FC236}">
              <a16:creationId xmlns:a16="http://schemas.microsoft.com/office/drawing/2014/main" id="{00000000-0008-0000-0300-000071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4" name="Shape 5" descr="Kết quả hình ảnh cho Polycom Pano">
          <a:extLst>
            <a:ext uri="{FF2B5EF4-FFF2-40B4-BE49-F238E27FC236}">
              <a16:creationId xmlns:a16="http://schemas.microsoft.com/office/drawing/2014/main" id="{00000000-0008-0000-0300-000072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115" name="Shape 3" descr="Kết quả hình ảnh cho Polycom Pano">
          <a:extLst>
            <a:ext uri="{FF2B5EF4-FFF2-40B4-BE49-F238E27FC236}">
              <a16:creationId xmlns:a16="http://schemas.microsoft.com/office/drawing/2014/main" id="{00000000-0008-0000-0300-00007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6" name="Shape 3" descr="Kết quả hình ảnh cho Polycom Pano">
          <a:extLst>
            <a:ext uri="{FF2B5EF4-FFF2-40B4-BE49-F238E27FC236}">
              <a16:creationId xmlns:a16="http://schemas.microsoft.com/office/drawing/2014/main" id="{00000000-0008-0000-0300-00007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7" name="Shape 3" descr="Kết quả hình ảnh cho Polycom Pano">
          <a:extLst>
            <a:ext uri="{FF2B5EF4-FFF2-40B4-BE49-F238E27FC236}">
              <a16:creationId xmlns:a16="http://schemas.microsoft.com/office/drawing/2014/main" id="{00000000-0008-0000-0300-00007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8" name="Shape 3" descr="Kết quả hình ảnh cho Polycom Pano">
          <a:extLst>
            <a:ext uri="{FF2B5EF4-FFF2-40B4-BE49-F238E27FC236}">
              <a16:creationId xmlns:a16="http://schemas.microsoft.com/office/drawing/2014/main" id="{00000000-0008-0000-0300-00007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9" name="Shape 3" descr="Kết quả hình ảnh cho Polycom Pano">
          <a:extLst>
            <a:ext uri="{FF2B5EF4-FFF2-40B4-BE49-F238E27FC236}">
              <a16:creationId xmlns:a16="http://schemas.microsoft.com/office/drawing/2014/main" id="{00000000-0008-0000-0300-00007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0" name="Shape 3" descr="Kết quả hình ảnh cho Polycom Pano">
          <a:extLst>
            <a:ext uri="{FF2B5EF4-FFF2-40B4-BE49-F238E27FC236}">
              <a16:creationId xmlns:a16="http://schemas.microsoft.com/office/drawing/2014/main" id="{00000000-0008-0000-0300-00007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1" name="Shape 3" descr="Kết quả hình ảnh cho Polycom Pano">
          <a:extLst>
            <a:ext uri="{FF2B5EF4-FFF2-40B4-BE49-F238E27FC236}">
              <a16:creationId xmlns:a16="http://schemas.microsoft.com/office/drawing/2014/main" id="{00000000-0008-0000-0300-00007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2" name="Shape 3" descr="Kết quả hình ảnh cho Polycom Pano">
          <a:extLst>
            <a:ext uri="{FF2B5EF4-FFF2-40B4-BE49-F238E27FC236}">
              <a16:creationId xmlns:a16="http://schemas.microsoft.com/office/drawing/2014/main" id="{00000000-0008-0000-0300-00007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3" name="Shape 3" descr="Kết quả hình ảnh cho Polycom Pano">
          <a:extLst>
            <a:ext uri="{FF2B5EF4-FFF2-40B4-BE49-F238E27FC236}">
              <a16:creationId xmlns:a16="http://schemas.microsoft.com/office/drawing/2014/main" id="{00000000-0008-0000-0300-00007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4" name="Shape 3" descr="Kết quả hình ảnh cho Polycom Pano">
          <a:extLst>
            <a:ext uri="{FF2B5EF4-FFF2-40B4-BE49-F238E27FC236}">
              <a16:creationId xmlns:a16="http://schemas.microsoft.com/office/drawing/2014/main" id="{00000000-0008-0000-0300-00007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5" name="Shape 3" descr="Kết quả hình ảnh cho Polycom Pano">
          <a:extLst>
            <a:ext uri="{FF2B5EF4-FFF2-40B4-BE49-F238E27FC236}">
              <a16:creationId xmlns:a16="http://schemas.microsoft.com/office/drawing/2014/main" id="{00000000-0008-0000-0300-00007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6" name="Shape 3" descr="Kết quả hình ảnh cho Polycom Pano">
          <a:extLst>
            <a:ext uri="{FF2B5EF4-FFF2-40B4-BE49-F238E27FC236}">
              <a16:creationId xmlns:a16="http://schemas.microsoft.com/office/drawing/2014/main" id="{00000000-0008-0000-0300-00007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7" name="Shape 3" descr="Kết quả hình ảnh cho Polycom Pano">
          <a:extLst>
            <a:ext uri="{FF2B5EF4-FFF2-40B4-BE49-F238E27FC236}">
              <a16:creationId xmlns:a16="http://schemas.microsoft.com/office/drawing/2014/main" id="{00000000-0008-0000-0300-00007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8" name="Shape 3" descr="Kết quả hình ảnh cho Polycom Pano">
          <a:extLst>
            <a:ext uri="{FF2B5EF4-FFF2-40B4-BE49-F238E27FC236}">
              <a16:creationId xmlns:a16="http://schemas.microsoft.com/office/drawing/2014/main" id="{00000000-0008-0000-0300-00008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9" name="Shape 3" descr="Kết quả hình ảnh cho Polycom Pano">
          <a:extLst>
            <a:ext uri="{FF2B5EF4-FFF2-40B4-BE49-F238E27FC236}">
              <a16:creationId xmlns:a16="http://schemas.microsoft.com/office/drawing/2014/main" id="{00000000-0008-0000-0300-00008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0" name="Shape 3" descr="Kết quả hình ảnh cho Polycom Pano">
          <a:extLst>
            <a:ext uri="{FF2B5EF4-FFF2-40B4-BE49-F238E27FC236}">
              <a16:creationId xmlns:a16="http://schemas.microsoft.com/office/drawing/2014/main" id="{00000000-0008-0000-0300-00008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1" name="Shape 3" descr="Kết quả hình ảnh cho Polycom Pano">
          <a:extLst>
            <a:ext uri="{FF2B5EF4-FFF2-40B4-BE49-F238E27FC236}">
              <a16:creationId xmlns:a16="http://schemas.microsoft.com/office/drawing/2014/main" id="{00000000-0008-0000-0300-00008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2" name="Shape 3" descr="Kết quả hình ảnh cho Polycom Pano">
          <a:extLst>
            <a:ext uri="{FF2B5EF4-FFF2-40B4-BE49-F238E27FC236}">
              <a16:creationId xmlns:a16="http://schemas.microsoft.com/office/drawing/2014/main" id="{00000000-0008-0000-0300-00008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3" name="Shape 3" descr="Kết quả hình ảnh cho Polycom Pano">
          <a:extLst>
            <a:ext uri="{FF2B5EF4-FFF2-40B4-BE49-F238E27FC236}">
              <a16:creationId xmlns:a16="http://schemas.microsoft.com/office/drawing/2014/main" id="{00000000-0008-0000-0300-00008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4" name="Shape 3" descr="Kết quả hình ảnh cho Polycom Pano">
          <a:extLst>
            <a:ext uri="{FF2B5EF4-FFF2-40B4-BE49-F238E27FC236}">
              <a16:creationId xmlns:a16="http://schemas.microsoft.com/office/drawing/2014/main" id="{00000000-0008-0000-0300-00008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5" name="Shape 3" descr="Kết quả hình ảnh cho Polycom Pano">
          <a:extLst>
            <a:ext uri="{FF2B5EF4-FFF2-40B4-BE49-F238E27FC236}">
              <a16:creationId xmlns:a16="http://schemas.microsoft.com/office/drawing/2014/main" id="{00000000-0008-0000-0300-00008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6" name="Shape 3" descr="Kết quả hình ảnh cho Polycom Pano">
          <a:extLst>
            <a:ext uri="{FF2B5EF4-FFF2-40B4-BE49-F238E27FC236}">
              <a16:creationId xmlns:a16="http://schemas.microsoft.com/office/drawing/2014/main" id="{00000000-0008-0000-0300-00008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7" name="Shape 3" descr="Kết quả hình ảnh cho Polycom Pano">
          <a:extLst>
            <a:ext uri="{FF2B5EF4-FFF2-40B4-BE49-F238E27FC236}">
              <a16:creationId xmlns:a16="http://schemas.microsoft.com/office/drawing/2014/main" id="{00000000-0008-0000-0300-00008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8" name="Shape 3" descr="Kết quả hình ảnh cho Polycom Pano">
          <a:extLst>
            <a:ext uri="{FF2B5EF4-FFF2-40B4-BE49-F238E27FC236}">
              <a16:creationId xmlns:a16="http://schemas.microsoft.com/office/drawing/2014/main" id="{00000000-0008-0000-0300-00008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9" name="Shape 3" descr="Kết quả hình ảnh cho Polycom Pano">
          <a:extLst>
            <a:ext uri="{FF2B5EF4-FFF2-40B4-BE49-F238E27FC236}">
              <a16:creationId xmlns:a16="http://schemas.microsoft.com/office/drawing/2014/main" id="{00000000-0008-0000-0300-00008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0" name="Shape 3" descr="Kết quả hình ảnh cho Polycom Pano">
          <a:extLst>
            <a:ext uri="{FF2B5EF4-FFF2-40B4-BE49-F238E27FC236}">
              <a16:creationId xmlns:a16="http://schemas.microsoft.com/office/drawing/2014/main" id="{00000000-0008-0000-0300-00008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1" name="Shape 3" descr="Kết quả hình ảnh cho Polycom Pano">
          <a:extLst>
            <a:ext uri="{FF2B5EF4-FFF2-40B4-BE49-F238E27FC236}">
              <a16:creationId xmlns:a16="http://schemas.microsoft.com/office/drawing/2014/main" id="{00000000-0008-0000-0300-00008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2" name="Shape 3" descr="Kết quả hình ảnh cho Polycom Pano">
          <a:extLst>
            <a:ext uri="{FF2B5EF4-FFF2-40B4-BE49-F238E27FC236}">
              <a16:creationId xmlns:a16="http://schemas.microsoft.com/office/drawing/2014/main" id="{00000000-0008-0000-0300-00008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3" name="Shape 3" descr="Kết quả hình ảnh cho Polycom Pano">
          <a:extLst>
            <a:ext uri="{FF2B5EF4-FFF2-40B4-BE49-F238E27FC236}">
              <a16:creationId xmlns:a16="http://schemas.microsoft.com/office/drawing/2014/main" id="{00000000-0008-0000-0300-00008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4" name="Shape 3" descr="Kết quả hình ảnh cho Polycom Pano">
          <a:extLst>
            <a:ext uri="{FF2B5EF4-FFF2-40B4-BE49-F238E27FC236}">
              <a16:creationId xmlns:a16="http://schemas.microsoft.com/office/drawing/2014/main" id="{00000000-0008-0000-0300-00009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5" name="Shape 3" descr="Kết quả hình ảnh cho Polycom Pano">
          <a:extLst>
            <a:ext uri="{FF2B5EF4-FFF2-40B4-BE49-F238E27FC236}">
              <a16:creationId xmlns:a16="http://schemas.microsoft.com/office/drawing/2014/main" id="{00000000-0008-0000-0300-00009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6" name="Shape 3" descr="Kết quả hình ảnh cho Polycom Pano">
          <a:extLst>
            <a:ext uri="{FF2B5EF4-FFF2-40B4-BE49-F238E27FC236}">
              <a16:creationId xmlns:a16="http://schemas.microsoft.com/office/drawing/2014/main" id="{00000000-0008-0000-0300-00009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7" name="Shape 3" descr="Kết quả hình ảnh cho Polycom Pano">
          <a:extLst>
            <a:ext uri="{FF2B5EF4-FFF2-40B4-BE49-F238E27FC236}">
              <a16:creationId xmlns:a16="http://schemas.microsoft.com/office/drawing/2014/main" id="{00000000-0008-0000-0300-00009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8" name="Shape 3" descr="Kết quả hình ảnh cho Polycom Pano">
          <a:extLst>
            <a:ext uri="{FF2B5EF4-FFF2-40B4-BE49-F238E27FC236}">
              <a16:creationId xmlns:a16="http://schemas.microsoft.com/office/drawing/2014/main" id="{00000000-0008-0000-0300-00009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9" name="Shape 3" descr="Kết quả hình ảnh cho Polycom Pano">
          <a:extLst>
            <a:ext uri="{FF2B5EF4-FFF2-40B4-BE49-F238E27FC236}">
              <a16:creationId xmlns:a16="http://schemas.microsoft.com/office/drawing/2014/main" id="{00000000-0008-0000-0300-00009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0" name="Shape 3" descr="Kết quả hình ảnh cho Polycom Pano">
          <a:extLst>
            <a:ext uri="{FF2B5EF4-FFF2-40B4-BE49-F238E27FC236}">
              <a16:creationId xmlns:a16="http://schemas.microsoft.com/office/drawing/2014/main" id="{00000000-0008-0000-0300-00009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1" name="Shape 3" descr="Kết quả hình ảnh cho Polycom Pano">
          <a:extLst>
            <a:ext uri="{FF2B5EF4-FFF2-40B4-BE49-F238E27FC236}">
              <a16:creationId xmlns:a16="http://schemas.microsoft.com/office/drawing/2014/main" id="{00000000-0008-0000-0300-00009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2" name="Shape 3" descr="Kết quả hình ảnh cho Polycom Pano">
          <a:extLst>
            <a:ext uri="{FF2B5EF4-FFF2-40B4-BE49-F238E27FC236}">
              <a16:creationId xmlns:a16="http://schemas.microsoft.com/office/drawing/2014/main" id="{00000000-0008-0000-0300-00009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3" name="Shape 3" descr="Kết quả hình ảnh cho Polycom Pano">
          <a:extLst>
            <a:ext uri="{FF2B5EF4-FFF2-40B4-BE49-F238E27FC236}">
              <a16:creationId xmlns:a16="http://schemas.microsoft.com/office/drawing/2014/main" id="{00000000-0008-0000-0300-00009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4" name="Shape 3" descr="Kết quả hình ảnh cho Polycom Pano">
          <a:extLst>
            <a:ext uri="{FF2B5EF4-FFF2-40B4-BE49-F238E27FC236}">
              <a16:creationId xmlns:a16="http://schemas.microsoft.com/office/drawing/2014/main" id="{00000000-0008-0000-0300-00009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5" name="Shape 3" descr="Kết quả hình ảnh cho Polycom Pano">
          <a:extLst>
            <a:ext uri="{FF2B5EF4-FFF2-40B4-BE49-F238E27FC236}">
              <a16:creationId xmlns:a16="http://schemas.microsoft.com/office/drawing/2014/main" id="{00000000-0008-0000-0300-00009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6" name="Shape 3" descr="Kết quả hình ảnh cho Polycom Pano">
          <a:extLst>
            <a:ext uri="{FF2B5EF4-FFF2-40B4-BE49-F238E27FC236}">
              <a16:creationId xmlns:a16="http://schemas.microsoft.com/office/drawing/2014/main" id="{00000000-0008-0000-0300-00009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7" name="Shape 3" descr="Kết quả hình ảnh cho Polycom Pano">
          <a:extLst>
            <a:ext uri="{FF2B5EF4-FFF2-40B4-BE49-F238E27FC236}">
              <a16:creationId xmlns:a16="http://schemas.microsoft.com/office/drawing/2014/main" id="{00000000-0008-0000-0300-00009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8" name="Shape 3" descr="Kết quả hình ảnh cho Polycom Pano">
          <a:extLst>
            <a:ext uri="{FF2B5EF4-FFF2-40B4-BE49-F238E27FC236}">
              <a16:creationId xmlns:a16="http://schemas.microsoft.com/office/drawing/2014/main" id="{00000000-0008-0000-0300-00009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9" name="Shape 3" descr="Kết quả hình ảnh cho Polycom Pano">
          <a:extLst>
            <a:ext uri="{FF2B5EF4-FFF2-40B4-BE49-F238E27FC236}">
              <a16:creationId xmlns:a16="http://schemas.microsoft.com/office/drawing/2014/main" id="{00000000-0008-0000-0300-00009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0" name="Shape 3" descr="Kết quả hình ảnh cho Polycom Pano">
          <a:extLst>
            <a:ext uri="{FF2B5EF4-FFF2-40B4-BE49-F238E27FC236}">
              <a16:creationId xmlns:a16="http://schemas.microsoft.com/office/drawing/2014/main" id="{00000000-0008-0000-0300-0000A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1" name="Shape 3" descr="Kết quả hình ảnh cho Polycom Pano">
          <a:extLst>
            <a:ext uri="{FF2B5EF4-FFF2-40B4-BE49-F238E27FC236}">
              <a16:creationId xmlns:a16="http://schemas.microsoft.com/office/drawing/2014/main" id="{00000000-0008-0000-0300-0000A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2" name="Shape 3" descr="Kết quả hình ảnh cho Polycom Pano">
          <a:extLst>
            <a:ext uri="{FF2B5EF4-FFF2-40B4-BE49-F238E27FC236}">
              <a16:creationId xmlns:a16="http://schemas.microsoft.com/office/drawing/2014/main" id="{00000000-0008-0000-0300-0000A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3" name="Shape 3" descr="Kết quả hình ảnh cho Polycom Pano">
          <a:extLst>
            <a:ext uri="{FF2B5EF4-FFF2-40B4-BE49-F238E27FC236}">
              <a16:creationId xmlns:a16="http://schemas.microsoft.com/office/drawing/2014/main" id="{00000000-0008-0000-0300-0000A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4" name="Shape 3" descr="Kết quả hình ảnh cho Polycom Pano">
          <a:extLst>
            <a:ext uri="{FF2B5EF4-FFF2-40B4-BE49-F238E27FC236}">
              <a16:creationId xmlns:a16="http://schemas.microsoft.com/office/drawing/2014/main" id="{00000000-0008-0000-0300-0000A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5" name="Shape 3" descr="Kết quả hình ảnh cho Polycom Pano">
          <a:extLst>
            <a:ext uri="{FF2B5EF4-FFF2-40B4-BE49-F238E27FC236}">
              <a16:creationId xmlns:a16="http://schemas.microsoft.com/office/drawing/2014/main" id="{00000000-0008-0000-0300-0000A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6" name="Shape 3" descr="Kết quả hình ảnh cho Polycom Pano">
          <a:extLst>
            <a:ext uri="{FF2B5EF4-FFF2-40B4-BE49-F238E27FC236}">
              <a16:creationId xmlns:a16="http://schemas.microsoft.com/office/drawing/2014/main" id="{00000000-0008-0000-0300-0000A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7" name="Shape 3" descr="Kết quả hình ảnh cho Polycom Pano">
          <a:extLst>
            <a:ext uri="{FF2B5EF4-FFF2-40B4-BE49-F238E27FC236}">
              <a16:creationId xmlns:a16="http://schemas.microsoft.com/office/drawing/2014/main" id="{00000000-0008-0000-0300-0000A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8" name="Shape 3" descr="Kết quả hình ảnh cho Polycom Pano">
          <a:extLst>
            <a:ext uri="{FF2B5EF4-FFF2-40B4-BE49-F238E27FC236}">
              <a16:creationId xmlns:a16="http://schemas.microsoft.com/office/drawing/2014/main" id="{00000000-0008-0000-0300-0000A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9" name="Shape 3" descr="Kết quả hình ảnh cho Polycom Pano">
          <a:extLst>
            <a:ext uri="{FF2B5EF4-FFF2-40B4-BE49-F238E27FC236}">
              <a16:creationId xmlns:a16="http://schemas.microsoft.com/office/drawing/2014/main" id="{00000000-0008-0000-0300-0000A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0" name="Shape 3" descr="Kết quả hình ảnh cho Polycom Pano">
          <a:extLst>
            <a:ext uri="{FF2B5EF4-FFF2-40B4-BE49-F238E27FC236}">
              <a16:creationId xmlns:a16="http://schemas.microsoft.com/office/drawing/2014/main" id="{00000000-0008-0000-0300-0000A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1" name="Shape 3" descr="Kết quả hình ảnh cho Polycom Pano">
          <a:extLst>
            <a:ext uri="{FF2B5EF4-FFF2-40B4-BE49-F238E27FC236}">
              <a16:creationId xmlns:a16="http://schemas.microsoft.com/office/drawing/2014/main" id="{00000000-0008-0000-0300-0000A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2" name="Shape 3" descr="Kết quả hình ảnh cho Polycom Pano">
          <a:extLst>
            <a:ext uri="{FF2B5EF4-FFF2-40B4-BE49-F238E27FC236}">
              <a16:creationId xmlns:a16="http://schemas.microsoft.com/office/drawing/2014/main" id="{00000000-0008-0000-0300-0000A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3" name="Shape 3" descr="Kết quả hình ảnh cho Polycom Pano">
          <a:extLst>
            <a:ext uri="{FF2B5EF4-FFF2-40B4-BE49-F238E27FC236}">
              <a16:creationId xmlns:a16="http://schemas.microsoft.com/office/drawing/2014/main" id="{00000000-0008-0000-0300-0000A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4" name="Shape 3" descr="Kết quả hình ảnh cho Polycom Pano">
          <a:extLst>
            <a:ext uri="{FF2B5EF4-FFF2-40B4-BE49-F238E27FC236}">
              <a16:creationId xmlns:a16="http://schemas.microsoft.com/office/drawing/2014/main" id="{00000000-0008-0000-0300-0000A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5" name="Shape 3" descr="Kết quả hình ảnh cho Polycom Pano">
          <a:extLst>
            <a:ext uri="{FF2B5EF4-FFF2-40B4-BE49-F238E27FC236}">
              <a16:creationId xmlns:a16="http://schemas.microsoft.com/office/drawing/2014/main" id="{00000000-0008-0000-0300-0000A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6" name="Shape 3" descr="Kết quả hình ảnh cho Polycom Pano">
          <a:extLst>
            <a:ext uri="{FF2B5EF4-FFF2-40B4-BE49-F238E27FC236}">
              <a16:creationId xmlns:a16="http://schemas.microsoft.com/office/drawing/2014/main" id="{00000000-0008-0000-0300-0000B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7" name="Shape 3" descr="Kết quả hình ảnh cho Polycom Pano">
          <a:extLst>
            <a:ext uri="{FF2B5EF4-FFF2-40B4-BE49-F238E27FC236}">
              <a16:creationId xmlns:a16="http://schemas.microsoft.com/office/drawing/2014/main" id="{00000000-0008-0000-0300-0000B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8" name="Shape 3" descr="Kết quả hình ảnh cho Polycom Pano">
          <a:extLst>
            <a:ext uri="{FF2B5EF4-FFF2-40B4-BE49-F238E27FC236}">
              <a16:creationId xmlns:a16="http://schemas.microsoft.com/office/drawing/2014/main" id="{00000000-0008-0000-0300-0000B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9" name="Shape 3" descr="Kết quả hình ảnh cho Polycom Pano">
          <a:extLst>
            <a:ext uri="{FF2B5EF4-FFF2-40B4-BE49-F238E27FC236}">
              <a16:creationId xmlns:a16="http://schemas.microsoft.com/office/drawing/2014/main" id="{00000000-0008-0000-0300-0000B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0" name="Shape 3" descr="Kết quả hình ảnh cho Polycom Pano">
          <a:extLst>
            <a:ext uri="{FF2B5EF4-FFF2-40B4-BE49-F238E27FC236}">
              <a16:creationId xmlns:a16="http://schemas.microsoft.com/office/drawing/2014/main" id="{00000000-0008-0000-0300-0000B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1" name="Shape 3" descr="Kết quả hình ảnh cho Polycom Pano">
          <a:extLst>
            <a:ext uri="{FF2B5EF4-FFF2-40B4-BE49-F238E27FC236}">
              <a16:creationId xmlns:a16="http://schemas.microsoft.com/office/drawing/2014/main" id="{00000000-0008-0000-0300-0000B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2" name="Shape 3" descr="Kết quả hình ảnh cho Polycom Pano">
          <a:extLst>
            <a:ext uri="{FF2B5EF4-FFF2-40B4-BE49-F238E27FC236}">
              <a16:creationId xmlns:a16="http://schemas.microsoft.com/office/drawing/2014/main" id="{00000000-0008-0000-0300-0000B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3" name="Shape 3" descr="Kết quả hình ảnh cho Polycom Pano">
          <a:extLst>
            <a:ext uri="{FF2B5EF4-FFF2-40B4-BE49-F238E27FC236}">
              <a16:creationId xmlns:a16="http://schemas.microsoft.com/office/drawing/2014/main" id="{00000000-0008-0000-0300-0000B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4" name="Shape 3" descr="Kết quả hình ảnh cho Polycom Pano">
          <a:extLst>
            <a:ext uri="{FF2B5EF4-FFF2-40B4-BE49-F238E27FC236}">
              <a16:creationId xmlns:a16="http://schemas.microsoft.com/office/drawing/2014/main" id="{00000000-0008-0000-0300-0000B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5" name="Shape 3" descr="Kết quả hình ảnh cho Polycom Pano">
          <a:extLst>
            <a:ext uri="{FF2B5EF4-FFF2-40B4-BE49-F238E27FC236}">
              <a16:creationId xmlns:a16="http://schemas.microsoft.com/office/drawing/2014/main" id="{00000000-0008-0000-0300-0000B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6" name="Shape 3" descr="Kết quả hình ảnh cho Polycom Pano">
          <a:extLst>
            <a:ext uri="{FF2B5EF4-FFF2-40B4-BE49-F238E27FC236}">
              <a16:creationId xmlns:a16="http://schemas.microsoft.com/office/drawing/2014/main" id="{00000000-0008-0000-0300-0000B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7" name="Shape 3" descr="Kết quả hình ảnh cho Polycom Pano">
          <a:extLst>
            <a:ext uri="{FF2B5EF4-FFF2-40B4-BE49-F238E27FC236}">
              <a16:creationId xmlns:a16="http://schemas.microsoft.com/office/drawing/2014/main" id="{00000000-0008-0000-0300-0000B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8" name="Shape 3" descr="Kết quả hình ảnh cho Polycom Pano">
          <a:extLst>
            <a:ext uri="{FF2B5EF4-FFF2-40B4-BE49-F238E27FC236}">
              <a16:creationId xmlns:a16="http://schemas.microsoft.com/office/drawing/2014/main" id="{00000000-0008-0000-0300-0000B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9" name="Shape 3" descr="Kết quả hình ảnh cho Polycom Pano">
          <a:extLst>
            <a:ext uri="{FF2B5EF4-FFF2-40B4-BE49-F238E27FC236}">
              <a16:creationId xmlns:a16="http://schemas.microsoft.com/office/drawing/2014/main" id="{00000000-0008-0000-0300-0000B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0" name="Shape 3" descr="Kết quả hình ảnh cho Polycom Pano">
          <a:extLst>
            <a:ext uri="{FF2B5EF4-FFF2-40B4-BE49-F238E27FC236}">
              <a16:creationId xmlns:a16="http://schemas.microsoft.com/office/drawing/2014/main" id="{00000000-0008-0000-0300-0000B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1" name="Shape 3" descr="Kết quả hình ảnh cho Polycom Pano">
          <a:extLst>
            <a:ext uri="{FF2B5EF4-FFF2-40B4-BE49-F238E27FC236}">
              <a16:creationId xmlns:a16="http://schemas.microsoft.com/office/drawing/2014/main" id="{00000000-0008-0000-0300-0000B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2" name="Shape 3" descr="Kết quả hình ảnh cho Polycom Pano">
          <a:extLst>
            <a:ext uri="{FF2B5EF4-FFF2-40B4-BE49-F238E27FC236}">
              <a16:creationId xmlns:a16="http://schemas.microsoft.com/office/drawing/2014/main" id="{00000000-0008-0000-0300-0000C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3" name="Shape 3" descr="Kết quả hình ảnh cho Polycom Pano">
          <a:extLst>
            <a:ext uri="{FF2B5EF4-FFF2-40B4-BE49-F238E27FC236}">
              <a16:creationId xmlns:a16="http://schemas.microsoft.com/office/drawing/2014/main" id="{00000000-0008-0000-0300-0000C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4" name="Shape 3" descr="Kết quả hình ảnh cho Polycom Pano">
          <a:extLst>
            <a:ext uri="{FF2B5EF4-FFF2-40B4-BE49-F238E27FC236}">
              <a16:creationId xmlns:a16="http://schemas.microsoft.com/office/drawing/2014/main" id="{00000000-0008-0000-0300-0000C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5" name="Shape 3" descr="Kết quả hình ảnh cho Polycom Pano">
          <a:extLst>
            <a:ext uri="{FF2B5EF4-FFF2-40B4-BE49-F238E27FC236}">
              <a16:creationId xmlns:a16="http://schemas.microsoft.com/office/drawing/2014/main" id="{00000000-0008-0000-0300-0000C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6" name="Shape 3" descr="Kết quả hình ảnh cho Polycom Pano">
          <a:extLst>
            <a:ext uri="{FF2B5EF4-FFF2-40B4-BE49-F238E27FC236}">
              <a16:creationId xmlns:a16="http://schemas.microsoft.com/office/drawing/2014/main" id="{00000000-0008-0000-0300-0000C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7" name="Shape 3" descr="Kết quả hình ảnh cho Polycom Pano">
          <a:extLst>
            <a:ext uri="{FF2B5EF4-FFF2-40B4-BE49-F238E27FC236}">
              <a16:creationId xmlns:a16="http://schemas.microsoft.com/office/drawing/2014/main" id="{00000000-0008-0000-0300-0000C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8" name="Shape 3" descr="Kết quả hình ảnh cho Polycom Pano">
          <a:extLst>
            <a:ext uri="{FF2B5EF4-FFF2-40B4-BE49-F238E27FC236}">
              <a16:creationId xmlns:a16="http://schemas.microsoft.com/office/drawing/2014/main" id="{00000000-0008-0000-0300-0000C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9" name="Shape 3" descr="Kết quả hình ảnh cho Polycom Pano">
          <a:extLst>
            <a:ext uri="{FF2B5EF4-FFF2-40B4-BE49-F238E27FC236}">
              <a16:creationId xmlns:a16="http://schemas.microsoft.com/office/drawing/2014/main" id="{00000000-0008-0000-0300-0000C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0" name="Shape 3" descr="Kết quả hình ảnh cho Polycom Pano">
          <a:extLst>
            <a:ext uri="{FF2B5EF4-FFF2-40B4-BE49-F238E27FC236}">
              <a16:creationId xmlns:a16="http://schemas.microsoft.com/office/drawing/2014/main" id="{00000000-0008-0000-0300-0000C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1" name="Shape 3" descr="Kết quả hình ảnh cho Polycom Pano">
          <a:extLst>
            <a:ext uri="{FF2B5EF4-FFF2-40B4-BE49-F238E27FC236}">
              <a16:creationId xmlns:a16="http://schemas.microsoft.com/office/drawing/2014/main" id="{00000000-0008-0000-0300-0000C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2" name="Shape 3" descr="Kết quả hình ảnh cho Polycom Pano">
          <a:extLst>
            <a:ext uri="{FF2B5EF4-FFF2-40B4-BE49-F238E27FC236}">
              <a16:creationId xmlns:a16="http://schemas.microsoft.com/office/drawing/2014/main" id="{00000000-0008-0000-0300-0000C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3" name="Shape 3" descr="Kết quả hình ảnh cho Polycom Pano">
          <a:extLst>
            <a:ext uri="{FF2B5EF4-FFF2-40B4-BE49-F238E27FC236}">
              <a16:creationId xmlns:a16="http://schemas.microsoft.com/office/drawing/2014/main" id="{00000000-0008-0000-0300-0000C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4" name="Shape 3" descr="Kết quả hình ảnh cho Polycom Pano">
          <a:extLst>
            <a:ext uri="{FF2B5EF4-FFF2-40B4-BE49-F238E27FC236}">
              <a16:creationId xmlns:a16="http://schemas.microsoft.com/office/drawing/2014/main" id="{00000000-0008-0000-0300-0000C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5" name="Shape 3" descr="Kết quả hình ảnh cho Polycom Pano">
          <a:extLst>
            <a:ext uri="{FF2B5EF4-FFF2-40B4-BE49-F238E27FC236}">
              <a16:creationId xmlns:a16="http://schemas.microsoft.com/office/drawing/2014/main" id="{00000000-0008-0000-0300-0000C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6" name="Shape 3" descr="Kết quả hình ảnh cho Polycom Pano">
          <a:extLst>
            <a:ext uri="{FF2B5EF4-FFF2-40B4-BE49-F238E27FC236}">
              <a16:creationId xmlns:a16="http://schemas.microsoft.com/office/drawing/2014/main" id="{00000000-0008-0000-0300-0000C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7" name="Shape 3" descr="Kết quả hình ảnh cho Polycom Pano">
          <a:extLst>
            <a:ext uri="{FF2B5EF4-FFF2-40B4-BE49-F238E27FC236}">
              <a16:creationId xmlns:a16="http://schemas.microsoft.com/office/drawing/2014/main" id="{00000000-0008-0000-0300-0000C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8" name="Shape 3" descr="Kết quả hình ảnh cho Polycom Pano">
          <a:extLst>
            <a:ext uri="{FF2B5EF4-FFF2-40B4-BE49-F238E27FC236}">
              <a16:creationId xmlns:a16="http://schemas.microsoft.com/office/drawing/2014/main" id="{00000000-0008-0000-0300-0000D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9" name="Shape 3" descr="Kết quả hình ảnh cho Polycom Pano">
          <a:extLst>
            <a:ext uri="{FF2B5EF4-FFF2-40B4-BE49-F238E27FC236}">
              <a16:creationId xmlns:a16="http://schemas.microsoft.com/office/drawing/2014/main" id="{00000000-0008-0000-0300-0000D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0" name="Shape 3" descr="Kết quả hình ảnh cho Polycom Pano">
          <a:extLst>
            <a:ext uri="{FF2B5EF4-FFF2-40B4-BE49-F238E27FC236}">
              <a16:creationId xmlns:a16="http://schemas.microsoft.com/office/drawing/2014/main" id="{00000000-0008-0000-0300-0000D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1" name="Shape 3" descr="Kết quả hình ảnh cho Polycom Pano">
          <a:extLst>
            <a:ext uri="{FF2B5EF4-FFF2-40B4-BE49-F238E27FC236}">
              <a16:creationId xmlns:a16="http://schemas.microsoft.com/office/drawing/2014/main" id="{00000000-0008-0000-0300-0000D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2" name="Shape 3" descr="Kết quả hình ảnh cho Polycom Pano">
          <a:extLst>
            <a:ext uri="{FF2B5EF4-FFF2-40B4-BE49-F238E27FC236}">
              <a16:creationId xmlns:a16="http://schemas.microsoft.com/office/drawing/2014/main" id="{00000000-0008-0000-0300-0000D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3" name="Shape 3" descr="Kết quả hình ảnh cho Polycom Pano">
          <a:extLst>
            <a:ext uri="{FF2B5EF4-FFF2-40B4-BE49-F238E27FC236}">
              <a16:creationId xmlns:a16="http://schemas.microsoft.com/office/drawing/2014/main" id="{00000000-0008-0000-0300-0000D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4" name="Shape 3" descr="Kết quả hình ảnh cho Polycom Pano">
          <a:extLst>
            <a:ext uri="{FF2B5EF4-FFF2-40B4-BE49-F238E27FC236}">
              <a16:creationId xmlns:a16="http://schemas.microsoft.com/office/drawing/2014/main" id="{00000000-0008-0000-0300-0000D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5" name="Shape 3" descr="Kết quả hình ảnh cho Polycom Pano">
          <a:extLst>
            <a:ext uri="{FF2B5EF4-FFF2-40B4-BE49-F238E27FC236}">
              <a16:creationId xmlns:a16="http://schemas.microsoft.com/office/drawing/2014/main" id="{00000000-0008-0000-0300-0000D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6" name="Shape 3" descr="Kết quả hình ảnh cho Polycom Pano">
          <a:extLst>
            <a:ext uri="{FF2B5EF4-FFF2-40B4-BE49-F238E27FC236}">
              <a16:creationId xmlns:a16="http://schemas.microsoft.com/office/drawing/2014/main" id="{00000000-0008-0000-0300-0000D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7" name="Shape 3" descr="Kết quả hình ảnh cho Polycom Pano">
          <a:extLst>
            <a:ext uri="{FF2B5EF4-FFF2-40B4-BE49-F238E27FC236}">
              <a16:creationId xmlns:a16="http://schemas.microsoft.com/office/drawing/2014/main" id="{00000000-0008-0000-0300-0000D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8" name="Shape 3" descr="Kết quả hình ảnh cho Polycom Pano">
          <a:extLst>
            <a:ext uri="{FF2B5EF4-FFF2-40B4-BE49-F238E27FC236}">
              <a16:creationId xmlns:a16="http://schemas.microsoft.com/office/drawing/2014/main" id="{00000000-0008-0000-0300-0000D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9" name="Shape 3" descr="Kết quả hình ảnh cho Polycom Pano">
          <a:extLst>
            <a:ext uri="{FF2B5EF4-FFF2-40B4-BE49-F238E27FC236}">
              <a16:creationId xmlns:a16="http://schemas.microsoft.com/office/drawing/2014/main" id="{00000000-0008-0000-0300-0000D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0" name="Shape 3" descr="Kết quả hình ảnh cho Polycom Pano">
          <a:extLst>
            <a:ext uri="{FF2B5EF4-FFF2-40B4-BE49-F238E27FC236}">
              <a16:creationId xmlns:a16="http://schemas.microsoft.com/office/drawing/2014/main" id="{00000000-0008-0000-0300-0000D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1" name="Shape 3" descr="Kết quả hình ảnh cho Polycom Pano">
          <a:extLst>
            <a:ext uri="{FF2B5EF4-FFF2-40B4-BE49-F238E27FC236}">
              <a16:creationId xmlns:a16="http://schemas.microsoft.com/office/drawing/2014/main" id="{00000000-0008-0000-0300-0000D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2" name="Shape 3" descr="Kết quả hình ảnh cho Polycom Pano">
          <a:extLst>
            <a:ext uri="{FF2B5EF4-FFF2-40B4-BE49-F238E27FC236}">
              <a16:creationId xmlns:a16="http://schemas.microsoft.com/office/drawing/2014/main" id="{00000000-0008-0000-0300-0000D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3" name="Shape 3" descr="Kết quả hình ảnh cho Polycom Pano">
          <a:extLst>
            <a:ext uri="{FF2B5EF4-FFF2-40B4-BE49-F238E27FC236}">
              <a16:creationId xmlns:a16="http://schemas.microsoft.com/office/drawing/2014/main" id="{00000000-0008-0000-0300-0000D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4" name="Shape 3" descr="Kết quả hình ảnh cho Polycom Pano">
          <a:extLst>
            <a:ext uri="{FF2B5EF4-FFF2-40B4-BE49-F238E27FC236}">
              <a16:creationId xmlns:a16="http://schemas.microsoft.com/office/drawing/2014/main" id="{00000000-0008-0000-0300-0000E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5" name="Shape 3" descr="Kết quả hình ảnh cho Polycom Pano">
          <a:extLst>
            <a:ext uri="{FF2B5EF4-FFF2-40B4-BE49-F238E27FC236}">
              <a16:creationId xmlns:a16="http://schemas.microsoft.com/office/drawing/2014/main" id="{00000000-0008-0000-0300-0000E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6" name="Shape 3" descr="Kết quả hình ảnh cho Polycom Pano">
          <a:extLst>
            <a:ext uri="{FF2B5EF4-FFF2-40B4-BE49-F238E27FC236}">
              <a16:creationId xmlns:a16="http://schemas.microsoft.com/office/drawing/2014/main" id="{00000000-0008-0000-0300-0000E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7" name="Shape 3" descr="Kết quả hình ảnh cho Polycom Pano">
          <a:extLst>
            <a:ext uri="{FF2B5EF4-FFF2-40B4-BE49-F238E27FC236}">
              <a16:creationId xmlns:a16="http://schemas.microsoft.com/office/drawing/2014/main" id="{00000000-0008-0000-0300-0000E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8" name="Shape 3" descr="Kết quả hình ảnh cho Polycom Pano">
          <a:extLst>
            <a:ext uri="{FF2B5EF4-FFF2-40B4-BE49-F238E27FC236}">
              <a16:creationId xmlns:a16="http://schemas.microsoft.com/office/drawing/2014/main" id="{00000000-0008-0000-0300-0000E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9" name="Shape 3" descr="Kết quả hình ảnh cho Polycom Pano">
          <a:extLst>
            <a:ext uri="{FF2B5EF4-FFF2-40B4-BE49-F238E27FC236}">
              <a16:creationId xmlns:a16="http://schemas.microsoft.com/office/drawing/2014/main" id="{00000000-0008-0000-0300-0000E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0" name="Shape 3" descr="Kết quả hình ảnh cho Polycom Pano">
          <a:extLst>
            <a:ext uri="{FF2B5EF4-FFF2-40B4-BE49-F238E27FC236}">
              <a16:creationId xmlns:a16="http://schemas.microsoft.com/office/drawing/2014/main" id="{00000000-0008-0000-0300-0000E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1" name="Shape 3" descr="Kết quả hình ảnh cho Polycom Pano">
          <a:extLst>
            <a:ext uri="{FF2B5EF4-FFF2-40B4-BE49-F238E27FC236}">
              <a16:creationId xmlns:a16="http://schemas.microsoft.com/office/drawing/2014/main" id="{00000000-0008-0000-0300-0000E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2" name="Shape 3" descr="Kết quả hình ảnh cho Polycom Pano">
          <a:extLst>
            <a:ext uri="{FF2B5EF4-FFF2-40B4-BE49-F238E27FC236}">
              <a16:creationId xmlns:a16="http://schemas.microsoft.com/office/drawing/2014/main" id="{00000000-0008-0000-0300-0000E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3" name="Shape 3" descr="Kết quả hình ảnh cho Polycom Pano">
          <a:extLst>
            <a:ext uri="{FF2B5EF4-FFF2-40B4-BE49-F238E27FC236}">
              <a16:creationId xmlns:a16="http://schemas.microsoft.com/office/drawing/2014/main" id="{00000000-0008-0000-0300-0000E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4" name="Shape 3" descr="Kết quả hình ảnh cho Polycom Pano">
          <a:extLst>
            <a:ext uri="{FF2B5EF4-FFF2-40B4-BE49-F238E27FC236}">
              <a16:creationId xmlns:a16="http://schemas.microsoft.com/office/drawing/2014/main" id="{00000000-0008-0000-0300-0000E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5" name="Shape 3" descr="Kết quả hình ảnh cho Polycom Pano">
          <a:extLst>
            <a:ext uri="{FF2B5EF4-FFF2-40B4-BE49-F238E27FC236}">
              <a16:creationId xmlns:a16="http://schemas.microsoft.com/office/drawing/2014/main" id="{00000000-0008-0000-0300-0000E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6" name="Shape 3" descr="Kết quả hình ảnh cho Polycom Pano">
          <a:extLst>
            <a:ext uri="{FF2B5EF4-FFF2-40B4-BE49-F238E27FC236}">
              <a16:creationId xmlns:a16="http://schemas.microsoft.com/office/drawing/2014/main" id="{00000000-0008-0000-0300-0000E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7" name="Shape 3" descr="Kết quả hình ảnh cho Polycom Pano">
          <a:extLst>
            <a:ext uri="{FF2B5EF4-FFF2-40B4-BE49-F238E27FC236}">
              <a16:creationId xmlns:a16="http://schemas.microsoft.com/office/drawing/2014/main" id="{00000000-0008-0000-0300-0000E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8" name="Shape 3" descr="Kết quả hình ảnh cho Polycom Pano">
          <a:extLst>
            <a:ext uri="{FF2B5EF4-FFF2-40B4-BE49-F238E27FC236}">
              <a16:creationId xmlns:a16="http://schemas.microsoft.com/office/drawing/2014/main" id="{00000000-0008-0000-0300-0000E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9" name="Shape 3" descr="Kết quả hình ảnh cho Polycom Pano">
          <a:extLst>
            <a:ext uri="{FF2B5EF4-FFF2-40B4-BE49-F238E27FC236}">
              <a16:creationId xmlns:a16="http://schemas.microsoft.com/office/drawing/2014/main" id="{00000000-0008-0000-0300-0000E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0" name="Shape 3" descr="Kết quả hình ảnh cho Polycom Pano">
          <a:extLst>
            <a:ext uri="{FF2B5EF4-FFF2-40B4-BE49-F238E27FC236}">
              <a16:creationId xmlns:a16="http://schemas.microsoft.com/office/drawing/2014/main" id="{00000000-0008-0000-0300-0000F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1" name="Shape 3" descr="Kết quả hình ảnh cho Polycom Pano">
          <a:extLst>
            <a:ext uri="{FF2B5EF4-FFF2-40B4-BE49-F238E27FC236}">
              <a16:creationId xmlns:a16="http://schemas.microsoft.com/office/drawing/2014/main" id="{00000000-0008-0000-0300-0000F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2" name="Shape 3" descr="Kết quả hình ảnh cho Polycom Pano">
          <a:extLst>
            <a:ext uri="{FF2B5EF4-FFF2-40B4-BE49-F238E27FC236}">
              <a16:creationId xmlns:a16="http://schemas.microsoft.com/office/drawing/2014/main" id="{00000000-0008-0000-0300-0000F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3" name="Shape 3" descr="Kết quả hình ảnh cho Polycom Pano">
          <a:extLst>
            <a:ext uri="{FF2B5EF4-FFF2-40B4-BE49-F238E27FC236}">
              <a16:creationId xmlns:a16="http://schemas.microsoft.com/office/drawing/2014/main" id="{00000000-0008-0000-0300-0000F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4" name="Shape 3" descr="Kết quả hình ảnh cho Polycom Pano">
          <a:extLst>
            <a:ext uri="{FF2B5EF4-FFF2-40B4-BE49-F238E27FC236}">
              <a16:creationId xmlns:a16="http://schemas.microsoft.com/office/drawing/2014/main" id="{00000000-0008-0000-0300-0000F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5" name="Shape 3" descr="Kết quả hình ảnh cho Polycom Pano">
          <a:extLst>
            <a:ext uri="{FF2B5EF4-FFF2-40B4-BE49-F238E27FC236}">
              <a16:creationId xmlns:a16="http://schemas.microsoft.com/office/drawing/2014/main" id="{00000000-0008-0000-0300-0000F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6" name="Shape 3" descr="Kết quả hình ảnh cho Polycom Pano">
          <a:extLst>
            <a:ext uri="{FF2B5EF4-FFF2-40B4-BE49-F238E27FC236}">
              <a16:creationId xmlns:a16="http://schemas.microsoft.com/office/drawing/2014/main" id="{00000000-0008-0000-0300-0000F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7" name="Shape 3" descr="Kết quả hình ảnh cho Polycom Pano">
          <a:extLst>
            <a:ext uri="{FF2B5EF4-FFF2-40B4-BE49-F238E27FC236}">
              <a16:creationId xmlns:a16="http://schemas.microsoft.com/office/drawing/2014/main" id="{00000000-0008-0000-0300-0000F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8" name="Shape 3" descr="Kết quả hình ảnh cho Polycom Pano">
          <a:extLst>
            <a:ext uri="{FF2B5EF4-FFF2-40B4-BE49-F238E27FC236}">
              <a16:creationId xmlns:a16="http://schemas.microsoft.com/office/drawing/2014/main" id="{00000000-0008-0000-0300-0000F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9" name="Shape 3" descr="Kết quả hình ảnh cho Polycom Pano">
          <a:extLst>
            <a:ext uri="{FF2B5EF4-FFF2-40B4-BE49-F238E27FC236}">
              <a16:creationId xmlns:a16="http://schemas.microsoft.com/office/drawing/2014/main" id="{00000000-0008-0000-0300-0000F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0" name="Shape 3" descr="Kết quả hình ảnh cho Polycom Pano">
          <a:extLst>
            <a:ext uri="{FF2B5EF4-FFF2-40B4-BE49-F238E27FC236}">
              <a16:creationId xmlns:a16="http://schemas.microsoft.com/office/drawing/2014/main" id="{00000000-0008-0000-0300-0000F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1" name="Shape 3" descr="Kết quả hình ảnh cho Polycom Pano">
          <a:extLst>
            <a:ext uri="{FF2B5EF4-FFF2-40B4-BE49-F238E27FC236}">
              <a16:creationId xmlns:a16="http://schemas.microsoft.com/office/drawing/2014/main" id="{00000000-0008-0000-0300-0000F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2" name="Shape 3" descr="Kết quả hình ảnh cho Polycom Pano">
          <a:extLst>
            <a:ext uri="{FF2B5EF4-FFF2-40B4-BE49-F238E27FC236}">
              <a16:creationId xmlns:a16="http://schemas.microsoft.com/office/drawing/2014/main" id="{00000000-0008-0000-0300-0000F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3" name="Shape 3" descr="Kết quả hình ảnh cho Polycom Pano">
          <a:extLst>
            <a:ext uri="{FF2B5EF4-FFF2-40B4-BE49-F238E27FC236}">
              <a16:creationId xmlns:a16="http://schemas.microsoft.com/office/drawing/2014/main" id="{00000000-0008-0000-0300-0000F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4" name="Shape 3" descr="Kết quả hình ảnh cho Polycom Pano">
          <a:extLst>
            <a:ext uri="{FF2B5EF4-FFF2-40B4-BE49-F238E27FC236}">
              <a16:creationId xmlns:a16="http://schemas.microsoft.com/office/drawing/2014/main" id="{00000000-0008-0000-0300-0000F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5" name="Shape 3" descr="Kết quả hình ảnh cho Polycom Pano">
          <a:extLst>
            <a:ext uri="{FF2B5EF4-FFF2-40B4-BE49-F238E27FC236}">
              <a16:creationId xmlns:a16="http://schemas.microsoft.com/office/drawing/2014/main" id="{00000000-0008-0000-0300-0000F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6" name="Shape 3" descr="Kết quả hình ảnh cho Polycom Pano">
          <a:extLst>
            <a:ext uri="{FF2B5EF4-FFF2-40B4-BE49-F238E27FC236}">
              <a16:creationId xmlns:a16="http://schemas.microsoft.com/office/drawing/2014/main" id="{00000000-0008-0000-0300-00000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7" name="Shape 3" descr="Kết quả hình ảnh cho Polycom Pano">
          <a:extLst>
            <a:ext uri="{FF2B5EF4-FFF2-40B4-BE49-F238E27FC236}">
              <a16:creationId xmlns:a16="http://schemas.microsoft.com/office/drawing/2014/main" id="{00000000-0008-0000-0300-00000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8" name="Shape 3" descr="Kết quả hình ảnh cho Polycom Pano">
          <a:extLst>
            <a:ext uri="{FF2B5EF4-FFF2-40B4-BE49-F238E27FC236}">
              <a16:creationId xmlns:a16="http://schemas.microsoft.com/office/drawing/2014/main" id="{00000000-0008-0000-0300-00000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9" name="Shape 3" descr="Kết quả hình ảnh cho Polycom Pano">
          <a:extLst>
            <a:ext uri="{FF2B5EF4-FFF2-40B4-BE49-F238E27FC236}">
              <a16:creationId xmlns:a16="http://schemas.microsoft.com/office/drawing/2014/main" id="{00000000-0008-0000-0300-00000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0" name="Shape 3" descr="Kết quả hình ảnh cho Polycom Pano">
          <a:extLst>
            <a:ext uri="{FF2B5EF4-FFF2-40B4-BE49-F238E27FC236}">
              <a16:creationId xmlns:a16="http://schemas.microsoft.com/office/drawing/2014/main" id="{00000000-0008-0000-0300-00000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1" name="Shape 3" descr="Kết quả hình ảnh cho Polycom Pano">
          <a:extLst>
            <a:ext uri="{FF2B5EF4-FFF2-40B4-BE49-F238E27FC236}">
              <a16:creationId xmlns:a16="http://schemas.microsoft.com/office/drawing/2014/main" id="{00000000-0008-0000-0300-00000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2" name="Shape 3" descr="Kết quả hình ảnh cho Polycom Pano">
          <a:extLst>
            <a:ext uri="{FF2B5EF4-FFF2-40B4-BE49-F238E27FC236}">
              <a16:creationId xmlns:a16="http://schemas.microsoft.com/office/drawing/2014/main" id="{00000000-0008-0000-0300-00000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3" name="Shape 3" descr="Kết quả hình ảnh cho Polycom Pano">
          <a:extLst>
            <a:ext uri="{FF2B5EF4-FFF2-40B4-BE49-F238E27FC236}">
              <a16:creationId xmlns:a16="http://schemas.microsoft.com/office/drawing/2014/main" id="{00000000-0008-0000-0300-00000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4" name="Shape 3" descr="Kết quả hình ảnh cho Polycom Pano">
          <a:extLst>
            <a:ext uri="{FF2B5EF4-FFF2-40B4-BE49-F238E27FC236}">
              <a16:creationId xmlns:a16="http://schemas.microsoft.com/office/drawing/2014/main" id="{00000000-0008-0000-0300-00000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5" name="Shape 3" descr="Kết quả hình ảnh cho Polycom Pano">
          <a:extLst>
            <a:ext uri="{FF2B5EF4-FFF2-40B4-BE49-F238E27FC236}">
              <a16:creationId xmlns:a16="http://schemas.microsoft.com/office/drawing/2014/main" id="{00000000-0008-0000-0300-00000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6" name="Shape 3" descr="Kết quả hình ảnh cho Polycom Pano">
          <a:extLst>
            <a:ext uri="{FF2B5EF4-FFF2-40B4-BE49-F238E27FC236}">
              <a16:creationId xmlns:a16="http://schemas.microsoft.com/office/drawing/2014/main" id="{00000000-0008-0000-0300-00000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7" name="Shape 3" descr="Kết quả hình ảnh cho Polycom Pano">
          <a:extLst>
            <a:ext uri="{FF2B5EF4-FFF2-40B4-BE49-F238E27FC236}">
              <a16:creationId xmlns:a16="http://schemas.microsoft.com/office/drawing/2014/main" id="{00000000-0008-0000-0300-00000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8" name="Shape 3" descr="Kết quả hình ảnh cho Polycom Pano">
          <a:extLst>
            <a:ext uri="{FF2B5EF4-FFF2-40B4-BE49-F238E27FC236}">
              <a16:creationId xmlns:a16="http://schemas.microsoft.com/office/drawing/2014/main" id="{00000000-0008-0000-0300-00000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9" name="Shape 3" descr="Kết quả hình ảnh cho Polycom Pano">
          <a:extLst>
            <a:ext uri="{FF2B5EF4-FFF2-40B4-BE49-F238E27FC236}">
              <a16:creationId xmlns:a16="http://schemas.microsoft.com/office/drawing/2014/main" id="{00000000-0008-0000-0300-00000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0" name="Shape 3" descr="Kết quả hình ảnh cho Polycom Pano">
          <a:extLst>
            <a:ext uri="{FF2B5EF4-FFF2-40B4-BE49-F238E27FC236}">
              <a16:creationId xmlns:a16="http://schemas.microsoft.com/office/drawing/2014/main" id="{00000000-0008-0000-0300-00000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1" name="Shape 3" descr="Kết quả hình ảnh cho Polycom Pano">
          <a:extLst>
            <a:ext uri="{FF2B5EF4-FFF2-40B4-BE49-F238E27FC236}">
              <a16:creationId xmlns:a16="http://schemas.microsoft.com/office/drawing/2014/main" id="{00000000-0008-0000-0300-00000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2" name="Shape 3" descr="Kết quả hình ảnh cho Polycom Pano">
          <a:extLst>
            <a:ext uri="{FF2B5EF4-FFF2-40B4-BE49-F238E27FC236}">
              <a16:creationId xmlns:a16="http://schemas.microsoft.com/office/drawing/2014/main" id="{00000000-0008-0000-0300-00001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3" name="Shape 3" descr="Kết quả hình ảnh cho Polycom Pano">
          <a:extLst>
            <a:ext uri="{FF2B5EF4-FFF2-40B4-BE49-F238E27FC236}">
              <a16:creationId xmlns:a16="http://schemas.microsoft.com/office/drawing/2014/main" id="{00000000-0008-0000-0300-00001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4" name="Shape 3" descr="Kết quả hình ảnh cho Polycom Pano">
          <a:extLst>
            <a:ext uri="{FF2B5EF4-FFF2-40B4-BE49-F238E27FC236}">
              <a16:creationId xmlns:a16="http://schemas.microsoft.com/office/drawing/2014/main" id="{00000000-0008-0000-0300-00001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5" name="Shape 3" descr="Kết quả hình ảnh cho Polycom Pano">
          <a:extLst>
            <a:ext uri="{FF2B5EF4-FFF2-40B4-BE49-F238E27FC236}">
              <a16:creationId xmlns:a16="http://schemas.microsoft.com/office/drawing/2014/main" id="{00000000-0008-0000-0300-00001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6" name="Shape 3" descr="Kết quả hình ảnh cho Polycom Pano">
          <a:extLst>
            <a:ext uri="{FF2B5EF4-FFF2-40B4-BE49-F238E27FC236}">
              <a16:creationId xmlns:a16="http://schemas.microsoft.com/office/drawing/2014/main" id="{00000000-0008-0000-0300-00001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7" name="Shape 3" descr="Kết quả hình ảnh cho Polycom Pano">
          <a:extLst>
            <a:ext uri="{FF2B5EF4-FFF2-40B4-BE49-F238E27FC236}">
              <a16:creationId xmlns:a16="http://schemas.microsoft.com/office/drawing/2014/main" id="{00000000-0008-0000-0300-00001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8" name="Shape 3" descr="Kết quả hình ảnh cho Polycom Pano">
          <a:extLst>
            <a:ext uri="{FF2B5EF4-FFF2-40B4-BE49-F238E27FC236}">
              <a16:creationId xmlns:a16="http://schemas.microsoft.com/office/drawing/2014/main" id="{00000000-0008-0000-0300-00001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9" name="Shape 3" descr="Kết quả hình ảnh cho Polycom Pano">
          <a:extLst>
            <a:ext uri="{FF2B5EF4-FFF2-40B4-BE49-F238E27FC236}">
              <a16:creationId xmlns:a16="http://schemas.microsoft.com/office/drawing/2014/main" id="{00000000-0008-0000-0300-00001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0" name="Shape 3" descr="Kết quả hình ảnh cho Polycom Pano">
          <a:extLst>
            <a:ext uri="{FF2B5EF4-FFF2-40B4-BE49-F238E27FC236}">
              <a16:creationId xmlns:a16="http://schemas.microsoft.com/office/drawing/2014/main" id="{00000000-0008-0000-0300-00001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1" name="Shape 3" descr="Kết quả hình ảnh cho Polycom Pano">
          <a:extLst>
            <a:ext uri="{FF2B5EF4-FFF2-40B4-BE49-F238E27FC236}">
              <a16:creationId xmlns:a16="http://schemas.microsoft.com/office/drawing/2014/main" id="{00000000-0008-0000-0300-00001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2" name="Shape 3" descr="Kết quả hình ảnh cho Polycom Pano">
          <a:extLst>
            <a:ext uri="{FF2B5EF4-FFF2-40B4-BE49-F238E27FC236}">
              <a16:creationId xmlns:a16="http://schemas.microsoft.com/office/drawing/2014/main" id="{00000000-0008-0000-0300-00001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3" name="Shape 3" descr="Kết quả hình ảnh cho Polycom Pano">
          <a:extLst>
            <a:ext uri="{FF2B5EF4-FFF2-40B4-BE49-F238E27FC236}">
              <a16:creationId xmlns:a16="http://schemas.microsoft.com/office/drawing/2014/main" id="{00000000-0008-0000-0300-00001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4" name="Shape 3" descr="Kết quả hình ảnh cho Polycom Pano">
          <a:extLst>
            <a:ext uri="{FF2B5EF4-FFF2-40B4-BE49-F238E27FC236}">
              <a16:creationId xmlns:a16="http://schemas.microsoft.com/office/drawing/2014/main" id="{00000000-0008-0000-0300-00001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5" name="Shape 3" descr="Kết quả hình ảnh cho Polycom Pano">
          <a:extLst>
            <a:ext uri="{FF2B5EF4-FFF2-40B4-BE49-F238E27FC236}">
              <a16:creationId xmlns:a16="http://schemas.microsoft.com/office/drawing/2014/main" id="{00000000-0008-0000-0300-00001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6" name="Shape 3" descr="Kết quả hình ảnh cho Polycom Pano">
          <a:extLst>
            <a:ext uri="{FF2B5EF4-FFF2-40B4-BE49-F238E27FC236}">
              <a16:creationId xmlns:a16="http://schemas.microsoft.com/office/drawing/2014/main" id="{00000000-0008-0000-0300-00001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7" name="Shape 3" descr="Kết quả hình ảnh cho Polycom Pano">
          <a:extLst>
            <a:ext uri="{FF2B5EF4-FFF2-40B4-BE49-F238E27FC236}">
              <a16:creationId xmlns:a16="http://schemas.microsoft.com/office/drawing/2014/main" id="{00000000-0008-0000-0300-00001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8" name="Shape 3" descr="Kết quả hình ảnh cho Polycom Pano">
          <a:extLst>
            <a:ext uri="{FF2B5EF4-FFF2-40B4-BE49-F238E27FC236}">
              <a16:creationId xmlns:a16="http://schemas.microsoft.com/office/drawing/2014/main" id="{00000000-0008-0000-0300-00002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9" name="Shape 3" descr="Kết quả hình ảnh cho Polycom Pano">
          <a:extLst>
            <a:ext uri="{FF2B5EF4-FFF2-40B4-BE49-F238E27FC236}">
              <a16:creationId xmlns:a16="http://schemas.microsoft.com/office/drawing/2014/main" id="{00000000-0008-0000-0300-00002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0" name="Shape 3" descr="Kết quả hình ảnh cho Polycom Pano">
          <a:extLst>
            <a:ext uri="{FF2B5EF4-FFF2-40B4-BE49-F238E27FC236}">
              <a16:creationId xmlns:a16="http://schemas.microsoft.com/office/drawing/2014/main" id="{00000000-0008-0000-0300-00002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1" name="Shape 3" descr="Kết quả hình ảnh cho Polycom Pano">
          <a:extLst>
            <a:ext uri="{FF2B5EF4-FFF2-40B4-BE49-F238E27FC236}">
              <a16:creationId xmlns:a16="http://schemas.microsoft.com/office/drawing/2014/main" id="{00000000-0008-0000-0300-00002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2" name="Shape 3" descr="Kết quả hình ảnh cho Polycom Pano">
          <a:extLst>
            <a:ext uri="{FF2B5EF4-FFF2-40B4-BE49-F238E27FC236}">
              <a16:creationId xmlns:a16="http://schemas.microsoft.com/office/drawing/2014/main" id="{00000000-0008-0000-0300-00002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3" name="Shape 3" descr="Kết quả hình ảnh cho Polycom Pano">
          <a:extLst>
            <a:ext uri="{FF2B5EF4-FFF2-40B4-BE49-F238E27FC236}">
              <a16:creationId xmlns:a16="http://schemas.microsoft.com/office/drawing/2014/main" id="{00000000-0008-0000-0300-00002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4" name="Shape 3" descr="Kết quả hình ảnh cho Polycom Pano">
          <a:extLst>
            <a:ext uri="{FF2B5EF4-FFF2-40B4-BE49-F238E27FC236}">
              <a16:creationId xmlns:a16="http://schemas.microsoft.com/office/drawing/2014/main" id="{00000000-0008-0000-0300-00002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5" name="Shape 3" descr="Kết quả hình ảnh cho Polycom Pano">
          <a:extLst>
            <a:ext uri="{FF2B5EF4-FFF2-40B4-BE49-F238E27FC236}">
              <a16:creationId xmlns:a16="http://schemas.microsoft.com/office/drawing/2014/main" id="{00000000-0008-0000-0300-00002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6" name="Shape 3" descr="Kết quả hình ảnh cho Polycom Pano">
          <a:extLst>
            <a:ext uri="{FF2B5EF4-FFF2-40B4-BE49-F238E27FC236}">
              <a16:creationId xmlns:a16="http://schemas.microsoft.com/office/drawing/2014/main" id="{00000000-0008-0000-0300-00002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7" name="Shape 3" descr="Kết quả hình ảnh cho Polycom Pano">
          <a:extLst>
            <a:ext uri="{FF2B5EF4-FFF2-40B4-BE49-F238E27FC236}">
              <a16:creationId xmlns:a16="http://schemas.microsoft.com/office/drawing/2014/main" id="{00000000-0008-0000-0300-00002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8" name="Shape 3" descr="Kết quả hình ảnh cho Polycom Pano">
          <a:extLst>
            <a:ext uri="{FF2B5EF4-FFF2-40B4-BE49-F238E27FC236}">
              <a16:creationId xmlns:a16="http://schemas.microsoft.com/office/drawing/2014/main" id="{00000000-0008-0000-0300-00002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9" name="Shape 3" descr="Kết quả hình ảnh cho Polycom Pano">
          <a:extLst>
            <a:ext uri="{FF2B5EF4-FFF2-40B4-BE49-F238E27FC236}">
              <a16:creationId xmlns:a16="http://schemas.microsoft.com/office/drawing/2014/main" id="{00000000-0008-0000-0300-00002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0" name="Shape 3" descr="Kết quả hình ảnh cho Polycom Pano">
          <a:extLst>
            <a:ext uri="{FF2B5EF4-FFF2-40B4-BE49-F238E27FC236}">
              <a16:creationId xmlns:a16="http://schemas.microsoft.com/office/drawing/2014/main" id="{00000000-0008-0000-0300-00002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1" name="Shape 3" descr="Kết quả hình ảnh cho Polycom Pano">
          <a:extLst>
            <a:ext uri="{FF2B5EF4-FFF2-40B4-BE49-F238E27FC236}">
              <a16:creationId xmlns:a16="http://schemas.microsoft.com/office/drawing/2014/main" id="{00000000-0008-0000-0300-00002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2" name="Shape 3" descr="Kết quả hình ảnh cho Polycom Pano">
          <a:extLst>
            <a:ext uri="{FF2B5EF4-FFF2-40B4-BE49-F238E27FC236}">
              <a16:creationId xmlns:a16="http://schemas.microsoft.com/office/drawing/2014/main" id="{00000000-0008-0000-0300-00002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3" name="Shape 3" descr="Kết quả hình ảnh cho Polycom Pano">
          <a:extLst>
            <a:ext uri="{FF2B5EF4-FFF2-40B4-BE49-F238E27FC236}">
              <a16:creationId xmlns:a16="http://schemas.microsoft.com/office/drawing/2014/main" id="{00000000-0008-0000-0300-00002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4" name="Shape 3" descr="Kết quả hình ảnh cho Polycom Pano">
          <a:extLst>
            <a:ext uri="{FF2B5EF4-FFF2-40B4-BE49-F238E27FC236}">
              <a16:creationId xmlns:a16="http://schemas.microsoft.com/office/drawing/2014/main" id="{00000000-0008-0000-0300-00003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5" name="Shape 3" descr="Kết quả hình ảnh cho Polycom Pano">
          <a:extLst>
            <a:ext uri="{FF2B5EF4-FFF2-40B4-BE49-F238E27FC236}">
              <a16:creationId xmlns:a16="http://schemas.microsoft.com/office/drawing/2014/main" id="{00000000-0008-0000-0300-00003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6" name="Shape 3" descr="Kết quả hình ảnh cho Polycom Pano">
          <a:extLst>
            <a:ext uri="{FF2B5EF4-FFF2-40B4-BE49-F238E27FC236}">
              <a16:creationId xmlns:a16="http://schemas.microsoft.com/office/drawing/2014/main" id="{00000000-0008-0000-0300-00003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7" name="Shape 3" descr="Kết quả hình ảnh cho Polycom Pano">
          <a:extLst>
            <a:ext uri="{FF2B5EF4-FFF2-40B4-BE49-F238E27FC236}">
              <a16:creationId xmlns:a16="http://schemas.microsoft.com/office/drawing/2014/main" id="{00000000-0008-0000-0300-00003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8" name="Shape 3" descr="Kết quả hình ảnh cho Polycom Pano">
          <a:extLst>
            <a:ext uri="{FF2B5EF4-FFF2-40B4-BE49-F238E27FC236}">
              <a16:creationId xmlns:a16="http://schemas.microsoft.com/office/drawing/2014/main" id="{00000000-0008-0000-0300-00003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9" name="Shape 3" descr="Kết quả hình ảnh cho Polycom Pano">
          <a:extLst>
            <a:ext uri="{FF2B5EF4-FFF2-40B4-BE49-F238E27FC236}">
              <a16:creationId xmlns:a16="http://schemas.microsoft.com/office/drawing/2014/main" id="{00000000-0008-0000-0300-00003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0" name="Shape 3" descr="Kết quả hình ảnh cho Polycom Pano">
          <a:extLst>
            <a:ext uri="{FF2B5EF4-FFF2-40B4-BE49-F238E27FC236}">
              <a16:creationId xmlns:a16="http://schemas.microsoft.com/office/drawing/2014/main" id="{00000000-0008-0000-0300-00003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1" name="Shape 3" descr="Kết quả hình ảnh cho Polycom Pano">
          <a:extLst>
            <a:ext uri="{FF2B5EF4-FFF2-40B4-BE49-F238E27FC236}">
              <a16:creationId xmlns:a16="http://schemas.microsoft.com/office/drawing/2014/main" id="{00000000-0008-0000-0300-00003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2" name="Shape 3" descr="Kết quả hình ảnh cho Polycom Pano">
          <a:extLst>
            <a:ext uri="{FF2B5EF4-FFF2-40B4-BE49-F238E27FC236}">
              <a16:creationId xmlns:a16="http://schemas.microsoft.com/office/drawing/2014/main" id="{00000000-0008-0000-0300-00003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3" name="Shape 3" descr="Kết quả hình ảnh cho Polycom Pano">
          <a:extLst>
            <a:ext uri="{FF2B5EF4-FFF2-40B4-BE49-F238E27FC236}">
              <a16:creationId xmlns:a16="http://schemas.microsoft.com/office/drawing/2014/main" id="{00000000-0008-0000-0300-00003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4" name="Shape 3" descr="Kết quả hình ảnh cho Polycom Pano">
          <a:extLst>
            <a:ext uri="{FF2B5EF4-FFF2-40B4-BE49-F238E27FC236}">
              <a16:creationId xmlns:a16="http://schemas.microsoft.com/office/drawing/2014/main" id="{00000000-0008-0000-0300-00003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5" name="Shape 3" descr="Kết quả hình ảnh cho Polycom Pano">
          <a:extLst>
            <a:ext uri="{FF2B5EF4-FFF2-40B4-BE49-F238E27FC236}">
              <a16:creationId xmlns:a16="http://schemas.microsoft.com/office/drawing/2014/main" id="{00000000-0008-0000-0300-00003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6" name="Shape 3" descr="Kết quả hình ảnh cho Polycom Pano">
          <a:extLst>
            <a:ext uri="{FF2B5EF4-FFF2-40B4-BE49-F238E27FC236}">
              <a16:creationId xmlns:a16="http://schemas.microsoft.com/office/drawing/2014/main" id="{00000000-0008-0000-0300-00003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7" name="Shape 3" descr="Kết quả hình ảnh cho Polycom Pano">
          <a:extLst>
            <a:ext uri="{FF2B5EF4-FFF2-40B4-BE49-F238E27FC236}">
              <a16:creationId xmlns:a16="http://schemas.microsoft.com/office/drawing/2014/main" id="{00000000-0008-0000-0300-00003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8" name="Shape 3" descr="Kết quả hình ảnh cho Polycom Pano">
          <a:extLst>
            <a:ext uri="{FF2B5EF4-FFF2-40B4-BE49-F238E27FC236}">
              <a16:creationId xmlns:a16="http://schemas.microsoft.com/office/drawing/2014/main" id="{00000000-0008-0000-0300-00003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9" name="Shape 3" descr="Kết quả hình ảnh cho Polycom Pano">
          <a:extLst>
            <a:ext uri="{FF2B5EF4-FFF2-40B4-BE49-F238E27FC236}">
              <a16:creationId xmlns:a16="http://schemas.microsoft.com/office/drawing/2014/main" id="{00000000-0008-0000-0300-00003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0" name="Shape 3" descr="Kết quả hình ảnh cho Polycom Pano">
          <a:extLst>
            <a:ext uri="{FF2B5EF4-FFF2-40B4-BE49-F238E27FC236}">
              <a16:creationId xmlns:a16="http://schemas.microsoft.com/office/drawing/2014/main" id="{00000000-0008-0000-0300-00004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1" name="Shape 3" descr="Kết quả hình ảnh cho Polycom Pano">
          <a:extLst>
            <a:ext uri="{FF2B5EF4-FFF2-40B4-BE49-F238E27FC236}">
              <a16:creationId xmlns:a16="http://schemas.microsoft.com/office/drawing/2014/main" id="{00000000-0008-0000-0300-00004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2" name="Shape 3" descr="Kết quả hình ảnh cho Polycom Pano">
          <a:extLst>
            <a:ext uri="{FF2B5EF4-FFF2-40B4-BE49-F238E27FC236}">
              <a16:creationId xmlns:a16="http://schemas.microsoft.com/office/drawing/2014/main" id="{00000000-0008-0000-0300-00004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3" name="Shape 3" descr="Kết quả hình ảnh cho Polycom Pano">
          <a:extLst>
            <a:ext uri="{FF2B5EF4-FFF2-40B4-BE49-F238E27FC236}">
              <a16:creationId xmlns:a16="http://schemas.microsoft.com/office/drawing/2014/main" id="{00000000-0008-0000-0300-00004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4" name="Shape 3" descr="Kết quả hình ảnh cho Polycom Pano">
          <a:extLst>
            <a:ext uri="{FF2B5EF4-FFF2-40B4-BE49-F238E27FC236}">
              <a16:creationId xmlns:a16="http://schemas.microsoft.com/office/drawing/2014/main" id="{00000000-0008-0000-0300-00004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5" name="Shape 3" descr="Kết quả hình ảnh cho Polycom Pano">
          <a:extLst>
            <a:ext uri="{FF2B5EF4-FFF2-40B4-BE49-F238E27FC236}">
              <a16:creationId xmlns:a16="http://schemas.microsoft.com/office/drawing/2014/main" id="{00000000-0008-0000-0300-00004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6" name="Shape 3" descr="Kết quả hình ảnh cho Polycom Pano">
          <a:extLst>
            <a:ext uri="{FF2B5EF4-FFF2-40B4-BE49-F238E27FC236}">
              <a16:creationId xmlns:a16="http://schemas.microsoft.com/office/drawing/2014/main" id="{00000000-0008-0000-0300-00004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7" name="Shape 3" descr="Kết quả hình ảnh cho Polycom Pano">
          <a:extLst>
            <a:ext uri="{FF2B5EF4-FFF2-40B4-BE49-F238E27FC236}">
              <a16:creationId xmlns:a16="http://schemas.microsoft.com/office/drawing/2014/main" id="{00000000-0008-0000-0300-00004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8" name="Shape 3" descr="Kết quả hình ảnh cho Polycom Pano">
          <a:extLst>
            <a:ext uri="{FF2B5EF4-FFF2-40B4-BE49-F238E27FC236}">
              <a16:creationId xmlns:a16="http://schemas.microsoft.com/office/drawing/2014/main" id="{00000000-0008-0000-0300-00004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9" name="Shape 3" descr="Kết quả hình ảnh cho Polycom Pano">
          <a:extLst>
            <a:ext uri="{FF2B5EF4-FFF2-40B4-BE49-F238E27FC236}">
              <a16:creationId xmlns:a16="http://schemas.microsoft.com/office/drawing/2014/main" id="{00000000-0008-0000-0300-00004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0" name="Shape 3" descr="Kết quả hình ảnh cho Polycom Pano">
          <a:extLst>
            <a:ext uri="{FF2B5EF4-FFF2-40B4-BE49-F238E27FC236}">
              <a16:creationId xmlns:a16="http://schemas.microsoft.com/office/drawing/2014/main" id="{00000000-0008-0000-0300-00004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1" name="Shape 3" descr="Kết quả hình ảnh cho Polycom Pano">
          <a:extLst>
            <a:ext uri="{FF2B5EF4-FFF2-40B4-BE49-F238E27FC236}">
              <a16:creationId xmlns:a16="http://schemas.microsoft.com/office/drawing/2014/main" id="{00000000-0008-0000-0300-00004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2" name="Shape 3" descr="Kết quả hình ảnh cho Polycom Pano">
          <a:extLst>
            <a:ext uri="{FF2B5EF4-FFF2-40B4-BE49-F238E27FC236}">
              <a16:creationId xmlns:a16="http://schemas.microsoft.com/office/drawing/2014/main" id="{00000000-0008-0000-0300-00004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3" name="Shape 3" descr="Kết quả hình ảnh cho Polycom Pano">
          <a:extLst>
            <a:ext uri="{FF2B5EF4-FFF2-40B4-BE49-F238E27FC236}">
              <a16:creationId xmlns:a16="http://schemas.microsoft.com/office/drawing/2014/main" id="{00000000-0008-0000-0300-00004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4" name="Shape 3" descr="Kết quả hình ảnh cho Polycom Pano">
          <a:extLst>
            <a:ext uri="{FF2B5EF4-FFF2-40B4-BE49-F238E27FC236}">
              <a16:creationId xmlns:a16="http://schemas.microsoft.com/office/drawing/2014/main" id="{00000000-0008-0000-0300-00004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5" name="Shape 3" descr="Kết quả hình ảnh cho Polycom Pano">
          <a:extLst>
            <a:ext uri="{FF2B5EF4-FFF2-40B4-BE49-F238E27FC236}">
              <a16:creationId xmlns:a16="http://schemas.microsoft.com/office/drawing/2014/main" id="{00000000-0008-0000-0300-00004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6" name="Shape 3" descr="Kết quả hình ảnh cho Polycom Pano">
          <a:extLst>
            <a:ext uri="{FF2B5EF4-FFF2-40B4-BE49-F238E27FC236}">
              <a16:creationId xmlns:a16="http://schemas.microsoft.com/office/drawing/2014/main" id="{00000000-0008-0000-0300-00005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7" name="Shape 3" descr="Kết quả hình ảnh cho Polycom Pano">
          <a:extLst>
            <a:ext uri="{FF2B5EF4-FFF2-40B4-BE49-F238E27FC236}">
              <a16:creationId xmlns:a16="http://schemas.microsoft.com/office/drawing/2014/main" id="{00000000-0008-0000-0300-00005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8" name="Shape 3" descr="Kết quả hình ảnh cho Polycom Pano">
          <a:extLst>
            <a:ext uri="{FF2B5EF4-FFF2-40B4-BE49-F238E27FC236}">
              <a16:creationId xmlns:a16="http://schemas.microsoft.com/office/drawing/2014/main" id="{00000000-0008-0000-0300-00005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9" name="Shape 3" descr="Kết quả hình ảnh cho Polycom Pano">
          <a:extLst>
            <a:ext uri="{FF2B5EF4-FFF2-40B4-BE49-F238E27FC236}">
              <a16:creationId xmlns:a16="http://schemas.microsoft.com/office/drawing/2014/main" id="{00000000-0008-0000-0300-00005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0" name="Shape 3" descr="Kết quả hình ảnh cho Polycom Pano">
          <a:extLst>
            <a:ext uri="{FF2B5EF4-FFF2-40B4-BE49-F238E27FC236}">
              <a16:creationId xmlns:a16="http://schemas.microsoft.com/office/drawing/2014/main" id="{00000000-0008-0000-0300-00005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1" name="Shape 3" descr="Kết quả hình ảnh cho Polycom Pano">
          <a:extLst>
            <a:ext uri="{FF2B5EF4-FFF2-40B4-BE49-F238E27FC236}">
              <a16:creationId xmlns:a16="http://schemas.microsoft.com/office/drawing/2014/main" id="{00000000-0008-0000-0300-00005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2" name="Shape 3" descr="Kết quả hình ảnh cho Polycom Pano">
          <a:extLst>
            <a:ext uri="{FF2B5EF4-FFF2-40B4-BE49-F238E27FC236}">
              <a16:creationId xmlns:a16="http://schemas.microsoft.com/office/drawing/2014/main" id="{00000000-0008-0000-0300-00005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3" name="Shape 3" descr="Kết quả hình ảnh cho Polycom Pano">
          <a:extLst>
            <a:ext uri="{FF2B5EF4-FFF2-40B4-BE49-F238E27FC236}">
              <a16:creationId xmlns:a16="http://schemas.microsoft.com/office/drawing/2014/main" id="{00000000-0008-0000-0300-00005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4" name="Shape 3" descr="Kết quả hình ảnh cho Polycom Pano">
          <a:extLst>
            <a:ext uri="{FF2B5EF4-FFF2-40B4-BE49-F238E27FC236}">
              <a16:creationId xmlns:a16="http://schemas.microsoft.com/office/drawing/2014/main" id="{00000000-0008-0000-0300-00005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5" name="Shape 3" descr="Kết quả hình ảnh cho Polycom Pano">
          <a:extLst>
            <a:ext uri="{FF2B5EF4-FFF2-40B4-BE49-F238E27FC236}">
              <a16:creationId xmlns:a16="http://schemas.microsoft.com/office/drawing/2014/main" id="{00000000-0008-0000-0300-00005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6" name="Shape 3" descr="Kết quả hình ảnh cho Polycom Pano">
          <a:extLst>
            <a:ext uri="{FF2B5EF4-FFF2-40B4-BE49-F238E27FC236}">
              <a16:creationId xmlns:a16="http://schemas.microsoft.com/office/drawing/2014/main" id="{00000000-0008-0000-0300-00005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7" name="Shape 3" descr="Kết quả hình ảnh cho Polycom Pano">
          <a:extLst>
            <a:ext uri="{FF2B5EF4-FFF2-40B4-BE49-F238E27FC236}">
              <a16:creationId xmlns:a16="http://schemas.microsoft.com/office/drawing/2014/main" id="{00000000-0008-0000-0300-00005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8" name="Shape 3" descr="Kết quả hình ảnh cho Polycom Pano">
          <a:extLst>
            <a:ext uri="{FF2B5EF4-FFF2-40B4-BE49-F238E27FC236}">
              <a16:creationId xmlns:a16="http://schemas.microsoft.com/office/drawing/2014/main" id="{00000000-0008-0000-0300-00005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9" name="Shape 3" descr="Kết quả hình ảnh cho Polycom Pano">
          <a:extLst>
            <a:ext uri="{FF2B5EF4-FFF2-40B4-BE49-F238E27FC236}">
              <a16:creationId xmlns:a16="http://schemas.microsoft.com/office/drawing/2014/main" id="{00000000-0008-0000-0300-00005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0" name="Shape 3" descr="Kết quả hình ảnh cho Polycom Pano">
          <a:extLst>
            <a:ext uri="{FF2B5EF4-FFF2-40B4-BE49-F238E27FC236}">
              <a16:creationId xmlns:a16="http://schemas.microsoft.com/office/drawing/2014/main" id="{00000000-0008-0000-0300-00005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1" name="Shape 3" descr="Kết quả hình ảnh cho Polycom Pano">
          <a:extLst>
            <a:ext uri="{FF2B5EF4-FFF2-40B4-BE49-F238E27FC236}">
              <a16:creationId xmlns:a16="http://schemas.microsoft.com/office/drawing/2014/main" id="{00000000-0008-0000-0300-00005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2" name="Shape 3" descr="Kết quả hình ảnh cho Polycom Pano">
          <a:extLst>
            <a:ext uri="{FF2B5EF4-FFF2-40B4-BE49-F238E27FC236}">
              <a16:creationId xmlns:a16="http://schemas.microsoft.com/office/drawing/2014/main" id="{00000000-0008-0000-0300-00006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3" name="Shape 3" descr="Kết quả hình ảnh cho Polycom Pano">
          <a:extLst>
            <a:ext uri="{FF2B5EF4-FFF2-40B4-BE49-F238E27FC236}">
              <a16:creationId xmlns:a16="http://schemas.microsoft.com/office/drawing/2014/main" id="{00000000-0008-0000-0300-00006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4" name="Shape 3" descr="Kết quả hình ảnh cho Polycom Pano">
          <a:extLst>
            <a:ext uri="{FF2B5EF4-FFF2-40B4-BE49-F238E27FC236}">
              <a16:creationId xmlns:a16="http://schemas.microsoft.com/office/drawing/2014/main" id="{00000000-0008-0000-0300-00006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5" name="Shape 3" descr="Kết quả hình ảnh cho Polycom Pano">
          <a:extLst>
            <a:ext uri="{FF2B5EF4-FFF2-40B4-BE49-F238E27FC236}">
              <a16:creationId xmlns:a16="http://schemas.microsoft.com/office/drawing/2014/main" id="{00000000-0008-0000-0300-00006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6" name="Shape 3" descr="Kết quả hình ảnh cho Polycom Pano">
          <a:extLst>
            <a:ext uri="{FF2B5EF4-FFF2-40B4-BE49-F238E27FC236}">
              <a16:creationId xmlns:a16="http://schemas.microsoft.com/office/drawing/2014/main" id="{00000000-0008-0000-0300-00006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7" name="Shape 3" descr="Kết quả hình ảnh cho Polycom Pano">
          <a:extLst>
            <a:ext uri="{FF2B5EF4-FFF2-40B4-BE49-F238E27FC236}">
              <a16:creationId xmlns:a16="http://schemas.microsoft.com/office/drawing/2014/main" id="{00000000-0008-0000-0300-00006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8" name="Shape 3" descr="Kết quả hình ảnh cho Polycom Pano">
          <a:extLst>
            <a:ext uri="{FF2B5EF4-FFF2-40B4-BE49-F238E27FC236}">
              <a16:creationId xmlns:a16="http://schemas.microsoft.com/office/drawing/2014/main" id="{00000000-0008-0000-0300-00006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9" name="Shape 3" descr="Kết quả hình ảnh cho Polycom Pano">
          <a:extLst>
            <a:ext uri="{FF2B5EF4-FFF2-40B4-BE49-F238E27FC236}">
              <a16:creationId xmlns:a16="http://schemas.microsoft.com/office/drawing/2014/main" id="{00000000-0008-0000-0300-00006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0" name="Shape 3" descr="Kết quả hình ảnh cho Polycom Pano">
          <a:extLst>
            <a:ext uri="{FF2B5EF4-FFF2-40B4-BE49-F238E27FC236}">
              <a16:creationId xmlns:a16="http://schemas.microsoft.com/office/drawing/2014/main" id="{00000000-0008-0000-0300-00006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1" name="Shape 3" descr="Kết quả hình ảnh cho Polycom Pano">
          <a:extLst>
            <a:ext uri="{FF2B5EF4-FFF2-40B4-BE49-F238E27FC236}">
              <a16:creationId xmlns:a16="http://schemas.microsoft.com/office/drawing/2014/main" id="{00000000-0008-0000-0300-00006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2" name="Shape 3" descr="Kết quả hình ảnh cho Polycom Pano">
          <a:extLst>
            <a:ext uri="{FF2B5EF4-FFF2-40B4-BE49-F238E27FC236}">
              <a16:creationId xmlns:a16="http://schemas.microsoft.com/office/drawing/2014/main" id="{00000000-0008-0000-0300-00006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3" name="Shape 3" descr="Kết quả hình ảnh cho Polycom Pano">
          <a:extLst>
            <a:ext uri="{FF2B5EF4-FFF2-40B4-BE49-F238E27FC236}">
              <a16:creationId xmlns:a16="http://schemas.microsoft.com/office/drawing/2014/main" id="{00000000-0008-0000-0300-00006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4" name="Shape 3" descr="Kết quả hình ảnh cho Polycom Pano">
          <a:extLst>
            <a:ext uri="{FF2B5EF4-FFF2-40B4-BE49-F238E27FC236}">
              <a16:creationId xmlns:a16="http://schemas.microsoft.com/office/drawing/2014/main" id="{00000000-0008-0000-0300-00006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5" name="Shape 3" descr="Kết quả hình ảnh cho Polycom Pano">
          <a:extLst>
            <a:ext uri="{FF2B5EF4-FFF2-40B4-BE49-F238E27FC236}">
              <a16:creationId xmlns:a16="http://schemas.microsoft.com/office/drawing/2014/main" id="{00000000-0008-0000-0300-00006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6" name="Shape 3" descr="Kết quả hình ảnh cho Polycom Pano">
          <a:extLst>
            <a:ext uri="{FF2B5EF4-FFF2-40B4-BE49-F238E27FC236}">
              <a16:creationId xmlns:a16="http://schemas.microsoft.com/office/drawing/2014/main" id="{00000000-0008-0000-0300-00006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7" name="Shape 3" descr="Kết quả hình ảnh cho Polycom Pano">
          <a:extLst>
            <a:ext uri="{FF2B5EF4-FFF2-40B4-BE49-F238E27FC236}">
              <a16:creationId xmlns:a16="http://schemas.microsoft.com/office/drawing/2014/main" id="{00000000-0008-0000-0300-00006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8" name="Shape 3" descr="Kết quả hình ảnh cho Polycom Pano">
          <a:extLst>
            <a:ext uri="{FF2B5EF4-FFF2-40B4-BE49-F238E27FC236}">
              <a16:creationId xmlns:a16="http://schemas.microsoft.com/office/drawing/2014/main" id="{00000000-0008-0000-0300-00007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9" name="Shape 3" descr="Kết quả hình ảnh cho Polycom Pano">
          <a:extLst>
            <a:ext uri="{FF2B5EF4-FFF2-40B4-BE49-F238E27FC236}">
              <a16:creationId xmlns:a16="http://schemas.microsoft.com/office/drawing/2014/main" id="{00000000-0008-0000-0300-00007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0" name="Shape 3" descr="Kết quả hình ảnh cho Polycom Pano">
          <a:extLst>
            <a:ext uri="{FF2B5EF4-FFF2-40B4-BE49-F238E27FC236}">
              <a16:creationId xmlns:a16="http://schemas.microsoft.com/office/drawing/2014/main" id="{00000000-0008-0000-0300-00007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1" name="Shape 3" descr="Kết quả hình ảnh cho Polycom Pano">
          <a:extLst>
            <a:ext uri="{FF2B5EF4-FFF2-40B4-BE49-F238E27FC236}">
              <a16:creationId xmlns:a16="http://schemas.microsoft.com/office/drawing/2014/main" id="{00000000-0008-0000-0300-00007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2" name="Shape 3" descr="Kết quả hình ảnh cho Polycom Pano">
          <a:extLst>
            <a:ext uri="{FF2B5EF4-FFF2-40B4-BE49-F238E27FC236}">
              <a16:creationId xmlns:a16="http://schemas.microsoft.com/office/drawing/2014/main" id="{00000000-0008-0000-0300-00007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3" name="Shape 3" descr="Kết quả hình ảnh cho Polycom Pano">
          <a:extLst>
            <a:ext uri="{FF2B5EF4-FFF2-40B4-BE49-F238E27FC236}">
              <a16:creationId xmlns:a16="http://schemas.microsoft.com/office/drawing/2014/main" id="{00000000-0008-0000-0300-00007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4" name="Shape 3" descr="Kết quả hình ảnh cho Polycom Pano">
          <a:extLst>
            <a:ext uri="{FF2B5EF4-FFF2-40B4-BE49-F238E27FC236}">
              <a16:creationId xmlns:a16="http://schemas.microsoft.com/office/drawing/2014/main" id="{00000000-0008-0000-0300-00007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5" name="Shape 3" descr="Kết quả hình ảnh cho Polycom Pano">
          <a:extLst>
            <a:ext uri="{FF2B5EF4-FFF2-40B4-BE49-F238E27FC236}">
              <a16:creationId xmlns:a16="http://schemas.microsoft.com/office/drawing/2014/main" id="{00000000-0008-0000-0300-00007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6" name="Shape 3" descr="Kết quả hình ảnh cho Polycom Pano">
          <a:extLst>
            <a:ext uri="{FF2B5EF4-FFF2-40B4-BE49-F238E27FC236}">
              <a16:creationId xmlns:a16="http://schemas.microsoft.com/office/drawing/2014/main" id="{00000000-0008-0000-0300-00007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7" name="Shape 3" descr="Kết quả hình ảnh cho Polycom Pano">
          <a:extLst>
            <a:ext uri="{FF2B5EF4-FFF2-40B4-BE49-F238E27FC236}">
              <a16:creationId xmlns:a16="http://schemas.microsoft.com/office/drawing/2014/main" id="{00000000-0008-0000-0300-00007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8" name="Shape 3" descr="Kết quả hình ảnh cho Polycom Pano">
          <a:extLst>
            <a:ext uri="{FF2B5EF4-FFF2-40B4-BE49-F238E27FC236}">
              <a16:creationId xmlns:a16="http://schemas.microsoft.com/office/drawing/2014/main" id="{00000000-0008-0000-0300-00007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9" name="Shape 3" descr="Kết quả hình ảnh cho Polycom Pano">
          <a:extLst>
            <a:ext uri="{FF2B5EF4-FFF2-40B4-BE49-F238E27FC236}">
              <a16:creationId xmlns:a16="http://schemas.microsoft.com/office/drawing/2014/main" id="{00000000-0008-0000-0300-00007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0" name="Shape 3" descr="Kết quả hình ảnh cho Polycom Pano">
          <a:extLst>
            <a:ext uri="{FF2B5EF4-FFF2-40B4-BE49-F238E27FC236}">
              <a16:creationId xmlns:a16="http://schemas.microsoft.com/office/drawing/2014/main" id="{00000000-0008-0000-0300-00007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1" name="Shape 3" descr="Kết quả hình ảnh cho Polycom Pano">
          <a:extLst>
            <a:ext uri="{FF2B5EF4-FFF2-40B4-BE49-F238E27FC236}">
              <a16:creationId xmlns:a16="http://schemas.microsoft.com/office/drawing/2014/main" id="{00000000-0008-0000-0300-00007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2" name="Shape 3" descr="Kết quả hình ảnh cho Polycom Pano">
          <a:extLst>
            <a:ext uri="{FF2B5EF4-FFF2-40B4-BE49-F238E27FC236}">
              <a16:creationId xmlns:a16="http://schemas.microsoft.com/office/drawing/2014/main" id="{00000000-0008-0000-0300-00007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3" name="Shape 3" descr="Kết quả hình ảnh cho Polycom Pano">
          <a:extLst>
            <a:ext uri="{FF2B5EF4-FFF2-40B4-BE49-F238E27FC236}">
              <a16:creationId xmlns:a16="http://schemas.microsoft.com/office/drawing/2014/main" id="{00000000-0008-0000-0300-00007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4" name="Shape 3" descr="Kết quả hình ảnh cho Polycom Pano">
          <a:extLst>
            <a:ext uri="{FF2B5EF4-FFF2-40B4-BE49-F238E27FC236}">
              <a16:creationId xmlns:a16="http://schemas.microsoft.com/office/drawing/2014/main" id="{00000000-0008-0000-0300-00008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5" name="Shape 3" descr="Kết quả hình ảnh cho Polycom Pano">
          <a:extLst>
            <a:ext uri="{FF2B5EF4-FFF2-40B4-BE49-F238E27FC236}">
              <a16:creationId xmlns:a16="http://schemas.microsoft.com/office/drawing/2014/main" id="{00000000-0008-0000-0300-00008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6" name="Shape 3" descr="Kết quả hình ảnh cho Polycom Pano">
          <a:extLst>
            <a:ext uri="{FF2B5EF4-FFF2-40B4-BE49-F238E27FC236}">
              <a16:creationId xmlns:a16="http://schemas.microsoft.com/office/drawing/2014/main" id="{00000000-0008-0000-0300-00008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7" name="Shape 3" descr="Kết quả hình ảnh cho Polycom Pano">
          <a:extLst>
            <a:ext uri="{FF2B5EF4-FFF2-40B4-BE49-F238E27FC236}">
              <a16:creationId xmlns:a16="http://schemas.microsoft.com/office/drawing/2014/main" id="{00000000-0008-0000-0300-00008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8" name="Shape 3" descr="Kết quả hình ảnh cho Polycom Pano">
          <a:extLst>
            <a:ext uri="{FF2B5EF4-FFF2-40B4-BE49-F238E27FC236}">
              <a16:creationId xmlns:a16="http://schemas.microsoft.com/office/drawing/2014/main" id="{00000000-0008-0000-0300-00008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9" name="Shape 3" descr="Kết quả hình ảnh cho Polycom Pano">
          <a:extLst>
            <a:ext uri="{FF2B5EF4-FFF2-40B4-BE49-F238E27FC236}">
              <a16:creationId xmlns:a16="http://schemas.microsoft.com/office/drawing/2014/main" id="{00000000-0008-0000-0300-00008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0" name="Shape 3" descr="Kết quả hình ảnh cho Polycom Pano">
          <a:extLst>
            <a:ext uri="{FF2B5EF4-FFF2-40B4-BE49-F238E27FC236}">
              <a16:creationId xmlns:a16="http://schemas.microsoft.com/office/drawing/2014/main" id="{00000000-0008-0000-0300-00008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1" name="Shape 3" descr="Kết quả hình ảnh cho Polycom Pano">
          <a:extLst>
            <a:ext uri="{FF2B5EF4-FFF2-40B4-BE49-F238E27FC236}">
              <a16:creationId xmlns:a16="http://schemas.microsoft.com/office/drawing/2014/main" id="{00000000-0008-0000-0300-00008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2" name="Shape 3" descr="Kết quả hình ảnh cho Polycom Pano">
          <a:extLst>
            <a:ext uri="{FF2B5EF4-FFF2-40B4-BE49-F238E27FC236}">
              <a16:creationId xmlns:a16="http://schemas.microsoft.com/office/drawing/2014/main" id="{00000000-0008-0000-0300-00008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3" name="Shape 3" descr="Kết quả hình ảnh cho Polycom Pano">
          <a:extLst>
            <a:ext uri="{FF2B5EF4-FFF2-40B4-BE49-F238E27FC236}">
              <a16:creationId xmlns:a16="http://schemas.microsoft.com/office/drawing/2014/main" id="{00000000-0008-0000-0300-00008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4" name="Shape 3" descr="Kết quả hình ảnh cho Polycom Pano">
          <a:extLst>
            <a:ext uri="{FF2B5EF4-FFF2-40B4-BE49-F238E27FC236}">
              <a16:creationId xmlns:a16="http://schemas.microsoft.com/office/drawing/2014/main" id="{00000000-0008-0000-0300-00008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5" name="Shape 3" descr="Kết quả hình ảnh cho Polycom Pano">
          <a:extLst>
            <a:ext uri="{FF2B5EF4-FFF2-40B4-BE49-F238E27FC236}">
              <a16:creationId xmlns:a16="http://schemas.microsoft.com/office/drawing/2014/main" id="{00000000-0008-0000-0300-00008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6" name="Shape 3" descr="Kết quả hình ảnh cho Polycom Pano">
          <a:extLst>
            <a:ext uri="{FF2B5EF4-FFF2-40B4-BE49-F238E27FC236}">
              <a16:creationId xmlns:a16="http://schemas.microsoft.com/office/drawing/2014/main" id="{00000000-0008-0000-0300-00008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7" name="Shape 3" descr="Kết quả hình ảnh cho Polycom Pano">
          <a:extLst>
            <a:ext uri="{FF2B5EF4-FFF2-40B4-BE49-F238E27FC236}">
              <a16:creationId xmlns:a16="http://schemas.microsoft.com/office/drawing/2014/main" id="{00000000-0008-0000-0300-00008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8" name="Shape 3" descr="Kết quả hình ảnh cho Polycom Pano">
          <a:extLst>
            <a:ext uri="{FF2B5EF4-FFF2-40B4-BE49-F238E27FC236}">
              <a16:creationId xmlns:a16="http://schemas.microsoft.com/office/drawing/2014/main" id="{00000000-0008-0000-0300-00008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9" name="Shape 3" descr="Kết quả hình ảnh cho Polycom Pano">
          <a:extLst>
            <a:ext uri="{FF2B5EF4-FFF2-40B4-BE49-F238E27FC236}">
              <a16:creationId xmlns:a16="http://schemas.microsoft.com/office/drawing/2014/main" id="{00000000-0008-0000-0300-00008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0" name="Shape 3" descr="Kết quả hình ảnh cho Polycom Pano">
          <a:extLst>
            <a:ext uri="{FF2B5EF4-FFF2-40B4-BE49-F238E27FC236}">
              <a16:creationId xmlns:a16="http://schemas.microsoft.com/office/drawing/2014/main" id="{00000000-0008-0000-0300-00009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1" name="Shape 3" descr="Kết quả hình ảnh cho Polycom Pano">
          <a:extLst>
            <a:ext uri="{FF2B5EF4-FFF2-40B4-BE49-F238E27FC236}">
              <a16:creationId xmlns:a16="http://schemas.microsoft.com/office/drawing/2014/main" id="{00000000-0008-0000-0300-00009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2" name="Shape 3" descr="Kết quả hình ảnh cho Polycom Pano">
          <a:extLst>
            <a:ext uri="{FF2B5EF4-FFF2-40B4-BE49-F238E27FC236}">
              <a16:creationId xmlns:a16="http://schemas.microsoft.com/office/drawing/2014/main" id="{00000000-0008-0000-0300-00009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3" name="Shape 3" descr="Kết quả hình ảnh cho Polycom Pano">
          <a:extLst>
            <a:ext uri="{FF2B5EF4-FFF2-40B4-BE49-F238E27FC236}">
              <a16:creationId xmlns:a16="http://schemas.microsoft.com/office/drawing/2014/main" id="{00000000-0008-0000-0300-00009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4" name="Shape 3" descr="Kết quả hình ảnh cho Polycom Pano">
          <a:extLst>
            <a:ext uri="{FF2B5EF4-FFF2-40B4-BE49-F238E27FC236}">
              <a16:creationId xmlns:a16="http://schemas.microsoft.com/office/drawing/2014/main" id="{00000000-0008-0000-0300-00009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5" name="Shape 3" descr="Kết quả hình ảnh cho Polycom Pano">
          <a:extLst>
            <a:ext uri="{FF2B5EF4-FFF2-40B4-BE49-F238E27FC236}">
              <a16:creationId xmlns:a16="http://schemas.microsoft.com/office/drawing/2014/main" id="{00000000-0008-0000-0300-00009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6" name="Shape 3" descr="Kết quả hình ảnh cho Polycom Pano">
          <a:extLst>
            <a:ext uri="{FF2B5EF4-FFF2-40B4-BE49-F238E27FC236}">
              <a16:creationId xmlns:a16="http://schemas.microsoft.com/office/drawing/2014/main" id="{00000000-0008-0000-0300-00009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7" name="Shape 3" descr="Kết quả hình ảnh cho Polycom Pano">
          <a:extLst>
            <a:ext uri="{FF2B5EF4-FFF2-40B4-BE49-F238E27FC236}">
              <a16:creationId xmlns:a16="http://schemas.microsoft.com/office/drawing/2014/main" id="{00000000-0008-0000-0300-00009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8" name="Shape 3" descr="Kết quả hình ảnh cho Polycom Pano">
          <a:extLst>
            <a:ext uri="{FF2B5EF4-FFF2-40B4-BE49-F238E27FC236}">
              <a16:creationId xmlns:a16="http://schemas.microsoft.com/office/drawing/2014/main" id="{00000000-0008-0000-0300-00009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9" name="Shape 3" descr="Kết quả hình ảnh cho Polycom Pano">
          <a:extLst>
            <a:ext uri="{FF2B5EF4-FFF2-40B4-BE49-F238E27FC236}">
              <a16:creationId xmlns:a16="http://schemas.microsoft.com/office/drawing/2014/main" id="{00000000-0008-0000-0300-00009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0" name="Shape 3" descr="Kết quả hình ảnh cho Polycom Pano">
          <a:extLst>
            <a:ext uri="{FF2B5EF4-FFF2-40B4-BE49-F238E27FC236}">
              <a16:creationId xmlns:a16="http://schemas.microsoft.com/office/drawing/2014/main" id="{00000000-0008-0000-0300-00009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1" name="Shape 3" descr="Kết quả hình ảnh cho Polycom Pano">
          <a:extLst>
            <a:ext uri="{FF2B5EF4-FFF2-40B4-BE49-F238E27FC236}">
              <a16:creationId xmlns:a16="http://schemas.microsoft.com/office/drawing/2014/main" id="{00000000-0008-0000-0300-00009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2" name="Shape 3" descr="Kết quả hình ảnh cho Polycom Pano">
          <a:extLst>
            <a:ext uri="{FF2B5EF4-FFF2-40B4-BE49-F238E27FC236}">
              <a16:creationId xmlns:a16="http://schemas.microsoft.com/office/drawing/2014/main" id="{00000000-0008-0000-0300-00009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3" name="Shape 3" descr="Kết quả hình ảnh cho Polycom Pano">
          <a:extLst>
            <a:ext uri="{FF2B5EF4-FFF2-40B4-BE49-F238E27FC236}">
              <a16:creationId xmlns:a16="http://schemas.microsoft.com/office/drawing/2014/main" id="{00000000-0008-0000-0300-00009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4" name="Shape 3" descr="Kết quả hình ảnh cho Polycom Pano">
          <a:extLst>
            <a:ext uri="{FF2B5EF4-FFF2-40B4-BE49-F238E27FC236}">
              <a16:creationId xmlns:a16="http://schemas.microsoft.com/office/drawing/2014/main" id="{00000000-0008-0000-0300-00009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5" name="Shape 3" descr="Kết quả hình ảnh cho Polycom Pano">
          <a:extLst>
            <a:ext uri="{FF2B5EF4-FFF2-40B4-BE49-F238E27FC236}">
              <a16:creationId xmlns:a16="http://schemas.microsoft.com/office/drawing/2014/main" id="{00000000-0008-0000-0300-00009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6" name="Shape 3" descr="Kết quả hình ảnh cho Polycom Pano">
          <a:extLst>
            <a:ext uri="{FF2B5EF4-FFF2-40B4-BE49-F238E27FC236}">
              <a16:creationId xmlns:a16="http://schemas.microsoft.com/office/drawing/2014/main" id="{00000000-0008-0000-0300-0000A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7" name="Shape 3" descr="Kết quả hình ảnh cho Polycom Pano">
          <a:extLst>
            <a:ext uri="{FF2B5EF4-FFF2-40B4-BE49-F238E27FC236}">
              <a16:creationId xmlns:a16="http://schemas.microsoft.com/office/drawing/2014/main" id="{00000000-0008-0000-0300-0000A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8" name="Shape 3" descr="Kết quả hình ảnh cho Polycom Pano">
          <a:extLst>
            <a:ext uri="{FF2B5EF4-FFF2-40B4-BE49-F238E27FC236}">
              <a16:creationId xmlns:a16="http://schemas.microsoft.com/office/drawing/2014/main" id="{00000000-0008-0000-0300-0000A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9" name="Shape 3" descr="Kết quả hình ảnh cho Polycom Pano">
          <a:extLst>
            <a:ext uri="{FF2B5EF4-FFF2-40B4-BE49-F238E27FC236}">
              <a16:creationId xmlns:a16="http://schemas.microsoft.com/office/drawing/2014/main" id="{00000000-0008-0000-0300-0000A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0" name="Shape 3" descr="Kết quả hình ảnh cho Polycom Pano">
          <a:extLst>
            <a:ext uri="{FF2B5EF4-FFF2-40B4-BE49-F238E27FC236}">
              <a16:creationId xmlns:a16="http://schemas.microsoft.com/office/drawing/2014/main" id="{00000000-0008-0000-0300-0000A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1" name="Shape 3" descr="Kết quả hình ảnh cho Polycom Pano">
          <a:extLst>
            <a:ext uri="{FF2B5EF4-FFF2-40B4-BE49-F238E27FC236}">
              <a16:creationId xmlns:a16="http://schemas.microsoft.com/office/drawing/2014/main" id="{00000000-0008-0000-0300-0000A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2" name="Shape 3" descr="Kết quả hình ảnh cho Polycom Pano">
          <a:extLst>
            <a:ext uri="{FF2B5EF4-FFF2-40B4-BE49-F238E27FC236}">
              <a16:creationId xmlns:a16="http://schemas.microsoft.com/office/drawing/2014/main" id="{00000000-0008-0000-0300-0000A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3" name="Shape 3" descr="Kết quả hình ảnh cho Polycom Pano">
          <a:extLst>
            <a:ext uri="{FF2B5EF4-FFF2-40B4-BE49-F238E27FC236}">
              <a16:creationId xmlns:a16="http://schemas.microsoft.com/office/drawing/2014/main" id="{00000000-0008-0000-0300-0000A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4" name="Shape 3" descr="Kết quả hình ảnh cho Polycom Pano">
          <a:extLst>
            <a:ext uri="{FF2B5EF4-FFF2-40B4-BE49-F238E27FC236}">
              <a16:creationId xmlns:a16="http://schemas.microsoft.com/office/drawing/2014/main" id="{00000000-0008-0000-0300-0000A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5" name="Shape 3" descr="Kết quả hình ảnh cho Polycom Pano">
          <a:extLst>
            <a:ext uri="{FF2B5EF4-FFF2-40B4-BE49-F238E27FC236}">
              <a16:creationId xmlns:a16="http://schemas.microsoft.com/office/drawing/2014/main" id="{00000000-0008-0000-0300-0000A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6" name="Shape 3" descr="Kết quả hình ảnh cho Polycom Pano">
          <a:extLst>
            <a:ext uri="{FF2B5EF4-FFF2-40B4-BE49-F238E27FC236}">
              <a16:creationId xmlns:a16="http://schemas.microsoft.com/office/drawing/2014/main" id="{00000000-0008-0000-0300-0000A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7" name="Shape 3" descr="Kết quả hình ảnh cho Polycom Pano">
          <a:extLst>
            <a:ext uri="{FF2B5EF4-FFF2-40B4-BE49-F238E27FC236}">
              <a16:creationId xmlns:a16="http://schemas.microsoft.com/office/drawing/2014/main" id="{00000000-0008-0000-0300-0000A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8" name="Shape 3" descr="Kết quả hình ảnh cho Polycom Pano">
          <a:extLst>
            <a:ext uri="{FF2B5EF4-FFF2-40B4-BE49-F238E27FC236}">
              <a16:creationId xmlns:a16="http://schemas.microsoft.com/office/drawing/2014/main" id="{00000000-0008-0000-0300-0000A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9" name="Shape 3" descr="Kết quả hình ảnh cho Polycom Pano">
          <a:extLst>
            <a:ext uri="{FF2B5EF4-FFF2-40B4-BE49-F238E27FC236}">
              <a16:creationId xmlns:a16="http://schemas.microsoft.com/office/drawing/2014/main" id="{00000000-0008-0000-0300-0000A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0" name="Shape 3" descr="Kết quả hình ảnh cho Polycom Pano">
          <a:extLst>
            <a:ext uri="{FF2B5EF4-FFF2-40B4-BE49-F238E27FC236}">
              <a16:creationId xmlns:a16="http://schemas.microsoft.com/office/drawing/2014/main" id="{00000000-0008-0000-0300-0000A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1" name="Shape 3" descr="Kết quả hình ảnh cho Polycom Pano">
          <a:extLst>
            <a:ext uri="{FF2B5EF4-FFF2-40B4-BE49-F238E27FC236}">
              <a16:creationId xmlns:a16="http://schemas.microsoft.com/office/drawing/2014/main" id="{00000000-0008-0000-0300-0000A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2" name="Shape 3" descr="Kết quả hình ảnh cho Polycom Pano">
          <a:extLst>
            <a:ext uri="{FF2B5EF4-FFF2-40B4-BE49-F238E27FC236}">
              <a16:creationId xmlns:a16="http://schemas.microsoft.com/office/drawing/2014/main" id="{00000000-0008-0000-0300-0000B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3" name="Shape 3" descr="Kết quả hình ảnh cho Polycom Pano">
          <a:extLst>
            <a:ext uri="{FF2B5EF4-FFF2-40B4-BE49-F238E27FC236}">
              <a16:creationId xmlns:a16="http://schemas.microsoft.com/office/drawing/2014/main" id="{00000000-0008-0000-0300-0000B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4" name="Shape 3" descr="Kết quả hình ảnh cho Polycom Pano">
          <a:extLst>
            <a:ext uri="{FF2B5EF4-FFF2-40B4-BE49-F238E27FC236}">
              <a16:creationId xmlns:a16="http://schemas.microsoft.com/office/drawing/2014/main" id="{00000000-0008-0000-0300-0000B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5" name="Shape 3" descr="Kết quả hình ảnh cho Polycom Pano">
          <a:extLst>
            <a:ext uri="{FF2B5EF4-FFF2-40B4-BE49-F238E27FC236}">
              <a16:creationId xmlns:a16="http://schemas.microsoft.com/office/drawing/2014/main" id="{00000000-0008-0000-0300-0000B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6" name="Shape 3" descr="Kết quả hình ảnh cho Polycom Pano">
          <a:extLst>
            <a:ext uri="{FF2B5EF4-FFF2-40B4-BE49-F238E27FC236}">
              <a16:creationId xmlns:a16="http://schemas.microsoft.com/office/drawing/2014/main" id="{00000000-0008-0000-0300-0000B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7" name="Shape 3" descr="Kết quả hình ảnh cho Polycom Pano">
          <a:extLst>
            <a:ext uri="{FF2B5EF4-FFF2-40B4-BE49-F238E27FC236}">
              <a16:creationId xmlns:a16="http://schemas.microsoft.com/office/drawing/2014/main" id="{00000000-0008-0000-0300-0000B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8" name="Shape 3" descr="Kết quả hình ảnh cho Polycom Pano">
          <a:extLst>
            <a:ext uri="{FF2B5EF4-FFF2-40B4-BE49-F238E27FC236}">
              <a16:creationId xmlns:a16="http://schemas.microsoft.com/office/drawing/2014/main" id="{00000000-0008-0000-0300-0000B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9" name="Shape 3" descr="Kết quả hình ảnh cho Polycom Pano">
          <a:extLst>
            <a:ext uri="{FF2B5EF4-FFF2-40B4-BE49-F238E27FC236}">
              <a16:creationId xmlns:a16="http://schemas.microsoft.com/office/drawing/2014/main" id="{00000000-0008-0000-0300-0000B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0" name="Shape 3" descr="Kết quả hình ảnh cho Polycom Pano">
          <a:extLst>
            <a:ext uri="{FF2B5EF4-FFF2-40B4-BE49-F238E27FC236}">
              <a16:creationId xmlns:a16="http://schemas.microsoft.com/office/drawing/2014/main" id="{00000000-0008-0000-0300-0000B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1" name="Shape 3" descr="Kết quả hình ảnh cho Polycom Pano">
          <a:extLst>
            <a:ext uri="{FF2B5EF4-FFF2-40B4-BE49-F238E27FC236}">
              <a16:creationId xmlns:a16="http://schemas.microsoft.com/office/drawing/2014/main" id="{00000000-0008-0000-0300-0000B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2" name="Shape 3" descr="Kết quả hình ảnh cho Polycom Pano">
          <a:extLst>
            <a:ext uri="{FF2B5EF4-FFF2-40B4-BE49-F238E27FC236}">
              <a16:creationId xmlns:a16="http://schemas.microsoft.com/office/drawing/2014/main" id="{00000000-0008-0000-0300-0000B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3" name="Shape 3" descr="Kết quả hình ảnh cho Polycom Pano">
          <a:extLst>
            <a:ext uri="{FF2B5EF4-FFF2-40B4-BE49-F238E27FC236}">
              <a16:creationId xmlns:a16="http://schemas.microsoft.com/office/drawing/2014/main" id="{00000000-0008-0000-0300-0000B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4" name="Shape 3" descr="Kết quả hình ảnh cho Polycom Pano">
          <a:extLst>
            <a:ext uri="{FF2B5EF4-FFF2-40B4-BE49-F238E27FC236}">
              <a16:creationId xmlns:a16="http://schemas.microsoft.com/office/drawing/2014/main" id="{00000000-0008-0000-0300-0000B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5" name="Shape 3" descr="Kết quả hình ảnh cho Polycom Pano">
          <a:extLst>
            <a:ext uri="{FF2B5EF4-FFF2-40B4-BE49-F238E27FC236}">
              <a16:creationId xmlns:a16="http://schemas.microsoft.com/office/drawing/2014/main" id="{00000000-0008-0000-0300-0000B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6" name="Shape 3" descr="Kết quả hình ảnh cho Polycom Pano">
          <a:extLst>
            <a:ext uri="{FF2B5EF4-FFF2-40B4-BE49-F238E27FC236}">
              <a16:creationId xmlns:a16="http://schemas.microsoft.com/office/drawing/2014/main" id="{00000000-0008-0000-0300-0000B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7" name="Shape 3" descr="Kết quả hình ảnh cho Polycom Pano">
          <a:extLst>
            <a:ext uri="{FF2B5EF4-FFF2-40B4-BE49-F238E27FC236}">
              <a16:creationId xmlns:a16="http://schemas.microsoft.com/office/drawing/2014/main" id="{00000000-0008-0000-0300-0000B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8" name="Shape 3" descr="Kết quả hình ảnh cho Polycom Pano">
          <a:extLst>
            <a:ext uri="{FF2B5EF4-FFF2-40B4-BE49-F238E27FC236}">
              <a16:creationId xmlns:a16="http://schemas.microsoft.com/office/drawing/2014/main" id="{00000000-0008-0000-0300-0000C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9" name="Shape 3" descr="Kết quả hình ảnh cho Polycom Pano">
          <a:extLst>
            <a:ext uri="{FF2B5EF4-FFF2-40B4-BE49-F238E27FC236}">
              <a16:creationId xmlns:a16="http://schemas.microsoft.com/office/drawing/2014/main" id="{00000000-0008-0000-0300-0000C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0" name="Shape 3" descr="Kết quả hình ảnh cho Polycom Pano">
          <a:extLst>
            <a:ext uri="{FF2B5EF4-FFF2-40B4-BE49-F238E27FC236}">
              <a16:creationId xmlns:a16="http://schemas.microsoft.com/office/drawing/2014/main" id="{00000000-0008-0000-0300-0000C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1" name="Shape 3" descr="Kết quả hình ảnh cho Polycom Pano">
          <a:extLst>
            <a:ext uri="{FF2B5EF4-FFF2-40B4-BE49-F238E27FC236}">
              <a16:creationId xmlns:a16="http://schemas.microsoft.com/office/drawing/2014/main" id="{00000000-0008-0000-0300-0000C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2" name="Shape 3" descr="Kết quả hình ảnh cho Polycom Pano">
          <a:extLst>
            <a:ext uri="{FF2B5EF4-FFF2-40B4-BE49-F238E27FC236}">
              <a16:creationId xmlns:a16="http://schemas.microsoft.com/office/drawing/2014/main" id="{00000000-0008-0000-0300-0000C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3" name="Shape 3" descr="Kết quả hình ảnh cho Polycom Pano">
          <a:extLst>
            <a:ext uri="{FF2B5EF4-FFF2-40B4-BE49-F238E27FC236}">
              <a16:creationId xmlns:a16="http://schemas.microsoft.com/office/drawing/2014/main" id="{00000000-0008-0000-0300-0000C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4" name="Shape 3" descr="Kết quả hình ảnh cho Polycom Pano">
          <a:extLst>
            <a:ext uri="{FF2B5EF4-FFF2-40B4-BE49-F238E27FC236}">
              <a16:creationId xmlns:a16="http://schemas.microsoft.com/office/drawing/2014/main" id="{00000000-0008-0000-0300-0000C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5" name="Shape 3" descr="Kết quả hình ảnh cho Polycom Pano">
          <a:extLst>
            <a:ext uri="{FF2B5EF4-FFF2-40B4-BE49-F238E27FC236}">
              <a16:creationId xmlns:a16="http://schemas.microsoft.com/office/drawing/2014/main" id="{00000000-0008-0000-0300-0000C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6" name="Shape 3" descr="Kết quả hình ảnh cho Polycom Pano">
          <a:extLst>
            <a:ext uri="{FF2B5EF4-FFF2-40B4-BE49-F238E27FC236}">
              <a16:creationId xmlns:a16="http://schemas.microsoft.com/office/drawing/2014/main" id="{00000000-0008-0000-0300-0000C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7" name="Shape 3" descr="Kết quả hình ảnh cho Polycom Pano">
          <a:extLst>
            <a:ext uri="{FF2B5EF4-FFF2-40B4-BE49-F238E27FC236}">
              <a16:creationId xmlns:a16="http://schemas.microsoft.com/office/drawing/2014/main" id="{00000000-0008-0000-0300-0000C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8" name="Shape 3" descr="Kết quả hình ảnh cho Polycom Pano">
          <a:extLst>
            <a:ext uri="{FF2B5EF4-FFF2-40B4-BE49-F238E27FC236}">
              <a16:creationId xmlns:a16="http://schemas.microsoft.com/office/drawing/2014/main" id="{00000000-0008-0000-0300-0000C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9" name="Shape 3" descr="Kết quả hình ảnh cho Polycom Pano">
          <a:extLst>
            <a:ext uri="{FF2B5EF4-FFF2-40B4-BE49-F238E27FC236}">
              <a16:creationId xmlns:a16="http://schemas.microsoft.com/office/drawing/2014/main" id="{00000000-0008-0000-0300-0000C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0" name="Shape 3" descr="Kết quả hình ảnh cho Polycom Pano">
          <a:extLst>
            <a:ext uri="{FF2B5EF4-FFF2-40B4-BE49-F238E27FC236}">
              <a16:creationId xmlns:a16="http://schemas.microsoft.com/office/drawing/2014/main" id="{00000000-0008-0000-0300-0000C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1" name="Shape 3" descr="Kết quả hình ảnh cho Polycom Pano">
          <a:extLst>
            <a:ext uri="{FF2B5EF4-FFF2-40B4-BE49-F238E27FC236}">
              <a16:creationId xmlns:a16="http://schemas.microsoft.com/office/drawing/2014/main" id="{00000000-0008-0000-0300-0000C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2" name="Shape 3" descr="Kết quả hình ảnh cho Polycom Pano">
          <a:extLst>
            <a:ext uri="{FF2B5EF4-FFF2-40B4-BE49-F238E27FC236}">
              <a16:creationId xmlns:a16="http://schemas.microsoft.com/office/drawing/2014/main" id="{00000000-0008-0000-0300-0000C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3" name="Shape 3" descr="Kết quả hình ảnh cho Polycom Pano">
          <a:extLst>
            <a:ext uri="{FF2B5EF4-FFF2-40B4-BE49-F238E27FC236}">
              <a16:creationId xmlns:a16="http://schemas.microsoft.com/office/drawing/2014/main" id="{00000000-0008-0000-0300-0000C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4" name="Shape 3" descr="Kết quả hình ảnh cho Polycom Pano">
          <a:extLst>
            <a:ext uri="{FF2B5EF4-FFF2-40B4-BE49-F238E27FC236}">
              <a16:creationId xmlns:a16="http://schemas.microsoft.com/office/drawing/2014/main" id="{00000000-0008-0000-0300-0000D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5" name="Shape 3" descr="Kết quả hình ảnh cho Polycom Pano">
          <a:extLst>
            <a:ext uri="{FF2B5EF4-FFF2-40B4-BE49-F238E27FC236}">
              <a16:creationId xmlns:a16="http://schemas.microsoft.com/office/drawing/2014/main" id="{00000000-0008-0000-0300-0000D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6" name="Shape 3" descr="Kết quả hình ảnh cho Polycom Pano">
          <a:extLst>
            <a:ext uri="{FF2B5EF4-FFF2-40B4-BE49-F238E27FC236}">
              <a16:creationId xmlns:a16="http://schemas.microsoft.com/office/drawing/2014/main" id="{00000000-0008-0000-0300-0000D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7" name="Shape 3" descr="Kết quả hình ảnh cho Polycom Pano">
          <a:extLst>
            <a:ext uri="{FF2B5EF4-FFF2-40B4-BE49-F238E27FC236}">
              <a16:creationId xmlns:a16="http://schemas.microsoft.com/office/drawing/2014/main" id="{00000000-0008-0000-0300-0000D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8" name="Shape 3" descr="Kết quả hình ảnh cho Polycom Pano">
          <a:extLst>
            <a:ext uri="{FF2B5EF4-FFF2-40B4-BE49-F238E27FC236}">
              <a16:creationId xmlns:a16="http://schemas.microsoft.com/office/drawing/2014/main" id="{00000000-0008-0000-0300-0000D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9" name="Shape 3" descr="Kết quả hình ảnh cho Polycom Pano">
          <a:extLst>
            <a:ext uri="{FF2B5EF4-FFF2-40B4-BE49-F238E27FC236}">
              <a16:creationId xmlns:a16="http://schemas.microsoft.com/office/drawing/2014/main" id="{00000000-0008-0000-0300-0000D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0" name="Shape 3" descr="Kết quả hình ảnh cho Polycom Pano">
          <a:extLst>
            <a:ext uri="{FF2B5EF4-FFF2-40B4-BE49-F238E27FC236}">
              <a16:creationId xmlns:a16="http://schemas.microsoft.com/office/drawing/2014/main" id="{00000000-0008-0000-0300-0000D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1" name="Shape 3" descr="Kết quả hình ảnh cho Polycom Pano">
          <a:extLst>
            <a:ext uri="{FF2B5EF4-FFF2-40B4-BE49-F238E27FC236}">
              <a16:creationId xmlns:a16="http://schemas.microsoft.com/office/drawing/2014/main" id="{00000000-0008-0000-0300-0000D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2" name="Shape 3" descr="Kết quả hình ảnh cho Polycom Pano">
          <a:extLst>
            <a:ext uri="{FF2B5EF4-FFF2-40B4-BE49-F238E27FC236}">
              <a16:creationId xmlns:a16="http://schemas.microsoft.com/office/drawing/2014/main" id="{00000000-0008-0000-0300-0000D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3" name="Shape 3" descr="Kết quả hình ảnh cho Polycom Pano">
          <a:extLst>
            <a:ext uri="{FF2B5EF4-FFF2-40B4-BE49-F238E27FC236}">
              <a16:creationId xmlns:a16="http://schemas.microsoft.com/office/drawing/2014/main" id="{00000000-0008-0000-0300-0000D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4" name="Shape 3" descr="Kết quả hình ảnh cho Polycom Pano">
          <a:extLst>
            <a:ext uri="{FF2B5EF4-FFF2-40B4-BE49-F238E27FC236}">
              <a16:creationId xmlns:a16="http://schemas.microsoft.com/office/drawing/2014/main" id="{00000000-0008-0000-0300-0000D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5" name="Shape 3" descr="Kết quả hình ảnh cho Polycom Pano">
          <a:extLst>
            <a:ext uri="{FF2B5EF4-FFF2-40B4-BE49-F238E27FC236}">
              <a16:creationId xmlns:a16="http://schemas.microsoft.com/office/drawing/2014/main" id="{00000000-0008-0000-0300-0000D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6" name="Shape 3" descr="Kết quả hình ảnh cho Polycom Pano">
          <a:extLst>
            <a:ext uri="{FF2B5EF4-FFF2-40B4-BE49-F238E27FC236}">
              <a16:creationId xmlns:a16="http://schemas.microsoft.com/office/drawing/2014/main" id="{00000000-0008-0000-0300-0000D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7" name="Shape 3" descr="Kết quả hình ảnh cho Polycom Pano">
          <a:extLst>
            <a:ext uri="{FF2B5EF4-FFF2-40B4-BE49-F238E27FC236}">
              <a16:creationId xmlns:a16="http://schemas.microsoft.com/office/drawing/2014/main" id="{00000000-0008-0000-0300-0000D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8" name="Shape 3" descr="Kết quả hình ảnh cho Polycom Pano">
          <a:extLst>
            <a:ext uri="{FF2B5EF4-FFF2-40B4-BE49-F238E27FC236}">
              <a16:creationId xmlns:a16="http://schemas.microsoft.com/office/drawing/2014/main" id="{00000000-0008-0000-0300-0000D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9" name="Shape 3" descr="Kết quả hình ảnh cho Polycom Pano">
          <a:extLst>
            <a:ext uri="{FF2B5EF4-FFF2-40B4-BE49-F238E27FC236}">
              <a16:creationId xmlns:a16="http://schemas.microsoft.com/office/drawing/2014/main" id="{00000000-0008-0000-0300-0000D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0" name="Shape 3" descr="Kết quả hình ảnh cho Polycom Pano">
          <a:extLst>
            <a:ext uri="{FF2B5EF4-FFF2-40B4-BE49-F238E27FC236}">
              <a16:creationId xmlns:a16="http://schemas.microsoft.com/office/drawing/2014/main" id="{00000000-0008-0000-0300-0000E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1" name="Shape 3" descr="Kết quả hình ảnh cho Polycom Pano">
          <a:extLst>
            <a:ext uri="{FF2B5EF4-FFF2-40B4-BE49-F238E27FC236}">
              <a16:creationId xmlns:a16="http://schemas.microsoft.com/office/drawing/2014/main" id="{00000000-0008-0000-0300-0000E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2" name="Shape 3" descr="Kết quả hình ảnh cho Polycom Pano">
          <a:extLst>
            <a:ext uri="{FF2B5EF4-FFF2-40B4-BE49-F238E27FC236}">
              <a16:creationId xmlns:a16="http://schemas.microsoft.com/office/drawing/2014/main" id="{00000000-0008-0000-0300-0000E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3" name="Shape 3" descr="Kết quả hình ảnh cho Polycom Pano">
          <a:extLst>
            <a:ext uri="{FF2B5EF4-FFF2-40B4-BE49-F238E27FC236}">
              <a16:creationId xmlns:a16="http://schemas.microsoft.com/office/drawing/2014/main" id="{00000000-0008-0000-0300-0000E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4" name="Shape 3" descr="Kết quả hình ảnh cho Polycom Pano">
          <a:extLst>
            <a:ext uri="{FF2B5EF4-FFF2-40B4-BE49-F238E27FC236}">
              <a16:creationId xmlns:a16="http://schemas.microsoft.com/office/drawing/2014/main" id="{00000000-0008-0000-0300-0000E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5" name="Shape 3" descr="Kết quả hình ảnh cho Polycom Pano">
          <a:extLst>
            <a:ext uri="{FF2B5EF4-FFF2-40B4-BE49-F238E27FC236}">
              <a16:creationId xmlns:a16="http://schemas.microsoft.com/office/drawing/2014/main" id="{00000000-0008-0000-0300-0000E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6" name="Shape 3" descr="Kết quả hình ảnh cho Polycom Pano">
          <a:extLst>
            <a:ext uri="{FF2B5EF4-FFF2-40B4-BE49-F238E27FC236}">
              <a16:creationId xmlns:a16="http://schemas.microsoft.com/office/drawing/2014/main" id="{00000000-0008-0000-0300-0000E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7" name="Shape 3" descr="Kết quả hình ảnh cho Polycom Pano">
          <a:extLst>
            <a:ext uri="{FF2B5EF4-FFF2-40B4-BE49-F238E27FC236}">
              <a16:creationId xmlns:a16="http://schemas.microsoft.com/office/drawing/2014/main" id="{00000000-0008-0000-0300-0000E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8" name="Shape 3" descr="Kết quả hình ảnh cho Polycom Pano">
          <a:extLst>
            <a:ext uri="{FF2B5EF4-FFF2-40B4-BE49-F238E27FC236}">
              <a16:creationId xmlns:a16="http://schemas.microsoft.com/office/drawing/2014/main" id="{00000000-0008-0000-0300-0000E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9" name="Shape 3" descr="Kết quả hình ảnh cho Polycom Pano">
          <a:extLst>
            <a:ext uri="{FF2B5EF4-FFF2-40B4-BE49-F238E27FC236}">
              <a16:creationId xmlns:a16="http://schemas.microsoft.com/office/drawing/2014/main" id="{00000000-0008-0000-0300-0000E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0" name="Shape 3" descr="Kết quả hình ảnh cho Polycom Pano">
          <a:extLst>
            <a:ext uri="{FF2B5EF4-FFF2-40B4-BE49-F238E27FC236}">
              <a16:creationId xmlns:a16="http://schemas.microsoft.com/office/drawing/2014/main" id="{00000000-0008-0000-0300-0000E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1" name="Shape 3" descr="Kết quả hình ảnh cho Polycom Pano">
          <a:extLst>
            <a:ext uri="{FF2B5EF4-FFF2-40B4-BE49-F238E27FC236}">
              <a16:creationId xmlns:a16="http://schemas.microsoft.com/office/drawing/2014/main" id="{00000000-0008-0000-0300-0000E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2" name="Shape 3" descr="Kết quả hình ảnh cho Polycom Pano">
          <a:extLst>
            <a:ext uri="{FF2B5EF4-FFF2-40B4-BE49-F238E27FC236}">
              <a16:creationId xmlns:a16="http://schemas.microsoft.com/office/drawing/2014/main" id="{00000000-0008-0000-0300-0000E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3" name="Shape 3" descr="Kết quả hình ảnh cho Polycom Pano">
          <a:extLst>
            <a:ext uri="{FF2B5EF4-FFF2-40B4-BE49-F238E27FC236}">
              <a16:creationId xmlns:a16="http://schemas.microsoft.com/office/drawing/2014/main" id="{00000000-0008-0000-0300-0000E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4" name="Shape 3" descr="Kết quả hình ảnh cho Polycom Pano">
          <a:extLst>
            <a:ext uri="{FF2B5EF4-FFF2-40B4-BE49-F238E27FC236}">
              <a16:creationId xmlns:a16="http://schemas.microsoft.com/office/drawing/2014/main" id="{00000000-0008-0000-0300-0000E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5" name="Shape 3" descr="Kết quả hình ảnh cho Polycom Pano">
          <a:extLst>
            <a:ext uri="{FF2B5EF4-FFF2-40B4-BE49-F238E27FC236}">
              <a16:creationId xmlns:a16="http://schemas.microsoft.com/office/drawing/2014/main" id="{00000000-0008-0000-0300-0000E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6" name="Shape 3" descr="Kết quả hình ảnh cho Polycom Pano">
          <a:extLst>
            <a:ext uri="{FF2B5EF4-FFF2-40B4-BE49-F238E27FC236}">
              <a16:creationId xmlns:a16="http://schemas.microsoft.com/office/drawing/2014/main" id="{00000000-0008-0000-0300-0000F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7" name="Shape 3" descr="Kết quả hình ảnh cho Polycom Pano">
          <a:extLst>
            <a:ext uri="{FF2B5EF4-FFF2-40B4-BE49-F238E27FC236}">
              <a16:creationId xmlns:a16="http://schemas.microsoft.com/office/drawing/2014/main" id="{00000000-0008-0000-0300-0000F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8" name="Shape 3" descr="Kết quả hình ảnh cho Polycom Pano">
          <a:extLst>
            <a:ext uri="{FF2B5EF4-FFF2-40B4-BE49-F238E27FC236}">
              <a16:creationId xmlns:a16="http://schemas.microsoft.com/office/drawing/2014/main" id="{00000000-0008-0000-0300-0000F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9" name="Shape 3" descr="Kết quả hình ảnh cho Polycom Pano">
          <a:extLst>
            <a:ext uri="{FF2B5EF4-FFF2-40B4-BE49-F238E27FC236}">
              <a16:creationId xmlns:a16="http://schemas.microsoft.com/office/drawing/2014/main" id="{00000000-0008-0000-0300-0000F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0" name="Shape 3" descr="Kết quả hình ảnh cho Polycom Pano">
          <a:extLst>
            <a:ext uri="{FF2B5EF4-FFF2-40B4-BE49-F238E27FC236}">
              <a16:creationId xmlns:a16="http://schemas.microsoft.com/office/drawing/2014/main" id="{00000000-0008-0000-0300-0000F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1" name="Shape 3" descr="Kết quả hình ảnh cho Polycom Pano">
          <a:extLst>
            <a:ext uri="{FF2B5EF4-FFF2-40B4-BE49-F238E27FC236}">
              <a16:creationId xmlns:a16="http://schemas.microsoft.com/office/drawing/2014/main" id="{00000000-0008-0000-0300-0000F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2" name="Shape 3" descr="Kết quả hình ảnh cho Polycom Pano">
          <a:extLst>
            <a:ext uri="{FF2B5EF4-FFF2-40B4-BE49-F238E27FC236}">
              <a16:creationId xmlns:a16="http://schemas.microsoft.com/office/drawing/2014/main" id="{00000000-0008-0000-0300-0000F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3" name="Shape 3" descr="Kết quả hình ảnh cho Polycom Pano">
          <a:extLst>
            <a:ext uri="{FF2B5EF4-FFF2-40B4-BE49-F238E27FC236}">
              <a16:creationId xmlns:a16="http://schemas.microsoft.com/office/drawing/2014/main" id="{00000000-0008-0000-0300-0000F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4" name="Shape 3" descr="Kết quả hình ảnh cho Polycom Pano">
          <a:extLst>
            <a:ext uri="{FF2B5EF4-FFF2-40B4-BE49-F238E27FC236}">
              <a16:creationId xmlns:a16="http://schemas.microsoft.com/office/drawing/2014/main" id="{00000000-0008-0000-0300-0000F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5" name="Shape 3" descr="Kết quả hình ảnh cho Polycom Pano">
          <a:extLst>
            <a:ext uri="{FF2B5EF4-FFF2-40B4-BE49-F238E27FC236}">
              <a16:creationId xmlns:a16="http://schemas.microsoft.com/office/drawing/2014/main" id="{00000000-0008-0000-0300-0000F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6" name="Shape 3" descr="Kết quả hình ảnh cho Polycom Pano">
          <a:extLst>
            <a:ext uri="{FF2B5EF4-FFF2-40B4-BE49-F238E27FC236}">
              <a16:creationId xmlns:a16="http://schemas.microsoft.com/office/drawing/2014/main" id="{00000000-0008-0000-0300-0000F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7" name="Shape 3" descr="Kết quả hình ảnh cho Polycom Pano">
          <a:extLst>
            <a:ext uri="{FF2B5EF4-FFF2-40B4-BE49-F238E27FC236}">
              <a16:creationId xmlns:a16="http://schemas.microsoft.com/office/drawing/2014/main" id="{00000000-0008-0000-0300-0000F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8" name="Shape 3" descr="Kết quả hình ảnh cho Polycom Pano">
          <a:extLst>
            <a:ext uri="{FF2B5EF4-FFF2-40B4-BE49-F238E27FC236}">
              <a16:creationId xmlns:a16="http://schemas.microsoft.com/office/drawing/2014/main" id="{00000000-0008-0000-0300-0000F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9" name="Shape 3" descr="Kết quả hình ảnh cho Polycom Pano">
          <a:extLst>
            <a:ext uri="{FF2B5EF4-FFF2-40B4-BE49-F238E27FC236}">
              <a16:creationId xmlns:a16="http://schemas.microsoft.com/office/drawing/2014/main" id="{00000000-0008-0000-0300-0000F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0" name="Shape 3" descr="Kết quả hình ảnh cho Polycom Pano">
          <a:extLst>
            <a:ext uri="{FF2B5EF4-FFF2-40B4-BE49-F238E27FC236}">
              <a16:creationId xmlns:a16="http://schemas.microsoft.com/office/drawing/2014/main" id="{00000000-0008-0000-0300-0000F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1" name="Shape 3" descr="Kết quả hình ảnh cho Polycom Pano">
          <a:extLst>
            <a:ext uri="{FF2B5EF4-FFF2-40B4-BE49-F238E27FC236}">
              <a16:creationId xmlns:a16="http://schemas.microsoft.com/office/drawing/2014/main" id="{00000000-0008-0000-0300-0000F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2" name="Shape 3" descr="Kết quả hình ảnh cho Polycom Pano">
          <a:extLst>
            <a:ext uri="{FF2B5EF4-FFF2-40B4-BE49-F238E27FC236}">
              <a16:creationId xmlns:a16="http://schemas.microsoft.com/office/drawing/2014/main" id="{00000000-0008-0000-0300-00000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3" name="Shape 3" descr="Kết quả hình ảnh cho Polycom Pano">
          <a:extLst>
            <a:ext uri="{FF2B5EF4-FFF2-40B4-BE49-F238E27FC236}">
              <a16:creationId xmlns:a16="http://schemas.microsoft.com/office/drawing/2014/main" id="{00000000-0008-0000-0300-00000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4" name="Shape 3" descr="Kết quả hình ảnh cho Polycom Pano">
          <a:extLst>
            <a:ext uri="{FF2B5EF4-FFF2-40B4-BE49-F238E27FC236}">
              <a16:creationId xmlns:a16="http://schemas.microsoft.com/office/drawing/2014/main" id="{00000000-0008-0000-0300-00000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5" name="Shape 3" descr="Kết quả hình ảnh cho Polycom Pano">
          <a:extLst>
            <a:ext uri="{FF2B5EF4-FFF2-40B4-BE49-F238E27FC236}">
              <a16:creationId xmlns:a16="http://schemas.microsoft.com/office/drawing/2014/main" id="{00000000-0008-0000-0300-00000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6" name="Shape 3" descr="Kết quả hình ảnh cho Polycom Pano">
          <a:extLst>
            <a:ext uri="{FF2B5EF4-FFF2-40B4-BE49-F238E27FC236}">
              <a16:creationId xmlns:a16="http://schemas.microsoft.com/office/drawing/2014/main" id="{00000000-0008-0000-0300-00000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7" name="Shape 3" descr="Kết quả hình ảnh cho Polycom Pano">
          <a:extLst>
            <a:ext uri="{FF2B5EF4-FFF2-40B4-BE49-F238E27FC236}">
              <a16:creationId xmlns:a16="http://schemas.microsoft.com/office/drawing/2014/main" id="{00000000-0008-0000-0300-00000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8" name="Shape 3" descr="Kết quả hình ảnh cho Polycom Pano">
          <a:extLst>
            <a:ext uri="{FF2B5EF4-FFF2-40B4-BE49-F238E27FC236}">
              <a16:creationId xmlns:a16="http://schemas.microsoft.com/office/drawing/2014/main" id="{00000000-0008-0000-0300-00000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9" name="Shape 3" descr="Kết quả hình ảnh cho Polycom Pano">
          <a:extLst>
            <a:ext uri="{FF2B5EF4-FFF2-40B4-BE49-F238E27FC236}">
              <a16:creationId xmlns:a16="http://schemas.microsoft.com/office/drawing/2014/main" id="{00000000-0008-0000-0300-00000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0" name="Shape 3" descr="Kết quả hình ảnh cho Polycom Pano">
          <a:extLst>
            <a:ext uri="{FF2B5EF4-FFF2-40B4-BE49-F238E27FC236}">
              <a16:creationId xmlns:a16="http://schemas.microsoft.com/office/drawing/2014/main" id="{00000000-0008-0000-0300-00000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1" name="Shape 3" descr="Kết quả hình ảnh cho Polycom Pano">
          <a:extLst>
            <a:ext uri="{FF2B5EF4-FFF2-40B4-BE49-F238E27FC236}">
              <a16:creationId xmlns:a16="http://schemas.microsoft.com/office/drawing/2014/main" id="{00000000-0008-0000-0300-00000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2" name="Shape 3" descr="Kết quả hình ảnh cho Polycom Pano">
          <a:extLst>
            <a:ext uri="{FF2B5EF4-FFF2-40B4-BE49-F238E27FC236}">
              <a16:creationId xmlns:a16="http://schemas.microsoft.com/office/drawing/2014/main" id="{00000000-0008-0000-0300-00000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3" name="Shape 3" descr="Kết quả hình ảnh cho Polycom Pano">
          <a:extLst>
            <a:ext uri="{FF2B5EF4-FFF2-40B4-BE49-F238E27FC236}">
              <a16:creationId xmlns:a16="http://schemas.microsoft.com/office/drawing/2014/main" id="{00000000-0008-0000-0300-00000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4" name="Shape 3" descr="Kết quả hình ảnh cho Polycom Pano">
          <a:extLst>
            <a:ext uri="{FF2B5EF4-FFF2-40B4-BE49-F238E27FC236}">
              <a16:creationId xmlns:a16="http://schemas.microsoft.com/office/drawing/2014/main" id="{00000000-0008-0000-0300-00000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5" name="Shape 3" descr="Kết quả hình ảnh cho Polycom Pano">
          <a:extLst>
            <a:ext uri="{FF2B5EF4-FFF2-40B4-BE49-F238E27FC236}">
              <a16:creationId xmlns:a16="http://schemas.microsoft.com/office/drawing/2014/main" id="{00000000-0008-0000-0300-00000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6" name="Shape 3" descr="Kết quả hình ảnh cho Polycom Pano">
          <a:extLst>
            <a:ext uri="{FF2B5EF4-FFF2-40B4-BE49-F238E27FC236}">
              <a16:creationId xmlns:a16="http://schemas.microsoft.com/office/drawing/2014/main" id="{00000000-0008-0000-0300-00000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7" name="Shape 3" descr="Kết quả hình ảnh cho Polycom Pano">
          <a:extLst>
            <a:ext uri="{FF2B5EF4-FFF2-40B4-BE49-F238E27FC236}">
              <a16:creationId xmlns:a16="http://schemas.microsoft.com/office/drawing/2014/main" id="{00000000-0008-0000-0300-00000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8" name="Shape 3" descr="Kết quả hình ảnh cho Polycom Pano">
          <a:extLst>
            <a:ext uri="{FF2B5EF4-FFF2-40B4-BE49-F238E27FC236}">
              <a16:creationId xmlns:a16="http://schemas.microsoft.com/office/drawing/2014/main" id="{00000000-0008-0000-0300-00001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9" name="Shape 3" descr="Kết quả hình ảnh cho Polycom Pano">
          <a:extLst>
            <a:ext uri="{FF2B5EF4-FFF2-40B4-BE49-F238E27FC236}">
              <a16:creationId xmlns:a16="http://schemas.microsoft.com/office/drawing/2014/main" id="{00000000-0008-0000-0300-00001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0" name="Shape 3" descr="Kết quả hình ảnh cho Polycom Pano">
          <a:extLst>
            <a:ext uri="{FF2B5EF4-FFF2-40B4-BE49-F238E27FC236}">
              <a16:creationId xmlns:a16="http://schemas.microsoft.com/office/drawing/2014/main" id="{00000000-0008-0000-0300-00001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1" name="Shape 3" descr="Kết quả hình ảnh cho Polycom Pano">
          <a:extLst>
            <a:ext uri="{FF2B5EF4-FFF2-40B4-BE49-F238E27FC236}">
              <a16:creationId xmlns:a16="http://schemas.microsoft.com/office/drawing/2014/main" id="{00000000-0008-0000-0300-00001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2" name="Shape 3" descr="Kết quả hình ảnh cho Polycom Pano">
          <a:extLst>
            <a:ext uri="{FF2B5EF4-FFF2-40B4-BE49-F238E27FC236}">
              <a16:creationId xmlns:a16="http://schemas.microsoft.com/office/drawing/2014/main" id="{00000000-0008-0000-0300-00001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3" name="Shape 3" descr="Kết quả hình ảnh cho Polycom Pano">
          <a:extLst>
            <a:ext uri="{FF2B5EF4-FFF2-40B4-BE49-F238E27FC236}">
              <a16:creationId xmlns:a16="http://schemas.microsoft.com/office/drawing/2014/main" id="{00000000-0008-0000-0300-00001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4" name="Shape 3" descr="Kết quả hình ảnh cho Polycom Pano">
          <a:extLst>
            <a:ext uri="{FF2B5EF4-FFF2-40B4-BE49-F238E27FC236}">
              <a16:creationId xmlns:a16="http://schemas.microsoft.com/office/drawing/2014/main" id="{00000000-0008-0000-0300-00001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5" name="Shape 3" descr="Kết quả hình ảnh cho Polycom Pano">
          <a:extLst>
            <a:ext uri="{FF2B5EF4-FFF2-40B4-BE49-F238E27FC236}">
              <a16:creationId xmlns:a16="http://schemas.microsoft.com/office/drawing/2014/main" id="{00000000-0008-0000-0300-00001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6" name="Shape 3" descr="Kết quả hình ảnh cho Polycom Pano">
          <a:extLst>
            <a:ext uri="{FF2B5EF4-FFF2-40B4-BE49-F238E27FC236}">
              <a16:creationId xmlns:a16="http://schemas.microsoft.com/office/drawing/2014/main" id="{00000000-0008-0000-0300-00001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7" name="Shape 3" descr="Kết quả hình ảnh cho Polycom Pano">
          <a:extLst>
            <a:ext uri="{FF2B5EF4-FFF2-40B4-BE49-F238E27FC236}">
              <a16:creationId xmlns:a16="http://schemas.microsoft.com/office/drawing/2014/main" id="{00000000-0008-0000-0300-00001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8" name="Shape 3" descr="Kết quả hình ảnh cho Polycom Pano">
          <a:extLst>
            <a:ext uri="{FF2B5EF4-FFF2-40B4-BE49-F238E27FC236}">
              <a16:creationId xmlns:a16="http://schemas.microsoft.com/office/drawing/2014/main" id="{00000000-0008-0000-0300-00001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9" name="Shape 3" descr="Kết quả hình ảnh cho Polycom Pano">
          <a:extLst>
            <a:ext uri="{FF2B5EF4-FFF2-40B4-BE49-F238E27FC236}">
              <a16:creationId xmlns:a16="http://schemas.microsoft.com/office/drawing/2014/main" id="{00000000-0008-0000-0300-00001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0" name="Shape 3" descr="Kết quả hình ảnh cho Polycom Pano">
          <a:extLst>
            <a:ext uri="{FF2B5EF4-FFF2-40B4-BE49-F238E27FC236}">
              <a16:creationId xmlns:a16="http://schemas.microsoft.com/office/drawing/2014/main" id="{00000000-0008-0000-0300-00001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1" name="Shape 3" descr="Kết quả hình ảnh cho Polycom Pano">
          <a:extLst>
            <a:ext uri="{FF2B5EF4-FFF2-40B4-BE49-F238E27FC236}">
              <a16:creationId xmlns:a16="http://schemas.microsoft.com/office/drawing/2014/main" id="{00000000-0008-0000-0300-00001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2" name="Shape 3" descr="Kết quả hình ảnh cho Polycom Pano">
          <a:extLst>
            <a:ext uri="{FF2B5EF4-FFF2-40B4-BE49-F238E27FC236}">
              <a16:creationId xmlns:a16="http://schemas.microsoft.com/office/drawing/2014/main" id="{00000000-0008-0000-0300-00001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3" name="Shape 3" descr="Kết quả hình ảnh cho Polycom Pano">
          <a:extLst>
            <a:ext uri="{FF2B5EF4-FFF2-40B4-BE49-F238E27FC236}">
              <a16:creationId xmlns:a16="http://schemas.microsoft.com/office/drawing/2014/main" id="{00000000-0008-0000-0300-00001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4" name="Shape 3" descr="Kết quả hình ảnh cho Polycom Pano">
          <a:extLst>
            <a:ext uri="{FF2B5EF4-FFF2-40B4-BE49-F238E27FC236}">
              <a16:creationId xmlns:a16="http://schemas.microsoft.com/office/drawing/2014/main" id="{00000000-0008-0000-0300-00002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5" name="Shape 3" descr="Kết quả hình ảnh cho Polycom Pano">
          <a:extLst>
            <a:ext uri="{FF2B5EF4-FFF2-40B4-BE49-F238E27FC236}">
              <a16:creationId xmlns:a16="http://schemas.microsoft.com/office/drawing/2014/main" id="{00000000-0008-0000-0300-00002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6" name="Shape 3" descr="Kết quả hình ảnh cho Polycom Pano">
          <a:extLst>
            <a:ext uri="{FF2B5EF4-FFF2-40B4-BE49-F238E27FC236}">
              <a16:creationId xmlns:a16="http://schemas.microsoft.com/office/drawing/2014/main" id="{00000000-0008-0000-0300-00002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7" name="Shape 3" descr="Kết quả hình ảnh cho Polycom Pano">
          <a:extLst>
            <a:ext uri="{FF2B5EF4-FFF2-40B4-BE49-F238E27FC236}">
              <a16:creationId xmlns:a16="http://schemas.microsoft.com/office/drawing/2014/main" id="{00000000-0008-0000-0300-00002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8" name="Shape 3" descr="Kết quả hình ảnh cho Polycom Pano">
          <a:extLst>
            <a:ext uri="{FF2B5EF4-FFF2-40B4-BE49-F238E27FC236}">
              <a16:creationId xmlns:a16="http://schemas.microsoft.com/office/drawing/2014/main" id="{00000000-0008-0000-0300-00002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9" name="Shape 3" descr="Kết quả hình ảnh cho Polycom Pano">
          <a:extLst>
            <a:ext uri="{FF2B5EF4-FFF2-40B4-BE49-F238E27FC236}">
              <a16:creationId xmlns:a16="http://schemas.microsoft.com/office/drawing/2014/main" id="{00000000-0008-0000-0300-00002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0" name="Shape 3" descr="Kết quả hình ảnh cho Polycom Pano">
          <a:extLst>
            <a:ext uri="{FF2B5EF4-FFF2-40B4-BE49-F238E27FC236}">
              <a16:creationId xmlns:a16="http://schemas.microsoft.com/office/drawing/2014/main" id="{00000000-0008-0000-0300-00002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1" name="Shape 3" descr="Kết quả hình ảnh cho Polycom Pano">
          <a:extLst>
            <a:ext uri="{FF2B5EF4-FFF2-40B4-BE49-F238E27FC236}">
              <a16:creationId xmlns:a16="http://schemas.microsoft.com/office/drawing/2014/main" id="{00000000-0008-0000-0300-00002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2" name="Shape 3" descr="Kết quả hình ảnh cho Polycom Pano">
          <a:extLst>
            <a:ext uri="{FF2B5EF4-FFF2-40B4-BE49-F238E27FC236}">
              <a16:creationId xmlns:a16="http://schemas.microsoft.com/office/drawing/2014/main" id="{00000000-0008-0000-0300-00002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3" name="Shape 3" descr="Kết quả hình ảnh cho Polycom Pano">
          <a:extLst>
            <a:ext uri="{FF2B5EF4-FFF2-40B4-BE49-F238E27FC236}">
              <a16:creationId xmlns:a16="http://schemas.microsoft.com/office/drawing/2014/main" id="{00000000-0008-0000-0300-00002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4" name="Shape 3" descr="Kết quả hình ảnh cho Polycom Pano">
          <a:extLst>
            <a:ext uri="{FF2B5EF4-FFF2-40B4-BE49-F238E27FC236}">
              <a16:creationId xmlns:a16="http://schemas.microsoft.com/office/drawing/2014/main" id="{00000000-0008-0000-0300-00002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5" name="Shape 3" descr="Kết quả hình ảnh cho Polycom Pano">
          <a:extLst>
            <a:ext uri="{FF2B5EF4-FFF2-40B4-BE49-F238E27FC236}">
              <a16:creationId xmlns:a16="http://schemas.microsoft.com/office/drawing/2014/main" id="{00000000-0008-0000-0300-00002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6" name="Shape 3" descr="Kết quả hình ảnh cho Polycom Pano">
          <a:extLst>
            <a:ext uri="{FF2B5EF4-FFF2-40B4-BE49-F238E27FC236}">
              <a16:creationId xmlns:a16="http://schemas.microsoft.com/office/drawing/2014/main" id="{00000000-0008-0000-0300-00002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7" name="Shape 3" descr="Kết quả hình ảnh cho Polycom Pano">
          <a:extLst>
            <a:ext uri="{FF2B5EF4-FFF2-40B4-BE49-F238E27FC236}">
              <a16:creationId xmlns:a16="http://schemas.microsoft.com/office/drawing/2014/main" id="{00000000-0008-0000-0300-00002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8" name="Shape 3" descr="Kết quả hình ảnh cho Polycom Pano">
          <a:extLst>
            <a:ext uri="{FF2B5EF4-FFF2-40B4-BE49-F238E27FC236}">
              <a16:creationId xmlns:a16="http://schemas.microsoft.com/office/drawing/2014/main" id="{00000000-0008-0000-0300-00002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9" name="Shape 3" descr="Kết quả hình ảnh cho Polycom Pano">
          <a:extLst>
            <a:ext uri="{FF2B5EF4-FFF2-40B4-BE49-F238E27FC236}">
              <a16:creationId xmlns:a16="http://schemas.microsoft.com/office/drawing/2014/main" id="{00000000-0008-0000-0300-00002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0" name="Shape 3" descr="Kết quả hình ảnh cho Polycom Pano">
          <a:extLst>
            <a:ext uri="{FF2B5EF4-FFF2-40B4-BE49-F238E27FC236}">
              <a16:creationId xmlns:a16="http://schemas.microsoft.com/office/drawing/2014/main" id="{00000000-0008-0000-0300-00003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1" name="Shape 3" descr="Kết quả hình ảnh cho Polycom Pano">
          <a:extLst>
            <a:ext uri="{FF2B5EF4-FFF2-40B4-BE49-F238E27FC236}">
              <a16:creationId xmlns:a16="http://schemas.microsoft.com/office/drawing/2014/main" id="{00000000-0008-0000-0300-00003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2" name="Shape 3" descr="Kết quả hình ảnh cho Polycom Pano">
          <a:extLst>
            <a:ext uri="{FF2B5EF4-FFF2-40B4-BE49-F238E27FC236}">
              <a16:creationId xmlns:a16="http://schemas.microsoft.com/office/drawing/2014/main" id="{00000000-0008-0000-0300-00003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3" name="Shape 3" descr="Kết quả hình ảnh cho Polycom Pano">
          <a:extLst>
            <a:ext uri="{FF2B5EF4-FFF2-40B4-BE49-F238E27FC236}">
              <a16:creationId xmlns:a16="http://schemas.microsoft.com/office/drawing/2014/main" id="{00000000-0008-0000-0300-00003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4" name="Shape 3" descr="Kết quả hình ảnh cho Polycom Pano">
          <a:extLst>
            <a:ext uri="{FF2B5EF4-FFF2-40B4-BE49-F238E27FC236}">
              <a16:creationId xmlns:a16="http://schemas.microsoft.com/office/drawing/2014/main" id="{00000000-0008-0000-0300-00003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5" name="Shape 3" descr="Kết quả hình ảnh cho Polycom Pano">
          <a:extLst>
            <a:ext uri="{FF2B5EF4-FFF2-40B4-BE49-F238E27FC236}">
              <a16:creationId xmlns:a16="http://schemas.microsoft.com/office/drawing/2014/main" id="{00000000-0008-0000-0300-00003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6" name="Shape 3" descr="Kết quả hình ảnh cho Polycom Pano">
          <a:extLst>
            <a:ext uri="{FF2B5EF4-FFF2-40B4-BE49-F238E27FC236}">
              <a16:creationId xmlns:a16="http://schemas.microsoft.com/office/drawing/2014/main" id="{00000000-0008-0000-0300-00003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7" name="Shape 3" descr="Kết quả hình ảnh cho Polycom Pano">
          <a:extLst>
            <a:ext uri="{FF2B5EF4-FFF2-40B4-BE49-F238E27FC236}">
              <a16:creationId xmlns:a16="http://schemas.microsoft.com/office/drawing/2014/main" id="{00000000-0008-0000-0300-00003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8" name="Shape 3" descr="Kết quả hình ảnh cho Polycom Pano">
          <a:extLst>
            <a:ext uri="{FF2B5EF4-FFF2-40B4-BE49-F238E27FC236}">
              <a16:creationId xmlns:a16="http://schemas.microsoft.com/office/drawing/2014/main" id="{00000000-0008-0000-0300-00003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9" name="Shape 3" descr="Kết quả hình ảnh cho Polycom Pano">
          <a:extLst>
            <a:ext uri="{FF2B5EF4-FFF2-40B4-BE49-F238E27FC236}">
              <a16:creationId xmlns:a16="http://schemas.microsoft.com/office/drawing/2014/main" id="{00000000-0008-0000-0300-00003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0" name="Shape 3" descr="Kết quả hình ảnh cho Polycom Pano">
          <a:extLst>
            <a:ext uri="{FF2B5EF4-FFF2-40B4-BE49-F238E27FC236}">
              <a16:creationId xmlns:a16="http://schemas.microsoft.com/office/drawing/2014/main" id="{00000000-0008-0000-0300-00003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1" name="Shape 3" descr="Kết quả hình ảnh cho Polycom Pano">
          <a:extLst>
            <a:ext uri="{FF2B5EF4-FFF2-40B4-BE49-F238E27FC236}">
              <a16:creationId xmlns:a16="http://schemas.microsoft.com/office/drawing/2014/main" id="{00000000-0008-0000-0300-00003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2" name="Shape 3" descr="Kết quả hình ảnh cho Polycom Pano">
          <a:extLst>
            <a:ext uri="{FF2B5EF4-FFF2-40B4-BE49-F238E27FC236}">
              <a16:creationId xmlns:a16="http://schemas.microsoft.com/office/drawing/2014/main" id="{00000000-0008-0000-0300-00003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3" name="Shape 3" descr="Kết quả hình ảnh cho Polycom Pano">
          <a:extLst>
            <a:ext uri="{FF2B5EF4-FFF2-40B4-BE49-F238E27FC236}">
              <a16:creationId xmlns:a16="http://schemas.microsoft.com/office/drawing/2014/main" id="{00000000-0008-0000-0300-00003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4" name="Shape 3" descr="Kết quả hình ảnh cho Polycom Pano">
          <a:extLst>
            <a:ext uri="{FF2B5EF4-FFF2-40B4-BE49-F238E27FC236}">
              <a16:creationId xmlns:a16="http://schemas.microsoft.com/office/drawing/2014/main" id="{00000000-0008-0000-0300-00003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5" name="Shape 3" descr="Kết quả hình ảnh cho Polycom Pano">
          <a:extLst>
            <a:ext uri="{FF2B5EF4-FFF2-40B4-BE49-F238E27FC236}">
              <a16:creationId xmlns:a16="http://schemas.microsoft.com/office/drawing/2014/main" id="{00000000-0008-0000-0300-00003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6" name="Shape 3" descr="Kết quả hình ảnh cho Polycom Pano">
          <a:extLst>
            <a:ext uri="{FF2B5EF4-FFF2-40B4-BE49-F238E27FC236}">
              <a16:creationId xmlns:a16="http://schemas.microsoft.com/office/drawing/2014/main" id="{00000000-0008-0000-0300-00004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7" name="Shape 3" descr="Kết quả hình ảnh cho Polycom Pano">
          <a:extLst>
            <a:ext uri="{FF2B5EF4-FFF2-40B4-BE49-F238E27FC236}">
              <a16:creationId xmlns:a16="http://schemas.microsoft.com/office/drawing/2014/main" id="{00000000-0008-0000-0300-00004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8" name="Shape 3" descr="Kết quả hình ảnh cho Polycom Pano">
          <a:extLst>
            <a:ext uri="{FF2B5EF4-FFF2-40B4-BE49-F238E27FC236}">
              <a16:creationId xmlns:a16="http://schemas.microsoft.com/office/drawing/2014/main" id="{00000000-0008-0000-0300-00004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9" name="Shape 3" descr="Kết quả hình ảnh cho Polycom Pano">
          <a:extLst>
            <a:ext uri="{FF2B5EF4-FFF2-40B4-BE49-F238E27FC236}">
              <a16:creationId xmlns:a16="http://schemas.microsoft.com/office/drawing/2014/main" id="{00000000-0008-0000-0300-00004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0" name="Shape 3" descr="Kết quả hình ảnh cho Polycom Pano">
          <a:extLst>
            <a:ext uri="{FF2B5EF4-FFF2-40B4-BE49-F238E27FC236}">
              <a16:creationId xmlns:a16="http://schemas.microsoft.com/office/drawing/2014/main" id="{00000000-0008-0000-0300-00004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1" name="Shape 3" descr="Kết quả hình ảnh cho Polycom Pano">
          <a:extLst>
            <a:ext uri="{FF2B5EF4-FFF2-40B4-BE49-F238E27FC236}">
              <a16:creationId xmlns:a16="http://schemas.microsoft.com/office/drawing/2014/main" id="{00000000-0008-0000-0300-00004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2" name="Shape 3" descr="Kết quả hình ảnh cho Polycom Pano">
          <a:extLst>
            <a:ext uri="{FF2B5EF4-FFF2-40B4-BE49-F238E27FC236}">
              <a16:creationId xmlns:a16="http://schemas.microsoft.com/office/drawing/2014/main" id="{00000000-0008-0000-0300-00004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3" name="Shape 3" descr="Kết quả hình ảnh cho Polycom Pano">
          <a:extLst>
            <a:ext uri="{FF2B5EF4-FFF2-40B4-BE49-F238E27FC236}">
              <a16:creationId xmlns:a16="http://schemas.microsoft.com/office/drawing/2014/main" id="{00000000-0008-0000-0300-00004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4" name="Shape 3" descr="Kết quả hình ảnh cho Polycom Pano">
          <a:extLst>
            <a:ext uri="{FF2B5EF4-FFF2-40B4-BE49-F238E27FC236}">
              <a16:creationId xmlns:a16="http://schemas.microsoft.com/office/drawing/2014/main" id="{00000000-0008-0000-0300-00004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5" name="Shape 3" descr="Kết quả hình ảnh cho Polycom Pano">
          <a:extLst>
            <a:ext uri="{FF2B5EF4-FFF2-40B4-BE49-F238E27FC236}">
              <a16:creationId xmlns:a16="http://schemas.microsoft.com/office/drawing/2014/main" id="{00000000-0008-0000-0300-00004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6" name="Shape 3" descr="Kết quả hình ảnh cho Polycom Pano">
          <a:extLst>
            <a:ext uri="{FF2B5EF4-FFF2-40B4-BE49-F238E27FC236}">
              <a16:creationId xmlns:a16="http://schemas.microsoft.com/office/drawing/2014/main" id="{00000000-0008-0000-0300-00004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7" name="Shape 3" descr="Kết quả hình ảnh cho Polycom Pano">
          <a:extLst>
            <a:ext uri="{FF2B5EF4-FFF2-40B4-BE49-F238E27FC236}">
              <a16:creationId xmlns:a16="http://schemas.microsoft.com/office/drawing/2014/main" id="{00000000-0008-0000-0300-00004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8" name="Shape 3" descr="Kết quả hình ảnh cho Polycom Pano">
          <a:extLst>
            <a:ext uri="{FF2B5EF4-FFF2-40B4-BE49-F238E27FC236}">
              <a16:creationId xmlns:a16="http://schemas.microsoft.com/office/drawing/2014/main" id="{00000000-0008-0000-0300-00004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9" name="Shape 3" descr="Kết quả hình ảnh cho Polycom Pano">
          <a:extLst>
            <a:ext uri="{FF2B5EF4-FFF2-40B4-BE49-F238E27FC236}">
              <a16:creationId xmlns:a16="http://schemas.microsoft.com/office/drawing/2014/main" id="{00000000-0008-0000-0300-00004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0" name="Shape 3" descr="Kết quả hình ảnh cho Polycom Pano">
          <a:extLst>
            <a:ext uri="{FF2B5EF4-FFF2-40B4-BE49-F238E27FC236}">
              <a16:creationId xmlns:a16="http://schemas.microsoft.com/office/drawing/2014/main" id="{00000000-0008-0000-0300-00004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1" name="Shape 3" descr="Kết quả hình ảnh cho Polycom Pano">
          <a:extLst>
            <a:ext uri="{FF2B5EF4-FFF2-40B4-BE49-F238E27FC236}">
              <a16:creationId xmlns:a16="http://schemas.microsoft.com/office/drawing/2014/main" id="{00000000-0008-0000-0300-00004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2" name="Shape 3" descr="Kết quả hình ảnh cho Polycom Pano">
          <a:extLst>
            <a:ext uri="{FF2B5EF4-FFF2-40B4-BE49-F238E27FC236}">
              <a16:creationId xmlns:a16="http://schemas.microsoft.com/office/drawing/2014/main" id="{00000000-0008-0000-0300-00005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3" name="Shape 3" descr="Kết quả hình ảnh cho Polycom Pano">
          <a:extLst>
            <a:ext uri="{FF2B5EF4-FFF2-40B4-BE49-F238E27FC236}">
              <a16:creationId xmlns:a16="http://schemas.microsoft.com/office/drawing/2014/main" id="{00000000-0008-0000-0300-00005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4" name="Shape 3" descr="Kết quả hình ảnh cho Polycom Pano">
          <a:extLst>
            <a:ext uri="{FF2B5EF4-FFF2-40B4-BE49-F238E27FC236}">
              <a16:creationId xmlns:a16="http://schemas.microsoft.com/office/drawing/2014/main" id="{00000000-0008-0000-0300-00005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5" name="Shape 3" descr="Kết quả hình ảnh cho Polycom Pano">
          <a:extLst>
            <a:ext uri="{FF2B5EF4-FFF2-40B4-BE49-F238E27FC236}">
              <a16:creationId xmlns:a16="http://schemas.microsoft.com/office/drawing/2014/main" id="{00000000-0008-0000-0300-00005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6" name="Shape 3" descr="Kết quả hình ảnh cho Polycom Pano">
          <a:extLst>
            <a:ext uri="{FF2B5EF4-FFF2-40B4-BE49-F238E27FC236}">
              <a16:creationId xmlns:a16="http://schemas.microsoft.com/office/drawing/2014/main" id="{00000000-0008-0000-0300-00005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7" name="Shape 3" descr="Kết quả hình ảnh cho Polycom Pano">
          <a:extLst>
            <a:ext uri="{FF2B5EF4-FFF2-40B4-BE49-F238E27FC236}">
              <a16:creationId xmlns:a16="http://schemas.microsoft.com/office/drawing/2014/main" id="{00000000-0008-0000-0300-00005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8" name="Shape 3" descr="Kết quả hình ảnh cho Polycom Pano">
          <a:extLst>
            <a:ext uri="{FF2B5EF4-FFF2-40B4-BE49-F238E27FC236}">
              <a16:creationId xmlns:a16="http://schemas.microsoft.com/office/drawing/2014/main" id="{00000000-0008-0000-0300-00005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9" name="Shape 3" descr="Kết quả hình ảnh cho Polycom Pano">
          <a:extLst>
            <a:ext uri="{FF2B5EF4-FFF2-40B4-BE49-F238E27FC236}">
              <a16:creationId xmlns:a16="http://schemas.microsoft.com/office/drawing/2014/main" id="{00000000-0008-0000-0300-00005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0" name="Shape 3" descr="Kết quả hình ảnh cho Polycom Pano">
          <a:extLst>
            <a:ext uri="{FF2B5EF4-FFF2-40B4-BE49-F238E27FC236}">
              <a16:creationId xmlns:a16="http://schemas.microsoft.com/office/drawing/2014/main" id="{00000000-0008-0000-0300-00005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1" name="Shape 3" descr="Kết quả hình ảnh cho Polycom Pano">
          <a:extLst>
            <a:ext uri="{FF2B5EF4-FFF2-40B4-BE49-F238E27FC236}">
              <a16:creationId xmlns:a16="http://schemas.microsoft.com/office/drawing/2014/main" id="{00000000-0008-0000-0300-00005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2" name="Shape 3" descr="Kết quả hình ảnh cho Polycom Pano">
          <a:extLst>
            <a:ext uri="{FF2B5EF4-FFF2-40B4-BE49-F238E27FC236}">
              <a16:creationId xmlns:a16="http://schemas.microsoft.com/office/drawing/2014/main" id="{00000000-0008-0000-0300-00005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3" name="Shape 3" descr="Kết quả hình ảnh cho Polycom Pano">
          <a:extLst>
            <a:ext uri="{FF2B5EF4-FFF2-40B4-BE49-F238E27FC236}">
              <a16:creationId xmlns:a16="http://schemas.microsoft.com/office/drawing/2014/main" id="{00000000-0008-0000-0300-00005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4" name="Shape 3" descr="Kết quả hình ảnh cho Polycom Pano">
          <a:extLst>
            <a:ext uri="{FF2B5EF4-FFF2-40B4-BE49-F238E27FC236}">
              <a16:creationId xmlns:a16="http://schemas.microsoft.com/office/drawing/2014/main" id="{00000000-0008-0000-0300-00005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5" name="Shape 3" descr="Kết quả hình ảnh cho Polycom Pano">
          <a:extLst>
            <a:ext uri="{FF2B5EF4-FFF2-40B4-BE49-F238E27FC236}">
              <a16:creationId xmlns:a16="http://schemas.microsoft.com/office/drawing/2014/main" id="{00000000-0008-0000-0300-00005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6" name="Shape 3" descr="Kết quả hình ảnh cho Polycom Pano">
          <a:extLst>
            <a:ext uri="{FF2B5EF4-FFF2-40B4-BE49-F238E27FC236}">
              <a16:creationId xmlns:a16="http://schemas.microsoft.com/office/drawing/2014/main" id="{00000000-0008-0000-0300-00005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7" name="Shape 3" descr="Kết quả hình ảnh cho Polycom Pano">
          <a:extLst>
            <a:ext uri="{FF2B5EF4-FFF2-40B4-BE49-F238E27FC236}">
              <a16:creationId xmlns:a16="http://schemas.microsoft.com/office/drawing/2014/main" id="{00000000-0008-0000-0300-00005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8" name="Shape 3" descr="Kết quả hình ảnh cho Polycom Pano">
          <a:extLst>
            <a:ext uri="{FF2B5EF4-FFF2-40B4-BE49-F238E27FC236}">
              <a16:creationId xmlns:a16="http://schemas.microsoft.com/office/drawing/2014/main" id="{00000000-0008-0000-0300-00006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9" name="Shape 3" descr="Kết quả hình ảnh cho Polycom Pano">
          <a:extLst>
            <a:ext uri="{FF2B5EF4-FFF2-40B4-BE49-F238E27FC236}">
              <a16:creationId xmlns:a16="http://schemas.microsoft.com/office/drawing/2014/main" id="{00000000-0008-0000-0300-00006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0" name="Shape 3" descr="Kết quả hình ảnh cho Polycom Pano">
          <a:extLst>
            <a:ext uri="{FF2B5EF4-FFF2-40B4-BE49-F238E27FC236}">
              <a16:creationId xmlns:a16="http://schemas.microsoft.com/office/drawing/2014/main" id="{00000000-0008-0000-0300-00006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1" name="Shape 3" descr="Kết quả hình ảnh cho Polycom Pano">
          <a:extLst>
            <a:ext uri="{FF2B5EF4-FFF2-40B4-BE49-F238E27FC236}">
              <a16:creationId xmlns:a16="http://schemas.microsoft.com/office/drawing/2014/main" id="{00000000-0008-0000-0300-00006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2" name="Shape 3" descr="Kết quả hình ảnh cho Polycom Pano">
          <a:extLst>
            <a:ext uri="{FF2B5EF4-FFF2-40B4-BE49-F238E27FC236}">
              <a16:creationId xmlns:a16="http://schemas.microsoft.com/office/drawing/2014/main" id="{00000000-0008-0000-0300-00006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3" name="Shape 3" descr="Kết quả hình ảnh cho Polycom Pano">
          <a:extLst>
            <a:ext uri="{FF2B5EF4-FFF2-40B4-BE49-F238E27FC236}">
              <a16:creationId xmlns:a16="http://schemas.microsoft.com/office/drawing/2014/main" id="{00000000-0008-0000-0300-00006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4" name="Shape 3" descr="Kết quả hình ảnh cho Polycom Pano">
          <a:extLst>
            <a:ext uri="{FF2B5EF4-FFF2-40B4-BE49-F238E27FC236}">
              <a16:creationId xmlns:a16="http://schemas.microsoft.com/office/drawing/2014/main" id="{00000000-0008-0000-0300-00006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5" name="Shape 3" descr="Kết quả hình ảnh cho Polycom Pano">
          <a:extLst>
            <a:ext uri="{FF2B5EF4-FFF2-40B4-BE49-F238E27FC236}">
              <a16:creationId xmlns:a16="http://schemas.microsoft.com/office/drawing/2014/main" id="{00000000-0008-0000-0300-00006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6" name="Shape 3" descr="Kết quả hình ảnh cho Polycom Pano">
          <a:extLst>
            <a:ext uri="{FF2B5EF4-FFF2-40B4-BE49-F238E27FC236}">
              <a16:creationId xmlns:a16="http://schemas.microsoft.com/office/drawing/2014/main" id="{00000000-0008-0000-0300-00006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7" name="Shape 3" descr="Kết quả hình ảnh cho Polycom Pano">
          <a:extLst>
            <a:ext uri="{FF2B5EF4-FFF2-40B4-BE49-F238E27FC236}">
              <a16:creationId xmlns:a16="http://schemas.microsoft.com/office/drawing/2014/main" id="{00000000-0008-0000-0300-00006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8" name="Shape 3" descr="Kết quả hình ảnh cho Polycom Pano">
          <a:extLst>
            <a:ext uri="{FF2B5EF4-FFF2-40B4-BE49-F238E27FC236}">
              <a16:creationId xmlns:a16="http://schemas.microsoft.com/office/drawing/2014/main" id="{00000000-0008-0000-0300-00006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9" name="Shape 3" descr="Kết quả hình ảnh cho Polycom Pano">
          <a:extLst>
            <a:ext uri="{FF2B5EF4-FFF2-40B4-BE49-F238E27FC236}">
              <a16:creationId xmlns:a16="http://schemas.microsoft.com/office/drawing/2014/main" id="{00000000-0008-0000-0300-00006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0" name="Shape 3" descr="Kết quả hình ảnh cho Polycom Pano">
          <a:extLst>
            <a:ext uri="{FF2B5EF4-FFF2-40B4-BE49-F238E27FC236}">
              <a16:creationId xmlns:a16="http://schemas.microsoft.com/office/drawing/2014/main" id="{00000000-0008-0000-0300-00006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1" name="Shape 3" descr="Kết quả hình ảnh cho Polycom Pano">
          <a:extLst>
            <a:ext uri="{FF2B5EF4-FFF2-40B4-BE49-F238E27FC236}">
              <a16:creationId xmlns:a16="http://schemas.microsoft.com/office/drawing/2014/main" id="{00000000-0008-0000-0300-00006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2" name="Shape 3" descr="Kết quả hình ảnh cho Polycom Pano">
          <a:extLst>
            <a:ext uri="{FF2B5EF4-FFF2-40B4-BE49-F238E27FC236}">
              <a16:creationId xmlns:a16="http://schemas.microsoft.com/office/drawing/2014/main" id="{00000000-0008-0000-0300-00006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3" name="Shape 3" descr="Kết quả hình ảnh cho Polycom Pano">
          <a:extLst>
            <a:ext uri="{FF2B5EF4-FFF2-40B4-BE49-F238E27FC236}">
              <a16:creationId xmlns:a16="http://schemas.microsoft.com/office/drawing/2014/main" id="{00000000-0008-0000-0300-00006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4" name="Shape 3" descr="Kết quả hình ảnh cho Polycom Pano">
          <a:extLst>
            <a:ext uri="{FF2B5EF4-FFF2-40B4-BE49-F238E27FC236}">
              <a16:creationId xmlns:a16="http://schemas.microsoft.com/office/drawing/2014/main" id="{00000000-0008-0000-0300-00007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5" name="Shape 3" descr="Kết quả hình ảnh cho Polycom Pano">
          <a:extLst>
            <a:ext uri="{FF2B5EF4-FFF2-40B4-BE49-F238E27FC236}">
              <a16:creationId xmlns:a16="http://schemas.microsoft.com/office/drawing/2014/main" id="{00000000-0008-0000-0300-00007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6" name="Shape 3" descr="Kết quả hình ảnh cho Polycom Pano">
          <a:extLst>
            <a:ext uri="{FF2B5EF4-FFF2-40B4-BE49-F238E27FC236}">
              <a16:creationId xmlns:a16="http://schemas.microsoft.com/office/drawing/2014/main" id="{00000000-0008-0000-0300-00007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7" name="Shape 3" descr="Kết quả hình ảnh cho Polycom Pano">
          <a:extLst>
            <a:ext uri="{FF2B5EF4-FFF2-40B4-BE49-F238E27FC236}">
              <a16:creationId xmlns:a16="http://schemas.microsoft.com/office/drawing/2014/main" id="{00000000-0008-0000-0300-00007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8" name="Shape 3" descr="Kết quả hình ảnh cho Polycom Pano">
          <a:extLst>
            <a:ext uri="{FF2B5EF4-FFF2-40B4-BE49-F238E27FC236}">
              <a16:creationId xmlns:a16="http://schemas.microsoft.com/office/drawing/2014/main" id="{00000000-0008-0000-0300-00007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9" name="Shape 3" descr="Kết quả hình ảnh cho Polycom Pano">
          <a:extLst>
            <a:ext uri="{FF2B5EF4-FFF2-40B4-BE49-F238E27FC236}">
              <a16:creationId xmlns:a16="http://schemas.microsoft.com/office/drawing/2014/main" id="{00000000-0008-0000-0300-00007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0" name="Shape 3" descr="Kết quả hình ảnh cho Polycom Pano">
          <a:extLst>
            <a:ext uri="{FF2B5EF4-FFF2-40B4-BE49-F238E27FC236}">
              <a16:creationId xmlns:a16="http://schemas.microsoft.com/office/drawing/2014/main" id="{00000000-0008-0000-0300-00007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1" name="Shape 3" descr="Kết quả hình ảnh cho Polycom Pano">
          <a:extLst>
            <a:ext uri="{FF2B5EF4-FFF2-40B4-BE49-F238E27FC236}">
              <a16:creationId xmlns:a16="http://schemas.microsoft.com/office/drawing/2014/main" id="{00000000-0008-0000-0300-00007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2" name="Shape 3" descr="Kết quả hình ảnh cho Polycom Pano">
          <a:extLst>
            <a:ext uri="{FF2B5EF4-FFF2-40B4-BE49-F238E27FC236}">
              <a16:creationId xmlns:a16="http://schemas.microsoft.com/office/drawing/2014/main" id="{00000000-0008-0000-0300-00007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3" name="Shape 3" descr="Kết quả hình ảnh cho Polycom Pano">
          <a:extLst>
            <a:ext uri="{FF2B5EF4-FFF2-40B4-BE49-F238E27FC236}">
              <a16:creationId xmlns:a16="http://schemas.microsoft.com/office/drawing/2014/main" id="{00000000-0008-0000-0300-00007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4" name="Shape 3" descr="Kết quả hình ảnh cho Polycom Pano">
          <a:extLst>
            <a:ext uri="{FF2B5EF4-FFF2-40B4-BE49-F238E27FC236}">
              <a16:creationId xmlns:a16="http://schemas.microsoft.com/office/drawing/2014/main" id="{00000000-0008-0000-0300-00007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5" name="Shape 3" descr="Kết quả hình ảnh cho Polycom Pano">
          <a:extLst>
            <a:ext uri="{FF2B5EF4-FFF2-40B4-BE49-F238E27FC236}">
              <a16:creationId xmlns:a16="http://schemas.microsoft.com/office/drawing/2014/main" id="{00000000-0008-0000-0300-00007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6" name="Shape 3" descr="Kết quả hình ảnh cho Polycom Pano">
          <a:extLst>
            <a:ext uri="{FF2B5EF4-FFF2-40B4-BE49-F238E27FC236}">
              <a16:creationId xmlns:a16="http://schemas.microsoft.com/office/drawing/2014/main" id="{00000000-0008-0000-0300-00007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7" name="Shape 3" descr="Kết quả hình ảnh cho Polycom Pano">
          <a:extLst>
            <a:ext uri="{FF2B5EF4-FFF2-40B4-BE49-F238E27FC236}">
              <a16:creationId xmlns:a16="http://schemas.microsoft.com/office/drawing/2014/main" id="{00000000-0008-0000-0300-00007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8" name="Shape 3" descr="Kết quả hình ảnh cho Polycom Pano">
          <a:extLst>
            <a:ext uri="{FF2B5EF4-FFF2-40B4-BE49-F238E27FC236}">
              <a16:creationId xmlns:a16="http://schemas.microsoft.com/office/drawing/2014/main" id="{00000000-0008-0000-0300-00007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9" name="Shape 3" descr="Kết quả hình ảnh cho Polycom Pano">
          <a:extLst>
            <a:ext uri="{FF2B5EF4-FFF2-40B4-BE49-F238E27FC236}">
              <a16:creationId xmlns:a16="http://schemas.microsoft.com/office/drawing/2014/main" id="{00000000-0008-0000-0300-00007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0" name="Shape 3" descr="Kết quả hình ảnh cho Polycom Pano">
          <a:extLst>
            <a:ext uri="{FF2B5EF4-FFF2-40B4-BE49-F238E27FC236}">
              <a16:creationId xmlns:a16="http://schemas.microsoft.com/office/drawing/2014/main" id="{00000000-0008-0000-0300-00008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1" name="Shape 3" descr="Kết quả hình ảnh cho Polycom Pano">
          <a:extLst>
            <a:ext uri="{FF2B5EF4-FFF2-40B4-BE49-F238E27FC236}">
              <a16:creationId xmlns:a16="http://schemas.microsoft.com/office/drawing/2014/main" id="{00000000-0008-0000-0300-00008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2" name="Shape 3" descr="Kết quả hình ảnh cho Polycom Pano">
          <a:extLst>
            <a:ext uri="{FF2B5EF4-FFF2-40B4-BE49-F238E27FC236}">
              <a16:creationId xmlns:a16="http://schemas.microsoft.com/office/drawing/2014/main" id="{00000000-0008-0000-0300-00008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3" name="Shape 3" descr="Kết quả hình ảnh cho Polycom Pano">
          <a:extLst>
            <a:ext uri="{FF2B5EF4-FFF2-40B4-BE49-F238E27FC236}">
              <a16:creationId xmlns:a16="http://schemas.microsoft.com/office/drawing/2014/main" id="{00000000-0008-0000-0300-00008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4" name="Shape 3" descr="Kết quả hình ảnh cho Polycom Pano">
          <a:extLst>
            <a:ext uri="{FF2B5EF4-FFF2-40B4-BE49-F238E27FC236}">
              <a16:creationId xmlns:a16="http://schemas.microsoft.com/office/drawing/2014/main" id="{00000000-0008-0000-0300-00008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5" name="Shape 3" descr="Kết quả hình ảnh cho Polycom Pano">
          <a:extLst>
            <a:ext uri="{FF2B5EF4-FFF2-40B4-BE49-F238E27FC236}">
              <a16:creationId xmlns:a16="http://schemas.microsoft.com/office/drawing/2014/main" id="{00000000-0008-0000-0300-00008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6" name="Shape 3" descr="Kết quả hình ảnh cho Polycom Pano">
          <a:extLst>
            <a:ext uri="{FF2B5EF4-FFF2-40B4-BE49-F238E27FC236}">
              <a16:creationId xmlns:a16="http://schemas.microsoft.com/office/drawing/2014/main" id="{00000000-0008-0000-0300-00008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7" name="Shape 3" descr="Kết quả hình ảnh cho Polycom Pano">
          <a:extLst>
            <a:ext uri="{FF2B5EF4-FFF2-40B4-BE49-F238E27FC236}">
              <a16:creationId xmlns:a16="http://schemas.microsoft.com/office/drawing/2014/main" id="{00000000-0008-0000-0300-00008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8" name="Shape 3" descr="Kết quả hình ảnh cho Polycom Pano">
          <a:extLst>
            <a:ext uri="{FF2B5EF4-FFF2-40B4-BE49-F238E27FC236}">
              <a16:creationId xmlns:a16="http://schemas.microsoft.com/office/drawing/2014/main" id="{00000000-0008-0000-0300-00008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9" name="Shape 3" descr="Kết quả hình ảnh cho Polycom Pano">
          <a:extLst>
            <a:ext uri="{FF2B5EF4-FFF2-40B4-BE49-F238E27FC236}">
              <a16:creationId xmlns:a16="http://schemas.microsoft.com/office/drawing/2014/main" id="{00000000-0008-0000-0300-00008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0" name="Shape 3" descr="Kết quả hình ảnh cho Polycom Pano">
          <a:extLst>
            <a:ext uri="{FF2B5EF4-FFF2-40B4-BE49-F238E27FC236}">
              <a16:creationId xmlns:a16="http://schemas.microsoft.com/office/drawing/2014/main" id="{00000000-0008-0000-0300-00008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1" name="Shape 3" descr="Kết quả hình ảnh cho Polycom Pano">
          <a:extLst>
            <a:ext uri="{FF2B5EF4-FFF2-40B4-BE49-F238E27FC236}">
              <a16:creationId xmlns:a16="http://schemas.microsoft.com/office/drawing/2014/main" id="{00000000-0008-0000-0300-00008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2" name="Shape 3" descr="Kết quả hình ảnh cho Polycom Pano">
          <a:extLst>
            <a:ext uri="{FF2B5EF4-FFF2-40B4-BE49-F238E27FC236}">
              <a16:creationId xmlns:a16="http://schemas.microsoft.com/office/drawing/2014/main" id="{00000000-0008-0000-0300-00008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3" name="Shape 3" descr="Kết quả hình ảnh cho Polycom Pano">
          <a:extLst>
            <a:ext uri="{FF2B5EF4-FFF2-40B4-BE49-F238E27FC236}">
              <a16:creationId xmlns:a16="http://schemas.microsoft.com/office/drawing/2014/main" id="{00000000-0008-0000-0300-00008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4" name="Shape 3" descr="Kết quả hình ảnh cho Polycom Pano">
          <a:extLst>
            <a:ext uri="{FF2B5EF4-FFF2-40B4-BE49-F238E27FC236}">
              <a16:creationId xmlns:a16="http://schemas.microsoft.com/office/drawing/2014/main" id="{00000000-0008-0000-0300-00008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5" name="Shape 3" descr="Kết quả hình ảnh cho Polycom Pano">
          <a:extLst>
            <a:ext uri="{FF2B5EF4-FFF2-40B4-BE49-F238E27FC236}">
              <a16:creationId xmlns:a16="http://schemas.microsoft.com/office/drawing/2014/main" id="{00000000-0008-0000-0300-00008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6" name="Shape 3" descr="Kết quả hình ảnh cho Polycom Pano">
          <a:extLst>
            <a:ext uri="{FF2B5EF4-FFF2-40B4-BE49-F238E27FC236}">
              <a16:creationId xmlns:a16="http://schemas.microsoft.com/office/drawing/2014/main" id="{00000000-0008-0000-0300-00009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7" name="Shape 3" descr="Kết quả hình ảnh cho Polycom Pano">
          <a:extLst>
            <a:ext uri="{FF2B5EF4-FFF2-40B4-BE49-F238E27FC236}">
              <a16:creationId xmlns:a16="http://schemas.microsoft.com/office/drawing/2014/main" id="{00000000-0008-0000-0300-00009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8" name="Shape 3" descr="Kết quả hình ảnh cho Polycom Pano">
          <a:extLst>
            <a:ext uri="{FF2B5EF4-FFF2-40B4-BE49-F238E27FC236}">
              <a16:creationId xmlns:a16="http://schemas.microsoft.com/office/drawing/2014/main" id="{00000000-0008-0000-0300-00009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9" name="Shape 3" descr="Kết quả hình ảnh cho Polycom Pano">
          <a:extLst>
            <a:ext uri="{FF2B5EF4-FFF2-40B4-BE49-F238E27FC236}">
              <a16:creationId xmlns:a16="http://schemas.microsoft.com/office/drawing/2014/main" id="{00000000-0008-0000-0300-00009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0" name="Shape 3" descr="Kết quả hình ảnh cho Polycom Pano">
          <a:extLst>
            <a:ext uri="{FF2B5EF4-FFF2-40B4-BE49-F238E27FC236}">
              <a16:creationId xmlns:a16="http://schemas.microsoft.com/office/drawing/2014/main" id="{00000000-0008-0000-0300-00009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1" name="Shape 3" descr="Kết quả hình ảnh cho Polycom Pano">
          <a:extLst>
            <a:ext uri="{FF2B5EF4-FFF2-40B4-BE49-F238E27FC236}">
              <a16:creationId xmlns:a16="http://schemas.microsoft.com/office/drawing/2014/main" id="{00000000-0008-0000-0300-00009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2" name="Shape 3" descr="Kết quả hình ảnh cho Polycom Pano">
          <a:extLst>
            <a:ext uri="{FF2B5EF4-FFF2-40B4-BE49-F238E27FC236}">
              <a16:creationId xmlns:a16="http://schemas.microsoft.com/office/drawing/2014/main" id="{00000000-0008-0000-0300-00009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3" name="Shape 3" descr="Kết quả hình ảnh cho Polycom Pano">
          <a:extLst>
            <a:ext uri="{FF2B5EF4-FFF2-40B4-BE49-F238E27FC236}">
              <a16:creationId xmlns:a16="http://schemas.microsoft.com/office/drawing/2014/main" id="{00000000-0008-0000-0300-00009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4" name="Shape 3" descr="Kết quả hình ảnh cho Polycom Pano">
          <a:extLst>
            <a:ext uri="{FF2B5EF4-FFF2-40B4-BE49-F238E27FC236}">
              <a16:creationId xmlns:a16="http://schemas.microsoft.com/office/drawing/2014/main" id="{00000000-0008-0000-0300-00009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5" name="Shape 3" descr="Kết quả hình ảnh cho Polycom Pano">
          <a:extLst>
            <a:ext uri="{FF2B5EF4-FFF2-40B4-BE49-F238E27FC236}">
              <a16:creationId xmlns:a16="http://schemas.microsoft.com/office/drawing/2014/main" id="{00000000-0008-0000-0300-00009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6" name="Shape 3" descr="Kết quả hình ảnh cho Polycom Pano">
          <a:extLst>
            <a:ext uri="{FF2B5EF4-FFF2-40B4-BE49-F238E27FC236}">
              <a16:creationId xmlns:a16="http://schemas.microsoft.com/office/drawing/2014/main" id="{00000000-0008-0000-0300-00009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7" name="Shape 3" descr="Kết quả hình ảnh cho Polycom Pano">
          <a:extLst>
            <a:ext uri="{FF2B5EF4-FFF2-40B4-BE49-F238E27FC236}">
              <a16:creationId xmlns:a16="http://schemas.microsoft.com/office/drawing/2014/main" id="{00000000-0008-0000-0300-00009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8" name="Shape 3" descr="Kết quả hình ảnh cho Polycom Pano">
          <a:extLst>
            <a:ext uri="{FF2B5EF4-FFF2-40B4-BE49-F238E27FC236}">
              <a16:creationId xmlns:a16="http://schemas.microsoft.com/office/drawing/2014/main" id="{00000000-0008-0000-0300-00009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9" name="Shape 3" descr="Kết quả hình ảnh cho Polycom Pano">
          <a:extLst>
            <a:ext uri="{FF2B5EF4-FFF2-40B4-BE49-F238E27FC236}">
              <a16:creationId xmlns:a16="http://schemas.microsoft.com/office/drawing/2014/main" id="{00000000-0008-0000-0300-00009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0" name="Shape 3" descr="Kết quả hình ảnh cho Polycom Pano">
          <a:extLst>
            <a:ext uri="{FF2B5EF4-FFF2-40B4-BE49-F238E27FC236}">
              <a16:creationId xmlns:a16="http://schemas.microsoft.com/office/drawing/2014/main" id="{00000000-0008-0000-0300-00009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1" name="Shape 3" descr="Kết quả hình ảnh cho Polycom Pano">
          <a:extLst>
            <a:ext uri="{FF2B5EF4-FFF2-40B4-BE49-F238E27FC236}">
              <a16:creationId xmlns:a16="http://schemas.microsoft.com/office/drawing/2014/main" id="{00000000-0008-0000-0300-00009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2" name="Shape 3" descr="Kết quả hình ảnh cho Polycom Pano">
          <a:extLst>
            <a:ext uri="{FF2B5EF4-FFF2-40B4-BE49-F238E27FC236}">
              <a16:creationId xmlns:a16="http://schemas.microsoft.com/office/drawing/2014/main" id="{00000000-0008-0000-0300-0000A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3" name="Shape 3" descr="Kết quả hình ảnh cho Polycom Pano">
          <a:extLst>
            <a:ext uri="{FF2B5EF4-FFF2-40B4-BE49-F238E27FC236}">
              <a16:creationId xmlns:a16="http://schemas.microsoft.com/office/drawing/2014/main" id="{00000000-0008-0000-0300-0000A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4" name="Shape 3" descr="Kết quả hình ảnh cho Polycom Pano">
          <a:extLst>
            <a:ext uri="{FF2B5EF4-FFF2-40B4-BE49-F238E27FC236}">
              <a16:creationId xmlns:a16="http://schemas.microsoft.com/office/drawing/2014/main" id="{00000000-0008-0000-0300-0000A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5" name="Shape 3" descr="Kết quả hình ảnh cho Polycom Pano">
          <a:extLst>
            <a:ext uri="{FF2B5EF4-FFF2-40B4-BE49-F238E27FC236}">
              <a16:creationId xmlns:a16="http://schemas.microsoft.com/office/drawing/2014/main" id="{00000000-0008-0000-0300-0000A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6" name="Shape 3" descr="Kết quả hình ảnh cho Polycom Pano">
          <a:extLst>
            <a:ext uri="{FF2B5EF4-FFF2-40B4-BE49-F238E27FC236}">
              <a16:creationId xmlns:a16="http://schemas.microsoft.com/office/drawing/2014/main" id="{00000000-0008-0000-0300-0000A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7" name="Shape 3" descr="Kết quả hình ảnh cho Polycom Pano">
          <a:extLst>
            <a:ext uri="{FF2B5EF4-FFF2-40B4-BE49-F238E27FC236}">
              <a16:creationId xmlns:a16="http://schemas.microsoft.com/office/drawing/2014/main" id="{00000000-0008-0000-0300-0000A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8" name="Shape 3" descr="Kết quả hình ảnh cho Polycom Pano">
          <a:extLst>
            <a:ext uri="{FF2B5EF4-FFF2-40B4-BE49-F238E27FC236}">
              <a16:creationId xmlns:a16="http://schemas.microsoft.com/office/drawing/2014/main" id="{00000000-0008-0000-0300-0000A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9" name="Shape 3" descr="Kết quả hình ảnh cho Polycom Pano">
          <a:extLst>
            <a:ext uri="{FF2B5EF4-FFF2-40B4-BE49-F238E27FC236}">
              <a16:creationId xmlns:a16="http://schemas.microsoft.com/office/drawing/2014/main" id="{00000000-0008-0000-0300-0000A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0" name="Shape 3" descr="Kết quả hình ảnh cho Polycom Pano">
          <a:extLst>
            <a:ext uri="{FF2B5EF4-FFF2-40B4-BE49-F238E27FC236}">
              <a16:creationId xmlns:a16="http://schemas.microsoft.com/office/drawing/2014/main" id="{00000000-0008-0000-0300-0000A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1" name="Shape 3" descr="Kết quả hình ảnh cho Polycom Pano">
          <a:extLst>
            <a:ext uri="{FF2B5EF4-FFF2-40B4-BE49-F238E27FC236}">
              <a16:creationId xmlns:a16="http://schemas.microsoft.com/office/drawing/2014/main" id="{00000000-0008-0000-0300-0000A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2" name="Shape 3" descr="Kết quả hình ảnh cho Polycom Pano">
          <a:extLst>
            <a:ext uri="{FF2B5EF4-FFF2-40B4-BE49-F238E27FC236}">
              <a16:creationId xmlns:a16="http://schemas.microsoft.com/office/drawing/2014/main" id="{00000000-0008-0000-0300-0000A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3" name="Shape 3" descr="Kết quả hình ảnh cho Polycom Pano">
          <a:extLst>
            <a:ext uri="{FF2B5EF4-FFF2-40B4-BE49-F238E27FC236}">
              <a16:creationId xmlns:a16="http://schemas.microsoft.com/office/drawing/2014/main" id="{00000000-0008-0000-0300-0000A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4" name="Shape 3" descr="Kết quả hình ảnh cho Polycom Pano">
          <a:extLst>
            <a:ext uri="{FF2B5EF4-FFF2-40B4-BE49-F238E27FC236}">
              <a16:creationId xmlns:a16="http://schemas.microsoft.com/office/drawing/2014/main" id="{00000000-0008-0000-0300-0000A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5" name="Shape 3" descr="Kết quả hình ảnh cho Polycom Pano">
          <a:extLst>
            <a:ext uri="{FF2B5EF4-FFF2-40B4-BE49-F238E27FC236}">
              <a16:creationId xmlns:a16="http://schemas.microsoft.com/office/drawing/2014/main" id="{00000000-0008-0000-0300-0000A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6" name="Shape 3" descr="Kết quả hình ảnh cho Polycom Pano">
          <a:extLst>
            <a:ext uri="{FF2B5EF4-FFF2-40B4-BE49-F238E27FC236}">
              <a16:creationId xmlns:a16="http://schemas.microsoft.com/office/drawing/2014/main" id="{00000000-0008-0000-0300-0000A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7" name="Shape 3" descr="Kết quả hình ảnh cho Polycom Pano">
          <a:extLst>
            <a:ext uri="{FF2B5EF4-FFF2-40B4-BE49-F238E27FC236}">
              <a16:creationId xmlns:a16="http://schemas.microsoft.com/office/drawing/2014/main" id="{00000000-0008-0000-0300-0000A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8" name="Shape 3" descr="Kết quả hình ảnh cho Polycom Pano">
          <a:extLst>
            <a:ext uri="{FF2B5EF4-FFF2-40B4-BE49-F238E27FC236}">
              <a16:creationId xmlns:a16="http://schemas.microsoft.com/office/drawing/2014/main" id="{00000000-0008-0000-0300-0000B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9" name="Shape 3" descr="Kết quả hình ảnh cho Polycom Pano">
          <a:extLst>
            <a:ext uri="{FF2B5EF4-FFF2-40B4-BE49-F238E27FC236}">
              <a16:creationId xmlns:a16="http://schemas.microsoft.com/office/drawing/2014/main" id="{00000000-0008-0000-0300-0000B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0" name="Shape 3" descr="Kết quả hình ảnh cho Polycom Pano">
          <a:extLst>
            <a:ext uri="{FF2B5EF4-FFF2-40B4-BE49-F238E27FC236}">
              <a16:creationId xmlns:a16="http://schemas.microsoft.com/office/drawing/2014/main" id="{00000000-0008-0000-0300-0000B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1" name="Shape 3" descr="Kết quả hình ảnh cho Polycom Pano">
          <a:extLst>
            <a:ext uri="{FF2B5EF4-FFF2-40B4-BE49-F238E27FC236}">
              <a16:creationId xmlns:a16="http://schemas.microsoft.com/office/drawing/2014/main" id="{00000000-0008-0000-0300-0000B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2" name="Shape 3" descr="Kết quả hình ảnh cho Polycom Pano">
          <a:extLst>
            <a:ext uri="{FF2B5EF4-FFF2-40B4-BE49-F238E27FC236}">
              <a16:creationId xmlns:a16="http://schemas.microsoft.com/office/drawing/2014/main" id="{00000000-0008-0000-0300-0000B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3" name="Shape 3" descr="Kết quả hình ảnh cho Polycom Pano">
          <a:extLst>
            <a:ext uri="{FF2B5EF4-FFF2-40B4-BE49-F238E27FC236}">
              <a16:creationId xmlns:a16="http://schemas.microsoft.com/office/drawing/2014/main" id="{00000000-0008-0000-0300-0000B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4" name="Shape 3" descr="Kết quả hình ảnh cho Polycom Pano">
          <a:extLst>
            <a:ext uri="{FF2B5EF4-FFF2-40B4-BE49-F238E27FC236}">
              <a16:creationId xmlns:a16="http://schemas.microsoft.com/office/drawing/2014/main" id="{00000000-0008-0000-0300-0000B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5" name="Shape 3" descr="Kết quả hình ảnh cho Polycom Pano">
          <a:extLst>
            <a:ext uri="{FF2B5EF4-FFF2-40B4-BE49-F238E27FC236}">
              <a16:creationId xmlns:a16="http://schemas.microsoft.com/office/drawing/2014/main" id="{00000000-0008-0000-0300-0000B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6" name="Shape 3" descr="Kết quả hình ảnh cho Polycom Pano">
          <a:extLst>
            <a:ext uri="{FF2B5EF4-FFF2-40B4-BE49-F238E27FC236}">
              <a16:creationId xmlns:a16="http://schemas.microsoft.com/office/drawing/2014/main" id="{00000000-0008-0000-0300-0000B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7" name="Shape 3" descr="Kết quả hình ảnh cho Polycom Pano">
          <a:extLst>
            <a:ext uri="{FF2B5EF4-FFF2-40B4-BE49-F238E27FC236}">
              <a16:creationId xmlns:a16="http://schemas.microsoft.com/office/drawing/2014/main" id="{00000000-0008-0000-0300-0000B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8" name="Shape 3" descr="Kết quả hình ảnh cho Polycom Pano">
          <a:extLst>
            <a:ext uri="{FF2B5EF4-FFF2-40B4-BE49-F238E27FC236}">
              <a16:creationId xmlns:a16="http://schemas.microsoft.com/office/drawing/2014/main" id="{00000000-0008-0000-0300-0000B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9" name="Shape 3" descr="Kết quả hình ảnh cho Polycom Pano">
          <a:extLst>
            <a:ext uri="{FF2B5EF4-FFF2-40B4-BE49-F238E27FC236}">
              <a16:creationId xmlns:a16="http://schemas.microsoft.com/office/drawing/2014/main" id="{00000000-0008-0000-0300-0000B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0" name="Shape 3" descr="Kết quả hình ảnh cho Polycom Pano">
          <a:extLst>
            <a:ext uri="{FF2B5EF4-FFF2-40B4-BE49-F238E27FC236}">
              <a16:creationId xmlns:a16="http://schemas.microsoft.com/office/drawing/2014/main" id="{00000000-0008-0000-0300-0000B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1" name="Shape 3" descr="Kết quả hình ảnh cho Polycom Pano">
          <a:extLst>
            <a:ext uri="{FF2B5EF4-FFF2-40B4-BE49-F238E27FC236}">
              <a16:creationId xmlns:a16="http://schemas.microsoft.com/office/drawing/2014/main" id="{00000000-0008-0000-0300-0000B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2" name="Shape 3" descr="Kết quả hình ảnh cho Polycom Pano">
          <a:extLst>
            <a:ext uri="{FF2B5EF4-FFF2-40B4-BE49-F238E27FC236}">
              <a16:creationId xmlns:a16="http://schemas.microsoft.com/office/drawing/2014/main" id="{00000000-0008-0000-0300-0000B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3" name="Shape 3" descr="Kết quả hình ảnh cho Polycom Pano">
          <a:extLst>
            <a:ext uri="{FF2B5EF4-FFF2-40B4-BE49-F238E27FC236}">
              <a16:creationId xmlns:a16="http://schemas.microsoft.com/office/drawing/2014/main" id="{00000000-0008-0000-0300-0000B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4" name="Shape 3" descr="Kết quả hình ảnh cho Polycom Pano">
          <a:extLst>
            <a:ext uri="{FF2B5EF4-FFF2-40B4-BE49-F238E27FC236}">
              <a16:creationId xmlns:a16="http://schemas.microsoft.com/office/drawing/2014/main" id="{00000000-0008-0000-0300-0000C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5" name="Shape 3" descr="Kết quả hình ảnh cho Polycom Pano">
          <a:extLst>
            <a:ext uri="{FF2B5EF4-FFF2-40B4-BE49-F238E27FC236}">
              <a16:creationId xmlns:a16="http://schemas.microsoft.com/office/drawing/2014/main" id="{00000000-0008-0000-0300-0000C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6" name="Shape 3" descr="Kết quả hình ảnh cho Polycom Pano">
          <a:extLst>
            <a:ext uri="{FF2B5EF4-FFF2-40B4-BE49-F238E27FC236}">
              <a16:creationId xmlns:a16="http://schemas.microsoft.com/office/drawing/2014/main" id="{00000000-0008-0000-0300-0000C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7" name="Shape 3" descr="Kết quả hình ảnh cho Polycom Pano">
          <a:extLst>
            <a:ext uri="{FF2B5EF4-FFF2-40B4-BE49-F238E27FC236}">
              <a16:creationId xmlns:a16="http://schemas.microsoft.com/office/drawing/2014/main" id="{00000000-0008-0000-0300-0000C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8" name="Shape 3" descr="Kết quả hình ảnh cho Polycom Pano">
          <a:extLst>
            <a:ext uri="{FF2B5EF4-FFF2-40B4-BE49-F238E27FC236}">
              <a16:creationId xmlns:a16="http://schemas.microsoft.com/office/drawing/2014/main" id="{00000000-0008-0000-0300-0000C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9" name="Shape 3" descr="Kết quả hình ảnh cho Polycom Pano">
          <a:extLst>
            <a:ext uri="{FF2B5EF4-FFF2-40B4-BE49-F238E27FC236}">
              <a16:creationId xmlns:a16="http://schemas.microsoft.com/office/drawing/2014/main" id="{00000000-0008-0000-0300-0000C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0" name="Shape 3" descr="Kết quả hình ảnh cho Polycom Pano">
          <a:extLst>
            <a:ext uri="{FF2B5EF4-FFF2-40B4-BE49-F238E27FC236}">
              <a16:creationId xmlns:a16="http://schemas.microsoft.com/office/drawing/2014/main" id="{00000000-0008-0000-0300-0000C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1" name="Shape 3" descr="Kết quả hình ảnh cho Polycom Pano">
          <a:extLst>
            <a:ext uri="{FF2B5EF4-FFF2-40B4-BE49-F238E27FC236}">
              <a16:creationId xmlns:a16="http://schemas.microsoft.com/office/drawing/2014/main" id="{00000000-0008-0000-0300-0000C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2" name="Shape 3" descr="Kết quả hình ảnh cho Polycom Pano">
          <a:extLst>
            <a:ext uri="{FF2B5EF4-FFF2-40B4-BE49-F238E27FC236}">
              <a16:creationId xmlns:a16="http://schemas.microsoft.com/office/drawing/2014/main" id="{00000000-0008-0000-0300-0000C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3" name="Shape 3" descr="Kết quả hình ảnh cho Polycom Pano">
          <a:extLst>
            <a:ext uri="{FF2B5EF4-FFF2-40B4-BE49-F238E27FC236}">
              <a16:creationId xmlns:a16="http://schemas.microsoft.com/office/drawing/2014/main" id="{00000000-0008-0000-0300-0000C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4" name="Shape 3" descr="Kết quả hình ảnh cho Polycom Pano">
          <a:extLst>
            <a:ext uri="{FF2B5EF4-FFF2-40B4-BE49-F238E27FC236}">
              <a16:creationId xmlns:a16="http://schemas.microsoft.com/office/drawing/2014/main" id="{00000000-0008-0000-0300-0000C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5" name="Shape 3" descr="Kết quả hình ảnh cho Polycom Pano">
          <a:extLst>
            <a:ext uri="{FF2B5EF4-FFF2-40B4-BE49-F238E27FC236}">
              <a16:creationId xmlns:a16="http://schemas.microsoft.com/office/drawing/2014/main" id="{00000000-0008-0000-0300-0000C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6" name="Shape 3" descr="Kết quả hình ảnh cho Polycom Pano">
          <a:extLst>
            <a:ext uri="{FF2B5EF4-FFF2-40B4-BE49-F238E27FC236}">
              <a16:creationId xmlns:a16="http://schemas.microsoft.com/office/drawing/2014/main" id="{00000000-0008-0000-0300-0000C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7" name="Shape 3" descr="Kết quả hình ảnh cho Polycom Pano">
          <a:extLst>
            <a:ext uri="{FF2B5EF4-FFF2-40B4-BE49-F238E27FC236}">
              <a16:creationId xmlns:a16="http://schemas.microsoft.com/office/drawing/2014/main" id="{00000000-0008-0000-0300-0000C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8" name="Shape 3" descr="Kết quả hình ảnh cho Polycom Pano">
          <a:extLst>
            <a:ext uri="{FF2B5EF4-FFF2-40B4-BE49-F238E27FC236}">
              <a16:creationId xmlns:a16="http://schemas.microsoft.com/office/drawing/2014/main" id="{00000000-0008-0000-0300-0000C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9" name="Shape 3" descr="Kết quả hình ảnh cho Polycom Pano">
          <a:extLst>
            <a:ext uri="{FF2B5EF4-FFF2-40B4-BE49-F238E27FC236}">
              <a16:creationId xmlns:a16="http://schemas.microsoft.com/office/drawing/2014/main" id="{00000000-0008-0000-0300-0000C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0" name="Shape 3" descr="Kết quả hình ảnh cho Polycom Pano">
          <a:extLst>
            <a:ext uri="{FF2B5EF4-FFF2-40B4-BE49-F238E27FC236}">
              <a16:creationId xmlns:a16="http://schemas.microsoft.com/office/drawing/2014/main" id="{00000000-0008-0000-0300-0000D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1" name="Shape 3" descr="Kết quả hình ảnh cho Polycom Pano">
          <a:extLst>
            <a:ext uri="{FF2B5EF4-FFF2-40B4-BE49-F238E27FC236}">
              <a16:creationId xmlns:a16="http://schemas.microsoft.com/office/drawing/2014/main" id="{00000000-0008-0000-0300-0000D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2" name="Shape 3" descr="Kết quả hình ảnh cho Polycom Pano">
          <a:extLst>
            <a:ext uri="{FF2B5EF4-FFF2-40B4-BE49-F238E27FC236}">
              <a16:creationId xmlns:a16="http://schemas.microsoft.com/office/drawing/2014/main" id="{00000000-0008-0000-0300-0000D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3" name="Shape 3" descr="Kết quả hình ảnh cho Polycom Pano">
          <a:extLst>
            <a:ext uri="{FF2B5EF4-FFF2-40B4-BE49-F238E27FC236}">
              <a16:creationId xmlns:a16="http://schemas.microsoft.com/office/drawing/2014/main" id="{00000000-0008-0000-0300-0000D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4" name="Shape 3" descr="Kết quả hình ảnh cho Polycom Pano">
          <a:extLst>
            <a:ext uri="{FF2B5EF4-FFF2-40B4-BE49-F238E27FC236}">
              <a16:creationId xmlns:a16="http://schemas.microsoft.com/office/drawing/2014/main" id="{00000000-0008-0000-0300-0000D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5" name="Shape 3" descr="Kết quả hình ảnh cho Polycom Pano">
          <a:extLst>
            <a:ext uri="{FF2B5EF4-FFF2-40B4-BE49-F238E27FC236}">
              <a16:creationId xmlns:a16="http://schemas.microsoft.com/office/drawing/2014/main" id="{00000000-0008-0000-0300-0000D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6" name="Shape 3" descr="Kết quả hình ảnh cho Polycom Pano">
          <a:extLst>
            <a:ext uri="{FF2B5EF4-FFF2-40B4-BE49-F238E27FC236}">
              <a16:creationId xmlns:a16="http://schemas.microsoft.com/office/drawing/2014/main" id="{00000000-0008-0000-0300-0000D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7" name="Shape 3" descr="Kết quả hình ảnh cho Polycom Pano">
          <a:extLst>
            <a:ext uri="{FF2B5EF4-FFF2-40B4-BE49-F238E27FC236}">
              <a16:creationId xmlns:a16="http://schemas.microsoft.com/office/drawing/2014/main" id="{00000000-0008-0000-0300-0000D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8" name="Shape 3" descr="Kết quả hình ảnh cho Polycom Pano">
          <a:extLst>
            <a:ext uri="{FF2B5EF4-FFF2-40B4-BE49-F238E27FC236}">
              <a16:creationId xmlns:a16="http://schemas.microsoft.com/office/drawing/2014/main" id="{00000000-0008-0000-0300-0000D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9" name="Shape 3" descr="Kết quả hình ảnh cho Polycom Pano">
          <a:extLst>
            <a:ext uri="{FF2B5EF4-FFF2-40B4-BE49-F238E27FC236}">
              <a16:creationId xmlns:a16="http://schemas.microsoft.com/office/drawing/2014/main" id="{00000000-0008-0000-0300-0000D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0" name="Shape 3" descr="Kết quả hình ảnh cho Polycom Pano">
          <a:extLst>
            <a:ext uri="{FF2B5EF4-FFF2-40B4-BE49-F238E27FC236}">
              <a16:creationId xmlns:a16="http://schemas.microsoft.com/office/drawing/2014/main" id="{00000000-0008-0000-0300-0000D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1" name="Shape 3" descr="Kết quả hình ảnh cho Polycom Pano">
          <a:extLst>
            <a:ext uri="{FF2B5EF4-FFF2-40B4-BE49-F238E27FC236}">
              <a16:creationId xmlns:a16="http://schemas.microsoft.com/office/drawing/2014/main" id="{00000000-0008-0000-0300-0000D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2" name="Shape 3" descr="Kết quả hình ảnh cho Polycom Pano">
          <a:extLst>
            <a:ext uri="{FF2B5EF4-FFF2-40B4-BE49-F238E27FC236}">
              <a16:creationId xmlns:a16="http://schemas.microsoft.com/office/drawing/2014/main" id="{00000000-0008-0000-0300-0000D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3" name="Shape 3" descr="Kết quả hình ảnh cho Polycom Pano">
          <a:extLst>
            <a:ext uri="{FF2B5EF4-FFF2-40B4-BE49-F238E27FC236}">
              <a16:creationId xmlns:a16="http://schemas.microsoft.com/office/drawing/2014/main" id="{00000000-0008-0000-0300-0000D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4" name="Shape 3" descr="Kết quả hình ảnh cho Polycom Pano">
          <a:extLst>
            <a:ext uri="{FF2B5EF4-FFF2-40B4-BE49-F238E27FC236}">
              <a16:creationId xmlns:a16="http://schemas.microsoft.com/office/drawing/2014/main" id="{00000000-0008-0000-0300-0000D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5" name="Shape 3" descr="Kết quả hình ảnh cho Polycom Pano">
          <a:extLst>
            <a:ext uri="{FF2B5EF4-FFF2-40B4-BE49-F238E27FC236}">
              <a16:creationId xmlns:a16="http://schemas.microsoft.com/office/drawing/2014/main" id="{00000000-0008-0000-0300-0000D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6" name="Shape 3" descr="Kết quả hình ảnh cho Polycom Pano">
          <a:extLst>
            <a:ext uri="{FF2B5EF4-FFF2-40B4-BE49-F238E27FC236}">
              <a16:creationId xmlns:a16="http://schemas.microsoft.com/office/drawing/2014/main" id="{00000000-0008-0000-0300-0000E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7" name="Shape 3" descr="Kết quả hình ảnh cho Polycom Pano">
          <a:extLst>
            <a:ext uri="{FF2B5EF4-FFF2-40B4-BE49-F238E27FC236}">
              <a16:creationId xmlns:a16="http://schemas.microsoft.com/office/drawing/2014/main" id="{00000000-0008-0000-0300-0000E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8" name="Shape 3" descr="Kết quả hình ảnh cho Polycom Pano">
          <a:extLst>
            <a:ext uri="{FF2B5EF4-FFF2-40B4-BE49-F238E27FC236}">
              <a16:creationId xmlns:a16="http://schemas.microsoft.com/office/drawing/2014/main" id="{00000000-0008-0000-0300-0000E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9" name="Shape 3" descr="Kết quả hình ảnh cho Polycom Pano">
          <a:extLst>
            <a:ext uri="{FF2B5EF4-FFF2-40B4-BE49-F238E27FC236}">
              <a16:creationId xmlns:a16="http://schemas.microsoft.com/office/drawing/2014/main" id="{00000000-0008-0000-0300-0000E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0" name="Shape 3" descr="Kết quả hình ảnh cho Polycom Pano">
          <a:extLst>
            <a:ext uri="{FF2B5EF4-FFF2-40B4-BE49-F238E27FC236}">
              <a16:creationId xmlns:a16="http://schemas.microsoft.com/office/drawing/2014/main" id="{00000000-0008-0000-0300-0000E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1" name="Shape 3" descr="Kết quả hình ảnh cho Polycom Pano">
          <a:extLst>
            <a:ext uri="{FF2B5EF4-FFF2-40B4-BE49-F238E27FC236}">
              <a16:creationId xmlns:a16="http://schemas.microsoft.com/office/drawing/2014/main" id="{00000000-0008-0000-0300-0000E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2" name="Shape 3" descr="Kết quả hình ảnh cho Polycom Pano">
          <a:extLst>
            <a:ext uri="{FF2B5EF4-FFF2-40B4-BE49-F238E27FC236}">
              <a16:creationId xmlns:a16="http://schemas.microsoft.com/office/drawing/2014/main" id="{00000000-0008-0000-0300-0000E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3" name="Shape 3" descr="Kết quả hình ảnh cho Polycom Pano">
          <a:extLst>
            <a:ext uri="{FF2B5EF4-FFF2-40B4-BE49-F238E27FC236}">
              <a16:creationId xmlns:a16="http://schemas.microsoft.com/office/drawing/2014/main" id="{00000000-0008-0000-0300-0000E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4" name="Shape 3" descr="Kết quả hình ảnh cho Polycom Pano">
          <a:extLst>
            <a:ext uri="{FF2B5EF4-FFF2-40B4-BE49-F238E27FC236}">
              <a16:creationId xmlns:a16="http://schemas.microsoft.com/office/drawing/2014/main" id="{00000000-0008-0000-0300-0000E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5" name="Shape 3" descr="Kết quả hình ảnh cho Polycom Pano">
          <a:extLst>
            <a:ext uri="{FF2B5EF4-FFF2-40B4-BE49-F238E27FC236}">
              <a16:creationId xmlns:a16="http://schemas.microsoft.com/office/drawing/2014/main" id="{00000000-0008-0000-0300-0000E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6" name="Shape 3" descr="Kết quả hình ảnh cho Polycom Pano">
          <a:extLst>
            <a:ext uri="{FF2B5EF4-FFF2-40B4-BE49-F238E27FC236}">
              <a16:creationId xmlns:a16="http://schemas.microsoft.com/office/drawing/2014/main" id="{00000000-0008-0000-0300-0000E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7" name="Shape 3" descr="Kết quả hình ảnh cho Polycom Pano">
          <a:extLst>
            <a:ext uri="{FF2B5EF4-FFF2-40B4-BE49-F238E27FC236}">
              <a16:creationId xmlns:a16="http://schemas.microsoft.com/office/drawing/2014/main" id="{00000000-0008-0000-0300-0000E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8" name="Shape 3" descr="Kết quả hình ảnh cho Polycom Pano">
          <a:extLst>
            <a:ext uri="{FF2B5EF4-FFF2-40B4-BE49-F238E27FC236}">
              <a16:creationId xmlns:a16="http://schemas.microsoft.com/office/drawing/2014/main" id="{00000000-0008-0000-0300-0000E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9" name="Shape 3" descr="Kết quả hình ảnh cho Polycom Pano">
          <a:extLst>
            <a:ext uri="{FF2B5EF4-FFF2-40B4-BE49-F238E27FC236}">
              <a16:creationId xmlns:a16="http://schemas.microsoft.com/office/drawing/2014/main" id="{00000000-0008-0000-0300-0000E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0" name="Shape 3" descr="Kết quả hình ảnh cho Polycom Pano">
          <a:extLst>
            <a:ext uri="{FF2B5EF4-FFF2-40B4-BE49-F238E27FC236}">
              <a16:creationId xmlns:a16="http://schemas.microsoft.com/office/drawing/2014/main" id="{00000000-0008-0000-0300-0000E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1" name="Shape 3" descr="Kết quả hình ảnh cho Polycom Pano">
          <a:extLst>
            <a:ext uri="{FF2B5EF4-FFF2-40B4-BE49-F238E27FC236}">
              <a16:creationId xmlns:a16="http://schemas.microsoft.com/office/drawing/2014/main" id="{00000000-0008-0000-0300-0000E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2" name="Shape 3" descr="Kết quả hình ảnh cho Polycom Pano">
          <a:extLst>
            <a:ext uri="{FF2B5EF4-FFF2-40B4-BE49-F238E27FC236}">
              <a16:creationId xmlns:a16="http://schemas.microsoft.com/office/drawing/2014/main" id="{00000000-0008-0000-0300-0000F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3" name="Shape 3" descr="Kết quả hình ảnh cho Polycom Pano">
          <a:extLst>
            <a:ext uri="{FF2B5EF4-FFF2-40B4-BE49-F238E27FC236}">
              <a16:creationId xmlns:a16="http://schemas.microsoft.com/office/drawing/2014/main" id="{00000000-0008-0000-0300-0000F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4" name="Shape 3" descr="Kết quả hình ảnh cho Polycom Pano">
          <a:extLst>
            <a:ext uri="{FF2B5EF4-FFF2-40B4-BE49-F238E27FC236}">
              <a16:creationId xmlns:a16="http://schemas.microsoft.com/office/drawing/2014/main" id="{00000000-0008-0000-0300-0000F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5" name="Shape 3" descr="Kết quả hình ảnh cho Polycom Pano">
          <a:extLst>
            <a:ext uri="{FF2B5EF4-FFF2-40B4-BE49-F238E27FC236}">
              <a16:creationId xmlns:a16="http://schemas.microsoft.com/office/drawing/2014/main" id="{00000000-0008-0000-0300-0000F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6" name="Shape 3" descr="Kết quả hình ảnh cho Polycom Pano">
          <a:extLst>
            <a:ext uri="{FF2B5EF4-FFF2-40B4-BE49-F238E27FC236}">
              <a16:creationId xmlns:a16="http://schemas.microsoft.com/office/drawing/2014/main" id="{00000000-0008-0000-0300-0000F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7" name="Shape 3" descr="Kết quả hình ảnh cho Polycom Pano">
          <a:extLst>
            <a:ext uri="{FF2B5EF4-FFF2-40B4-BE49-F238E27FC236}">
              <a16:creationId xmlns:a16="http://schemas.microsoft.com/office/drawing/2014/main" id="{00000000-0008-0000-0300-0000F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8" name="Shape 3" descr="Kết quả hình ảnh cho Polycom Pano">
          <a:extLst>
            <a:ext uri="{FF2B5EF4-FFF2-40B4-BE49-F238E27FC236}">
              <a16:creationId xmlns:a16="http://schemas.microsoft.com/office/drawing/2014/main" id="{00000000-0008-0000-0300-0000F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9" name="Shape 3" descr="Kết quả hình ảnh cho Polycom Pano">
          <a:extLst>
            <a:ext uri="{FF2B5EF4-FFF2-40B4-BE49-F238E27FC236}">
              <a16:creationId xmlns:a16="http://schemas.microsoft.com/office/drawing/2014/main" id="{00000000-0008-0000-0300-0000F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0" name="Shape 3" descr="Kết quả hình ảnh cho Polycom Pano">
          <a:extLst>
            <a:ext uri="{FF2B5EF4-FFF2-40B4-BE49-F238E27FC236}">
              <a16:creationId xmlns:a16="http://schemas.microsoft.com/office/drawing/2014/main" id="{00000000-0008-0000-0300-0000F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1" name="Shape 3" descr="Kết quả hình ảnh cho Polycom Pano">
          <a:extLst>
            <a:ext uri="{FF2B5EF4-FFF2-40B4-BE49-F238E27FC236}">
              <a16:creationId xmlns:a16="http://schemas.microsoft.com/office/drawing/2014/main" id="{00000000-0008-0000-0300-0000F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2" name="Shape 3" descr="Kết quả hình ảnh cho Polycom Pano">
          <a:extLst>
            <a:ext uri="{FF2B5EF4-FFF2-40B4-BE49-F238E27FC236}">
              <a16:creationId xmlns:a16="http://schemas.microsoft.com/office/drawing/2014/main" id="{00000000-0008-0000-0300-0000F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3" name="Shape 3" descr="Kết quả hình ảnh cho Polycom Pano">
          <a:extLst>
            <a:ext uri="{FF2B5EF4-FFF2-40B4-BE49-F238E27FC236}">
              <a16:creationId xmlns:a16="http://schemas.microsoft.com/office/drawing/2014/main" id="{00000000-0008-0000-0300-0000F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4" name="Shape 3" descr="Kết quả hình ảnh cho Polycom Pano">
          <a:extLst>
            <a:ext uri="{FF2B5EF4-FFF2-40B4-BE49-F238E27FC236}">
              <a16:creationId xmlns:a16="http://schemas.microsoft.com/office/drawing/2014/main" id="{00000000-0008-0000-0300-0000F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5" name="Shape 3" descr="Kết quả hình ảnh cho Polycom Pano">
          <a:extLst>
            <a:ext uri="{FF2B5EF4-FFF2-40B4-BE49-F238E27FC236}">
              <a16:creationId xmlns:a16="http://schemas.microsoft.com/office/drawing/2014/main" id="{00000000-0008-0000-0300-0000F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6" name="Shape 3" descr="Kết quả hình ảnh cho Polycom Pano">
          <a:extLst>
            <a:ext uri="{FF2B5EF4-FFF2-40B4-BE49-F238E27FC236}">
              <a16:creationId xmlns:a16="http://schemas.microsoft.com/office/drawing/2014/main" id="{00000000-0008-0000-0300-0000F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7" name="Shape 3" descr="Kết quả hình ảnh cho Polycom Pano">
          <a:extLst>
            <a:ext uri="{FF2B5EF4-FFF2-40B4-BE49-F238E27FC236}">
              <a16:creationId xmlns:a16="http://schemas.microsoft.com/office/drawing/2014/main" id="{00000000-0008-0000-0300-0000F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8" name="Shape 3" descr="Kết quả hình ảnh cho Polycom Pano">
          <a:extLst>
            <a:ext uri="{FF2B5EF4-FFF2-40B4-BE49-F238E27FC236}">
              <a16:creationId xmlns:a16="http://schemas.microsoft.com/office/drawing/2014/main" id="{00000000-0008-0000-0300-00000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9" name="Shape 3" descr="Kết quả hình ảnh cho Polycom Pano">
          <a:extLst>
            <a:ext uri="{FF2B5EF4-FFF2-40B4-BE49-F238E27FC236}">
              <a16:creationId xmlns:a16="http://schemas.microsoft.com/office/drawing/2014/main" id="{00000000-0008-0000-0300-00000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0" name="Shape 3" descr="Kết quả hình ảnh cho Polycom Pano">
          <a:extLst>
            <a:ext uri="{FF2B5EF4-FFF2-40B4-BE49-F238E27FC236}">
              <a16:creationId xmlns:a16="http://schemas.microsoft.com/office/drawing/2014/main" id="{00000000-0008-0000-0300-00000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1" name="Shape 3" descr="Kết quả hình ảnh cho Polycom Pano">
          <a:extLst>
            <a:ext uri="{FF2B5EF4-FFF2-40B4-BE49-F238E27FC236}">
              <a16:creationId xmlns:a16="http://schemas.microsoft.com/office/drawing/2014/main" id="{00000000-0008-0000-0300-00000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2" name="Shape 3" descr="Kết quả hình ảnh cho Polycom Pano">
          <a:extLst>
            <a:ext uri="{FF2B5EF4-FFF2-40B4-BE49-F238E27FC236}">
              <a16:creationId xmlns:a16="http://schemas.microsoft.com/office/drawing/2014/main" id="{00000000-0008-0000-0300-00000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3" name="Shape 3" descr="Kết quả hình ảnh cho Polycom Pano">
          <a:extLst>
            <a:ext uri="{FF2B5EF4-FFF2-40B4-BE49-F238E27FC236}">
              <a16:creationId xmlns:a16="http://schemas.microsoft.com/office/drawing/2014/main" id="{00000000-0008-0000-0300-00000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4" name="Shape 3" descr="Kết quả hình ảnh cho Polycom Pano">
          <a:extLst>
            <a:ext uri="{FF2B5EF4-FFF2-40B4-BE49-F238E27FC236}">
              <a16:creationId xmlns:a16="http://schemas.microsoft.com/office/drawing/2014/main" id="{00000000-0008-0000-0300-00000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5" name="Shape 3" descr="Kết quả hình ảnh cho Polycom Pano">
          <a:extLst>
            <a:ext uri="{FF2B5EF4-FFF2-40B4-BE49-F238E27FC236}">
              <a16:creationId xmlns:a16="http://schemas.microsoft.com/office/drawing/2014/main" id="{00000000-0008-0000-0300-00000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6" name="Shape 3" descr="Kết quả hình ảnh cho Polycom Pano">
          <a:extLst>
            <a:ext uri="{FF2B5EF4-FFF2-40B4-BE49-F238E27FC236}">
              <a16:creationId xmlns:a16="http://schemas.microsoft.com/office/drawing/2014/main" id="{00000000-0008-0000-0300-00000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7" name="Shape 3" descr="Kết quả hình ảnh cho Polycom Pano">
          <a:extLst>
            <a:ext uri="{FF2B5EF4-FFF2-40B4-BE49-F238E27FC236}">
              <a16:creationId xmlns:a16="http://schemas.microsoft.com/office/drawing/2014/main" id="{00000000-0008-0000-0300-00000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8" name="Shape 3" descr="Kết quả hình ảnh cho Polycom Pano">
          <a:extLst>
            <a:ext uri="{FF2B5EF4-FFF2-40B4-BE49-F238E27FC236}">
              <a16:creationId xmlns:a16="http://schemas.microsoft.com/office/drawing/2014/main" id="{00000000-0008-0000-0300-00000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9" name="Shape 3" descr="Kết quả hình ảnh cho Polycom Pano">
          <a:extLst>
            <a:ext uri="{FF2B5EF4-FFF2-40B4-BE49-F238E27FC236}">
              <a16:creationId xmlns:a16="http://schemas.microsoft.com/office/drawing/2014/main" id="{00000000-0008-0000-0300-00000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0" name="Shape 3" descr="Kết quả hình ảnh cho Polycom Pano">
          <a:extLst>
            <a:ext uri="{FF2B5EF4-FFF2-40B4-BE49-F238E27FC236}">
              <a16:creationId xmlns:a16="http://schemas.microsoft.com/office/drawing/2014/main" id="{00000000-0008-0000-0300-00000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1" name="Shape 3" descr="Kết quả hình ảnh cho Polycom Pano">
          <a:extLst>
            <a:ext uri="{FF2B5EF4-FFF2-40B4-BE49-F238E27FC236}">
              <a16:creationId xmlns:a16="http://schemas.microsoft.com/office/drawing/2014/main" id="{00000000-0008-0000-0300-00000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2" name="Shape 3" descr="Kết quả hình ảnh cho Polycom Pano">
          <a:extLst>
            <a:ext uri="{FF2B5EF4-FFF2-40B4-BE49-F238E27FC236}">
              <a16:creationId xmlns:a16="http://schemas.microsoft.com/office/drawing/2014/main" id="{00000000-0008-0000-0300-00000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3" name="Shape 3" descr="Kết quả hình ảnh cho Polycom Pano">
          <a:extLst>
            <a:ext uri="{FF2B5EF4-FFF2-40B4-BE49-F238E27FC236}">
              <a16:creationId xmlns:a16="http://schemas.microsoft.com/office/drawing/2014/main" id="{00000000-0008-0000-0300-00000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4" name="Shape 3" descr="Kết quả hình ảnh cho Polycom Pano">
          <a:extLst>
            <a:ext uri="{FF2B5EF4-FFF2-40B4-BE49-F238E27FC236}">
              <a16:creationId xmlns:a16="http://schemas.microsoft.com/office/drawing/2014/main" id="{00000000-0008-0000-0300-00001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5" name="Shape 3" descr="Kết quả hình ảnh cho Polycom Pano">
          <a:extLst>
            <a:ext uri="{FF2B5EF4-FFF2-40B4-BE49-F238E27FC236}">
              <a16:creationId xmlns:a16="http://schemas.microsoft.com/office/drawing/2014/main" id="{00000000-0008-0000-0300-00001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6" name="Shape 3" descr="Kết quả hình ảnh cho Polycom Pano">
          <a:extLst>
            <a:ext uri="{FF2B5EF4-FFF2-40B4-BE49-F238E27FC236}">
              <a16:creationId xmlns:a16="http://schemas.microsoft.com/office/drawing/2014/main" id="{00000000-0008-0000-0300-00001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7" name="Shape 3" descr="Kết quả hình ảnh cho Polycom Pano">
          <a:extLst>
            <a:ext uri="{FF2B5EF4-FFF2-40B4-BE49-F238E27FC236}">
              <a16:creationId xmlns:a16="http://schemas.microsoft.com/office/drawing/2014/main" id="{00000000-0008-0000-0300-00001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8" name="Shape 3" descr="Kết quả hình ảnh cho Polycom Pano">
          <a:extLst>
            <a:ext uri="{FF2B5EF4-FFF2-40B4-BE49-F238E27FC236}">
              <a16:creationId xmlns:a16="http://schemas.microsoft.com/office/drawing/2014/main" id="{00000000-0008-0000-0300-00001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9" name="Shape 3" descr="Kết quả hình ảnh cho Polycom Pano">
          <a:extLst>
            <a:ext uri="{FF2B5EF4-FFF2-40B4-BE49-F238E27FC236}">
              <a16:creationId xmlns:a16="http://schemas.microsoft.com/office/drawing/2014/main" id="{00000000-0008-0000-0300-00001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0" name="Shape 3" descr="Kết quả hình ảnh cho Polycom Pano">
          <a:extLst>
            <a:ext uri="{FF2B5EF4-FFF2-40B4-BE49-F238E27FC236}">
              <a16:creationId xmlns:a16="http://schemas.microsoft.com/office/drawing/2014/main" id="{00000000-0008-0000-0300-00001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1" name="Shape 3" descr="Kết quả hình ảnh cho Polycom Pano">
          <a:extLst>
            <a:ext uri="{FF2B5EF4-FFF2-40B4-BE49-F238E27FC236}">
              <a16:creationId xmlns:a16="http://schemas.microsoft.com/office/drawing/2014/main" id="{00000000-0008-0000-0300-00001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2" name="Shape 3" descr="Kết quả hình ảnh cho Polycom Pano">
          <a:extLst>
            <a:ext uri="{FF2B5EF4-FFF2-40B4-BE49-F238E27FC236}">
              <a16:creationId xmlns:a16="http://schemas.microsoft.com/office/drawing/2014/main" id="{00000000-0008-0000-0300-00001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3" name="Shape 3" descr="Kết quả hình ảnh cho Polycom Pano">
          <a:extLst>
            <a:ext uri="{FF2B5EF4-FFF2-40B4-BE49-F238E27FC236}">
              <a16:creationId xmlns:a16="http://schemas.microsoft.com/office/drawing/2014/main" id="{00000000-0008-0000-0300-00001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4" name="Shape 3" descr="Kết quả hình ảnh cho Polycom Pano">
          <a:extLst>
            <a:ext uri="{FF2B5EF4-FFF2-40B4-BE49-F238E27FC236}">
              <a16:creationId xmlns:a16="http://schemas.microsoft.com/office/drawing/2014/main" id="{00000000-0008-0000-0300-00001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5" name="Shape 3" descr="Kết quả hình ảnh cho Polycom Pano">
          <a:extLst>
            <a:ext uri="{FF2B5EF4-FFF2-40B4-BE49-F238E27FC236}">
              <a16:creationId xmlns:a16="http://schemas.microsoft.com/office/drawing/2014/main" id="{00000000-0008-0000-0300-00001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6" name="Shape 3" descr="Kết quả hình ảnh cho Polycom Pano">
          <a:extLst>
            <a:ext uri="{FF2B5EF4-FFF2-40B4-BE49-F238E27FC236}">
              <a16:creationId xmlns:a16="http://schemas.microsoft.com/office/drawing/2014/main" id="{00000000-0008-0000-0300-00001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7" name="Shape 3" descr="Kết quả hình ảnh cho Polycom Pano">
          <a:extLst>
            <a:ext uri="{FF2B5EF4-FFF2-40B4-BE49-F238E27FC236}">
              <a16:creationId xmlns:a16="http://schemas.microsoft.com/office/drawing/2014/main" id="{00000000-0008-0000-0300-00001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8" name="Shape 3" descr="Kết quả hình ảnh cho Polycom Pano">
          <a:extLst>
            <a:ext uri="{FF2B5EF4-FFF2-40B4-BE49-F238E27FC236}">
              <a16:creationId xmlns:a16="http://schemas.microsoft.com/office/drawing/2014/main" id="{00000000-0008-0000-0300-00001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9" name="Shape 3" descr="Kết quả hình ảnh cho Polycom Pano">
          <a:extLst>
            <a:ext uri="{FF2B5EF4-FFF2-40B4-BE49-F238E27FC236}">
              <a16:creationId xmlns:a16="http://schemas.microsoft.com/office/drawing/2014/main" id="{00000000-0008-0000-0300-00001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0" name="Shape 3" descr="Kết quả hình ảnh cho Polycom Pano">
          <a:extLst>
            <a:ext uri="{FF2B5EF4-FFF2-40B4-BE49-F238E27FC236}">
              <a16:creationId xmlns:a16="http://schemas.microsoft.com/office/drawing/2014/main" id="{00000000-0008-0000-0300-00002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1" name="Shape 3" descr="Kết quả hình ảnh cho Polycom Pano">
          <a:extLst>
            <a:ext uri="{FF2B5EF4-FFF2-40B4-BE49-F238E27FC236}">
              <a16:creationId xmlns:a16="http://schemas.microsoft.com/office/drawing/2014/main" id="{00000000-0008-0000-0300-00002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2" name="Shape 3" descr="Kết quả hình ảnh cho Polycom Pano">
          <a:extLst>
            <a:ext uri="{FF2B5EF4-FFF2-40B4-BE49-F238E27FC236}">
              <a16:creationId xmlns:a16="http://schemas.microsoft.com/office/drawing/2014/main" id="{00000000-0008-0000-0300-00002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3" name="Shape 3" descr="Kết quả hình ảnh cho Polycom Pano">
          <a:extLst>
            <a:ext uri="{FF2B5EF4-FFF2-40B4-BE49-F238E27FC236}">
              <a16:creationId xmlns:a16="http://schemas.microsoft.com/office/drawing/2014/main" id="{00000000-0008-0000-0300-00002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4" name="Shape 3" descr="Kết quả hình ảnh cho Polycom Pano">
          <a:extLst>
            <a:ext uri="{FF2B5EF4-FFF2-40B4-BE49-F238E27FC236}">
              <a16:creationId xmlns:a16="http://schemas.microsoft.com/office/drawing/2014/main" id="{00000000-0008-0000-0300-00002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5" name="Shape 3" descr="Kết quả hình ảnh cho Polycom Pano">
          <a:extLst>
            <a:ext uri="{FF2B5EF4-FFF2-40B4-BE49-F238E27FC236}">
              <a16:creationId xmlns:a16="http://schemas.microsoft.com/office/drawing/2014/main" id="{00000000-0008-0000-0300-00002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6" name="Shape 3" descr="Kết quả hình ảnh cho Polycom Pano">
          <a:extLst>
            <a:ext uri="{FF2B5EF4-FFF2-40B4-BE49-F238E27FC236}">
              <a16:creationId xmlns:a16="http://schemas.microsoft.com/office/drawing/2014/main" id="{00000000-0008-0000-0300-00002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7" name="Shape 3" descr="Kết quả hình ảnh cho Polycom Pano">
          <a:extLst>
            <a:ext uri="{FF2B5EF4-FFF2-40B4-BE49-F238E27FC236}">
              <a16:creationId xmlns:a16="http://schemas.microsoft.com/office/drawing/2014/main" id="{00000000-0008-0000-0300-00002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8" name="Shape 3" descr="Kết quả hình ảnh cho Polycom Pano">
          <a:extLst>
            <a:ext uri="{FF2B5EF4-FFF2-40B4-BE49-F238E27FC236}">
              <a16:creationId xmlns:a16="http://schemas.microsoft.com/office/drawing/2014/main" id="{00000000-0008-0000-0300-00002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9" name="Shape 3" descr="Kết quả hình ảnh cho Polycom Pano">
          <a:extLst>
            <a:ext uri="{FF2B5EF4-FFF2-40B4-BE49-F238E27FC236}">
              <a16:creationId xmlns:a16="http://schemas.microsoft.com/office/drawing/2014/main" id="{00000000-0008-0000-0300-00002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0" name="Shape 3" descr="Kết quả hình ảnh cho Polycom Pano">
          <a:extLst>
            <a:ext uri="{FF2B5EF4-FFF2-40B4-BE49-F238E27FC236}">
              <a16:creationId xmlns:a16="http://schemas.microsoft.com/office/drawing/2014/main" id="{00000000-0008-0000-0300-00002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1" name="Shape 3" descr="Kết quả hình ảnh cho Polycom Pano">
          <a:extLst>
            <a:ext uri="{FF2B5EF4-FFF2-40B4-BE49-F238E27FC236}">
              <a16:creationId xmlns:a16="http://schemas.microsoft.com/office/drawing/2014/main" id="{00000000-0008-0000-0300-00002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2" name="Shape 3" descr="Kết quả hình ảnh cho Polycom Pano">
          <a:extLst>
            <a:ext uri="{FF2B5EF4-FFF2-40B4-BE49-F238E27FC236}">
              <a16:creationId xmlns:a16="http://schemas.microsoft.com/office/drawing/2014/main" id="{00000000-0008-0000-0300-00002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3" name="Shape 3" descr="Kết quả hình ảnh cho Polycom Pano">
          <a:extLst>
            <a:ext uri="{FF2B5EF4-FFF2-40B4-BE49-F238E27FC236}">
              <a16:creationId xmlns:a16="http://schemas.microsoft.com/office/drawing/2014/main" id="{00000000-0008-0000-0300-00002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4" name="Shape 3" descr="Kết quả hình ảnh cho Polycom Pano">
          <a:extLst>
            <a:ext uri="{FF2B5EF4-FFF2-40B4-BE49-F238E27FC236}">
              <a16:creationId xmlns:a16="http://schemas.microsoft.com/office/drawing/2014/main" id="{00000000-0008-0000-0300-00002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5" name="Shape 3" descr="Kết quả hình ảnh cho Polycom Pano">
          <a:extLst>
            <a:ext uri="{FF2B5EF4-FFF2-40B4-BE49-F238E27FC236}">
              <a16:creationId xmlns:a16="http://schemas.microsoft.com/office/drawing/2014/main" id="{00000000-0008-0000-0300-00002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6" name="Shape 3" descr="Kết quả hình ảnh cho Polycom Pano">
          <a:extLst>
            <a:ext uri="{FF2B5EF4-FFF2-40B4-BE49-F238E27FC236}">
              <a16:creationId xmlns:a16="http://schemas.microsoft.com/office/drawing/2014/main" id="{00000000-0008-0000-0300-00003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7" name="Shape 3" descr="Kết quả hình ảnh cho Polycom Pano">
          <a:extLst>
            <a:ext uri="{FF2B5EF4-FFF2-40B4-BE49-F238E27FC236}">
              <a16:creationId xmlns:a16="http://schemas.microsoft.com/office/drawing/2014/main" id="{00000000-0008-0000-0300-00003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8" name="Shape 3" descr="Kết quả hình ảnh cho Polycom Pano">
          <a:extLst>
            <a:ext uri="{FF2B5EF4-FFF2-40B4-BE49-F238E27FC236}">
              <a16:creationId xmlns:a16="http://schemas.microsoft.com/office/drawing/2014/main" id="{00000000-0008-0000-0300-00003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9" name="Shape 3" descr="Kết quả hình ảnh cho Polycom Pano">
          <a:extLst>
            <a:ext uri="{FF2B5EF4-FFF2-40B4-BE49-F238E27FC236}">
              <a16:creationId xmlns:a16="http://schemas.microsoft.com/office/drawing/2014/main" id="{00000000-0008-0000-0300-00003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0" name="Shape 3" descr="Kết quả hình ảnh cho Polycom Pano">
          <a:extLst>
            <a:ext uri="{FF2B5EF4-FFF2-40B4-BE49-F238E27FC236}">
              <a16:creationId xmlns:a16="http://schemas.microsoft.com/office/drawing/2014/main" id="{00000000-0008-0000-0300-00003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1" name="Shape 3" descr="Kết quả hình ảnh cho Polycom Pano">
          <a:extLst>
            <a:ext uri="{FF2B5EF4-FFF2-40B4-BE49-F238E27FC236}">
              <a16:creationId xmlns:a16="http://schemas.microsoft.com/office/drawing/2014/main" id="{00000000-0008-0000-0300-00003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2" name="Shape 3" descr="Kết quả hình ảnh cho Polycom Pano">
          <a:extLst>
            <a:ext uri="{FF2B5EF4-FFF2-40B4-BE49-F238E27FC236}">
              <a16:creationId xmlns:a16="http://schemas.microsoft.com/office/drawing/2014/main" id="{00000000-0008-0000-0300-00003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3" name="Shape 3" descr="Kết quả hình ảnh cho Polycom Pano">
          <a:extLst>
            <a:ext uri="{FF2B5EF4-FFF2-40B4-BE49-F238E27FC236}">
              <a16:creationId xmlns:a16="http://schemas.microsoft.com/office/drawing/2014/main" id="{00000000-0008-0000-0300-00003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4" name="Shape 3" descr="Kết quả hình ảnh cho Polycom Pano">
          <a:extLst>
            <a:ext uri="{FF2B5EF4-FFF2-40B4-BE49-F238E27FC236}">
              <a16:creationId xmlns:a16="http://schemas.microsoft.com/office/drawing/2014/main" id="{00000000-0008-0000-0300-00003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5" name="Shape 3" descr="Kết quả hình ảnh cho Polycom Pano">
          <a:extLst>
            <a:ext uri="{FF2B5EF4-FFF2-40B4-BE49-F238E27FC236}">
              <a16:creationId xmlns:a16="http://schemas.microsoft.com/office/drawing/2014/main" id="{00000000-0008-0000-0300-00003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6" name="Shape 3" descr="Kết quả hình ảnh cho Polycom Pano">
          <a:extLst>
            <a:ext uri="{FF2B5EF4-FFF2-40B4-BE49-F238E27FC236}">
              <a16:creationId xmlns:a16="http://schemas.microsoft.com/office/drawing/2014/main" id="{00000000-0008-0000-0300-00003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7" name="Shape 3" descr="Kết quả hình ảnh cho Polycom Pano">
          <a:extLst>
            <a:ext uri="{FF2B5EF4-FFF2-40B4-BE49-F238E27FC236}">
              <a16:creationId xmlns:a16="http://schemas.microsoft.com/office/drawing/2014/main" id="{00000000-0008-0000-0300-00003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8" name="Shape 3" descr="Kết quả hình ảnh cho Polycom Pano">
          <a:extLst>
            <a:ext uri="{FF2B5EF4-FFF2-40B4-BE49-F238E27FC236}">
              <a16:creationId xmlns:a16="http://schemas.microsoft.com/office/drawing/2014/main" id="{00000000-0008-0000-0300-00003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9" name="Shape 3" descr="Kết quả hình ảnh cho Polycom Pano">
          <a:extLst>
            <a:ext uri="{FF2B5EF4-FFF2-40B4-BE49-F238E27FC236}">
              <a16:creationId xmlns:a16="http://schemas.microsoft.com/office/drawing/2014/main" id="{00000000-0008-0000-0300-00003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0" name="Shape 3" descr="Kết quả hình ảnh cho Polycom Pano">
          <a:extLst>
            <a:ext uri="{FF2B5EF4-FFF2-40B4-BE49-F238E27FC236}">
              <a16:creationId xmlns:a16="http://schemas.microsoft.com/office/drawing/2014/main" id="{00000000-0008-0000-0300-00003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1" name="Shape 3" descr="Kết quả hình ảnh cho Polycom Pano">
          <a:extLst>
            <a:ext uri="{FF2B5EF4-FFF2-40B4-BE49-F238E27FC236}">
              <a16:creationId xmlns:a16="http://schemas.microsoft.com/office/drawing/2014/main" id="{00000000-0008-0000-0300-00003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2" name="Shape 3" descr="Kết quả hình ảnh cho Polycom Pano">
          <a:extLst>
            <a:ext uri="{FF2B5EF4-FFF2-40B4-BE49-F238E27FC236}">
              <a16:creationId xmlns:a16="http://schemas.microsoft.com/office/drawing/2014/main" id="{00000000-0008-0000-0300-00004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3" name="Shape 3" descr="Kết quả hình ảnh cho Polycom Pano">
          <a:extLst>
            <a:ext uri="{FF2B5EF4-FFF2-40B4-BE49-F238E27FC236}">
              <a16:creationId xmlns:a16="http://schemas.microsoft.com/office/drawing/2014/main" id="{00000000-0008-0000-0300-00004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4" name="Shape 3" descr="Kết quả hình ảnh cho Polycom Pano">
          <a:extLst>
            <a:ext uri="{FF2B5EF4-FFF2-40B4-BE49-F238E27FC236}">
              <a16:creationId xmlns:a16="http://schemas.microsoft.com/office/drawing/2014/main" id="{00000000-0008-0000-0300-00004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5" name="Shape 3" descr="Kết quả hình ảnh cho Polycom Pano">
          <a:extLst>
            <a:ext uri="{FF2B5EF4-FFF2-40B4-BE49-F238E27FC236}">
              <a16:creationId xmlns:a16="http://schemas.microsoft.com/office/drawing/2014/main" id="{00000000-0008-0000-0300-00004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6" name="Shape 3" descr="Kết quả hình ảnh cho Polycom Pano">
          <a:extLst>
            <a:ext uri="{FF2B5EF4-FFF2-40B4-BE49-F238E27FC236}">
              <a16:creationId xmlns:a16="http://schemas.microsoft.com/office/drawing/2014/main" id="{00000000-0008-0000-0300-00004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7" name="Shape 3" descr="Kết quả hình ảnh cho Polycom Pano">
          <a:extLst>
            <a:ext uri="{FF2B5EF4-FFF2-40B4-BE49-F238E27FC236}">
              <a16:creationId xmlns:a16="http://schemas.microsoft.com/office/drawing/2014/main" id="{00000000-0008-0000-0300-00004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8" name="Shape 3" descr="Kết quả hình ảnh cho Polycom Pano">
          <a:extLst>
            <a:ext uri="{FF2B5EF4-FFF2-40B4-BE49-F238E27FC236}">
              <a16:creationId xmlns:a16="http://schemas.microsoft.com/office/drawing/2014/main" id="{00000000-0008-0000-0300-00004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9" name="Shape 3" descr="Kết quả hình ảnh cho Polycom Pano">
          <a:extLst>
            <a:ext uri="{FF2B5EF4-FFF2-40B4-BE49-F238E27FC236}">
              <a16:creationId xmlns:a16="http://schemas.microsoft.com/office/drawing/2014/main" id="{00000000-0008-0000-0300-00004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0" name="Shape 3" descr="Kết quả hình ảnh cho Polycom Pano">
          <a:extLst>
            <a:ext uri="{FF2B5EF4-FFF2-40B4-BE49-F238E27FC236}">
              <a16:creationId xmlns:a16="http://schemas.microsoft.com/office/drawing/2014/main" id="{00000000-0008-0000-0300-00004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1" name="Shape 3" descr="Kết quả hình ảnh cho Polycom Pano">
          <a:extLst>
            <a:ext uri="{FF2B5EF4-FFF2-40B4-BE49-F238E27FC236}">
              <a16:creationId xmlns:a16="http://schemas.microsoft.com/office/drawing/2014/main" id="{00000000-0008-0000-0300-00004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2" name="Shape 3" descr="Kết quả hình ảnh cho Polycom Pano">
          <a:extLst>
            <a:ext uri="{FF2B5EF4-FFF2-40B4-BE49-F238E27FC236}">
              <a16:creationId xmlns:a16="http://schemas.microsoft.com/office/drawing/2014/main" id="{00000000-0008-0000-0300-00004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3" name="Shape 3" descr="Kết quả hình ảnh cho Polycom Pano">
          <a:extLst>
            <a:ext uri="{FF2B5EF4-FFF2-40B4-BE49-F238E27FC236}">
              <a16:creationId xmlns:a16="http://schemas.microsoft.com/office/drawing/2014/main" id="{00000000-0008-0000-0300-00004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4" name="Shape 3" descr="Kết quả hình ảnh cho Polycom Pano">
          <a:extLst>
            <a:ext uri="{FF2B5EF4-FFF2-40B4-BE49-F238E27FC236}">
              <a16:creationId xmlns:a16="http://schemas.microsoft.com/office/drawing/2014/main" id="{00000000-0008-0000-0300-00004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5" name="Shape 3" descr="Kết quả hình ảnh cho Polycom Pano">
          <a:extLst>
            <a:ext uri="{FF2B5EF4-FFF2-40B4-BE49-F238E27FC236}">
              <a16:creationId xmlns:a16="http://schemas.microsoft.com/office/drawing/2014/main" id="{00000000-0008-0000-0300-00004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6" name="Shape 3" descr="Kết quả hình ảnh cho Polycom Pano">
          <a:extLst>
            <a:ext uri="{FF2B5EF4-FFF2-40B4-BE49-F238E27FC236}">
              <a16:creationId xmlns:a16="http://schemas.microsoft.com/office/drawing/2014/main" id="{00000000-0008-0000-0300-00004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7" name="Shape 3" descr="Kết quả hình ảnh cho Polycom Pano">
          <a:extLst>
            <a:ext uri="{FF2B5EF4-FFF2-40B4-BE49-F238E27FC236}">
              <a16:creationId xmlns:a16="http://schemas.microsoft.com/office/drawing/2014/main" id="{00000000-0008-0000-0300-00004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8" name="Shape 3" descr="Kết quả hình ảnh cho Polycom Pano">
          <a:extLst>
            <a:ext uri="{FF2B5EF4-FFF2-40B4-BE49-F238E27FC236}">
              <a16:creationId xmlns:a16="http://schemas.microsoft.com/office/drawing/2014/main" id="{00000000-0008-0000-0300-00005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9" name="Shape 3" descr="Kết quả hình ảnh cho Polycom Pano">
          <a:extLst>
            <a:ext uri="{FF2B5EF4-FFF2-40B4-BE49-F238E27FC236}">
              <a16:creationId xmlns:a16="http://schemas.microsoft.com/office/drawing/2014/main" id="{00000000-0008-0000-0300-00005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0" name="Shape 3" descr="Kết quả hình ảnh cho Polycom Pano">
          <a:extLst>
            <a:ext uri="{FF2B5EF4-FFF2-40B4-BE49-F238E27FC236}">
              <a16:creationId xmlns:a16="http://schemas.microsoft.com/office/drawing/2014/main" id="{00000000-0008-0000-0300-00005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1" name="Shape 3" descr="Kết quả hình ảnh cho Polycom Pano">
          <a:extLst>
            <a:ext uri="{FF2B5EF4-FFF2-40B4-BE49-F238E27FC236}">
              <a16:creationId xmlns:a16="http://schemas.microsoft.com/office/drawing/2014/main" id="{00000000-0008-0000-0300-00005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2" name="Shape 3" descr="Kết quả hình ảnh cho Polycom Pano">
          <a:extLst>
            <a:ext uri="{FF2B5EF4-FFF2-40B4-BE49-F238E27FC236}">
              <a16:creationId xmlns:a16="http://schemas.microsoft.com/office/drawing/2014/main" id="{00000000-0008-0000-0300-00005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3" name="Shape 3" descr="Kết quả hình ảnh cho Polycom Pano">
          <a:extLst>
            <a:ext uri="{FF2B5EF4-FFF2-40B4-BE49-F238E27FC236}">
              <a16:creationId xmlns:a16="http://schemas.microsoft.com/office/drawing/2014/main" id="{00000000-0008-0000-0300-00005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4" name="Shape 3" descr="Kết quả hình ảnh cho Polycom Pano">
          <a:extLst>
            <a:ext uri="{FF2B5EF4-FFF2-40B4-BE49-F238E27FC236}">
              <a16:creationId xmlns:a16="http://schemas.microsoft.com/office/drawing/2014/main" id="{00000000-0008-0000-0300-00005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5" name="Shape 3" descr="Kết quả hình ảnh cho Polycom Pano">
          <a:extLst>
            <a:ext uri="{FF2B5EF4-FFF2-40B4-BE49-F238E27FC236}">
              <a16:creationId xmlns:a16="http://schemas.microsoft.com/office/drawing/2014/main" id="{00000000-0008-0000-0300-00005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6" name="Shape 3" descr="Kết quả hình ảnh cho Polycom Pano">
          <a:extLst>
            <a:ext uri="{FF2B5EF4-FFF2-40B4-BE49-F238E27FC236}">
              <a16:creationId xmlns:a16="http://schemas.microsoft.com/office/drawing/2014/main" id="{00000000-0008-0000-0300-00005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7" name="Shape 3" descr="Kết quả hình ảnh cho Polycom Pano">
          <a:extLst>
            <a:ext uri="{FF2B5EF4-FFF2-40B4-BE49-F238E27FC236}">
              <a16:creationId xmlns:a16="http://schemas.microsoft.com/office/drawing/2014/main" id="{00000000-0008-0000-0300-00005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8" name="Shape 3" descr="Kết quả hình ảnh cho Polycom Pano">
          <a:extLst>
            <a:ext uri="{FF2B5EF4-FFF2-40B4-BE49-F238E27FC236}">
              <a16:creationId xmlns:a16="http://schemas.microsoft.com/office/drawing/2014/main" id="{00000000-0008-0000-0300-00005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9" name="Shape 3" descr="Kết quả hình ảnh cho Polycom Pano">
          <a:extLst>
            <a:ext uri="{FF2B5EF4-FFF2-40B4-BE49-F238E27FC236}">
              <a16:creationId xmlns:a16="http://schemas.microsoft.com/office/drawing/2014/main" id="{00000000-0008-0000-0300-00005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0" name="Shape 3" descr="Kết quả hình ảnh cho Polycom Pano">
          <a:extLst>
            <a:ext uri="{FF2B5EF4-FFF2-40B4-BE49-F238E27FC236}">
              <a16:creationId xmlns:a16="http://schemas.microsoft.com/office/drawing/2014/main" id="{00000000-0008-0000-0300-00005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1" name="Shape 3" descr="Kết quả hình ảnh cho Polycom Pano">
          <a:extLst>
            <a:ext uri="{FF2B5EF4-FFF2-40B4-BE49-F238E27FC236}">
              <a16:creationId xmlns:a16="http://schemas.microsoft.com/office/drawing/2014/main" id="{00000000-0008-0000-0300-00005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2" name="Shape 3" descr="Kết quả hình ảnh cho Polycom Pano">
          <a:extLst>
            <a:ext uri="{FF2B5EF4-FFF2-40B4-BE49-F238E27FC236}">
              <a16:creationId xmlns:a16="http://schemas.microsoft.com/office/drawing/2014/main" id="{00000000-0008-0000-0300-00005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3" name="Shape 3" descr="Kết quả hình ảnh cho Polycom Pano">
          <a:extLst>
            <a:ext uri="{FF2B5EF4-FFF2-40B4-BE49-F238E27FC236}">
              <a16:creationId xmlns:a16="http://schemas.microsoft.com/office/drawing/2014/main" id="{00000000-0008-0000-0300-00005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4" name="Shape 3" descr="Kết quả hình ảnh cho Polycom Pano">
          <a:extLst>
            <a:ext uri="{FF2B5EF4-FFF2-40B4-BE49-F238E27FC236}">
              <a16:creationId xmlns:a16="http://schemas.microsoft.com/office/drawing/2014/main" id="{00000000-0008-0000-0300-00006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5" name="Shape 3" descr="Kết quả hình ảnh cho Polycom Pano">
          <a:extLst>
            <a:ext uri="{FF2B5EF4-FFF2-40B4-BE49-F238E27FC236}">
              <a16:creationId xmlns:a16="http://schemas.microsoft.com/office/drawing/2014/main" id="{00000000-0008-0000-0300-00006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6" name="Shape 3" descr="Kết quả hình ảnh cho Polycom Pano">
          <a:extLst>
            <a:ext uri="{FF2B5EF4-FFF2-40B4-BE49-F238E27FC236}">
              <a16:creationId xmlns:a16="http://schemas.microsoft.com/office/drawing/2014/main" id="{00000000-0008-0000-0300-00006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7" name="Shape 3" descr="Kết quả hình ảnh cho Polycom Pano">
          <a:extLst>
            <a:ext uri="{FF2B5EF4-FFF2-40B4-BE49-F238E27FC236}">
              <a16:creationId xmlns:a16="http://schemas.microsoft.com/office/drawing/2014/main" id="{00000000-0008-0000-0300-00006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8" name="Shape 3" descr="Kết quả hình ảnh cho Polycom Pano">
          <a:extLst>
            <a:ext uri="{FF2B5EF4-FFF2-40B4-BE49-F238E27FC236}">
              <a16:creationId xmlns:a16="http://schemas.microsoft.com/office/drawing/2014/main" id="{00000000-0008-0000-0300-00006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9" name="Shape 3" descr="Kết quả hình ảnh cho Polycom Pano">
          <a:extLst>
            <a:ext uri="{FF2B5EF4-FFF2-40B4-BE49-F238E27FC236}">
              <a16:creationId xmlns:a16="http://schemas.microsoft.com/office/drawing/2014/main" id="{00000000-0008-0000-0300-00006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0" name="Shape 3" descr="Kết quả hình ảnh cho Polycom Pano">
          <a:extLst>
            <a:ext uri="{FF2B5EF4-FFF2-40B4-BE49-F238E27FC236}">
              <a16:creationId xmlns:a16="http://schemas.microsoft.com/office/drawing/2014/main" id="{00000000-0008-0000-0300-00006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1" name="Shape 3" descr="Kết quả hình ảnh cho Polycom Pano">
          <a:extLst>
            <a:ext uri="{FF2B5EF4-FFF2-40B4-BE49-F238E27FC236}">
              <a16:creationId xmlns:a16="http://schemas.microsoft.com/office/drawing/2014/main" id="{00000000-0008-0000-0300-00006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2" name="Shape 3" descr="Kết quả hình ảnh cho Polycom Pano">
          <a:extLst>
            <a:ext uri="{FF2B5EF4-FFF2-40B4-BE49-F238E27FC236}">
              <a16:creationId xmlns:a16="http://schemas.microsoft.com/office/drawing/2014/main" id="{00000000-0008-0000-0300-00006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3" name="Shape 3" descr="Kết quả hình ảnh cho Polycom Pano">
          <a:extLst>
            <a:ext uri="{FF2B5EF4-FFF2-40B4-BE49-F238E27FC236}">
              <a16:creationId xmlns:a16="http://schemas.microsoft.com/office/drawing/2014/main" id="{00000000-0008-0000-0300-00006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4" name="Shape 3" descr="Kết quả hình ảnh cho Polycom Pano">
          <a:extLst>
            <a:ext uri="{FF2B5EF4-FFF2-40B4-BE49-F238E27FC236}">
              <a16:creationId xmlns:a16="http://schemas.microsoft.com/office/drawing/2014/main" id="{00000000-0008-0000-0300-00006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5" name="Shape 3" descr="Kết quả hình ảnh cho Polycom Pano">
          <a:extLst>
            <a:ext uri="{FF2B5EF4-FFF2-40B4-BE49-F238E27FC236}">
              <a16:creationId xmlns:a16="http://schemas.microsoft.com/office/drawing/2014/main" id="{00000000-0008-0000-0300-00006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6" name="Shape 3" descr="Kết quả hình ảnh cho Polycom Pano">
          <a:extLst>
            <a:ext uri="{FF2B5EF4-FFF2-40B4-BE49-F238E27FC236}">
              <a16:creationId xmlns:a16="http://schemas.microsoft.com/office/drawing/2014/main" id="{00000000-0008-0000-0300-00006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7" name="Shape 3" descr="Kết quả hình ảnh cho Polycom Pano">
          <a:extLst>
            <a:ext uri="{FF2B5EF4-FFF2-40B4-BE49-F238E27FC236}">
              <a16:creationId xmlns:a16="http://schemas.microsoft.com/office/drawing/2014/main" id="{00000000-0008-0000-0300-00006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8" name="Shape 3" descr="Kết quả hình ảnh cho Polycom Pano">
          <a:extLst>
            <a:ext uri="{FF2B5EF4-FFF2-40B4-BE49-F238E27FC236}">
              <a16:creationId xmlns:a16="http://schemas.microsoft.com/office/drawing/2014/main" id="{00000000-0008-0000-0300-00006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9" name="Shape 3" descr="Kết quả hình ảnh cho Polycom Pano">
          <a:extLst>
            <a:ext uri="{FF2B5EF4-FFF2-40B4-BE49-F238E27FC236}">
              <a16:creationId xmlns:a16="http://schemas.microsoft.com/office/drawing/2014/main" id="{00000000-0008-0000-0300-00006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0" name="Shape 3" descr="Kết quả hình ảnh cho Polycom Pano">
          <a:extLst>
            <a:ext uri="{FF2B5EF4-FFF2-40B4-BE49-F238E27FC236}">
              <a16:creationId xmlns:a16="http://schemas.microsoft.com/office/drawing/2014/main" id="{00000000-0008-0000-0300-00007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1" name="Shape 3" descr="Kết quả hình ảnh cho Polycom Pano">
          <a:extLst>
            <a:ext uri="{FF2B5EF4-FFF2-40B4-BE49-F238E27FC236}">
              <a16:creationId xmlns:a16="http://schemas.microsoft.com/office/drawing/2014/main" id="{00000000-0008-0000-0300-00007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2" name="Shape 3" descr="Kết quả hình ảnh cho Polycom Pano">
          <a:extLst>
            <a:ext uri="{FF2B5EF4-FFF2-40B4-BE49-F238E27FC236}">
              <a16:creationId xmlns:a16="http://schemas.microsoft.com/office/drawing/2014/main" id="{00000000-0008-0000-0300-00007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3" name="Shape 3" descr="Kết quả hình ảnh cho Polycom Pano">
          <a:extLst>
            <a:ext uri="{FF2B5EF4-FFF2-40B4-BE49-F238E27FC236}">
              <a16:creationId xmlns:a16="http://schemas.microsoft.com/office/drawing/2014/main" id="{00000000-0008-0000-0300-00007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4" name="Shape 3" descr="Kết quả hình ảnh cho Polycom Pano">
          <a:extLst>
            <a:ext uri="{FF2B5EF4-FFF2-40B4-BE49-F238E27FC236}">
              <a16:creationId xmlns:a16="http://schemas.microsoft.com/office/drawing/2014/main" id="{00000000-0008-0000-0300-00007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5" name="Shape 3" descr="Kết quả hình ảnh cho Polycom Pano">
          <a:extLst>
            <a:ext uri="{FF2B5EF4-FFF2-40B4-BE49-F238E27FC236}">
              <a16:creationId xmlns:a16="http://schemas.microsoft.com/office/drawing/2014/main" id="{00000000-0008-0000-0300-00007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6" name="Shape 3" descr="Kết quả hình ảnh cho Polycom Pano">
          <a:extLst>
            <a:ext uri="{FF2B5EF4-FFF2-40B4-BE49-F238E27FC236}">
              <a16:creationId xmlns:a16="http://schemas.microsoft.com/office/drawing/2014/main" id="{00000000-0008-0000-0300-00007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7" name="Shape 3" descr="Kết quả hình ảnh cho Polycom Pano">
          <a:extLst>
            <a:ext uri="{FF2B5EF4-FFF2-40B4-BE49-F238E27FC236}">
              <a16:creationId xmlns:a16="http://schemas.microsoft.com/office/drawing/2014/main" id="{00000000-0008-0000-0300-00007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8" name="Shape 3" descr="Kết quả hình ảnh cho Polycom Pano">
          <a:extLst>
            <a:ext uri="{FF2B5EF4-FFF2-40B4-BE49-F238E27FC236}">
              <a16:creationId xmlns:a16="http://schemas.microsoft.com/office/drawing/2014/main" id="{00000000-0008-0000-0300-00007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9" name="Shape 3" descr="Kết quả hình ảnh cho Polycom Pano">
          <a:extLst>
            <a:ext uri="{FF2B5EF4-FFF2-40B4-BE49-F238E27FC236}">
              <a16:creationId xmlns:a16="http://schemas.microsoft.com/office/drawing/2014/main" id="{00000000-0008-0000-0300-00007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0" name="Shape 3" descr="Kết quả hình ảnh cho Polycom Pano">
          <a:extLst>
            <a:ext uri="{FF2B5EF4-FFF2-40B4-BE49-F238E27FC236}">
              <a16:creationId xmlns:a16="http://schemas.microsoft.com/office/drawing/2014/main" id="{00000000-0008-0000-0300-00007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1" name="Shape 3" descr="Kết quả hình ảnh cho Polycom Pano">
          <a:extLst>
            <a:ext uri="{FF2B5EF4-FFF2-40B4-BE49-F238E27FC236}">
              <a16:creationId xmlns:a16="http://schemas.microsoft.com/office/drawing/2014/main" id="{00000000-0008-0000-0300-00007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2" name="Shape 3" descr="Kết quả hình ảnh cho Polycom Pano">
          <a:extLst>
            <a:ext uri="{FF2B5EF4-FFF2-40B4-BE49-F238E27FC236}">
              <a16:creationId xmlns:a16="http://schemas.microsoft.com/office/drawing/2014/main" id="{00000000-0008-0000-0300-00007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3" name="Shape 3" descr="Kết quả hình ảnh cho Polycom Pano">
          <a:extLst>
            <a:ext uri="{FF2B5EF4-FFF2-40B4-BE49-F238E27FC236}">
              <a16:creationId xmlns:a16="http://schemas.microsoft.com/office/drawing/2014/main" id="{00000000-0008-0000-0300-00007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4" name="Shape 3" descr="Kết quả hình ảnh cho Polycom Pano">
          <a:extLst>
            <a:ext uri="{FF2B5EF4-FFF2-40B4-BE49-F238E27FC236}">
              <a16:creationId xmlns:a16="http://schemas.microsoft.com/office/drawing/2014/main" id="{00000000-0008-0000-0300-00007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5" name="Shape 3" descr="Kết quả hình ảnh cho Polycom Pano">
          <a:extLst>
            <a:ext uri="{FF2B5EF4-FFF2-40B4-BE49-F238E27FC236}">
              <a16:creationId xmlns:a16="http://schemas.microsoft.com/office/drawing/2014/main" id="{00000000-0008-0000-0300-00007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6" name="Shape 3" descr="Kết quả hình ảnh cho Polycom Pano">
          <a:extLst>
            <a:ext uri="{FF2B5EF4-FFF2-40B4-BE49-F238E27FC236}">
              <a16:creationId xmlns:a16="http://schemas.microsoft.com/office/drawing/2014/main" id="{00000000-0008-0000-0300-00008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7" name="Shape 3" descr="Kết quả hình ảnh cho Polycom Pano">
          <a:extLst>
            <a:ext uri="{FF2B5EF4-FFF2-40B4-BE49-F238E27FC236}">
              <a16:creationId xmlns:a16="http://schemas.microsoft.com/office/drawing/2014/main" id="{00000000-0008-0000-0300-00008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8" name="Shape 3" descr="Kết quả hình ảnh cho Polycom Pano">
          <a:extLst>
            <a:ext uri="{FF2B5EF4-FFF2-40B4-BE49-F238E27FC236}">
              <a16:creationId xmlns:a16="http://schemas.microsoft.com/office/drawing/2014/main" id="{00000000-0008-0000-0300-00008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9" name="Shape 3" descr="Kết quả hình ảnh cho Polycom Pano">
          <a:extLst>
            <a:ext uri="{FF2B5EF4-FFF2-40B4-BE49-F238E27FC236}">
              <a16:creationId xmlns:a16="http://schemas.microsoft.com/office/drawing/2014/main" id="{00000000-0008-0000-0300-00008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0" name="Shape 3" descr="Kết quả hình ảnh cho Polycom Pano">
          <a:extLst>
            <a:ext uri="{FF2B5EF4-FFF2-40B4-BE49-F238E27FC236}">
              <a16:creationId xmlns:a16="http://schemas.microsoft.com/office/drawing/2014/main" id="{00000000-0008-0000-0300-00008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1" name="Shape 3" descr="Kết quả hình ảnh cho Polycom Pano">
          <a:extLst>
            <a:ext uri="{FF2B5EF4-FFF2-40B4-BE49-F238E27FC236}">
              <a16:creationId xmlns:a16="http://schemas.microsoft.com/office/drawing/2014/main" id="{00000000-0008-0000-0300-00008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2" name="Shape 3" descr="Kết quả hình ảnh cho Polycom Pano">
          <a:extLst>
            <a:ext uri="{FF2B5EF4-FFF2-40B4-BE49-F238E27FC236}">
              <a16:creationId xmlns:a16="http://schemas.microsoft.com/office/drawing/2014/main" id="{00000000-0008-0000-0300-00008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3" name="Shape 3" descr="Kết quả hình ảnh cho Polycom Pano">
          <a:extLst>
            <a:ext uri="{FF2B5EF4-FFF2-40B4-BE49-F238E27FC236}">
              <a16:creationId xmlns:a16="http://schemas.microsoft.com/office/drawing/2014/main" id="{00000000-0008-0000-0300-00008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4" name="Shape 3" descr="Kết quả hình ảnh cho Polycom Pano">
          <a:extLst>
            <a:ext uri="{FF2B5EF4-FFF2-40B4-BE49-F238E27FC236}">
              <a16:creationId xmlns:a16="http://schemas.microsoft.com/office/drawing/2014/main" id="{00000000-0008-0000-0300-00008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5" name="Shape 3" descr="Kết quả hình ảnh cho Polycom Pano">
          <a:extLst>
            <a:ext uri="{FF2B5EF4-FFF2-40B4-BE49-F238E27FC236}">
              <a16:creationId xmlns:a16="http://schemas.microsoft.com/office/drawing/2014/main" id="{00000000-0008-0000-0300-00008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6" name="Shape 3" descr="Kết quả hình ảnh cho Polycom Pano">
          <a:extLst>
            <a:ext uri="{FF2B5EF4-FFF2-40B4-BE49-F238E27FC236}">
              <a16:creationId xmlns:a16="http://schemas.microsoft.com/office/drawing/2014/main" id="{00000000-0008-0000-0300-00008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7" name="Shape 3" descr="Kết quả hình ảnh cho Polycom Pano">
          <a:extLst>
            <a:ext uri="{FF2B5EF4-FFF2-40B4-BE49-F238E27FC236}">
              <a16:creationId xmlns:a16="http://schemas.microsoft.com/office/drawing/2014/main" id="{00000000-0008-0000-0300-00008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8" name="Shape 3" descr="Kết quả hình ảnh cho Polycom Pano">
          <a:extLst>
            <a:ext uri="{FF2B5EF4-FFF2-40B4-BE49-F238E27FC236}">
              <a16:creationId xmlns:a16="http://schemas.microsoft.com/office/drawing/2014/main" id="{00000000-0008-0000-0300-00008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9" name="Shape 3" descr="Kết quả hình ảnh cho Polycom Pano">
          <a:extLst>
            <a:ext uri="{FF2B5EF4-FFF2-40B4-BE49-F238E27FC236}">
              <a16:creationId xmlns:a16="http://schemas.microsoft.com/office/drawing/2014/main" id="{00000000-0008-0000-0300-00008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0" name="Shape 3" descr="Kết quả hình ảnh cho Polycom Pano">
          <a:extLst>
            <a:ext uri="{FF2B5EF4-FFF2-40B4-BE49-F238E27FC236}">
              <a16:creationId xmlns:a16="http://schemas.microsoft.com/office/drawing/2014/main" id="{00000000-0008-0000-0300-00008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1" name="Shape 3" descr="Kết quả hình ảnh cho Polycom Pano">
          <a:extLst>
            <a:ext uri="{FF2B5EF4-FFF2-40B4-BE49-F238E27FC236}">
              <a16:creationId xmlns:a16="http://schemas.microsoft.com/office/drawing/2014/main" id="{00000000-0008-0000-0300-00008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2" name="Shape 3" descr="Kết quả hình ảnh cho Polycom Pano">
          <a:extLst>
            <a:ext uri="{FF2B5EF4-FFF2-40B4-BE49-F238E27FC236}">
              <a16:creationId xmlns:a16="http://schemas.microsoft.com/office/drawing/2014/main" id="{00000000-0008-0000-0300-00009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3" name="Shape 3" descr="Kết quả hình ảnh cho Polycom Pano">
          <a:extLst>
            <a:ext uri="{FF2B5EF4-FFF2-40B4-BE49-F238E27FC236}">
              <a16:creationId xmlns:a16="http://schemas.microsoft.com/office/drawing/2014/main" id="{00000000-0008-0000-0300-00009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4" name="Shape 3" descr="Kết quả hình ảnh cho Polycom Pano">
          <a:extLst>
            <a:ext uri="{FF2B5EF4-FFF2-40B4-BE49-F238E27FC236}">
              <a16:creationId xmlns:a16="http://schemas.microsoft.com/office/drawing/2014/main" id="{00000000-0008-0000-0300-00009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5" name="Shape 3" descr="Kết quả hình ảnh cho Polycom Pano">
          <a:extLst>
            <a:ext uri="{FF2B5EF4-FFF2-40B4-BE49-F238E27FC236}">
              <a16:creationId xmlns:a16="http://schemas.microsoft.com/office/drawing/2014/main" id="{00000000-0008-0000-0300-00009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6" name="Shape 3" descr="Kết quả hình ảnh cho Polycom Pano">
          <a:extLst>
            <a:ext uri="{FF2B5EF4-FFF2-40B4-BE49-F238E27FC236}">
              <a16:creationId xmlns:a16="http://schemas.microsoft.com/office/drawing/2014/main" id="{00000000-0008-0000-0300-00009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7" name="Shape 3" descr="Kết quả hình ảnh cho Polycom Pano">
          <a:extLst>
            <a:ext uri="{FF2B5EF4-FFF2-40B4-BE49-F238E27FC236}">
              <a16:creationId xmlns:a16="http://schemas.microsoft.com/office/drawing/2014/main" id="{00000000-0008-0000-0300-00009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8" name="Shape 3" descr="Kết quả hình ảnh cho Polycom Pano">
          <a:extLst>
            <a:ext uri="{FF2B5EF4-FFF2-40B4-BE49-F238E27FC236}">
              <a16:creationId xmlns:a16="http://schemas.microsoft.com/office/drawing/2014/main" id="{00000000-0008-0000-0300-00009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9" name="Shape 3" descr="Kết quả hình ảnh cho Polycom Pano">
          <a:extLst>
            <a:ext uri="{FF2B5EF4-FFF2-40B4-BE49-F238E27FC236}">
              <a16:creationId xmlns:a16="http://schemas.microsoft.com/office/drawing/2014/main" id="{00000000-0008-0000-0300-00009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0" name="Shape 3" descr="Kết quả hình ảnh cho Polycom Pano">
          <a:extLst>
            <a:ext uri="{FF2B5EF4-FFF2-40B4-BE49-F238E27FC236}">
              <a16:creationId xmlns:a16="http://schemas.microsoft.com/office/drawing/2014/main" id="{00000000-0008-0000-0300-00009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1" name="Shape 3" descr="Kết quả hình ảnh cho Polycom Pano">
          <a:extLst>
            <a:ext uri="{FF2B5EF4-FFF2-40B4-BE49-F238E27FC236}">
              <a16:creationId xmlns:a16="http://schemas.microsoft.com/office/drawing/2014/main" id="{00000000-0008-0000-0300-00009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2" name="Shape 3" descr="Kết quả hình ảnh cho Polycom Pano">
          <a:extLst>
            <a:ext uri="{FF2B5EF4-FFF2-40B4-BE49-F238E27FC236}">
              <a16:creationId xmlns:a16="http://schemas.microsoft.com/office/drawing/2014/main" id="{00000000-0008-0000-0300-00009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3" name="Shape 3" descr="Kết quả hình ảnh cho Polycom Pano">
          <a:extLst>
            <a:ext uri="{FF2B5EF4-FFF2-40B4-BE49-F238E27FC236}">
              <a16:creationId xmlns:a16="http://schemas.microsoft.com/office/drawing/2014/main" id="{00000000-0008-0000-0300-00009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4" name="Shape 3" descr="Kết quả hình ảnh cho Polycom Pano">
          <a:extLst>
            <a:ext uri="{FF2B5EF4-FFF2-40B4-BE49-F238E27FC236}">
              <a16:creationId xmlns:a16="http://schemas.microsoft.com/office/drawing/2014/main" id="{00000000-0008-0000-0300-00009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5" name="Shape 3" descr="Kết quả hình ảnh cho Polycom Pano">
          <a:extLst>
            <a:ext uri="{FF2B5EF4-FFF2-40B4-BE49-F238E27FC236}">
              <a16:creationId xmlns:a16="http://schemas.microsoft.com/office/drawing/2014/main" id="{00000000-0008-0000-0300-00009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6" name="Shape 3" descr="Kết quả hình ảnh cho Polycom Pano">
          <a:extLst>
            <a:ext uri="{FF2B5EF4-FFF2-40B4-BE49-F238E27FC236}">
              <a16:creationId xmlns:a16="http://schemas.microsoft.com/office/drawing/2014/main" id="{00000000-0008-0000-0300-00009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7" name="Shape 3" descr="Kết quả hình ảnh cho Polycom Pano">
          <a:extLst>
            <a:ext uri="{FF2B5EF4-FFF2-40B4-BE49-F238E27FC236}">
              <a16:creationId xmlns:a16="http://schemas.microsoft.com/office/drawing/2014/main" id="{00000000-0008-0000-0300-00009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8" name="Shape 3" descr="Kết quả hình ảnh cho Polycom Pano">
          <a:extLst>
            <a:ext uri="{FF2B5EF4-FFF2-40B4-BE49-F238E27FC236}">
              <a16:creationId xmlns:a16="http://schemas.microsoft.com/office/drawing/2014/main" id="{00000000-0008-0000-0300-0000A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9" name="Shape 3" descr="Kết quả hình ảnh cho Polycom Pano">
          <a:extLst>
            <a:ext uri="{FF2B5EF4-FFF2-40B4-BE49-F238E27FC236}">
              <a16:creationId xmlns:a16="http://schemas.microsoft.com/office/drawing/2014/main" id="{00000000-0008-0000-0300-0000A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0" name="Shape 3" descr="Kết quả hình ảnh cho Polycom Pano">
          <a:extLst>
            <a:ext uri="{FF2B5EF4-FFF2-40B4-BE49-F238E27FC236}">
              <a16:creationId xmlns:a16="http://schemas.microsoft.com/office/drawing/2014/main" id="{00000000-0008-0000-0300-0000A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1" name="Shape 3" descr="Kết quả hình ảnh cho Polycom Pano">
          <a:extLst>
            <a:ext uri="{FF2B5EF4-FFF2-40B4-BE49-F238E27FC236}">
              <a16:creationId xmlns:a16="http://schemas.microsoft.com/office/drawing/2014/main" id="{00000000-0008-0000-0300-0000A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2" name="Shape 3" descr="Kết quả hình ảnh cho Polycom Pano">
          <a:extLst>
            <a:ext uri="{FF2B5EF4-FFF2-40B4-BE49-F238E27FC236}">
              <a16:creationId xmlns:a16="http://schemas.microsoft.com/office/drawing/2014/main" id="{00000000-0008-0000-0300-0000A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3" name="Shape 3" descr="Kết quả hình ảnh cho Polycom Pano">
          <a:extLst>
            <a:ext uri="{FF2B5EF4-FFF2-40B4-BE49-F238E27FC236}">
              <a16:creationId xmlns:a16="http://schemas.microsoft.com/office/drawing/2014/main" id="{00000000-0008-0000-0300-0000A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4" name="Shape 3" descr="Kết quả hình ảnh cho Polycom Pano">
          <a:extLst>
            <a:ext uri="{FF2B5EF4-FFF2-40B4-BE49-F238E27FC236}">
              <a16:creationId xmlns:a16="http://schemas.microsoft.com/office/drawing/2014/main" id="{00000000-0008-0000-0300-0000A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5" name="Shape 3" descr="Kết quả hình ảnh cho Polycom Pano">
          <a:extLst>
            <a:ext uri="{FF2B5EF4-FFF2-40B4-BE49-F238E27FC236}">
              <a16:creationId xmlns:a16="http://schemas.microsoft.com/office/drawing/2014/main" id="{00000000-0008-0000-0300-0000A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6" name="Shape 3" descr="Kết quả hình ảnh cho Polycom Pano">
          <a:extLst>
            <a:ext uri="{FF2B5EF4-FFF2-40B4-BE49-F238E27FC236}">
              <a16:creationId xmlns:a16="http://schemas.microsoft.com/office/drawing/2014/main" id="{00000000-0008-0000-0300-0000A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7" name="Shape 3" descr="Kết quả hình ảnh cho Polycom Pano">
          <a:extLst>
            <a:ext uri="{FF2B5EF4-FFF2-40B4-BE49-F238E27FC236}">
              <a16:creationId xmlns:a16="http://schemas.microsoft.com/office/drawing/2014/main" id="{00000000-0008-0000-0300-0000A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8" name="Shape 3" descr="Kết quả hình ảnh cho Polycom Pano">
          <a:extLst>
            <a:ext uri="{FF2B5EF4-FFF2-40B4-BE49-F238E27FC236}">
              <a16:creationId xmlns:a16="http://schemas.microsoft.com/office/drawing/2014/main" id="{00000000-0008-0000-0300-0000A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9" name="Shape 3" descr="Kết quả hình ảnh cho Polycom Pano">
          <a:extLst>
            <a:ext uri="{FF2B5EF4-FFF2-40B4-BE49-F238E27FC236}">
              <a16:creationId xmlns:a16="http://schemas.microsoft.com/office/drawing/2014/main" id="{00000000-0008-0000-0300-0000A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0" name="Shape 3" descr="Kết quả hình ảnh cho Polycom Pano">
          <a:extLst>
            <a:ext uri="{FF2B5EF4-FFF2-40B4-BE49-F238E27FC236}">
              <a16:creationId xmlns:a16="http://schemas.microsoft.com/office/drawing/2014/main" id="{00000000-0008-0000-0300-0000A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1" name="Shape 3" descr="Kết quả hình ảnh cho Polycom Pano">
          <a:extLst>
            <a:ext uri="{FF2B5EF4-FFF2-40B4-BE49-F238E27FC236}">
              <a16:creationId xmlns:a16="http://schemas.microsoft.com/office/drawing/2014/main" id="{00000000-0008-0000-0300-0000A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2" name="Shape 3" descr="Kết quả hình ảnh cho Polycom Pano">
          <a:extLst>
            <a:ext uri="{FF2B5EF4-FFF2-40B4-BE49-F238E27FC236}">
              <a16:creationId xmlns:a16="http://schemas.microsoft.com/office/drawing/2014/main" id="{00000000-0008-0000-0300-0000A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3" name="Shape 3" descr="Kết quả hình ảnh cho Polycom Pano">
          <a:extLst>
            <a:ext uri="{FF2B5EF4-FFF2-40B4-BE49-F238E27FC236}">
              <a16:creationId xmlns:a16="http://schemas.microsoft.com/office/drawing/2014/main" id="{00000000-0008-0000-0300-0000A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4" name="Shape 3" descr="Kết quả hình ảnh cho Polycom Pano">
          <a:extLst>
            <a:ext uri="{FF2B5EF4-FFF2-40B4-BE49-F238E27FC236}">
              <a16:creationId xmlns:a16="http://schemas.microsoft.com/office/drawing/2014/main" id="{00000000-0008-0000-0300-0000B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5" name="Shape 3" descr="Kết quả hình ảnh cho Polycom Pano">
          <a:extLst>
            <a:ext uri="{FF2B5EF4-FFF2-40B4-BE49-F238E27FC236}">
              <a16:creationId xmlns:a16="http://schemas.microsoft.com/office/drawing/2014/main" id="{00000000-0008-0000-0300-0000B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6" name="Shape 3" descr="Kết quả hình ảnh cho Polycom Pano">
          <a:extLst>
            <a:ext uri="{FF2B5EF4-FFF2-40B4-BE49-F238E27FC236}">
              <a16:creationId xmlns:a16="http://schemas.microsoft.com/office/drawing/2014/main" id="{00000000-0008-0000-0300-0000B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7" name="Shape 3" descr="Kết quả hình ảnh cho Polycom Pano">
          <a:extLst>
            <a:ext uri="{FF2B5EF4-FFF2-40B4-BE49-F238E27FC236}">
              <a16:creationId xmlns:a16="http://schemas.microsoft.com/office/drawing/2014/main" id="{00000000-0008-0000-0300-0000B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8" name="Shape 3" descr="Kết quả hình ảnh cho Polycom Pano">
          <a:extLst>
            <a:ext uri="{FF2B5EF4-FFF2-40B4-BE49-F238E27FC236}">
              <a16:creationId xmlns:a16="http://schemas.microsoft.com/office/drawing/2014/main" id="{00000000-0008-0000-0300-0000B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9" name="Shape 3" descr="Kết quả hình ảnh cho Polycom Pano">
          <a:extLst>
            <a:ext uri="{FF2B5EF4-FFF2-40B4-BE49-F238E27FC236}">
              <a16:creationId xmlns:a16="http://schemas.microsoft.com/office/drawing/2014/main" id="{00000000-0008-0000-0300-0000B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0" name="Shape 3" descr="Kết quả hình ảnh cho Polycom Pano">
          <a:extLst>
            <a:ext uri="{FF2B5EF4-FFF2-40B4-BE49-F238E27FC236}">
              <a16:creationId xmlns:a16="http://schemas.microsoft.com/office/drawing/2014/main" id="{00000000-0008-0000-0300-0000B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1" name="Shape 3" descr="Kết quả hình ảnh cho Polycom Pano">
          <a:extLst>
            <a:ext uri="{FF2B5EF4-FFF2-40B4-BE49-F238E27FC236}">
              <a16:creationId xmlns:a16="http://schemas.microsoft.com/office/drawing/2014/main" id="{00000000-0008-0000-0300-0000B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2" name="Shape 3" descr="Kết quả hình ảnh cho Polycom Pano">
          <a:extLst>
            <a:ext uri="{FF2B5EF4-FFF2-40B4-BE49-F238E27FC236}">
              <a16:creationId xmlns:a16="http://schemas.microsoft.com/office/drawing/2014/main" id="{00000000-0008-0000-0300-0000B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3" name="Shape 3" descr="Kết quả hình ảnh cho Polycom Pano">
          <a:extLst>
            <a:ext uri="{FF2B5EF4-FFF2-40B4-BE49-F238E27FC236}">
              <a16:creationId xmlns:a16="http://schemas.microsoft.com/office/drawing/2014/main" id="{00000000-0008-0000-0300-0000B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4" name="Shape 3" descr="Kết quả hình ảnh cho Polycom Pano">
          <a:extLst>
            <a:ext uri="{FF2B5EF4-FFF2-40B4-BE49-F238E27FC236}">
              <a16:creationId xmlns:a16="http://schemas.microsoft.com/office/drawing/2014/main" id="{00000000-0008-0000-0300-0000B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5" name="Shape 3" descr="Kết quả hình ảnh cho Polycom Pano">
          <a:extLst>
            <a:ext uri="{FF2B5EF4-FFF2-40B4-BE49-F238E27FC236}">
              <a16:creationId xmlns:a16="http://schemas.microsoft.com/office/drawing/2014/main" id="{00000000-0008-0000-0300-0000B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6" name="Shape 3" descr="Kết quả hình ảnh cho Polycom Pano">
          <a:extLst>
            <a:ext uri="{FF2B5EF4-FFF2-40B4-BE49-F238E27FC236}">
              <a16:creationId xmlns:a16="http://schemas.microsoft.com/office/drawing/2014/main" id="{00000000-0008-0000-0300-0000B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7" name="Shape 3" descr="Kết quả hình ảnh cho Polycom Pano">
          <a:extLst>
            <a:ext uri="{FF2B5EF4-FFF2-40B4-BE49-F238E27FC236}">
              <a16:creationId xmlns:a16="http://schemas.microsoft.com/office/drawing/2014/main" id="{00000000-0008-0000-0300-0000B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58" name="Shape 3" descr="Kết quả hình ảnh cho Polycom Pano">
          <a:extLst>
            <a:ext uri="{FF2B5EF4-FFF2-40B4-BE49-F238E27FC236}">
              <a16:creationId xmlns:a16="http://schemas.microsoft.com/office/drawing/2014/main" id="{00000000-0008-0000-0300-0000B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59" name="Shape 3" descr="Kết quả hình ảnh cho Polycom Pano">
          <a:extLst>
            <a:ext uri="{FF2B5EF4-FFF2-40B4-BE49-F238E27FC236}">
              <a16:creationId xmlns:a16="http://schemas.microsoft.com/office/drawing/2014/main" id="{00000000-0008-0000-0300-0000B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0" name="Shape 3" descr="Kết quả hình ảnh cho Polycom Pano">
          <a:extLst>
            <a:ext uri="{FF2B5EF4-FFF2-40B4-BE49-F238E27FC236}">
              <a16:creationId xmlns:a16="http://schemas.microsoft.com/office/drawing/2014/main" id="{00000000-0008-0000-0300-0000C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1" name="Shape 3" descr="Kết quả hình ảnh cho Polycom Pano">
          <a:extLst>
            <a:ext uri="{FF2B5EF4-FFF2-40B4-BE49-F238E27FC236}">
              <a16:creationId xmlns:a16="http://schemas.microsoft.com/office/drawing/2014/main" id="{00000000-0008-0000-0300-0000C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2" name="Shape 3" descr="Kết quả hình ảnh cho Polycom Pano">
          <a:extLst>
            <a:ext uri="{FF2B5EF4-FFF2-40B4-BE49-F238E27FC236}">
              <a16:creationId xmlns:a16="http://schemas.microsoft.com/office/drawing/2014/main" id="{00000000-0008-0000-0300-0000C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3" name="Shape 3" descr="Kết quả hình ảnh cho Polycom Pano">
          <a:extLst>
            <a:ext uri="{FF2B5EF4-FFF2-40B4-BE49-F238E27FC236}">
              <a16:creationId xmlns:a16="http://schemas.microsoft.com/office/drawing/2014/main" id="{00000000-0008-0000-0300-0000C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4" name="Shape 3" descr="Kết quả hình ảnh cho Polycom Pano">
          <a:extLst>
            <a:ext uri="{FF2B5EF4-FFF2-40B4-BE49-F238E27FC236}">
              <a16:creationId xmlns:a16="http://schemas.microsoft.com/office/drawing/2014/main" id="{00000000-0008-0000-0300-0000C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5" name="Shape 3" descr="Kết quả hình ảnh cho Polycom Pano">
          <a:extLst>
            <a:ext uri="{FF2B5EF4-FFF2-40B4-BE49-F238E27FC236}">
              <a16:creationId xmlns:a16="http://schemas.microsoft.com/office/drawing/2014/main" id="{00000000-0008-0000-0300-0000C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6" name="Shape 3" descr="Kết quả hình ảnh cho Polycom Pano">
          <a:extLst>
            <a:ext uri="{FF2B5EF4-FFF2-40B4-BE49-F238E27FC236}">
              <a16:creationId xmlns:a16="http://schemas.microsoft.com/office/drawing/2014/main" id="{00000000-0008-0000-0300-0000C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7" name="Shape 3" descr="Kết quả hình ảnh cho Polycom Pano">
          <a:extLst>
            <a:ext uri="{FF2B5EF4-FFF2-40B4-BE49-F238E27FC236}">
              <a16:creationId xmlns:a16="http://schemas.microsoft.com/office/drawing/2014/main" id="{00000000-0008-0000-0300-0000C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8" name="Shape 3" descr="Kết quả hình ảnh cho Polycom Pano">
          <a:extLst>
            <a:ext uri="{FF2B5EF4-FFF2-40B4-BE49-F238E27FC236}">
              <a16:creationId xmlns:a16="http://schemas.microsoft.com/office/drawing/2014/main" id="{00000000-0008-0000-0300-0000C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9" name="Shape 3" descr="Kết quả hình ảnh cho Polycom Pano">
          <a:extLst>
            <a:ext uri="{FF2B5EF4-FFF2-40B4-BE49-F238E27FC236}">
              <a16:creationId xmlns:a16="http://schemas.microsoft.com/office/drawing/2014/main" id="{00000000-0008-0000-0300-0000C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0" name="Shape 3" descr="Kết quả hình ảnh cho Polycom Pano">
          <a:extLst>
            <a:ext uri="{FF2B5EF4-FFF2-40B4-BE49-F238E27FC236}">
              <a16:creationId xmlns:a16="http://schemas.microsoft.com/office/drawing/2014/main" id="{00000000-0008-0000-0300-0000C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1" name="Shape 3" descr="Kết quả hình ảnh cho Polycom Pano">
          <a:extLst>
            <a:ext uri="{FF2B5EF4-FFF2-40B4-BE49-F238E27FC236}">
              <a16:creationId xmlns:a16="http://schemas.microsoft.com/office/drawing/2014/main" id="{00000000-0008-0000-0300-0000C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2" name="Shape 3" descr="Kết quả hình ảnh cho Polycom Pano">
          <a:extLst>
            <a:ext uri="{FF2B5EF4-FFF2-40B4-BE49-F238E27FC236}">
              <a16:creationId xmlns:a16="http://schemas.microsoft.com/office/drawing/2014/main" id="{00000000-0008-0000-0300-0000C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3" name="Shape 3" descr="Kết quả hình ảnh cho Polycom Pano">
          <a:extLst>
            <a:ext uri="{FF2B5EF4-FFF2-40B4-BE49-F238E27FC236}">
              <a16:creationId xmlns:a16="http://schemas.microsoft.com/office/drawing/2014/main" id="{00000000-0008-0000-0300-0000C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4" name="Shape 3" descr="Kết quả hình ảnh cho Polycom Pano">
          <a:extLst>
            <a:ext uri="{FF2B5EF4-FFF2-40B4-BE49-F238E27FC236}">
              <a16:creationId xmlns:a16="http://schemas.microsoft.com/office/drawing/2014/main" id="{00000000-0008-0000-0300-0000C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5" name="Shape 3" descr="Kết quả hình ảnh cho Polycom Pano">
          <a:extLst>
            <a:ext uri="{FF2B5EF4-FFF2-40B4-BE49-F238E27FC236}">
              <a16:creationId xmlns:a16="http://schemas.microsoft.com/office/drawing/2014/main" id="{00000000-0008-0000-0300-0000C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6" name="Shape 3" descr="Kết quả hình ảnh cho Polycom Pano">
          <a:extLst>
            <a:ext uri="{FF2B5EF4-FFF2-40B4-BE49-F238E27FC236}">
              <a16:creationId xmlns:a16="http://schemas.microsoft.com/office/drawing/2014/main" id="{00000000-0008-0000-0300-0000D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7" name="Shape 3" descr="Kết quả hình ảnh cho Polycom Pano">
          <a:extLst>
            <a:ext uri="{FF2B5EF4-FFF2-40B4-BE49-F238E27FC236}">
              <a16:creationId xmlns:a16="http://schemas.microsoft.com/office/drawing/2014/main" id="{00000000-0008-0000-0300-0000D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8" name="Shape 3" descr="Kết quả hình ảnh cho Polycom Pano">
          <a:extLst>
            <a:ext uri="{FF2B5EF4-FFF2-40B4-BE49-F238E27FC236}">
              <a16:creationId xmlns:a16="http://schemas.microsoft.com/office/drawing/2014/main" id="{00000000-0008-0000-0300-0000D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9" name="Shape 3" descr="Kết quả hình ảnh cho Polycom Pano">
          <a:extLst>
            <a:ext uri="{FF2B5EF4-FFF2-40B4-BE49-F238E27FC236}">
              <a16:creationId xmlns:a16="http://schemas.microsoft.com/office/drawing/2014/main" id="{00000000-0008-0000-0300-0000D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0" name="Shape 3" descr="Kết quả hình ảnh cho Polycom Pano">
          <a:extLst>
            <a:ext uri="{FF2B5EF4-FFF2-40B4-BE49-F238E27FC236}">
              <a16:creationId xmlns:a16="http://schemas.microsoft.com/office/drawing/2014/main" id="{00000000-0008-0000-0300-0000D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1" name="Shape 3" descr="Kết quả hình ảnh cho Polycom Pano">
          <a:extLst>
            <a:ext uri="{FF2B5EF4-FFF2-40B4-BE49-F238E27FC236}">
              <a16:creationId xmlns:a16="http://schemas.microsoft.com/office/drawing/2014/main" id="{00000000-0008-0000-0300-0000D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2" name="Shape 3" descr="Kết quả hình ảnh cho Polycom Pano">
          <a:extLst>
            <a:ext uri="{FF2B5EF4-FFF2-40B4-BE49-F238E27FC236}">
              <a16:creationId xmlns:a16="http://schemas.microsoft.com/office/drawing/2014/main" id="{00000000-0008-0000-0300-0000D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3" name="Shape 3" descr="Kết quả hình ảnh cho Polycom Pano">
          <a:extLst>
            <a:ext uri="{FF2B5EF4-FFF2-40B4-BE49-F238E27FC236}">
              <a16:creationId xmlns:a16="http://schemas.microsoft.com/office/drawing/2014/main" id="{00000000-0008-0000-0300-0000D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4" name="Shape 3" descr="Kết quả hình ảnh cho Polycom Pano">
          <a:extLst>
            <a:ext uri="{FF2B5EF4-FFF2-40B4-BE49-F238E27FC236}">
              <a16:creationId xmlns:a16="http://schemas.microsoft.com/office/drawing/2014/main" id="{00000000-0008-0000-0300-0000D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5" name="Shape 3" descr="Kết quả hình ảnh cho Polycom Pano">
          <a:extLst>
            <a:ext uri="{FF2B5EF4-FFF2-40B4-BE49-F238E27FC236}">
              <a16:creationId xmlns:a16="http://schemas.microsoft.com/office/drawing/2014/main" id="{00000000-0008-0000-0300-0000D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6" name="Shape 3" descr="Kết quả hình ảnh cho Polycom Pano">
          <a:extLst>
            <a:ext uri="{FF2B5EF4-FFF2-40B4-BE49-F238E27FC236}">
              <a16:creationId xmlns:a16="http://schemas.microsoft.com/office/drawing/2014/main" id="{00000000-0008-0000-0300-0000D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7" name="Shape 3" descr="Kết quả hình ảnh cho Polycom Pano">
          <a:extLst>
            <a:ext uri="{FF2B5EF4-FFF2-40B4-BE49-F238E27FC236}">
              <a16:creationId xmlns:a16="http://schemas.microsoft.com/office/drawing/2014/main" id="{00000000-0008-0000-0300-0000D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8" name="Shape 3" descr="Kết quả hình ảnh cho Polycom Pano">
          <a:extLst>
            <a:ext uri="{FF2B5EF4-FFF2-40B4-BE49-F238E27FC236}">
              <a16:creationId xmlns:a16="http://schemas.microsoft.com/office/drawing/2014/main" id="{00000000-0008-0000-0300-0000D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9" name="Shape 3" descr="Kết quả hình ảnh cho Polycom Pano">
          <a:extLst>
            <a:ext uri="{FF2B5EF4-FFF2-40B4-BE49-F238E27FC236}">
              <a16:creationId xmlns:a16="http://schemas.microsoft.com/office/drawing/2014/main" id="{00000000-0008-0000-0300-0000D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0" name="Shape 3" descr="Kết quả hình ảnh cho Polycom Pano">
          <a:extLst>
            <a:ext uri="{FF2B5EF4-FFF2-40B4-BE49-F238E27FC236}">
              <a16:creationId xmlns:a16="http://schemas.microsoft.com/office/drawing/2014/main" id="{00000000-0008-0000-0300-0000D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1" name="Shape 3" descr="Kết quả hình ảnh cho Polycom Pano">
          <a:extLst>
            <a:ext uri="{FF2B5EF4-FFF2-40B4-BE49-F238E27FC236}">
              <a16:creationId xmlns:a16="http://schemas.microsoft.com/office/drawing/2014/main" id="{00000000-0008-0000-0300-0000D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2" name="Shape 3" descr="Kết quả hình ảnh cho Polycom Pano">
          <a:extLst>
            <a:ext uri="{FF2B5EF4-FFF2-40B4-BE49-F238E27FC236}">
              <a16:creationId xmlns:a16="http://schemas.microsoft.com/office/drawing/2014/main" id="{00000000-0008-0000-0300-0000E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3" name="Shape 3" descr="Kết quả hình ảnh cho Polycom Pano">
          <a:extLst>
            <a:ext uri="{FF2B5EF4-FFF2-40B4-BE49-F238E27FC236}">
              <a16:creationId xmlns:a16="http://schemas.microsoft.com/office/drawing/2014/main" id="{00000000-0008-0000-0300-0000E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4" name="Shape 3" descr="Kết quả hình ảnh cho Polycom Pano">
          <a:extLst>
            <a:ext uri="{FF2B5EF4-FFF2-40B4-BE49-F238E27FC236}">
              <a16:creationId xmlns:a16="http://schemas.microsoft.com/office/drawing/2014/main" id="{00000000-0008-0000-0300-0000E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5" name="Shape 3" descr="Kết quả hình ảnh cho Polycom Pano">
          <a:extLst>
            <a:ext uri="{FF2B5EF4-FFF2-40B4-BE49-F238E27FC236}">
              <a16:creationId xmlns:a16="http://schemas.microsoft.com/office/drawing/2014/main" id="{00000000-0008-0000-0300-0000E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6" name="Shape 3" descr="Kết quả hình ảnh cho Polycom Pano">
          <a:extLst>
            <a:ext uri="{FF2B5EF4-FFF2-40B4-BE49-F238E27FC236}">
              <a16:creationId xmlns:a16="http://schemas.microsoft.com/office/drawing/2014/main" id="{00000000-0008-0000-0300-0000E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7" name="Shape 3" descr="Kết quả hình ảnh cho Polycom Pano">
          <a:extLst>
            <a:ext uri="{FF2B5EF4-FFF2-40B4-BE49-F238E27FC236}">
              <a16:creationId xmlns:a16="http://schemas.microsoft.com/office/drawing/2014/main" id="{00000000-0008-0000-0300-0000E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8" name="Shape 3" descr="Kết quả hình ảnh cho Polycom Pano">
          <a:extLst>
            <a:ext uri="{FF2B5EF4-FFF2-40B4-BE49-F238E27FC236}">
              <a16:creationId xmlns:a16="http://schemas.microsoft.com/office/drawing/2014/main" id="{00000000-0008-0000-0300-0000E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9" name="Shape 3" descr="Kết quả hình ảnh cho Polycom Pano">
          <a:extLst>
            <a:ext uri="{FF2B5EF4-FFF2-40B4-BE49-F238E27FC236}">
              <a16:creationId xmlns:a16="http://schemas.microsoft.com/office/drawing/2014/main" id="{00000000-0008-0000-0300-0000E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0" name="Shape 3" descr="Kết quả hình ảnh cho Polycom Pano">
          <a:extLst>
            <a:ext uri="{FF2B5EF4-FFF2-40B4-BE49-F238E27FC236}">
              <a16:creationId xmlns:a16="http://schemas.microsoft.com/office/drawing/2014/main" id="{00000000-0008-0000-0300-0000E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1" name="Shape 3" descr="Kết quả hình ảnh cho Polycom Pano">
          <a:extLst>
            <a:ext uri="{FF2B5EF4-FFF2-40B4-BE49-F238E27FC236}">
              <a16:creationId xmlns:a16="http://schemas.microsoft.com/office/drawing/2014/main" id="{00000000-0008-0000-0300-0000E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2" name="Shape 3" descr="Kết quả hình ảnh cho Polycom Pano">
          <a:extLst>
            <a:ext uri="{FF2B5EF4-FFF2-40B4-BE49-F238E27FC236}">
              <a16:creationId xmlns:a16="http://schemas.microsoft.com/office/drawing/2014/main" id="{00000000-0008-0000-0300-0000E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3" name="Shape 3" descr="Kết quả hình ảnh cho Polycom Pano">
          <a:extLst>
            <a:ext uri="{FF2B5EF4-FFF2-40B4-BE49-F238E27FC236}">
              <a16:creationId xmlns:a16="http://schemas.microsoft.com/office/drawing/2014/main" id="{00000000-0008-0000-0300-0000E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4" name="Shape 3" descr="Kết quả hình ảnh cho Polycom Pano">
          <a:extLst>
            <a:ext uri="{FF2B5EF4-FFF2-40B4-BE49-F238E27FC236}">
              <a16:creationId xmlns:a16="http://schemas.microsoft.com/office/drawing/2014/main" id="{00000000-0008-0000-0300-0000E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5" name="Shape 3" descr="Kết quả hình ảnh cho Polycom Pano">
          <a:extLst>
            <a:ext uri="{FF2B5EF4-FFF2-40B4-BE49-F238E27FC236}">
              <a16:creationId xmlns:a16="http://schemas.microsoft.com/office/drawing/2014/main" id="{00000000-0008-0000-0300-0000E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6" name="Shape 3" descr="Kết quả hình ảnh cho Polycom Pano">
          <a:extLst>
            <a:ext uri="{FF2B5EF4-FFF2-40B4-BE49-F238E27FC236}">
              <a16:creationId xmlns:a16="http://schemas.microsoft.com/office/drawing/2014/main" id="{00000000-0008-0000-0300-0000E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7" name="Shape 3" descr="Kết quả hình ảnh cho Polycom Pano">
          <a:extLst>
            <a:ext uri="{FF2B5EF4-FFF2-40B4-BE49-F238E27FC236}">
              <a16:creationId xmlns:a16="http://schemas.microsoft.com/office/drawing/2014/main" id="{00000000-0008-0000-0300-0000E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8" name="Shape 3" descr="Kết quả hình ảnh cho Polycom Pano">
          <a:extLst>
            <a:ext uri="{FF2B5EF4-FFF2-40B4-BE49-F238E27FC236}">
              <a16:creationId xmlns:a16="http://schemas.microsoft.com/office/drawing/2014/main" id="{00000000-0008-0000-0300-0000F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9" name="Shape 3" descr="Kết quả hình ảnh cho Polycom Pano">
          <a:extLst>
            <a:ext uri="{FF2B5EF4-FFF2-40B4-BE49-F238E27FC236}">
              <a16:creationId xmlns:a16="http://schemas.microsoft.com/office/drawing/2014/main" id="{00000000-0008-0000-0300-0000F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0" name="Shape 3" descr="Kết quả hình ảnh cho Polycom Pano">
          <a:extLst>
            <a:ext uri="{FF2B5EF4-FFF2-40B4-BE49-F238E27FC236}">
              <a16:creationId xmlns:a16="http://schemas.microsoft.com/office/drawing/2014/main" id="{00000000-0008-0000-0300-0000F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1" name="Shape 3" descr="Kết quả hình ảnh cho Polycom Pano">
          <a:extLst>
            <a:ext uri="{FF2B5EF4-FFF2-40B4-BE49-F238E27FC236}">
              <a16:creationId xmlns:a16="http://schemas.microsoft.com/office/drawing/2014/main" id="{00000000-0008-0000-0300-0000F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2" name="Shape 3" descr="Kết quả hình ảnh cho Polycom Pano">
          <a:extLst>
            <a:ext uri="{FF2B5EF4-FFF2-40B4-BE49-F238E27FC236}">
              <a16:creationId xmlns:a16="http://schemas.microsoft.com/office/drawing/2014/main" id="{00000000-0008-0000-0300-0000F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3" name="Shape 3" descr="Kết quả hình ảnh cho Polycom Pano">
          <a:extLst>
            <a:ext uri="{FF2B5EF4-FFF2-40B4-BE49-F238E27FC236}">
              <a16:creationId xmlns:a16="http://schemas.microsoft.com/office/drawing/2014/main" id="{00000000-0008-0000-0300-0000F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4" name="Shape 3" descr="Kết quả hình ảnh cho Polycom Pano">
          <a:extLst>
            <a:ext uri="{FF2B5EF4-FFF2-40B4-BE49-F238E27FC236}">
              <a16:creationId xmlns:a16="http://schemas.microsoft.com/office/drawing/2014/main" id="{00000000-0008-0000-0300-0000F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5" name="Shape 3" descr="Kết quả hình ảnh cho Polycom Pano">
          <a:extLst>
            <a:ext uri="{FF2B5EF4-FFF2-40B4-BE49-F238E27FC236}">
              <a16:creationId xmlns:a16="http://schemas.microsoft.com/office/drawing/2014/main" id="{00000000-0008-0000-0300-0000F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6" name="Shape 3" descr="Kết quả hình ảnh cho Polycom Pano">
          <a:extLst>
            <a:ext uri="{FF2B5EF4-FFF2-40B4-BE49-F238E27FC236}">
              <a16:creationId xmlns:a16="http://schemas.microsoft.com/office/drawing/2014/main" id="{00000000-0008-0000-0300-0000F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7" name="Shape 3" descr="Kết quả hình ảnh cho Polycom Pano">
          <a:extLst>
            <a:ext uri="{FF2B5EF4-FFF2-40B4-BE49-F238E27FC236}">
              <a16:creationId xmlns:a16="http://schemas.microsoft.com/office/drawing/2014/main" id="{00000000-0008-0000-0300-0000F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8" name="Shape 3" descr="Kết quả hình ảnh cho Polycom Pano">
          <a:extLst>
            <a:ext uri="{FF2B5EF4-FFF2-40B4-BE49-F238E27FC236}">
              <a16:creationId xmlns:a16="http://schemas.microsoft.com/office/drawing/2014/main" id="{00000000-0008-0000-0300-0000F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9" name="Shape 3" descr="Kết quả hình ảnh cho Polycom Pano">
          <a:extLst>
            <a:ext uri="{FF2B5EF4-FFF2-40B4-BE49-F238E27FC236}">
              <a16:creationId xmlns:a16="http://schemas.microsoft.com/office/drawing/2014/main" id="{00000000-0008-0000-0300-0000F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0" name="Shape 3" descr="Kết quả hình ảnh cho Polycom Pano">
          <a:extLst>
            <a:ext uri="{FF2B5EF4-FFF2-40B4-BE49-F238E27FC236}">
              <a16:creationId xmlns:a16="http://schemas.microsoft.com/office/drawing/2014/main" id="{00000000-0008-0000-0300-0000F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1" name="Shape 3" descr="Kết quả hình ảnh cho Polycom Pano">
          <a:extLst>
            <a:ext uri="{FF2B5EF4-FFF2-40B4-BE49-F238E27FC236}">
              <a16:creationId xmlns:a16="http://schemas.microsoft.com/office/drawing/2014/main" id="{00000000-0008-0000-0300-0000F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2" name="Shape 3" descr="Kết quả hình ảnh cho Polycom Pano">
          <a:extLst>
            <a:ext uri="{FF2B5EF4-FFF2-40B4-BE49-F238E27FC236}">
              <a16:creationId xmlns:a16="http://schemas.microsoft.com/office/drawing/2014/main" id="{00000000-0008-0000-0300-0000F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3" name="Shape 3" descr="Kết quả hình ảnh cho Polycom Pano">
          <a:extLst>
            <a:ext uri="{FF2B5EF4-FFF2-40B4-BE49-F238E27FC236}">
              <a16:creationId xmlns:a16="http://schemas.microsoft.com/office/drawing/2014/main" id="{00000000-0008-0000-0300-0000F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4" name="Shape 3" descr="Kết quả hình ảnh cho Polycom Pano">
          <a:extLst>
            <a:ext uri="{FF2B5EF4-FFF2-40B4-BE49-F238E27FC236}">
              <a16:creationId xmlns:a16="http://schemas.microsoft.com/office/drawing/2014/main" id="{00000000-0008-0000-0300-00000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5" name="Shape 3" descr="Kết quả hình ảnh cho Polycom Pano">
          <a:extLst>
            <a:ext uri="{FF2B5EF4-FFF2-40B4-BE49-F238E27FC236}">
              <a16:creationId xmlns:a16="http://schemas.microsoft.com/office/drawing/2014/main" id="{00000000-0008-0000-0300-00000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6" name="Shape 3" descr="Kết quả hình ảnh cho Polycom Pano">
          <a:extLst>
            <a:ext uri="{FF2B5EF4-FFF2-40B4-BE49-F238E27FC236}">
              <a16:creationId xmlns:a16="http://schemas.microsoft.com/office/drawing/2014/main" id="{00000000-0008-0000-0300-00000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7" name="Shape 3" descr="Kết quả hình ảnh cho Polycom Pano">
          <a:extLst>
            <a:ext uri="{FF2B5EF4-FFF2-40B4-BE49-F238E27FC236}">
              <a16:creationId xmlns:a16="http://schemas.microsoft.com/office/drawing/2014/main" id="{00000000-0008-0000-0300-00000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8" name="Shape 3" descr="Kết quả hình ảnh cho Polycom Pano">
          <a:extLst>
            <a:ext uri="{FF2B5EF4-FFF2-40B4-BE49-F238E27FC236}">
              <a16:creationId xmlns:a16="http://schemas.microsoft.com/office/drawing/2014/main" id="{00000000-0008-0000-0300-00000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9" name="Shape 3" descr="Kết quả hình ảnh cho Polycom Pano">
          <a:extLst>
            <a:ext uri="{FF2B5EF4-FFF2-40B4-BE49-F238E27FC236}">
              <a16:creationId xmlns:a16="http://schemas.microsoft.com/office/drawing/2014/main" id="{00000000-0008-0000-0300-00000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0" name="Shape 3" descr="Kết quả hình ảnh cho Polycom Pano">
          <a:extLst>
            <a:ext uri="{FF2B5EF4-FFF2-40B4-BE49-F238E27FC236}">
              <a16:creationId xmlns:a16="http://schemas.microsoft.com/office/drawing/2014/main" id="{00000000-0008-0000-0300-00000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1" name="Shape 3" descr="Kết quả hình ảnh cho Polycom Pano">
          <a:extLst>
            <a:ext uri="{FF2B5EF4-FFF2-40B4-BE49-F238E27FC236}">
              <a16:creationId xmlns:a16="http://schemas.microsoft.com/office/drawing/2014/main" id="{00000000-0008-0000-0300-00000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2" name="Shape 3" descr="Kết quả hình ảnh cho Polycom Pano">
          <a:extLst>
            <a:ext uri="{FF2B5EF4-FFF2-40B4-BE49-F238E27FC236}">
              <a16:creationId xmlns:a16="http://schemas.microsoft.com/office/drawing/2014/main" id="{00000000-0008-0000-0300-00000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3" name="Shape 3" descr="Kết quả hình ảnh cho Polycom Pano">
          <a:extLst>
            <a:ext uri="{FF2B5EF4-FFF2-40B4-BE49-F238E27FC236}">
              <a16:creationId xmlns:a16="http://schemas.microsoft.com/office/drawing/2014/main" id="{00000000-0008-0000-0300-00000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4" name="Shape 3" descr="Kết quả hình ảnh cho Polycom Pano">
          <a:extLst>
            <a:ext uri="{FF2B5EF4-FFF2-40B4-BE49-F238E27FC236}">
              <a16:creationId xmlns:a16="http://schemas.microsoft.com/office/drawing/2014/main" id="{00000000-0008-0000-0300-00000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5" name="Shape 3" descr="Kết quả hình ảnh cho Polycom Pano">
          <a:extLst>
            <a:ext uri="{FF2B5EF4-FFF2-40B4-BE49-F238E27FC236}">
              <a16:creationId xmlns:a16="http://schemas.microsoft.com/office/drawing/2014/main" id="{00000000-0008-0000-0300-00000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6" name="Shape 3" descr="Kết quả hình ảnh cho Polycom Pano">
          <a:extLst>
            <a:ext uri="{FF2B5EF4-FFF2-40B4-BE49-F238E27FC236}">
              <a16:creationId xmlns:a16="http://schemas.microsoft.com/office/drawing/2014/main" id="{00000000-0008-0000-0300-00000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7" name="Shape 3" descr="Kết quả hình ảnh cho Polycom Pano">
          <a:extLst>
            <a:ext uri="{FF2B5EF4-FFF2-40B4-BE49-F238E27FC236}">
              <a16:creationId xmlns:a16="http://schemas.microsoft.com/office/drawing/2014/main" id="{00000000-0008-0000-0300-00000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8" name="Shape 3" descr="Kết quả hình ảnh cho Polycom Pano">
          <a:extLst>
            <a:ext uri="{FF2B5EF4-FFF2-40B4-BE49-F238E27FC236}">
              <a16:creationId xmlns:a16="http://schemas.microsoft.com/office/drawing/2014/main" id="{00000000-0008-0000-0300-00000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9" name="Shape 3" descr="Kết quả hình ảnh cho Polycom Pano">
          <a:extLst>
            <a:ext uri="{FF2B5EF4-FFF2-40B4-BE49-F238E27FC236}">
              <a16:creationId xmlns:a16="http://schemas.microsoft.com/office/drawing/2014/main" id="{00000000-0008-0000-0300-00000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0" name="Shape 3" descr="Kết quả hình ảnh cho Polycom Pano">
          <a:extLst>
            <a:ext uri="{FF2B5EF4-FFF2-40B4-BE49-F238E27FC236}">
              <a16:creationId xmlns:a16="http://schemas.microsoft.com/office/drawing/2014/main" id="{00000000-0008-0000-0300-00001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1" name="Shape 3" descr="Kết quả hình ảnh cho Polycom Pano">
          <a:extLst>
            <a:ext uri="{FF2B5EF4-FFF2-40B4-BE49-F238E27FC236}">
              <a16:creationId xmlns:a16="http://schemas.microsoft.com/office/drawing/2014/main" id="{00000000-0008-0000-0300-00001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2" name="Shape 3" descr="Kết quả hình ảnh cho Polycom Pano">
          <a:extLst>
            <a:ext uri="{FF2B5EF4-FFF2-40B4-BE49-F238E27FC236}">
              <a16:creationId xmlns:a16="http://schemas.microsoft.com/office/drawing/2014/main" id="{00000000-0008-0000-0300-00001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3" name="Shape 3" descr="Kết quả hình ảnh cho Polycom Pano">
          <a:extLst>
            <a:ext uri="{FF2B5EF4-FFF2-40B4-BE49-F238E27FC236}">
              <a16:creationId xmlns:a16="http://schemas.microsoft.com/office/drawing/2014/main" id="{00000000-0008-0000-0300-00001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4" name="Shape 3" descr="Kết quả hình ảnh cho Polycom Pano">
          <a:extLst>
            <a:ext uri="{FF2B5EF4-FFF2-40B4-BE49-F238E27FC236}">
              <a16:creationId xmlns:a16="http://schemas.microsoft.com/office/drawing/2014/main" id="{00000000-0008-0000-0300-00001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5" name="Shape 3" descr="Kết quả hình ảnh cho Polycom Pano">
          <a:extLst>
            <a:ext uri="{FF2B5EF4-FFF2-40B4-BE49-F238E27FC236}">
              <a16:creationId xmlns:a16="http://schemas.microsoft.com/office/drawing/2014/main" id="{00000000-0008-0000-0300-00001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6" name="Shape 3" descr="Kết quả hình ảnh cho Polycom Pano">
          <a:extLst>
            <a:ext uri="{FF2B5EF4-FFF2-40B4-BE49-F238E27FC236}">
              <a16:creationId xmlns:a16="http://schemas.microsoft.com/office/drawing/2014/main" id="{00000000-0008-0000-0300-00001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7" name="Shape 3" descr="Kết quả hình ảnh cho Polycom Pano">
          <a:extLst>
            <a:ext uri="{FF2B5EF4-FFF2-40B4-BE49-F238E27FC236}">
              <a16:creationId xmlns:a16="http://schemas.microsoft.com/office/drawing/2014/main" id="{00000000-0008-0000-0300-00001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8" name="Shape 3" descr="Kết quả hình ảnh cho Polycom Pano">
          <a:extLst>
            <a:ext uri="{FF2B5EF4-FFF2-40B4-BE49-F238E27FC236}">
              <a16:creationId xmlns:a16="http://schemas.microsoft.com/office/drawing/2014/main" id="{00000000-0008-0000-0300-00001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9" name="Shape 3" descr="Kết quả hình ảnh cho Polycom Pano">
          <a:extLst>
            <a:ext uri="{FF2B5EF4-FFF2-40B4-BE49-F238E27FC236}">
              <a16:creationId xmlns:a16="http://schemas.microsoft.com/office/drawing/2014/main" id="{00000000-0008-0000-0300-00001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0" name="Shape 3" descr="Kết quả hình ảnh cho Polycom Pano">
          <a:extLst>
            <a:ext uri="{FF2B5EF4-FFF2-40B4-BE49-F238E27FC236}">
              <a16:creationId xmlns:a16="http://schemas.microsoft.com/office/drawing/2014/main" id="{00000000-0008-0000-0300-00001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1" name="Shape 3" descr="Kết quả hình ảnh cho Polycom Pano">
          <a:extLst>
            <a:ext uri="{FF2B5EF4-FFF2-40B4-BE49-F238E27FC236}">
              <a16:creationId xmlns:a16="http://schemas.microsoft.com/office/drawing/2014/main" id="{00000000-0008-0000-0300-00001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2" name="Shape 3" descr="Kết quả hình ảnh cho Polycom Pano">
          <a:extLst>
            <a:ext uri="{FF2B5EF4-FFF2-40B4-BE49-F238E27FC236}">
              <a16:creationId xmlns:a16="http://schemas.microsoft.com/office/drawing/2014/main" id="{00000000-0008-0000-0300-00001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3" name="Shape 3" descr="Kết quả hình ảnh cho Polycom Pano">
          <a:extLst>
            <a:ext uri="{FF2B5EF4-FFF2-40B4-BE49-F238E27FC236}">
              <a16:creationId xmlns:a16="http://schemas.microsoft.com/office/drawing/2014/main" id="{00000000-0008-0000-0300-00001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4" name="Shape 3" descr="Kết quả hình ảnh cho Polycom Pano">
          <a:extLst>
            <a:ext uri="{FF2B5EF4-FFF2-40B4-BE49-F238E27FC236}">
              <a16:creationId xmlns:a16="http://schemas.microsoft.com/office/drawing/2014/main" id="{00000000-0008-0000-0300-00001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5" name="Shape 3" descr="Kết quả hình ảnh cho Polycom Pano">
          <a:extLst>
            <a:ext uri="{FF2B5EF4-FFF2-40B4-BE49-F238E27FC236}">
              <a16:creationId xmlns:a16="http://schemas.microsoft.com/office/drawing/2014/main" id="{00000000-0008-0000-0300-00001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6" name="Shape 3" descr="Kết quả hình ảnh cho Polycom Pano">
          <a:extLst>
            <a:ext uri="{FF2B5EF4-FFF2-40B4-BE49-F238E27FC236}">
              <a16:creationId xmlns:a16="http://schemas.microsoft.com/office/drawing/2014/main" id="{00000000-0008-0000-0300-00002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7" name="Shape 3" descr="Kết quả hình ảnh cho Polycom Pano">
          <a:extLst>
            <a:ext uri="{FF2B5EF4-FFF2-40B4-BE49-F238E27FC236}">
              <a16:creationId xmlns:a16="http://schemas.microsoft.com/office/drawing/2014/main" id="{00000000-0008-0000-0300-00002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8" name="Shape 3" descr="Kết quả hình ảnh cho Polycom Pano">
          <a:extLst>
            <a:ext uri="{FF2B5EF4-FFF2-40B4-BE49-F238E27FC236}">
              <a16:creationId xmlns:a16="http://schemas.microsoft.com/office/drawing/2014/main" id="{00000000-0008-0000-0300-00002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9" name="Shape 3" descr="Kết quả hình ảnh cho Polycom Pano">
          <a:extLst>
            <a:ext uri="{FF2B5EF4-FFF2-40B4-BE49-F238E27FC236}">
              <a16:creationId xmlns:a16="http://schemas.microsoft.com/office/drawing/2014/main" id="{00000000-0008-0000-0300-00002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0" name="Shape 3" descr="Kết quả hình ảnh cho Polycom Pano">
          <a:extLst>
            <a:ext uri="{FF2B5EF4-FFF2-40B4-BE49-F238E27FC236}">
              <a16:creationId xmlns:a16="http://schemas.microsoft.com/office/drawing/2014/main" id="{00000000-0008-0000-0300-00002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1" name="Shape 3" descr="Kết quả hình ảnh cho Polycom Pano">
          <a:extLst>
            <a:ext uri="{FF2B5EF4-FFF2-40B4-BE49-F238E27FC236}">
              <a16:creationId xmlns:a16="http://schemas.microsoft.com/office/drawing/2014/main" id="{00000000-0008-0000-0300-00002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2" name="Shape 3" descr="Kết quả hình ảnh cho Polycom Pano">
          <a:extLst>
            <a:ext uri="{FF2B5EF4-FFF2-40B4-BE49-F238E27FC236}">
              <a16:creationId xmlns:a16="http://schemas.microsoft.com/office/drawing/2014/main" id="{00000000-0008-0000-0300-00002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3" name="Shape 3" descr="Kết quả hình ảnh cho Polycom Pano">
          <a:extLst>
            <a:ext uri="{FF2B5EF4-FFF2-40B4-BE49-F238E27FC236}">
              <a16:creationId xmlns:a16="http://schemas.microsoft.com/office/drawing/2014/main" id="{00000000-0008-0000-0300-00002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4" name="Shape 3" descr="Kết quả hình ảnh cho Polycom Pano">
          <a:extLst>
            <a:ext uri="{FF2B5EF4-FFF2-40B4-BE49-F238E27FC236}">
              <a16:creationId xmlns:a16="http://schemas.microsoft.com/office/drawing/2014/main" id="{00000000-0008-0000-0300-00002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5" name="Shape 3" descr="Kết quả hình ảnh cho Polycom Pano">
          <a:extLst>
            <a:ext uri="{FF2B5EF4-FFF2-40B4-BE49-F238E27FC236}">
              <a16:creationId xmlns:a16="http://schemas.microsoft.com/office/drawing/2014/main" id="{00000000-0008-0000-0300-00002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6" name="Shape 3" descr="Kết quả hình ảnh cho Polycom Pano">
          <a:extLst>
            <a:ext uri="{FF2B5EF4-FFF2-40B4-BE49-F238E27FC236}">
              <a16:creationId xmlns:a16="http://schemas.microsoft.com/office/drawing/2014/main" id="{00000000-0008-0000-0300-00002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7" name="Shape 3" descr="Kết quả hình ảnh cho Polycom Pano">
          <a:extLst>
            <a:ext uri="{FF2B5EF4-FFF2-40B4-BE49-F238E27FC236}">
              <a16:creationId xmlns:a16="http://schemas.microsoft.com/office/drawing/2014/main" id="{00000000-0008-0000-0300-00002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8" name="Shape 3" descr="Kết quả hình ảnh cho Polycom Pano">
          <a:extLst>
            <a:ext uri="{FF2B5EF4-FFF2-40B4-BE49-F238E27FC236}">
              <a16:creationId xmlns:a16="http://schemas.microsoft.com/office/drawing/2014/main" id="{00000000-0008-0000-0300-00002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9" name="Shape 3" descr="Kết quả hình ảnh cho Polycom Pano">
          <a:extLst>
            <a:ext uri="{FF2B5EF4-FFF2-40B4-BE49-F238E27FC236}">
              <a16:creationId xmlns:a16="http://schemas.microsoft.com/office/drawing/2014/main" id="{00000000-0008-0000-0300-00002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0" name="Shape 3" descr="Kết quả hình ảnh cho Polycom Pano">
          <a:extLst>
            <a:ext uri="{FF2B5EF4-FFF2-40B4-BE49-F238E27FC236}">
              <a16:creationId xmlns:a16="http://schemas.microsoft.com/office/drawing/2014/main" id="{00000000-0008-0000-0300-00002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1" name="Shape 3" descr="Kết quả hình ảnh cho Polycom Pano">
          <a:extLst>
            <a:ext uri="{FF2B5EF4-FFF2-40B4-BE49-F238E27FC236}">
              <a16:creationId xmlns:a16="http://schemas.microsoft.com/office/drawing/2014/main" id="{00000000-0008-0000-0300-00002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2" name="Shape 3" descr="Kết quả hình ảnh cho Polycom Pano">
          <a:extLst>
            <a:ext uri="{FF2B5EF4-FFF2-40B4-BE49-F238E27FC236}">
              <a16:creationId xmlns:a16="http://schemas.microsoft.com/office/drawing/2014/main" id="{00000000-0008-0000-0300-00003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3" name="Shape 3" descr="Kết quả hình ảnh cho Polycom Pano">
          <a:extLst>
            <a:ext uri="{FF2B5EF4-FFF2-40B4-BE49-F238E27FC236}">
              <a16:creationId xmlns:a16="http://schemas.microsoft.com/office/drawing/2014/main" id="{00000000-0008-0000-0300-00003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4" name="Shape 3" descr="Kết quả hình ảnh cho Polycom Pano">
          <a:extLst>
            <a:ext uri="{FF2B5EF4-FFF2-40B4-BE49-F238E27FC236}">
              <a16:creationId xmlns:a16="http://schemas.microsoft.com/office/drawing/2014/main" id="{00000000-0008-0000-0300-00003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5" name="Shape 3" descr="Kết quả hình ảnh cho Polycom Pano">
          <a:extLst>
            <a:ext uri="{FF2B5EF4-FFF2-40B4-BE49-F238E27FC236}">
              <a16:creationId xmlns:a16="http://schemas.microsoft.com/office/drawing/2014/main" id="{00000000-0008-0000-0300-00003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6" name="Shape 3" descr="Kết quả hình ảnh cho Polycom Pano">
          <a:extLst>
            <a:ext uri="{FF2B5EF4-FFF2-40B4-BE49-F238E27FC236}">
              <a16:creationId xmlns:a16="http://schemas.microsoft.com/office/drawing/2014/main" id="{00000000-0008-0000-0300-00003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7" name="Shape 3" descr="Kết quả hình ảnh cho Polycom Pano">
          <a:extLst>
            <a:ext uri="{FF2B5EF4-FFF2-40B4-BE49-F238E27FC236}">
              <a16:creationId xmlns:a16="http://schemas.microsoft.com/office/drawing/2014/main" id="{00000000-0008-0000-0300-00003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8" name="Shape 3" descr="Kết quả hình ảnh cho Polycom Pano">
          <a:extLst>
            <a:ext uri="{FF2B5EF4-FFF2-40B4-BE49-F238E27FC236}">
              <a16:creationId xmlns:a16="http://schemas.microsoft.com/office/drawing/2014/main" id="{00000000-0008-0000-0300-00003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9" name="Shape 3" descr="Kết quả hình ảnh cho Polycom Pano">
          <a:extLst>
            <a:ext uri="{FF2B5EF4-FFF2-40B4-BE49-F238E27FC236}">
              <a16:creationId xmlns:a16="http://schemas.microsoft.com/office/drawing/2014/main" id="{00000000-0008-0000-0300-00003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0" name="Shape 3" descr="Kết quả hình ảnh cho Polycom Pano">
          <a:extLst>
            <a:ext uri="{FF2B5EF4-FFF2-40B4-BE49-F238E27FC236}">
              <a16:creationId xmlns:a16="http://schemas.microsoft.com/office/drawing/2014/main" id="{00000000-0008-0000-0300-00003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1" name="Shape 3" descr="Kết quả hình ảnh cho Polycom Pano">
          <a:extLst>
            <a:ext uri="{FF2B5EF4-FFF2-40B4-BE49-F238E27FC236}">
              <a16:creationId xmlns:a16="http://schemas.microsoft.com/office/drawing/2014/main" id="{00000000-0008-0000-0300-00003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2" name="Shape 3" descr="Kết quả hình ảnh cho Polycom Pano">
          <a:extLst>
            <a:ext uri="{FF2B5EF4-FFF2-40B4-BE49-F238E27FC236}">
              <a16:creationId xmlns:a16="http://schemas.microsoft.com/office/drawing/2014/main" id="{00000000-0008-0000-0300-00003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3" name="Shape 3" descr="Kết quả hình ảnh cho Polycom Pano">
          <a:extLst>
            <a:ext uri="{FF2B5EF4-FFF2-40B4-BE49-F238E27FC236}">
              <a16:creationId xmlns:a16="http://schemas.microsoft.com/office/drawing/2014/main" id="{00000000-0008-0000-0300-00003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4" name="Shape 3" descr="Kết quả hình ảnh cho Polycom Pano">
          <a:extLst>
            <a:ext uri="{FF2B5EF4-FFF2-40B4-BE49-F238E27FC236}">
              <a16:creationId xmlns:a16="http://schemas.microsoft.com/office/drawing/2014/main" id="{00000000-0008-0000-0300-00003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5" name="Shape 3" descr="Kết quả hình ảnh cho Polycom Pano">
          <a:extLst>
            <a:ext uri="{FF2B5EF4-FFF2-40B4-BE49-F238E27FC236}">
              <a16:creationId xmlns:a16="http://schemas.microsoft.com/office/drawing/2014/main" id="{00000000-0008-0000-0300-00003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6" name="Shape 3" descr="Kết quả hình ảnh cho Polycom Pano">
          <a:extLst>
            <a:ext uri="{FF2B5EF4-FFF2-40B4-BE49-F238E27FC236}">
              <a16:creationId xmlns:a16="http://schemas.microsoft.com/office/drawing/2014/main" id="{00000000-0008-0000-0300-00003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7" name="Shape 3" descr="Kết quả hình ảnh cho Polycom Pano">
          <a:extLst>
            <a:ext uri="{FF2B5EF4-FFF2-40B4-BE49-F238E27FC236}">
              <a16:creationId xmlns:a16="http://schemas.microsoft.com/office/drawing/2014/main" id="{00000000-0008-0000-0300-00003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8" name="Shape 3" descr="Kết quả hình ảnh cho Polycom Pano">
          <a:extLst>
            <a:ext uri="{FF2B5EF4-FFF2-40B4-BE49-F238E27FC236}">
              <a16:creationId xmlns:a16="http://schemas.microsoft.com/office/drawing/2014/main" id="{00000000-0008-0000-0300-00004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9" name="Shape 3" descr="Kết quả hình ảnh cho Polycom Pano">
          <a:extLst>
            <a:ext uri="{FF2B5EF4-FFF2-40B4-BE49-F238E27FC236}">
              <a16:creationId xmlns:a16="http://schemas.microsoft.com/office/drawing/2014/main" id="{00000000-0008-0000-0300-00004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0" name="Shape 3" descr="Kết quả hình ảnh cho Polycom Pano">
          <a:extLst>
            <a:ext uri="{FF2B5EF4-FFF2-40B4-BE49-F238E27FC236}">
              <a16:creationId xmlns:a16="http://schemas.microsoft.com/office/drawing/2014/main" id="{00000000-0008-0000-0300-00004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1" name="Shape 3" descr="Kết quả hình ảnh cho Polycom Pano">
          <a:extLst>
            <a:ext uri="{FF2B5EF4-FFF2-40B4-BE49-F238E27FC236}">
              <a16:creationId xmlns:a16="http://schemas.microsoft.com/office/drawing/2014/main" id="{00000000-0008-0000-0300-00004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2" name="Shape 3" descr="Kết quả hình ảnh cho Polycom Pano">
          <a:extLst>
            <a:ext uri="{FF2B5EF4-FFF2-40B4-BE49-F238E27FC236}">
              <a16:creationId xmlns:a16="http://schemas.microsoft.com/office/drawing/2014/main" id="{00000000-0008-0000-0300-00004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3" name="Shape 3" descr="Kết quả hình ảnh cho Polycom Pano">
          <a:extLst>
            <a:ext uri="{FF2B5EF4-FFF2-40B4-BE49-F238E27FC236}">
              <a16:creationId xmlns:a16="http://schemas.microsoft.com/office/drawing/2014/main" id="{00000000-0008-0000-0300-00004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4" name="Shape 3" descr="Kết quả hình ảnh cho Polycom Pano">
          <a:extLst>
            <a:ext uri="{FF2B5EF4-FFF2-40B4-BE49-F238E27FC236}">
              <a16:creationId xmlns:a16="http://schemas.microsoft.com/office/drawing/2014/main" id="{00000000-0008-0000-0300-00004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5" name="Shape 3" descr="Kết quả hình ảnh cho Polycom Pano">
          <a:extLst>
            <a:ext uri="{FF2B5EF4-FFF2-40B4-BE49-F238E27FC236}">
              <a16:creationId xmlns:a16="http://schemas.microsoft.com/office/drawing/2014/main" id="{00000000-0008-0000-0300-00004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6" name="Shape 3" descr="Kết quả hình ảnh cho Polycom Pano">
          <a:extLst>
            <a:ext uri="{FF2B5EF4-FFF2-40B4-BE49-F238E27FC236}">
              <a16:creationId xmlns:a16="http://schemas.microsoft.com/office/drawing/2014/main" id="{00000000-0008-0000-0300-00004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7" name="Shape 3" descr="Kết quả hình ảnh cho Polycom Pano">
          <a:extLst>
            <a:ext uri="{FF2B5EF4-FFF2-40B4-BE49-F238E27FC236}">
              <a16:creationId xmlns:a16="http://schemas.microsoft.com/office/drawing/2014/main" id="{00000000-0008-0000-0300-00004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8" name="Shape 3" descr="Kết quả hình ảnh cho Polycom Pano">
          <a:extLst>
            <a:ext uri="{FF2B5EF4-FFF2-40B4-BE49-F238E27FC236}">
              <a16:creationId xmlns:a16="http://schemas.microsoft.com/office/drawing/2014/main" id="{00000000-0008-0000-0300-00004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9" name="Shape 3" descr="Kết quả hình ảnh cho Polycom Pano">
          <a:extLst>
            <a:ext uri="{FF2B5EF4-FFF2-40B4-BE49-F238E27FC236}">
              <a16:creationId xmlns:a16="http://schemas.microsoft.com/office/drawing/2014/main" id="{00000000-0008-0000-0300-00004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0" name="Shape 3" descr="Kết quả hình ảnh cho Polycom Pano">
          <a:extLst>
            <a:ext uri="{FF2B5EF4-FFF2-40B4-BE49-F238E27FC236}">
              <a16:creationId xmlns:a16="http://schemas.microsoft.com/office/drawing/2014/main" id="{00000000-0008-0000-0300-00004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1" name="Shape 3" descr="Kết quả hình ảnh cho Polycom Pano">
          <a:extLst>
            <a:ext uri="{FF2B5EF4-FFF2-40B4-BE49-F238E27FC236}">
              <a16:creationId xmlns:a16="http://schemas.microsoft.com/office/drawing/2014/main" id="{00000000-0008-0000-0300-00004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2" name="Shape 3" descr="Kết quả hình ảnh cho Polycom Pano">
          <a:extLst>
            <a:ext uri="{FF2B5EF4-FFF2-40B4-BE49-F238E27FC236}">
              <a16:creationId xmlns:a16="http://schemas.microsoft.com/office/drawing/2014/main" id="{00000000-0008-0000-0300-00004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3" name="Shape 3" descr="Kết quả hình ảnh cho Polycom Pano">
          <a:extLst>
            <a:ext uri="{FF2B5EF4-FFF2-40B4-BE49-F238E27FC236}">
              <a16:creationId xmlns:a16="http://schemas.microsoft.com/office/drawing/2014/main" id="{00000000-0008-0000-0300-00004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4" name="Shape 3" descr="Kết quả hình ảnh cho Polycom Pano">
          <a:extLst>
            <a:ext uri="{FF2B5EF4-FFF2-40B4-BE49-F238E27FC236}">
              <a16:creationId xmlns:a16="http://schemas.microsoft.com/office/drawing/2014/main" id="{00000000-0008-0000-0300-00005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5" name="Shape 3" descr="Kết quả hình ảnh cho Polycom Pano">
          <a:extLst>
            <a:ext uri="{FF2B5EF4-FFF2-40B4-BE49-F238E27FC236}">
              <a16:creationId xmlns:a16="http://schemas.microsoft.com/office/drawing/2014/main" id="{00000000-0008-0000-0300-00005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6" name="Shape 3" descr="Kết quả hình ảnh cho Polycom Pano">
          <a:extLst>
            <a:ext uri="{FF2B5EF4-FFF2-40B4-BE49-F238E27FC236}">
              <a16:creationId xmlns:a16="http://schemas.microsoft.com/office/drawing/2014/main" id="{00000000-0008-0000-0300-00005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7" name="Shape 3" descr="Kết quả hình ảnh cho Polycom Pano">
          <a:extLst>
            <a:ext uri="{FF2B5EF4-FFF2-40B4-BE49-F238E27FC236}">
              <a16:creationId xmlns:a16="http://schemas.microsoft.com/office/drawing/2014/main" id="{00000000-0008-0000-0300-00005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8" name="Shape 3" descr="Kết quả hình ảnh cho Polycom Pano">
          <a:extLst>
            <a:ext uri="{FF2B5EF4-FFF2-40B4-BE49-F238E27FC236}">
              <a16:creationId xmlns:a16="http://schemas.microsoft.com/office/drawing/2014/main" id="{00000000-0008-0000-0300-00005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9" name="Shape 3" descr="Kết quả hình ảnh cho Polycom Pano">
          <a:extLst>
            <a:ext uri="{FF2B5EF4-FFF2-40B4-BE49-F238E27FC236}">
              <a16:creationId xmlns:a16="http://schemas.microsoft.com/office/drawing/2014/main" id="{00000000-0008-0000-0300-00005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0" name="Shape 3" descr="Kết quả hình ảnh cho Polycom Pano">
          <a:extLst>
            <a:ext uri="{FF2B5EF4-FFF2-40B4-BE49-F238E27FC236}">
              <a16:creationId xmlns:a16="http://schemas.microsoft.com/office/drawing/2014/main" id="{00000000-0008-0000-0300-00005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1" name="Shape 3" descr="Kết quả hình ảnh cho Polycom Pano">
          <a:extLst>
            <a:ext uri="{FF2B5EF4-FFF2-40B4-BE49-F238E27FC236}">
              <a16:creationId xmlns:a16="http://schemas.microsoft.com/office/drawing/2014/main" id="{00000000-0008-0000-0300-00005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2" name="Shape 3" descr="Kết quả hình ảnh cho Polycom Pano">
          <a:extLst>
            <a:ext uri="{FF2B5EF4-FFF2-40B4-BE49-F238E27FC236}">
              <a16:creationId xmlns:a16="http://schemas.microsoft.com/office/drawing/2014/main" id="{00000000-0008-0000-0300-00005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3" name="Shape 3" descr="Kết quả hình ảnh cho Polycom Pano">
          <a:extLst>
            <a:ext uri="{FF2B5EF4-FFF2-40B4-BE49-F238E27FC236}">
              <a16:creationId xmlns:a16="http://schemas.microsoft.com/office/drawing/2014/main" id="{00000000-0008-0000-0300-00005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4" name="Shape 3" descr="Kết quả hình ảnh cho Polycom Pano">
          <a:extLst>
            <a:ext uri="{FF2B5EF4-FFF2-40B4-BE49-F238E27FC236}">
              <a16:creationId xmlns:a16="http://schemas.microsoft.com/office/drawing/2014/main" id="{00000000-0008-0000-0300-00005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5" name="Shape 3" descr="Kết quả hình ảnh cho Polycom Pano">
          <a:extLst>
            <a:ext uri="{FF2B5EF4-FFF2-40B4-BE49-F238E27FC236}">
              <a16:creationId xmlns:a16="http://schemas.microsoft.com/office/drawing/2014/main" id="{00000000-0008-0000-0300-00005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6" name="Shape 3" descr="Kết quả hình ảnh cho Polycom Pano">
          <a:extLst>
            <a:ext uri="{FF2B5EF4-FFF2-40B4-BE49-F238E27FC236}">
              <a16:creationId xmlns:a16="http://schemas.microsoft.com/office/drawing/2014/main" id="{00000000-0008-0000-0300-00005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7" name="Shape 3" descr="Kết quả hình ảnh cho Polycom Pano">
          <a:extLst>
            <a:ext uri="{FF2B5EF4-FFF2-40B4-BE49-F238E27FC236}">
              <a16:creationId xmlns:a16="http://schemas.microsoft.com/office/drawing/2014/main" id="{00000000-0008-0000-0300-00005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8" name="Shape 3" descr="Kết quả hình ảnh cho Polycom Pano">
          <a:extLst>
            <a:ext uri="{FF2B5EF4-FFF2-40B4-BE49-F238E27FC236}">
              <a16:creationId xmlns:a16="http://schemas.microsoft.com/office/drawing/2014/main" id="{00000000-0008-0000-0300-00005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9" name="Shape 3" descr="Kết quả hình ảnh cho Polycom Pano">
          <a:extLst>
            <a:ext uri="{FF2B5EF4-FFF2-40B4-BE49-F238E27FC236}">
              <a16:creationId xmlns:a16="http://schemas.microsoft.com/office/drawing/2014/main" id="{00000000-0008-0000-0300-00005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0" name="Shape 3" descr="Kết quả hình ảnh cho Polycom Pano">
          <a:extLst>
            <a:ext uri="{FF2B5EF4-FFF2-40B4-BE49-F238E27FC236}">
              <a16:creationId xmlns:a16="http://schemas.microsoft.com/office/drawing/2014/main" id="{00000000-0008-0000-0300-00006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1" name="Shape 3" descr="Kết quả hình ảnh cho Polycom Pano">
          <a:extLst>
            <a:ext uri="{FF2B5EF4-FFF2-40B4-BE49-F238E27FC236}">
              <a16:creationId xmlns:a16="http://schemas.microsoft.com/office/drawing/2014/main" id="{00000000-0008-0000-0300-00006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2" name="Shape 3" descr="Kết quả hình ảnh cho Polycom Pano">
          <a:extLst>
            <a:ext uri="{FF2B5EF4-FFF2-40B4-BE49-F238E27FC236}">
              <a16:creationId xmlns:a16="http://schemas.microsoft.com/office/drawing/2014/main" id="{00000000-0008-0000-0300-00006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3" name="Shape 3" descr="Kết quả hình ảnh cho Polycom Pano">
          <a:extLst>
            <a:ext uri="{FF2B5EF4-FFF2-40B4-BE49-F238E27FC236}">
              <a16:creationId xmlns:a16="http://schemas.microsoft.com/office/drawing/2014/main" id="{00000000-0008-0000-0300-00006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4" name="Shape 3" descr="Kết quả hình ảnh cho Polycom Pano">
          <a:extLst>
            <a:ext uri="{FF2B5EF4-FFF2-40B4-BE49-F238E27FC236}">
              <a16:creationId xmlns:a16="http://schemas.microsoft.com/office/drawing/2014/main" id="{00000000-0008-0000-0300-00006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5" name="Shape 3" descr="Kết quả hình ảnh cho Polycom Pano">
          <a:extLst>
            <a:ext uri="{FF2B5EF4-FFF2-40B4-BE49-F238E27FC236}">
              <a16:creationId xmlns:a16="http://schemas.microsoft.com/office/drawing/2014/main" id="{00000000-0008-0000-0300-00006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6" name="Shape 3" descr="Kết quả hình ảnh cho Polycom Pano">
          <a:extLst>
            <a:ext uri="{FF2B5EF4-FFF2-40B4-BE49-F238E27FC236}">
              <a16:creationId xmlns:a16="http://schemas.microsoft.com/office/drawing/2014/main" id="{00000000-0008-0000-0300-00006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7" name="Shape 3" descr="Kết quả hình ảnh cho Polycom Pano">
          <a:extLst>
            <a:ext uri="{FF2B5EF4-FFF2-40B4-BE49-F238E27FC236}">
              <a16:creationId xmlns:a16="http://schemas.microsoft.com/office/drawing/2014/main" id="{00000000-0008-0000-0300-00006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8" name="Shape 3" descr="Kết quả hình ảnh cho Polycom Pano">
          <a:extLst>
            <a:ext uri="{FF2B5EF4-FFF2-40B4-BE49-F238E27FC236}">
              <a16:creationId xmlns:a16="http://schemas.microsoft.com/office/drawing/2014/main" id="{00000000-0008-0000-0300-00006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9" name="Shape 3" descr="Kết quả hình ảnh cho Polycom Pano">
          <a:extLst>
            <a:ext uri="{FF2B5EF4-FFF2-40B4-BE49-F238E27FC236}">
              <a16:creationId xmlns:a16="http://schemas.microsoft.com/office/drawing/2014/main" id="{00000000-0008-0000-0300-00006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0" name="Shape 3" descr="Kết quả hình ảnh cho Polycom Pano">
          <a:extLst>
            <a:ext uri="{FF2B5EF4-FFF2-40B4-BE49-F238E27FC236}">
              <a16:creationId xmlns:a16="http://schemas.microsoft.com/office/drawing/2014/main" id="{00000000-0008-0000-0300-00006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1" name="Shape 3" descr="Kết quả hình ảnh cho Polycom Pano">
          <a:extLst>
            <a:ext uri="{FF2B5EF4-FFF2-40B4-BE49-F238E27FC236}">
              <a16:creationId xmlns:a16="http://schemas.microsoft.com/office/drawing/2014/main" id="{00000000-0008-0000-0300-00006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2" name="Shape 3" descr="Kết quả hình ảnh cho Polycom Pano">
          <a:extLst>
            <a:ext uri="{FF2B5EF4-FFF2-40B4-BE49-F238E27FC236}">
              <a16:creationId xmlns:a16="http://schemas.microsoft.com/office/drawing/2014/main" id="{00000000-0008-0000-0300-00006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3" name="Shape 3" descr="Kết quả hình ảnh cho Polycom Pano">
          <a:extLst>
            <a:ext uri="{FF2B5EF4-FFF2-40B4-BE49-F238E27FC236}">
              <a16:creationId xmlns:a16="http://schemas.microsoft.com/office/drawing/2014/main" id="{00000000-0008-0000-0300-00006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4" name="Shape 3" descr="Kết quả hình ảnh cho Polycom Pano">
          <a:extLst>
            <a:ext uri="{FF2B5EF4-FFF2-40B4-BE49-F238E27FC236}">
              <a16:creationId xmlns:a16="http://schemas.microsoft.com/office/drawing/2014/main" id="{00000000-0008-0000-0300-00006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5" name="Shape 3" descr="Kết quả hình ảnh cho Polycom Pano">
          <a:extLst>
            <a:ext uri="{FF2B5EF4-FFF2-40B4-BE49-F238E27FC236}">
              <a16:creationId xmlns:a16="http://schemas.microsoft.com/office/drawing/2014/main" id="{00000000-0008-0000-0300-00006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6" name="Shape 3" descr="Kết quả hình ảnh cho Polycom Pano">
          <a:extLst>
            <a:ext uri="{FF2B5EF4-FFF2-40B4-BE49-F238E27FC236}">
              <a16:creationId xmlns:a16="http://schemas.microsoft.com/office/drawing/2014/main" id="{00000000-0008-0000-0300-00007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7" name="Shape 3" descr="Kết quả hình ảnh cho Polycom Pano">
          <a:extLst>
            <a:ext uri="{FF2B5EF4-FFF2-40B4-BE49-F238E27FC236}">
              <a16:creationId xmlns:a16="http://schemas.microsoft.com/office/drawing/2014/main" id="{00000000-0008-0000-0300-00007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8" name="Shape 3" descr="Kết quả hình ảnh cho Polycom Pano">
          <a:extLst>
            <a:ext uri="{FF2B5EF4-FFF2-40B4-BE49-F238E27FC236}">
              <a16:creationId xmlns:a16="http://schemas.microsoft.com/office/drawing/2014/main" id="{00000000-0008-0000-0300-00007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9" name="Shape 3" descr="Kết quả hình ảnh cho Polycom Pano">
          <a:extLst>
            <a:ext uri="{FF2B5EF4-FFF2-40B4-BE49-F238E27FC236}">
              <a16:creationId xmlns:a16="http://schemas.microsoft.com/office/drawing/2014/main" id="{00000000-0008-0000-0300-00007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0" name="Shape 3" descr="Kết quả hình ảnh cho Polycom Pano">
          <a:extLst>
            <a:ext uri="{FF2B5EF4-FFF2-40B4-BE49-F238E27FC236}">
              <a16:creationId xmlns:a16="http://schemas.microsoft.com/office/drawing/2014/main" id="{00000000-0008-0000-0300-00007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1" name="Shape 3" descr="Kết quả hình ảnh cho Polycom Pano">
          <a:extLst>
            <a:ext uri="{FF2B5EF4-FFF2-40B4-BE49-F238E27FC236}">
              <a16:creationId xmlns:a16="http://schemas.microsoft.com/office/drawing/2014/main" id="{00000000-0008-0000-0300-00007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2" name="Shape 3" descr="Kết quả hình ảnh cho Polycom Pano">
          <a:extLst>
            <a:ext uri="{FF2B5EF4-FFF2-40B4-BE49-F238E27FC236}">
              <a16:creationId xmlns:a16="http://schemas.microsoft.com/office/drawing/2014/main" id="{00000000-0008-0000-0300-00007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3" name="Shape 3" descr="Kết quả hình ảnh cho Polycom Pano">
          <a:extLst>
            <a:ext uri="{FF2B5EF4-FFF2-40B4-BE49-F238E27FC236}">
              <a16:creationId xmlns:a16="http://schemas.microsoft.com/office/drawing/2014/main" id="{00000000-0008-0000-0300-00007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4" name="Shape 3" descr="Kết quả hình ảnh cho Polycom Pano">
          <a:extLst>
            <a:ext uri="{FF2B5EF4-FFF2-40B4-BE49-F238E27FC236}">
              <a16:creationId xmlns:a16="http://schemas.microsoft.com/office/drawing/2014/main" id="{00000000-0008-0000-0300-00007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5" name="Shape 3" descr="Kết quả hình ảnh cho Polycom Pano">
          <a:extLst>
            <a:ext uri="{FF2B5EF4-FFF2-40B4-BE49-F238E27FC236}">
              <a16:creationId xmlns:a16="http://schemas.microsoft.com/office/drawing/2014/main" id="{00000000-0008-0000-0300-00007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6" name="Shape 3" descr="Kết quả hình ảnh cho Polycom Pano">
          <a:extLst>
            <a:ext uri="{FF2B5EF4-FFF2-40B4-BE49-F238E27FC236}">
              <a16:creationId xmlns:a16="http://schemas.microsoft.com/office/drawing/2014/main" id="{00000000-0008-0000-0300-00007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7" name="Shape 3" descr="Kết quả hình ảnh cho Polycom Pano">
          <a:extLst>
            <a:ext uri="{FF2B5EF4-FFF2-40B4-BE49-F238E27FC236}">
              <a16:creationId xmlns:a16="http://schemas.microsoft.com/office/drawing/2014/main" id="{00000000-0008-0000-0300-00007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8" name="Shape 3" descr="Kết quả hình ảnh cho Polycom Pano">
          <a:extLst>
            <a:ext uri="{FF2B5EF4-FFF2-40B4-BE49-F238E27FC236}">
              <a16:creationId xmlns:a16="http://schemas.microsoft.com/office/drawing/2014/main" id="{00000000-0008-0000-0300-00007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9" name="Shape 3" descr="Kết quả hình ảnh cho Polycom Pano">
          <a:extLst>
            <a:ext uri="{FF2B5EF4-FFF2-40B4-BE49-F238E27FC236}">
              <a16:creationId xmlns:a16="http://schemas.microsoft.com/office/drawing/2014/main" id="{00000000-0008-0000-0300-00007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0" name="Shape 3" descr="Kết quả hình ảnh cho Polycom Pano">
          <a:extLst>
            <a:ext uri="{FF2B5EF4-FFF2-40B4-BE49-F238E27FC236}">
              <a16:creationId xmlns:a16="http://schemas.microsoft.com/office/drawing/2014/main" id="{00000000-0008-0000-0300-00007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1" name="Shape 3" descr="Kết quả hình ảnh cho Polycom Pano">
          <a:extLst>
            <a:ext uri="{FF2B5EF4-FFF2-40B4-BE49-F238E27FC236}">
              <a16:creationId xmlns:a16="http://schemas.microsoft.com/office/drawing/2014/main" id="{00000000-0008-0000-0300-00007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2" name="Shape 3" descr="Kết quả hình ảnh cho Polycom Pano">
          <a:extLst>
            <a:ext uri="{FF2B5EF4-FFF2-40B4-BE49-F238E27FC236}">
              <a16:creationId xmlns:a16="http://schemas.microsoft.com/office/drawing/2014/main" id="{00000000-0008-0000-0300-00008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3" name="Shape 3" descr="Kết quả hình ảnh cho Polycom Pano">
          <a:extLst>
            <a:ext uri="{FF2B5EF4-FFF2-40B4-BE49-F238E27FC236}">
              <a16:creationId xmlns:a16="http://schemas.microsoft.com/office/drawing/2014/main" id="{00000000-0008-0000-0300-00008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4" name="Shape 3" descr="Kết quả hình ảnh cho Polycom Pano">
          <a:extLst>
            <a:ext uri="{FF2B5EF4-FFF2-40B4-BE49-F238E27FC236}">
              <a16:creationId xmlns:a16="http://schemas.microsoft.com/office/drawing/2014/main" id="{00000000-0008-0000-0300-00008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5" name="Shape 3" descr="Kết quả hình ảnh cho Polycom Pano">
          <a:extLst>
            <a:ext uri="{FF2B5EF4-FFF2-40B4-BE49-F238E27FC236}">
              <a16:creationId xmlns:a16="http://schemas.microsoft.com/office/drawing/2014/main" id="{00000000-0008-0000-0300-00008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6" name="Shape 3" descr="Kết quả hình ảnh cho Polycom Pano">
          <a:extLst>
            <a:ext uri="{FF2B5EF4-FFF2-40B4-BE49-F238E27FC236}">
              <a16:creationId xmlns:a16="http://schemas.microsoft.com/office/drawing/2014/main" id="{00000000-0008-0000-0300-00008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7" name="Shape 3" descr="Kết quả hình ảnh cho Polycom Pano">
          <a:extLst>
            <a:ext uri="{FF2B5EF4-FFF2-40B4-BE49-F238E27FC236}">
              <a16:creationId xmlns:a16="http://schemas.microsoft.com/office/drawing/2014/main" id="{00000000-0008-0000-0300-00008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8" name="Shape 3" descr="Kết quả hình ảnh cho Polycom Pano">
          <a:extLst>
            <a:ext uri="{FF2B5EF4-FFF2-40B4-BE49-F238E27FC236}">
              <a16:creationId xmlns:a16="http://schemas.microsoft.com/office/drawing/2014/main" id="{00000000-0008-0000-0300-00008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9" name="Shape 3" descr="Kết quả hình ảnh cho Polycom Pano">
          <a:extLst>
            <a:ext uri="{FF2B5EF4-FFF2-40B4-BE49-F238E27FC236}">
              <a16:creationId xmlns:a16="http://schemas.microsoft.com/office/drawing/2014/main" id="{00000000-0008-0000-0300-00008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0" name="Shape 3" descr="Kết quả hình ảnh cho Polycom Pano">
          <a:extLst>
            <a:ext uri="{FF2B5EF4-FFF2-40B4-BE49-F238E27FC236}">
              <a16:creationId xmlns:a16="http://schemas.microsoft.com/office/drawing/2014/main" id="{00000000-0008-0000-0300-00008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1" name="Shape 3" descr="Kết quả hình ảnh cho Polycom Pano">
          <a:extLst>
            <a:ext uri="{FF2B5EF4-FFF2-40B4-BE49-F238E27FC236}">
              <a16:creationId xmlns:a16="http://schemas.microsoft.com/office/drawing/2014/main" id="{00000000-0008-0000-0300-00008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2" name="Shape 3" descr="Kết quả hình ảnh cho Polycom Pano">
          <a:extLst>
            <a:ext uri="{FF2B5EF4-FFF2-40B4-BE49-F238E27FC236}">
              <a16:creationId xmlns:a16="http://schemas.microsoft.com/office/drawing/2014/main" id="{00000000-0008-0000-0300-00008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3" name="Shape 3" descr="Kết quả hình ảnh cho Polycom Pano">
          <a:extLst>
            <a:ext uri="{FF2B5EF4-FFF2-40B4-BE49-F238E27FC236}">
              <a16:creationId xmlns:a16="http://schemas.microsoft.com/office/drawing/2014/main" id="{00000000-0008-0000-0300-00008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4" name="Shape 3" descr="Kết quả hình ảnh cho Polycom Pano">
          <a:extLst>
            <a:ext uri="{FF2B5EF4-FFF2-40B4-BE49-F238E27FC236}">
              <a16:creationId xmlns:a16="http://schemas.microsoft.com/office/drawing/2014/main" id="{00000000-0008-0000-0300-00008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5" name="Shape 3" descr="Kết quả hình ảnh cho Polycom Pano">
          <a:extLst>
            <a:ext uri="{FF2B5EF4-FFF2-40B4-BE49-F238E27FC236}">
              <a16:creationId xmlns:a16="http://schemas.microsoft.com/office/drawing/2014/main" id="{00000000-0008-0000-0300-00008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6" name="Shape 3" descr="Kết quả hình ảnh cho Polycom Pano">
          <a:extLst>
            <a:ext uri="{FF2B5EF4-FFF2-40B4-BE49-F238E27FC236}">
              <a16:creationId xmlns:a16="http://schemas.microsoft.com/office/drawing/2014/main" id="{00000000-0008-0000-0300-00008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7" name="Shape 3" descr="Kết quả hình ảnh cho Polycom Pano">
          <a:extLst>
            <a:ext uri="{FF2B5EF4-FFF2-40B4-BE49-F238E27FC236}">
              <a16:creationId xmlns:a16="http://schemas.microsoft.com/office/drawing/2014/main" id="{00000000-0008-0000-0300-00008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8" name="Shape 3" descr="Kết quả hình ảnh cho Polycom Pano">
          <a:extLst>
            <a:ext uri="{FF2B5EF4-FFF2-40B4-BE49-F238E27FC236}">
              <a16:creationId xmlns:a16="http://schemas.microsoft.com/office/drawing/2014/main" id="{00000000-0008-0000-0300-00009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9" name="Shape 3" descr="Kết quả hình ảnh cho Polycom Pano">
          <a:extLst>
            <a:ext uri="{FF2B5EF4-FFF2-40B4-BE49-F238E27FC236}">
              <a16:creationId xmlns:a16="http://schemas.microsoft.com/office/drawing/2014/main" id="{00000000-0008-0000-0300-00009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0" name="Shape 3" descr="Kết quả hình ảnh cho Polycom Pano">
          <a:extLst>
            <a:ext uri="{FF2B5EF4-FFF2-40B4-BE49-F238E27FC236}">
              <a16:creationId xmlns:a16="http://schemas.microsoft.com/office/drawing/2014/main" id="{00000000-0008-0000-0300-00009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1" name="Shape 3" descr="Kết quả hình ảnh cho Polycom Pano">
          <a:extLst>
            <a:ext uri="{FF2B5EF4-FFF2-40B4-BE49-F238E27FC236}">
              <a16:creationId xmlns:a16="http://schemas.microsoft.com/office/drawing/2014/main" id="{00000000-0008-0000-0300-00009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2" name="Shape 3" descr="Kết quả hình ảnh cho Polycom Pano">
          <a:extLst>
            <a:ext uri="{FF2B5EF4-FFF2-40B4-BE49-F238E27FC236}">
              <a16:creationId xmlns:a16="http://schemas.microsoft.com/office/drawing/2014/main" id="{00000000-0008-0000-0300-00009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3" name="Shape 3" descr="Kết quả hình ảnh cho Polycom Pano">
          <a:extLst>
            <a:ext uri="{FF2B5EF4-FFF2-40B4-BE49-F238E27FC236}">
              <a16:creationId xmlns:a16="http://schemas.microsoft.com/office/drawing/2014/main" id="{00000000-0008-0000-0300-00009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4" name="Shape 3" descr="Kết quả hình ảnh cho Polycom Pano">
          <a:extLst>
            <a:ext uri="{FF2B5EF4-FFF2-40B4-BE49-F238E27FC236}">
              <a16:creationId xmlns:a16="http://schemas.microsoft.com/office/drawing/2014/main" id="{00000000-0008-0000-0300-00009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5" name="Shape 3" descr="Kết quả hình ảnh cho Polycom Pano">
          <a:extLst>
            <a:ext uri="{FF2B5EF4-FFF2-40B4-BE49-F238E27FC236}">
              <a16:creationId xmlns:a16="http://schemas.microsoft.com/office/drawing/2014/main" id="{00000000-0008-0000-0300-00009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6" name="Shape 3" descr="Kết quả hình ảnh cho Polycom Pano">
          <a:extLst>
            <a:ext uri="{FF2B5EF4-FFF2-40B4-BE49-F238E27FC236}">
              <a16:creationId xmlns:a16="http://schemas.microsoft.com/office/drawing/2014/main" id="{00000000-0008-0000-0300-00009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7" name="Shape 3" descr="Kết quả hình ảnh cho Polycom Pano">
          <a:extLst>
            <a:ext uri="{FF2B5EF4-FFF2-40B4-BE49-F238E27FC236}">
              <a16:creationId xmlns:a16="http://schemas.microsoft.com/office/drawing/2014/main" id="{00000000-0008-0000-0300-00009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8" name="Shape 3" descr="Kết quả hình ảnh cho Polycom Pano">
          <a:extLst>
            <a:ext uri="{FF2B5EF4-FFF2-40B4-BE49-F238E27FC236}">
              <a16:creationId xmlns:a16="http://schemas.microsoft.com/office/drawing/2014/main" id="{00000000-0008-0000-0300-00009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9" name="Shape 3" descr="Kết quả hình ảnh cho Polycom Pano">
          <a:extLst>
            <a:ext uri="{FF2B5EF4-FFF2-40B4-BE49-F238E27FC236}">
              <a16:creationId xmlns:a16="http://schemas.microsoft.com/office/drawing/2014/main" id="{00000000-0008-0000-0300-00009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0" name="Shape 3" descr="Kết quả hình ảnh cho Polycom Pano">
          <a:extLst>
            <a:ext uri="{FF2B5EF4-FFF2-40B4-BE49-F238E27FC236}">
              <a16:creationId xmlns:a16="http://schemas.microsoft.com/office/drawing/2014/main" id="{00000000-0008-0000-0300-00009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1" name="Shape 3" descr="Kết quả hình ảnh cho Polycom Pano">
          <a:extLst>
            <a:ext uri="{FF2B5EF4-FFF2-40B4-BE49-F238E27FC236}">
              <a16:creationId xmlns:a16="http://schemas.microsoft.com/office/drawing/2014/main" id="{00000000-0008-0000-0300-00009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2" name="Shape 3" descr="Kết quả hình ảnh cho Polycom Pano">
          <a:extLst>
            <a:ext uri="{FF2B5EF4-FFF2-40B4-BE49-F238E27FC236}">
              <a16:creationId xmlns:a16="http://schemas.microsoft.com/office/drawing/2014/main" id="{00000000-0008-0000-0300-00009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3" name="Shape 3" descr="Kết quả hình ảnh cho Polycom Pano">
          <a:extLst>
            <a:ext uri="{FF2B5EF4-FFF2-40B4-BE49-F238E27FC236}">
              <a16:creationId xmlns:a16="http://schemas.microsoft.com/office/drawing/2014/main" id="{00000000-0008-0000-0300-00009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4" name="Shape 3" descr="Kết quả hình ảnh cho Polycom Pano">
          <a:extLst>
            <a:ext uri="{FF2B5EF4-FFF2-40B4-BE49-F238E27FC236}">
              <a16:creationId xmlns:a16="http://schemas.microsoft.com/office/drawing/2014/main" id="{00000000-0008-0000-0300-0000A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5" name="Shape 3" descr="Kết quả hình ảnh cho Polycom Pano">
          <a:extLst>
            <a:ext uri="{FF2B5EF4-FFF2-40B4-BE49-F238E27FC236}">
              <a16:creationId xmlns:a16="http://schemas.microsoft.com/office/drawing/2014/main" id="{00000000-0008-0000-0300-0000A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6" name="Shape 3" descr="Kết quả hình ảnh cho Polycom Pano">
          <a:extLst>
            <a:ext uri="{FF2B5EF4-FFF2-40B4-BE49-F238E27FC236}">
              <a16:creationId xmlns:a16="http://schemas.microsoft.com/office/drawing/2014/main" id="{00000000-0008-0000-0300-0000A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7" name="Shape 3" descr="Kết quả hình ảnh cho Polycom Pano">
          <a:extLst>
            <a:ext uri="{FF2B5EF4-FFF2-40B4-BE49-F238E27FC236}">
              <a16:creationId xmlns:a16="http://schemas.microsoft.com/office/drawing/2014/main" id="{00000000-0008-0000-0300-0000A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8" name="Shape 3" descr="Kết quả hình ảnh cho Polycom Pano">
          <a:extLst>
            <a:ext uri="{FF2B5EF4-FFF2-40B4-BE49-F238E27FC236}">
              <a16:creationId xmlns:a16="http://schemas.microsoft.com/office/drawing/2014/main" id="{00000000-0008-0000-0300-0000A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9" name="Shape 3" descr="Kết quả hình ảnh cho Polycom Pano">
          <a:extLst>
            <a:ext uri="{FF2B5EF4-FFF2-40B4-BE49-F238E27FC236}">
              <a16:creationId xmlns:a16="http://schemas.microsoft.com/office/drawing/2014/main" id="{00000000-0008-0000-0300-0000A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0" name="Shape 3" descr="Kết quả hình ảnh cho Polycom Pano">
          <a:extLst>
            <a:ext uri="{FF2B5EF4-FFF2-40B4-BE49-F238E27FC236}">
              <a16:creationId xmlns:a16="http://schemas.microsoft.com/office/drawing/2014/main" id="{00000000-0008-0000-0300-0000A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1" name="Shape 3" descr="Kết quả hình ảnh cho Polycom Pano">
          <a:extLst>
            <a:ext uri="{FF2B5EF4-FFF2-40B4-BE49-F238E27FC236}">
              <a16:creationId xmlns:a16="http://schemas.microsoft.com/office/drawing/2014/main" id="{00000000-0008-0000-0300-0000A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2" name="Shape 3" descr="Kết quả hình ảnh cho Polycom Pano">
          <a:extLst>
            <a:ext uri="{FF2B5EF4-FFF2-40B4-BE49-F238E27FC236}">
              <a16:creationId xmlns:a16="http://schemas.microsoft.com/office/drawing/2014/main" id="{00000000-0008-0000-0300-0000A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3" name="Shape 3" descr="Kết quả hình ảnh cho Polycom Pano">
          <a:extLst>
            <a:ext uri="{FF2B5EF4-FFF2-40B4-BE49-F238E27FC236}">
              <a16:creationId xmlns:a16="http://schemas.microsoft.com/office/drawing/2014/main" id="{00000000-0008-0000-0300-0000A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4" name="Shape 3" descr="Kết quả hình ảnh cho Polycom Pano">
          <a:extLst>
            <a:ext uri="{FF2B5EF4-FFF2-40B4-BE49-F238E27FC236}">
              <a16:creationId xmlns:a16="http://schemas.microsoft.com/office/drawing/2014/main" id="{00000000-0008-0000-0300-0000A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5" name="Shape 3" descr="Kết quả hình ảnh cho Polycom Pano">
          <a:extLst>
            <a:ext uri="{FF2B5EF4-FFF2-40B4-BE49-F238E27FC236}">
              <a16:creationId xmlns:a16="http://schemas.microsoft.com/office/drawing/2014/main" id="{00000000-0008-0000-0300-0000A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6" name="Shape 3" descr="Kết quả hình ảnh cho Polycom Pano">
          <a:extLst>
            <a:ext uri="{FF2B5EF4-FFF2-40B4-BE49-F238E27FC236}">
              <a16:creationId xmlns:a16="http://schemas.microsoft.com/office/drawing/2014/main" id="{00000000-0008-0000-0300-0000A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7" name="Shape 3" descr="Kết quả hình ảnh cho Polycom Pano">
          <a:extLst>
            <a:ext uri="{FF2B5EF4-FFF2-40B4-BE49-F238E27FC236}">
              <a16:creationId xmlns:a16="http://schemas.microsoft.com/office/drawing/2014/main" id="{00000000-0008-0000-0300-0000A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8" name="Shape 3" descr="Kết quả hình ảnh cho Polycom Pano">
          <a:extLst>
            <a:ext uri="{FF2B5EF4-FFF2-40B4-BE49-F238E27FC236}">
              <a16:creationId xmlns:a16="http://schemas.microsoft.com/office/drawing/2014/main" id="{00000000-0008-0000-0300-0000A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9" name="Shape 3" descr="Kết quả hình ảnh cho Polycom Pano">
          <a:extLst>
            <a:ext uri="{FF2B5EF4-FFF2-40B4-BE49-F238E27FC236}">
              <a16:creationId xmlns:a16="http://schemas.microsoft.com/office/drawing/2014/main" id="{00000000-0008-0000-0300-0000A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0" name="Shape 3" descr="Kết quả hình ảnh cho Polycom Pano">
          <a:extLst>
            <a:ext uri="{FF2B5EF4-FFF2-40B4-BE49-F238E27FC236}">
              <a16:creationId xmlns:a16="http://schemas.microsoft.com/office/drawing/2014/main" id="{00000000-0008-0000-0300-0000B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1" name="Shape 3" descr="Kết quả hình ảnh cho Polycom Pano">
          <a:extLst>
            <a:ext uri="{FF2B5EF4-FFF2-40B4-BE49-F238E27FC236}">
              <a16:creationId xmlns:a16="http://schemas.microsoft.com/office/drawing/2014/main" id="{00000000-0008-0000-0300-0000B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2" name="Shape 3" descr="Kết quả hình ảnh cho Polycom Pano">
          <a:extLst>
            <a:ext uri="{FF2B5EF4-FFF2-40B4-BE49-F238E27FC236}">
              <a16:creationId xmlns:a16="http://schemas.microsoft.com/office/drawing/2014/main" id="{00000000-0008-0000-0300-0000B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3" name="Shape 3" descr="Kết quả hình ảnh cho Polycom Pano">
          <a:extLst>
            <a:ext uri="{FF2B5EF4-FFF2-40B4-BE49-F238E27FC236}">
              <a16:creationId xmlns:a16="http://schemas.microsoft.com/office/drawing/2014/main" id="{00000000-0008-0000-0300-0000B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4" name="Shape 3" descr="Kết quả hình ảnh cho Polycom Pano">
          <a:extLst>
            <a:ext uri="{FF2B5EF4-FFF2-40B4-BE49-F238E27FC236}">
              <a16:creationId xmlns:a16="http://schemas.microsoft.com/office/drawing/2014/main" id="{00000000-0008-0000-0300-0000B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5" name="Shape 3" descr="Kết quả hình ảnh cho Polycom Pano">
          <a:extLst>
            <a:ext uri="{FF2B5EF4-FFF2-40B4-BE49-F238E27FC236}">
              <a16:creationId xmlns:a16="http://schemas.microsoft.com/office/drawing/2014/main" id="{00000000-0008-0000-0300-0000B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6" name="Shape 3" descr="Kết quả hình ảnh cho Polycom Pano">
          <a:extLst>
            <a:ext uri="{FF2B5EF4-FFF2-40B4-BE49-F238E27FC236}">
              <a16:creationId xmlns:a16="http://schemas.microsoft.com/office/drawing/2014/main" id="{00000000-0008-0000-0300-0000B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7" name="Shape 3" descr="Kết quả hình ảnh cho Polycom Pano">
          <a:extLst>
            <a:ext uri="{FF2B5EF4-FFF2-40B4-BE49-F238E27FC236}">
              <a16:creationId xmlns:a16="http://schemas.microsoft.com/office/drawing/2014/main" id="{00000000-0008-0000-0300-0000B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8" name="Shape 3" descr="Kết quả hình ảnh cho Polycom Pano">
          <a:extLst>
            <a:ext uri="{FF2B5EF4-FFF2-40B4-BE49-F238E27FC236}">
              <a16:creationId xmlns:a16="http://schemas.microsoft.com/office/drawing/2014/main" id="{00000000-0008-0000-0300-0000B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9" name="Shape 3" descr="Kết quả hình ảnh cho Polycom Pano">
          <a:extLst>
            <a:ext uri="{FF2B5EF4-FFF2-40B4-BE49-F238E27FC236}">
              <a16:creationId xmlns:a16="http://schemas.microsoft.com/office/drawing/2014/main" id="{00000000-0008-0000-0300-0000B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0" name="Shape 3" descr="Kết quả hình ảnh cho Polycom Pano">
          <a:extLst>
            <a:ext uri="{FF2B5EF4-FFF2-40B4-BE49-F238E27FC236}">
              <a16:creationId xmlns:a16="http://schemas.microsoft.com/office/drawing/2014/main" id="{00000000-0008-0000-0300-0000B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1" name="Shape 3" descr="Kết quả hình ảnh cho Polycom Pano">
          <a:extLst>
            <a:ext uri="{FF2B5EF4-FFF2-40B4-BE49-F238E27FC236}">
              <a16:creationId xmlns:a16="http://schemas.microsoft.com/office/drawing/2014/main" id="{00000000-0008-0000-0300-0000B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2" name="Shape 3" descr="Kết quả hình ảnh cho Polycom Pano">
          <a:extLst>
            <a:ext uri="{FF2B5EF4-FFF2-40B4-BE49-F238E27FC236}">
              <a16:creationId xmlns:a16="http://schemas.microsoft.com/office/drawing/2014/main" id="{00000000-0008-0000-0300-0000B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3" name="Shape 3" descr="Kết quả hình ảnh cho Polycom Pano">
          <a:extLst>
            <a:ext uri="{FF2B5EF4-FFF2-40B4-BE49-F238E27FC236}">
              <a16:creationId xmlns:a16="http://schemas.microsoft.com/office/drawing/2014/main" id="{00000000-0008-0000-0300-0000B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4" name="Shape 3" descr="Kết quả hình ảnh cho Polycom Pano">
          <a:extLst>
            <a:ext uri="{FF2B5EF4-FFF2-40B4-BE49-F238E27FC236}">
              <a16:creationId xmlns:a16="http://schemas.microsoft.com/office/drawing/2014/main" id="{00000000-0008-0000-0300-0000B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5" name="Shape 3" descr="Kết quả hình ảnh cho Polycom Pano">
          <a:extLst>
            <a:ext uri="{FF2B5EF4-FFF2-40B4-BE49-F238E27FC236}">
              <a16:creationId xmlns:a16="http://schemas.microsoft.com/office/drawing/2014/main" id="{00000000-0008-0000-0300-0000B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6" name="Shape 3" descr="Kết quả hình ảnh cho Polycom Pano">
          <a:extLst>
            <a:ext uri="{FF2B5EF4-FFF2-40B4-BE49-F238E27FC236}">
              <a16:creationId xmlns:a16="http://schemas.microsoft.com/office/drawing/2014/main" id="{00000000-0008-0000-0300-0000C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7" name="Shape 3" descr="Kết quả hình ảnh cho Polycom Pano">
          <a:extLst>
            <a:ext uri="{FF2B5EF4-FFF2-40B4-BE49-F238E27FC236}">
              <a16:creationId xmlns:a16="http://schemas.microsoft.com/office/drawing/2014/main" id="{00000000-0008-0000-0300-0000C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8" name="Shape 3" descr="Kết quả hình ảnh cho Polycom Pano">
          <a:extLst>
            <a:ext uri="{FF2B5EF4-FFF2-40B4-BE49-F238E27FC236}">
              <a16:creationId xmlns:a16="http://schemas.microsoft.com/office/drawing/2014/main" id="{00000000-0008-0000-0300-0000C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9" name="Shape 3" descr="Kết quả hình ảnh cho Polycom Pano">
          <a:extLst>
            <a:ext uri="{FF2B5EF4-FFF2-40B4-BE49-F238E27FC236}">
              <a16:creationId xmlns:a16="http://schemas.microsoft.com/office/drawing/2014/main" id="{00000000-0008-0000-0300-0000C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0" name="Shape 3" descr="Kết quả hình ảnh cho Polycom Pano">
          <a:extLst>
            <a:ext uri="{FF2B5EF4-FFF2-40B4-BE49-F238E27FC236}">
              <a16:creationId xmlns:a16="http://schemas.microsoft.com/office/drawing/2014/main" id="{00000000-0008-0000-0300-0000C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1" name="Shape 3" descr="Kết quả hình ảnh cho Polycom Pano">
          <a:extLst>
            <a:ext uri="{FF2B5EF4-FFF2-40B4-BE49-F238E27FC236}">
              <a16:creationId xmlns:a16="http://schemas.microsoft.com/office/drawing/2014/main" id="{00000000-0008-0000-0300-0000C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2" name="Shape 3" descr="Kết quả hình ảnh cho Polycom Pano">
          <a:extLst>
            <a:ext uri="{FF2B5EF4-FFF2-40B4-BE49-F238E27FC236}">
              <a16:creationId xmlns:a16="http://schemas.microsoft.com/office/drawing/2014/main" id="{00000000-0008-0000-0300-0000C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3" name="Shape 3" descr="Kết quả hình ảnh cho Polycom Pano">
          <a:extLst>
            <a:ext uri="{FF2B5EF4-FFF2-40B4-BE49-F238E27FC236}">
              <a16:creationId xmlns:a16="http://schemas.microsoft.com/office/drawing/2014/main" id="{00000000-0008-0000-0300-0000C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4" name="Shape 3" descr="Kết quả hình ảnh cho Polycom Pano">
          <a:extLst>
            <a:ext uri="{FF2B5EF4-FFF2-40B4-BE49-F238E27FC236}">
              <a16:creationId xmlns:a16="http://schemas.microsoft.com/office/drawing/2014/main" id="{00000000-0008-0000-0300-0000C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5" name="Shape 3" descr="Kết quả hình ảnh cho Polycom Pano">
          <a:extLst>
            <a:ext uri="{FF2B5EF4-FFF2-40B4-BE49-F238E27FC236}">
              <a16:creationId xmlns:a16="http://schemas.microsoft.com/office/drawing/2014/main" id="{00000000-0008-0000-0300-0000C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6" name="Shape 3" descr="Kết quả hình ảnh cho Polycom Pano">
          <a:extLst>
            <a:ext uri="{FF2B5EF4-FFF2-40B4-BE49-F238E27FC236}">
              <a16:creationId xmlns:a16="http://schemas.microsoft.com/office/drawing/2014/main" id="{00000000-0008-0000-0300-0000C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7" name="Shape 3" descr="Kết quả hình ảnh cho Polycom Pano">
          <a:extLst>
            <a:ext uri="{FF2B5EF4-FFF2-40B4-BE49-F238E27FC236}">
              <a16:creationId xmlns:a16="http://schemas.microsoft.com/office/drawing/2014/main" id="{00000000-0008-0000-0300-0000C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8" name="Shape 3" descr="Kết quả hình ảnh cho Polycom Pano">
          <a:extLst>
            <a:ext uri="{FF2B5EF4-FFF2-40B4-BE49-F238E27FC236}">
              <a16:creationId xmlns:a16="http://schemas.microsoft.com/office/drawing/2014/main" id="{00000000-0008-0000-0300-0000C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9" name="Shape 3" descr="Kết quả hình ảnh cho Polycom Pano">
          <a:extLst>
            <a:ext uri="{FF2B5EF4-FFF2-40B4-BE49-F238E27FC236}">
              <a16:creationId xmlns:a16="http://schemas.microsoft.com/office/drawing/2014/main" id="{00000000-0008-0000-0300-0000C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0" name="Shape 3" descr="Kết quả hình ảnh cho Polycom Pano">
          <a:extLst>
            <a:ext uri="{FF2B5EF4-FFF2-40B4-BE49-F238E27FC236}">
              <a16:creationId xmlns:a16="http://schemas.microsoft.com/office/drawing/2014/main" id="{00000000-0008-0000-0300-0000C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1" name="Shape 3" descr="Kết quả hình ảnh cho Polycom Pano">
          <a:extLst>
            <a:ext uri="{FF2B5EF4-FFF2-40B4-BE49-F238E27FC236}">
              <a16:creationId xmlns:a16="http://schemas.microsoft.com/office/drawing/2014/main" id="{00000000-0008-0000-0300-0000C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2" name="Shape 3" descr="Kết quả hình ảnh cho Polycom Pano">
          <a:extLst>
            <a:ext uri="{FF2B5EF4-FFF2-40B4-BE49-F238E27FC236}">
              <a16:creationId xmlns:a16="http://schemas.microsoft.com/office/drawing/2014/main" id="{00000000-0008-0000-0300-0000D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3" name="Shape 3" descr="Kết quả hình ảnh cho Polycom Pano">
          <a:extLst>
            <a:ext uri="{FF2B5EF4-FFF2-40B4-BE49-F238E27FC236}">
              <a16:creationId xmlns:a16="http://schemas.microsoft.com/office/drawing/2014/main" id="{00000000-0008-0000-0300-0000D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4" name="Shape 3" descr="Kết quả hình ảnh cho Polycom Pano">
          <a:extLst>
            <a:ext uri="{FF2B5EF4-FFF2-40B4-BE49-F238E27FC236}">
              <a16:creationId xmlns:a16="http://schemas.microsoft.com/office/drawing/2014/main" id="{00000000-0008-0000-0300-0000D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5" name="Shape 3" descr="Kết quả hình ảnh cho Polycom Pano">
          <a:extLst>
            <a:ext uri="{FF2B5EF4-FFF2-40B4-BE49-F238E27FC236}">
              <a16:creationId xmlns:a16="http://schemas.microsoft.com/office/drawing/2014/main" id="{00000000-0008-0000-0300-0000D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6" name="Shape 3" descr="Kết quả hình ảnh cho Polycom Pano">
          <a:extLst>
            <a:ext uri="{FF2B5EF4-FFF2-40B4-BE49-F238E27FC236}">
              <a16:creationId xmlns:a16="http://schemas.microsoft.com/office/drawing/2014/main" id="{00000000-0008-0000-0300-0000D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7" name="Shape 3" descr="Kết quả hình ảnh cho Polycom Pano">
          <a:extLst>
            <a:ext uri="{FF2B5EF4-FFF2-40B4-BE49-F238E27FC236}">
              <a16:creationId xmlns:a16="http://schemas.microsoft.com/office/drawing/2014/main" id="{00000000-0008-0000-0300-0000D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8" name="Shape 3" descr="Kết quả hình ảnh cho Polycom Pano">
          <a:extLst>
            <a:ext uri="{FF2B5EF4-FFF2-40B4-BE49-F238E27FC236}">
              <a16:creationId xmlns:a16="http://schemas.microsoft.com/office/drawing/2014/main" id="{00000000-0008-0000-0300-0000D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9" name="Shape 3" descr="Kết quả hình ảnh cho Polycom Pano">
          <a:extLst>
            <a:ext uri="{FF2B5EF4-FFF2-40B4-BE49-F238E27FC236}">
              <a16:creationId xmlns:a16="http://schemas.microsoft.com/office/drawing/2014/main" id="{00000000-0008-0000-0300-0000D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0" name="Shape 3" descr="Kết quả hình ảnh cho Polycom Pano">
          <a:extLst>
            <a:ext uri="{FF2B5EF4-FFF2-40B4-BE49-F238E27FC236}">
              <a16:creationId xmlns:a16="http://schemas.microsoft.com/office/drawing/2014/main" id="{00000000-0008-0000-0300-0000D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1" name="Shape 3" descr="Kết quả hình ảnh cho Polycom Pano">
          <a:extLst>
            <a:ext uri="{FF2B5EF4-FFF2-40B4-BE49-F238E27FC236}">
              <a16:creationId xmlns:a16="http://schemas.microsoft.com/office/drawing/2014/main" id="{00000000-0008-0000-0300-0000D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2" name="Shape 3" descr="Kết quả hình ảnh cho Polycom Pano">
          <a:extLst>
            <a:ext uri="{FF2B5EF4-FFF2-40B4-BE49-F238E27FC236}">
              <a16:creationId xmlns:a16="http://schemas.microsoft.com/office/drawing/2014/main" id="{00000000-0008-0000-0300-0000D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3" name="Shape 3" descr="Kết quả hình ảnh cho Polycom Pano">
          <a:extLst>
            <a:ext uri="{FF2B5EF4-FFF2-40B4-BE49-F238E27FC236}">
              <a16:creationId xmlns:a16="http://schemas.microsoft.com/office/drawing/2014/main" id="{00000000-0008-0000-0300-0000D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4" name="Shape 3" descr="Kết quả hình ảnh cho Polycom Pano">
          <a:extLst>
            <a:ext uri="{FF2B5EF4-FFF2-40B4-BE49-F238E27FC236}">
              <a16:creationId xmlns:a16="http://schemas.microsoft.com/office/drawing/2014/main" id="{00000000-0008-0000-0300-0000D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5" name="Shape 3" descr="Kết quả hình ảnh cho Polycom Pano">
          <a:extLst>
            <a:ext uri="{FF2B5EF4-FFF2-40B4-BE49-F238E27FC236}">
              <a16:creationId xmlns:a16="http://schemas.microsoft.com/office/drawing/2014/main" id="{00000000-0008-0000-0300-0000D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6" name="Shape 3" descr="Kết quả hình ảnh cho Polycom Pano">
          <a:extLst>
            <a:ext uri="{FF2B5EF4-FFF2-40B4-BE49-F238E27FC236}">
              <a16:creationId xmlns:a16="http://schemas.microsoft.com/office/drawing/2014/main" id="{00000000-0008-0000-0300-0000D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7" name="Shape 3" descr="Kết quả hình ảnh cho Polycom Pano">
          <a:extLst>
            <a:ext uri="{FF2B5EF4-FFF2-40B4-BE49-F238E27FC236}">
              <a16:creationId xmlns:a16="http://schemas.microsoft.com/office/drawing/2014/main" id="{00000000-0008-0000-0300-0000D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8" name="Shape 3" descr="Kết quả hình ảnh cho Polycom Pano">
          <a:extLst>
            <a:ext uri="{FF2B5EF4-FFF2-40B4-BE49-F238E27FC236}">
              <a16:creationId xmlns:a16="http://schemas.microsoft.com/office/drawing/2014/main" id="{00000000-0008-0000-0300-0000E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9" name="Shape 3" descr="Kết quả hình ảnh cho Polycom Pano">
          <a:extLst>
            <a:ext uri="{FF2B5EF4-FFF2-40B4-BE49-F238E27FC236}">
              <a16:creationId xmlns:a16="http://schemas.microsoft.com/office/drawing/2014/main" id="{00000000-0008-0000-0300-0000E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0" name="Shape 3" descr="Kết quả hình ảnh cho Polycom Pano">
          <a:extLst>
            <a:ext uri="{FF2B5EF4-FFF2-40B4-BE49-F238E27FC236}">
              <a16:creationId xmlns:a16="http://schemas.microsoft.com/office/drawing/2014/main" id="{00000000-0008-0000-0300-0000E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1" name="Shape 3" descr="Kết quả hình ảnh cho Polycom Pano">
          <a:extLst>
            <a:ext uri="{FF2B5EF4-FFF2-40B4-BE49-F238E27FC236}">
              <a16:creationId xmlns:a16="http://schemas.microsoft.com/office/drawing/2014/main" id="{00000000-0008-0000-0300-0000E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2" name="Shape 3" descr="Kết quả hình ảnh cho Polycom Pano">
          <a:extLst>
            <a:ext uri="{FF2B5EF4-FFF2-40B4-BE49-F238E27FC236}">
              <a16:creationId xmlns:a16="http://schemas.microsoft.com/office/drawing/2014/main" id="{00000000-0008-0000-0300-0000E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3" name="Shape 3" descr="Kết quả hình ảnh cho Polycom Pano">
          <a:extLst>
            <a:ext uri="{FF2B5EF4-FFF2-40B4-BE49-F238E27FC236}">
              <a16:creationId xmlns:a16="http://schemas.microsoft.com/office/drawing/2014/main" id="{00000000-0008-0000-0300-0000E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4" name="Shape 3" descr="Kết quả hình ảnh cho Polycom Pano">
          <a:extLst>
            <a:ext uri="{FF2B5EF4-FFF2-40B4-BE49-F238E27FC236}">
              <a16:creationId xmlns:a16="http://schemas.microsoft.com/office/drawing/2014/main" id="{00000000-0008-0000-0300-0000E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5" name="Shape 3" descr="Kết quả hình ảnh cho Polycom Pano">
          <a:extLst>
            <a:ext uri="{FF2B5EF4-FFF2-40B4-BE49-F238E27FC236}">
              <a16:creationId xmlns:a16="http://schemas.microsoft.com/office/drawing/2014/main" id="{00000000-0008-0000-0300-0000E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6" name="Shape 3" descr="Kết quả hình ảnh cho Polycom Pano">
          <a:extLst>
            <a:ext uri="{FF2B5EF4-FFF2-40B4-BE49-F238E27FC236}">
              <a16:creationId xmlns:a16="http://schemas.microsoft.com/office/drawing/2014/main" id="{00000000-0008-0000-0300-0000E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7" name="Shape 3" descr="Kết quả hình ảnh cho Polycom Pano">
          <a:extLst>
            <a:ext uri="{FF2B5EF4-FFF2-40B4-BE49-F238E27FC236}">
              <a16:creationId xmlns:a16="http://schemas.microsoft.com/office/drawing/2014/main" id="{00000000-0008-0000-0300-0000E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8" name="Shape 3" descr="Kết quả hình ảnh cho Polycom Pano">
          <a:extLst>
            <a:ext uri="{FF2B5EF4-FFF2-40B4-BE49-F238E27FC236}">
              <a16:creationId xmlns:a16="http://schemas.microsoft.com/office/drawing/2014/main" id="{00000000-0008-0000-0300-0000E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9" name="Shape 3" descr="Kết quả hình ảnh cho Polycom Pano">
          <a:extLst>
            <a:ext uri="{FF2B5EF4-FFF2-40B4-BE49-F238E27FC236}">
              <a16:creationId xmlns:a16="http://schemas.microsoft.com/office/drawing/2014/main" id="{00000000-0008-0000-0300-0000E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0" name="Shape 3" descr="Kết quả hình ảnh cho Polycom Pano">
          <a:extLst>
            <a:ext uri="{FF2B5EF4-FFF2-40B4-BE49-F238E27FC236}">
              <a16:creationId xmlns:a16="http://schemas.microsoft.com/office/drawing/2014/main" id="{00000000-0008-0000-0300-0000E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1" name="Shape 3" descr="Kết quả hình ảnh cho Polycom Pano">
          <a:extLst>
            <a:ext uri="{FF2B5EF4-FFF2-40B4-BE49-F238E27FC236}">
              <a16:creationId xmlns:a16="http://schemas.microsoft.com/office/drawing/2014/main" id="{00000000-0008-0000-0300-0000E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2" name="Shape 3" descr="Kết quả hình ảnh cho Polycom Pano">
          <a:extLst>
            <a:ext uri="{FF2B5EF4-FFF2-40B4-BE49-F238E27FC236}">
              <a16:creationId xmlns:a16="http://schemas.microsoft.com/office/drawing/2014/main" id="{00000000-0008-0000-0300-0000E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3" name="Shape 3" descr="Kết quả hình ảnh cho Polycom Pano">
          <a:extLst>
            <a:ext uri="{FF2B5EF4-FFF2-40B4-BE49-F238E27FC236}">
              <a16:creationId xmlns:a16="http://schemas.microsoft.com/office/drawing/2014/main" id="{00000000-0008-0000-0300-0000E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4" name="Shape 3" descr="Kết quả hình ảnh cho Polycom Pano">
          <a:extLst>
            <a:ext uri="{FF2B5EF4-FFF2-40B4-BE49-F238E27FC236}">
              <a16:creationId xmlns:a16="http://schemas.microsoft.com/office/drawing/2014/main" id="{00000000-0008-0000-0300-0000F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5" name="Shape 3" descr="Kết quả hình ảnh cho Polycom Pano">
          <a:extLst>
            <a:ext uri="{FF2B5EF4-FFF2-40B4-BE49-F238E27FC236}">
              <a16:creationId xmlns:a16="http://schemas.microsoft.com/office/drawing/2014/main" id="{00000000-0008-0000-0300-0000F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6" name="Shape 3" descr="Kết quả hình ảnh cho Polycom Pano">
          <a:extLst>
            <a:ext uri="{FF2B5EF4-FFF2-40B4-BE49-F238E27FC236}">
              <a16:creationId xmlns:a16="http://schemas.microsoft.com/office/drawing/2014/main" id="{00000000-0008-0000-0300-0000F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7" name="Shape 3" descr="Kết quả hình ảnh cho Polycom Pano">
          <a:extLst>
            <a:ext uri="{FF2B5EF4-FFF2-40B4-BE49-F238E27FC236}">
              <a16:creationId xmlns:a16="http://schemas.microsoft.com/office/drawing/2014/main" id="{00000000-0008-0000-0300-0000F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8" name="Shape 3" descr="Kết quả hình ảnh cho Polycom Pano">
          <a:extLst>
            <a:ext uri="{FF2B5EF4-FFF2-40B4-BE49-F238E27FC236}">
              <a16:creationId xmlns:a16="http://schemas.microsoft.com/office/drawing/2014/main" id="{00000000-0008-0000-0300-0000F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9" name="Shape 3" descr="Kết quả hình ảnh cho Polycom Pano">
          <a:extLst>
            <a:ext uri="{FF2B5EF4-FFF2-40B4-BE49-F238E27FC236}">
              <a16:creationId xmlns:a16="http://schemas.microsoft.com/office/drawing/2014/main" id="{00000000-0008-0000-0300-0000F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0" name="Shape 3" descr="Kết quả hình ảnh cho Polycom Pano">
          <a:extLst>
            <a:ext uri="{FF2B5EF4-FFF2-40B4-BE49-F238E27FC236}">
              <a16:creationId xmlns:a16="http://schemas.microsoft.com/office/drawing/2014/main" id="{00000000-0008-0000-0300-0000F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1" name="Shape 3" descr="Kết quả hình ảnh cho Polycom Pano">
          <a:extLst>
            <a:ext uri="{FF2B5EF4-FFF2-40B4-BE49-F238E27FC236}">
              <a16:creationId xmlns:a16="http://schemas.microsoft.com/office/drawing/2014/main" id="{00000000-0008-0000-0300-0000F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2" name="Shape 3" descr="Kết quả hình ảnh cho Polycom Pano">
          <a:extLst>
            <a:ext uri="{FF2B5EF4-FFF2-40B4-BE49-F238E27FC236}">
              <a16:creationId xmlns:a16="http://schemas.microsoft.com/office/drawing/2014/main" id="{00000000-0008-0000-0300-0000F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3" name="Shape 3" descr="Kết quả hình ảnh cho Polycom Pano">
          <a:extLst>
            <a:ext uri="{FF2B5EF4-FFF2-40B4-BE49-F238E27FC236}">
              <a16:creationId xmlns:a16="http://schemas.microsoft.com/office/drawing/2014/main" id="{00000000-0008-0000-0300-0000F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4" name="Shape 3" descr="Kết quả hình ảnh cho Polycom Pano">
          <a:extLst>
            <a:ext uri="{FF2B5EF4-FFF2-40B4-BE49-F238E27FC236}">
              <a16:creationId xmlns:a16="http://schemas.microsoft.com/office/drawing/2014/main" id="{00000000-0008-0000-0300-0000F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5" name="Shape 3" descr="Kết quả hình ảnh cho Polycom Pano">
          <a:extLst>
            <a:ext uri="{FF2B5EF4-FFF2-40B4-BE49-F238E27FC236}">
              <a16:creationId xmlns:a16="http://schemas.microsoft.com/office/drawing/2014/main" id="{00000000-0008-0000-0300-0000F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6" name="Shape 3" descr="Kết quả hình ảnh cho Polycom Pano">
          <a:extLst>
            <a:ext uri="{FF2B5EF4-FFF2-40B4-BE49-F238E27FC236}">
              <a16:creationId xmlns:a16="http://schemas.microsoft.com/office/drawing/2014/main" id="{00000000-0008-0000-0300-0000F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7" name="Shape 3" descr="Kết quả hình ảnh cho Polycom Pano">
          <a:extLst>
            <a:ext uri="{FF2B5EF4-FFF2-40B4-BE49-F238E27FC236}">
              <a16:creationId xmlns:a16="http://schemas.microsoft.com/office/drawing/2014/main" id="{00000000-0008-0000-0300-0000F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8" name="Shape 3" descr="Kết quả hình ảnh cho Polycom Pano">
          <a:extLst>
            <a:ext uri="{FF2B5EF4-FFF2-40B4-BE49-F238E27FC236}">
              <a16:creationId xmlns:a16="http://schemas.microsoft.com/office/drawing/2014/main" id="{00000000-0008-0000-0300-0000F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9" name="Shape 3" descr="Kết quả hình ảnh cho Polycom Pano">
          <a:extLst>
            <a:ext uri="{FF2B5EF4-FFF2-40B4-BE49-F238E27FC236}">
              <a16:creationId xmlns:a16="http://schemas.microsoft.com/office/drawing/2014/main" id="{00000000-0008-0000-0300-0000F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0" name="Shape 3" descr="Kết quả hình ảnh cho Polycom Pano">
          <a:extLst>
            <a:ext uri="{FF2B5EF4-FFF2-40B4-BE49-F238E27FC236}">
              <a16:creationId xmlns:a16="http://schemas.microsoft.com/office/drawing/2014/main" id="{00000000-0008-0000-0300-000000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1" name="Shape 3" descr="Kết quả hình ảnh cho Polycom Pano">
          <a:extLst>
            <a:ext uri="{FF2B5EF4-FFF2-40B4-BE49-F238E27FC236}">
              <a16:creationId xmlns:a16="http://schemas.microsoft.com/office/drawing/2014/main" id="{00000000-0008-0000-0300-000001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2" name="Shape 3" descr="Kết quả hình ảnh cho Polycom Pano">
          <a:extLst>
            <a:ext uri="{FF2B5EF4-FFF2-40B4-BE49-F238E27FC236}">
              <a16:creationId xmlns:a16="http://schemas.microsoft.com/office/drawing/2014/main" id="{00000000-0008-0000-0300-000002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3" name="Shape 3" descr="Kết quả hình ảnh cho Polycom Pano">
          <a:extLst>
            <a:ext uri="{FF2B5EF4-FFF2-40B4-BE49-F238E27FC236}">
              <a16:creationId xmlns:a16="http://schemas.microsoft.com/office/drawing/2014/main" id="{00000000-0008-0000-0300-000003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4" name="Shape 3" descr="Kết quả hình ảnh cho Polycom Pano">
          <a:extLst>
            <a:ext uri="{FF2B5EF4-FFF2-40B4-BE49-F238E27FC236}">
              <a16:creationId xmlns:a16="http://schemas.microsoft.com/office/drawing/2014/main" id="{00000000-0008-0000-0300-000004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5" name="Shape 3" descr="Kết quả hình ảnh cho Polycom Pano">
          <a:extLst>
            <a:ext uri="{FF2B5EF4-FFF2-40B4-BE49-F238E27FC236}">
              <a16:creationId xmlns:a16="http://schemas.microsoft.com/office/drawing/2014/main" id="{00000000-0008-0000-0300-000005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6" name="Shape 3" descr="Kết quả hình ảnh cho Polycom Pano">
          <a:extLst>
            <a:ext uri="{FF2B5EF4-FFF2-40B4-BE49-F238E27FC236}">
              <a16:creationId xmlns:a16="http://schemas.microsoft.com/office/drawing/2014/main" id="{00000000-0008-0000-0300-000006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7" name="Shape 3" descr="Kết quả hình ảnh cho Polycom Pano">
          <a:extLst>
            <a:ext uri="{FF2B5EF4-FFF2-40B4-BE49-F238E27FC236}">
              <a16:creationId xmlns:a16="http://schemas.microsoft.com/office/drawing/2014/main" id="{00000000-0008-0000-0300-000007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8" name="Shape 3" descr="Kết quả hình ảnh cho Polycom Pano">
          <a:extLst>
            <a:ext uri="{FF2B5EF4-FFF2-40B4-BE49-F238E27FC236}">
              <a16:creationId xmlns:a16="http://schemas.microsoft.com/office/drawing/2014/main" id="{00000000-0008-0000-0300-000008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9" name="Shape 3" descr="Kết quả hình ảnh cho Polycom Pano">
          <a:extLst>
            <a:ext uri="{FF2B5EF4-FFF2-40B4-BE49-F238E27FC236}">
              <a16:creationId xmlns:a16="http://schemas.microsoft.com/office/drawing/2014/main" id="{00000000-0008-0000-0300-000009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0" name="Shape 3" descr="Kết quả hình ảnh cho Polycom Pano">
          <a:extLst>
            <a:ext uri="{FF2B5EF4-FFF2-40B4-BE49-F238E27FC236}">
              <a16:creationId xmlns:a16="http://schemas.microsoft.com/office/drawing/2014/main" id="{00000000-0008-0000-0300-00000A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1" name="Shape 3" descr="Kết quả hình ảnh cho Polycom Pano">
          <a:extLst>
            <a:ext uri="{FF2B5EF4-FFF2-40B4-BE49-F238E27FC236}">
              <a16:creationId xmlns:a16="http://schemas.microsoft.com/office/drawing/2014/main" id="{00000000-0008-0000-0300-00000B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2" name="Shape 3" descr="Kết quả hình ảnh cho Polycom Pano">
          <a:extLst>
            <a:ext uri="{FF2B5EF4-FFF2-40B4-BE49-F238E27FC236}">
              <a16:creationId xmlns:a16="http://schemas.microsoft.com/office/drawing/2014/main" id="{00000000-0008-0000-0300-00000C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3" name="Shape 3" descr="Kết quả hình ảnh cho Polycom Pano">
          <a:extLst>
            <a:ext uri="{FF2B5EF4-FFF2-40B4-BE49-F238E27FC236}">
              <a16:creationId xmlns:a16="http://schemas.microsoft.com/office/drawing/2014/main" id="{00000000-0008-0000-0300-00000D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4" name="Shape 3" descr="Kết quả hình ảnh cho Polycom Pano">
          <a:extLst>
            <a:ext uri="{FF2B5EF4-FFF2-40B4-BE49-F238E27FC236}">
              <a16:creationId xmlns:a16="http://schemas.microsoft.com/office/drawing/2014/main" id="{00000000-0008-0000-0300-00000E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5" name="Shape 3" descr="Kết quả hình ảnh cho Polycom Pano">
          <a:extLst>
            <a:ext uri="{FF2B5EF4-FFF2-40B4-BE49-F238E27FC236}">
              <a16:creationId xmlns:a16="http://schemas.microsoft.com/office/drawing/2014/main" id="{00000000-0008-0000-0300-00000F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6" name="Shape 3" descr="Kết quả hình ảnh cho Polycom Pano">
          <a:extLst>
            <a:ext uri="{FF2B5EF4-FFF2-40B4-BE49-F238E27FC236}">
              <a16:creationId xmlns:a16="http://schemas.microsoft.com/office/drawing/2014/main" id="{00000000-0008-0000-0300-000010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7" name="Shape 3" descr="Kết quả hình ảnh cho Polycom Pano">
          <a:extLst>
            <a:ext uri="{FF2B5EF4-FFF2-40B4-BE49-F238E27FC236}">
              <a16:creationId xmlns:a16="http://schemas.microsoft.com/office/drawing/2014/main" id="{00000000-0008-0000-0300-000011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8" name="Shape 3" descr="Kết quả hình ảnh cho Polycom Pano">
          <a:extLst>
            <a:ext uri="{FF2B5EF4-FFF2-40B4-BE49-F238E27FC236}">
              <a16:creationId xmlns:a16="http://schemas.microsoft.com/office/drawing/2014/main" id="{00000000-0008-0000-0300-000012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9" name="Shape 3" descr="Kết quả hình ảnh cho Polycom Pano">
          <a:extLst>
            <a:ext uri="{FF2B5EF4-FFF2-40B4-BE49-F238E27FC236}">
              <a16:creationId xmlns:a16="http://schemas.microsoft.com/office/drawing/2014/main" id="{00000000-0008-0000-0300-000013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0" name="Shape 3" descr="Kết quả hình ảnh cho Polycom Pano">
          <a:extLst>
            <a:ext uri="{FF2B5EF4-FFF2-40B4-BE49-F238E27FC236}">
              <a16:creationId xmlns:a16="http://schemas.microsoft.com/office/drawing/2014/main" id="{00000000-0008-0000-0300-000014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1" name="Shape 3" descr="Kết quả hình ảnh cho Polycom Pano">
          <a:extLst>
            <a:ext uri="{FF2B5EF4-FFF2-40B4-BE49-F238E27FC236}">
              <a16:creationId xmlns:a16="http://schemas.microsoft.com/office/drawing/2014/main" id="{00000000-0008-0000-0300-000015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2" name="Shape 3" descr="Kết quả hình ảnh cho Polycom Pano">
          <a:extLst>
            <a:ext uri="{FF2B5EF4-FFF2-40B4-BE49-F238E27FC236}">
              <a16:creationId xmlns:a16="http://schemas.microsoft.com/office/drawing/2014/main" id="{00000000-0008-0000-0300-000016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3" name="Shape 3" descr="Kết quả hình ảnh cho Polycom Pano">
          <a:extLst>
            <a:ext uri="{FF2B5EF4-FFF2-40B4-BE49-F238E27FC236}">
              <a16:creationId xmlns:a16="http://schemas.microsoft.com/office/drawing/2014/main" id="{00000000-0008-0000-0300-000017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4" name="Shape 3" descr="Kết quả hình ảnh cho Polycom Pano">
          <a:extLst>
            <a:ext uri="{FF2B5EF4-FFF2-40B4-BE49-F238E27FC236}">
              <a16:creationId xmlns:a16="http://schemas.microsoft.com/office/drawing/2014/main" id="{00000000-0008-0000-0300-000018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5" name="Shape 3" descr="Kết quả hình ảnh cho Polycom Pano">
          <a:extLst>
            <a:ext uri="{FF2B5EF4-FFF2-40B4-BE49-F238E27FC236}">
              <a16:creationId xmlns:a16="http://schemas.microsoft.com/office/drawing/2014/main" id="{00000000-0008-0000-0300-000019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6" name="Shape 3" descr="Kết quả hình ảnh cho Polycom Pano">
          <a:extLst>
            <a:ext uri="{FF2B5EF4-FFF2-40B4-BE49-F238E27FC236}">
              <a16:creationId xmlns:a16="http://schemas.microsoft.com/office/drawing/2014/main" id="{00000000-0008-0000-0300-00001A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7" name="Shape 4" descr="Kết quả hình ảnh cho Polycom Pano">
          <a:extLst>
            <a:ext uri="{FF2B5EF4-FFF2-40B4-BE49-F238E27FC236}">
              <a16:creationId xmlns:a16="http://schemas.microsoft.com/office/drawing/2014/main" id="{00000000-0008-0000-0300-00001B05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381000</xdr:colOff>
      <xdr:row>7</xdr:row>
      <xdr:rowOff>19050</xdr:rowOff>
    </xdr:from>
    <xdr:ext cx="314325" cy="638175"/>
    <xdr:sp macro="" textlink="">
      <xdr:nvSpPr>
        <xdr:cNvPr id="1308" name="Shape 3" descr="Kết quả hình ảnh cho Polycom Pano">
          <a:extLst>
            <a:ext uri="{FF2B5EF4-FFF2-40B4-BE49-F238E27FC236}">
              <a16:creationId xmlns:a16="http://schemas.microsoft.com/office/drawing/2014/main" id="{00000000-0008-0000-0300-00001C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133350</xdr:colOff>
      <xdr:row>6</xdr:row>
      <xdr:rowOff>0</xdr:rowOff>
    </xdr:from>
    <xdr:ext cx="314325" cy="638175"/>
    <xdr:sp macro="" textlink="">
      <xdr:nvSpPr>
        <xdr:cNvPr id="1309" name="Shape 3" descr="Kết quả hình ảnh cho Polycom Pano">
          <a:extLst>
            <a:ext uri="{FF2B5EF4-FFF2-40B4-BE49-F238E27FC236}">
              <a16:creationId xmlns:a16="http://schemas.microsoft.com/office/drawing/2014/main" id="{00000000-0008-0000-0300-00001D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447675</xdr:colOff>
      <xdr:row>6</xdr:row>
      <xdr:rowOff>0</xdr:rowOff>
    </xdr:from>
    <xdr:ext cx="314325" cy="638175"/>
    <xdr:sp macro="" textlink="">
      <xdr:nvSpPr>
        <xdr:cNvPr id="1310" name="Shape 3" descr="Kết quả hình ảnh cho Polycom Pano">
          <a:extLst>
            <a:ext uri="{FF2B5EF4-FFF2-40B4-BE49-F238E27FC236}">
              <a16:creationId xmlns:a16="http://schemas.microsoft.com/office/drawing/2014/main" id="{00000000-0008-0000-0300-00001E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hyperlink" Target="https://vppminhduc.vn/?gad_source=1&amp;gclid=Cj0KCQjwlN6wBhCcARIsAKZvD5iJ81ell2LmN8hL1tQFTXfRdR5cpRZ6iQULJuBnHa16My5ggjLrPc0aAoTuEALw_wcB" TargetMode="External"/><Relationship Id="rId1" Type="http://schemas.openxmlformats.org/officeDocument/2006/relationships/hyperlink" Target="https://vanphongphamhn.com.vn/giay-in-plus-a4-pd167300.html"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74F6A"/>
    <outlinePr summaryBelow="0"/>
  </sheetPr>
  <dimension ref="A1:Z1000"/>
  <sheetViews>
    <sheetView workbookViewId="0"/>
  </sheetViews>
  <sheetFormatPr baseColWidth="10" defaultColWidth="11.1640625" defaultRowHeight="15" customHeight="1" x14ac:dyDescent="0.2"/>
  <cols>
    <col min="1" max="1" width="8.6640625" customWidth="1"/>
    <col min="2" max="2" width="56.83203125" customWidth="1"/>
    <col min="3" max="3" width="19.83203125" customWidth="1"/>
    <col min="4" max="4" width="22.1640625" customWidth="1"/>
    <col min="5" max="5" width="19.83203125" customWidth="1"/>
    <col min="6" max="6" width="20.5" customWidth="1"/>
    <col min="7" max="7" width="19" customWidth="1"/>
    <col min="8" max="8" width="21.6640625" customWidth="1"/>
    <col min="9" max="9" width="39" customWidth="1"/>
    <col min="10" max="10" width="15.6640625" customWidth="1"/>
    <col min="11" max="11" width="95.5" customWidth="1"/>
    <col min="12" max="12" width="21.1640625" customWidth="1"/>
    <col min="13" max="26" width="11.5" customWidth="1"/>
  </cols>
  <sheetData>
    <row r="1" spans="1:26" ht="15.75" customHeight="1" x14ac:dyDescent="0.2">
      <c r="A1" s="1"/>
      <c r="B1" s="2"/>
      <c r="C1" s="3"/>
      <c r="D1" s="1"/>
      <c r="E1" s="1"/>
      <c r="F1" s="1"/>
      <c r="G1" s="1"/>
      <c r="H1" s="1"/>
      <c r="I1" s="1"/>
      <c r="J1" s="1"/>
      <c r="K1" s="1"/>
      <c r="L1" s="1"/>
      <c r="M1" s="1"/>
      <c r="N1" s="1"/>
      <c r="O1" s="1"/>
      <c r="P1" s="1"/>
      <c r="Q1" s="1"/>
      <c r="R1" s="1"/>
      <c r="S1" s="1"/>
      <c r="T1" s="1"/>
      <c r="U1" s="1"/>
      <c r="V1" s="1"/>
      <c r="W1" s="1"/>
      <c r="X1" s="1"/>
      <c r="Y1" s="1"/>
      <c r="Z1" s="1"/>
    </row>
    <row r="2" spans="1:26" ht="15.75" customHeight="1" x14ac:dyDescent="0.2">
      <c r="A2" s="1"/>
      <c r="B2" s="660" t="s">
        <v>0</v>
      </c>
      <c r="C2" s="661"/>
      <c r="D2" s="661"/>
      <c r="E2" s="661"/>
      <c r="F2" s="661"/>
      <c r="G2" s="661"/>
      <c r="H2" s="661"/>
      <c r="I2" s="661"/>
      <c r="J2" s="661"/>
      <c r="K2" s="1"/>
      <c r="L2" s="1"/>
      <c r="M2" s="1"/>
      <c r="N2" s="1"/>
      <c r="O2" s="1"/>
      <c r="P2" s="1"/>
      <c r="Q2" s="1"/>
      <c r="R2" s="1"/>
      <c r="S2" s="1"/>
      <c r="T2" s="1"/>
      <c r="U2" s="1"/>
      <c r="V2" s="1"/>
      <c r="W2" s="1"/>
      <c r="X2" s="1"/>
      <c r="Y2" s="1"/>
      <c r="Z2" s="1"/>
    </row>
    <row r="3" spans="1:26" ht="15.75" customHeight="1" x14ac:dyDescent="0.2">
      <c r="A3" s="662" t="s">
        <v>1</v>
      </c>
      <c r="B3" s="661"/>
      <c r="C3" s="661"/>
      <c r="D3" s="4"/>
      <c r="E3" s="4"/>
      <c r="F3" s="4"/>
      <c r="G3" s="4"/>
      <c r="H3" s="4"/>
      <c r="I3" s="1"/>
      <c r="J3" s="1"/>
      <c r="K3" s="1"/>
      <c r="L3" s="1"/>
      <c r="M3" s="1"/>
      <c r="N3" s="1"/>
      <c r="O3" s="1"/>
      <c r="P3" s="1"/>
      <c r="Q3" s="1"/>
      <c r="R3" s="1"/>
      <c r="S3" s="1"/>
      <c r="T3" s="1"/>
      <c r="U3" s="1"/>
      <c r="V3" s="1"/>
      <c r="W3" s="1"/>
      <c r="X3" s="1"/>
      <c r="Y3" s="1"/>
      <c r="Z3" s="1"/>
    </row>
    <row r="4" spans="1:26" ht="15.75" customHeight="1" x14ac:dyDescent="0.2">
      <c r="A4" s="5"/>
      <c r="B4" s="5"/>
      <c r="C4" s="6" t="s">
        <v>2</v>
      </c>
      <c r="D4" s="7"/>
      <c r="E4" s="7"/>
      <c r="F4" s="7"/>
      <c r="G4" s="7"/>
      <c r="H4" s="1"/>
      <c r="I4" s="1"/>
      <c r="J4" s="1"/>
      <c r="K4" s="1"/>
      <c r="L4" s="1"/>
      <c r="M4" s="1"/>
      <c r="N4" s="1"/>
      <c r="O4" s="1"/>
      <c r="P4" s="1"/>
      <c r="Q4" s="1"/>
      <c r="R4" s="1"/>
      <c r="S4" s="1"/>
      <c r="T4" s="1"/>
      <c r="U4" s="1"/>
      <c r="V4" s="1"/>
      <c r="W4" s="1"/>
      <c r="X4" s="1"/>
      <c r="Y4" s="1"/>
      <c r="Z4" s="1"/>
    </row>
    <row r="5" spans="1:26" ht="15.75" customHeight="1" x14ac:dyDescent="0.2">
      <c r="A5" s="8" t="s">
        <v>3</v>
      </c>
      <c r="B5" s="8" t="s">
        <v>4</v>
      </c>
      <c r="C5" s="8" t="s">
        <v>5</v>
      </c>
      <c r="D5" s="7"/>
      <c r="E5" s="7"/>
      <c r="F5" s="7"/>
      <c r="G5" s="7"/>
      <c r="H5" s="1"/>
      <c r="I5" s="1"/>
      <c r="J5" s="1"/>
      <c r="K5" s="1"/>
      <c r="L5" s="1"/>
      <c r="M5" s="1"/>
      <c r="N5" s="1"/>
      <c r="O5" s="1"/>
      <c r="P5" s="1"/>
      <c r="Q5" s="1"/>
      <c r="R5" s="1"/>
      <c r="S5" s="1"/>
      <c r="T5" s="1"/>
      <c r="U5" s="1"/>
      <c r="V5" s="1"/>
      <c r="W5" s="1"/>
      <c r="X5" s="1"/>
      <c r="Y5" s="1"/>
      <c r="Z5" s="1"/>
    </row>
    <row r="6" spans="1:26" ht="15.75" customHeight="1" x14ac:dyDescent="0.2">
      <c r="A6" s="9">
        <v>1</v>
      </c>
      <c r="B6" s="10" t="s">
        <v>6</v>
      </c>
      <c r="C6" s="11">
        <f>G17</f>
        <v>3333001507.9923072</v>
      </c>
      <c r="D6" s="7"/>
      <c r="E6" s="7"/>
      <c r="F6" s="7"/>
      <c r="G6" s="7"/>
      <c r="H6" s="1"/>
      <c r="I6" s="1"/>
      <c r="J6" s="1"/>
      <c r="K6" s="1"/>
      <c r="L6" s="1"/>
      <c r="M6" s="1"/>
      <c r="N6" s="1"/>
      <c r="O6" s="1"/>
      <c r="P6" s="1"/>
      <c r="Q6" s="1"/>
      <c r="R6" s="1"/>
      <c r="S6" s="1"/>
      <c r="T6" s="1"/>
      <c r="U6" s="1"/>
      <c r="V6" s="1"/>
      <c r="W6" s="1"/>
      <c r="X6" s="1"/>
      <c r="Y6" s="1"/>
      <c r="Z6" s="1"/>
    </row>
    <row r="7" spans="1:26" ht="15.75" customHeight="1" x14ac:dyDescent="0.2">
      <c r="A7" s="9">
        <v>2</v>
      </c>
      <c r="B7" s="10" t="s">
        <v>7</v>
      </c>
      <c r="C7" s="11">
        <f>G27</f>
        <v>74382286</v>
      </c>
      <c r="D7" s="7"/>
      <c r="E7" s="7"/>
      <c r="F7" s="7"/>
      <c r="G7" s="7"/>
      <c r="H7" s="1"/>
      <c r="I7" s="1"/>
      <c r="J7" s="1"/>
      <c r="K7" s="1"/>
      <c r="L7" s="1"/>
      <c r="M7" s="1"/>
      <c r="N7" s="1"/>
      <c r="O7" s="1"/>
      <c r="P7" s="1"/>
      <c r="Q7" s="1"/>
      <c r="R7" s="1"/>
      <c r="S7" s="1"/>
      <c r="T7" s="1"/>
      <c r="U7" s="1"/>
      <c r="V7" s="1"/>
      <c r="W7" s="1"/>
      <c r="X7" s="1"/>
      <c r="Y7" s="1"/>
      <c r="Z7" s="1"/>
    </row>
    <row r="8" spans="1:26" ht="15.75" customHeight="1" x14ac:dyDescent="0.2">
      <c r="A8" s="9">
        <v>3</v>
      </c>
      <c r="B8" s="10" t="s">
        <v>8</v>
      </c>
      <c r="C8" s="11">
        <f ca="1">G30</f>
        <v>146575019.53661537</v>
      </c>
      <c r="D8" s="7"/>
      <c r="E8" s="7"/>
      <c r="F8" s="7"/>
      <c r="G8" s="7"/>
      <c r="H8" s="1"/>
      <c r="I8" s="1"/>
      <c r="J8" s="1"/>
      <c r="K8" s="1"/>
      <c r="L8" s="1"/>
      <c r="M8" s="1"/>
      <c r="N8" s="1"/>
      <c r="O8" s="1"/>
      <c r="P8" s="1"/>
      <c r="Q8" s="1"/>
      <c r="R8" s="1"/>
      <c r="S8" s="1"/>
      <c r="T8" s="1"/>
      <c r="U8" s="1"/>
      <c r="V8" s="1"/>
      <c r="W8" s="1"/>
      <c r="X8" s="1"/>
      <c r="Y8" s="1"/>
      <c r="Z8" s="1"/>
    </row>
    <row r="9" spans="1:26" ht="15.75" customHeight="1" x14ac:dyDescent="0.2">
      <c r="A9" s="9">
        <v>4</v>
      </c>
      <c r="B9" s="10" t="s">
        <v>9</v>
      </c>
      <c r="C9" s="11">
        <f>G39</f>
        <v>390900673.08307695</v>
      </c>
      <c r="D9" s="7"/>
      <c r="E9" s="7"/>
      <c r="F9" s="7"/>
      <c r="G9" s="7"/>
      <c r="H9" s="1"/>
      <c r="I9" s="1"/>
      <c r="J9" s="1"/>
      <c r="K9" s="1"/>
      <c r="L9" s="1"/>
      <c r="M9" s="1"/>
      <c r="N9" s="1"/>
      <c r="O9" s="1"/>
      <c r="P9" s="1"/>
      <c r="Q9" s="1"/>
      <c r="R9" s="1"/>
      <c r="S9" s="1"/>
      <c r="T9" s="1"/>
      <c r="U9" s="1"/>
      <c r="V9" s="1"/>
      <c r="W9" s="1"/>
      <c r="X9" s="1"/>
      <c r="Y9" s="1"/>
      <c r="Z9" s="1"/>
    </row>
    <row r="10" spans="1:26" ht="15.75" customHeight="1" x14ac:dyDescent="0.2">
      <c r="A10" s="9">
        <v>5</v>
      </c>
      <c r="B10" s="10" t="s">
        <v>10</v>
      </c>
      <c r="C10" s="11">
        <f ca="1">G42</f>
        <v>197242974.27159995</v>
      </c>
      <c r="D10" s="7"/>
      <c r="E10" s="7"/>
      <c r="F10" s="7"/>
      <c r="G10" s="7"/>
      <c r="H10" s="1"/>
      <c r="I10" s="1"/>
      <c r="J10" s="1"/>
      <c r="K10" s="1"/>
      <c r="L10" s="1"/>
      <c r="M10" s="1"/>
      <c r="N10" s="1"/>
      <c r="O10" s="1"/>
      <c r="P10" s="1"/>
      <c r="Q10" s="1"/>
      <c r="R10" s="1"/>
      <c r="S10" s="1"/>
      <c r="T10" s="1"/>
      <c r="U10" s="1"/>
      <c r="V10" s="1"/>
      <c r="W10" s="1"/>
      <c r="X10" s="1"/>
      <c r="Y10" s="1"/>
      <c r="Z10" s="1"/>
    </row>
    <row r="11" spans="1:26" ht="15.75" customHeight="1" x14ac:dyDescent="0.2">
      <c r="A11" s="663" t="s">
        <v>11</v>
      </c>
      <c r="B11" s="664"/>
      <c r="C11" s="12">
        <f ca="1">SUM(C6:C10)</f>
        <v>4142102460.8835993</v>
      </c>
      <c r="D11" s="7"/>
      <c r="E11" s="7"/>
      <c r="F11" s="1"/>
      <c r="G11" s="7"/>
      <c r="H11" s="1"/>
      <c r="I11" s="1"/>
      <c r="J11" s="1"/>
      <c r="K11" s="1"/>
      <c r="L11" s="1"/>
      <c r="M11" s="1"/>
      <c r="N11" s="1"/>
      <c r="O11" s="1"/>
      <c r="P11" s="1"/>
      <c r="Q11" s="1"/>
      <c r="R11" s="1"/>
      <c r="S11" s="1"/>
      <c r="T11" s="1"/>
      <c r="U11" s="1"/>
      <c r="V11" s="1"/>
      <c r="W11" s="1"/>
      <c r="X11" s="1"/>
      <c r="Y11" s="1"/>
      <c r="Z11" s="1"/>
    </row>
    <row r="12" spans="1:26" ht="15.75" customHeight="1" x14ac:dyDescent="0.2">
      <c r="A12" s="663" t="s">
        <v>12</v>
      </c>
      <c r="B12" s="664"/>
      <c r="C12" s="13">
        <f ca="1">ROUNDUP(C11,-6)</f>
        <v>4143000000</v>
      </c>
      <c r="D12" s="7"/>
      <c r="E12" s="7"/>
      <c r="F12" s="7"/>
      <c r="G12" s="7"/>
      <c r="H12" s="1"/>
      <c r="I12" s="1"/>
      <c r="J12" s="1"/>
      <c r="K12" s="1"/>
      <c r="L12" s="1"/>
      <c r="M12" s="1"/>
      <c r="N12" s="1"/>
      <c r="O12" s="1"/>
      <c r="P12" s="1"/>
      <c r="Q12" s="1"/>
      <c r="R12" s="1"/>
      <c r="S12" s="1"/>
      <c r="T12" s="1"/>
      <c r="U12" s="1"/>
      <c r="V12" s="1"/>
      <c r="W12" s="1"/>
      <c r="X12" s="1"/>
      <c r="Y12" s="1"/>
      <c r="Z12" s="1"/>
    </row>
    <row r="13" spans="1:26" ht="15.75" customHeight="1" x14ac:dyDescent="0.2">
      <c r="A13" s="14"/>
      <c r="B13" s="15"/>
      <c r="C13" s="3"/>
      <c r="D13" s="7"/>
      <c r="E13" s="7"/>
      <c r="F13" s="7"/>
      <c r="G13" s="7"/>
      <c r="H13" s="1"/>
      <c r="I13" s="1"/>
      <c r="J13" s="1"/>
      <c r="K13" s="1"/>
      <c r="L13" s="1"/>
      <c r="M13" s="1"/>
      <c r="N13" s="1"/>
      <c r="O13" s="1"/>
      <c r="P13" s="1"/>
      <c r="Q13" s="1"/>
      <c r="R13" s="1"/>
      <c r="S13" s="1"/>
      <c r="T13" s="1"/>
      <c r="U13" s="1"/>
      <c r="V13" s="1"/>
      <c r="W13" s="1"/>
      <c r="X13" s="1"/>
      <c r="Y13" s="1"/>
      <c r="Z13" s="1"/>
    </row>
    <row r="14" spans="1:26" ht="15.75" customHeight="1" x14ac:dyDescent="0.2">
      <c r="A14" s="665" t="s">
        <v>13</v>
      </c>
      <c r="B14" s="666"/>
      <c r="C14" s="666"/>
      <c r="D14" s="666"/>
      <c r="E14" s="666"/>
      <c r="F14" s="666"/>
      <c r="G14" s="666"/>
      <c r="H14" s="667"/>
      <c r="I14" s="1"/>
      <c r="J14" s="1"/>
      <c r="K14" s="1"/>
      <c r="L14" s="1"/>
      <c r="M14" s="1"/>
      <c r="N14" s="1"/>
      <c r="O14" s="1"/>
      <c r="P14" s="1"/>
      <c r="Q14" s="1"/>
      <c r="R14" s="1"/>
      <c r="S14" s="1"/>
      <c r="T14" s="1"/>
      <c r="U14" s="1"/>
      <c r="V14" s="1"/>
      <c r="W14" s="1"/>
      <c r="X14" s="1"/>
      <c r="Y14" s="1"/>
      <c r="Z14" s="1"/>
    </row>
    <row r="15" spans="1:26" ht="15.75" customHeight="1" x14ac:dyDescent="0.2">
      <c r="A15" s="14"/>
      <c r="B15" s="15"/>
      <c r="C15" s="3"/>
      <c r="D15" s="7"/>
      <c r="E15" s="7"/>
      <c r="F15" s="7"/>
      <c r="G15" s="7"/>
      <c r="H15" s="16" t="s">
        <v>14</v>
      </c>
      <c r="I15" s="1"/>
      <c r="J15" s="1"/>
      <c r="K15" s="1"/>
      <c r="L15" s="1"/>
      <c r="M15" s="1"/>
      <c r="N15" s="1"/>
      <c r="O15" s="1"/>
      <c r="P15" s="1"/>
      <c r="Q15" s="1"/>
      <c r="R15" s="1"/>
      <c r="S15" s="1"/>
      <c r="T15" s="1"/>
      <c r="U15" s="1"/>
      <c r="V15" s="1"/>
      <c r="W15" s="1"/>
      <c r="X15" s="1"/>
      <c r="Y15" s="1"/>
      <c r="Z15" s="1"/>
    </row>
    <row r="16" spans="1:26" ht="15.75" customHeight="1" x14ac:dyDescent="0.2">
      <c r="A16" s="17" t="s">
        <v>15</v>
      </c>
      <c r="B16" s="17" t="s">
        <v>16</v>
      </c>
      <c r="C16" s="17" t="s">
        <v>17</v>
      </c>
      <c r="D16" s="17" t="s">
        <v>18</v>
      </c>
      <c r="E16" s="17" t="s">
        <v>19</v>
      </c>
      <c r="F16" s="17" t="s">
        <v>20</v>
      </c>
      <c r="G16" s="17" t="s">
        <v>5</v>
      </c>
      <c r="H16" s="668" t="s">
        <v>21</v>
      </c>
      <c r="I16" s="669"/>
      <c r="J16" s="670"/>
      <c r="K16" s="1"/>
      <c r="L16" s="1"/>
      <c r="M16" s="1"/>
      <c r="N16" s="1"/>
      <c r="O16" s="1"/>
      <c r="P16" s="1"/>
      <c r="Q16" s="1"/>
      <c r="R16" s="1"/>
      <c r="S16" s="1"/>
      <c r="T16" s="1"/>
      <c r="U16" s="1"/>
      <c r="V16" s="1"/>
      <c r="W16" s="1"/>
      <c r="X16" s="1"/>
      <c r="Y16" s="1"/>
      <c r="Z16" s="1"/>
    </row>
    <row r="17" spans="1:26" ht="15.75" customHeight="1" x14ac:dyDescent="0.2">
      <c r="A17" s="18" t="s">
        <v>22</v>
      </c>
      <c r="B17" s="19" t="s">
        <v>23</v>
      </c>
      <c r="C17" s="18" t="s">
        <v>24</v>
      </c>
      <c r="D17" s="20">
        <f>SUBTOTAL(9,D18:D26)</f>
        <v>3037747507.6923075</v>
      </c>
      <c r="E17" s="20"/>
      <c r="F17" s="20">
        <f t="shared" ref="F17:G17" si="0">SUBTOTAL(9,F18:F26)</f>
        <v>295254000</v>
      </c>
      <c r="G17" s="20">
        <f t="shared" si="0"/>
        <v>3333001507.9923072</v>
      </c>
      <c r="H17" s="671"/>
      <c r="I17" s="669"/>
      <c r="J17" s="670"/>
      <c r="K17" s="1"/>
      <c r="L17" s="1"/>
      <c r="M17" s="1"/>
      <c r="N17" s="1"/>
      <c r="O17" s="1"/>
      <c r="P17" s="1"/>
      <c r="Q17" s="1"/>
      <c r="R17" s="1"/>
      <c r="S17" s="1"/>
      <c r="T17" s="1"/>
      <c r="U17" s="1"/>
      <c r="V17" s="1"/>
      <c r="W17" s="1"/>
      <c r="X17" s="1"/>
      <c r="Y17" s="1"/>
      <c r="Z17" s="1"/>
    </row>
    <row r="18" spans="1:26" ht="15.75" customHeight="1" x14ac:dyDescent="0.2">
      <c r="A18" s="21">
        <v>1</v>
      </c>
      <c r="B18" s="22" t="s">
        <v>25</v>
      </c>
      <c r="C18" s="21"/>
      <c r="D18" s="23">
        <f>SUBTOTAL(9,D19:D20)</f>
        <v>3037747507.6923075</v>
      </c>
      <c r="E18" s="23"/>
      <c r="F18" s="23">
        <f t="shared" ref="F18:G18" si="1">SUBTOTAL(9,F19:F20)</f>
        <v>295254000</v>
      </c>
      <c r="G18" s="23">
        <f t="shared" si="1"/>
        <v>3333001507.6923075</v>
      </c>
      <c r="H18" s="672"/>
      <c r="I18" s="669"/>
      <c r="J18" s="670"/>
      <c r="K18" s="1"/>
      <c r="L18" s="1"/>
      <c r="M18" s="1"/>
      <c r="N18" s="1"/>
      <c r="O18" s="1"/>
      <c r="P18" s="1"/>
      <c r="Q18" s="1"/>
      <c r="R18" s="1"/>
      <c r="S18" s="1"/>
      <c r="T18" s="1"/>
      <c r="U18" s="1"/>
      <c r="V18" s="1"/>
      <c r="W18" s="1"/>
      <c r="X18" s="1"/>
      <c r="Y18" s="1"/>
      <c r="Z18" s="1"/>
    </row>
    <row r="19" spans="1:26" ht="15.75" customHeight="1" x14ac:dyDescent="0.2">
      <c r="A19" s="24">
        <v>1.1000000000000001</v>
      </c>
      <c r="B19" s="25" t="s">
        <v>26</v>
      </c>
      <c r="C19" s="26"/>
      <c r="D19" s="27">
        <f>G19/1.1</f>
        <v>2952540000</v>
      </c>
      <c r="E19" s="28">
        <v>0.1</v>
      </c>
      <c r="F19" s="27">
        <f t="shared" ref="F19:F20" si="2">D19*E19</f>
        <v>295254000</v>
      </c>
      <c r="G19" s="27">
        <f>'B9. CP THUÊ PM'!E5</f>
        <v>3247794000</v>
      </c>
      <c r="H19" s="673" t="s">
        <v>27</v>
      </c>
      <c r="I19" s="669"/>
      <c r="J19" s="670"/>
      <c r="K19" s="29"/>
      <c r="L19" s="29"/>
      <c r="M19" s="29"/>
      <c r="N19" s="29"/>
      <c r="O19" s="29"/>
      <c r="P19" s="29"/>
      <c r="Q19" s="29"/>
      <c r="R19" s="29"/>
      <c r="S19" s="29"/>
      <c r="T19" s="29"/>
      <c r="U19" s="29"/>
      <c r="V19" s="29"/>
      <c r="W19" s="29"/>
      <c r="X19" s="29"/>
      <c r="Y19" s="29"/>
      <c r="Z19" s="29"/>
    </row>
    <row r="20" spans="1:26" ht="15.75" customHeight="1" x14ac:dyDescent="0.2">
      <c r="A20" s="24">
        <v>1.2</v>
      </c>
      <c r="B20" s="25" t="s">
        <v>28</v>
      </c>
      <c r="C20" s="30"/>
      <c r="D20" s="31">
        <f>'B5. Đào tạo'!F16</f>
        <v>85207507.692307711</v>
      </c>
      <c r="E20" s="28">
        <v>0</v>
      </c>
      <c r="F20" s="27">
        <f t="shared" si="2"/>
        <v>0</v>
      </c>
      <c r="G20" s="31">
        <f>SUM(D20:F20)</f>
        <v>85207507.692307711</v>
      </c>
      <c r="H20" s="673" t="s">
        <v>29</v>
      </c>
      <c r="I20" s="669"/>
      <c r="J20" s="670"/>
      <c r="K20" s="29"/>
      <c r="L20" s="29"/>
      <c r="M20" s="29"/>
      <c r="N20" s="29"/>
      <c r="O20" s="29"/>
      <c r="P20" s="29"/>
      <c r="Q20" s="29"/>
      <c r="R20" s="29"/>
      <c r="S20" s="29"/>
      <c r="T20" s="29"/>
      <c r="U20" s="29"/>
      <c r="V20" s="29"/>
      <c r="W20" s="29"/>
      <c r="X20" s="29"/>
      <c r="Y20" s="29"/>
      <c r="Z20" s="29"/>
    </row>
    <row r="21" spans="1:26" ht="15.75" hidden="1" customHeight="1" x14ac:dyDescent="0.2">
      <c r="A21" s="21">
        <v>2</v>
      </c>
      <c r="B21" s="22" t="s">
        <v>30</v>
      </c>
      <c r="C21" s="21"/>
      <c r="D21" s="23">
        <f>SUBTOTAL(9,D22:D24)</f>
        <v>0</v>
      </c>
      <c r="E21" s="23"/>
      <c r="F21" s="23">
        <f t="shared" ref="F21:G21" si="3">SUBTOTAL(9,F22:F24)</f>
        <v>0</v>
      </c>
      <c r="G21" s="23">
        <f t="shared" si="3"/>
        <v>0.30000000000000004</v>
      </c>
      <c r="H21" s="672"/>
      <c r="I21" s="669"/>
      <c r="J21" s="670"/>
      <c r="K21" s="1"/>
      <c r="L21" s="1"/>
      <c r="M21" s="1"/>
      <c r="N21" s="1"/>
      <c r="O21" s="1"/>
      <c r="P21" s="1"/>
      <c r="Q21" s="1"/>
      <c r="R21" s="1"/>
      <c r="S21" s="1"/>
      <c r="T21" s="1"/>
      <c r="U21" s="1"/>
      <c r="V21" s="1"/>
      <c r="W21" s="1"/>
      <c r="X21" s="1"/>
      <c r="Y21" s="1"/>
      <c r="Z21" s="1"/>
    </row>
    <row r="22" spans="1:26" ht="15.75" hidden="1" customHeight="1" x14ac:dyDescent="0.2">
      <c r="A22" s="32">
        <v>2.1</v>
      </c>
      <c r="B22" s="33" t="s">
        <v>31</v>
      </c>
      <c r="C22" s="34"/>
      <c r="D22" s="35">
        <v>0</v>
      </c>
      <c r="E22" s="28">
        <v>0.1</v>
      </c>
      <c r="F22" s="27">
        <f t="shared" ref="F22:F24" si="4">D22*E22</f>
        <v>0</v>
      </c>
      <c r="G22" s="36">
        <f t="shared" ref="G22:G24" si="5">SUM(D22:F22)</f>
        <v>0.1</v>
      </c>
      <c r="H22" s="674" t="s">
        <v>32</v>
      </c>
      <c r="I22" s="669"/>
      <c r="J22" s="670"/>
      <c r="K22" s="37"/>
      <c r="L22" s="37"/>
      <c r="M22" s="37"/>
      <c r="N22" s="37"/>
      <c r="O22" s="37"/>
      <c r="P22" s="37"/>
      <c r="Q22" s="37"/>
      <c r="R22" s="37"/>
      <c r="S22" s="37"/>
      <c r="T22" s="37"/>
      <c r="U22" s="37"/>
      <c r="V22" s="37"/>
      <c r="W22" s="37"/>
      <c r="X22" s="37"/>
      <c r="Y22" s="37"/>
      <c r="Z22" s="37"/>
    </row>
    <row r="23" spans="1:26" ht="15.75" hidden="1" customHeight="1" x14ac:dyDescent="0.2">
      <c r="A23" s="32">
        <v>2.2000000000000002</v>
      </c>
      <c r="B23" s="33" t="s">
        <v>33</v>
      </c>
      <c r="C23" s="34"/>
      <c r="D23" s="35">
        <v>0</v>
      </c>
      <c r="E23" s="28">
        <v>0.1</v>
      </c>
      <c r="F23" s="27">
        <f t="shared" si="4"/>
        <v>0</v>
      </c>
      <c r="G23" s="36">
        <f t="shared" si="5"/>
        <v>0.1</v>
      </c>
      <c r="H23" s="674" t="s">
        <v>34</v>
      </c>
      <c r="I23" s="669"/>
      <c r="J23" s="670"/>
      <c r="K23" s="37"/>
      <c r="L23" s="37"/>
      <c r="M23" s="37"/>
      <c r="N23" s="37"/>
      <c r="O23" s="37"/>
      <c r="P23" s="37"/>
      <c r="Q23" s="37"/>
      <c r="R23" s="37"/>
      <c r="S23" s="37"/>
      <c r="T23" s="37"/>
      <c r="U23" s="37"/>
      <c r="V23" s="37"/>
      <c r="W23" s="37"/>
      <c r="X23" s="37"/>
      <c r="Y23" s="37"/>
      <c r="Z23" s="37"/>
    </row>
    <row r="24" spans="1:26" ht="15.75" hidden="1" customHeight="1" x14ac:dyDescent="0.2">
      <c r="A24" s="32">
        <v>2.2999999999999998</v>
      </c>
      <c r="B24" s="33" t="s">
        <v>35</v>
      </c>
      <c r="C24" s="34"/>
      <c r="D24" s="35">
        <v>0</v>
      </c>
      <c r="E24" s="28">
        <v>0.1</v>
      </c>
      <c r="F24" s="27">
        <f t="shared" si="4"/>
        <v>0</v>
      </c>
      <c r="G24" s="36">
        <f t="shared" si="5"/>
        <v>0.1</v>
      </c>
      <c r="H24" s="674" t="s">
        <v>36</v>
      </c>
      <c r="I24" s="669"/>
      <c r="J24" s="670"/>
      <c r="K24" s="37"/>
      <c r="L24" s="37"/>
      <c r="M24" s="37"/>
      <c r="N24" s="37"/>
      <c r="O24" s="37"/>
      <c r="P24" s="37"/>
      <c r="Q24" s="37"/>
      <c r="R24" s="37"/>
      <c r="S24" s="37"/>
      <c r="T24" s="37"/>
      <c r="U24" s="37"/>
      <c r="V24" s="37"/>
      <c r="W24" s="37"/>
      <c r="X24" s="37"/>
      <c r="Y24" s="37"/>
      <c r="Z24" s="37"/>
    </row>
    <row r="25" spans="1:26" ht="15.75" hidden="1" customHeight="1" x14ac:dyDescent="0.2">
      <c r="A25" s="21">
        <v>3</v>
      </c>
      <c r="B25" s="22" t="s">
        <v>37</v>
      </c>
      <c r="C25" s="21"/>
      <c r="D25" s="23">
        <f>SUBTOTAL(9,D26)</f>
        <v>0</v>
      </c>
      <c r="E25" s="23"/>
      <c r="F25" s="23">
        <f t="shared" ref="F25:G25" si="6">SUBTOTAL(9,F26)</f>
        <v>0</v>
      </c>
      <c r="G25" s="23">
        <f t="shared" si="6"/>
        <v>0</v>
      </c>
      <c r="H25" s="672"/>
      <c r="I25" s="669"/>
      <c r="J25" s="670"/>
      <c r="K25" s="1"/>
      <c r="L25" s="1"/>
      <c r="M25" s="1"/>
      <c r="N25" s="1"/>
      <c r="O25" s="1"/>
      <c r="P25" s="1"/>
      <c r="Q25" s="1"/>
      <c r="R25" s="1"/>
      <c r="S25" s="1"/>
      <c r="T25" s="1"/>
      <c r="U25" s="1"/>
      <c r="V25" s="1"/>
      <c r="W25" s="1"/>
      <c r="X25" s="1"/>
      <c r="Y25" s="1"/>
      <c r="Z25" s="1"/>
    </row>
    <row r="26" spans="1:26" ht="34.5" hidden="1" customHeight="1" x14ac:dyDescent="0.2">
      <c r="A26" s="32">
        <v>3.1</v>
      </c>
      <c r="B26" s="33" t="s">
        <v>38</v>
      </c>
      <c r="C26" s="34"/>
      <c r="D26" s="36">
        <v>0</v>
      </c>
      <c r="E26" s="28">
        <v>0.1</v>
      </c>
      <c r="F26" s="27">
        <f>D26*E26</f>
        <v>0</v>
      </c>
      <c r="G26" s="36">
        <v>0</v>
      </c>
      <c r="H26" s="674" t="s">
        <v>39</v>
      </c>
      <c r="I26" s="669"/>
      <c r="J26" s="670"/>
      <c r="K26" s="37"/>
      <c r="L26" s="37"/>
      <c r="M26" s="37"/>
      <c r="N26" s="37"/>
      <c r="O26" s="37"/>
      <c r="P26" s="37"/>
      <c r="Q26" s="37"/>
      <c r="R26" s="37"/>
      <c r="S26" s="37"/>
      <c r="T26" s="37"/>
      <c r="U26" s="37"/>
      <c r="V26" s="37"/>
      <c r="W26" s="37"/>
      <c r="X26" s="37"/>
      <c r="Y26" s="37"/>
      <c r="Z26" s="37"/>
    </row>
    <row r="27" spans="1:26" ht="15.75" customHeight="1" x14ac:dyDescent="0.2">
      <c r="A27" s="18" t="s">
        <v>40</v>
      </c>
      <c r="B27" s="19" t="s">
        <v>41</v>
      </c>
      <c r="C27" s="18" t="s">
        <v>42</v>
      </c>
      <c r="D27" s="20">
        <f>SUBTOTAL(9,D28:D29)</f>
        <v>67620259.200000003</v>
      </c>
      <c r="E27" s="20"/>
      <c r="F27" s="20">
        <f t="shared" ref="F27:G27" si="7">SUBTOTAL(9,F28:F29)</f>
        <v>6762025.9200000009</v>
      </c>
      <c r="G27" s="20">
        <f t="shared" si="7"/>
        <v>74382286</v>
      </c>
      <c r="H27" s="671" t="s">
        <v>43</v>
      </c>
      <c r="I27" s="669"/>
      <c r="J27" s="670"/>
      <c r="K27" s="38"/>
      <c r="L27" s="39"/>
      <c r="M27" s="1"/>
      <c r="N27" s="1"/>
      <c r="O27" s="1"/>
      <c r="P27" s="1"/>
      <c r="Q27" s="1"/>
      <c r="R27" s="1"/>
      <c r="S27" s="1"/>
      <c r="T27" s="1"/>
      <c r="U27" s="1"/>
      <c r="V27" s="1"/>
      <c r="W27" s="1"/>
      <c r="X27" s="1"/>
      <c r="Y27" s="1"/>
      <c r="Z27" s="1"/>
    </row>
    <row r="28" spans="1:26" ht="39" customHeight="1" x14ac:dyDescent="0.2">
      <c r="A28" s="40">
        <v>1</v>
      </c>
      <c r="B28" s="41" t="s">
        <v>44</v>
      </c>
      <c r="C28" s="40" t="s">
        <v>45</v>
      </c>
      <c r="D28" s="42">
        <f>'B4. Định mức QLDA &amp; TV'!I18</f>
        <v>56350216</v>
      </c>
      <c r="E28" s="43">
        <v>0.08</v>
      </c>
      <c r="F28" s="42">
        <f t="shared" ref="F28:F29" si="8">D28*0.1</f>
        <v>5635021.6000000006</v>
      </c>
      <c r="G28" s="42">
        <f t="shared" ref="G28:G29" si="9">ROUND(F28+D28,0)</f>
        <v>61985238</v>
      </c>
      <c r="H28" s="675" t="s">
        <v>46</v>
      </c>
      <c r="I28" s="669"/>
      <c r="J28" s="670"/>
      <c r="K28" s="1"/>
      <c r="L28" s="1"/>
      <c r="M28" s="1"/>
      <c r="N28" s="1"/>
      <c r="O28" s="1"/>
      <c r="P28" s="1"/>
      <c r="Q28" s="1"/>
      <c r="R28" s="1"/>
      <c r="S28" s="1"/>
      <c r="T28" s="1"/>
      <c r="U28" s="1"/>
      <c r="V28" s="1"/>
      <c r="W28" s="1"/>
      <c r="X28" s="1"/>
      <c r="Y28" s="1"/>
      <c r="Z28" s="1"/>
    </row>
    <row r="29" spans="1:26" ht="36.75" customHeight="1" x14ac:dyDescent="0.2">
      <c r="A29" s="40">
        <v>2</v>
      </c>
      <c r="B29" s="41" t="s">
        <v>47</v>
      </c>
      <c r="C29" s="40" t="s">
        <v>48</v>
      </c>
      <c r="D29" s="42">
        <f>D28*20%</f>
        <v>11270043.200000001</v>
      </c>
      <c r="E29" s="43">
        <v>0.08</v>
      </c>
      <c r="F29" s="42">
        <f t="shared" si="8"/>
        <v>1127004.32</v>
      </c>
      <c r="G29" s="42">
        <f t="shared" si="9"/>
        <v>12397048</v>
      </c>
      <c r="H29" s="675" t="s">
        <v>49</v>
      </c>
      <c r="I29" s="669"/>
      <c r="J29" s="670"/>
      <c r="K29" s="1"/>
      <c r="L29" s="1"/>
      <c r="M29" s="1"/>
      <c r="N29" s="1"/>
      <c r="O29" s="1"/>
      <c r="P29" s="1"/>
      <c r="Q29" s="1"/>
      <c r="R29" s="1"/>
      <c r="S29" s="1"/>
      <c r="T29" s="1"/>
      <c r="U29" s="1"/>
      <c r="V29" s="1"/>
      <c r="W29" s="1"/>
      <c r="X29" s="1"/>
      <c r="Y29" s="1"/>
      <c r="Z29" s="1"/>
    </row>
    <row r="30" spans="1:26" ht="15.75" customHeight="1" x14ac:dyDescent="0.2">
      <c r="A30" s="18" t="s">
        <v>50</v>
      </c>
      <c r="B30" s="19" t="s">
        <v>51</v>
      </c>
      <c r="C30" s="18" t="s">
        <v>52</v>
      </c>
      <c r="D30" s="20">
        <f ca="1">SUBTOTAL(9,D31:D38)</f>
        <v>135717610.68205127</v>
      </c>
      <c r="E30" s="20"/>
      <c r="F30" s="20">
        <f t="shared" ref="F30:G30" ca="1" si="10">SUBTOTAL(9,F31:F38)</f>
        <v>10857408.854564102</v>
      </c>
      <c r="G30" s="20">
        <f t="shared" ca="1" si="10"/>
        <v>146575019.53661537</v>
      </c>
      <c r="H30" s="671"/>
      <c r="I30" s="669"/>
      <c r="J30" s="670"/>
      <c r="K30" s="38"/>
      <c r="L30" s="38"/>
      <c r="M30" s="1"/>
      <c r="N30" s="1"/>
      <c r="O30" s="1"/>
      <c r="P30" s="1"/>
      <c r="Q30" s="1"/>
      <c r="R30" s="1"/>
      <c r="S30" s="1"/>
      <c r="T30" s="1"/>
      <c r="U30" s="1"/>
      <c r="V30" s="1"/>
      <c r="W30" s="1"/>
      <c r="X30" s="1"/>
      <c r="Y30" s="1"/>
      <c r="Z30" s="1"/>
    </row>
    <row r="31" spans="1:26" ht="48.75" customHeight="1" x14ac:dyDescent="0.2">
      <c r="A31" s="44">
        <v>1</v>
      </c>
      <c r="B31" s="33" t="s">
        <v>53</v>
      </c>
      <c r="C31" s="40" t="s">
        <v>54</v>
      </c>
      <c r="D31" s="45">
        <f ca="1">G31/1.08</f>
        <v>102383341.66666666</v>
      </c>
      <c r="E31" s="43">
        <v>0.08</v>
      </c>
      <c r="F31" s="27">
        <f t="shared" ref="F31:F32" ca="1" si="11">D31*E31</f>
        <v>8190667.333333333</v>
      </c>
      <c r="G31" s="45">
        <f ca="1">'B4. Định mức QLDA &amp; TV'!I21</f>
        <v>110574009</v>
      </c>
      <c r="H31" s="675" t="s">
        <v>55</v>
      </c>
      <c r="I31" s="669"/>
      <c r="J31" s="670"/>
      <c r="K31" s="1"/>
      <c r="L31" s="1"/>
      <c r="M31" s="1"/>
      <c r="N31" s="1"/>
      <c r="O31" s="1"/>
      <c r="P31" s="1"/>
      <c r="Q31" s="1"/>
      <c r="R31" s="1"/>
      <c r="S31" s="1"/>
      <c r="T31" s="1"/>
      <c r="U31" s="1"/>
      <c r="V31" s="1"/>
      <c r="W31" s="1"/>
      <c r="X31" s="1"/>
      <c r="Y31" s="1"/>
      <c r="Z31" s="1"/>
    </row>
    <row r="32" spans="1:26" ht="15.75" customHeight="1" x14ac:dyDescent="0.2">
      <c r="A32" s="44">
        <v>2</v>
      </c>
      <c r="B32" s="46" t="s">
        <v>56</v>
      </c>
      <c r="C32" s="40"/>
      <c r="D32" s="45">
        <f ca="1">'B4. Định mức QLDA &amp; TV'!I27</f>
        <v>3827562</v>
      </c>
      <c r="E32" s="43">
        <v>0.08</v>
      </c>
      <c r="F32" s="27">
        <f t="shared" ca="1" si="11"/>
        <v>306204.96000000002</v>
      </c>
      <c r="G32" s="45">
        <f ca="1">D32+F32</f>
        <v>4133766.96</v>
      </c>
      <c r="H32" s="675" t="s">
        <v>57</v>
      </c>
      <c r="I32" s="669"/>
      <c r="J32" s="670"/>
      <c r="K32" s="1"/>
      <c r="L32" s="1"/>
      <c r="M32" s="1"/>
      <c r="N32" s="1"/>
      <c r="O32" s="1"/>
      <c r="P32" s="1"/>
      <c r="Q32" s="1"/>
      <c r="R32" s="1"/>
      <c r="S32" s="1"/>
      <c r="T32" s="1"/>
      <c r="U32" s="1"/>
      <c r="V32" s="1"/>
      <c r="W32" s="1"/>
      <c r="X32" s="1"/>
      <c r="Y32" s="1"/>
      <c r="Z32" s="1"/>
    </row>
    <row r="33" spans="1:26" ht="15.75" customHeight="1" x14ac:dyDescent="0.2">
      <c r="A33" s="47">
        <v>3</v>
      </c>
      <c r="B33" s="48" t="s">
        <v>58</v>
      </c>
      <c r="C33" s="47"/>
      <c r="D33" s="49">
        <f ca="1">SUBTOTAL(9,D34:D35)</f>
        <v>14884962</v>
      </c>
      <c r="E33" s="49"/>
      <c r="F33" s="49">
        <f t="shared" ref="F33:G33" ca="1" si="12">SUBTOTAL(9,F34:F35)</f>
        <v>1190796.96</v>
      </c>
      <c r="G33" s="49">
        <f t="shared" ca="1" si="12"/>
        <v>16075758.960000001</v>
      </c>
      <c r="H33" s="675"/>
      <c r="I33" s="669"/>
      <c r="J33" s="670"/>
      <c r="K33" s="50"/>
      <c r="L33" s="50"/>
      <c r="M33" s="51"/>
      <c r="N33" s="51"/>
      <c r="O33" s="51"/>
      <c r="P33" s="51"/>
      <c r="Q33" s="51"/>
      <c r="R33" s="51"/>
      <c r="S33" s="51"/>
      <c r="T33" s="51"/>
      <c r="U33" s="51"/>
      <c r="V33" s="51"/>
      <c r="W33" s="51"/>
      <c r="X33" s="51"/>
      <c r="Y33" s="51"/>
      <c r="Z33" s="51"/>
    </row>
    <row r="34" spans="1:26" ht="15.75" customHeight="1" x14ac:dyDescent="0.2">
      <c r="A34" s="52">
        <v>3.1</v>
      </c>
      <c r="B34" s="53" t="s">
        <v>59</v>
      </c>
      <c r="C34" s="40"/>
      <c r="D34" s="42">
        <f>'B4. Định mức QLDA &amp; TV'!I39</f>
        <v>12302877</v>
      </c>
      <c r="E34" s="43">
        <v>0.08</v>
      </c>
      <c r="F34" s="27">
        <f t="shared" ref="F34:F35" si="13">D34*E34</f>
        <v>984230.16</v>
      </c>
      <c r="G34" s="42">
        <f t="shared" ref="G34:G35" si="14">D34+F34</f>
        <v>13287107.16</v>
      </c>
      <c r="H34" s="675" t="s">
        <v>60</v>
      </c>
      <c r="I34" s="669"/>
      <c r="J34" s="670"/>
      <c r="K34" s="1"/>
      <c r="L34" s="1"/>
      <c r="M34" s="1"/>
      <c r="N34" s="1"/>
      <c r="O34" s="1"/>
      <c r="P34" s="1"/>
      <c r="Q34" s="1"/>
      <c r="R34" s="1"/>
      <c r="S34" s="1"/>
      <c r="T34" s="1"/>
      <c r="U34" s="1"/>
      <c r="V34" s="1"/>
      <c r="W34" s="1"/>
      <c r="X34" s="1"/>
      <c r="Y34" s="1"/>
      <c r="Z34" s="1"/>
    </row>
    <row r="35" spans="1:26" ht="15.75" customHeight="1" x14ac:dyDescent="0.2">
      <c r="A35" s="52">
        <v>3.2</v>
      </c>
      <c r="B35" s="53" t="s">
        <v>61</v>
      </c>
      <c r="C35" s="40"/>
      <c r="D35" s="42">
        <f ca="1">'B4. Định mức QLDA &amp; TV'!I33</f>
        <v>2582085</v>
      </c>
      <c r="E35" s="43">
        <v>0.08</v>
      </c>
      <c r="F35" s="27">
        <f t="shared" ca="1" si="13"/>
        <v>206566.80000000002</v>
      </c>
      <c r="G35" s="42">
        <f t="shared" ca="1" si="14"/>
        <v>2788651.8</v>
      </c>
      <c r="H35" s="675" t="s">
        <v>62</v>
      </c>
      <c r="I35" s="669"/>
      <c r="J35" s="670"/>
      <c r="K35" s="1"/>
      <c r="L35" s="1"/>
      <c r="M35" s="1"/>
      <c r="N35" s="1"/>
      <c r="O35" s="1"/>
      <c r="P35" s="1"/>
      <c r="Q35" s="1"/>
      <c r="R35" s="1"/>
      <c r="S35" s="1"/>
      <c r="T35" s="1"/>
      <c r="U35" s="1"/>
      <c r="V35" s="1"/>
      <c r="W35" s="1"/>
      <c r="X35" s="1"/>
      <c r="Y35" s="1"/>
      <c r="Z35" s="1"/>
    </row>
    <row r="36" spans="1:26" ht="15.75" customHeight="1" x14ac:dyDescent="0.2">
      <c r="A36" s="47">
        <v>4</v>
      </c>
      <c r="B36" s="48" t="s">
        <v>63</v>
      </c>
      <c r="C36" s="47"/>
      <c r="D36" s="49">
        <f>SUBTOTAL(9,D37:D38)</f>
        <v>14621745.015384614</v>
      </c>
      <c r="E36" s="49"/>
      <c r="F36" s="49">
        <f t="shared" ref="F36:G36" si="15">SUBTOTAL(9,F37:F38)</f>
        <v>1169739.6012307692</v>
      </c>
      <c r="G36" s="49">
        <f t="shared" si="15"/>
        <v>15791484.616615385</v>
      </c>
      <c r="H36" s="675" t="s">
        <v>64</v>
      </c>
      <c r="I36" s="669"/>
      <c r="J36" s="670"/>
      <c r="K36" s="54"/>
      <c r="L36" s="54"/>
      <c r="M36" s="55"/>
      <c r="N36" s="55"/>
      <c r="O36" s="55"/>
      <c r="P36" s="55"/>
      <c r="Q36" s="55"/>
      <c r="R36" s="55"/>
      <c r="S36" s="55"/>
      <c r="T36" s="55"/>
      <c r="U36" s="55"/>
      <c r="V36" s="55"/>
      <c r="W36" s="55"/>
      <c r="X36" s="55"/>
      <c r="Y36" s="55"/>
      <c r="Z36" s="55"/>
    </row>
    <row r="37" spans="1:26" ht="15.75" customHeight="1" x14ac:dyDescent="0.2">
      <c r="A37" s="40">
        <v>4.0999999999999996</v>
      </c>
      <c r="B37" s="53" t="s">
        <v>65</v>
      </c>
      <c r="C37" s="56"/>
      <c r="D37" s="42">
        <f>D17*0.1%*2</f>
        <v>6075495.0153846154</v>
      </c>
      <c r="E37" s="43">
        <v>0.08</v>
      </c>
      <c r="F37" s="27">
        <f t="shared" ref="F37:F38" si="16">D37*E37</f>
        <v>486039.60123076924</v>
      </c>
      <c r="G37" s="42">
        <f t="shared" ref="G37:G38" si="17">D37+F37</f>
        <v>6561534.6166153848</v>
      </c>
      <c r="H37" s="675" t="s">
        <v>66</v>
      </c>
      <c r="I37" s="669"/>
      <c r="J37" s="670"/>
      <c r="K37" s="1"/>
      <c r="L37" s="1"/>
      <c r="M37" s="1"/>
      <c r="N37" s="1"/>
      <c r="O37" s="1"/>
      <c r="P37" s="1"/>
      <c r="Q37" s="1"/>
      <c r="R37" s="1"/>
      <c r="S37" s="1"/>
      <c r="T37" s="1"/>
      <c r="U37" s="1"/>
      <c r="V37" s="1"/>
      <c r="W37" s="1"/>
      <c r="X37" s="1"/>
      <c r="Y37" s="1"/>
      <c r="Z37" s="1"/>
    </row>
    <row r="38" spans="1:26" ht="15.75" customHeight="1" x14ac:dyDescent="0.2">
      <c r="A38" s="40">
        <v>4.2</v>
      </c>
      <c r="B38" s="53" t="s">
        <v>67</v>
      </c>
      <c r="C38" s="40"/>
      <c r="D38" s="42">
        <f>'B6+7.CP HSMT'!$V$14</f>
        <v>8546250</v>
      </c>
      <c r="E38" s="43">
        <v>0.08</v>
      </c>
      <c r="F38" s="27">
        <f t="shared" si="16"/>
        <v>683700</v>
      </c>
      <c r="G38" s="42">
        <f t="shared" si="17"/>
        <v>9229950</v>
      </c>
      <c r="H38" s="675" t="s">
        <v>64</v>
      </c>
      <c r="I38" s="669"/>
      <c r="J38" s="670"/>
      <c r="K38" s="57"/>
      <c r="L38" s="1"/>
      <c r="M38" s="1"/>
      <c r="N38" s="1"/>
      <c r="O38" s="1"/>
      <c r="P38" s="1"/>
      <c r="Q38" s="1"/>
      <c r="R38" s="1"/>
      <c r="S38" s="1"/>
      <c r="T38" s="1"/>
      <c r="U38" s="1"/>
      <c r="V38" s="1"/>
      <c r="W38" s="1"/>
      <c r="X38" s="1"/>
      <c r="Y38" s="1"/>
      <c r="Z38" s="1"/>
    </row>
    <row r="39" spans="1:26" ht="15.75" customHeight="1" x14ac:dyDescent="0.2">
      <c r="A39" s="18" t="s">
        <v>68</v>
      </c>
      <c r="B39" s="19" t="s">
        <v>9</v>
      </c>
      <c r="C39" s="18" t="s">
        <v>69</v>
      </c>
      <c r="D39" s="20">
        <f>SUBTOTAL(9,D40:D41)</f>
        <v>388470475.07692307</v>
      </c>
      <c r="E39" s="20"/>
      <c r="F39" s="20">
        <f t="shared" ref="F39:G39" si="18">SUBTOTAL(9,F40:F41)</f>
        <v>2430198.0061538462</v>
      </c>
      <c r="G39" s="20">
        <f t="shared" si="18"/>
        <v>390900673.08307695</v>
      </c>
      <c r="H39" s="681"/>
      <c r="I39" s="669"/>
      <c r="J39" s="670"/>
      <c r="K39" s="38"/>
      <c r="L39" s="38"/>
      <c r="M39" s="1"/>
      <c r="N39" s="1"/>
      <c r="O39" s="1"/>
      <c r="P39" s="1"/>
      <c r="Q39" s="1"/>
      <c r="R39" s="1"/>
      <c r="S39" s="1"/>
      <c r="T39" s="1"/>
      <c r="U39" s="1"/>
      <c r="V39" s="1"/>
      <c r="W39" s="1"/>
      <c r="X39" s="1"/>
      <c r="Y39" s="1"/>
      <c r="Z39" s="1"/>
    </row>
    <row r="40" spans="1:26" ht="15.75" customHeight="1" x14ac:dyDescent="0.2">
      <c r="A40" s="40">
        <v>1</v>
      </c>
      <c r="B40" s="46" t="s">
        <v>70</v>
      </c>
      <c r="C40" s="40" t="s">
        <v>71</v>
      </c>
      <c r="D40" s="36">
        <f>D17*1%</f>
        <v>30377475.076923076</v>
      </c>
      <c r="E40" s="43">
        <v>0.08</v>
      </c>
      <c r="F40" s="36">
        <f t="shared" ref="F40:F41" si="19">D40*E40</f>
        <v>2430198.0061538462</v>
      </c>
      <c r="G40" s="36">
        <f>D40+F40</f>
        <v>32807673.083076924</v>
      </c>
      <c r="H40" s="675"/>
      <c r="I40" s="669"/>
      <c r="J40" s="670"/>
      <c r="K40" s="1"/>
      <c r="L40" s="1"/>
      <c r="M40" s="1"/>
      <c r="N40" s="1"/>
      <c r="O40" s="1"/>
      <c r="P40" s="1"/>
      <c r="Q40" s="1"/>
      <c r="R40" s="1"/>
      <c r="S40" s="1"/>
      <c r="T40" s="1"/>
      <c r="U40" s="1"/>
      <c r="V40" s="1"/>
      <c r="W40" s="1"/>
      <c r="X40" s="1"/>
      <c r="Y40" s="1"/>
      <c r="Z40" s="1"/>
    </row>
    <row r="41" spans="1:26" ht="15.75" customHeight="1" x14ac:dyDescent="0.2">
      <c r="A41" s="40">
        <v>2</v>
      </c>
      <c r="B41" s="46" t="s">
        <v>72</v>
      </c>
      <c r="C41" s="40" t="s">
        <v>73</v>
      </c>
      <c r="D41" s="36">
        <f>'B12. CP Kiem thu doc lap'!D11</f>
        <v>358093000</v>
      </c>
      <c r="E41" s="43">
        <v>0</v>
      </c>
      <c r="F41" s="36">
        <f t="shared" si="19"/>
        <v>0</v>
      </c>
      <c r="G41" s="36">
        <f>D41</f>
        <v>358093000</v>
      </c>
      <c r="H41" s="675" t="s">
        <v>74</v>
      </c>
      <c r="I41" s="669"/>
      <c r="J41" s="670"/>
      <c r="K41" s="1"/>
      <c r="L41" s="1"/>
      <c r="M41" s="1"/>
      <c r="N41" s="1"/>
      <c r="O41" s="1"/>
      <c r="P41" s="1"/>
      <c r="Q41" s="1"/>
      <c r="R41" s="1"/>
      <c r="S41" s="1"/>
      <c r="T41" s="1"/>
      <c r="U41" s="1"/>
      <c r="V41" s="1"/>
      <c r="W41" s="1"/>
      <c r="X41" s="1"/>
      <c r="Y41" s="1"/>
      <c r="Z41" s="1"/>
    </row>
    <row r="42" spans="1:26" ht="15.75" customHeight="1" x14ac:dyDescent="0.2">
      <c r="A42" s="18" t="s">
        <v>75</v>
      </c>
      <c r="B42" s="19" t="s">
        <v>10</v>
      </c>
      <c r="C42" s="18" t="s">
        <v>76</v>
      </c>
      <c r="D42" s="20">
        <f ca="1">5%*SUBTOTAL(9,D17:D41)</f>
        <v>181477792.63256407</v>
      </c>
      <c r="E42" s="20"/>
      <c r="F42" s="20">
        <f ca="1">5%*SUBTOTAL(9,F17:F41)</f>
        <v>15765181.639035895</v>
      </c>
      <c r="G42" s="20">
        <f ca="1">D42+F42</f>
        <v>197242974.27159995</v>
      </c>
      <c r="H42" s="682" t="s">
        <v>77</v>
      </c>
      <c r="I42" s="669"/>
      <c r="J42" s="670"/>
      <c r="K42" s="38"/>
      <c r="L42" s="38"/>
      <c r="M42" s="1"/>
      <c r="N42" s="1"/>
      <c r="O42" s="1"/>
      <c r="P42" s="1"/>
      <c r="Q42" s="1"/>
      <c r="R42" s="1"/>
      <c r="S42" s="1"/>
      <c r="T42" s="1"/>
      <c r="U42" s="1"/>
      <c r="V42" s="1"/>
      <c r="W42" s="1"/>
      <c r="X42" s="1"/>
      <c r="Y42" s="1"/>
      <c r="Z42" s="1"/>
    </row>
    <row r="43" spans="1:26" ht="15.75" customHeight="1" x14ac:dyDescent="0.2">
      <c r="A43" s="40"/>
      <c r="B43" s="58" t="s">
        <v>78</v>
      </c>
      <c r="C43" s="59" t="s">
        <v>79</v>
      </c>
      <c r="D43" s="60">
        <f ca="1">D17+D27+D30+D39</f>
        <v>3629555852.6512814</v>
      </c>
      <c r="E43" s="60"/>
      <c r="F43" s="60">
        <f t="shared" ref="F43:G43" ca="1" si="20">F17+F27+F30+F39</f>
        <v>315303632.78071797</v>
      </c>
      <c r="G43" s="60">
        <f t="shared" ca="1" si="20"/>
        <v>3944859486.6119995</v>
      </c>
      <c r="H43" s="683"/>
      <c r="I43" s="669"/>
      <c r="J43" s="670"/>
      <c r="K43" s="38"/>
      <c r="L43" s="38"/>
      <c r="M43" s="1"/>
      <c r="N43" s="1"/>
      <c r="O43" s="1"/>
      <c r="P43" s="1"/>
      <c r="Q43" s="1"/>
      <c r="R43" s="1"/>
      <c r="S43" s="1"/>
      <c r="T43" s="1"/>
      <c r="U43" s="1"/>
      <c r="V43" s="1"/>
      <c r="W43" s="1"/>
      <c r="X43" s="1"/>
      <c r="Y43" s="1"/>
      <c r="Z43" s="1"/>
    </row>
    <row r="44" spans="1:26" ht="15.75" customHeight="1" x14ac:dyDescent="0.2">
      <c r="A44" s="40"/>
      <c r="B44" s="58" t="s">
        <v>80</v>
      </c>
      <c r="C44" s="59" t="s">
        <v>81</v>
      </c>
      <c r="D44" s="60">
        <f ca="1">D17+D27+D30+D39+D42</f>
        <v>3811033645.2838454</v>
      </c>
      <c r="E44" s="60"/>
      <c r="F44" s="60">
        <f t="shared" ref="F44:G44" ca="1" si="21">F17+F27+F30+F39+F42</f>
        <v>331068814.41975385</v>
      </c>
      <c r="G44" s="60">
        <f t="shared" ca="1" si="21"/>
        <v>4142102460.8835993</v>
      </c>
      <c r="H44" s="683"/>
      <c r="I44" s="669"/>
      <c r="J44" s="670"/>
      <c r="K44" s="38"/>
      <c r="L44" s="38"/>
      <c r="M44" s="1"/>
      <c r="N44" s="1"/>
      <c r="O44" s="1"/>
      <c r="P44" s="1"/>
      <c r="Q44" s="1"/>
      <c r="R44" s="1"/>
      <c r="S44" s="1"/>
      <c r="T44" s="1"/>
      <c r="U44" s="1"/>
      <c r="V44" s="1"/>
      <c r="W44" s="1"/>
      <c r="X44" s="1"/>
      <c r="Y44" s="1"/>
      <c r="Z44" s="1"/>
    </row>
    <row r="45" spans="1:26" ht="15.75" customHeight="1" x14ac:dyDescent="0.2">
      <c r="A45" s="61"/>
      <c r="B45" s="62" t="s">
        <v>82</v>
      </c>
      <c r="C45" s="63"/>
      <c r="D45" s="64"/>
      <c r="E45" s="64"/>
      <c r="F45" s="64"/>
      <c r="G45" s="65">
        <f ca="1">ROUNDUP(G44,-6)</f>
        <v>4143000000</v>
      </c>
      <c r="H45" s="684"/>
      <c r="I45" s="669"/>
      <c r="J45" s="670"/>
      <c r="K45" s="38"/>
      <c r="L45" s="38"/>
      <c r="M45" s="1"/>
      <c r="N45" s="1"/>
      <c r="O45" s="1"/>
      <c r="P45" s="1"/>
      <c r="Q45" s="1"/>
      <c r="R45" s="1"/>
      <c r="S45" s="1"/>
      <c r="T45" s="1"/>
      <c r="U45" s="1"/>
      <c r="V45" s="1"/>
      <c r="W45" s="1"/>
      <c r="X45" s="1"/>
      <c r="Y45" s="1"/>
      <c r="Z45" s="1"/>
    </row>
    <row r="46" spans="1:26" ht="15.75" customHeight="1" x14ac:dyDescent="0.2">
      <c r="A46" s="1"/>
      <c r="B46" s="2"/>
      <c r="C46" s="3"/>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2"/>
      <c r="C47" s="3"/>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2"/>
      <c r="C48" s="3"/>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66" t="s">
        <v>83</v>
      </c>
      <c r="B49" s="66"/>
      <c r="C49" s="66"/>
      <c r="D49" s="66"/>
      <c r="E49" s="66"/>
      <c r="F49" s="66"/>
      <c r="G49" s="66"/>
      <c r="H49" s="66"/>
      <c r="I49" s="66"/>
      <c r="J49" s="67"/>
      <c r="K49" s="67"/>
      <c r="L49" s="67"/>
      <c r="M49" s="1"/>
      <c r="N49" s="1"/>
      <c r="O49" s="1"/>
      <c r="P49" s="1"/>
      <c r="Q49" s="1"/>
      <c r="R49" s="1"/>
      <c r="S49" s="1"/>
      <c r="T49" s="1"/>
      <c r="U49" s="1"/>
      <c r="V49" s="1"/>
      <c r="W49" s="1"/>
      <c r="X49" s="1"/>
      <c r="Y49" s="1"/>
      <c r="Z49" s="1"/>
    </row>
    <row r="50" spans="1:26" ht="16.5" customHeight="1" x14ac:dyDescent="0.2">
      <c r="A50" s="676" t="s">
        <v>3</v>
      </c>
      <c r="B50" s="678" t="s">
        <v>84</v>
      </c>
      <c r="C50" s="679" t="s">
        <v>85</v>
      </c>
      <c r="D50" s="669"/>
      <c r="E50" s="669"/>
      <c r="F50" s="669"/>
      <c r="G50" s="680"/>
      <c r="H50" s="68"/>
      <c r="I50" s="69"/>
      <c r="J50" s="1"/>
      <c r="K50" s="1"/>
      <c r="L50" s="1"/>
      <c r="M50" s="1"/>
      <c r="N50" s="1"/>
      <c r="O50" s="1"/>
      <c r="P50" s="1"/>
      <c r="Q50" s="1"/>
      <c r="R50" s="1"/>
      <c r="S50" s="1"/>
      <c r="T50" s="1"/>
      <c r="U50" s="1"/>
      <c r="V50" s="1"/>
      <c r="W50" s="1"/>
      <c r="X50" s="1"/>
      <c r="Y50" s="1"/>
      <c r="Z50" s="1"/>
    </row>
    <row r="51" spans="1:26" ht="15.75" customHeight="1" x14ac:dyDescent="0.2">
      <c r="A51" s="677"/>
      <c r="B51" s="677"/>
      <c r="C51" s="70" t="s">
        <v>86</v>
      </c>
      <c r="D51" s="70" t="s">
        <v>87</v>
      </c>
      <c r="E51" s="70" t="s">
        <v>88</v>
      </c>
      <c r="F51" s="71" t="s">
        <v>89</v>
      </c>
      <c r="G51" s="72" t="s">
        <v>21</v>
      </c>
      <c r="H51" s="1"/>
      <c r="I51" s="1"/>
      <c r="J51" s="1"/>
      <c r="K51" s="1"/>
      <c r="L51" s="1"/>
      <c r="M51" s="1"/>
      <c r="N51" s="1"/>
      <c r="O51" s="1"/>
      <c r="P51" s="1"/>
      <c r="Q51" s="1"/>
      <c r="R51" s="1"/>
      <c r="S51" s="1"/>
      <c r="T51" s="1"/>
      <c r="U51" s="1"/>
      <c r="V51" s="1"/>
      <c r="W51" s="1"/>
      <c r="X51" s="1"/>
      <c r="Y51" s="1"/>
      <c r="Z51" s="1"/>
    </row>
    <row r="52" spans="1:26" ht="15.75" customHeight="1" x14ac:dyDescent="0.2">
      <c r="A52" s="73" t="s">
        <v>22</v>
      </c>
      <c r="B52" s="58" t="s">
        <v>90</v>
      </c>
      <c r="C52" s="74">
        <f t="shared" ref="C52:F52" si="22">SUM(C53:C58)</f>
        <v>1167805507.7523077</v>
      </c>
      <c r="D52" s="74">
        <f t="shared" si="22"/>
        <v>1082598000.0599999</v>
      </c>
      <c r="E52" s="74">
        <f t="shared" si="22"/>
        <v>1082598000.0599999</v>
      </c>
      <c r="F52" s="60">
        <f t="shared" si="22"/>
        <v>3333001507.8723073</v>
      </c>
      <c r="G52" s="75"/>
      <c r="H52" s="1"/>
      <c r="I52" s="1"/>
      <c r="J52" s="1"/>
      <c r="K52" s="1"/>
      <c r="L52" s="1"/>
      <c r="M52" s="1"/>
      <c r="N52" s="1"/>
      <c r="O52" s="1"/>
      <c r="P52" s="1"/>
      <c r="Q52" s="1"/>
      <c r="R52" s="1"/>
      <c r="S52" s="1"/>
      <c r="T52" s="1"/>
      <c r="U52" s="1"/>
      <c r="V52" s="1"/>
      <c r="W52" s="1"/>
      <c r="X52" s="1"/>
      <c r="Y52" s="1"/>
      <c r="Z52" s="1"/>
    </row>
    <row r="53" spans="1:26" ht="15.75" customHeight="1" x14ac:dyDescent="0.2">
      <c r="A53" s="44">
        <v>1</v>
      </c>
      <c r="B53" s="25" t="s">
        <v>26</v>
      </c>
      <c r="C53" s="76">
        <f t="shared" ref="C53:E53" si="23">$G$19/3</f>
        <v>1082598000</v>
      </c>
      <c r="D53" s="76">
        <f t="shared" si="23"/>
        <v>1082598000</v>
      </c>
      <c r="E53" s="76">
        <f t="shared" si="23"/>
        <v>1082598000</v>
      </c>
      <c r="F53" s="77">
        <f t="shared" ref="F53:F60" si="24">SUM(C53:E53)</f>
        <v>3247794000</v>
      </c>
      <c r="G53" s="75"/>
      <c r="H53" s="1"/>
      <c r="I53" s="1"/>
      <c r="J53" s="1"/>
      <c r="K53" s="1"/>
      <c r="L53" s="1"/>
      <c r="M53" s="1"/>
      <c r="N53" s="1"/>
      <c r="O53" s="1"/>
      <c r="P53" s="1"/>
      <c r="Q53" s="1"/>
      <c r="R53" s="1"/>
      <c r="S53" s="1"/>
      <c r="T53" s="1"/>
      <c r="U53" s="1"/>
      <c r="V53" s="1"/>
      <c r="W53" s="1"/>
      <c r="X53" s="1"/>
      <c r="Y53" s="1"/>
      <c r="Z53" s="1"/>
    </row>
    <row r="54" spans="1:26" ht="15.75" customHeight="1" x14ac:dyDescent="0.2">
      <c r="A54" s="44">
        <v>2</v>
      </c>
      <c r="B54" s="25" t="s">
        <v>28</v>
      </c>
      <c r="C54" s="76">
        <f>G20</f>
        <v>85207507.692307711</v>
      </c>
      <c r="D54" s="76"/>
      <c r="E54" s="76"/>
      <c r="F54" s="77">
        <f t="shared" si="24"/>
        <v>85207507.692307711</v>
      </c>
      <c r="G54" s="75"/>
      <c r="H54" s="1"/>
      <c r="I54" s="1"/>
      <c r="J54" s="1"/>
      <c r="K54" s="1"/>
      <c r="L54" s="1"/>
      <c r="M54" s="1"/>
      <c r="N54" s="1"/>
      <c r="O54" s="1"/>
      <c r="P54" s="1"/>
      <c r="Q54" s="1"/>
      <c r="R54" s="1"/>
      <c r="S54" s="1"/>
      <c r="T54" s="1"/>
      <c r="U54" s="1"/>
      <c r="V54" s="1"/>
      <c r="W54" s="1"/>
      <c r="X54" s="1"/>
      <c r="Y54" s="1"/>
      <c r="Z54" s="1"/>
    </row>
    <row r="55" spans="1:26" ht="15.75" hidden="1" customHeight="1" x14ac:dyDescent="0.2">
      <c r="A55" s="44">
        <v>3</v>
      </c>
      <c r="B55" s="33" t="s">
        <v>31</v>
      </c>
      <c r="C55" s="76">
        <f>$G$22/5</f>
        <v>0.02</v>
      </c>
      <c r="D55" s="76">
        <f t="shared" ref="D55:E55" si="25">$C$55</f>
        <v>0.02</v>
      </c>
      <c r="E55" s="76">
        <f t="shared" si="25"/>
        <v>0.02</v>
      </c>
      <c r="F55" s="77">
        <f t="shared" si="24"/>
        <v>0.06</v>
      </c>
      <c r="G55" s="75"/>
      <c r="H55" s="1"/>
      <c r="I55" s="1"/>
      <c r="J55" s="1"/>
      <c r="K55" s="1"/>
      <c r="L55" s="1"/>
      <c r="M55" s="1"/>
      <c r="N55" s="1"/>
      <c r="O55" s="1"/>
      <c r="P55" s="1"/>
      <c r="Q55" s="1"/>
      <c r="R55" s="1"/>
      <c r="S55" s="1"/>
      <c r="T55" s="1"/>
      <c r="U55" s="1"/>
      <c r="V55" s="1"/>
      <c r="W55" s="1"/>
      <c r="X55" s="1"/>
      <c r="Y55" s="1"/>
      <c r="Z55" s="1"/>
    </row>
    <row r="56" spans="1:26" ht="15.75" hidden="1" customHeight="1" x14ac:dyDescent="0.2">
      <c r="A56" s="44">
        <v>4</v>
      </c>
      <c r="B56" s="33" t="s">
        <v>33</v>
      </c>
      <c r="C56" s="76">
        <f>$G$23/5</f>
        <v>0.02</v>
      </c>
      <c r="D56" s="76">
        <f t="shared" ref="D56:E56" si="26">$C$56</f>
        <v>0.02</v>
      </c>
      <c r="E56" s="76">
        <f t="shared" si="26"/>
        <v>0.02</v>
      </c>
      <c r="F56" s="77">
        <f t="shared" si="24"/>
        <v>0.06</v>
      </c>
      <c r="G56" s="75"/>
      <c r="H56" s="1"/>
      <c r="I56" s="1"/>
      <c r="J56" s="1"/>
      <c r="K56" s="1"/>
      <c r="L56" s="1"/>
      <c r="M56" s="1"/>
      <c r="N56" s="1"/>
      <c r="O56" s="1"/>
      <c r="P56" s="1"/>
      <c r="Q56" s="1"/>
      <c r="R56" s="1"/>
      <c r="S56" s="1"/>
      <c r="T56" s="1"/>
      <c r="U56" s="1"/>
      <c r="V56" s="1"/>
      <c r="W56" s="1"/>
      <c r="X56" s="1"/>
      <c r="Y56" s="1"/>
      <c r="Z56" s="1"/>
    </row>
    <row r="57" spans="1:26" ht="15.75" hidden="1" customHeight="1" x14ac:dyDescent="0.2">
      <c r="A57" s="44">
        <v>5</v>
      </c>
      <c r="B57" s="33" t="s">
        <v>35</v>
      </c>
      <c r="C57" s="76">
        <f t="shared" ref="C57:E57" si="27">$G$24/5</f>
        <v>0.02</v>
      </c>
      <c r="D57" s="76">
        <f t="shared" si="27"/>
        <v>0.02</v>
      </c>
      <c r="E57" s="76">
        <f t="shared" si="27"/>
        <v>0.02</v>
      </c>
      <c r="F57" s="77">
        <f t="shared" si="24"/>
        <v>0.06</v>
      </c>
      <c r="G57" s="75"/>
      <c r="H57" s="1"/>
      <c r="I57" s="1"/>
      <c r="J57" s="1"/>
      <c r="K57" s="1"/>
      <c r="L57" s="1"/>
      <c r="M57" s="1"/>
      <c r="N57" s="1"/>
      <c r="O57" s="1"/>
      <c r="P57" s="1"/>
      <c r="Q57" s="1"/>
      <c r="R57" s="1"/>
      <c r="S57" s="1"/>
      <c r="T57" s="1"/>
      <c r="U57" s="1"/>
      <c r="V57" s="1"/>
      <c r="W57" s="1"/>
      <c r="X57" s="1"/>
      <c r="Y57" s="1"/>
      <c r="Z57" s="1"/>
    </row>
    <row r="58" spans="1:26" ht="15.75" hidden="1" customHeight="1" x14ac:dyDescent="0.2">
      <c r="A58" s="44">
        <v>6</v>
      </c>
      <c r="B58" s="33" t="s">
        <v>38</v>
      </c>
      <c r="C58" s="76">
        <v>0</v>
      </c>
      <c r="D58" s="76">
        <f t="shared" ref="D58:E58" si="28">$C$58</f>
        <v>0</v>
      </c>
      <c r="E58" s="76">
        <f t="shared" si="28"/>
        <v>0</v>
      </c>
      <c r="F58" s="77">
        <f t="shared" si="24"/>
        <v>0</v>
      </c>
      <c r="G58" s="75"/>
      <c r="H58" s="1"/>
      <c r="I58" s="1"/>
      <c r="J58" s="1"/>
      <c r="K58" s="1"/>
      <c r="L58" s="1"/>
      <c r="M58" s="1"/>
      <c r="N58" s="1"/>
      <c r="O58" s="1"/>
      <c r="P58" s="1"/>
      <c r="Q58" s="1"/>
      <c r="R58" s="1"/>
      <c r="S58" s="1"/>
      <c r="T58" s="1"/>
      <c r="U58" s="1"/>
      <c r="V58" s="1"/>
      <c r="W58" s="1"/>
      <c r="X58" s="1"/>
      <c r="Y58" s="1"/>
      <c r="Z58" s="1"/>
    </row>
    <row r="59" spans="1:26" ht="15.75" customHeight="1" x14ac:dyDescent="0.2">
      <c r="A59" s="73" t="s">
        <v>40</v>
      </c>
      <c r="B59" s="58" t="s">
        <v>91</v>
      </c>
      <c r="C59" s="74">
        <f>0.3*G27</f>
        <v>22314685.800000001</v>
      </c>
      <c r="D59" s="76"/>
      <c r="E59" s="76">
        <f>0.7*G27</f>
        <v>52067600.199999996</v>
      </c>
      <c r="F59" s="60">
        <f t="shared" si="24"/>
        <v>74382286</v>
      </c>
      <c r="G59" s="75"/>
      <c r="H59" s="1"/>
      <c r="I59" s="1"/>
      <c r="J59" s="1"/>
      <c r="K59" s="1"/>
      <c r="L59" s="1"/>
      <c r="M59" s="1"/>
      <c r="N59" s="1"/>
      <c r="O59" s="1"/>
      <c r="P59" s="1"/>
      <c r="Q59" s="1"/>
      <c r="R59" s="1"/>
      <c r="S59" s="1"/>
      <c r="T59" s="1"/>
      <c r="U59" s="1"/>
      <c r="V59" s="1"/>
      <c r="W59" s="1"/>
      <c r="X59" s="1"/>
      <c r="Y59" s="1"/>
      <c r="Z59" s="1"/>
    </row>
    <row r="60" spans="1:26" ht="15.75" customHeight="1" x14ac:dyDescent="0.2">
      <c r="A60" s="73" t="s">
        <v>50</v>
      </c>
      <c r="B60" s="58" t="s">
        <v>8</v>
      </c>
      <c r="C60" s="74">
        <f ca="1">SUM(C61:C66)</f>
        <v>146575019.53661537</v>
      </c>
      <c r="D60" s="76"/>
      <c r="E60" s="76"/>
      <c r="F60" s="60">
        <f t="shared" ca="1" si="24"/>
        <v>146575019.53661537</v>
      </c>
      <c r="G60" s="75"/>
      <c r="H60" s="1"/>
      <c r="I60" s="1"/>
      <c r="J60" s="1"/>
      <c r="K60" s="1"/>
      <c r="L60" s="1"/>
      <c r="M60" s="1"/>
      <c r="N60" s="1"/>
      <c r="O60" s="1"/>
      <c r="P60" s="1"/>
      <c r="Q60" s="1"/>
      <c r="R60" s="1"/>
      <c r="S60" s="1"/>
      <c r="T60" s="1"/>
      <c r="U60" s="1"/>
      <c r="V60" s="1"/>
      <c r="W60" s="1"/>
      <c r="X60" s="1"/>
      <c r="Y60" s="1"/>
      <c r="Z60" s="1"/>
    </row>
    <row r="61" spans="1:26" ht="15.75" customHeight="1" x14ac:dyDescent="0.2">
      <c r="A61" s="40">
        <v>1</v>
      </c>
      <c r="B61" s="41" t="s">
        <v>92</v>
      </c>
      <c r="C61" s="76">
        <f t="shared" ref="C61:C62" ca="1" si="29">G31</f>
        <v>110574009</v>
      </c>
      <c r="D61" s="76"/>
      <c r="E61" s="76"/>
      <c r="F61" s="77">
        <f t="shared" ref="F61:F66" ca="1" si="30">C61</f>
        <v>110574009</v>
      </c>
      <c r="G61" s="53" t="s">
        <v>93</v>
      </c>
      <c r="H61" s="1"/>
      <c r="I61" s="1"/>
      <c r="J61" s="1"/>
      <c r="K61" s="1"/>
      <c r="L61" s="1"/>
      <c r="M61" s="1"/>
      <c r="N61" s="1"/>
      <c r="O61" s="1"/>
      <c r="P61" s="1"/>
      <c r="Q61" s="1"/>
      <c r="R61" s="1"/>
      <c r="S61" s="1"/>
      <c r="T61" s="1"/>
      <c r="U61" s="1"/>
      <c r="V61" s="1"/>
      <c r="W61" s="1"/>
      <c r="X61" s="1"/>
      <c r="Y61" s="1"/>
      <c r="Z61" s="1"/>
    </row>
    <row r="62" spans="1:26" ht="15.75" customHeight="1" x14ac:dyDescent="0.2">
      <c r="A62" s="40">
        <v>2</v>
      </c>
      <c r="B62" s="46" t="s">
        <v>56</v>
      </c>
      <c r="C62" s="76">
        <f t="shared" ca="1" si="29"/>
        <v>4133766.96</v>
      </c>
      <c r="D62" s="76"/>
      <c r="E62" s="76"/>
      <c r="F62" s="77">
        <f t="shared" ca="1" si="30"/>
        <v>4133766.96</v>
      </c>
      <c r="G62" s="53" t="s">
        <v>93</v>
      </c>
      <c r="H62" s="1"/>
      <c r="I62" s="1"/>
      <c r="J62" s="1"/>
      <c r="K62" s="1"/>
      <c r="L62" s="1"/>
      <c r="M62" s="1"/>
      <c r="N62" s="1"/>
      <c r="O62" s="1"/>
      <c r="P62" s="1"/>
      <c r="Q62" s="1"/>
      <c r="R62" s="1"/>
      <c r="S62" s="1"/>
      <c r="T62" s="1"/>
      <c r="U62" s="1"/>
      <c r="V62" s="1"/>
      <c r="W62" s="1"/>
      <c r="X62" s="1"/>
      <c r="Y62" s="1"/>
      <c r="Z62" s="1"/>
    </row>
    <row r="63" spans="1:26" ht="15.75" customHeight="1" x14ac:dyDescent="0.2">
      <c r="A63" s="40">
        <v>3</v>
      </c>
      <c r="B63" s="41" t="s">
        <v>94</v>
      </c>
      <c r="C63" s="76">
        <f t="shared" ref="C63:C64" si="31">G34</f>
        <v>13287107.16</v>
      </c>
      <c r="D63" s="76"/>
      <c r="E63" s="76"/>
      <c r="F63" s="77">
        <f t="shared" si="30"/>
        <v>13287107.16</v>
      </c>
      <c r="G63" s="53" t="s">
        <v>93</v>
      </c>
      <c r="H63" s="1"/>
      <c r="I63" s="1"/>
      <c r="J63" s="1"/>
      <c r="K63" s="1"/>
      <c r="L63" s="1"/>
      <c r="M63" s="1"/>
      <c r="N63" s="1"/>
      <c r="O63" s="1"/>
      <c r="P63" s="1"/>
      <c r="Q63" s="1"/>
      <c r="R63" s="1"/>
      <c r="S63" s="1"/>
      <c r="T63" s="1"/>
      <c r="U63" s="1"/>
      <c r="V63" s="1"/>
      <c r="W63" s="1"/>
      <c r="X63" s="1"/>
      <c r="Y63" s="1"/>
      <c r="Z63" s="1"/>
    </row>
    <row r="64" spans="1:26" ht="15.75" customHeight="1" x14ac:dyDescent="0.2">
      <c r="A64" s="40">
        <v>4</v>
      </c>
      <c r="B64" s="41" t="s">
        <v>95</v>
      </c>
      <c r="C64" s="76">
        <f t="shared" ca="1" si="31"/>
        <v>2788651.8</v>
      </c>
      <c r="D64" s="76"/>
      <c r="E64" s="76"/>
      <c r="F64" s="77">
        <f t="shared" ca="1" si="30"/>
        <v>2788651.8</v>
      </c>
      <c r="G64" s="53" t="s">
        <v>93</v>
      </c>
      <c r="H64" s="1"/>
      <c r="I64" s="1"/>
      <c r="J64" s="1"/>
      <c r="K64" s="1"/>
      <c r="L64" s="1"/>
      <c r="M64" s="1"/>
      <c r="N64" s="1"/>
      <c r="O64" s="1"/>
      <c r="P64" s="1"/>
      <c r="Q64" s="1"/>
      <c r="R64" s="1"/>
      <c r="S64" s="1"/>
      <c r="T64" s="1"/>
      <c r="U64" s="1"/>
      <c r="V64" s="1"/>
      <c r="W64" s="1"/>
      <c r="X64" s="1"/>
      <c r="Y64" s="1"/>
      <c r="Z64" s="1"/>
    </row>
    <row r="65" spans="1:26" ht="15.75" customHeight="1" x14ac:dyDescent="0.2">
      <c r="A65" s="40">
        <v>5</v>
      </c>
      <c r="B65" s="41" t="s">
        <v>96</v>
      </c>
      <c r="C65" s="76">
        <f t="shared" ref="C65:C66" si="32">G37</f>
        <v>6561534.6166153848</v>
      </c>
      <c r="D65" s="76"/>
      <c r="E65" s="76"/>
      <c r="F65" s="77">
        <f t="shared" si="30"/>
        <v>6561534.6166153848</v>
      </c>
      <c r="G65" s="53" t="s">
        <v>93</v>
      </c>
      <c r="H65" s="1"/>
      <c r="I65" s="1"/>
      <c r="J65" s="1"/>
      <c r="K65" s="1"/>
      <c r="L65" s="1"/>
      <c r="M65" s="1"/>
      <c r="N65" s="1"/>
      <c r="O65" s="1"/>
      <c r="P65" s="1"/>
      <c r="Q65" s="1"/>
      <c r="R65" s="1"/>
      <c r="S65" s="1"/>
      <c r="T65" s="1"/>
      <c r="U65" s="1"/>
      <c r="V65" s="1"/>
      <c r="W65" s="1"/>
      <c r="X65" s="1"/>
      <c r="Y65" s="1"/>
      <c r="Z65" s="1"/>
    </row>
    <row r="66" spans="1:26" ht="15.75" customHeight="1" x14ac:dyDescent="0.2">
      <c r="A66" s="40">
        <v>6</v>
      </c>
      <c r="B66" s="41" t="s">
        <v>97</v>
      </c>
      <c r="C66" s="76">
        <f t="shared" si="32"/>
        <v>9229950</v>
      </c>
      <c r="D66" s="76"/>
      <c r="E66" s="76"/>
      <c r="F66" s="77">
        <f t="shared" si="30"/>
        <v>9229950</v>
      </c>
      <c r="G66" s="53" t="s">
        <v>93</v>
      </c>
      <c r="H66" s="1"/>
      <c r="I66" s="1"/>
      <c r="J66" s="1"/>
      <c r="K66" s="1"/>
      <c r="L66" s="1"/>
      <c r="M66" s="1"/>
      <c r="N66" s="1"/>
      <c r="O66" s="1"/>
      <c r="P66" s="1"/>
      <c r="Q66" s="1"/>
      <c r="R66" s="1"/>
      <c r="S66" s="1"/>
      <c r="T66" s="1"/>
      <c r="U66" s="1"/>
      <c r="V66" s="1"/>
      <c r="W66" s="1"/>
      <c r="X66" s="1"/>
      <c r="Y66" s="1"/>
      <c r="Z66" s="1"/>
    </row>
    <row r="67" spans="1:26" ht="36" customHeight="1" x14ac:dyDescent="0.2">
      <c r="A67" s="73" t="s">
        <v>68</v>
      </c>
      <c r="B67" s="58" t="s">
        <v>9</v>
      </c>
      <c r="C67" s="74">
        <f>SUM(C68:C69)</f>
        <v>390900673.08307695</v>
      </c>
      <c r="D67" s="75"/>
      <c r="E67" s="75"/>
      <c r="F67" s="74">
        <f>SUM(F68:F69)</f>
        <v>390900673.08307695</v>
      </c>
      <c r="G67" s="53" t="s">
        <v>93</v>
      </c>
      <c r="H67" s="1"/>
      <c r="I67" s="1"/>
      <c r="J67" s="1"/>
      <c r="K67" s="1"/>
      <c r="L67" s="1"/>
      <c r="M67" s="1"/>
      <c r="N67" s="1"/>
      <c r="O67" s="1"/>
      <c r="P67" s="1"/>
      <c r="Q67" s="1"/>
      <c r="R67" s="1"/>
      <c r="S67" s="1"/>
      <c r="T67" s="1"/>
      <c r="U67" s="1"/>
      <c r="V67" s="1"/>
      <c r="W67" s="1"/>
      <c r="X67" s="1"/>
      <c r="Y67" s="1"/>
      <c r="Z67" s="1"/>
    </row>
    <row r="68" spans="1:26" ht="33.75" customHeight="1" x14ac:dyDescent="0.2">
      <c r="A68" s="40">
        <v>1</v>
      </c>
      <c r="B68" s="46" t="s">
        <v>70</v>
      </c>
      <c r="C68" s="76">
        <f t="shared" ref="C68:C69" si="33">G40</f>
        <v>32807673.083076924</v>
      </c>
      <c r="D68" s="75"/>
      <c r="E68" s="75"/>
      <c r="F68" s="77">
        <f t="shared" ref="F68:F70" si="34">SUM(C68:E68)</f>
        <v>32807673.083076924</v>
      </c>
      <c r="G68" s="53" t="s">
        <v>93</v>
      </c>
      <c r="H68" s="1"/>
      <c r="I68" s="1"/>
      <c r="J68" s="1"/>
      <c r="K68" s="1"/>
      <c r="L68" s="1"/>
      <c r="M68" s="1"/>
      <c r="N68" s="1"/>
      <c r="O68" s="1"/>
      <c r="P68" s="1"/>
      <c r="Q68" s="1"/>
      <c r="R68" s="1"/>
      <c r="S68" s="1"/>
      <c r="T68" s="1"/>
      <c r="U68" s="1"/>
      <c r="V68" s="1"/>
      <c r="W68" s="1"/>
      <c r="X68" s="1"/>
      <c r="Y68" s="1"/>
      <c r="Z68" s="1"/>
    </row>
    <row r="69" spans="1:26" ht="33.75" customHeight="1" x14ac:dyDescent="0.2">
      <c r="A69" s="40">
        <v>2</v>
      </c>
      <c r="B69" s="46" t="s">
        <v>72</v>
      </c>
      <c r="C69" s="76">
        <f t="shared" si="33"/>
        <v>358093000</v>
      </c>
      <c r="D69" s="75"/>
      <c r="E69" s="75"/>
      <c r="F69" s="77">
        <f t="shared" si="34"/>
        <v>358093000</v>
      </c>
      <c r="G69" s="53" t="s">
        <v>93</v>
      </c>
      <c r="H69" s="1"/>
      <c r="I69" s="1"/>
      <c r="J69" s="1"/>
      <c r="K69" s="1"/>
      <c r="L69" s="1"/>
      <c r="M69" s="1"/>
      <c r="N69" s="1"/>
      <c r="O69" s="1"/>
      <c r="P69" s="1"/>
      <c r="Q69" s="1"/>
      <c r="R69" s="1"/>
      <c r="S69" s="1"/>
      <c r="T69" s="1"/>
      <c r="U69" s="1"/>
      <c r="V69" s="1"/>
      <c r="W69" s="1"/>
      <c r="X69" s="1"/>
      <c r="Y69" s="1"/>
      <c r="Z69" s="1"/>
    </row>
    <row r="70" spans="1:26" ht="45.75" customHeight="1" x14ac:dyDescent="0.2">
      <c r="A70" s="73" t="s">
        <v>75</v>
      </c>
      <c r="B70" s="58" t="s">
        <v>10</v>
      </c>
      <c r="C70" s="74">
        <f ca="1">5%*(C52+C60++C59+C67)</f>
        <v>86379794.308600008</v>
      </c>
      <c r="D70" s="74">
        <f t="shared" ref="D70:E70" si="35">5%*(D52+D59+D60+D67)</f>
        <v>54129900.002999999</v>
      </c>
      <c r="E70" s="74">
        <f t="shared" si="35"/>
        <v>56733280.013000004</v>
      </c>
      <c r="F70" s="60">
        <f t="shared" ca="1" si="34"/>
        <v>197242974.32460001</v>
      </c>
      <c r="G70" s="53"/>
      <c r="H70" s="1"/>
      <c r="I70" s="1"/>
      <c r="J70" s="1"/>
      <c r="K70" s="1"/>
      <c r="L70" s="1"/>
      <c r="M70" s="1"/>
      <c r="N70" s="1"/>
      <c r="O70" s="1"/>
      <c r="P70" s="1"/>
      <c r="Q70" s="1"/>
      <c r="R70" s="1"/>
      <c r="S70" s="1"/>
      <c r="T70" s="1"/>
      <c r="U70" s="1"/>
      <c r="V70" s="1"/>
      <c r="W70" s="1"/>
      <c r="X70" s="1"/>
      <c r="Y70" s="1"/>
      <c r="Z70" s="1"/>
    </row>
    <row r="71" spans="1:26" ht="15.75" customHeight="1" x14ac:dyDescent="0.2">
      <c r="A71" s="1"/>
      <c r="B71" s="2"/>
      <c r="C71" s="78">
        <f t="shared" ref="C71:F71" ca="1" si="36">C52+C59+C60+C67+C70</f>
        <v>1813975680.4805999</v>
      </c>
      <c r="D71" s="78">
        <f t="shared" si="36"/>
        <v>1136727900.063</v>
      </c>
      <c r="E71" s="78">
        <f t="shared" si="36"/>
        <v>1191398880.273</v>
      </c>
      <c r="F71" s="78">
        <f t="shared" ca="1" si="36"/>
        <v>4142102460.8165998</v>
      </c>
      <c r="G71" s="1"/>
      <c r="H71" s="1"/>
      <c r="I71" s="1"/>
      <c r="J71" s="1"/>
      <c r="K71" s="1"/>
      <c r="L71" s="1"/>
      <c r="M71" s="1"/>
      <c r="N71" s="1"/>
      <c r="O71" s="1"/>
      <c r="P71" s="1"/>
      <c r="Q71" s="1"/>
      <c r="R71" s="1"/>
      <c r="S71" s="1"/>
      <c r="T71" s="1"/>
      <c r="U71" s="1"/>
      <c r="V71" s="1"/>
      <c r="W71" s="1"/>
      <c r="X71" s="1"/>
      <c r="Y71" s="1"/>
      <c r="Z71" s="1"/>
    </row>
    <row r="72" spans="1:26" ht="15.75" customHeight="1" x14ac:dyDescent="0.2">
      <c r="A72" s="1"/>
      <c r="B72" s="2"/>
      <c r="C72" s="3"/>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2"/>
      <c r="C73" s="3"/>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2"/>
      <c r="C74" s="3"/>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2"/>
      <c r="C75" s="3"/>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2"/>
      <c r="C76" s="3"/>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2"/>
      <c r="C77" s="3"/>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2"/>
      <c r="C78" s="3"/>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2"/>
      <c r="C79" s="3"/>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2"/>
      <c r="C80" s="3"/>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2"/>
      <c r="C81" s="3"/>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2"/>
      <c r="C82" s="3"/>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2"/>
      <c r="C83" s="3"/>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2"/>
      <c r="C84" s="3"/>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2"/>
      <c r="C85" s="3"/>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2"/>
      <c r="C86" s="3"/>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2"/>
      <c r="C87" s="3"/>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2"/>
      <c r="C88" s="3"/>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2"/>
      <c r="C89" s="3"/>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2"/>
      <c r="C90" s="3"/>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2"/>
      <c r="C91" s="3"/>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2"/>
      <c r="C92" s="3"/>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2"/>
      <c r="C93" s="3"/>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2"/>
      <c r="C94" s="3"/>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2"/>
      <c r="C95" s="3"/>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2"/>
      <c r="C96" s="3"/>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2"/>
      <c r="C97" s="3"/>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2"/>
      <c r="C98" s="3"/>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2"/>
      <c r="C99" s="3"/>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H36:J36"/>
    <mergeCell ref="H37:J37"/>
    <mergeCell ref="H38:J38"/>
    <mergeCell ref="A50:A51"/>
    <mergeCell ref="B50:B51"/>
    <mergeCell ref="C50:G50"/>
    <mergeCell ref="H39:J39"/>
    <mergeCell ref="H40:J40"/>
    <mergeCell ref="H41:J41"/>
    <mergeCell ref="H42:J42"/>
    <mergeCell ref="H43:J43"/>
    <mergeCell ref="H44:J44"/>
    <mergeCell ref="H45:J45"/>
    <mergeCell ref="H31:J31"/>
    <mergeCell ref="H32:J32"/>
    <mergeCell ref="H33:J33"/>
    <mergeCell ref="H34:J34"/>
    <mergeCell ref="H35:J35"/>
    <mergeCell ref="H26:J26"/>
    <mergeCell ref="H27:J27"/>
    <mergeCell ref="H28:J28"/>
    <mergeCell ref="H29:J29"/>
    <mergeCell ref="H30:J30"/>
    <mergeCell ref="H21:J21"/>
    <mergeCell ref="H22:J22"/>
    <mergeCell ref="H23:J23"/>
    <mergeCell ref="H24:J24"/>
    <mergeCell ref="H25:J25"/>
    <mergeCell ref="H16:J16"/>
    <mergeCell ref="H17:J17"/>
    <mergeCell ref="H18:J18"/>
    <mergeCell ref="H19:J19"/>
    <mergeCell ref="H20:J20"/>
    <mergeCell ref="B2:J2"/>
    <mergeCell ref="A3:C3"/>
    <mergeCell ref="A11:B11"/>
    <mergeCell ref="A12:B12"/>
    <mergeCell ref="A14:H1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x14ac:dyDescent="0.2"/>
  <cols>
    <col min="1" max="1" width="8.5" customWidth="1"/>
    <col min="2" max="2" width="38.5" customWidth="1"/>
    <col min="3" max="3" width="33.5" customWidth="1"/>
    <col min="4" max="4" width="11" customWidth="1"/>
    <col min="5" max="5" width="24" customWidth="1"/>
    <col min="6" max="6" width="56.6640625" customWidth="1"/>
    <col min="7" max="7" width="26.6640625" customWidth="1"/>
    <col min="8" max="26" width="9.1640625" customWidth="1"/>
  </cols>
  <sheetData>
    <row r="1" spans="1:26" ht="16.5" customHeight="1" x14ac:dyDescent="0.2">
      <c r="A1" s="662" t="s">
        <v>98</v>
      </c>
      <c r="B1" s="661"/>
      <c r="C1" s="661"/>
      <c r="D1" s="661"/>
      <c r="E1" s="661"/>
      <c r="F1" s="661"/>
      <c r="G1" s="1"/>
      <c r="H1" s="1"/>
      <c r="I1" s="1"/>
      <c r="J1" s="1"/>
      <c r="K1" s="1"/>
      <c r="L1" s="1"/>
      <c r="M1" s="1"/>
      <c r="N1" s="1"/>
      <c r="O1" s="1"/>
      <c r="P1" s="1"/>
      <c r="Q1" s="1"/>
      <c r="R1" s="1"/>
      <c r="S1" s="1"/>
      <c r="T1" s="1"/>
      <c r="U1" s="1"/>
      <c r="V1" s="1"/>
      <c r="W1" s="1"/>
      <c r="X1" s="1"/>
      <c r="Y1" s="1"/>
      <c r="Z1" s="1"/>
    </row>
    <row r="2" spans="1:26" ht="61.5" customHeight="1" x14ac:dyDescent="0.2">
      <c r="A2" s="685" t="s">
        <v>99</v>
      </c>
      <c r="B2" s="661"/>
      <c r="C2" s="661"/>
      <c r="D2" s="661"/>
      <c r="E2" s="661"/>
      <c r="F2" s="661"/>
      <c r="G2" s="1"/>
      <c r="H2" s="1"/>
      <c r="I2" s="1"/>
      <c r="J2" s="1"/>
      <c r="K2" s="1"/>
      <c r="L2" s="1"/>
      <c r="M2" s="1"/>
      <c r="N2" s="1"/>
      <c r="O2" s="1"/>
      <c r="P2" s="1"/>
      <c r="Q2" s="1"/>
      <c r="R2" s="1"/>
      <c r="S2" s="1"/>
      <c r="T2" s="1"/>
      <c r="U2" s="1"/>
      <c r="V2" s="1"/>
      <c r="W2" s="1"/>
      <c r="X2" s="1"/>
      <c r="Y2" s="1"/>
      <c r="Z2" s="1"/>
    </row>
    <row r="3" spans="1:26" ht="16.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6.5" customHeight="1" x14ac:dyDescent="0.2">
      <c r="A4" s="59" t="s">
        <v>3</v>
      </c>
      <c r="B4" s="59" t="s">
        <v>100</v>
      </c>
      <c r="C4" s="59" t="s">
        <v>101</v>
      </c>
      <c r="D4" s="59" t="s">
        <v>102</v>
      </c>
      <c r="E4" s="59" t="s">
        <v>103</v>
      </c>
      <c r="F4" s="73" t="s">
        <v>21</v>
      </c>
      <c r="G4" s="1"/>
      <c r="H4" s="1"/>
      <c r="I4" s="1"/>
      <c r="J4" s="1"/>
      <c r="K4" s="1"/>
      <c r="L4" s="1"/>
      <c r="M4" s="1"/>
      <c r="N4" s="1"/>
      <c r="O4" s="1"/>
      <c r="P4" s="1"/>
      <c r="Q4" s="1"/>
      <c r="R4" s="1"/>
      <c r="S4" s="1"/>
      <c r="T4" s="1"/>
      <c r="U4" s="1"/>
      <c r="V4" s="1"/>
      <c r="W4" s="1"/>
      <c r="X4" s="1"/>
      <c r="Y4" s="1"/>
      <c r="Z4" s="1"/>
    </row>
    <row r="5" spans="1:26" ht="16.5" customHeight="1" x14ac:dyDescent="0.2">
      <c r="A5" s="44">
        <v>1</v>
      </c>
      <c r="B5" s="53" t="s">
        <v>104</v>
      </c>
      <c r="C5" s="40" t="s">
        <v>105</v>
      </c>
      <c r="D5" s="44" t="s">
        <v>106</v>
      </c>
      <c r="E5" s="79">
        <f>E6*E13</f>
        <v>2718258000</v>
      </c>
      <c r="F5" s="75"/>
      <c r="G5" s="80"/>
      <c r="H5" s="1"/>
      <c r="I5" s="1"/>
      <c r="J5" s="1"/>
      <c r="K5" s="1"/>
      <c r="L5" s="1"/>
      <c r="M5" s="1"/>
      <c r="N5" s="1"/>
      <c r="O5" s="1"/>
      <c r="P5" s="1"/>
      <c r="Q5" s="1"/>
      <c r="R5" s="1"/>
      <c r="S5" s="1"/>
      <c r="T5" s="1"/>
      <c r="U5" s="1"/>
      <c r="V5" s="1"/>
      <c r="W5" s="1"/>
      <c r="X5" s="1"/>
      <c r="Y5" s="1"/>
      <c r="Z5" s="1"/>
    </row>
    <row r="6" spans="1:26" ht="16.5" customHeight="1" x14ac:dyDescent="0.2">
      <c r="A6" s="44">
        <v>2</v>
      </c>
      <c r="B6" s="53" t="s">
        <v>107</v>
      </c>
      <c r="C6" s="40" t="s">
        <v>108</v>
      </c>
      <c r="D6" s="44" t="s">
        <v>106</v>
      </c>
      <c r="E6" s="79">
        <f>ROUND((E7*E8*(1+E8)^E13-E11*E8)/(((1+E8)^E13-1))*1.1,-3)</f>
        <v>453043000</v>
      </c>
      <c r="F6" s="81" t="s">
        <v>109</v>
      </c>
      <c r="G6" s="1"/>
      <c r="H6" s="1"/>
      <c r="I6" s="1"/>
      <c r="J6" s="1"/>
      <c r="K6" s="1"/>
      <c r="L6" s="1"/>
      <c r="M6" s="1"/>
      <c r="N6" s="1"/>
      <c r="O6" s="1"/>
      <c r="P6" s="1"/>
      <c r="Q6" s="1"/>
      <c r="R6" s="1"/>
      <c r="S6" s="1"/>
      <c r="T6" s="1"/>
      <c r="U6" s="1"/>
      <c r="V6" s="1"/>
      <c r="W6" s="1"/>
      <c r="X6" s="1"/>
      <c r="Y6" s="1"/>
      <c r="Z6" s="1"/>
    </row>
    <row r="7" spans="1:26" ht="16.5" customHeight="1" x14ac:dyDescent="0.2">
      <c r="A7" s="44" t="s">
        <v>110</v>
      </c>
      <c r="B7" s="53" t="s">
        <v>111</v>
      </c>
      <c r="C7" s="40" t="s">
        <v>112</v>
      </c>
      <c r="D7" s="44" t="s">
        <v>106</v>
      </c>
      <c r="E7" s="45">
        <f>'B3. CP THUÊ THEO YC RIÊNG'!G8</f>
        <v>2300000000</v>
      </c>
      <c r="F7" s="81" t="s">
        <v>113</v>
      </c>
      <c r="G7" s="1"/>
      <c r="H7" s="1"/>
      <c r="I7" s="1"/>
      <c r="J7" s="1"/>
      <c r="K7" s="1"/>
      <c r="L7" s="1"/>
      <c r="M7" s="1"/>
      <c r="N7" s="1"/>
      <c r="O7" s="1"/>
      <c r="P7" s="1"/>
      <c r="Q7" s="1"/>
      <c r="R7" s="1"/>
      <c r="S7" s="1"/>
      <c r="T7" s="1"/>
      <c r="U7" s="1"/>
      <c r="V7" s="1"/>
      <c r="W7" s="1"/>
      <c r="X7" s="1"/>
      <c r="Y7" s="1"/>
      <c r="Z7" s="1"/>
    </row>
    <row r="8" spans="1:26" ht="16.5" customHeight="1" x14ac:dyDescent="0.2">
      <c r="A8" s="44" t="s">
        <v>114</v>
      </c>
      <c r="B8" s="53" t="s">
        <v>115</v>
      </c>
      <c r="C8" s="40" t="s">
        <v>116</v>
      </c>
      <c r="D8" s="44" t="s">
        <v>117</v>
      </c>
      <c r="E8" s="82">
        <f>ROUND(E9/E10,4)</f>
        <v>2.0899999999999998E-2</v>
      </c>
      <c r="F8" s="83" t="s">
        <v>118</v>
      </c>
      <c r="G8" s="1"/>
      <c r="H8" s="1"/>
      <c r="I8" s="1"/>
      <c r="J8" s="1"/>
      <c r="K8" s="1"/>
      <c r="L8" s="1"/>
      <c r="M8" s="1"/>
      <c r="N8" s="1"/>
      <c r="O8" s="1"/>
      <c r="P8" s="1"/>
      <c r="Q8" s="1"/>
      <c r="R8" s="1"/>
      <c r="S8" s="1"/>
      <c r="T8" s="1"/>
      <c r="U8" s="1"/>
      <c r="V8" s="1"/>
      <c r="W8" s="1"/>
      <c r="X8" s="1"/>
      <c r="Y8" s="1"/>
      <c r="Z8" s="1"/>
    </row>
    <row r="9" spans="1:26" ht="16.5" customHeight="1" x14ac:dyDescent="0.2">
      <c r="A9" s="44" t="s">
        <v>119</v>
      </c>
      <c r="B9" s="53" t="s">
        <v>120</v>
      </c>
      <c r="C9" s="40" t="s">
        <v>121</v>
      </c>
      <c r="D9" s="44" t="s">
        <v>117</v>
      </c>
      <c r="E9" s="82">
        <f>'B10. Lãi suất'!G5</f>
        <v>4.1799999999999997E-2</v>
      </c>
      <c r="F9" s="83" t="s">
        <v>122</v>
      </c>
      <c r="G9" s="1"/>
      <c r="H9" s="1"/>
      <c r="I9" s="1"/>
      <c r="J9" s="1"/>
      <c r="K9" s="1"/>
      <c r="L9" s="1"/>
      <c r="M9" s="1"/>
      <c r="N9" s="1"/>
      <c r="O9" s="1"/>
      <c r="P9" s="1"/>
      <c r="Q9" s="1"/>
      <c r="R9" s="1"/>
      <c r="S9" s="1"/>
      <c r="T9" s="1"/>
      <c r="U9" s="1"/>
      <c r="V9" s="1"/>
      <c r="W9" s="1"/>
      <c r="X9" s="1"/>
      <c r="Y9" s="1"/>
      <c r="Z9" s="1"/>
    </row>
    <row r="10" spans="1:26" ht="16.5" customHeight="1" x14ac:dyDescent="0.2">
      <c r="A10" s="44" t="s">
        <v>123</v>
      </c>
      <c r="B10" s="53" t="s">
        <v>124</v>
      </c>
      <c r="C10" s="40" t="s">
        <v>125</v>
      </c>
      <c r="D10" s="44" t="s">
        <v>126</v>
      </c>
      <c r="E10" s="75">
        <v>2</v>
      </c>
      <c r="F10" s="83" t="s">
        <v>127</v>
      </c>
      <c r="G10" s="1"/>
      <c r="H10" s="1"/>
      <c r="I10" s="1"/>
      <c r="J10" s="1"/>
      <c r="K10" s="1"/>
      <c r="L10" s="1"/>
      <c r="M10" s="1"/>
      <c r="N10" s="1"/>
      <c r="O10" s="1"/>
      <c r="P10" s="1"/>
      <c r="Q10" s="1"/>
      <c r="R10" s="1"/>
      <c r="S10" s="1"/>
      <c r="T10" s="1"/>
      <c r="U10" s="1"/>
      <c r="V10" s="1"/>
      <c r="W10" s="1"/>
      <c r="X10" s="1"/>
      <c r="Y10" s="1"/>
      <c r="Z10" s="1"/>
    </row>
    <row r="11" spans="1:26" ht="16.5" customHeight="1" x14ac:dyDescent="0.2">
      <c r="A11" s="44" t="s">
        <v>128</v>
      </c>
      <c r="B11" s="53" t="s">
        <v>129</v>
      </c>
      <c r="C11" s="40" t="s">
        <v>130</v>
      </c>
      <c r="D11" s="44" t="s">
        <v>106</v>
      </c>
      <c r="E11" s="45">
        <f>ROUND(E7/E12*(E12-C17),0)</f>
        <v>0</v>
      </c>
      <c r="F11" s="84"/>
      <c r="G11" s="1"/>
      <c r="H11" s="1"/>
      <c r="I11" s="1"/>
      <c r="J11" s="1"/>
      <c r="K11" s="1"/>
      <c r="L11" s="1"/>
      <c r="M11" s="1"/>
      <c r="N11" s="1"/>
      <c r="O11" s="1"/>
      <c r="P11" s="1"/>
      <c r="Q11" s="1"/>
      <c r="R11" s="1"/>
      <c r="S11" s="1"/>
      <c r="T11" s="1"/>
      <c r="U11" s="1"/>
      <c r="V11" s="1"/>
      <c r="W11" s="1"/>
      <c r="X11" s="1"/>
      <c r="Y11" s="1"/>
      <c r="Z11" s="1"/>
    </row>
    <row r="12" spans="1:26" ht="16.5" customHeight="1" x14ac:dyDescent="0.2">
      <c r="A12" s="44" t="s">
        <v>131</v>
      </c>
      <c r="B12" s="75" t="s">
        <v>132</v>
      </c>
      <c r="C12" s="44" t="s">
        <v>133</v>
      </c>
      <c r="D12" s="44" t="s">
        <v>134</v>
      </c>
      <c r="E12" s="75">
        <v>5</v>
      </c>
      <c r="F12" s="84"/>
      <c r="G12" s="1"/>
      <c r="H12" s="1"/>
      <c r="I12" s="1"/>
      <c r="J12" s="1"/>
      <c r="K12" s="1"/>
      <c r="L12" s="1"/>
      <c r="M12" s="1"/>
      <c r="N12" s="1"/>
      <c r="O12" s="1"/>
      <c r="P12" s="1"/>
      <c r="Q12" s="1"/>
      <c r="R12" s="1"/>
      <c r="S12" s="1"/>
      <c r="T12" s="1"/>
      <c r="U12" s="1"/>
      <c r="V12" s="1"/>
      <c r="W12" s="1"/>
      <c r="X12" s="1"/>
      <c r="Y12" s="1"/>
      <c r="Z12" s="1"/>
    </row>
    <row r="13" spans="1:26" ht="16.5" customHeight="1" x14ac:dyDescent="0.2">
      <c r="A13" s="44">
        <v>3</v>
      </c>
      <c r="B13" s="53" t="s">
        <v>135</v>
      </c>
      <c r="C13" s="40" t="s">
        <v>136</v>
      </c>
      <c r="D13" s="44" t="s">
        <v>126</v>
      </c>
      <c r="E13" s="75">
        <v>6</v>
      </c>
      <c r="F13" s="83" t="s">
        <v>137</v>
      </c>
      <c r="G13" s="1"/>
      <c r="H13" s="1"/>
      <c r="I13" s="1"/>
      <c r="J13" s="1"/>
      <c r="K13" s="1"/>
      <c r="L13" s="1"/>
      <c r="M13" s="1"/>
      <c r="N13" s="1"/>
      <c r="O13" s="1"/>
      <c r="P13" s="1"/>
      <c r="Q13" s="1"/>
      <c r="R13" s="1"/>
      <c r="S13" s="1"/>
      <c r="T13" s="1"/>
      <c r="U13" s="1"/>
      <c r="V13" s="1"/>
      <c r="W13" s="1"/>
      <c r="X13" s="1"/>
      <c r="Y13" s="1"/>
      <c r="Z13" s="1"/>
    </row>
    <row r="14" spans="1:26" ht="16.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6.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6.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6.5" customHeight="1" x14ac:dyDescent="0.2">
      <c r="A17" s="1"/>
      <c r="B17" s="85" t="s">
        <v>138</v>
      </c>
      <c r="C17" s="85">
        <v>5</v>
      </c>
      <c r="D17" s="85" t="s">
        <v>139</v>
      </c>
      <c r="E17" s="1"/>
      <c r="F17" s="1"/>
      <c r="G17" s="1"/>
      <c r="H17" s="1"/>
      <c r="I17" s="1"/>
      <c r="J17" s="1"/>
      <c r="K17" s="1"/>
      <c r="L17" s="1"/>
      <c r="M17" s="1"/>
      <c r="N17" s="1"/>
      <c r="O17" s="1"/>
      <c r="P17" s="1"/>
      <c r="Q17" s="1"/>
      <c r="R17" s="1"/>
      <c r="S17" s="1"/>
      <c r="T17" s="1"/>
      <c r="U17" s="1"/>
      <c r="V17" s="1"/>
      <c r="W17" s="1"/>
      <c r="X17" s="1"/>
      <c r="Y17" s="1"/>
      <c r="Z17" s="1"/>
    </row>
    <row r="18" spans="1:26" ht="16.5" customHeight="1" x14ac:dyDescent="0.2">
      <c r="A18" s="1"/>
      <c r="B18" s="85" t="s">
        <v>140</v>
      </c>
      <c r="C18" s="85">
        <f>E10</f>
        <v>2</v>
      </c>
      <c r="D18" s="85" t="s">
        <v>141</v>
      </c>
      <c r="E18" s="1"/>
      <c r="F18" s="1"/>
      <c r="G18" s="1"/>
      <c r="H18" s="1"/>
      <c r="I18" s="1"/>
      <c r="J18" s="1"/>
      <c r="K18" s="1"/>
      <c r="L18" s="1"/>
      <c r="M18" s="1"/>
      <c r="N18" s="1"/>
      <c r="O18" s="1"/>
      <c r="P18" s="1"/>
      <c r="Q18" s="1"/>
      <c r="R18" s="1"/>
      <c r="S18" s="1"/>
      <c r="T18" s="1"/>
      <c r="U18" s="1"/>
      <c r="V18" s="1"/>
      <c r="W18" s="1"/>
      <c r="X18" s="1"/>
      <c r="Y18" s="1"/>
      <c r="Z18" s="1"/>
    </row>
    <row r="19" spans="1:26" ht="16.5" customHeight="1" x14ac:dyDescent="0.2">
      <c r="A19" s="1"/>
      <c r="B19" s="85" t="s">
        <v>132</v>
      </c>
      <c r="C19" s="85">
        <v>5</v>
      </c>
      <c r="D19" s="85" t="s">
        <v>139</v>
      </c>
      <c r="E19" s="1"/>
      <c r="F19" s="1"/>
      <c r="G19" s="1"/>
      <c r="H19" s="1"/>
      <c r="I19" s="1"/>
      <c r="J19" s="1"/>
      <c r="K19" s="1"/>
      <c r="L19" s="1"/>
      <c r="M19" s="1"/>
      <c r="N19" s="1"/>
      <c r="O19" s="1"/>
      <c r="P19" s="1"/>
      <c r="Q19" s="1"/>
      <c r="R19" s="1"/>
      <c r="S19" s="1"/>
      <c r="T19" s="1"/>
      <c r="U19" s="1"/>
      <c r="V19" s="1"/>
      <c r="W19" s="1"/>
      <c r="X19" s="1"/>
      <c r="Y19" s="1"/>
      <c r="Z19" s="1"/>
    </row>
    <row r="20" spans="1:26" ht="16.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6.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6.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DCF7"/>
  </sheetPr>
  <dimension ref="A1:Z1000"/>
  <sheetViews>
    <sheetView workbookViewId="0"/>
  </sheetViews>
  <sheetFormatPr baseColWidth="10" defaultColWidth="11.1640625" defaultRowHeight="15" customHeight="1" x14ac:dyDescent="0.2"/>
  <cols>
    <col min="1" max="1" width="6.6640625" customWidth="1"/>
    <col min="2" max="2" width="34.5" customWidth="1"/>
    <col min="3" max="3" width="19.33203125" customWidth="1"/>
    <col min="4" max="4" width="17.1640625" customWidth="1"/>
    <col min="5" max="5" width="18.1640625" customWidth="1"/>
    <col min="6" max="6" width="14.6640625" customWidth="1"/>
    <col min="7" max="7" width="13.33203125" customWidth="1"/>
    <col min="8" max="8" width="13" customWidth="1"/>
    <col min="9" max="9" width="14" customWidth="1"/>
    <col min="10" max="10" width="7.83203125" customWidth="1"/>
    <col min="11" max="26" width="8.83203125" customWidth="1"/>
  </cols>
  <sheetData>
    <row r="1" spans="1:26" ht="15.75" customHeight="1" x14ac:dyDescent="0.2">
      <c r="A1" s="686" t="s">
        <v>142</v>
      </c>
      <c r="B1" s="661"/>
      <c r="C1" s="661"/>
      <c r="D1" s="661"/>
      <c r="E1" s="661"/>
      <c r="F1" s="661"/>
      <c r="G1" s="661"/>
      <c r="H1" s="661"/>
      <c r="I1" s="661"/>
      <c r="J1" s="86"/>
      <c r="K1" s="86"/>
      <c r="L1" s="86"/>
      <c r="M1" s="86"/>
      <c r="N1" s="86"/>
      <c r="O1" s="86"/>
      <c r="P1" s="86"/>
      <c r="Q1" s="86"/>
      <c r="R1" s="86"/>
      <c r="S1" s="86"/>
      <c r="T1" s="86"/>
      <c r="U1" s="86"/>
      <c r="V1" s="86"/>
      <c r="W1" s="86"/>
      <c r="X1" s="86"/>
      <c r="Y1" s="86"/>
      <c r="Z1" s="86"/>
    </row>
    <row r="2" spans="1:26" ht="15.75" customHeight="1" x14ac:dyDescent="0.2">
      <c r="A2" s="87"/>
      <c r="B2" s="4" t="s">
        <v>143</v>
      </c>
      <c r="C2" s="1"/>
      <c r="D2" s="1"/>
      <c r="E2" s="1"/>
      <c r="F2" s="1"/>
      <c r="G2" s="1"/>
      <c r="H2" s="86"/>
      <c r="I2" s="86"/>
      <c r="J2" s="1"/>
      <c r="K2" s="2"/>
      <c r="L2" s="2"/>
      <c r="M2" s="1"/>
      <c r="N2" s="1"/>
      <c r="O2" s="1"/>
      <c r="P2" s="1"/>
      <c r="Q2" s="1"/>
      <c r="R2" s="1"/>
      <c r="S2" s="1"/>
      <c r="T2" s="1"/>
      <c r="U2" s="1"/>
      <c r="V2" s="1"/>
      <c r="W2" s="1"/>
      <c r="X2" s="1"/>
      <c r="Y2" s="1"/>
      <c r="Z2" s="1"/>
    </row>
    <row r="3" spans="1:26" ht="15.75" customHeight="1" x14ac:dyDescent="0.2">
      <c r="A3" s="87"/>
      <c r="B3" s="88"/>
      <c r="C3" s="89" t="s">
        <v>144</v>
      </c>
      <c r="D3" s="69"/>
      <c r="E3" s="69"/>
      <c r="F3" s="1"/>
      <c r="G3" s="1"/>
      <c r="H3" s="86"/>
      <c r="I3" s="86"/>
      <c r="J3" s="1"/>
      <c r="K3" s="2"/>
      <c r="L3" s="2"/>
      <c r="M3" s="1"/>
      <c r="N3" s="1"/>
      <c r="O3" s="1"/>
      <c r="P3" s="1"/>
      <c r="Q3" s="1"/>
      <c r="R3" s="1"/>
      <c r="S3" s="1"/>
      <c r="T3" s="1"/>
      <c r="U3" s="1"/>
      <c r="V3" s="1"/>
      <c r="W3" s="1"/>
      <c r="X3" s="1"/>
      <c r="Y3" s="1"/>
      <c r="Z3" s="1"/>
    </row>
    <row r="4" spans="1:26" ht="15.75" customHeight="1" x14ac:dyDescent="0.2">
      <c r="A4" s="87"/>
      <c r="B4" s="88" t="s">
        <v>145</v>
      </c>
      <c r="C4" s="90">
        <v>0</v>
      </c>
      <c r="D4" s="1"/>
      <c r="E4" s="91"/>
      <c r="F4" s="1"/>
      <c r="G4" s="1"/>
      <c r="H4" s="86"/>
      <c r="I4" s="86"/>
      <c r="J4" s="1"/>
      <c r="K4" s="2"/>
      <c r="L4" s="2"/>
      <c r="M4" s="1"/>
      <c r="N4" s="1"/>
      <c r="O4" s="1"/>
      <c r="P4" s="1"/>
      <c r="Q4" s="1"/>
      <c r="R4" s="1"/>
      <c r="S4" s="1"/>
      <c r="T4" s="1"/>
      <c r="U4" s="1"/>
      <c r="V4" s="1"/>
      <c r="W4" s="1"/>
      <c r="X4" s="1"/>
      <c r="Y4" s="1"/>
      <c r="Z4" s="1"/>
    </row>
    <row r="5" spans="1:26" ht="15.75" customHeight="1" x14ac:dyDescent="0.2">
      <c r="A5" s="87"/>
      <c r="B5" s="88" t="s">
        <v>146</v>
      </c>
      <c r="C5" s="90">
        <f>'B3. CP THUÊ THEO YC RIÊNG'!G4</f>
        <v>4334650507.6923075</v>
      </c>
      <c r="D5" s="1"/>
      <c r="E5" s="91"/>
      <c r="F5" s="1"/>
      <c r="G5" s="1"/>
      <c r="H5" s="86"/>
      <c r="I5" s="1"/>
      <c r="J5" s="1"/>
      <c r="K5" s="2"/>
      <c r="L5" s="2"/>
      <c r="M5" s="1"/>
      <c r="N5" s="1"/>
      <c r="O5" s="1"/>
      <c r="P5" s="1"/>
      <c r="Q5" s="1"/>
      <c r="R5" s="1"/>
      <c r="S5" s="1"/>
      <c r="T5" s="1"/>
      <c r="U5" s="1"/>
      <c r="V5" s="1"/>
      <c r="W5" s="1"/>
      <c r="X5" s="1"/>
      <c r="Y5" s="1"/>
      <c r="Z5" s="1"/>
    </row>
    <row r="6" spans="1:26" ht="15.75" customHeight="1" x14ac:dyDescent="0.2">
      <c r="A6" s="92"/>
      <c r="B6" s="4"/>
      <c r="C6" s="91"/>
      <c r="D6" s="16"/>
      <c r="E6" s="1"/>
      <c r="F6" s="38"/>
      <c r="G6" s="1"/>
      <c r="H6" s="1"/>
      <c r="I6" s="1"/>
      <c r="J6" s="1"/>
      <c r="K6" s="2"/>
      <c r="L6" s="2"/>
      <c r="M6" s="1"/>
      <c r="N6" s="1"/>
      <c r="O6" s="1"/>
      <c r="P6" s="1"/>
      <c r="Q6" s="1"/>
      <c r="R6" s="1"/>
      <c r="S6" s="1"/>
      <c r="T6" s="1"/>
      <c r="U6" s="1"/>
      <c r="V6" s="1"/>
      <c r="W6" s="1"/>
      <c r="X6" s="1"/>
      <c r="Y6" s="1"/>
      <c r="Z6" s="1"/>
    </row>
    <row r="7" spans="1:26" ht="15.75" customHeight="1" x14ac:dyDescent="0.2">
      <c r="A7" s="86"/>
      <c r="B7" s="86"/>
      <c r="C7" s="86"/>
      <c r="D7" s="86"/>
      <c r="E7" s="86"/>
      <c r="F7" s="86"/>
      <c r="G7" s="86"/>
      <c r="H7" s="86"/>
      <c r="I7" s="86" t="s">
        <v>147</v>
      </c>
      <c r="J7" s="86"/>
      <c r="K7" s="86"/>
      <c r="L7" s="86"/>
      <c r="M7" s="86"/>
      <c r="N7" s="86"/>
      <c r="O7" s="86"/>
      <c r="P7" s="86"/>
      <c r="Q7" s="86"/>
      <c r="R7" s="86"/>
      <c r="S7" s="86"/>
      <c r="T7" s="86"/>
      <c r="U7" s="86"/>
      <c r="V7" s="86"/>
      <c r="W7" s="86"/>
      <c r="X7" s="86"/>
      <c r="Y7" s="86"/>
      <c r="Z7" s="86"/>
    </row>
    <row r="8" spans="1:26" ht="15.75" customHeight="1" x14ac:dyDescent="0.2">
      <c r="A8" s="93" t="s">
        <v>3</v>
      </c>
      <c r="B8" s="93" t="s">
        <v>148</v>
      </c>
      <c r="C8" s="93" t="s">
        <v>24</v>
      </c>
      <c r="D8" s="93" t="s">
        <v>149</v>
      </c>
      <c r="E8" s="93" t="s">
        <v>150</v>
      </c>
      <c r="F8" s="93" t="s">
        <v>151</v>
      </c>
      <c r="G8" s="94" t="s">
        <v>152</v>
      </c>
      <c r="H8" s="95" t="s">
        <v>153</v>
      </c>
      <c r="I8" s="96" t="s">
        <v>103</v>
      </c>
      <c r="J8" s="86"/>
      <c r="K8" s="86"/>
      <c r="L8" s="86"/>
      <c r="M8" s="86"/>
      <c r="N8" s="86"/>
      <c r="O8" s="86"/>
      <c r="P8" s="86"/>
      <c r="Q8" s="86"/>
      <c r="R8" s="86"/>
      <c r="S8" s="86"/>
      <c r="T8" s="86"/>
      <c r="U8" s="86"/>
      <c r="V8" s="86"/>
      <c r="W8" s="86"/>
      <c r="X8" s="86"/>
      <c r="Y8" s="86"/>
      <c r="Z8" s="86"/>
    </row>
    <row r="9" spans="1:26" ht="15.75" customHeight="1" x14ac:dyDescent="0.2">
      <c r="A9" s="97">
        <v>1</v>
      </c>
      <c r="B9" s="98" t="s">
        <v>154</v>
      </c>
      <c r="C9" s="98"/>
      <c r="D9" s="99"/>
      <c r="E9" s="100"/>
      <c r="F9" s="101"/>
      <c r="G9" s="102"/>
      <c r="H9" s="103"/>
      <c r="I9" s="104">
        <f>I10+I11</f>
        <v>6010444</v>
      </c>
      <c r="J9" s="86"/>
      <c r="K9" s="86"/>
      <c r="L9" s="86"/>
      <c r="M9" s="86"/>
      <c r="N9" s="86"/>
      <c r="O9" s="86"/>
      <c r="P9" s="86"/>
      <c r="Q9" s="86"/>
      <c r="R9" s="86"/>
      <c r="S9" s="86"/>
      <c r="T9" s="86"/>
      <c r="U9" s="86"/>
      <c r="V9" s="86"/>
      <c r="W9" s="86"/>
      <c r="X9" s="86"/>
      <c r="Y9" s="86"/>
      <c r="Z9" s="86"/>
    </row>
    <row r="10" spans="1:26" ht="15.75" customHeight="1" x14ac:dyDescent="0.2">
      <c r="A10" s="44"/>
      <c r="B10" s="75" t="s">
        <v>145</v>
      </c>
      <c r="C10" s="105">
        <f>C4</f>
        <v>0</v>
      </c>
      <c r="D10" s="106">
        <v>0</v>
      </c>
      <c r="E10" s="106">
        <v>7000000000</v>
      </c>
      <c r="F10" s="107">
        <v>1.0499999999999999E-3</v>
      </c>
      <c r="G10" s="107">
        <v>1.0499999999999999E-3</v>
      </c>
      <c r="H10" s="108">
        <f t="shared" ref="H10:H11" si="0">G10-((G10-F10)/(D10-E10)*(C10-E10))</f>
        <v>1.0499999999999999E-3</v>
      </c>
      <c r="I10" s="109">
        <f t="shared" ref="I10:I11" si="1">ROUND(C10*H10,0)</f>
        <v>0</v>
      </c>
      <c r="J10" s="86"/>
      <c r="K10" s="86"/>
      <c r="L10" s="86"/>
      <c r="M10" s="86"/>
      <c r="N10" s="86"/>
      <c r="O10" s="86"/>
      <c r="P10" s="86"/>
      <c r="Q10" s="86"/>
      <c r="R10" s="86"/>
      <c r="S10" s="86"/>
      <c r="T10" s="86"/>
      <c r="U10" s="86"/>
      <c r="V10" s="86"/>
      <c r="W10" s="86"/>
      <c r="X10" s="86"/>
      <c r="Y10" s="86"/>
      <c r="Z10" s="86"/>
    </row>
    <row r="11" spans="1:26" ht="15.75" customHeight="1" x14ac:dyDescent="0.2">
      <c r="A11" s="44"/>
      <c r="B11" s="75" t="s">
        <v>146</v>
      </c>
      <c r="C11" s="105">
        <f>$C$5</f>
        <v>4334650507.6923075</v>
      </c>
      <c r="D11" s="106">
        <v>7000000000</v>
      </c>
      <c r="E11" s="106">
        <v>15000000000</v>
      </c>
      <c r="F11" s="107">
        <v>1.2600000000000001E-3</v>
      </c>
      <c r="G11" s="107">
        <v>8.8000000000000003E-4</v>
      </c>
      <c r="H11" s="108">
        <f t="shared" si="0"/>
        <v>1.3866041008846154E-3</v>
      </c>
      <c r="I11" s="109">
        <f t="shared" si="1"/>
        <v>6010444</v>
      </c>
      <c r="J11" s="86"/>
      <c r="K11" s="86"/>
      <c r="L11" s="86"/>
      <c r="M11" s="86"/>
      <c r="N11" s="86"/>
      <c r="O11" s="86"/>
      <c r="P11" s="86"/>
      <c r="Q11" s="86"/>
      <c r="R11" s="86"/>
      <c r="S11" s="86"/>
      <c r="T11" s="86"/>
      <c r="U11" s="86"/>
      <c r="V11" s="86"/>
      <c r="W11" s="86"/>
      <c r="X11" s="86"/>
      <c r="Y11" s="86"/>
      <c r="Z11" s="86"/>
    </row>
    <row r="12" spans="1:26" ht="15.75" customHeight="1" x14ac:dyDescent="0.2">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5.75" customHeight="1" x14ac:dyDescent="0.2">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5.75" customHeight="1" x14ac:dyDescent="0.2">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5.75" customHeight="1" x14ac:dyDescent="0.2">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5.75" customHeight="1" x14ac:dyDescent="0.2">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5.75" customHeight="1" x14ac:dyDescent="0.2">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5.75" customHeight="1" x14ac:dyDescent="0.2">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5.75" customHeight="1" x14ac:dyDescent="0.2">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5.75" customHeight="1" x14ac:dyDescent="0.2">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5.75" customHeight="1" x14ac:dyDescent="0.2">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x14ac:dyDescent="0.2">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x14ac:dyDescent="0.2">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x14ac:dyDescent="0.2">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x14ac:dyDescent="0.2">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x14ac:dyDescent="0.2">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x14ac:dyDescent="0.2">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x14ac:dyDescent="0.2">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x14ac:dyDescent="0.2">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x14ac:dyDescent="0.2">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x14ac:dyDescent="0.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x14ac:dyDescent="0.2">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x14ac:dyDescent="0.2">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x14ac:dyDescent="0.2">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x14ac:dyDescent="0.2">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x14ac:dyDescent="0.2">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x14ac:dyDescent="0.2">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x14ac:dyDescent="0.2">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x14ac:dyDescent="0.2">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x14ac:dyDescent="0.2">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x14ac:dyDescent="0.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x14ac:dyDescent="0.2">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x14ac:dyDescent="0.2">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x14ac:dyDescent="0.2">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x14ac:dyDescent="0.2">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x14ac:dyDescent="0.2">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x14ac:dyDescent="0.2">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x14ac:dyDescent="0.2">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x14ac:dyDescent="0.2">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x14ac:dyDescent="0.2">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x14ac:dyDescent="0.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x14ac:dyDescent="0.2">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x14ac:dyDescent="0.2">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x14ac:dyDescent="0.2">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x14ac:dyDescent="0.2">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x14ac:dyDescent="0.2">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x14ac:dyDescent="0.2">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x14ac:dyDescent="0.2">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x14ac:dyDescent="0.2">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x14ac:dyDescent="0.2">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x14ac:dyDescent="0.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x14ac:dyDescent="0.2">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x14ac:dyDescent="0.2">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x14ac:dyDescent="0.2">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x14ac:dyDescent="0.2">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x14ac:dyDescent="0.2">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x14ac:dyDescent="0.2">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x14ac:dyDescent="0.2">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x14ac:dyDescent="0.2">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x14ac:dyDescent="0.2">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x14ac:dyDescent="0.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x14ac:dyDescent="0.2">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x14ac:dyDescent="0.2">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x14ac:dyDescent="0.2">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x14ac:dyDescent="0.2">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x14ac:dyDescent="0.2">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x14ac:dyDescent="0.2">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x14ac:dyDescent="0.2">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x14ac:dyDescent="0.2">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x14ac:dyDescent="0.2">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x14ac:dyDescent="0.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x14ac:dyDescent="0.2">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x14ac:dyDescent="0.2">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x14ac:dyDescent="0.2">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x14ac:dyDescent="0.2">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x14ac:dyDescent="0.2">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x14ac:dyDescent="0.2">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x14ac:dyDescent="0.2">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x14ac:dyDescent="0.2">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x14ac:dyDescent="0.2">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x14ac:dyDescent="0.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x14ac:dyDescent="0.2">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x14ac:dyDescent="0.2">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x14ac:dyDescent="0.2">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x14ac:dyDescent="0.2">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x14ac:dyDescent="0.2">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x14ac:dyDescent="0.2">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x14ac:dyDescent="0.2">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x14ac:dyDescent="0.2">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x14ac:dyDescent="0.2">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x14ac:dyDescent="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x14ac:dyDescent="0.2">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x14ac:dyDescent="0.2">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x14ac:dyDescent="0.2">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x14ac:dyDescent="0.2">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x14ac:dyDescent="0.2">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x14ac:dyDescent="0.2">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x14ac:dyDescent="0.2">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x14ac:dyDescent="0.2">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x14ac:dyDescent="0.2">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x14ac:dyDescent="0.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x14ac:dyDescent="0.2">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x14ac:dyDescent="0.2">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x14ac:dyDescent="0.2">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x14ac:dyDescent="0.2">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x14ac:dyDescent="0.2">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x14ac:dyDescent="0.2">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x14ac:dyDescent="0.2">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x14ac:dyDescent="0.2">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x14ac:dyDescent="0.2">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x14ac:dyDescent="0.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x14ac:dyDescent="0.2">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x14ac:dyDescent="0.2">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x14ac:dyDescent="0.2">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x14ac:dyDescent="0.2">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x14ac:dyDescent="0.2">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x14ac:dyDescent="0.2">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x14ac:dyDescent="0.2">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x14ac:dyDescent="0.2">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x14ac:dyDescent="0.2">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x14ac:dyDescent="0.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x14ac:dyDescent="0.2">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x14ac:dyDescent="0.2">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x14ac:dyDescent="0.2">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x14ac:dyDescent="0.2">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x14ac:dyDescent="0.2">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x14ac:dyDescent="0.2">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x14ac:dyDescent="0.2">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x14ac:dyDescent="0.2">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x14ac:dyDescent="0.2">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x14ac:dyDescent="0.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x14ac:dyDescent="0.2">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x14ac:dyDescent="0.2">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x14ac:dyDescent="0.2">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x14ac:dyDescent="0.2">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x14ac:dyDescent="0.2">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x14ac:dyDescent="0.2">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x14ac:dyDescent="0.2">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x14ac:dyDescent="0.2">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x14ac:dyDescent="0.2">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x14ac:dyDescent="0.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x14ac:dyDescent="0.2">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x14ac:dyDescent="0.2">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x14ac:dyDescent="0.2">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x14ac:dyDescent="0.2">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x14ac:dyDescent="0.2">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x14ac:dyDescent="0.2">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x14ac:dyDescent="0.2">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x14ac:dyDescent="0.2">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x14ac:dyDescent="0.2">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x14ac:dyDescent="0.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x14ac:dyDescent="0.2">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x14ac:dyDescent="0.2">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x14ac:dyDescent="0.2">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x14ac:dyDescent="0.2">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x14ac:dyDescent="0.2">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x14ac:dyDescent="0.2">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x14ac:dyDescent="0.2">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x14ac:dyDescent="0.2">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x14ac:dyDescent="0.2">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x14ac:dyDescent="0.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x14ac:dyDescent="0.2">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x14ac:dyDescent="0.2">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x14ac:dyDescent="0.2">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x14ac:dyDescent="0.2">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x14ac:dyDescent="0.2">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x14ac:dyDescent="0.2">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x14ac:dyDescent="0.2">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x14ac:dyDescent="0.2">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x14ac:dyDescent="0.2">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x14ac:dyDescent="0.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x14ac:dyDescent="0.2">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x14ac:dyDescent="0.2">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x14ac:dyDescent="0.2">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x14ac:dyDescent="0.2">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x14ac:dyDescent="0.2">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x14ac:dyDescent="0.2">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x14ac:dyDescent="0.2">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x14ac:dyDescent="0.2">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x14ac:dyDescent="0.2">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x14ac:dyDescent="0.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x14ac:dyDescent="0.2">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x14ac:dyDescent="0.2">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x14ac:dyDescent="0.2">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x14ac:dyDescent="0.2">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x14ac:dyDescent="0.2">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x14ac:dyDescent="0.2">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x14ac:dyDescent="0.2">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x14ac:dyDescent="0.2">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x14ac:dyDescent="0.2">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x14ac:dyDescent="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x14ac:dyDescent="0.2">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x14ac:dyDescent="0.2">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x14ac:dyDescent="0.2">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x14ac:dyDescent="0.2">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x14ac:dyDescent="0.2">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x14ac:dyDescent="0.2">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x14ac:dyDescent="0.2">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x14ac:dyDescent="0.2">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x14ac:dyDescent="0.2">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x14ac:dyDescent="0.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x14ac:dyDescent="0.2">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x14ac:dyDescent="0.2">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x14ac:dyDescent="0.2">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x14ac:dyDescent="0.2">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x14ac:dyDescent="0.2">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x14ac:dyDescent="0.2">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x14ac:dyDescent="0.2">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x14ac:dyDescent="0.2">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x14ac:dyDescent="0.2">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x14ac:dyDescent="0.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x14ac:dyDescent="0.2">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x14ac:dyDescent="0.2">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x14ac:dyDescent="0.2">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x14ac:dyDescent="0.2">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x14ac:dyDescent="0.2">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x14ac:dyDescent="0.2">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x14ac:dyDescent="0.2">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x14ac:dyDescent="0.2">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x14ac:dyDescent="0.2">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x14ac:dyDescent="0.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x14ac:dyDescent="0.2">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x14ac:dyDescent="0.2">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x14ac:dyDescent="0.2">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x14ac:dyDescent="0.2">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x14ac:dyDescent="0.2">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x14ac:dyDescent="0.2">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x14ac:dyDescent="0.2">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x14ac:dyDescent="0.2">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x14ac:dyDescent="0.2">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x14ac:dyDescent="0.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x14ac:dyDescent="0.2">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x14ac:dyDescent="0.2">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x14ac:dyDescent="0.2">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x14ac:dyDescent="0.2">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x14ac:dyDescent="0.2">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x14ac:dyDescent="0.2">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x14ac:dyDescent="0.2">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x14ac:dyDescent="0.2">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x14ac:dyDescent="0.2">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x14ac:dyDescent="0.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x14ac:dyDescent="0.2">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x14ac:dyDescent="0.2">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x14ac:dyDescent="0.2">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x14ac:dyDescent="0.2">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x14ac:dyDescent="0.2">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x14ac:dyDescent="0.2">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x14ac:dyDescent="0.2">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x14ac:dyDescent="0.2">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x14ac:dyDescent="0.2">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x14ac:dyDescent="0.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x14ac:dyDescent="0.2">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x14ac:dyDescent="0.2">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x14ac:dyDescent="0.2">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x14ac:dyDescent="0.2">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x14ac:dyDescent="0.2">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x14ac:dyDescent="0.2">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x14ac:dyDescent="0.2">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x14ac:dyDescent="0.2">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x14ac:dyDescent="0.2">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x14ac:dyDescent="0.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x14ac:dyDescent="0.2">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x14ac:dyDescent="0.2">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x14ac:dyDescent="0.2">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x14ac:dyDescent="0.2">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x14ac:dyDescent="0.2">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x14ac:dyDescent="0.2">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x14ac:dyDescent="0.2">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x14ac:dyDescent="0.2">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x14ac:dyDescent="0.2">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x14ac:dyDescent="0.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x14ac:dyDescent="0.2">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x14ac:dyDescent="0.2">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x14ac:dyDescent="0.2">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x14ac:dyDescent="0.2">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x14ac:dyDescent="0.2">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x14ac:dyDescent="0.2">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x14ac:dyDescent="0.2">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x14ac:dyDescent="0.2">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x14ac:dyDescent="0.2">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x14ac:dyDescent="0.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x14ac:dyDescent="0.2">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x14ac:dyDescent="0.2">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x14ac:dyDescent="0.2">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x14ac:dyDescent="0.2">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x14ac:dyDescent="0.2">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x14ac:dyDescent="0.2">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x14ac:dyDescent="0.2">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x14ac:dyDescent="0.2">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x14ac:dyDescent="0.2">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x14ac:dyDescent="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x14ac:dyDescent="0.2">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x14ac:dyDescent="0.2">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x14ac:dyDescent="0.2">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x14ac:dyDescent="0.2">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x14ac:dyDescent="0.2">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x14ac:dyDescent="0.2">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x14ac:dyDescent="0.2">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x14ac:dyDescent="0.2">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x14ac:dyDescent="0.2">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x14ac:dyDescent="0.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x14ac:dyDescent="0.2">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x14ac:dyDescent="0.2">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x14ac:dyDescent="0.2">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x14ac:dyDescent="0.2">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x14ac:dyDescent="0.2">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x14ac:dyDescent="0.2">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x14ac:dyDescent="0.2">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x14ac:dyDescent="0.2">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x14ac:dyDescent="0.2">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x14ac:dyDescent="0.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x14ac:dyDescent="0.2">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x14ac:dyDescent="0.2">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x14ac:dyDescent="0.2">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x14ac:dyDescent="0.2">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x14ac:dyDescent="0.2">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x14ac:dyDescent="0.2">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x14ac:dyDescent="0.2">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x14ac:dyDescent="0.2">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x14ac:dyDescent="0.2">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x14ac:dyDescent="0.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x14ac:dyDescent="0.2">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x14ac:dyDescent="0.2">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x14ac:dyDescent="0.2">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x14ac:dyDescent="0.2">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x14ac:dyDescent="0.2">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x14ac:dyDescent="0.2">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x14ac:dyDescent="0.2">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x14ac:dyDescent="0.2">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x14ac:dyDescent="0.2">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x14ac:dyDescent="0.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x14ac:dyDescent="0.2">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x14ac:dyDescent="0.2">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x14ac:dyDescent="0.2">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x14ac:dyDescent="0.2">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x14ac:dyDescent="0.2">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x14ac:dyDescent="0.2">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x14ac:dyDescent="0.2">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x14ac:dyDescent="0.2">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x14ac:dyDescent="0.2">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x14ac:dyDescent="0.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x14ac:dyDescent="0.2">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x14ac:dyDescent="0.2">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x14ac:dyDescent="0.2">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x14ac:dyDescent="0.2">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x14ac:dyDescent="0.2">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x14ac:dyDescent="0.2">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x14ac:dyDescent="0.2">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x14ac:dyDescent="0.2">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x14ac:dyDescent="0.2">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x14ac:dyDescent="0.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x14ac:dyDescent="0.2">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x14ac:dyDescent="0.2">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x14ac:dyDescent="0.2">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x14ac:dyDescent="0.2">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x14ac:dyDescent="0.2">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x14ac:dyDescent="0.2">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x14ac:dyDescent="0.2">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x14ac:dyDescent="0.2">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x14ac:dyDescent="0.2">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x14ac:dyDescent="0.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x14ac:dyDescent="0.2">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x14ac:dyDescent="0.2">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x14ac:dyDescent="0.2">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x14ac:dyDescent="0.2">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x14ac:dyDescent="0.2">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x14ac:dyDescent="0.2">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x14ac:dyDescent="0.2">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x14ac:dyDescent="0.2">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x14ac:dyDescent="0.2">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x14ac:dyDescent="0.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x14ac:dyDescent="0.2">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x14ac:dyDescent="0.2">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x14ac:dyDescent="0.2">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x14ac:dyDescent="0.2">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x14ac:dyDescent="0.2">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x14ac:dyDescent="0.2">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x14ac:dyDescent="0.2">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x14ac:dyDescent="0.2">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x14ac:dyDescent="0.2">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x14ac:dyDescent="0.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x14ac:dyDescent="0.2">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x14ac:dyDescent="0.2">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x14ac:dyDescent="0.2">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x14ac:dyDescent="0.2">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x14ac:dyDescent="0.2">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x14ac:dyDescent="0.2">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x14ac:dyDescent="0.2">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x14ac:dyDescent="0.2">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x14ac:dyDescent="0.2">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x14ac:dyDescent="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x14ac:dyDescent="0.2">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x14ac:dyDescent="0.2">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x14ac:dyDescent="0.2">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x14ac:dyDescent="0.2">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x14ac:dyDescent="0.2">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x14ac:dyDescent="0.2">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x14ac:dyDescent="0.2">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x14ac:dyDescent="0.2">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x14ac:dyDescent="0.2">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x14ac:dyDescent="0.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x14ac:dyDescent="0.2">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x14ac:dyDescent="0.2">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x14ac:dyDescent="0.2">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x14ac:dyDescent="0.2">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x14ac:dyDescent="0.2">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x14ac:dyDescent="0.2">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x14ac:dyDescent="0.2">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x14ac:dyDescent="0.2">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x14ac:dyDescent="0.2">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x14ac:dyDescent="0.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x14ac:dyDescent="0.2">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x14ac:dyDescent="0.2">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x14ac:dyDescent="0.2">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x14ac:dyDescent="0.2">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x14ac:dyDescent="0.2">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x14ac:dyDescent="0.2">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x14ac:dyDescent="0.2">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x14ac:dyDescent="0.2">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x14ac:dyDescent="0.2">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x14ac:dyDescent="0.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x14ac:dyDescent="0.2">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x14ac:dyDescent="0.2">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x14ac:dyDescent="0.2">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x14ac:dyDescent="0.2">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x14ac:dyDescent="0.2">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x14ac:dyDescent="0.2">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x14ac:dyDescent="0.2">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x14ac:dyDescent="0.2">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x14ac:dyDescent="0.2">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x14ac:dyDescent="0.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x14ac:dyDescent="0.2">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x14ac:dyDescent="0.2">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x14ac:dyDescent="0.2">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x14ac:dyDescent="0.2">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x14ac:dyDescent="0.2">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x14ac:dyDescent="0.2">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x14ac:dyDescent="0.2">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x14ac:dyDescent="0.2">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x14ac:dyDescent="0.2">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x14ac:dyDescent="0.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x14ac:dyDescent="0.2">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x14ac:dyDescent="0.2">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x14ac:dyDescent="0.2">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x14ac:dyDescent="0.2">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x14ac:dyDescent="0.2">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x14ac:dyDescent="0.2">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x14ac:dyDescent="0.2">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x14ac:dyDescent="0.2">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x14ac:dyDescent="0.2">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x14ac:dyDescent="0.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x14ac:dyDescent="0.2">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x14ac:dyDescent="0.2">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x14ac:dyDescent="0.2">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x14ac:dyDescent="0.2">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x14ac:dyDescent="0.2">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x14ac:dyDescent="0.2">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x14ac:dyDescent="0.2">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x14ac:dyDescent="0.2">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x14ac:dyDescent="0.2">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x14ac:dyDescent="0.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x14ac:dyDescent="0.2">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x14ac:dyDescent="0.2">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x14ac:dyDescent="0.2">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x14ac:dyDescent="0.2">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x14ac:dyDescent="0.2">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x14ac:dyDescent="0.2">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x14ac:dyDescent="0.2">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x14ac:dyDescent="0.2">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x14ac:dyDescent="0.2">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x14ac:dyDescent="0.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x14ac:dyDescent="0.2">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x14ac:dyDescent="0.2">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x14ac:dyDescent="0.2">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x14ac:dyDescent="0.2">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x14ac:dyDescent="0.2">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x14ac:dyDescent="0.2">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x14ac:dyDescent="0.2">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x14ac:dyDescent="0.2">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x14ac:dyDescent="0.2">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x14ac:dyDescent="0.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x14ac:dyDescent="0.2">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x14ac:dyDescent="0.2">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x14ac:dyDescent="0.2">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x14ac:dyDescent="0.2">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x14ac:dyDescent="0.2">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x14ac:dyDescent="0.2">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x14ac:dyDescent="0.2">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x14ac:dyDescent="0.2">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x14ac:dyDescent="0.2">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x14ac:dyDescent="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x14ac:dyDescent="0.2">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x14ac:dyDescent="0.2">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x14ac:dyDescent="0.2">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x14ac:dyDescent="0.2">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x14ac:dyDescent="0.2">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x14ac:dyDescent="0.2">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x14ac:dyDescent="0.2">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x14ac:dyDescent="0.2">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x14ac:dyDescent="0.2">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x14ac:dyDescent="0.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x14ac:dyDescent="0.2">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x14ac:dyDescent="0.2">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x14ac:dyDescent="0.2">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x14ac:dyDescent="0.2">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x14ac:dyDescent="0.2">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x14ac:dyDescent="0.2">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x14ac:dyDescent="0.2">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x14ac:dyDescent="0.2">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x14ac:dyDescent="0.2">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x14ac:dyDescent="0.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x14ac:dyDescent="0.2">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x14ac:dyDescent="0.2">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x14ac:dyDescent="0.2">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x14ac:dyDescent="0.2">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x14ac:dyDescent="0.2">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x14ac:dyDescent="0.2">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x14ac:dyDescent="0.2">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x14ac:dyDescent="0.2">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x14ac:dyDescent="0.2">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x14ac:dyDescent="0.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x14ac:dyDescent="0.2">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x14ac:dyDescent="0.2">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x14ac:dyDescent="0.2">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x14ac:dyDescent="0.2">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x14ac:dyDescent="0.2">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x14ac:dyDescent="0.2">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x14ac:dyDescent="0.2">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x14ac:dyDescent="0.2">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x14ac:dyDescent="0.2">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x14ac:dyDescent="0.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x14ac:dyDescent="0.2">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x14ac:dyDescent="0.2">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x14ac:dyDescent="0.2">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x14ac:dyDescent="0.2">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x14ac:dyDescent="0.2">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x14ac:dyDescent="0.2">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x14ac:dyDescent="0.2">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x14ac:dyDescent="0.2">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x14ac:dyDescent="0.2">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x14ac:dyDescent="0.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x14ac:dyDescent="0.2">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x14ac:dyDescent="0.2">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x14ac:dyDescent="0.2">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x14ac:dyDescent="0.2">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x14ac:dyDescent="0.2">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x14ac:dyDescent="0.2">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x14ac:dyDescent="0.2">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x14ac:dyDescent="0.2">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x14ac:dyDescent="0.2">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x14ac:dyDescent="0.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x14ac:dyDescent="0.2">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x14ac:dyDescent="0.2">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x14ac:dyDescent="0.2">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x14ac:dyDescent="0.2">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x14ac:dyDescent="0.2">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x14ac:dyDescent="0.2">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x14ac:dyDescent="0.2">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x14ac:dyDescent="0.2">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x14ac:dyDescent="0.2">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x14ac:dyDescent="0.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x14ac:dyDescent="0.2">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x14ac:dyDescent="0.2">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x14ac:dyDescent="0.2">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x14ac:dyDescent="0.2">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x14ac:dyDescent="0.2">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x14ac:dyDescent="0.2">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x14ac:dyDescent="0.2">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x14ac:dyDescent="0.2">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x14ac:dyDescent="0.2">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x14ac:dyDescent="0.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x14ac:dyDescent="0.2">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x14ac:dyDescent="0.2">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x14ac:dyDescent="0.2">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x14ac:dyDescent="0.2">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x14ac:dyDescent="0.2">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x14ac:dyDescent="0.2">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x14ac:dyDescent="0.2">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x14ac:dyDescent="0.2">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x14ac:dyDescent="0.2">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x14ac:dyDescent="0.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x14ac:dyDescent="0.2">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x14ac:dyDescent="0.2">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x14ac:dyDescent="0.2">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x14ac:dyDescent="0.2">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x14ac:dyDescent="0.2">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x14ac:dyDescent="0.2">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x14ac:dyDescent="0.2">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x14ac:dyDescent="0.2">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x14ac:dyDescent="0.2">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x14ac:dyDescent="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x14ac:dyDescent="0.2">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x14ac:dyDescent="0.2">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x14ac:dyDescent="0.2">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x14ac:dyDescent="0.2">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x14ac:dyDescent="0.2">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x14ac:dyDescent="0.2">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x14ac:dyDescent="0.2">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x14ac:dyDescent="0.2">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x14ac:dyDescent="0.2">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x14ac:dyDescent="0.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x14ac:dyDescent="0.2">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x14ac:dyDescent="0.2">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x14ac:dyDescent="0.2">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x14ac:dyDescent="0.2">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x14ac:dyDescent="0.2">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x14ac:dyDescent="0.2">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x14ac:dyDescent="0.2">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x14ac:dyDescent="0.2">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x14ac:dyDescent="0.2">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x14ac:dyDescent="0.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x14ac:dyDescent="0.2">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x14ac:dyDescent="0.2">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x14ac:dyDescent="0.2">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x14ac:dyDescent="0.2">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x14ac:dyDescent="0.2">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x14ac:dyDescent="0.2">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x14ac:dyDescent="0.2">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x14ac:dyDescent="0.2">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x14ac:dyDescent="0.2">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x14ac:dyDescent="0.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x14ac:dyDescent="0.2">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x14ac:dyDescent="0.2">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x14ac:dyDescent="0.2">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x14ac:dyDescent="0.2">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x14ac:dyDescent="0.2">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x14ac:dyDescent="0.2">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x14ac:dyDescent="0.2">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x14ac:dyDescent="0.2">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x14ac:dyDescent="0.2">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x14ac:dyDescent="0.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x14ac:dyDescent="0.2">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x14ac:dyDescent="0.2">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x14ac:dyDescent="0.2">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x14ac:dyDescent="0.2">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x14ac:dyDescent="0.2">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x14ac:dyDescent="0.2">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x14ac:dyDescent="0.2">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x14ac:dyDescent="0.2">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x14ac:dyDescent="0.2">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x14ac:dyDescent="0.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x14ac:dyDescent="0.2">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x14ac:dyDescent="0.2">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x14ac:dyDescent="0.2">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x14ac:dyDescent="0.2">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x14ac:dyDescent="0.2">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x14ac:dyDescent="0.2">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x14ac:dyDescent="0.2">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x14ac:dyDescent="0.2">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x14ac:dyDescent="0.2">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x14ac:dyDescent="0.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x14ac:dyDescent="0.2">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x14ac:dyDescent="0.2">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x14ac:dyDescent="0.2">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x14ac:dyDescent="0.2">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x14ac:dyDescent="0.2">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x14ac:dyDescent="0.2">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x14ac:dyDescent="0.2">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x14ac:dyDescent="0.2">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x14ac:dyDescent="0.2">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x14ac:dyDescent="0.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x14ac:dyDescent="0.2">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x14ac:dyDescent="0.2">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x14ac:dyDescent="0.2">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x14ac:dyDescent="0.2">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x14ac:dyDescent="0.2">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x14ac:dyDescent="0.2">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x14ac:dyDescent="0.2">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x14ac:dyDescent="0.2">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x14ac:dyDescent="0.2">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x14ac:dyDescent="0.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x14ac:dyDescent="0.2">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x14ac:dyDescent="0.2">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x14ac:dyDescent="0.2">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x14ac:dyDescent="0.2">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x14ac:dyDescent="0.2">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x14ac:dyDescent="0.2">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x14ac:dyDescent="0.2">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x14ac:dyDescent="0.2">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x14ac:dyDescent="0.2">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x14ac:dyDescent="0.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x14ac:dyDescent="0.2">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x14ac:dyDescent="0.2">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x14ac:dyDescent="0.2">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x14ac:dyDescent="0.2">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x14ac:dyDescent="0.2">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x14ac:dyDescent="0.2">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x14ac:dyDescent="0.2">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x14ac:dyDescent="0.2">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x14ac:dyDescent="0.2">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x14ac:dyDescent="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x14ac:dyDescent="0.2">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x14ac:dyDescent="0.2">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x14ac:dyDescent="0.2">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x14ac:dyDescent="0.2">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x14ac:dyDescent="0.2">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x14ac:dyDescent="0.2">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x14ac:dyDescent="0.2">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x14ac:dyDescent="0.2">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x14ac:dyDescent="0.2">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x14ac:dyDescent="0.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x14ac:dyDescent="0.2">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x14ac:dyDescent="0.2">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x14ac:dyDescent="0.2">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x14ac:dyDescent="0.2">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x14ac:dyDescent="0.2">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x14ac:dyDescent="0.2">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x14ac:dyDescent="0.2">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x14ac:dyDescent="0.2">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x14ac:dyDescent="0.2">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x14ac:dyDescent="0.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x14ac:dyDescent="0.2">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x14ac:dyDescent="0.2">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x14ac:dyDescent="0.2">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x14ac:dyDescent="0.2">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x14ac:dyDescent="0.2">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x14ac:dyDescent="0.2">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x14ac:dyDescent="0.2">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x14ac:dyDescent="0.2">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x14ac:dyDescent="0.2">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x14ac:dyDescent="0.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x14ac:dyDescent="0.2">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x14ac:dyDescent="0.2">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x14ac:dyDescent="0.2">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x14ac:dyDescent="0.2">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x14ac:dyDescent="0.2">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x14ac:dyDescent="0.2">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x14ac:dyDescent="0.2">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x14ac:dyDescent="0.2">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x14ac:dyDescent="0.2">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x14ac:dyDescent="0.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x14ac:dyDescent="0.2">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x14ac:dyDescent="0.2">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x14ac:dyDescent="0.2">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x14ac:dyDescent="0.2">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x14ac:dyDescent="0.2">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x14ac:dyDescent="0.2">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x14ac:dyDescent="0.2">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x14ac:dyDescent="0.2">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x14ac:dyDescent="0.2">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x14ac:dyDescent="0.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x14ac:dyDescent="0.2">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x14ac:dyDescent="0.2">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x14ac:dyDescent="0.2">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x14ac:dyDescent="0.2">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x14ac:dyDescent="0.2">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x14ac:dyDescent="0.2">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x14ac:dyDescent="0.2">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x14ac:dyDescent="0.2">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x14ac:dyDescent="0.2">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x14ac:dyDescent="0.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x14ac:dyDescent="0.2">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x14ac:dyDescent="0.2">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x14ac:dyDescent="0.2">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x14ac:dyDescent="0.2">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x14ac:dyDescent="0.2">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x14ac:dyDescent="0.2">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x14ac:dyDescent="0.2">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x14ac:dyDescent="0.2">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x14ac:dyDescent="0.2">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x14ac:dyDescent="0.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x14ac:dyDescent="0.2">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x14ac:dyDescent="0.2">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x14ac:dyDescent="0.2">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x14ac:dyDescent="0.2">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x14ac:dyDescent="0.2">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x14ac:dyDescent="0.2">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x14ac:dyDescent="0.2">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x14ac:dyDescent="0.2">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x14ac:dyDescent="0.2">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x14ac:dyDescent="0.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x14ac:dyDescent="0.2">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x14ac:dyDescent="0.2">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x14ac:dyDescent="0.2">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x14ac:dyDescent="0.2">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x14ac:dyDescent="0.2">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x14ac:dyDescent="0.2">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x14ac:dyDescent="0.2">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x14ac:dyDescent="0.2">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x14ac:dyDescent="0.2">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x14ac:dyDescent="0.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x14ac:dyDescent="0.2">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x14ac:dyDescent="0.2">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x14ac:dyDescent="0.2">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x14ac:dyDescent="0.2">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x14ac:dyDescent="0.2">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x14ac:dyDescent="0.2">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x14ac:dyDescent="0.2">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x14ac:dyDescent="0.2">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x14ac:dyDescent="0.2">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x14ac:dyDescent="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x14ac:dyDescent="0.2">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x14ac:dyDescent="0.2">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x14ac:dyDescent="0.2">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x14ac:dyDescent="0.2">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x14ac:dyDescent="0.2">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x14ac:dyDescent="0.2">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x14ac:dyDescent="0.2">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x14ac:dyDescent="0.2">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x14ac:dyDescent="0.2">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x14ac:dyDescent="0.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x14ac:dyDescent="0.2">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x14ac:dyDescent="0.2">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x14ac:dyDescent="0.2">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x14ac:dyDescent="0.2">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x14ac:dyDescent="0.2">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x14ac:dyDescent="0.2">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x14ac:dyDescent="0.2">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x14ac:dyDescent="0.2">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x14ac:dyDescent="0.2">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x14ac:dyDescent="0.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x14ac:dyDescent="0.2">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x14ac:dyDescent="0.2">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x14ac:dyDescent="0.2">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x14ac:dyDescent="0.2">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x14ac:dyDescent="0.2">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x14ac:dyDescent="0.2">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x14ac:dyDescent="0.2">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x14ac:dyDescent="0.2">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x14ac:dyDescent="0.2">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x14ac:dyDescent="0.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x14ac:dyDescent="0.2">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x14ac:dyDescent="0.2">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x14ac:dyDescent="0.2">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x14ac:dyDescent="0.2">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x14ac:dyDescent="0.2">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x14ac:dyDescent="0.2">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x14ac:dyDescent="0.2">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x14ac:dyDescent="0.2">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x14ac:dyDescent="0.2">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x14ac:dyDescent="0.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x14ac:dyDescent="0.2">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x14ac:dyDescent="0.2">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x14ac:dyDescent="0.2">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x14ac:dyDescent="0.2">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x14ac:dyDescent="0.2">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x14ac:dyDescent="0.2">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x14ac:dyDescent="0.2">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x14ac:dyDescent="0.2">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x14ac:dyDescent="0.2">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x14ac:dyDescent="0.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x14ac:dyDescent="0.2">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x14ac:dyDescent="0.2">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x14ac:dyDescent="0.2">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x14ac:dyDescent="0.2">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x14ac:dyDescent="0.2">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x14ac:dyDescent="0.2">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x14ac:dyDescent="0.2">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x14ac:dyDescent="0.2">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x14ac:dyDescent="0.2">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x14ac:dyDescent="0.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x14ac:dyDescent="0.2">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x14ac:dyDescent="0.2">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x14ac:dyDescent="0.2">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x14ac:dyDescent="0.2">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x14ac:dyDescent="0.2">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x14ac:dyDescent="0.2">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x14ac:dyDescent="0.2">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x14ac:dyDescent="0.2">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x14ac:dyDescent="0.2">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x14ac:dyDescent="0.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x14ac:dyDescent="0.2">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x14ac:dyDescent="0.2">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x14ac:dyDescent="0.2">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x14ac:dyDescent="0.2">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x14ac:dyDescent="0.2">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x14ac:dyDescent="0.2">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x14ac:dyDescent="0.2">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x14ac:dyDescent="0.2">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x14ac:dyDescent="0.2">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x14ac:dyDescent="0.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x14ac:dyDescent="0.2">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x14ac:dyDescent="0.2">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x14ac:dyDescent="0.2">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x14ac:dyDescent="0.2">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x14ac:dyDescent="0.2">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x14ac:dyDescent="0.2">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x14ac:dyDescent="0.2">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x14ac:dyDescent="0.2">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x14ac:dyDescent="0.2">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x14ac:dyDescent="0.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x14ac:dyDescent="0.2">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x14ac:dyDescent="0.2">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x14ac:dyDescent="0.2">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x14ac:dyDescent="0.2">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x14ac:dyDescent="0.2">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x14ac:dyDescent="0.2">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x14ac:dyDescent="0.2">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x14ac:dyDescent="0.2">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x14ac:dyDescent="0.2">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x14ac:dyDescent="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x14ac:dyDescent="0.2">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x14ac:dyDescent="0.2">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x14ac:dyDescent="0.2">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x14ac:dyDescent="0.2">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x14ac:dyDescent="0.2">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x14ac:dyDescent="0.2">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x14ac:dyDescent="0.2">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x14ac:dyDescent="0.2">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x14ac:dyDescent="0.2">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x14ac:dyDescent="0.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x14ac:dyDescent="0.2">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x14ac:dyDescent="0.2">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x14ac:dyDescent="0.2">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x14ac:dyDescent="0.2">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x14ac:dyDescent="0.2">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x14ac:dyDescent="0.2">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x14ac:dyDescent="0.2">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x14ac:dyDescent="0.2">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x14ac:dyDescent="0.2">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x14ac:dyDescent="0.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x14ac:dyDescent="0.2">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x14ac:dyDescent="0.2">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x14ac:dyDescent="0.2">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x14ac:dyDescent="0.2">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x14ac:dyDescent="0.2">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x14ac:dyDescent="0.2">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x14ac:dyDescent="0.2">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x14ac:dyDescent="0.2">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x14ac:dyDescent="0.2">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x14ac:dyDescent="0.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x14ac:dyDescent="0.2">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x14ac:dyDescent="0.2">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x14ac:dyDescent="0.2">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x14ac:dyDescent="0.2">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x14ac:dyDescent="0.2">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x14ac:dyDescent="0.2">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x14ac:dyDescent="0.2">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x14ac:dyDescent="0.2">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x14ac:dyDescent="0.2">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x14ac:dyDescent="0.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x14ac:dyDescent="0.2">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x14ac:dyDescent="0.2">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x14ac:dyDescent="0.2">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x14ac:dyDescent="0.2">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x14ac:dyDescent="0.2">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x14ac:dyDescent="0.2">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x14ac:dyDescent="0.2">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x14ac:dyDescent="0.2">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x14ac:dyDescent="0.2">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x14ac:dyDescent="0.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x14ac:dyDescent="0.2">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x14ac:dyDescent="0.2">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x14ac:dyDescent="0.2">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x14ac:dyDescent="0.2">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x14ac:dyDescent="0.2">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x14ac:dyDescent="0.2">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x14ac:dyDescent="0.2">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x14ac:dyDescent="0.2">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x14ac:dyDescent="0.2">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x14ac:dyDescent="0.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x14ac:dyDescent="0.2">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x14ac:dyDescent="0.2">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x14ac:dyDescent="0.2">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x14ac:dyDescent="0.2">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x14ac:dyDescent="0.2">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x14ac:dyDescent="0.2">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x14ac:dyDescent="0.2">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x14ac:dyDescent="0.2">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x14ac:dyDescent="0.2">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x14ac:dyDescent="0.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x14ac:dyDescent="0.2">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x14ac:dyDescent="0.2">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x14ac:dyDescent="0.2">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x14ac:dyDescent="0.2">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x14ac:dyDescent="0.2">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x14ac:dyDescent="0.2">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x14ac:dyDescent="0.2">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x14ac:dyDescent="0.2">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x14ac:dyDescent="0.2">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x14ac:dyDescent="0.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x14ac:dyDescent="0.2">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x14ac:dyDescent="0.2">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x14ac:dyDescent="0.2">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x14ac:dyDescent="0.2">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x14ac:dyDescent="0.2">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x14ac:dyDescent="0.2">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x14ac:dyDescent="0.2">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x14ac:dyDescent="0.2">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x14ac:dyDescent="0.2">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x14ac:dyDescent="0.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x14ac:dyDescent="0.2">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x14ac:dyDescent="0.2">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x14ac:dyDescent="0.2">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x14ac:dyDescent="0.2">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x14ac:dyDescent="0.2">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5.75" customHeight="1" x14ac:dyDescent="0.2">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5.75" customHeight="1" x14ac:dyDescent="0.2">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5.75" customHeight="1" x14ac:dyDescent="0.2">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1">
    <mergeCell ref="A1:I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5DCF7"/>
  </sheetPr>
  <dimension ref="A1:Z1000"/>
  <sheetViews>
    <sheetView workbookViewId="0"/>
  </sheetViews>
  <sheetFormatPr baseColWidth="10" defaultColWidth="11.1640625" defaultRowHeight="15" customHeight="1" x14ac:dyDescent="0.2"/>
  <cols>
    <col min="1" max="1" width="5.83203125" customWidth="1"/>
    <col min="2" max="2" width="29" customWidth="1"/>
    <col min="3" max="3" width="23.6640625" customWidth="1"/>
    <col min="4" max="4" width="10" customWidth="1"/>
    <col min="5" max="5" width="16.33203125" customWidth="1"/>
    <col min="6" max="6" width="9" customWidth="1"/>
    <col min="7" max="7" width="21.1640625" customWidth="1"/>
    <col min="8" max="8" width="44.1640625" customWidth="1"/>
    <col min="9" max="26" width="8.83203125" customWidth="1"/>
  </cols>
  <sheetData>
    <row r="1" spans="1:26" ht="30.75" customHeight="1" x14ac:dyDescent="0.2">
      <c r="A1" s="687" t="s">
        <v>155</v>
      </c>
      <c r="B1" s="666"/>
      <c r="C1" s="666"/>
      <c r="D1" s="666"/>
      <c r="E1" s="666"/>
      <c r="F1" s="666"/>
      <c r="G1" s="666"/>
      <c r="H1" s="667"/>
      <c r="I1" s="110"/>
      <c r="J1" s="110"/>
      <c r="K1" s="110"/>
      <c r="L1" s="110"/>
      <c r="M1" s="110"/>
      <c r="N1" s="110"/>
      <c r="O1" s="110"/>
      <c r="P1" s="110"/>
      <c r="Q1" s="110"/>
      <c r="R1" s="110"/>
      <c r="S1" s="110"/>
      <c r="T1" s="110"/>
      <c r="U1" s="110"/>
      <c r="V1" s="110"/>
      <c r="W1" s="110"/>
      <c r="X1" s="110"/>
      <c r="Y1" s="110"/>
      <c r="Z1" s="110"/>
    </row>
    <row r="2" spans="1:26" ht="16" x14ac:dyDescent="0.2">
      <c r="A2" s="111"/>
      <c r="B2" s="111"/>
      <c r="C2" s="111"/>
      <c r="D2" s="112"/>
      <c r="E2" s="112"/>
      <c r="F2" s="113"/>
      <c r="G2" s="112"/>
      <c r="H2" s="114"/>
      <c r="I2" s="110"/>
      <c r="J2" s="110"/>
      <c r="K2" s="110"/>
      <c r="L2" s="110"/>
      <c r="M2" s="110"/>
      <c r="N2" s="110"/>
      <c r="O2" s="110"/>
      <c r="P2" s="110"/>
      <c r="Q2" s="110"/>
      <c r="R2" s="110"/>
      <c r="S2" s="110"/>
      <c r="T2" s="110"/>
      <c r="U2" s="110"/>
      <c r="V2" s="110"/>
      <c r="W2" s="110"/>
      <c r="X2" s="110"/>
      <c r="Y2" s="110"/>
      <c r="Z2" s="110"/>
    </row>
    <row r="3" spans="1:26" ht="34" x14ac:dyDescent="0.2">
      <c r="A3" s="115" t="s">
        <v>15</v>
      </c>
      <c r="B3" s="116" t="s">
        <v>156</v>
      </c>
      <c r="C3" s="116" t="s">
        <v>157</v>
      </c>
      <c r="D3" s="116" t="s">
        <v>102</v>
      </c>
      <c r="E3" s="117" t="s">
        <v>158</v>
      </c>
      <c r="F3" s="118" t="s">
        <v>159</v>
      </c>
      <c r="G3" s="117" t="s">
        <v>160</v>
      </c>
      <c r="H3" s="119" t="s">
        <v>21</v>
      </c>
      <c r="I3" s="120"/>
      <c r="J3" s="120"/>
      <c r="K3" s="120"/>
      <c r="L3" s="120"/>
      <c r="M3" s="120"/>
      <c r="N3" s="120"/>
      <c r="O3" s="120"/>
      <c r="P3" s="120"/>
      <c r="Q3" s="120"/>
      <c r="R3" s="120"/>
      <c r="S3" s="120"/>
      <c r="T3" s="120"/>
      <c r="U3" s="120"/>
      <c r="V3" s="120"/>
      <c r="W3" s="120"/>
      <c r="X3" s="120"/>
      <c r="Y3" s="120"/>
      <c r="Z3" s="120"/>
    </row>
    <row r="4" spans="1:26" ht="36.75" customHeight="1" x14ac:dyDescent="0.2">
      <c r="A4" s="121" t="s">
        <v>22</v>
      </c>
      <c r="B4" s="122" t="s">
        <v>161</v>
      </c>
      <c r="C4" s="122"/>
      <c r="D4" s="121"/>
      <c r="E4" s="123"/>
      <c r="F4" s="124"/>
      <c r="G4" s="123">
        <f>SUBTOTAL(9,G5:G6)</f>
        <v>4334650507.6923075</v>
      </c>
      <c r="H4" s="122"/>
      <c r="I4" s="110"/>
      <c r="J4" s="110"/>
      <c r="K4" s="110"/>
      <c r="L4" s="110"/>
      <c r="M4" s="110"/>
      <c r="N4" s="110"/>
      <c r="O4" s="110"/>
      <c r="P4" s="110"/>
      <c r="Q4" s="110"/>
      <c r="R4" s="110"/>
      <c r="S4" s="110"/>
      <c r="T4" s="110"/>
      <c r="U4" s="110"/>
      <c r="V4" s="110"/>
      <c r="W4" s="110"/>
      <c r="X4" s="110"/>
      <c r="Y4" s="110"/>
      <c r="Z4" s="110"/>
    </row>
    <row r="5" spans="1:26" ht="68" x14ac:dyDescent="0.2">
      <c r="A5" s="125">
        <v>1</v>
      </c>
      <c r="B5" s="126" t="s">
        <v>162</v>
      </c>
      <c r="C5" s="126" t="s">
        <v>163</v>
      </c>
      <c r="D5" s="125" t="s">
        <v>164</v>
      </c>
      <c r="E5" s="127">
        <f>'B11. Du toan GTPM '!D11</f>
        <v>4249443000</v>
      </c>
      <c r="F5" s="128">
        <v>1</v>
      </c>
      <c r="G5" s="127">
        <f t="shared" ref="G5:G6" si="0">E5*F5</f>
        <v>4249443000</v>
      </c>
      <c r="H5" s="129" t="s">
        <v>165</v>
      </c>
      <c r="I5" s="130"/>
      <c r="J5" s="130"/>
      <c r="K5" s="130"/>
      <c r="L5" s="130"/>
      <c r="M5" s="130"/>
      <c r="N5" s="130"/>
      <c r="O5" s="130"/>
      <c r="P5" s="130"/>
      <c r="Q5" s="130"/>
      <c r="R5" s="130"/>
      <c r="S5" s="130"/>
      <c r="T5" s="130"/>
      <c r="U5" s="130"/>
      <c r="V5" s="130"/>
      <c r="W5" s="130"/>
      <c r="X5" s="130"/>
      <c r="Y5" s="130"/>
      <c r="Z5" s="130"/>
    </row>
    <row r="6" spans="1:26" ht="34" x14ac:dyDescent="0.2">
      <c r="A6" s="125">
        <v>2</v>
      </c>
      <c r="B6" s="126" t="s">
        <v>28</v>
      </c>
      <c r="C6" s="126" t="s">
        <v>166</v>
      </c>
      <c r="D6" s="125" t="s">
        <v>167</v>
      </c>
      <c r="E6" s="127">
        <f>'B5. Đào tạo'!F16</f>
        <v>85207507.692307711</v>
      </c>
      <c r="F6" s="128">
        <v>1</v>
      </c>
      <c r="G6" s="127">
        <f t="shared" si="0"/>
        <v>85207507.692307711</v>
      </c>
      <c r="H6" s="129" t="s">
        <v>168</v>
      </c>
      <c r="I6" s="130"/>
      <c r="J6" s="130"/>
      <c r="K6" s="130"/>
      <c r="L6" s="130"/>
      <c r="M6" s="130"/>
      <c r="N6" s="130"/>
      <c r="O6" s="130"/>
      <c r="P6" s="130"/>
      <c r="Q6" s="130"/>
      <c r="R6" s="130"/>
      <c r="S6" s="130"/>
      <c r="T6" s="130"/>
      <c r="U6" s="130"/>
      <c r="V6" s="130"/>
      <c r="W6" s="130"/>
      <c r="X6" s="130"/>
      <c r="Y6" s="130"/>
      <c r="Z6" s="130"/>
    </row>
    <row r="7" spans="1:26" ht="36.75" customHeight="1" x14ac:dyDescent="0.2">
      <c r="A7" s="121" t="s">
        <v>40</v>
      </c>
      <c r="B7" s="122" t="s">
        <v>169</v>
      </c>
      <c r="C7" s="122"/>
      <c r="D7" s="121"/>
      <c r="E7" s="123"/>
      <c r="F7" s="124"/>
      <c r="G7" s="123">
        <f>SUBTOTAL(9,G8:G9)</f>
        <v>2300000000</v>
      </c>
      <c r="H7" s="122"/>
      <c r="I7" s="110"/>
      <c r="J7" s="110"/>
      <c r="K7" s="110"/>
      <c r="L7" s="110"/>
      <c r="M7" s="110"/>
      <c r="N7" s="110"/>
      <c r="O7" s="110"/>
      <c r="P7" s="110"/>
      <c r="Q7" s="110"/>
      <c r="R7" s="110"/>
      <c r="S7" s="110"/>
      <c r="T7" s="110"/>
      <c r="U7" s="110"/>
      <c r="V7" s="110"/>
      <c r="W7" s="110"/>
      <c r="X7" s="110"/>
      <c r="Y7" s="110"/>
      <c r="Z7" s="110"/>
    </row>
    <row r="8" spans="1:26" ht="51" x14ac:dyDescent="0.2">
      <c r="A8" s="125">
        <v>1</v>
      </c>
      <c r="B8" s="126" t="s">
        <v>170</v>
      </c>
      <c r="C8" s="129" t="s">
        <v>171</v>
      </c>
      <c r="D8" s="125" t="s">
        <v>172</v>
      </c>
      <c r="E8" s="127">
        <v>2300000000</v>
      </c>
      <c r="F8" s="128">
        <v>1</v>
      </c>
      <c r="G8" s="127">
        <f>E8*F8</f>
        <v>2300000000</v>
      </c>
      <c r="H8" s="129" t="s">
        <v>171</v>
      </c>
      <c r="I8" s="130"/>
      <c r="J8" s="130"/>
      <c r="K8" s="130"/>
      <c r="L8" s="130"/>
      <c r="M8" s="130"/>
      <c r="N8" s="130"/>
      <c r="O8" s="130"/>
      <c r="P8" s="130"/>
      <c r="Q8" s="130"/>
      <c r="R8" s="130"/>
      <c r="S8" s="130"/>
      <c r="T8" s="130"/>
      <c r="U8" s="130"/>
      <c r="V8" s="130"/>
      <c r="W8" s="130"/>
      <c r="X8" s="130"/>
      <c r="Y8" s="130"/>
      <c r="Z8" s="130"/>
    </row>
    <row r="9" spans="1:26" ht="16" x14ac:dyDescent="0.2">
      <c r="A9" s="120"/>
      <c r="B9" s="131"/>
      <c r="C9" s="131"/>
      <c r="D9" s="132"/>
      <c r="E9" s="133"/>
      <c r="F9" s="134"/>
      <c r="G9" s="133"/>
      <c r="H9" s="135"/>
      <c r="I9" s="110"/>
      <c r="J9" s="110"/>
      <c r="K9" s="110"/>
      <c r="L9" s="110"/>
      <c r="M9" s="110"/>
      <c r="N9" s="110"/>
      <c r="O9" s="110"/>
      <c r="P9" s="110"/>
      <c r="Q9" s="110"/>
      <c r="R9" s="110"/>
      <c r="S9" s="110"/>
      <c r="T9" s="110"/>
      <c r="U9" s="110"/>
      <c r="V9" s="110"/>
      <c r="W9" s="110"/>
      <c r="X9" s="110"/>
      <c r="Y9" s="110"/>
      <c r="Z9" s="110"/>
    </row>
    <row r="10" spans="1:26" ht="16" x14ac:dyDescent="0.2">
      <c r="A10" s="120"/>
      <c r="B10" s="131"/>
      <c r="C10" s="131"/>
      <c r="D10" s="132"/>
      <c r="E10" s="133"/>
      <c r="F10" s="134"/>
      <c r="G10" s="133"/>
      <c r="H10" s="135"/>
      <c r="I10" s="110"/>
      <c r="J10" s="110"/>
      <c r="K10" s="110"/>
      <c r="L10" s="110"/>
      <c r="M10" s="110"/>
      <c r="N10" s="110"/>
      <c r="O10" s="110"/>
      <c r="P10" s="110"/>
      <c r="Q10" s="110"/>
      <c r="R10" s="110"/>
      <c r="S10" s="110"/>
      <c r="T10" s="110"/>
      <c r="U10" s="110"/>
      <c r="V10" s="110"/>
      <c r="W10" s="110"/>
      <c r="X10" s="110"/>
      <c r="Y10" s="110"/>
      <c r="Z10" s="110"/>
    </row>
    <row r="11" spans="1:26" ht="16" x14ac:dyDescent="0.2">
      <c r="A11" s="120"/>
      <c r="B11" s="131"/>
      <c r="C11" s="131"/>
      <c r="D11" s="132"/>
      <c r="E11" s="133"/>
      <c r="F11" s="134"/>
      <c r="G11" s="133"/>
      <c r="H11" s="135"/>
      <c r="I11" s="110"/>
      <c r="J11" s="110"/>
      <c r="K11" s="110"/>
      <c r="L11" s="110"/>
      <c r="M11" s="110"/>
      <c r="N11" s="110"/>
      <c r="O11" s="110"/>
      <c r="P11" s="110"/>
      <c r="Q11" s="110"/>
      <c r="R11" s="110"/>
      <c r="S11" s="110"/>
      <c r="T11" s="110"/>
      <c r="U11" s="110"/>
      <c r="V11" s="110"/>
      <c r="W11" s="110"/>
      <c r="X11" s="110"/>
      <c r="Y11" s="110"/>
      <c r="Z11" s="110"/>
    </row>
    <row r="12" spans="1:26" ht="16" x14ac:dyDescent="0.2">
      <c r="A12" s="120"/>
      <c r="B12" s="131"/>
      <c r="C12" s="131"/>
      <c r="D12" s="132"/>
      <c r="E12" s="133"/>
      <c r="F12" s="134"/>
      <c r="G12" s="133"/>
      <c r="H12" s="135"/>
      <c r="I12" s="110"/>
      <c r="J12" s="110"/>
      <c r="K12" s="110"/>
      <c r="L12" s="110"/>
      <c r="M12" s="110"/>
      <c r="N12" s="110"/>
      <c r="O12" s="110"/>
      <c r="P12" s="110"/>
      <c r="Q12" s="110"/>
      <c r="R12" s="110"/>
      <c r="S12" s="110"/>
      <c r="T12" s="110"/>
      <c r="U12" s="110"/>
      <c r="V12" s="110"/>
      <c r="W12" s="110"/>
      <c r="X12" s="110"/>
      <c r="Y12" s="110"/>
      <c r="Z12" s="110"/>
    </row>
    <row r="13" spans="1:26" ht="16" x14ac:dyDescent="0.2">
      <c r="A13" s="120"/>
      <c r="B13" s="131"/>
      <c r="C13" s="131"/>
      <c r="D13" s="132"/>
      <c r="E13" s="133"/>
      <c r="F13" s="134"/>
      <c r="G13" s="133"/>
      <c r="H13" s="135"/>
      <c r="I13" s="110"/>
      <c r="J13" s="110"/>
      <c r="K13" s="110"/>
      <c r="L13" s="110"/>
      <c r="M13" s="110"/>
      <c r="N13" s="110"/>
      <c r="O13" s="110"/>
      <c r="P13" s="110"/>
      <c r="Q13" s="110"/>
      <c r="R13" s="110"/>
      <c r="S13" s="110"/>
      <c r="T13" s="110"/>
      <c r="U13" s="110"/>
      <c r="V13" s="110"/>
      <c r="W13" s="110"/>
      <c r="X13" s="110"/>
      <c r="Y13" s="110"/>
      <c r="Z13" s="110"/>
    </row>
    <row r="14" spans="1:26" ht="16" x14ac:dyDescent="0.2">
      <c r="A14" s="120"/>
      <c r="B14" s="131"/>
      <c r="C14" s="131"/>
      <c r="D14" s="132"/>
      <c r="E14" s="133"/>
      <c r="F14" s="134"/>
      <c r="G14" s="133"/>
      <c r="H14" s="135"/>
      <c r="I14" s="110"/>
      <c r="J14" s="110"/>
      <c r="K14" s="110"/>
      <c r="L14" s="110"/>
      <c r="M14" s="110"/>
      <c r="N14" s="110"/>
      <c r="O14" s="110"/>
      <c r="P14" s="110"/>
      <c r="Q14" s="110"/>
      <c r="R14" s="110"/>
      <c r="S14" s="110"/>
      <c r="T14" s="110"/>
      <c r="U14" s="110"/>
      <c r="V14" s="110"/>
      <c r="W14" s="110"/>
      <c r="X14" s="110"/>
      <c r="Y14" s="110"/>
      <c r="Z14" s="110"/>
    </row>
    <row r="15" spans="1:26" ht="16" x14ac:dyDescent="0.2">
      <c r="A15" s="120"/>
      <c r="B15" s="131"/>
      <c r="C15" s="131"/>
      <c r="D15" s="132"/>
      <c r="E15" s="133"/>
      <c r="F15" s="134"/>
      <c r="G15" s="133"/>
      <c r="H15" s="135"/>
      <c r="I15" s="110"/>
      <c r="J15" s="110"/>
      <c r="K15" s="110"/>
      <c r="L15" s="110"/>
      <c r="M15" s="110"/>
      <c r="N15" s="110"/>
      <c r="O15" s="110"/>
      <c r="P15" s="110"/>
      <c r="Q15" s="110"/>
      <c r="R15" s="110"/>
      <c r="S15" s="110"/>
      <c r="T15" s="110"/>
      <c r="U15" s="110"/>
      <c r="V15" s="110"/>
      <c r="W15" s="110"/>
      <c r="X15" s="110"/>
      <c r="Y15" s="110"/>
      <c r="Z15" s="110"/>
    </row>
    <row r="16" spans="1:26" ht="16" x14ac:dyDescent="0.2">
      <c r="A16" s="120"/>
      <c r="B16" s="131"/>
      <c r="C16" s="131"/>
      <c r="D16" s="132"/>
      <c r="E16" s="133"/>
      <c r="F16" s="134"/>
      <c r="G16" s="133"/>
      <c r="H16" s="135"/>
      <c r="I16" s="110"/>
      <c r="J16" s="110"/>
      <c r="K16" s="110"/>
      <c r="L16" s="110"/>
      <c r="M16" s="110"/>
      <c r="N16" s="110"/>
      <c r="O16" s="110"/>
      <c r="P16" s="110"/>
      <c r="Q16" s="110"/>
      <c r="R16" s="110"/>
      <c r="S16" s="110"/>
      <c r="T16" s="110"/>
      <c r="U16" s="110"/>
      <c r="V16" s="110"/>
      <c r="W16" s="110"/>
      <c r="X16" s="110"/>
      <c r="Y16" s="110"/>
      <c r="Z16" s="110"/>
    </row>
    <row r="17" spans="1:26" ht="16" x14ac:dyDescent="0.2">
      <c r="A17" s="120"/>
      <c r="B17" s="131"/>
      <c r="C17" s="131"/>
      <c r="D17" s="132"/>
      <c r="E17" s="133"/>
      <c r="F17" s="134"/>
      <c r="G17" s="133"/>
      <c r="H17" s="135"/>
      <c r="I17" s="110"/>
      <c r="J17" s="110"/>
      <c r="K17" s="110"/>
      <c r="L17" s="110"/>
      <c r="M17" s="110"/>
      <c r="N17" s="110"/>
      <c r="O17" s="110"/>
      <c r="P17" s="110"/>
      <c r="Q17" s="110"/>
      <c r="R17" s="110"/>
      <c r="S17" s="110"/>
      <c r="T17" s="110"/>
      <c r="U17" s="110"/>
      <c r="V17" s="110"/>
      <c r="W17" s="110"/>
      <c r="X17" s="110"/>
      <c r="Y17" s="110"/>
      <c r="Z17" s="110"/>
    </row>
    <row r="18" spans="1:26" ht="16" x14ac:dyDescent="0.2">
      <c r="A18" s="120"/>
      <c r="B18" s="131"/>
      <c r="C18" s="131"/>
      <c r="D18" s="132"/>
      <c r="E18" s="133"/>
      <c r="F18" s="134"/>
      <c r="G18" s="133"/>
      <c r="H18" s="135"/>
      <c r="I18" s="110"/>
      <c r="J18" s="110"/>
      <c r="K18" s="110"/>
      <c r="L18" s="110"/>
      <c r="M18" s="110"/>
      <c r="N18" s="110"/>
      <c r="O18" s="110"/>
      <c r="P18" s="110"/>
      <c r="Q18" s="110"/>
      <c r="R18" s="110"/>
      <c r="S18" s="110"/>
      <c r="T18" s="110"/>
      <c r="U18" s="110"/>
      <c r="V18" s="110"/>
      <c r="W18" s="110"/>
      <c r="X18" s="110"/>
      <c r="Y18" s="110"/>
      <c r="Z18" s="110"/>
    </row>
    <row r="19" spans="1:26" ht="16" x14ac:dyDescent="0.2">
      <c r="A19" s="120"/>
      <c r="B19" s="131"/>
      <c r="C19" s="131"/>
      <c r="D19" s="132"/>
      <c r="E19" s="133"/>
      <c r="F19" s="134"/>
      <c r="G19" s="133"/>
      <c r="H19" s="135"/>
      <c r="I19" s="110"/>
      <c r="J19" s="110"/>
      <c r="K19" s="110"/>
      <c r="L19" s="110"/>
      <c r="M19" s="110"/>
      <c r="N19" s="110"/>
      <c r="O19" s="110"/>
      <c r="P19" s="110"/>
      <c r="Q19" s="110"/>
      <c r="R19" s="110"/>
      <c r="S19" s="110"/>
      <c r="T19" s="110"/>
      <c r="U19" s="110"/>
      <c r="V19" s="110"/>
      <c r="W19" s="110"/>
      <c r="X19" s="110"/>
      <c r="Y19" s="110"/>
      <c r="Z19" s="110"/>
    </row>
    <row r="20" spans="1:26" ht="16" x14ac:dyDescent="0.2">
      <c r="A20" s="120"/>
      <c r="B20" s="131"/>
      <c r="C20" s="131"/>
      <c r="D20" s="132"/>
      <c r="E20" s="133"/>
      <c r="F20" s="134"/>
      <c r="G20" s="133"/>
      <c r="H20" s="135"/>
      <c r="I20" s="110"/>
      <c r="J20" s="110"/>
      <c r="K20" s="110"/>
      <c r="L20" s="110"/>
      <c r="M20" s="110"/>
      <c r="N20" s="110"/>
      <c r="O20" s="110"/>
      <c r="P20" s="110"/>
      <c r="Q20" s="110"/>
      <c r="R20" s="110"/>
      <c r="S20" s="110"/>
      <c r="T20" s="110"/>
      <c r="U20" s="110"/>
      <c r="V20" s="110"/>
      <c r="W20" s="110"/>
      <c r="X20" s="110"/>
      <c r="Y20" s="110"/>
      <c r="Z20" s="110"/>
    </row>
    <row r="21" spans="1:26" ht="16" x14ac:dyDescent="0.2">
      <c r="A21" s="120"/>
      <c r="B21" s="131"/>
      <c r="C21" s="131"/>
      <c r="D21" s="132"/>
      <c r="E21" s="133"/>
      <c r="F21" s="134"/>
      <c r="G21" s="133"/>
      <c r="H21" s="135"/>
      <c r="I21" s="110"/>
      <c r="J21" s="110"/>
      <c r="K21" s="110"/>
      <c r="L21" s="110"/>
      <c r="M21" s="110"/>
      <c r="N21" s="110"/>
      <c r="O21" s="110"/>
      <c r="P21" s="110"/>
      <c r="Q21" s="110"/>
      <c r="R21" s="110"/>
      <c r="S21" s="110"/>
      <c r="T21" s="110"/>
      <c r="U21" s="110"/>
      <c r="V21" s="110"/>
      <c r="W21" s="110"/>
      <c r="X21" s="110"/>
      <c r="Y21" s="110"/>
      <c r="Z21" s="110"/>
    </row>
    <row r="22" spans="1:26" ht="16" x14ac:dyDescent="0.2">
      <c r="A22" s="120"/>
      <c r="B22" s="131"/>
      <c r="C22" s="131"/>
      <c r="D22" s="132"/>
      <c r="E22" s="133"/>
      <c r="F22" s="134"/>
      <c r="G22" s="133"/>
      <c r="H22" s="135"/>
      <c r="I22" s="110"/>
      <c r="J22" s="110"/>
      <c r="K22" s="110"/>
      <c r="L22" s="110"/>
      <c r="M22" s="110"/>
      <c r="N22" s="110"/>
      <c r="O22" s="110"/>
      <c r="P22" s="110"/>
      <c r="Q22" s="110"/>
      <c r="R22" s="110"/>
      <c r="S22" s="110"/>
      <c r="T22" s="110"/>
      <c r="U22" s="110"/>
      <c r="V22" s="110"/>
      <c r="W22" s="110"/>
      <c r="X22" s="110"/>
      <c r="Y22" s="110"/>
      <c r="Z22" s="110"/>
    </row>
    <row r="23" spans="1:26" ht="16" x14ac:dyDescent="0.2">
      <c r="A23" s="120"/>
      <c r="B23" s="131"/>
      <c r="C23" s="131"/>
      <c r="D23" s="132"/>
      <c r="E23" s="133"/>
      <c r="F23" s="134"/>
      <c r="G23" s="133"/>
      <c r="H23" s="135"/>
      <c r="I23" s="110"/>
      <c r="J23" s="110"/>
      <c r="K23" s="110"/>
      <c r="L23" s="110"/>
      <c r="M23" s="110"/>
      <c r="N23" s="110"/>
      <c r="O23" s="110"/>
      <c r="P23" s="110"/>
      <c r="Q23" s="110"/>
      <c r="R23" s="110"/>
      <c r="S23" s="110"/>
      <c r="T23" s="110"/>
      <c r="U23" s="110"/>
      <c r="V23" s="110"/>
      <c r="W23" s="110"/>
      <c r="X23" s="110"/>
      <c r="Y23" s="110"/>
      <c r="Z23" s="110"/>
    </row>
    <row r="24" spans="1:26" ht="16" x14ac:dyDescent="0.2">
      <c r="A24" s="120"/>
      <c r="B24" s="131"/>
      <c r="C24" s="131"/>
      <c r="D24" s="132"/>
      <c r="E24" s="133"/>
      <c r="F24" s="134"/>
      <c r="G24" s="133"/>
      <c r="H24" s="135"/>
      <c r="I24" s="110"/>
      <c r="J24" s="110"/>
      <c r="K24" s="110"/>
      <c r="L24" s="110"/>
      <c r="M24" s="110"/>
      <c r="N24" s="110"/>
      <c r="O24" s="110"/>
      <c r="P24" s="110"/>
      <c r="Q24" s="110"/>
      <c r="R24" s="110"/>
      <c r="S24" s="110"/>
      <c r="T24" s="110"/>
      <c r="U24" s="110"/>
      <c r="V24" s="110"/>
      <c r="W24" s="110"/>
      <c r="X24" s="110"/>
      <c r="Y24" s="110"/>
      <c r="Z24" s="110"/>
    </row>
    <row r="25" spans="1:26" ht="16" x14ac:dyDescent="0.2">
      <c r="A25" s="120"/>
      <c r="B25" s="131"/>
      <c r="C25" s="131"/>
      <c r="D25" s="132"/>
      <c r="E25" s="133"/>
      <c r="F25" s="134"/>
      <c r="G25" s="133"/>
      <c r="H25" s="135"/>
      <c r="I25" s="110"/>
      <c r="J25" s="110"/>
      <c r="K25" s="110"/>
      <c r="L25" s="110"/>
      <c r="M25" s="110"/>
      <c r="N25" s="110"/>
      <c r="O25" s="110"/>
      <c r="P25" s="110"/>
      <c r="Q25" s="110"/>
      <c r="R25" s="110"/>
      <c r="S25" s="110"/>
      <c r="T25" s="110"/>
      <c r="U25" s="110"/>
      <c r="V25" s="110"/>
      <c r="W25" s="110"/>
      <c r="X25" s="110"/>
      <c r="Y25" s="110"/>
      <c r="Z25" s="110"/>
    </row>
    <row r="26" spans="1:26" ht="16" x14ac:dyDescent="0.2">
      <c r="A26" s="120"/>
      <c r="B26" s="131"/>
      <c r="C26" s="131"/>
      <c r="D26" s="132"/>
      <c r="E26" s="133"/>
      <c r="F26" s="134"/>
      <c r="G26" s="133"/>
      <c r="H26" s="135"/>
      <c r="I26" s="110"/>
      <c r="J26" s="110"/>
      <c r="K26" s="110"/>
      <c r="L26" s="110"/>
      <c r="M26" s="110"/>
      <c r="N26" s="110"/>
      <c r="O26" s="110"/>
      <c r="P26" s="110"/>
      <c r="Q26" s="110"/>
      <c r="R26" s="110"/>
      <c r="S26" s="110"/>
      <c r="T26" s="110"/>
      <c r="U26" s="110"/>
      <c r="V26" s="110"/>
      <c r="W26" s="110"/>
      <c r="X26" s="110"/>
      <c r="Y26" s="110"/>
      <c r="Z26" s="110"/>
    </row>
    <row r="27" spans="1:26" ht="16" x14ac:dyDescent="0.2">
      <c r="A27" s="120"/>
      <c r="B27" s="131"/>
      <c r="C27" s="131"/>
      <c r="D27" s="132"/>
      <c r="E27" s="133"/>
      <c r="F27" s="134"/>
      <c r="G27" s="133"/>
      <c r="H27" s="135"/>
      <c r="I27" s="110"/>
      <c r="J27" s="110"/>
      <c r="K27" s="110"/>
      <c r="L27" s="110"/>
      <c r="M27" s="110"/>
      <c r="N27" s="110"/>
      <c r="O27" s="110"/>
      <c r="P27" s="110"/>
      <c r="Q27" s="110"/>
      <c r="R27" s="110"/>
      <c r="S27" s="110"/>
      <c r="T27" s="110"/>
      <c r="U27" s="110"/>
      <c r="V27" s="110"/>
      <c r="W27" s="110"/>
      <c r="X27" s="110"/>
      <c r="Y27" s="110"/>
      <c r="Z27" s="110"/>
    </row>
    <row r="28" spans="1:26" ht="16" x14ac:dyDescent="0.2">
      <c r="A28" s="120"/>
      <c r="B28" s="131"/>
      <c r="C28" s="131"/>
      <c r="D28" s="132"/>
      <c r="E28" s="133"/>
      <c r="F28" s="134"/>
      <c r="G28" s="133"/>
      <c r="H28" s="135"/>
      <c r="I28" s="110"/>
      <c r="J28" s="110"/>
      <c r="K28" s="110"/>
      <c r="L28" s="110"/>
      <c r="M28" s="110"/>
      <c r="N28" s="110"/>
      <c r="O28" s="110"/>
      <c r="P28" s="110"/>
      <c r="Q28" s="110"/>
      <c r="R28" s="110"/>
      <c r="S28" s="110"/>
      <c r="T28" s="110"/>
      <c r="U28" s="110"/>
      <c r="V28" s="110"/>
      <c r="W28" s="110"/>
      <c r="X28" s="110"/>
      <c r="Y28" s="110"/>
      <c r="Z28" s="110"/>
    </row>
    <row r="29" spans="1:26" ht="16" x14ac:dyDescent="0.2">
      <c r="A29" s="120"/>
      <c r="B29" s="131"/>
      <c r="C29" s="131"/>
      <c r="D29" s="132"/>
      <c r="E29" s="133"/>
      <c r="F29" s="134"/>
      <c r="G29" s="133"/>
      <c r="H29" s="135"/>
      <c r="I29" s="110"/>
      <c r="J29" s="110"/>
      <c r="K29" s="110"/>
      <c r="L29" s="110"/>
      <c r="M29" s="110"/>
      <c r="N29" s="110"/>
      <c r="O29" s="110"/>
      <c r="P29" s="110"/>
      <c r="Q29" s="110"/>
      <c r="R29" s="110"/>
      <c r="S29" s="110"/>
      <c r="T29" s="110"/>
      <c r="U29" s="110"/>
      <c r="V29" s="110"/>
      <c r="W29" s="110"/>
      <c r="X29" s="110"/>
      <c r="Y29" s="110"/>
      <c r="Z29" s="110"/>
    </row>
    <row r="30" spans="1:26" ht="16" x14ac:dyDescent="0.2">
      <c r="A30" s="120"/>
      <c r="B30" s="131"/>
      <c r="C30" s="131"/>
      <c r="D30" s="132"/>
      <c r="E30" s="133"/>
      <c r="F30" s="134"/>
      <c r="G30" s="133"/>
      <c r="H30" s="135"/>
      <c r="I30" s="110"/>
      <c r="J30" s="110"/>
      <c r="K30" s="110"/>
      <c r="L30" s="110"/>
      <c r="M30" s="110"/>
      <c r="N30" s="110"/>
      <c r="O30" s="110"/>
      <c r="P30" s="110"/>
      <c r="Q30" s="110"/>
      <c r="R30" s="110"/>
      <c r="S30" s="110"/>
      <c r="T30" s="110"/>
      <c r="U30" s="110"/>
      <c r="V30" s="110"/>
      <c r="W30" s="110"/>
      <c r="X30" s="110"/>
      <c r="Y30" s="110"/>
      <c r="Z30" s="110"/>
    </row>
    <row r="31" spans="1:26" ht="16" x14ac:dyDescent="0.2">
      <c r="A31" s="120"/>
      <c r="B31" s="131"/>
      <c r="C31" s="131"/>
      <c r="D31" s="132"/>
      <c r="E31" s="133"/>
      <c r="F31" s="134"/>
      <c r="G31" s="133"/>
      <c r="H31" s="135"/>
      <c r="I31" s="110"/>
      <c r="J31" s="110"/>
      <c r="K31" s="110"/>
      <c r="L31" s="110"/>
      <c r="M31" s="110"/>
      <c r="N31" s="110"/>
      <c r="O31" s="110"/>
      <c r="P31" s="110"/>
      <c r="Q31" s="110"/>
      <c r="R31" s="110"/>
      <c r="S31" s="110"/>
      <c r="T31" s="110"/>
      <c r="U31" s="110"/>
      <c r="V31" s="110"/>
      <c r="W31" s="110"/>
      <c r="X31" s="110"/>
      <c r="Y31" s="110"/>
      <c r="Z31" s="110"/>
    </row>
    <row r="32" spans="1:26" ht="16" x14ac:dyDescent="0.2">
      <c r="A32" s="120"/>
      <c r="B32" s="131"/>
      <c r="C32" s="131"/>
      <c r="D32" s="132"/>
      <c r="E32" s="133"/>
      <c r="F32" s="134"/>
      <c r="G32" s="133"/>
      <c r="H32" s="135"/>
      <c r="I32" s="110"/>
      <c r="J32" s="110"/>
      <c r="K32" s="110"/>
      <c r="L32" s="110"/>
      <c r="M32" s="110"/>
      <c r="N32" s="110"/>
      <c r="O32" s="110"/>
      <c r="P32" s="110"/>
      <c r="Q32" s="110"/>
      <c r="R32" s="110"/>
      <c r="S32" s="110"/>
      <c r="T32" s="110"/>
      <c r="U32" s="110"/>
      <c r="V32" s="110"/>
      <c r="W32" s="110"/>
      <c r="X32" s="110"/>
      <c r="Y32" s="110"/>
      <c r="Z32" s="110"/>
    </row>
    <row r="33" spans="1:26" ht="16" x14ac:dyDescent="0.2">
      <c r="A33" s="120"/>
      <c r="B33" s="131"/>
      <c r="C33" s="131"/>
      <c r="D33" s="132"/>
      <c r="E33" s="133"/>
      <c r="F33" s="134"/>
      <c r="G33" s="133"/>
      <c r="H33" s="135"/>
      <c r="I33" s="110"/>
      <c r="J33" s="110"/>
      <c r="K33" s="110"/>
      <c r="L33" s="110"/>
      <c r="M33" s="110"/>
      <c r="N33" s="110"/>
      <c r="O33" s="110"/>
      <c r="P33" s="110"/>
      <c r="Q33" s="110"/>
      <c r="R33" s="110"/>
      <c r="S33" s="110"/>
      <c r="T33" s="110"/>
      <c r="U33" s="110"/>
      <c r="V33" s="110"/>
      <c r="W33" s="110"/>
      <c r="X33" s="110"/>
      <c r="Y33" s="110"/>
      <c r="Z33" s="110"/>
    </row>
    <row r="34" spans="1:26" ht="16" x14ac:dyDescent="0.2">
      <c r="A34" s="120"/>
      <c r="B34" s="131"/>
      <c r="C34" s="131"/>
      <c r="D34" s="132"/>
      <c r="E34" s="133"/>
      <c r="F34" s="134"/>
      <c r="G34" s="133"/>
      <c r="H34" s="135"/>
      <c r="I34" s="110"/>
      <c r="J34" s="110"/>
      <c r="K34" s="110"/>
      <c r="L34" s="110"/>
      <c r="M34" s="110"/>
      <c r="N34" s="110"/>
      <c r="O34" s="110"/>
      <c r="P34" s="110"/>
      <c r="Q34" s="110"/>
      <c r="R34" s="110"/>
      <c r="S34" s="110"/>
      <c r="T34" s="110"/>
      <c r="U34" s="110"/>
      <c r="V34" s="110"/>
      <c r="W34" s="110"/>
      <c r="X34" s="110"/>
      <c r="Y34" s="110"/>
      <c r="Z34" s="110"/>
    </row>
    <row r="35" spans="1:26" ht="16" x14ac:dyDescent="0.2">
      <c r="A35" s="120"/>
      <c r="B35" s="131"/>
      <c r="C35" s="131"/>
      <c r="D35" s="132"/>
      <c r="E35" s="133"/>
      <c r="F35" s="134"/>
      <c r="G35" s="133"/>
      <c r="H35" s="135"/>
      <c r="I35" s="110"/>
      <c r="J35" s="110"/>
      <c r="K35" s="110"/>
      <c r="L35" s="110"/>
      <c r="M35" s="110"/>
      <c r="N35" s="110"/>
      <c r="O35" s="110"/>
      <c r="P35" s="110"/>
      <c r="Q35" s="110"/>
      <c r="R35" s="110"/>
      <c r="S35" s="110"/>
      <c r="T35" s="110"/>
      <c r="U35" s="110"/>
      <c r="V35" s="110"/>
      <c r="W35" s="110"/>
      <c r="X35" s="110"/>
      <c r="Y35" s="110"/>
      <c r="Z35" s="110"/>
    </row>
    <row r="36" spans="1:26" ht="16" x14ac:dyDescent="0.2">
      <c r="A36" s="120"/>
      <c r="B36" s="131"/>
      <c r="C36" s="131"/>
      <c r="D36" s="132"/>
      <c r="E36" s="133"/>
      <c r="F36" s="134"/>
      <c r="G36" s="133"/>
      <c r="H36" s="135"/>
      <c r="I36" s="110"/>
      <c r="J36" s="110"/>
      <c r="K36" s="110"/>
      <c r="L36" s="110"/>
      <c r="M36" s="110"/>
      <c r="N36" s="110"/>
      <c r="O36" s="110"/>
      <c r="P36" s="110"/>
      <c r="Q36" s="110"/>
      <c r="R36" s="110"/>
      <c r="S36" s="110"/>
      <c r="T36" s="110"/>
      <c r="U36" s="110"/>
      <c r="V36" s="110"/>
      <c r="W36" s="110"/>
      <c r="X36" s="110"/>
      <c r="Y36" s="110"/>
      <c r="Z36" s="110"/>
    </row>
    <row r="37" spans="1:26" ht="16" x14ac:dyDescent="0.2">
      <c r="A37" s="120"/>
      <c r="B37" s="131"/>
      <c r="C37" s="131"/>
      <c r="D37" s="132"/>
      <c r="E37" s="133"/>
      <c r="F37" s="134"/>
      <c r="G37" s="133"/>
      <c r="H37" s="135"/>
      <c r="I37" s="110"/>
      <c r="J37" s="110"/>
      <c r="K37" s="110"/>
      <c r="L37" s="110"/>
      <c r="M37" s="110"/>
      <c r="N37" s="110"/>
      <c r="O37" s="110"/>
      <c r="P37" s="110"/>
      <c r="Q37" s="110"/>
      <c r="R37" s="110"/>
      <c r="S37" s="110"/>
      <c r="T37" s="110"/>
      <c r="U37" s="110"/>
      <c r="V37" s="110"/>
      <c r="W37" s="110"/>
      <c r="X37" s="110"/>
      <c r="Y37" s="110"/>
      <c r="Z37" s="110"/>
    </row>
    <row r="38" spans="1:26" ht="16" x14ac:dyDescent="0.2">
      <c r="A38" s="120"/>
      <c r="B38" s="131"/>
      <c r="C38" s="131"/>
      <c r="D38" s="132"/>
      <c r="E38" s="133"/>
      <c r="F38" s="134"/>
      <c r="G38" s="133"/>
      <c r="H38" s="135"/>
      <c r="I38" s="110"/>
      <c r="J38" s="110"/>
      <c r="K38" s="110"/>
      <c r="L38" s="110"/>
      <c r="M38" s="110"/>
      <c r="N38" s="110"/>
      <c r="O38" s="110"/>
      <c r="P38" s="110"/>
      <c r="Q38" s="110"/>
      <c r="R38" s="110"/>
      <c r="S38" s="110"/>
      <c r="T38" s="110"/>
      <c r="U38" s="110"/>
      <c r="V38" s="110"/>
      <c r="W38" s="110"/>
      <c r="X38" s="110"/>
      <c r="Y38" s="110"/>
      <c r="Z38" s="110"/>
    </row>
    <row r="39" spans="1:26" ht="16" x14ac:dyDescent="0.2">
      <c r="A39" s="120"/>
      <c r="B39" s="131"/>
      <c r="C39" s="131"/>
      <c r="D39" s="132"/>
      <c r="E39" s="133"/>
      <c r="F39" s="134"/>
      <c r="G39" s="133"/>
      <c r="H39" s="135"/>
      <c r="I39" s="110"/>
      <c r="J39" s="110"/>
      <c r="K39" s="110"/>
      <c r="L39" s="110"/>
      <c r="M39" s="110"/>
      <c r="N39" s="110"/>
      <c r="O39" s="110"/>
      <c r="P39" s="110"/>
      <c r="Q39" s="110"/>
      <c r="R39" s="110"/>
      <c r="S39" s="110"/>
      <c r="T39" s="110"/>
      <c r="U39" s="110"/>
      <c r="V39" s="110"/>
      <c r="W39" s="110"/>
      <c r="X39" s="110"/>
      <c r="Y39" s="110"/>
      <c r="Z39" s="110"/>
    </row>
    <row r="40" spans="1:26" ht="16" x14ac:dyDescent="0.2">
      <c r="A40" s="120"/>
      <c r="B40" s="131"/>
      <c r="C40" s="131"/>
      <c r="D40" s="132"/>
      <c r="E40" s="133"/>
      <c r="F40" s="134"/>
      <c r="G40" s="133"/>
      <c r="H40" s="135"/>
      <c r="I40" s="110"/>
      <c r="J40" s="110"/>
      <c r="K40" s="110"/>
      <c r="L40" s="110"/>
      <c r="M40" s="110"/>
      <c r="N40" s="110"/>
      <c r="O40" s="110"/>
      <c r="P40" s="110"/>
      <c r="Q40" s="110"/>
      <c r="R40" s="110"/>
      <c r="S40" s="110"/>
      <c r="T40" s="110"/>
      <c r="U40" s="110"/>
      <c r="V40" s="110"/>
      <c r="W40" s="110"/>
      <c r="X40" s="110"/>
      <c r="Y40" s="110"/>
      <c r="Z40" s="110"/>
    </row>
    <row r="41" spans="1:26" ht="16" x14ac:dyDescent="0.2">
      <c r="A41" s="120"/>
      <c r="B41" s="131"/>
      <c r="C41" s="131"/>
      <c r="D41" s="132"/>
      <c r="E41" s="133"/>
      <c r="F41" s="134"/>
      <c r="G41" s="133"/>
      <c r="H41" s="135"/>
      <c r="I41" s="110"/>
      <c r="J41" s="110"/>
      <c r="K41" s="110"/>
      <c r="L41" s="110"/>
      <c r="M41" s="110"/>
      <c r="N41" s="110"/>
      <c r="O41" s="110"/>
      <c r="P41" s="110"/>
      <c r="Q41" s="110"/>
      <c r="R41" s="110"/>
      <c r="S41" s="110"/>
      <c r="T41" s="110"/>
      <c r="U41" s="110"/>
      <c r="V41" s="110"/>
      <c r="W41" s="110"/>
      <c r="X41" s="110"/>
      <c r="Y41" s="110"/>
      <c r="Z41" s="110"/>
    </row>
    <row r="42" spans="1:26" ht="16" x14ac:dyDescent="0.2">
      <c r="A42" s="120"/>
      <c r="B42" s="131"/>
      <c r="C42" s="131"/>
      <c r="D42" s="132"/>
      <c r="E42" s="133"/>
      <c r="F42" s="134"/>
      <c r="G42" s="133"/>
      <c r="H42" s="135"/>
      <c r="I42" s="110"/>
      <c r="J42" s="110"/>
      <c r="K42" s="110"/>
      <c r="L42" s="110"/>
      <c r="M42" s="110"/>
      <c r="N42" s="110"/>
      <c r="O42" s="110"/>
      <c r="P42" s="110"/>
      <c r="Q42" s="110"/>
      <c r="R42" s="110"/>
      <c r="S42" s="110"/>
      <c r="T42" s="110"/>
      <c r="U42" s="110"/>
      <c r="V42" s="110"/>
      <c r="W42" s="110"/>
      <c r="X42" s="110"/>
      <c r="Y42" s="110"/>
      <c r="Z42" s="110"/>
    </row>
    <row r="43" spans="1:26" ht="16" x14ac:dyDescent="0.2">
      <c r="A43" s="120"/>
      <c r="B43" s="131"/>
      <c r="C43" s="131"/>
      <c r="D43" s="132"/>
      <c r="E43" s="133"/>
      <c r="F43" s="134"/>
      <c r="G43" s="133"/>
      <c r="H43" s="135"/>
      <c r="I43" s="110"/>
      <c r="J43" s="110"/>
      <c r="K43" s="110"/>
      <c r="L43" s="110"/>
      <c r="M43" s="110"/>
      <c r="N43" s="110"/>
      <c r="O43" s="110"/>
      <c r="P43" s="110"/>
      <c r="Q43" s="110"/>
      <c r="R43" s="110"/>
      <c r="S43" s="110"/>
      <c r="T43" s="110"/>
      <c r="U43" s="110"/>
      <c r="V43" s="110"/>
      <c r="W43" s="110"/>
      <c r="X43" s="110"/>
      <c r="Y43" s="110"/>
      <c r="Z43" s="110"/>
    </row>
    <row r="44" spans="1:26" ht="16" x14ac:dyDescent="0.2">
      <c r="A44" s="120"/>
      <c r="B44" s="131"/>
      <c r="C44" s="131"/>
      <c r="D44" s="132"/>
      <c r="E44" s="133"/>
      <c r="F44" s="134"/>
      <c r="G44" s="133"/>
      <c r="H44" s="135"/>
      <c r="I44" s="110"/>
      <c r="J44" s="110"/>
      <c r="K44" s="110"/>
      <c r="L44" s="110"/>
      <c r="M44" s="110"/>
      <c r="N44" s="110"/>
      <c r="O44" s="110"/>
      <c r="P44" s="110"/>
      <c r="Q44" s="110"/>
      <c r="R44" s="110"/>
      <c r="S44" s="110"/>
      <c r="T44" s="110"/>
      <c r="U44" s="110"/>
      <c r="V44" s="110"/>
      <c r="W44" s="110"/>
      <c r="X44" s="110"/>
      <c r="Y44" s="110"/>
      <c r="Z44" s="110"/>
    </row>
    <row r="45" spans="1:26" ht="16" x14ac:dyDescent="0.2">
      <c r="A45" s="120"/>
      <c r="B45" s="131"/>
      <c r="C45" s="131"/>
      <c r="D45" s="132"/>
      <c r="E45" s="133"/>
      <c r="F45" s="134"/>
      <c r="G45" s="133"/>
      <c r="H45" s="135"/>
      <c r="I45" s="110"/>
      <c r="J45" s="110"/>
      <c r="K45" s="110"/>
      <c r="L45" s="110"/>
      <c r="M45" s="110"/>
      <c r="N45" s="110"/>
      <c r="O45" s="110"/>
      <c r="P45" s="110"/>
      <c r="Q45" s="110"/>
      <c r="R45" s="110"/>
      <c r="S45" s="110"/>
      <c r="T45" s="110"/>
      <c r="U45" s="110"/>
      <c r="V45" s="110"/>
      <c r="W45" s="110"/>
      <c r="X45" s="110"/>
      <c r="Y45" s="110"/>
      <c r="Z45" s="110"/>
    </row>
    <row r="46" spans="1:26" ht="16" x14ac:dyDescent="0.2">
      <c r="A46" s="120"/>
      <c r="B46" s="131"/>
      <c r="C46" s="131"/>
      <c r="D46" s="132"/>
      <c r="E46" s="133"/>
      <c r="F46" s="134"/>
      <c r="G46" s="133"/>
      <c r="H46" s="135"/>
      <c r="I46" s="110"/>
      <c r="J46" s="110"/>
      <c r="K46" s="110"/>
      <c r="L46" s="110"/>
      <c r="M46" s="110"/>
      <c r="N46" s="110"/>
      <c r="O46" s="110"/>
      <c r="P46" s="110"/>
      <c r="Q46" s="110"/>
      <c r="R46" s="110"/>
      <c r="S46" s="110"/>
      <c r="T46" s="110"/>
      <c r="U46" s="110"/>
      <c r="V46" s="110"/>
      <c r="W46" s="110"/>
      <c r="X46" s="110"/>
      <c r="Y46" s="110"/>
      <c r="Z46" s="110"/>
    </row>
    <row r="47" spans="1:26" ht="16" x14ac:dyDescent="0.2">
      <c r="A47" s="120"/>
      <c r="B47" s="131"/>
      <c r="C47" s="131"/>
      <c r="D47" s="132"/>
      <c r="E47" s="133"/>
      <c r="F47" s="134"/>
      <c r="G47" s="133"/>
      <c r="H47" s="135"/>
      <c r="I47" s="110"/>
      <c r="J47" s="110"/>
      <c r="K47" s="110"/>
      <c r="L47" s="110"/>
      <c r="M47" s="110"/>
      <c r="N47" s="110"/>
      <c r="O47" s="110"/>
      <c r="P47" s="110"/>
      <c r="Q47" s="110"/>
      <c r="R47" s="110"/>
      <c r="S47" s="110"/>
      <c r="T47" s="110"/>
      <c r="U47" s="110"/>
      <c r="V47" s="110"/>
      <c r="W47" s="110"/>
      <c r="X47" s="110"/>
      <c r="Y47" s="110"/>
      <c r="Z47" s="110"/>
    </row>
    <row r="48" spans="1:26" ht="16" x14ac:dyDescent="0.2">
      <c r="A48" s="120"/>
      <c r="B48" s="131"/>
      <c r="C48" s="131"/>
      <c r="D48" s="132"/>
      <c r="E48" s="133"/>
      <c r="F48" s="134"/>
      <c r="G48" s="133"/>
      <c r="H48" s="135"/>
      <c r="I48" s="110"/>
      <c r="J48" s="110"/>
      <c r="K48" s="110"/>
      <c r="L48" s="110"/>
      <c r="M48" s="110"/>
      <c r="N48" s="110"/>
      <c r="O48" s="110"/>
      <c r="P48" s="110"/>
      <c r="Q48" s="110"/>
      <c r="R48" s="110"/>
      <c r="S48" s="110"/>
      <c r="T48" s="110"/>
      <c r="U48" s="110"/>
      <c r="V48" s="110"/>
      <c r="W48" s="110"/>
      <c r="X48" s="110"/>
      <c r="Y48" s="110"/>
      <c r="Z48" s="110"/>
    </row>
    <row r="49" spans="1:26" ht="16" x14ac:dyDescent="0.2">
      <c r="A49" s="120"/>
      <c r="B49" s="131"/>
      <c r="C49" s="131"/>
      <c r="D49" s="132"/>
      <c r="E49" s="133"/>
      <c r="F49" s="134"/>
      <c r="G49" s="133"/>
      <c r="H49" s="135"/>
      <c r="I49" s="110"/>
      <c r="J49" s="110"/>
      <c r="K49" s="110"/>
      <c r="L49" s="110"/>
      <c r="M49" s="110"/>
      <c r="N49" s="110"/>
      <c r="O49" s="110"/>
      <c r="P49" s="110"/>
      <c r="Q49" s="110"/>
      <c r="R49" s="110"/>
      <c r="S49" s="110"/>
      <c r="T49" s="110"/>
      <c r="U49" s="110"/>
      <c r="V49" s="110"/>
      <c r="W49" s="110"/>
      <c r="X49" s="110"/>
      <c r="Y49" s="110"/>
      <c r="Z49" s="110"/>
    </row>
    <row r="50" spans="1:26" ht="16" x14ac:dyDescent="0.2">
      <c r="A50" s="120"/>
      <c r="B50" s="131"/>
      <c r="C50" s="131"/>
      <c r="D50" s="132"/>
      <c r="E50" s="133"/>
      <c r="F50" s="134"/>
      <c r="G50" s="133"/>
      <c r="H50" s="135"/>
      <c r="I50" s="110"/>
      <c r="J50" s="110"/>
      <c r="K50" s="110"/>
      <c r="L50" s="110"/>
      <c r="M50" s="110"/>
      <c r="N50" s="110"/>
      <c r="O50" s="110"/>
      <c r="P50" s="110"/>
      <c r="Q50" s="110"/>
      <c r="R50" s="110"/>
      <c r="S50" s="110"/>
      <c r="T50" s="110"/>
      <c r="U50" s="110"/>
      <c r="V50" s="110"/>
      <c r="W50" s="110"/>
      <c r="X50" s="110"/>
      <c r="Y50" s="110"/>
      <c r="Z50" s="110"/>
    </row>
    <row r="51" spans="1:26" ht="16" x14ac:dyDescent="0.2">
      <c r="A51" s="120"/>
      <c r="B51" s="131"/>
      <c r="C51" s="131"/>
      <c r="D51" s="132"/>
      <c r="E51" s="133"/>
      <c r="F51" s="134"/>
      <c r="G51" s="133"/>
      <c r="H51" s="135"/>
      <c r="I51" s="110"/>
      <c r="J51" s="110"/>
      <c r="K51" s="110"/>
      <c r="L51" s="110"/>
      <c r="M51" s="110"/>
      <c r="N51" s="110"/>
      <c r="O51" s="110"/>
      <c r="P51" s="110"/>
      <c r="Q51" s="110"/>
      <c r="R51" s="110"/>
      <c r="S51" s="110"/>
      <c r="T51" s="110"/>
      <c r="U51" s="110"/>
      <c r="V51" s="110"/>
      <c r="W51" s="110"/>
      <c r="X51" s="110"/>
      <c r="Y51" s="110"/>
      <c r="Z51" s="110"/>
    </row>
    <row r="52" spans="1:26" ht="16" x14ac:dyDescent="0.2">
      <c r="A52" s="120"/>
      <c r="B52" s="131"/>
      <c r="C52" s="131"/>
      <c r="D52" s="132"/>
      <c r="E52" s="133"/>
      <c r="F52" s="134"/>
      <c r="G52" s="133"/>
      <c r="H52" s="135"/>
      <c r="I52" s="110"/>
      <c r="J52" s="110"/>
      <c r="K52" s="110"/>
      <c r="L52" s="110"/>
      <c r="M52" s="110"/>
      <c r="N52" s="110"/>
      <c r="O52" s="110"/>
      <c r="P52" s="110"/>
      <c r="Q52" s="110"/>
      <c r="R52" s="110"/>
      <c r="S52" s="110"/>
      <c r="T52" s="110"/>
      <c r="U52" s="110"/>
      <c r="V52" s="110"/>
      <c r="W52" s="110"/>
      <c r="X52" s="110"/>
      <c r="Y52" s="110"/>
      <c r="Z52" s="110"/>
    </row>
    <row r="53" spans="1:26" ht="16" x14ac:dyDescent="0.2">
      <c r="A53" s="120"/>
      <c r="B53" s="131"/>
      <c r="C53" s="131"/>
      <c r="D53" s="132"/>
      <c r="E53" s="133"/>
      <c r="F53" s="134"/>
      <c r="G53" s="133"/>
      <c r="H53" s="135"/>
      <c r="I53" s="110"/>
      <c r="J53" s="110"/>
      <c r="K53" s="110"/>
      <c r="L53" s="110"/>
      <c r="M53" s="110"/>
      <c r="N53" s="110"/>
      <c r="O53" s="110"/>
      <c r="P53" s="110"/>
      <c r="Q53" s="110"/>
      <c r="R53" s="110"/>
      <c r="S53" s="110"/>
      <c r="T53" s="110"/>
      <c r="U53" s="110"/>
      <c r="V53" s="110"/>
      <c r="W53" s="110"/>
      <c r="X53" s="110"/>
      <c r="Y53" s="110"/>
      <c r="Z53" s="110"/>
    </row>
    <row r="54" spans="1:26" ht="16" x14ac:dyDescent="0.2">
      <c r="A54" s="120"/>
      <c r="B54" s="131"/>
      <c r="C54" s="131"/>
      <c r="D54" s="132"/>
      <c r="E54" s="133"/>
      <c r="F54" s="134"/>
      <c r="G54" s="133"/>
      <c r="H54" s="135"/>
      <c r="I54" s="110"/>
      <c r="J54" s="110"/>
      <c r="K54" s="110"/>
      <c r="L54" s="110"/>
      <c r="M54" s="110"/>
      <c r="N54" s="110"/>
      <c r="O54" s="110"/>
      <c r="P54" s="110"/>
      <c r="Q54" s="110"/>
      <c r="R54" s="110"/>
      <c r="S54" s="110"/>
      <c r="T54" s="110"/>
      <c r="U54" s="110"/>
      <c r="V54" s="110"/>
      <c r="W54" s="110"/>
      <c r="X54" s="110"/>
      <c r="Y54" s="110"/>
      <c r="Z54" s="110"/>
    </row>
    <row r="55" spans="1:26" ht="16" x14ac:dyDescent="0.2">
      <c r="A55" s="120"/>
      <c r="B55" s="131"/>
      <c r="C55" s="131"/>
      <c r="D55" s="132"/>
      <c r="E55" s="133"/>
      <c r="F55" s="134"/>
      <c r="G55" s="133"/>
      <c r="H55" s="135"/>
      <c r="I55" s="110"/>
      <c r="J55" s="110"/>
      <c r="K55" s="110"/>
      <c r="L55" s="110"/>
      <c r="M55" s="110"/>
      <c r="N55" s="110"/>
      <c r="O55" s="110"/>
      <c r="P55" s="110"/>
      <c r="Q55" s="110"/>
      <c r="R55" s="110"/>
      <c r="S55" s="110"/>
      <c r="T55" s="110"/>
      <c r="U55" s="110"/>
      <c r="V55" s="110"/>
      <c r="W55" s="110"/>
      <c r="X55" s="110"/>
      <c r="Y55" s="110"/>
      <c r="Z55" s="110"/>
    </row>
    <row r="56" spans="1:26" ht="16" x14ac:dyDescent="0.2">
      <c r="A56" s="120"/>
      <c r="B56" s="131"/>
      <c r="C56" s="131"/>
      <c r="D56" s="132"/>
      <c r="E56" s="133"/>
      <c r="F56" s="134"/>
      <c r="G56" s="133"/>
      <c r="H56" s="135"/>
      <c r="I56" s="110"/>
      <c r="J56" s="110"/>
      <c r="K56" s="110"/>
      <c r="L56" s="110"/>
      <c r="M56" s="110"/>
      <c r="N56" s="110"/>
      <c r="O56" s="110"/>
      <c r="P56" s="110"/>
      <c r="Q56" s="110"/>
      <c r="R56" s="110"/>
      <c r="S56" s="110"/>
      <c r="T56" s="110"/>
      <c r="U56" s="110"/>
      <c r="V56" s="110"/>
      <c r="W56" s="110"/>
      <c r="X56" s="110"/>
      <c r="Y56" s="110"/>
      <c r="Z56" s="110"/>
    </row>
    <row r="57" spans="1:26" ht="16" x14ac:dyDescent="0.2">
      <c r="A57" s="120"/>
      <c r="B57" s="131"/>
      <c r="C57" s="131"/>
      <c r="D57" s="132"/>
      <c r="E57" s="133"/>
      <c r="F57" s="134"/>
      <c r="G57" s="133"/>
      <c r="H57" s="135"/>
      <c r="I57" s="110"/>
      <c r="J57" s="110"/>
      <c r="K57" s="110"/>
      <c r="L57" s="110"/>
      <c r="M57" s="110"/>
      <c r="N57" s="110"/>
      <c r="O57" s="110"/>
      <c r="P57" s="110"/>
      <c r="Q57" s="110"/>
      <c r="R57" s="110"/>
      <c r="S57" s="110"/>
      <c r="T57" s="110"/>
      <c r="U57" s="110"/>
      <c r="V57" s="110"/>
      <c r="W57" s="110"/>
      <c r="X57" s="110"/>
      <c r="Y57" s="110"/>
      <c r="Z57" s="110"/>
    </row>
    <row r="58" spans="1:26" ht="16" x14ac:dyDescent="0.2">
      <c r="A58" s="120"/>
      <c r="B58" s="131"/>
      <c r="C58" s="131"/>
      <c r="D58" s="132"/>
      <c r="E58" s="133"/>
      <c r="F58" s="134"/>
      <c r="G58" s="133"/>
      <c r="H58" s="135"/>
      <c r="I58" s="110"/>
      <c r="J58" s="110"/>
      <c r="K58" s="110"/>
      <c r="L58" s="110"/>
      <c r="M58" s="110"/>
      <c r="N58" s="110"/>
      <c r="O58" s="110"/>
      <c r="P58" s="110"/>
      <c r="Q58" s="110"/>
      <c r="R58" s="110"/>
      <c r="S58" s="110"/>
      <c r="T58" s="110"/>
      <c r="U58" s="110"/>
      <c r="V58" s="110"/>
      <c r="W58" s="110"/>
      <c r="X58" s="110"/>
      <c r="Y58" s="110"/>
      <c r="Z58" s="110"/>
    </row>
    <row r="59" spans="1:26" ht="16" x14ac:dyDescent="0.2">
      <c r="A59" s="120"/>
      <c r="B59" s="131"/>
      <c r="C59" s="131"/>
      <c r="D59" s="132"/>
      <c r="E59" s="133"/>
      <c r="F59" s="134"/>
      <c r="G59" s="133"/>
      <c r="H59" s="135"/>
      <c r="I59" s="110"/>
      <c r="J59" s="110"/>
      <c r="K59" s="110"/>
      <c r="L59" s="110"/>
      <c r="M59" s="110"/>
      <c r="N59" s="110"/>
      <c r="O59" s="110"/>
      <c r="P59" s="110"/>
      <c r="Q59" s="110"/>
      <c r="R59" s="110"/>
      <c r="S59" s="110"/>
      <c r="T59" s="110"/>
      <c r="U59" s="110"/>
      <c r="V59" s="110"/>
      <c r="W59" s="110"/>
      <c r="X59" s="110"/>
      <c r="Y59" s="110"/>
      <c r="Z59" s="110"/>
    </row>
    <row r="60" spans="1:26" ht="16" x14ac:dyDescent="0.2">
      <c r="A60" s="120"/>
      <c r="B60" s="131"/>
      <c r="C60" s="131"/>
      <c r="D60" s="132"/>
      <c r="E60" s="133"/>
      <c r="F60" s="134"/>
      <c r="G60" s="133"/>
      <c r="H60" s="135"/>
      <c r="I60" s="110"/>
      <c r="J60" s="110"/>
      <c r="K60" s="110"/>
      <c r="L60" s="110"/>
      <c r="M60" s="110"/>
      <c r="N60" s="110"/>
      <c r="O60" s="110"/>
      <c r="P60" s="110"/>
      <c r="Q60" s="110"/>
      <c r="R60" s="110"/>
      <c r="S60" s="110"/>
      <c r="T60" s="110"/>
      <c r="U60" s="110"/>
      <c r="V60" s="110"/>
      <c r="W60" s="110"/>
      <c r="X60" s="110"/>
      <c r="Y60" s="110"/>
      <c r="Z60" s="110"/>
    </row>
    <row r="61" spans="1:26" ht="16" x14ac:dyDescent="0.2">
      <c r="A61" s="120"/>
      <c r="B61" s="131"/>
      <c r="C61" s="131"/>
      <c r="D61" s="132"/>
      <c r="E61" s="133"/>
      <c r="F61" s="134"/>
      <c r="G61" s="133"/>
      <c r="H61" s="135"/>
      <c r="I61" s="110"/>
      <c r="J61" s="110"/>
      <c r="K61" s="110"/>
      <c r="L61" s="110"/>
      <c r="M61" s="110"/>
      <c r="N61" s="110"/>
      <c r="O61" s="110"/>
      <c r="P61" s="110"/>
      <c r="Q61" s="110"/>
      <c r="R61" s="110"/>
      <c r="S61" s="110"/>
      <c r="T61" s="110"/>
      <c r="U61" s="110"/>
      <c r="V61" s="110"/>
      <c r="W61" s="110"/>
      <c r="X61" s="110"/>
      <c r="Y61" s="110"/>
      <c r="Z61" s="110"/>
    </row>
    <row r="62" spans="1:26" ht="16" x14ac:dyDescent="0.2">
      <c r="A62" s="120"/>
      <c r="B62" s="131"/>
      <c r="C62" s="131"/>
      <c r="D62" s="132"/>
      <c r="E62" s="133"/>
      <c r="F62" s="134"/>
      <c r="G62" s="133"/>
      <c r="H62" s="135"/>
      <c r="I62" s="110"/>
      <c r="J62" s="110"/>
      <c r="K62" s="110"/>
      <c r="L62" s="110"/>
      <c r="M62" s="110"/>
      <c r="N62" s="110"/>
      <c r="O62" s="110"/>
      <c r="P62" s="110"/>
      <c r="Q62" s="110"/>
      <c r="R62" s="110"/>
      <c r="S62" s="110"/>
      <c r="T62" s="110"/>
      <c r="U62" s="110"/>
      <c r="V62" s="110"/>
      <c r="W62" s="110"/>
      <c r="X62" s="110"/>
      <c r="Y62" s="110"/>
      <c r="Z62" s="110"/>
    </row>
    <row r="63" spans="1:26" ht="16" x14ac:dyDescent="0.2">
      <c r="A63" s="120"/>
      <c r="B63" s="131"/>
      <c r="C63" s="131"/>
      <c r="D63" s="132"/>
      <c r="E63" s="133"/>
      <c r="F63" s="134"/>
      <c r="G63" s="133"/>
      <c r="H63" s="135"/>
      <c r="I63" s="110"/>
      <c r="J63" s="110"/>
      <c r="K63" s="110"/>
      <c r="L63" s="110"/>
      <c r="M63" s="110"/>
      <c r="N63" s="110"/>
      <c r="O63" s="110"/>
      <c r="P63" s="110"/>
      <c r="Q63" s="110"/>
      <c r="R63" s="110"/>
      <c r="S63" s="110"/>
      <c r="T63" s="110"/>
      <c r="U63" s="110"/>
      <c r="V63" s="110"/>
      <c r="W63" s="110"/>
      <c r="X63" s="110"/>
      <c r="Y63" s="110"/>
      <c r="Z63" s="110"/>
    </row>
    <row r="64" spans="1:26" ht="16" x14ac:dyDescent="0.2">
      <c r="A64" s="120"/>
      <c r="B64" s="131"/>
      <c r="C64" s="131"/>
      <c r="D64" s="132"/>
      <c r="E64" s="133"/>
      <c r="F64" s="134"/>
      <c r="G64" s="133"/>
      <c r="H64" s="135"/>
      <c r="I64" s="110"/>
      <c r="J64" s="110"/>
      <c r="K64" s="110"/>
      <c r="L64" s="110"/>
      <c r="M64" s="110"/>
      <c r="N64" s="110"/>
      <c r="O64" s="110"/>
      <c r="P64" s="110"/>
      <c r="Q64" s="110"/>
      <c r="R64" s="110"/>
      <c r="S64" s="110"/>
      <c r="T64" s="110"/>
      <c r="U64" s="110"/>
      <c r="V64" s="110"/>
      <c r="W64" s="110"/>
      <c r="X64" s="110"/>
      <c r="Y64" s="110"/>
      <c r="Z64" s="110"/>
    </row>
    <row r="65" spans="1:26" ht="16" x14ac:dyDescent="0.2">
      <c r="A65" s="120"/>
      <c r="B65" s="131"/>
      <c r="C65" s="131"/>
      <c r="D65" s="132"/>
      <c r="E65" s="133"/>
      <c r="F65" s="134"/>
      <c r="G65" s="133"/>
      <c r="H65" s="135"/>
      <c r="I65" s="110"/>
      <c r="J65" s="110"/>
      <c r="K65" s="110"/>
      <c r="L65" s="110"/>
      <c r="M65" s="110"/>
      <c r="N65" s="110"/>
      <c r="O65" s="110"/>
      <c r="P65" s="110"/>
      <c r="Q65" s="110"/>
      <c r="R65" s="110"/>
      <c r="S65" s="110"/>
      <c r="T65" s="110"/>
      <c r="U65" s="110"/>
      <c r="V65" s="110"/>
      <c r="W65" s="110"/>
      <c r="X65" s="110"/>
      <c r="Y65" s="110"/>
      <c r="Z65" s="110"/>
    </row>
    <row r="66" spans="1:26" ht="16" x14ac:dyDescent="0.2">
      <c r="A66" s="120"/>
      <c r="B66" s="131"/>
      <c r="C66" s="131"/>
      <c r="D66" s="132"/>
      <c r="E66" s="133"/>
      <c r="F66" s="134"/>
      <c r="G66" s="133"/>
      <c r="H66" s="135"/>
      <c r="I66" s="110"/>
      <c r="J66" s="110"/>
      <c r="K66" s="110"/>
      <c r="L66" s="110"/>
      <c r="M66" s="110"/>
      <c r="N66" s="110"/>
      <c r="O66" s="110"/>
      <c r="P66" s="110"/>
      <c r="Q66" s="110"/>
      <c r="R66" s="110"/>
      <c r="S66" s="110"/>
      <c r="T66" s="110"/>
      <c r="U66" s="110"/>
      <c r="V66" s="110"/>
      <c r="W66" s="110"/>
      <c r="X66" s="110"/>
      <c r="Y66" s="110"/>
      <c r="Z66" s="110"/>
    </row>
    <row r="67" spans="1:26" ht="16" x14ac:dyDescent="0.2">
      <c r="A67" s="120"/>
      <c r="B67" s="131"/>
      <c r="C67" s="131"/>
      <c r="D67" s="132"/>
      <c r="E67" s="133"/>
      <c r="F67" s="134"/>
      <c r="G67" s="133"/>
      <c r="H67" s="135"/>
      <c r="I67" s="110"/>
      <c r="J67" s="110"/>
      <c r="K67" s="110"/>
      <c r="L67" s="110"/>
      <c r="M67" s="110"/>
      <c r="N67" s="110"/>
      <c r="O67" s="110"/>
      <c r="P67" s="110"/>
      <c r="Q67" s="110"/>
      <c r="R67" s="110"/>
      <c r="S67" s="110"/>
      <c r="T67" s="110"/>
      <c r="U67" s="110"/>
      <c r="V67" s="110"/>
      <c r="W67" s="110"/>
      <c r="X67" s="110"/>
      <c r="Y67" s="110"/>
      <c r="Z67" s="110"/>
    </row>
    <row r="68" spans="1:26" ht="16" x14ac:dyDescent="0.2">
      <c r="A68" s="120"/>
      <c r="B68" s="131"/>
      <c r="C68" s="131"/>
      <c r="D68" s="132"/>
      <c r="E68" s="133"/>
      <c r="F68" s="134"/>
      <c r="G68" s="133"/>
      <c r="H68" s="135"/>
      <c r="I68" s="110"/>
      <c r="J68" s="110"/>
      <c r="K68" s="110"/>
      <c r="L68" s="110"/>
      <c r="M68" s="110"/>
      <c r="N68" s="110"/>
      <c r="O68" s="110"/>
      <c r="P68" s="110"/>
      <c r="Q68" s="110"/>
      <c r="R68" s="110"/>
      <c r="S68" s="110"/>
      <c r="T68" s="110"/>
      <c r="U68" s="110"/>
      <c r="V68" s="110"/>
      <c r="W68" s="110"/>
      <c r="X68" s="110"/>
      <c r="Y68" s="110"/>
      <c r="Z68" s="110"/>
    </row>
    <row r="69" spans="1:26" ht="16" x14ac:dyDescent="0.2">
      <c r="A69" s="120"/>
      <c r="B69" s="131"/>
      <c r="C69" s="131"/>
      <c r="D69" s="132"/>
      <c r="E69" s="133"/>
      <c r="F69" s="134"/>
      <c r="G69" s="133"/>
      <c r="H69" s="135"/>
      <c r="I69" s="110"/>
      <c r="J69" s="110"/>
      <c r="K69" s="110"/>
      <c r="L69" s="110"/>
      <c r="M69" s="110"/>
      <c r="N69" s="110"/>
      <c r="O69" s="110"/>
      <c r="P69" s="110"/>
      <c r="Q69" s="110"/>
      <c r="R69" s="110"/>
      <c r="S69" s="110"/>
      <c r="T69" s="110"/>
      <c r="U69" s="110"/>
      <c r="V69" s="110"/>
      <c r="W69" s="110"/>
      <c r="X69" s="110"/>
      <c r="Y69" s="110"/>
      <c r="Z69" s="110"/>
    </row>
    <row r="70" spans="1:26" ht="16" x14ac:dyDescent="0.2">
      <c r="A70" s="120"/>
      <c r="B70" s="131"/>
      <c r="C70" s="131"/>
      <c r="D70" s="132"/>
      <c r="E70" s="133"/>
      <c r="F70" s="134"/>
      <c r="G70" s="133"/>
      <c r="H70" s="135"/>
      <c r="I70" s="110"/>
      <c r="J70" s="110"/>
      <c r="K70" s="110"/>
      <c r="L70" s="110"/>
      <c r="M70" s="110"/>
      <c r="N70" s="110"/>
      <c r="O70" s="110"/>
      <c r="P70" s="110"/>
      <c r="Q70" s="110"/>
      <c r="R70" s="110"/>
      <c r="S70" s="110"/>
      <c r="T70" s="110"/>
      <c r="U70" s="110"/>
      <c r="V70" s="110"/>
      <c r="W70" s="110"/>
      <c r="X70" s="110"/>
      <c r="Y70" s="110"/>
      <c r="Z70" s="110"/>
    </row>
    <row r="71" spans="1:26" ht="16" x14ac:dyDescent="0.2">
      <c r="A71" s="120"/>
      <c r="B71" s="131"/>
      <c r="C71" s="131"/>
      <c r="D71" s="132"/>
      <c r="E71" s="133"/>
      <c r="F71" s="134"/>
      <c r="G71" s="133"/>
      <c r="H71" s="135"/>
      <c r="I71" s="110"/>
      <c r="J71" s="110"/>
      <c r="K71" s="110"/>
      <c r="L71" s="110"/>
      <c r="M71" s="110"/>
      <c r="N71" s="110"/>
      <c r="O71" s="110"/>
      <c r="P71" s="110"/>
      <c r="Q71" s="110"/>
      <c r="R71" s="110"/>
      <c r="S71" s="110"/>
      <c r="T71" s="110"/>
      <c r="U71" s="110"/>
      <c r="V71" s="110"/>
      <c r="W71" s="110"/>
      <c r="X71" s="110"/>
      <c r="Y71" s="110"/>
      <c r="Z71" s="110"/>
    </row>
    <row r="72" spans="1:26" ht="16" x14ac:dyDescent="0.2">
      <c r="A72" s="120"/>
      <c r="B72" s="131"/>
      <c r="C72" s="131"/>
      <c r="D72" s="132"/>
      <c r="E72" s="133"/>
      <c r="F72" s="134"/>
      <c r="G72" s="133"/>
      <c r="H72" s="135"/>
      <c r="I72" s="110"/>
      <c r="J72" s="110"/>
      <c r="K72" s="110"/>
      <c r="L72" s="110"/>
      <c r="M72" s="110"/>
      <c r="N72" s="110"/>
      <c r="O72" s="110"/>
      <c r="P72" s="110"/>
      <c r="Q72" s="110"/>
      <c r="R72" s="110"/>
      <c r="S72" s="110"/>
      <c r="T72" s="110"/>
      <c r="U72" s="110"/>
      <c r="V72" s="110"/>
      <c r="W72" s="110"/>
      <c r="X72" s="110"/>
      <c r="Y72" s="110"/>
      <c r="Z72" s="110"/>
    </row>
    <row r="73" spans="1:26" ht="16" x14ac:dyDescent="0.2">
      <c r="A73" s="120"/>
      <c r="B73" s="131"/>
      <c r="C73" s="131"/>
      <c r="D73" s="132"/>
      <c r="E73" s="133"/>
      <c r="F73" s="134"/>
      <c r="G73" s="133"/>
      <c r="H73" s="135"/>
      <c r="I73" s="110"/>
      <c r="J73" s="110"/>
      <c r="K73" s="110"/>
      <c r="L73" s="110"/>
      <c r="M73" s="110"/>
      <c r="N73" s="110"/>
      <c r="O73" s="110"/>
      <c r="P73" s="110"/>
      <c r="Q73" s="110"/>
      <c r="R73" s="110"/>
      <c r="S73" s="110"/>
      <c r="T73" s="110"/>
      <c r="U73" s="110"/>
      <c r="V73" s="110"/>
      <c r="W73" s="110"/>
      <c r="X73" s="110"/>
      <c r="Y73" s="110"/>
      <c r="Z73" s="110"/>
    </row>
    <row r="74" spans="1:26" ht="16" x14ac:dyDescent="0.2">
      <c r="A74" s="120"/>
      <c r="B74" s="131"/>
      <c r="C74" s="131"/>
      <c r="D74" s="132"/>
      <c r="E74" s="133"/>
      <c r="F74" s="134"/>
      <c r="G74" s="133"/>
      <c r="H74" s="135"/>
      <c r="I74" s="110"/>
      <c r="J74" s="110"/>
      <c r="K74" s="110"/>
      <c r="L74" s="110"/>
      <c r="M74" s="110"/>
      <c r="N74" s="110"/>
      <c r="O74" s="110"/>
      <c r="P74" s="110"/>
      <c r="Q74" s="110"/>
      <c r="R74" s="110"/>
      <c r="S74" s="110"/>
      <c r="T74" s="110"/>
      <c r="U74" s="110"/>
      <c r="V74" s="110"/>
      <c r="W74" s="110"/>
      <c r="X74" s="110"/>
      <c r="Y74" s="110"/>
      <c r="Z74" s="110"/>
    </row>
    <row r="75" spans="1:26" ht="16" x14ac:dyDescent="0.2">
      <c r="A75" s="120"/>
      <c r="B75" s="131"/>
      <c r="C75" s="131"/>
      <c r="D75" s="132"/>
      <c r="E75" s="133"/>
      <c r="F75" s="134"/>
      <c r="G75" s="133"/>
      <c r="H75" s="135"/>
      <c r="I75" s="110"/>
      <c r="J75" s="110"/>
      <c r="K75" s="110"/>
      <c r="L75" s="110"/>
      <c r="M75" s="110"/>
      <c r="N75" s="110"/>
      <c r="O75" s="110"/>
      <c r="P75" s="110"/>
      <c r="Q75" s="110"/>
      <c r="R75" s="110"/>
      <c r="S75" s="110"/>
      <c r="T75" s="110"/>
      <c r="U75" s="110"/>
      <c r="V75" s="110"/>
      <c r="W75" s="110"/>
      <c r="X75" s="110"/>
      <c r="Y75" s="110"/>
      <c r="Z75" s="110"/>
    </row>
    <row r="76" spans="1:26" ht="16" x14ac:dyDescent="0.2">
      <c r="A76" s="120"/>
      <c r="B76" s="131"/>
      <c r="C76" s="131"/>
      <c r="D76" s="132"/>
      <c r="E76" s="133"/>
      <c r="F76" s="134"/>
      <c r="G76" s="133"/>
      <c r="H76" s="135"/>
      <c r="I76" s="110"/>
      <c r="J76" s="110"/>
      <c r="K76" s="110"/>
      <c r="L76" s="110"/>
      <c r="M76" s="110"/>
      <c r="N76" s="110"/>
      <c r="O76" s="110"/>
      <c r="P76" s="110"/>
      <c r="Q76" s="110"/>
      <c r="R76" s="110"/>
      <c r="S76" s="110"/>
      <c r="T76" s="110"/>
      <c r="U76" s="110"/>
      <c r="V76" s="110"/>
      <c r="W76" s="110"/>
      <c r="X76" s="110"/>
      <c r="Y76" s="110"/>
      <c r="Z76" s="110"/>
    </row>
    <row r="77" spans="1:26" ht="16" x14ac:dyDescent="0.2">
      <c r="A77" s="120"/>
      <c r="B77" s="131"/>
      <c r="C77" s="131"/>
      <c r="D77" s="132"/>
      <c r="E77" s="133"/>
      <c r="F77" s="134"/>
      <c r="G77" s="133"/>
      <c r="H77" s="135"/>
      <c r="I77" s="110"/>
      <c r="J77" s="110"/>
      <c r="K77" s="110"/>
      <c r="L77" s="110"/>
      <c r="M77" s="110"/>
      <c r="N77" s="110"/>
      <c r="O77" s="110"/>
      <c r="P77" s="110"/>
      <c r="Q77" s="110"/>
      <c r="R77" s="110"/>
      <c r="S77" s="110"/>
      <c r="T77" s="110"/>
      <c r="U77" s="110"/>
      <c r="V77" s="110"/>
      <c r="W77" s="110"/>
      <c r="X77" s="110"/>
      <c r="Y77" s="110"/>
      <c r="Z77" s="110"/>
    </row>
    <row r="78" spans="1:26" ht="16" x14ac:dyDescent="0.2">
      <c r="A78" s="120"/>
      <c r="B78" s="131"/>
      <c r="C78" s="131"/>
      <c r="D78" s="132"/>
      <c r="E78" s="133"/>
      <c r="F78" s="134"/>
      <c r="G78" s="133"/>
      <c r="H78" s="135"/>
      <c r="I78" s="110"/>
      <c r="J78" s="110"/>
      <c r="K78" s="110"/>
      <c r="L78" s="110"/>
      <c r="M78" s="110"/>
      <c r="N78" s="110"/>
      <c r="O78" s="110"/>
      <c r="P78" s="110"/>
      <c r="Q78" s="110"/>
      <c r="R78" s="110"/>
      <c r="S78" s="110"/>
      <c r="T78" s="110"/>
      <c r="U78" s="110"/>
      <c r="V78" s="110"/>
      <c r="W78" s="110"/>
      <c r="X78" s="110"/>
      <c r="Y78" s="110"/>
      <c r="Z78" s="110"/>
    </row>
    <row r="79" spans="1:26" ht="16" x14ac:dyDescent="0.2">
      <c r="A79" s="120"/>
      <c r="B79" s="131"/>
      <c r="C79" s="131"/>
      <c r="D79" s="132"/>
      <c r="E79" s="133"/>
      <c r="F79" s="134"/>
      <c r="G79" s="133"/>
      <c r="H79" s="135"/>
      <c r="I79" s="110"/>
      <c r="J79" s="110"/>
      <c r="K79" s="110"/>
      <c r="L79" s="110"/>
      <c r="M79" s="110"/>
      <c r="N79" s="110"/>
      <c r="O79" s="110"/>
      <c r="P79" s="110"/>
      <c r="Q79" s="110"/>
      <c r="R79" s="110"/>
      <c r="S79" s="110"/>
      <c r="T79" s="110"/>
      <c r="U79" s="110"/>
      <c r="V79" s="110"/>
      <c r="W79" s="110"/>
      <c r="X79" s="110"/>
      <c r="Y79" s="110"/>
      <c r="Z79" s="110"/>
    </row>
    <row r="80" spans="1:26" ht="16" x14ac:dyDescent="0.2">
      <c r="A80" s="120"/>
      <c r="B80" s="131"/>
      <c r="C80" s="131"/>
      <c r="D80" s="132"/>
      <c r="E80" s="133"/>
      <c r="F80" s="134"/>
      <c r="G80" s="133"/>
      <c r="H80" s="135"/>
      <c r="I80" s="110"/>
      <c r="J80" s="110"/>
      <c r="K80" s="110"/>
      <c r="L80" s="110"/>
      <c r="M80" s="110"/>
      <c r="N80" s="110"/>
      <c r="O80" s="110"/>
      <c r="P80" s="110"/>
      <c r="Q80" s="110"/>
      <c r="R80" s="110"/>
      <c r="S80" s="110"/>
      <c r="T80" s="110"/>
      <c r="U80" s="110"/>
      <c r="V80" s="110"/>
      <c r="W80" s="110"/>
      <c r="X80" s="110"/>
      <c r="Y80" s="110"/>
      <c r="Z80" s="110"/>
    </row>
    <row r="81" spans="1:26" ht="16" x14ac:dyDescent="0.2">
      <c r="A81" s="120"/>
      <c r="B81" s="131"/>
      <c r="C81" s="131"/>
      <c r="D81" s="132"/>
      <c r="E81" s="133"/>
      <c r="F81" s="134"/>
      <c r="G81" s="133"/>
      <c r="H81" s="135"/>
      <c r="I81" s="110"/>
      <c r="J81" s="110"/>
      <c r="K81" s="110"/>
      <c r="L81" s="110"/>
      <c r="M81" s="110"/>
      <c r="N81" s="110"/>
      <c r="O81" s="110"/>
      <c r="P81" s="110"/>
      <c r="Q81" s="110"/>
      <c r="R81" s="110"/>
      <c r="S81" s="110"/>
      <c r="T81" s="110"/>
      <c r="U81" s="110"/>
      <c r="V81" s="110"/>
      <c r="W81" s="110"/>
      <c r="X81" s="110"/>
      <c r="Y81" s="110"/>
      <c r="Z81" s="110"/>
    </row>
    <row r="82" spans="1:26" ht="16" x14ac:dyDescent="0.2">
      <c r="A82" s="120"/>
      <c r="B82" s="131"/>
      <c r="C82" s="131"/>
      <c r="D82" s="132"/>
      <c r="E82" s="133"/>
      <c r="F82" s="134"/>
      <c r="G82" s="133"/>
      <c r="H82" s="135"/>
      <c r="I82" s="110"/>
      <c r="J82" s="110"/>
      <c r="K82" s="110"/>
      <c r="L82" s="110"/>
      <c r="M82" s="110"/>
      <c r="N82" s="110"/>
      <c r="O82" s="110"/>
      <c r="P82" s="110"/>
      <c r="Q82" s="110"/>
      <c r="R82" s="110"/>
      <c r="S82" s="110"/>
      <c r="T82" s="110"/>
      <c r="U82" s="110"/>
      <c r="V82" s="110"/>
      <c r="W82" s="110"/>
      <c r="X82" s="110"/>
      <c r="Y82" s="110"/>
      <c r="Z82" s="110"/>
    </row>
    <row r="83" spans="1:26" ht="16" x14ac:dyDescent="0.2">
      <c r="A83" s="120"/>
      <c r="B83" s="131"/>
      <c r="C83" s="131"/>
      <c r="D83" s="132"/>
      <c r="E83" s="133"/>
      <c r="F83" s="134"/>
      <c r="G83" s="133"/>
      <c r="H83" s="135"/>
      <c r="I83" s="110"/>
      <c r="J83" s="110"/>
      <c r="K83" s="110"/>
      <c r="L83" s="110"/>
      <c r="M83" s="110"/>
      <c r="N83" s="110"/>
      <c r="O83" s="110"/>
      <c r="P83" s="110"/>
      <c r="Q83" s="110"/>
      <c r="R83" s="110"/>
      <c r="S83" s="110"/>
      <c r="T83" s="110"/>
      <c r="U83" s="110"/>
      <c r="V83" s="110"/>
      <c r="W83" s="110"/>
      <c r="X83" s="110"/>
      <c r="Y83" s="110"/>
      <c r="Z83" s="110"/>
    </row>
    <row r="84" spans="1:26" ht="16" x14ac:dyDescent="0.2">
      <c r="A84" s="120"/>
      <c r="B84" s="131"/>
      <c r="C84" s="131"/>
      <c r="D84" s="132"/>
      <c r="E84" s="133"/>
      <c r="F84" s="134"/>
      <c r="G84" s="133"/>
      <c r="H84" s="135"/>
      <c r="I84" s="110"/>
      <c r="J84" s="110"/>
      <c r="K84" s="110"/>
      <c r="L84" s="110"/>
      <c r="M84" s="110"/>
      <c r="N84" s="110"/>
      <c r="O84" s="110"/>
      <c r="P84" s="110"/>
      <c r="Q84" s="110"/>
      <c r="R84" s="110"/>
      <c r="S84" s="110"/>
      <c r="T84" s="110"/>
      <c r="U84" s="110"/>
      <c r="V84" s="110"/>
      <c r="W84" s="110"/>
      <c r="X84" s="110"/>
      <c r="Y84" s="110"/>
      <c r="Z84" s="110"/>
    </row>
    <row r="85" spans="1:26" ht="16" x14ac:dyDescent="0.2">
      <c r="A85" s="120"/>
      <c r="B85" s="131"/>
      <c r="C85" s="131"/>
      <c r="D85" s="132"/>
      <c r="E85" s="133"/>
      <c r="F85" s="134"/>
      <c r="G85" s="133"/>
      <c r="H85" s="135"/>
      <c r="I85" s="110"/>
      <c r="J85" s="110"/>
      <c r="K85" s="110"/>
      <c r="L85" s="110"/>
      <c r="M85" s="110"/>
      <c r="N85" s="110"/>
      <c r="O85" s="110"/>
      <c r="P85" s="110"/>
      <c r="Q85" s="110"/>
      <c r="R85" s="110"/>
      <c r="S85" s="110"/>
      <c r="T85" s="110"/>
      <c r="U85" s="110"/>
      <c r="V85" s="110"/>
      <c r="W85" s="110"/>
      <c r="X85" s="110"/>
      <c r="Y85" s="110"/>
      <c r="Z85" s="110"/>
    </row>
    <row r="86" spans="1:26" ht="16" x14ac:dyDescent="0.2">
      <c r="A86" s="120"/>
      <c r="B86" s="131"/>
      <c r="C86" s="131"/>
      <c r="D86" s="132"/>
      <c r="E86" s="133"/>
      <c r="F86" s="134"/>
      <c r="G86" s="133"/>
      <c r="H86" s="135"/>
      <c r="I86" s="110"/>
      <c r="J86" s="110"/>
      <c r="K86" s="110"/>
      <c r="L86" s="110"/>
      <c r="M86" s="110"/>
      <c r="N86" s="110"/>
      <c r="O86" s="110"/>
      <c r="P86" s="110"/>
      <c r="Q86" s="110"/>
      <c r="R86" s="110"/>
      <c r="S86" s="110"/>
      <c r="T86" s="110"/>
      <c r="U86" s="110"/>
      <c r="V86" s="110"/>
      <c r="W86" s="110"/>
      <c r="X86" s="110"/>
      <c r="Y86" s="110"/>
      <c r="Z86" s="110"/>
    </row>
    <row r="87" spans="1:26" ht="16" x14ac:dyDescent="0.2">
      <c r="A87" s="120"/>
      <c r="B87" s="131"/>
      <c r="C87" s="131"/>
      <c r="D87" s="132"/>
      <c r="E87" s="133"/>
      <c r="F87" s="134"/>
      <c r="G87" s="133"/>
      <c r="H87" s="135"/>
      <c r="I87" s="110"/>
      <c r="J87" s="110"/>
      <c r="K87" s="110"/>
      <c r="L87" s="110"/>
      <c r="M87" s="110"/>
      <c r="N87" s="110"/>
      <c r="O87" s="110"/>
      <c r="P87" s="110"/>
      <c r="Q87" s="110"/>
      <c r="R87" s="110"/>
      <c r="S87" s="110"/>
      <c r="T87" s="110"/>
      <c r="U87" s="110"/>
      <c r="V87" s="110"/>
      <c r="W87" s="110"/>
      <c r="X87" s="110"/>
      <c r="Y87" s="110"/>
      <c r="Z87" s="110"/>
    </row>
    <row r="88" spans="1:26" ht="16" x14ac:dyDescent="0.2">
      <c r="A88" s="120"/>
      <c r="B88" s="131"/>
      <c r="C88" s="131"/>
      <c r="D88" s="132"/>
      <c r="E88" s="133"/>
      <c r="F88" s="134"/>
      <c r="G88" s="133"/>
      <c r="H88" s="135"/>
      <c r="I88" s="110"/>
      <c r="J88" s="110"/>
      <c r="K88" s="110"/>
      <c r="L88" s="110"/>
      <c r="M88" s="110"/>
      <c r="N88" s="110"/>
      <c r="O88" s="110"/>
      <c r="P88" s="110"/>
      <c r="Q88" s="110"/>
      <c r="R88" s="110"/>
      <c r="S88" s="110"/>
      <c r="T88" s="110"/>
      <c r="U88" s="110"/>
      <c r="V88" s="110"/>
      <c r="W88" s="110"/>
      <c r="X88" s="110"/>
      <c r="Y88" s="110"/>
      <c r="Z88" s="110"/>
    </row>
    <row r="89" spans="1:26" ht="16" x14ac:dyDescent="0.2">
      <c r="A89" s="120"/>
      <c r="B89" s="131"/>
      <c r="C89" s="131"/>
      <c r="D89" s="132"/>
      <c r="E89" s="133"/>
      <c r="F89" s="134"/>
      <c r="G89" s="133"/>
      <c r="H89" s="135"/>
      <c r="I89" s="110"/>
      <c r="J89" s="110"/>
      <c r="K89" s="110"/>
      <c r="L89" s="110"/>
      <c r="M89" s="110"/>
      <c r="N89" s="110"/>
      <c r="O89" s="110"/>
      <c r="P89" s="110"/>
      <c r="Q89" s="110"/>
      <c r="R89" s="110"/>
      <c r="S89" s="110"/>
      <c r="T89" s="110"/>
      <c r="U89" s="110"/>
      <c r="V89" s="110"/>
      <c r="W89" s="110"/>
      <c r="X89" s="110"/>
      <c r="Y89" s="110"/>
      <c r="Z89" s="110"/>
    </row>
    <row r="90" spans="1:26" ht="16" x14ac:dyDescent="0.2">
      <c r="A90" s="120"/>
      <c r="B90" s="131"/>
      <c r="C90" s="131"/>
      <c r="D90" s="132"/>
      <c r="E90" s="133"/>
      <c r="F90" s="134"/>
      <c r="G90" s="133"/>
      <c r="H90" s="135"/>
      <c r="I90" s="110"/>
      <c r="J90" s="110"/>
      <c r="K90" s="110"/>
      <c r="L90" s="110"/>
      <c r="M90" s="110"/>
      <c r="N90" s="110"/>
      <c r="O90" s="110"/>
      <c r="P90" s="110"/>
      <c r="Q90" s="110"/>
      <c r="R90" s="110"/>
      <c r="S90" s="110"/>
      <c r="T90" s="110"/>
      <c r="U90" s="110"/>
      <c r="V90" s="110"/>
      <c r="W90" s="110"/>
      <c r="X90" s="110"/>
      <c r="Y90" s="110"/>
      <c r="Z90" s="110"/>
    </row>
    <row r="91" spans="1:26" ht="16" x14ac:dyDescent="0.2">
      <c r="A91" s="120"/>
      <c r="B91" s="131"/>
      <c r="C91" s="131"/>
      <c r="D91" s="132"/>
      <c r="E91" s="133"/>
      <c r="F91" s="134"/>
      <c r="G91" s="133"/>
      <c r="H91" s="135"/>
      <c r="I91" s="110"/>
      <c r="J91" s="110"/>
      <c r="K91" s="110"/>
      <c r="L91" s="110"/>
      <c r="M91" s="110"/>
      <c r="N91" s="110"/>
      <c r="O91" s="110"/>
      <c r="P91" s="110"/>
      <c r="Q91" s="110"/>
      <c r="R91" s="110"/>
      <c r="S91" s="110"/>
      <c r="T91" s="110"/>
      <c r="U91" s="110"/>
      <c r="V91" s="110"/>
      <c r="W91" s="110"/>
      <c r="X91" s="110"/>
      <c r="Y91" s="110"/>
      <c r="Z91" s="110"/>
    </row>
    <row r="92" spans="1:26" ht="16" x14ac:dyDescent="0.2">
      <c r="A92" s="120"/>
      <c r="B92" s="131"/>
      <c r="C92" s="131"/>
      <c r="D92" s="132"/>
      <c r="E92" s="133"/>
      <c r="F92" s="134"/>
      <c r="G92" s="133"/>
      <c r="H92" s="135"/>
      <c r="I92" s="110"/>
      <c r="J92" s="110"/>
      <c r="K92" s="110"/>
      <c r="L92" s="110"/>
      <c r="M92" s="110"/>
      <c r="N92" s="110"/>
      <c r="O92" s="110"/>
      <c r="P92" s="110"/>
      <c r="Q92" s="110"/>
      <c r="R92" s="110"/>
      <c r="S92" s="110"/>
      <c r="T92" s="110"/>
      <c r="U92" s="110"/>
      <c r="V92" s="110"/>
      <c r="W92" s="110"/>
      <c r="X92" s="110"/>
      <c r="Y92" s="110"/>
      <c r="Z92" s="110"/>
    </row>
    <row r="93" spans="1:26" ht="16" x14ac:dyDescent="0.2">
      <c r="A93" s="120"/>
      <c r="B93" s="131"/>
      <c r="C93" s="131"/>
      <c r="D93" s="132"/>
      <c r="E93" s="133"/>
      <c r="F93" s="134"/>
      <c r="G93" s="133"/>
      <c r="H93" s="135"/>
      <c r="I93" s="110"/>
      <c r="J93" s="110"/>
      <c r="K93" s="110"/>
      <c r="L93" s="110"/>
      <c r="M93" s="110"/>
      <c r="N93" s="110"/>
      <c r="O93" s="110"/>
      <c r="P93" s="110"/>
      <c r="Q93" s="110"/>
      <c r="R93" s="110"/>
      <c r="S93" s="110"/>
      <c r="T93" s="110"/>
      <c r="U93" s="110"/>
      <c r="V93" s="110"/>
      <c r="W93" s="110"/>
      <c r="X93" s="110"/>
      <c r="Y93" s="110"/>
      <c r="Z93" s="110"/>
    </row>
    <row r="94" spans="1:26" ht="16" x14ac:dyDescent="0.2">
      <c r="A94" s="120"/>
      <c r="B94" s="131"/>
      <c r="C94" s="131"/>
      <c r="D94" s="132"/>
      <c r="E94" s="133"/>
      <c r="F94" s="134"/>
      <c r="G94" s="133"/>
      <c r="H94" s="135"/>
      <c r="I94" s="110"/>
      <c r="J94" s="110"/>
      <c r="K94" s="110"/>
      <c r="L94" s="110"/>
      <c r="M94" s="110"/>
      <c r="N94" s="110"/>
      <c r="O94" s="110"/>
      <c r="P94" s="110"/>
      <c r="Q94" s="110"/>
      <c r="R94" s="110"/>
      <c r="S94" s="110"/>
      <c r="T94" s="110"/>
      <c r="U94" s="110"/>
      <c r="V94" s="110"/>
      <c r="W94" s="110"/>
      <c r="X94" s="110"/>
      <c r="Y94" s="110"/>
      <c r="Z94" s="110"/>
    </row>
    <row r="95" spans="1:26" ht="16" x14ac:dyDescent="0.2">
      <c r="A95" s="120"/>
      <c r="B95" s="131"/>
      <c r="C95" s="131"/>
      <c r="D95" s="132"/>
      <c r="E95" s="133"/>
      <c r="F95" s="134"/>
      <c r="G95" s="133"/>
      <c r="H95" s="135"/>
      <c r="I95" s="110"/>
      <c r="J95" s="110"/>
      <c r="K95" s="110"/>
      <c r="L95" s="110"/>
      <c r="M95" s="110"/>
      <c r="N95" s="110"/>
      <c r="O95" s="110"/>
      <c r="P95" s="110"/>
      <c r="Q95" s="110"/>
      <c r="R95" s="110"/>
      <c r="S95" s="110"/>
      <c r="T95" s="110"/>
      <c r="U95" s="110"/>
      <c r="V95" s="110"/>
      <c r="W95" s="110"/>
      <c r="X95" s="110"/>
      <c r="Y95" s="110"/>
      <c r="Z95" s="110"/>
    </row>
    <row r="96" spans="1:26" ht="16" x14ac:dyDescent="0.2">
      <c r="A96" s="120"/>
      <c r="B96" s="131"/>
      <c r="C96" s="131"/>
      <c r="D96" s="132"/>
      <c r="E96" s="133"/>
      <c r="F96" s="134"/>
      <c r="G96" s="133"/>
      <c r="H96" s="135"/>
      <c r="I96" s="110"/>
      <c r="J96" s="110"/>
      <c r="K96" s="110"/>
      <c r="L96" s="110"/>
      <c r="M96" s="110"/>
      <c r="N96" s="110"/>
      <c r="O96" s="110"/>
      <c r="P96" s="110"/>
      <c r="Q96" s="110"/>
      <c r="R96" s="110"/>
      <c r="S96" s="110"/>
      <c r="T96" s="110"/>
      <c r="U96" s="110"/>
      <c r="V96" s="110"/>
      <c r="W96" s="110"/>
      <c r="X96" s="110"/>
      <c r="Y96" s="110"/>
      <c r="Z96" s="110"/>
    </row>
    <row r="97" spans="1:26" ht="16" x14ac:dyDescent="0.2">
      <c r="A97" s="120"/>
      <c r="B97" s="131"/>
      <c r="C97" s="131"/>
      <c r="D97" s="132"/>
      <c r="E97" s="133"/>
      <c r="F97" s="134"/>
      <c r="G97" s="133"/>
      <c r="H97" s="135"/>
      <c r="I97" s="110"/>
      <c r="J97" s="110"/>
      <c r="K97" s="110"/>
      <c r="L97" s="110"/>
      <c r="M97" s="110"/>
      <c r="N97" s="110"/>
      <c r="O97" s="110"/>
      <c r="P97" s="110"/>
      <c r="Q97" s="110"/>
      <c r="R97" s="110"/>
      <c r="S97" s="110"/>
      <c r="T97" s="110"/>
      <c r="U97" s="110"/>
      <c r="V97" s="110"/>
      <c r="W97" s="110"/>
      <c r="X97" s="110"/>
      <c r="Y97" s="110"/>
      <c r="Z97" s="110"/>
    </row>
    <row r="98" spans="1:26" ht="16" x14ac:dyDescent="0.2">
      <c r="A98" s="120"/>
      <c r="B98" s="131"/>
      <c r="C98" s="131"/>
      <c r="D98" s="132"/>
      <c r="E98" s="133"/>
      <c r="F98" s="134"/>
      <c r="G98" s="133"/>
      <c r="H98" s="135"/>
      <c r="I98" s="110"/>
      <c r="J98" s="110"/>
      <c r="K98" s="110"/>
      <c r="L98" s="110"/>
      <c r="M98" s="110"/>
      <c r="N98" s="110"/>
      <c r="O98" s="110"/>
      <c r="P98" s="110"/>
      <c r="Q98" s="110"/>
      <c r="R98" s="110"/>
      <c r="S98" s="110"/>
      <c r="T98" s="110"/>
      <c r="U98" s="110"/>
      <c r="V98" s="110"/>
      <c r="W98" s="110"/>
      <c r="X98" s="110"/>
      <c r="Y98" s="110"/>
      <c r="Z98" s="110"/>
    </row>
    <row r="99" spans="1:26" ht="16" x14ac:dyDescent="0.2">
      <c r="A99" s="120"/>
      <c r="B99" s="131"/>
      <c r="C99" s="131"/>
      <c r="D99" s="132"/>
      <c r="E99" s="133"/>
      <c r="F99" s="134"/>
      <c r="G99" s="133"/>
      <c r="H99" s="135"/>
      <c r="I99" s="110"/>
      <c r="J99" s="110"/>
      <c r="K99" s="110"/>
      <c r="L99" s="110"/>
      <c r="M99" s="110"/>
      <c r="N99" s="110"/>
      <c r="O99" s="110"/>
      <c r="P99" s="110"/>
      <c r="Q99" s="110"/>
      <c r="R99" s="110"/>
      <c r="S99" s="110"/>
      <c r="T99" s="110"/>
      <c r="U99" s="110"/>
      <c r="V99" s="110"/>
      <c r="W99" s="110"/>
      <c r="X99" s="110"/>
      <c r="Y99" s="110"/>
      <c r="Z99" s="110"/>
    </row>
    <row r="100" spans="1:26" ht="16" x14ac:dyDescent="0.2">
      <c r="A100" s="120"/>
      <c r="B100" s="131"/>
      <c r="C100" s="131"/>
      <c r="D100" s="132"/>
      <c r="E100" s="133"/>
      <c r="F100" s="134"/>
      <c r="G100" s="133"/>
      <c r="H100" s="135"/>
      <c r="I100" s="110"/>
      <c r="J100" s="110"/>
      <c r="K100" s="110"/>
      <c r="L100" s="110"/>
      <c r="M100" s="110"/>
      <c r="N100" s="110"/>
      <c r="O100" s="110"/>
      <c r="P100" s="110"/>
      <c r="Q100" s="110"/>
      <c r="R100" s="110"/>
      <c r="S100" s="110"/>
      <c r="T100" s="110"/>
      <c r="U100" s="110"/>
      <c r="V100" s="110"/>
      <c r="W100" s="110"/>
      <c r="X100" s="110"/>
      <c r="Y100" s="110"/>
      <c r="Z100" s="110"/>
    </row>
    <row r="101" spans="1:26" ht="16" x14ac:dyDescent="0.2">
      <c r="A101" s="120"/>
      <c r="B101" s="131"/>
      <c r="C101" s="131"/>
      <c r="D101" s="132"/>
      <c r="E101" s="133"/>
      <c r="F101" s="134"/>
      <c r="G101" s="133"/>
      <c r="H101" s="135"/>
      <c r="I101" s="110"/>
      <c r="J101" s="110"/>
      <c r="K101" s="110"/>
      <c r="L101" s="110"/>
      <c r="M101" s="110"/>
      <c r="N101" s="110"/>
      <c r="O101" s="110"/>
      <c r="P101" s="110"/>
      <c r="Q101" s="110"/>
      <c r="R101" s="110"/>
      <c r="S101" s="110"/>
      <c r="T101" s="110"/>
      <c r="U101" s="110"/>
      <c r="V101" s="110"/>
      <c r="W101" s="110"/>
      <c r="X101" s="110"/>
      <c r="Y101" s="110"/>
      <c r="Z101" s="110"/>
    </row>
    <row r="102" spans="1:26" ht="16" x14ac:dyDescent="0.2">
      <c r="A102" s="120"/>
      <c r="B102" s="131"/>
      <c r="C102" s="131"/>
      <c r="D102" s="132"/>
      <c r="E102" s="133"/>
      <c r="F102" s="134"/>
      <c r="G102" s="133"/>
      <c r="H102" s="135"/>
      <c r="I102" s="110"/>
      <c r="J102" s="110"/>
      <c r="K102" s="110"/>
      <c r="L102" s="110"/>
      <c r="M102" s="110"/>
      <c r="N102" s="110"/>
      <c r="O102" s="110"/>
      <c r="P102" s="110"/>
      <c r="Q102" s="110"/>
      <c r="R102" s="110"/>
      <c r="S102" s="110"/>
      <c r="T102" s="110"/>
      <c r="U102" s="110"/>
      <c r="V102" s="110"/>
      <c r="W102" s="110"/>
      <c r="X102" s="110"/>
      <c r="Y102" s="110"/>
      <c r="Z102" s="110"/>
    </row>
    <row r="103" spans="1:26" ht="16" x14ac:dyDescent="0.2">
      <c r="A103" s="120"/>
      <c r="B103" s="131"/>
      <c r="C103" s="131"/>
      <c r="D103" s="132"/>
      <c r="E103" s="133"/>
      <c r="F103" s="134"/>
      <c r="G103" s="133"/>
      <c r="H103" s="135"/>
      <c r="I103" s="110"/>
      <c r="J103" s="110"/>
      <c r="K103" s="110"/>
      <c r="L103" s="110"/>
      <c r="M103" s="110"/>
      <c r="N103" s="110"/>
      <c r="O103" s="110"/>
      <c r="P103" s="110"/>
      <c r="Q103" s="110"/>
      <c r="R103" s="110"/>
      <c r="S103" s="110"/>
      <c r="T103" s="110"/>
      <c r="U103" s="110"/>
      <c r="V103" s="110"/>
      <c r="W103" s="110"/>
      <c r="X103" s="110"/>
      <c r="Y103" s="110"/>
      <c r="Z103" s="110"/>
    </row>
    <row r="104" spans="1:26" ht="16" x14ac:dyDescent="0.2">
      <c r="A104" s="120"/>
      <c r="B104" s="131"/>
      <c r="C104" s="131"/>
      <c r="D104" s="132"/>
      <c r="E104" s="133"/>
      <c r="F104" s="134"/>
      <c r="G104" s="133"/>
      <c r="H104" s="135"/>
      <c r="I104" s="110"/>
      <c r="J104" s="110"/>
      <c r="K104" s="110"/>
      <c r="L104" s="110"/>
      <c r="M104" s="110"/>
      <c r="N104" s="110"/>
      <c r="O104" s="110"/>
      <c r="P104" s="110"/>
      <c r="Q104" s="110"/>
      <c r="R104" s="110"/>
      <c r="S104" s="110"/>
      <c r="T104" s="110"/>
      <c r="U104" s="110"/>
      <c r="V104" s="110"/>
      <c r="W104" s="110"/>
      <c r="X104" s="110"/>
      <c r="Y104" s="110"/>
      <c r="Z104" s="110"/>
    </row>
    <row r="105" spans="1:26" ht="16" x14ac:dyDescent="0.2">
      <c r="A105" s="120"/>
      <c r="B105" s="131"/>
      <c r="C105" s="131"/>
      <c r="D105" s="132"/>
      <c r="E105" s="133"/>
      <c r="F105" s="134"/>
      <c r="G105" s="133"/>
      <c r="H105" s="135"/>
      <c r="I105" s="110"/>
      <c r="J105" s="110"/>
      <c r="K105" s="110"/>
      <c r="L105" s="110"/>
      <c r="M105" s="110"/>
      <c r="N105" s="110"/>
      <c r="O105" s="110"/>
      <c r="P105" s="110"/>
      <c r="Q105" s="110"/>
      <c r="R105" s="110"/>
      <c r="S105" s="110"/>
      <c r="T105" s="110"/>
      <c r="U105" s="110"/>
      <c r="V105" s="110"/>
      <c r="W105" s="110"/>
      <c r="X105" s="110"/>
      <c r="Y105" s="110"/>
      <c r="Z105" s="110"/>
    </row>
    <row r="106" spans="1:26" ht="16" x14ac:dyDescent="0.2">
      <c r="A106" s="120"/>
      <c r="B106" s="131"/>
      <c r="C106" s="131"/>
      <c r="D106" s="132"/>
      <c r="E106" s="133"/>
      <c r="F106" s="134"/>
      <c r="G106" s="133"/>
      <c r="H106" s="135"/>
      <c r="I106" s="110"/>
      <c r="J106" s="110"/>
      <c r="K106" s="110"/>
      <c r="L106" s="110"/>
      <c r="M106" s="110"/>
      <c r="N106" s="110"/>
      <c r="O106" s="110"/>
      <c r="P106" s="110"/>
      <c r="Q106" s="110"/>
      <c r="R106" s="110"/>
      <c r="S106" s="110"/>
      <c r="T106" s="110"/>
      <c r="U106" s="110"/>
      <c r="V106" s="110"/>
      <c r="W106" s="110"/>
      <c r="X106" s="110"/>
      <c r="Y106" s="110"/>
      <c r="Z106" s="110"/>
    </row>
    <row r="107" spans="1:26" ht="16" x14ac:dyDescent="0.2">
      <c r="A107" s="120"/>
      <c r="B107" s="131"/>
      <c r="C107" s="131"/>
      <c r="D107" s="132"/>
      <c r="E107" s="133"/>
      <c r="F107" s="134"/>
      <c r="G107" s="133"/>
      <c r="H107" s="135"/>
      <c r="I107" s="110"/>
      <c r="J107" s="110"/>
      <c r="K107" s="110"/>
      <c r="L107" s="110"/>
      <c r="M107" s="110"/>
      <c r="N107" s="110"/>
      <c r="O107" s="110"/>
      <c r="P107" s="110"/>
      <c r="Q107" s="110"/>
      <c r="R107" s="110"/>
      <c r="S107" s="110"/>
      <c r="T107" s="110"/>
      <c r="U107" s="110"/>
      <c r="V107" s="110"/>
      <c r="W107" s="110"/>
      <c r="X107" s="110"/>
      <c r="Y107" s="110"/>
      <c r="Z107" s="110"/>
    </row>
    <row r="108" spans="1:26" ht="16" x14ac:dyDescent="0.2">
      <c r="A108" s="120"/>
      <c r="B108" s="131"/>
      <c r="C108" s="131"/>
      <c r="D108" s="132"/>
      <c r="E108" s="133"/>
      <c r="F108" s="134"/>
      <c r="G108" s="133"/>
      <c r="H108" s="135"/>
      <c r="I108" s="110"/>
      <c r="J108" s="110"/>
      <c r="K108" s="110"/>
      <c r="L108" s="110"/>
      <c r="M108" s="110"/>
      <c r="N108" s="110"/>
      <c r="O108" s="110"/>
      <c r="P108" s="110"/>
      <c r="Q108" s="110"/>
      <c r="R108" s="110"/>
      <c r="S108" s="110"/>
      <c r="T108" s="110"/>
      <c r="U108" s="110"/>
      <c r="V108" s="110"/>
      <c r="W108" s="110"/>
      <c r="X108" s="110"/>
      <c r="Y108" s="110"/>
      <c r="Z108" s="110"/>
    </row>
    <row r="109" spans="1:26" ht="16" x14ac:dyDescent="0.2">
      <c r="A109" s="120"/>
      <c r="B109" s="131"/>
      <c r="C109" s="131"/>
      <c r="D109" s="132"/>
      <c r="E109" s="133"/>
      <c r="F109" s="134"/>
      <c r="G109" s="133"/>
      <c r="H109" s="135"/>
      <c r="I109" s="110"/>
      <c r="J109" s="110"/>
      <c r="K109" s="110"/>
      <c r="L109" s="110"/>
      <c r="M109" s="110"/>
      <c r="N109" s="110"/>
      <c r="O109" s="110"/>
      <c r="P109" s="110"/>
      <c r="Q109" s="110"/>
      <c r="R109" s="110"/>
      <c r="S109" s="110"/>
      <c r="T109" s="110"/>
      <c r="U109" s="110"/>
      <c r="V109" s="110"/>
      <c r="W109" s="110"/>
      <c r="X109" s="110"/>
      <c r="Y109" s="110"/>
      <c r="Z109" s="110"/>
    </row>
    <row r="110" spans="1:26" ht="16" x14ac:dyDescent="0.2">
      <c r="A110" s="120"/>
      <c r="B110" s="131"/>
      <c r="C110" s="131"/>
      <c r="D110" s="132"/>
      <c r="E110" s="133"/>
      <c r="F110" s="134"/>
      <c r="G110" s="133"/>
      <c r="H110" s="135"/>
      <c r="I110" s="110"/>
      <c r="J110" s="110"/>
      <c r="K110" s="110"/>
      <c r="L110" s="110"/>
      <c r="M110" s="110"/>
      <c r="N110" s="110"/>
      <c r="O110" s="110"/>
      <c r="P110" s="110"/>
      <c r="Q110" s="110"/>
      <c r="R110" s="110"/>
      <c r="S110" s="110"/>
      <c r="T110" s="110"/>
      <c r="U110" s="110"/>
      <c r="V110" s="110"/>
      <c r="W110" s="110"/>
      <c r="X110" s="110"/>
      <c r="Y110" s="110"/>
      <c r="Z110" s="110"/>
    </row>
    <row r="111" spans="1:26" ht="16" x14ac:dyDescent="0.2">
      <c r="A111" s="120"/>
      <c r="B111" s="131"/>
      <c r="C111" s="131"/>
      <c r="D111" s="132"/>
      <c r="E111" s="133"/>
      <c r="F111" s="134"/>
      <c r="G111" s="133"/>
      <c r="H111" s="135"/>
      <c r="I111" s="110"/>
      <c r="J111" s="110"/>
      <c r="K111" s="110"/>
      <c r="L111" s="110"/>
      <c r="M111" s="110"/>
      <c r="N111" s="110"/>
      <c r="O111" s="110"/>
      <c r="P111" s="110"/>
      <c r="Q111" s="110"/>
      <c r="R111" s="110"/>
      <c r="S111" s="110"/>
      <c r="T111" s="110"/>
      <c r="U111" s="110"/>
      <c r="V111" s="110"/>
      <c r="W111" s="110"/>
      <c r="X111" s="110"/>
      <c r="Y111" s="110"/>
      <c r="Z111" s="110"/>
    </row>
    <row r="112" spans="1:26" ht="16" x14ac:dyDescent="0.2">
      <c r="A112" s="120"/>
      <c r="B112" s="131"/>
      <c r="C112" s="131"/>
      <c r="D112" s="132"/>
      <c r="E112" s="133"/>
      <c r="F112" s="134"/>
      <c r="G112" s="133"/>
      <c r="H112" s="135"/>
      <c r="I112" s="110"/>
      <c r="J112" s="110"/>
      <c r="K112" s="110"/>
      <c r="L112" s="110"/>
      <c r="M112" s="110"/>
      <c r="N112" s="110"/>
      <c r="O112" s="110"/>
      <c r="P112" s="110"/>
      <c r="Q112" s="110"/>
      <c r="R112" s="110"/>
      <c r="S112" s="110"/>
      <c r="T112" s="110"/>
      <c r="U112" s="110"/>
      <c r="V112" s="110"/>
      <c r="W112" s="110"/>
      <c r="X112" s="110"/>
      <c r="Y112" s="110"/>
      <c r="Z112" s="110"/>
    </row>
    <row r="113" spans="1:26" ht="16" x14ac:dyDescent="0.2">
      <c r="A113" s="120"/>
      <c r="B113" s="131"/>
      <c r="C113" s="131"/>
      <c r="D113" s="132"/>
      <c r="E113" s="133"/>
      <c r="F113" s="134"/>
      <c r="G113" s="133"/>
      <c r="H113" s="135"/>
      <c r="I113" s="110"/>
      <c r="J113" s="110"/>
      <c r="K113" s="110"/>
      <c r="L113" s="110"/>
      <c r="M113" s="110"/>
      <c r="N113" s="110"/>
      <c r="O113" s="110"/>
      <c r="P113" s="110"/>
      <c r="Q113" s="110"/>
      <c r="R113" s="110"/>
      <c r="S113" s="110"/>
      <c r="T113" s="110"/>
      <c r="U113" s="110"/>
      <c r="V113" s="110"/>
      <c r="W113" s="110"/>
      <c r="X113" s="110"/>
      <c r="Y113" s="110"/>
      <c r="Z113" s="110"/>
    </row>
    <row r="114" spans="1:26" ht="16" x14ac:dyDescent="0.2">
      <c r="A114" s="120"/>
      <c r="B114" s="131"/>
      <c r="C114" s="131"/>
      <c r="D114" s="132"/>
      <c r="E114" s="133"/>
      <c r="F114" s="134"/>
      <c r="G114" s="133"/>
      <c r="H114" s="135"/>
      <c r="I114" s="110"/>
      <c r="J114" s="110"/>
      <c r="K114" s="110"/>
      <c r="L114" s="110"/>
      <c r="M114" s="110"/>
      <c r="N114" s="110"/>
      <c r="O114" s="110"/>
      <c r="P114" s="110"/>
      <c r="Q114" s="110"/>
      <c r="R114" s="110"/>
      <c r="S114" s="110"/>
      <c r="T114" s="110"/>
      <c r="U114" s="110"/>
      <c r="V114" s="110"/>
      <c r="W114" s="110"/>
      <c r="X114" s="110"/>
      <c r="Y114" s="110"/>
      <c r="Z114" s="110"/>
    </row>
    <row r="115" spans="1:26" ht="16" x14ac:dyDescent="0.2">
      <c r="A115" s="120"/>
      <c r="B115" s="131"/>
      <c r="C115" s="131"/>
      <c r="D115" s="132"/>
      <c r="E115" s="133"/>
      <c r="F115" s="134"/>
      <c r="G115" s="133"/>
      <c r="H115" s="135"/>
      <c r="I115" s="110"/>
      <c r="J115" s="110"/>
      <c r="K115" s="110"/>
      <c r="L115" s="110"/>
      <c r="M115" s="110"/>
      <c r="N115" s="110"/>
      <c r="O115" s="110"/>
      <c r="P115" s="110"/>
      <c r="Q115" s="110"/>
      <c r="R115" s="110"/>
      <c r="S115" s="110"/>
      <c r="T115" s="110"/>
      <c r="U115" s="110"/>
      <c r="V115" s="110"/>
      <c r="W115" s="110"/>
      <c r="X115" s="110"/>
      <c r="Y115" s="110"/>
      <c r="Z115" s="110"/>
    </row>
    <row r="116" spans="1:26" ht="16" x14ac:dyDescent="0.2">
      <c r="A116" s="120"/>
      <c r="B116" s="131"/>
      <c r="C116" s="131"/>
      <c r="D116" s="132"/>
      <c r="E116" s="133"/>
      <c r="F116" s="134"/>
      <c r="G116" s="133"/>
      <c r="H116" s="135"/>
      <c r="I116" s="110"/>
      <c r="J116" s="110"/>
      <c r="K116" s="110"/>
      <c r="L116" s="110"/>
      <c r="M116" s="110"/>
      <c r="N116" s="110"/>
      <c r="O116" s="110"/>
      <c r="P116" s="110"/>
      <c r="Q116" s="110"/>
      <c r="R116" s="110"/>
      <c r="S116" s="110"/>
      <c r="T116" s="110"/>
      <c r="U116" s="110"/>
      <c r="V116" s="110"/>
      <c r="W116" s="110"/>
      <c r="X116" s="110"/>
      <c r="Y116" s="110"/>
      <c r="Z116" s="110"/>
    </row>
    <row r="117" spans="1:26" ht="16" x14ac:dyDescent="0.2">
      <c r="A117" s="120"/>
      <c r="B117" s="131"/>
      <c r="C117" s="131"/>
      <c r="D117" s="132"/>
      <c r="E117" s="133"/>
      <c r="F117" s="134"/>
      <c r="G117" s="133"/>
      <c r="H117" s="135"/>
      <c r="I117" s="110"/>
      <c r="J117" s="110"/>
      <c r="K117" s="110"/>
      <c r="L117" s="110"/>
      <c r="M117" s="110"/>
      <c r="N117" s="110"/>
      <c r="O117" s="110"/>
      <c r="P117" s="110"/>
      <c r="Q117" s="110"/>
      <c r="R117" s="110"/>
      <c r="S117" s="110"/>
      <c r="T117" s="110"/>
      <c r="U117" s="110"/>
      <c r="V117" s="110"/>
      <c r="W117" s="110"/>
      <c r="X117" s="110"/>
      <c r="Y117" s="110"/>
      <c r="Z117" s="110"/>
    </row>
    <row r="118" spans="1:26" ht="16" x14ac:dyDescent="0.2">
      <c r="A118" s="120"/>
      <c r="B118" s="131"/>
      <c r="C118" s="131"/>
      <c r="D118" s="132"/>
      <c r="E118" s="133"/>
      <c r="F118" s="134"/>
      <c r="G118" s="133"/>
      <c r="H118" s="135"/>
      <c r="I118" s="110"/>
      <c r="J118" s="110"/>
      <c r="K118" s="110"/>
      <c r="L118" s="110"/>
      <c r="M118" s="110"/>
      <c r="N118" s="110"/>
      <c r="O118" s="110"/>
      <c r="P118" s="110"/>
      <c r="Q118" s="110"/>
      <c r="R118" s="110"/>
      <c r="S118" s="110"/>
      <c r="T118" s="110"/>
      <c r="U118" s="110"/>
      <c r="V118" s="110"/>
      <c r="W118" s="110"/>
      <c r="X118" s="110"/>
      <c r="Y118" s="110"/>
      <c r="Z118" s="110"/>
    </row>
    <row r="119" spans="1:26" ht="16" x14ac:dyDescent="0.2">
      <c r="A119" s="120"/>
      <c r="B119" s="131"/>
      <c r="C119" s="131"/>
      <c r="D119" s="132"/>
      <c r="E119" s="133"/>
      <c r="F119" s="134"/>
      <c r="G119" s="133"/>
      <c r="H119" s="135"/>
      <c r="I119" s="110"/>
      <c r="J119" s="110"/>
      <c r="K119" s="110"/>
      <c r="L119" s="110"/>
      <c r="M119" s="110"/>
      <c r="N119" s="110"/>
      <c r="O119" s="110"/>
      <c r="P119" s="110"/>
      <c r="Q119" s="110"/>
      <c r="R119" s="110"/>
      <c r="S119" s="110"/>
      <c r="T119" s="110"/>
      <c r="U119" s="110"/>
      <c r="V119" s="110"/>
      <c r="W119" s="110"/>
      <c r="X119" s="110"/>
      <c r="Y119" s="110"/>
      <c r="Z119" s="110"/>
    </row>
    <row r="120" spans="1:26" ht="16" x14ac:dyDescent="0.2">
      <c r="A120" s="120"/>
      <c r="B120" s="131"/>
      <c r="C120" s="131"/>
      <c r="D120" s="132"/>
      <c r="E120" s="133"/>
      <c r="F120" s="134"/>
      <c r="G120" s="133"/>
      <c r="H120" s="135"/>
      <c r="I120" s="110"/>
      <c r="J120" s="110"/>
      <c r="K120" s="110"/>
      <c r="L120" s="110"/>
      <c r="M120" s="110"/>
      <c r="N120" s="110"/>
      <c r="O120" s="110"/>
      <c r="P120" s="110"/>
      <c r="Q120" s="110"/>
      <c r="R120" s="110"/>
      <c r="S120" s="110"/>
      <c r="T120" s="110"/>
      <c r="U120" s="110"/>
      <c r="V120" s="110"/>
      <c r="W120" s="110"/>
      <c r="X120" s="110"/>
      <c r="Y120" s="110"/>
      <c r="Z120" s="110"/>
    </row>
    <row r="121" spans="1:26" ht="16" x14ac:dyDescent="0.2">
      <c r="A121" s="120"/>
      <c r="B121" s="131"/>
      <c r="C121" s="131"/>
      <c r="D121" s="132"/>
      <c r="E121" s="133"/>
      <c r="F121" s="134"/>
      <c r="G121" s="133"/>
      <c r="H121" s="135"/>
      <c r="I121" s="110"/>
      <c r="J121" s="110"/>
      <c r="K121" s="110"/>
      <c r="L121" s="110"/>
      <c r="M121" s="110"/>
      <c r="N121" s="110"/>
      <c r="O121" s="110"/>
      <c r="P121" s="110"/>
      <c r="Q121" s="110"/>
      <c r="R121" s="110"/>
      <c r="S121" s="110"/>
      <c r="T121" s="110"/>
      <c r="U121" s="110"/>
      <c r="V121" s="110"/>
      <c r="W121" s="110"/>
      <c r="X121" s="110"/>
      <c r="Y121" s="110"/>
      <c r="Z121" s="110"/>
    </row>
    <row r="122" spans="1:26" ht="16" x14ac:dyDescent="0.2">
      <c r="A122" s="120"/>
      <c r="B122" s="131"/>
      <c r="C122" s="131"/>
      <c r="D122" s="132"/>
      <c r="E122" s="133"/>
      <c r="F122" s="134"/>
      <c r="G122" s="133"/>
      <c r="H122" s="135"/>
      <c r="I122" s="110"/>
      <c r="J122" s="110"/>
      <c r="K122" s="110"/>
      <c r="L122" s="110"/>
      <c r="M122" s="110"/>
      <c r="N122" s="110"/>
      <c r="O122" s="110"/>
      <c r="P122" s="110"/>
      <c r="Q122" s="110"/>
      <c r="R122" s="110"/>
      <c r="S122" s="110"/>
      <c r="T122" s="110"/>
      <c r="U122" s="110"/>
      <c r="V122" s="110"/>
      <c r="W122" s="110"/>
      <c r="X122" s="110"/>
      <c r="Y122" s="110"/>
      <c r="Z122" s="110"/>
    </row>
    <row r="123" spans="1:26" ht="16" x14ac:dyDescent="0.2">
      <c r="A123" s="120"/>
      <c r="B123" s="131"/>
      <c r="C123" s="131"/>
      <c r="D123" s="132"/>
      <c r="E123" s="133"/>
      <c r="F123" s="134"/>
      <c r="G123" s="133"/>
      <c r="H123" s="135"/>
      <c r="I123" s="110"/>
      <c r="J123" s="110"/>
      <c r="K123" s="110"/>
      <c r="L123" s="110"/>
      <c r="M123" s="110"/>
      <c r="N123" s="110"/>
      <c r="O123" s="110"/>
      <c r="P123" s="110"/>
      <c r="Q123" s="110"/>
      <c r="R123" s="110"/>
      <c r="S123" s="110"/>
      <c r="T123" s="110"/>
      <c r="U123" s="110"/>
      <c r="V123" s="110"/>
      <c r="W123" s="110"/>
      <c r="X123" s="110"/>
      <c r="Y123" s="110"/>
      <c r="Z123" s="110"/>
    </row>
    <row r="124" spans="1:26" ht="16" x14ac:dyDescent="0.2">
      <c r="A124" s="120"/>
      <c r="B124" s="131"/>
      <c r="C124" s="131"/>
      <c r="D124" s="132"/>
      <c r="E124" s="133"/>
      <c r="F124" s="134"/>
      <c r="G124" s="133"/>
      <c r="H124" s="135"/>
      <c r="I124" s="110"/>
      <c r="J124" s="110"/>
      <c r="K124" s="110"/>
      <c r="L124" s="110"/>
      <c r="M124" s="110"/>
      <c r="N124" s="110"/>
      <c r="O124" s="110"/>
      <c r="P124" s="110"/>
      <c r="Q124" s="110"/>
      <c r="R124" s="110"/>
      <c r="S124" s="110"/>
      <c r="T124" s="110"/>
      <c r="U124" s="110"/>
      <c r="V124" s="110"/>
      <c r="W124" s="110"/>
      <c r="X124" s="110"/>
      <c r="Y124" s="110"/>
      <c r="Z124" s="110"/>
    </row>
    <row r="125" spans="1:26" ht="16" x14ac:dyDescent="0.2">
      <c r="A125" s="120"/>
      <c r="B125" s="131"/>
      <c r="C125" s="131"/>
      <c r="D125" s="132"/>
      <c r="E125" s="133"/>
      <c r="F125" s="134"/>
      <c r="G125" s="133"/>
      <c r="H125" s="135"/>
      <c r="I125" s="110"/>
      <c r="J125" s="110"/>
      <c r="K125" s="110"/>
      <c r="L125" s="110"/>
      <c r="M125" s="110"/>
      <c r="N125" s="110"/>
      <c r="O125" s="110"/>
      <c r="P125" s="110"/>
      <c r="Q125" s="110"/>
      <c r="R125" s="110"/>
      <c r="S125" s="110"/>
      <c r="T125" s="110"/>
      <c r="U125" s="110"/>
      <c r="V125" s="110"/>
      <c r="W125" s="110"/>
      <c r="X125" s="110"/>
      <c r="Y125" s="110"/>
      <c r="Z125" s="110"/>
    </row>
    <row r="126" spans="1:26" ht="16" x14ac:dyDescent="0.2">
      <c r="A126" s="120"/>
      <c r="B126" s="131"/>
      <c r="C126" s="131"/>
      <c r="D126" s="132"/>
      <c r="E126" s="133"/>
      <c r="F126" s="134"/>
      <c r="G126" s="133"/>
      <c r="H126" s="135"/>
      <c r="I126" s="110"/>
      <c r="J126" s="110"/>
      <c r="K126" s="110"/>
      <c r="L126" s="110"/>
      <c r="M126" s="110"/>
      <c r="N126" s="110"/>
      <c r="O126" s="110"/>
      <c r="P126" s="110"/>
      <c r="Q126" s="110"/>
      <c r="R126" s="110"/>
      <c r="S126" s="110"/>
      <c r="T126" s="110"/>
      <c r="U126" s="110"/>
      <c r="V126" s="110"/>
      <c r="W126" s="110"/>
      <c r="X126" s="110"/>
      <c r="Y126" s="110"/>
      <c r="Z126" s="110"/>
    </row>
    <row r="127" spans="1:26" ht="16" x14ac:dyDescent="0.2">
      <c r="A127" s="120"/>
      <c r="B127" s="131"/>
      <c r="C127" s="131"/>
      <c r="D127" s="132"/>
      <c r="E127" s="133"/>
      <c r="F127" s="134"/>
      <c r="G127" s="133"/>
      <c r="H127" s="135"/>
      <c r="I127" s="110"/>
      <c r="J127" s="110"/>
      <c r="K127" s="110"/>
      <c r="L127" s="110"/>
      <c r="M127" s="110"/>
      <c r="N127" s="110"/>
      <c r="O127" s="110"/>
      <c r="P127" s="110"/>
      <c r="Q127" s="110"/>
      <c r="R127" s="110"/>
      <c r="S127" s="110"/>
      <c r="T127" s="110"/>
      <c r="U127" s="110"/>
      <c r="V127" s="110"/>
      <c r="W127" s="110"/>
      <c r="X127" s="110"/>
      <c r="Y127" s="110"/>
      <c r="Z127" s="110"/>
    </row>
    <row r="128" spans="1:26" ht="16" x14ac:dyDescent="0.2">
      <c r="A128" s="120"/>
      <c r="B128" s="131"/>
      <c r="C128" s="131"/>
      <c r="D128" s="132"/>
      <c r="E128" s="133"/>
      <c r="F128" s="134"/>
      <c r="G128" s="133"/>
      <c r="H128" s="135"/>
      <c r="I128" s="110"/>
      <c r="J128" s="110"/>
      <c r="K128" s="110"/>
      <c r="L128" s="110"/>
      <c r="M128" s="110"/>
      <c r="N128" s="110"/>
      <c r="O128" s="110"/>
      <c r="P128" s="110"/>
      <c r="Q128" s="110"/>
      <c r="R128" s="110"/>
      <c r="S128" s="110"/>
      <c r="T128" s="110"/>
      <c r="U128" s="110"/>
      <c r="V128" s="110"/>
      <c r="W128" s="110"/>
      <c r="X128" s="110"/>
      <c r="Y128" s="110"/>
      <c r="Z128" s="110"/>
    </row>
    <row r="129" spans="1:26" ht="16" x14ac:dyDescent="0.2">
      <c r="A129" s="120"/>
      <c r="B129" s="131"/>
      <c r="C129" s="131"/>
      <c r="D129" s="132"/>
      <c r="E129" s="133"/>
      <c r="F129" s="134"/>
      <c r="G129" s="133"/>
      <c r="H129" s="135"/>
      <c r="I129" s="110"/>
      <c r="J129" s="110"/>
      <c r="K129" s="110"/>
      <c r="L129" s="110"/>
      <c r="M129" s="110"/>
      <c r="N129" s="110"/>
      <c r="O129" s="110"/>
      <c r="P129" s="110"/>
      <c r="Q129" s="110"/>
      <c r="R129" s="110"/>
      <c r="S129" s="110"/>
      <c r="T129" s="110"/>
      <c r="U129" s="110"/>
      <c r="V129" s="110"/>
      <c r="W129" s="110"/>
      <c r="X129" s="110"/>
      <c r="Y129" s="110"/>
      <c r="Z129" s="110"/>
    </row>
    <row r="130" spans="1:26" ht="16" x14ac:dyDescent="0.2">
      <c r="A130" s="120"/>
      <c r="B130" s="131"/>
      <c r="C130" s="131"/>
      <c r="D130" s="132"/>
      <c r="E130" s="133"/>
      <c r="F130" s="134"/>
      <c r="G130" s="133"/>
      <c r="H130" s="135"/>
      <c r="I130" s="110"/>
      <c r="J130" s="110"/>
      <c r="K130" s="110"/>
      <c r="L130" s="110"/>
      <c r="M130" s="110"/>
      <c r="N130" s="110"/>
      <c r="O130" s="110"/>
      <c r="P130" s="110"/>
      <c r="Q130" s="110"/>
      <c r="R130" s="110"/>
      <c r="S130" s="110"/>
      <c r="T130" s="110"/>
      <c r="U130" s="110"/>
      <c r="V130" s="110"/>
      <c r="W130" s="110"/>
      <c r="X130" s="110"/>
      <c r="Y130" s="110"/>
      <c r="Z130" s="110"/>
    </row>
    <row r="131" spans="1:26" ht="16" x14ac:dyDescent="0.2">
      <c r="A131" s="120"/>
      <c r="B131" s="131"/>
      <c r="C131" s="131"/>
      <c r="D131" s="132"/>
      <c r="E131" s="133"/>
      <c r="F131" s="134"/>
      <c r="G131" s="133"/>
      <c r="H131" s="135"/>
      <c r="I131" s="110"/>
      <c r="J131" s="110"/>
      <c r="K131" s="110"/>
      <c r="L131" s="110"/>
      <c r="M131" s="110"/>
      <c r="N131" s="110"/>
      <c r="O131" s="110"/>
      <c r="P131" s="110"/>
      <c r="Q131" s="110"/>
      <c r="R131" s="110"/>
      <c r="S131" s="110"/>
      <c r="T131" s="110"/>
      <c r="U131" s="110"/>
      <c r="V131" s="110"/>
      <c r="W131" s="110"/>
      <c r="X131" s="110"/>
      <c r="Y131" s="110"/>
      <c r="Z131" s="110"/>
    </row>
    <row r="132" spans="1:26" ht="16" x14ac:dyDescent="0.2">
      <c r="A132" s="120"/>
      <c r="B132" s="131"/>
      <c r="C132" s="131"/>
      <c r="D132" s="132"/>
      <c r="E132" s="133"/>
      <c r="F132" s="134"/>
      <c r="G132" s="133"/>
      <c r="H132" s="135"/>
      <c r="I132" s="110"/>
      <c r="J132" s="110"/>
      <c r="K132" s="110"/>
      <c r="L132" s="110"/>
      <c r="M132" s="110"/>
      <c r="N132" s="110"/>
      <c r="O132" s="110"/>
      <c r="P132" s="110"/>
      <c r="Q132" s="110"/>
      <c r="R132" s="110"/>
      <c r="S132" s="110"/>
      <c r="T132" s="110"/>
      <c r="U132" s="110"/>
      <c r="V132" s="110"/>
      <c r="W132" s="110"/>
      <c r="X132" s="110"/>
      <c r="Y132" s="110"/>
      <c r="Z132" s="110"/>
    </row>
    <row r="133" spans="1:26" ht="16" x14ac:dyDescent="0.2">
      <c r="A133" s="120"/>
      <c r="B133" s="131"/>
      <c r="C133" s="131"/>
      <c r="D133" s="132"/>
      <c r="E133" s="133"/>
      <c r="F133" s="134"/>
      <c r="G133" s="133"/>
      <c r="H133" s="135"/>
      <c r="I133" s="110"/>
      <c r="J133" s="110"/>
      <c r="K133" s="110"/>
      <c r="L133" s="110"/>
      <c r="M133" s="110"/>
      <c r="N133" s="110"/>
      <c r="O133" s="110"/>
      <c r="P133" s="110"/>
      <c r="Q133" s="110"/>
      <c r="R133" s="110"/>
      <c r="S133" s="110"/>
      <c r="T133" s="110"/>
      <c r="U133" s="110"/>
      <c r="V133" s="110"/>
      <c r="W133" s="110"/>
      <c r="X133" s="110"/>
      <c r="Y133" s="110"/>
      <c r="Z133" s="110"/>
    </row>
    <row r="134" spans="1:26" ht="16" x14ac:dyDescent="0.2">
      <c r="A134" s="120"/>
      <c r="B134" s="131"/>
      <c r="C134" s="131"/>
      <c r="D134" s="132"/>
      <c r="E134" s="133"/>
      <c r="F134" s="134"/>
      <c r="G134" s="133"/>
      <c r="H134" s="135"/>
      <c r="I134" s="110"/>
      <c r="J134" s="110"/>
      <c r="K134" s="110"/>
      <c r="L134" s="110"/>
      <c r="M134" s="110"/>
      <c r="N134" s="110"/>
      <c r="O134" s="110"/>
      <c r="P134" s="110"/>
      <c r="Q134" s="110"/>
      <c r="R134" s="110"/>
      <c r="S134" s="110"/>
      <c r="T134" s="110"/>
      <c r="U134" s="110"/>
      <c r="V134" s="110"/>
      <c r="W134" s="110"/>
      <c r="X134" s="110"/>
      <c r="Y134" s="110"/>
      <c r="Z134" s="110"/>
    </row>
    <row r="135" spans="1:26" ht="16" x14ac:dyDescent="0.2">
      <c r="A135" s="120"/>
      <c r="B135" s="131"/>
      <c r="C135" s="131"/>
      <c r="D135" s="132"/>
      <c r="E135" s="133"/>
      <c r="F135" s="134"/>
      <c r="G135" s="133"/>
      <c r="H135" s="135"/>
      <c r="I135" s="110"/>
      <c r="J135" s="110"/>
      <c r="K135" s="110"/>
      <c r="L135" s="110"/>
      <c r="M135" s="110"/>
      <c r="N135" s="110"/>
      <c r="O135" s="110"/>
      <c r="P135" s="110"/>
      <c r="Q135" s="110"/>
      <c r="R135" s="110"/>
      <c r="S135" s="110"/>
      <c r="T135" s="110"/>
      <c r="U135" s="110"/>
      <c r="V135" s="110"/>
      <c r="W135" s="110"/>
      <c r="X135" s="110"/>
      <c r="Y135" s="110"/>
      <c r="Z135" s="110"/>
    </row>
    <row r="136" spans="1:26" ht="16" x14ac:dyDescent="0.2">
      <c r="A136" s="120"/>
      <c r="B136" s="131"/>
      <c r="C136" s="131"/>
      <c r="D136" s="132"/>
      <c r="E136" s="133"/>
      <c r="F136" s="134"/>
      <c r="G136" s="133"/>
      <c r="H136" s="135"/>
      <c r="I136" s="110"/>
      <c r="J136" s="110"/>
      <c r="K136" s="110"/>
      <c r="L136" s="110"/>
      <c r="M136" s="110"/>
      <c r="N136" s="110"/>
      <c r="O136" s="110"/>
      <c r="P136" s="110"/>
      <c r="Q136" s="110"/>
      <c r="R136" s="110"/>
      <c r="S136" s="110"/>
      <c r="T136" s="110"/>
      <c r="U136" s="110"/>
      <c r="V136" s="110"/>
      <c r="W136" s="110"/>
      <c r="X136" s="110"/>
      <c r="Y136" s="110"/>
      <c r="Z136" s="110"/>
    </row>
    <row r="137" spans="1:26" ht="16" x14ac:dyDescent="0.2">
      <c r="A137" s="120"/>
      <c r="B137" s="131"/>
      <c r="C137" s="131"/>
      <c r="D137" s="132"/>
      <c r="E137" s="133"/>
      <c r="F137" s="134"/>
      <c r="G137" s="133"/>
      <c r="H137" s="135"/>
      <c r="I137" s="110"/>
      <c r="J137" s="110"/>
      <c r="K137" s="110"/>
      <c r="L137" s="110"/>
      <c r="M137" s="110"/>
      <c r="N137" s="110"/>
      <c r="O137" s="110"/>
      <c r="P137" s="110"/>
      <c r="Q137" s="110"/>
      <c r="R137" s="110"/>
      <c r="S137" s="110"/>
      <c r="T137" s="110"/>
      <c r="U137" s="110"/>
      <c r="V137" s="110"/>
      <c r="W137" s="110"/>
      <c r="X137" s="110"/>
      <c r="Y137" s="110"/>
      <c r="Z137" s="110"/>
    </row>
    <row r="138" spans="1:26" ht="16" x14ac:dyDescent="0.2">
      <c r="A138" s="120"/>
      <c r="B138" s="131"/>
      <c r="C138" s="131"/>
      <c r="D138" s="132"/>
      <c r="E138" s="133"/>
      <c r="F138" s="134"/>
      <c r="G138" s="133"/>
      <c r="H138" s="135"/>
      <c r="I138" s="110"/>
      <c r="J138" s="110"/>
      <c r="K138" s="110"/>
      <c r="L138" s="110"/>
      <c r="M138" s="110"/>
      <c r="N138" s="110"/>
      <c r="O138" s="110"/>
      <c r="P138" s="110"/>
      <c r="Q138" s="110"/>
      <c r="R138" s="110"/>
      <c r="S138" s="110"/>
      <c r="T138" s="110"/>
      <c r="U138" s="110"/>
      <c r="V138" s="110"/>
      <c r="W138" s="110"/>
      <c r="X138" s="110"/>
      <c r="Y138" s="110"/>
      <c r="Z138" s="110"/>
    </row>
    <row r="139" spans="1:26" ht="16" x14ac:dyDescent="0.2">
      <c r="A139" s="120"/>
      <c r="B139" s="131"/>
      <c r="C139" s="131"/>
      <c r="D139" s="132"/>
      <c r="E139" s="133"/>
      <c r="F139" s="134"/>
      <c r="G139" s="133"/>
      <c r="H139" s="135"/>
      <c r="I139" s="110"/>
      <c r="J139" s="110"/>
      <c r="K139" s="110"/>
      <c r="L139" s="110"/>
      <c r="M139" s="110"/>
      <c r="N139" s="110"/>
      <c r="O139" s="110"/>
      <c r="P139" s="110"/>
      <c r="Q139" s="110"/>
      <c r="R139" s="110"/>
      <c r="S139" s="110"/>
      <c r="T139" s="110"/>
      <c r="U139" s="110"/>
      <c r="V139" s="110"/>
      <c r="W139" s="110"/>
      <c r="X139" s="110"/>
      <c r="Y139" s="110"/>
      <c r="Z139" s="110"/>
    </row>
    <row r="140" spans="1:26" ht="16" x14ac:dyDescent="0.2">
      <c r="A140" s="120"/>
      <c r="B140" s="131"/>
      <c r="C140" s="131"/>
      <c r="D140" s="132"/>
      <c r="E140" s="133"/>
      <c r="F140" s="134"/>
      <c r="G140" s="133"/>
      <c r="H140" s="135"/>
      <c r="I140" s="110"/>
      <c r="J140" s="110"/>
      <c r="K140" s="110"/>
      <c r="L140" s="110"/>
      <c r="M140" s="110"/>
      <c r="N140" s="110"/>
      <c r="O140" s="110"/>
      <c r="P140" s="110"/>
      <c r="Q140" s="110"/>
      <c r="R140" s="110"/>
      <c r="S140" s="110"/>
      <c r="T140" s="110"/>
      <c r="U140" s="110"/>
      <c r="V140" s="110"/>
      <c r="W140" s="110"/>
      <c r="X140" s="110"/>
      <c r="Y140" s="110"/>
      <c r="Z140" s="110"/>
    </row>
    <row r="141" spans="1:26" ht="16" x14ac:dyDescent="0.2">
      <c r="A141" s="120"/>
      <c r="B141" s="131"/>
      <c r="C141" s="131"/>
      <c r="D141" s="132"/>
      <c r="E141" s="133"/>
      <c r="F141" s="134"/>
      <c r="G141" s="133"/>
      <c r="H141" s="135"/>
      <c r="I141" s="110"/>
      <c r="J141" s="110"/>
      <c r="K141" s="110"/>
      <c r="L141" s="110"/>
      <c r="M141" s="110"/>
      <c r="N141" s="110"/>
      <c r="O141" s="110"/>
      <c r="P141" s="110"/>
      <c r="Q141" s="110"/>
      <c r="R141" s="110"/>
      <c r="S141" s="110"/>
      <c r="T141" s="110"/>
      <c r="U141" s="110"/>
      <c r="V141" s="110"/>
      <c r="W141" s="110"/>
      <c r="X141" s="110"/>
      <c r="Y141" s="110"/>
      <c r="Z141" s="110"/>
    </row>
    <row r="142" spans="1:26" ht="16" x14ac:dyDescent="0.2">
      <c r="A142" s="120"/>
      <c r="B142" s="131"/>
      <c r="C142" s="131"/>
      <c r="D142" s="132"/>
      <c r="E142" s="133"/>
      <c r="F142" s="134"/>
      <c r="G142" s="133"/>
      <c r="H142" s="135"/>
      <c r="I142" s="110"/>
      <c r="J142" s="110"/>
      <c r="K142" s="110"/>
      <c r="L142" s="110"/>
      <c r="M142" s="110"/>
      <c r="N142" s="110"/>
      <c r="O142" s="110"/>
      <c r="P142" s="110"/>
      <c r="Q142" s="110"/>
      <c r="R142" s="110"/>
      <c r="S142" s="110"/>
      <c r="T142" s="110"/>
      <c r="U142" s="110"/>
      <c r="V142" s="110"/>
      <c r="W142" s="110"/>
      <c r="X142" s="110"/>
      <c r="Y142" s="110"/>
      <c r="Z142" s="110"/>
    </row>
    <row r="143" spans="1:26" ht="16" x14ac:dyDescent="0.2">
      <c r="A143" s="120"/>
      <c r="B143" s="131"/>
      <c r="C143" s="131"/>
      <c r="D143" s="132"/>
      <c r="E143" s="133"/>
      <c r="F143" s="134"/>
      <c r="G143" s="133"/>
      <c r="H143" s="135"/>
      <c r="I143" s="110"/>
      <c r="J143" s="110"/>
      <c r="K143" s="110"/>
      <c r="L143" s="110"/>
      <c r="M143" s="110"/>
      <c r="N143" s="110"/>
      <c r="O143" s="110"/>
      <c r="P143" s="110"/>
      <c r="Q143" s="110"/>
      <c r="R143" s="110"/>
      <c r="S143" s="110"/>
      <c r="T143" s="110"/>
      <c r="U143" s="110"/>
      <c r="V143" s="110"/>
      <c r="W143" s="110"/>
      <c r="X143" s="110"/>
      <c r="Y143" s="110"/>
      <c r="Z143" s="110"/>
    </row>
    <row r="144" spans="1:26" ht="16" x14ac:dyDescent="0.2">
      <c r="A144" s="120"/>
      <c r="B144" s="131"/>
      <c r="C144" s="131"/>
      <c r="D144" s="132"/>
      <c r="E144" s="133"/>
      <c r="F144" s="134"/>
      <c r="G144" s="133"/>
      <c r="H144" s="135"/>
      <c r="I144" s="110"/>
      <c r="J144" s="110"/>
      <c r="K144" s="110"/>
      <c r="L144" s="110"/>
      <c r="M144" s="110"/>
      <c r="N144" s="110"/>
      <c r="O144" s="110"/>
      <c r="P144" s="110"/>
      <c r="Q144" s="110"/>
      <c r="R144" s="110"/>
      <c r="S144" s="110"/>
      <c r="T144" s="110"/>
      <c r="U144" s="110"/>
      <c r="V144" s="110"/>
      <c r="W144" s="110"/>
      <c r="X144" s="110"/>
      <c r="Y144" s="110"/>
      <c r="Z144" s="110"/>
    </row>
    <row r="145" spans="1:26" ht="16" x14ac:dyDescent="0.2">
      <c r="A145" s="120"/>
      <c r="B145" s="131"/>
      <c r="C145" s="131"/>
      <c r="D145" s="132"/>
      <c r="E145" s="133"/>
      <c r="F145" s="134"/>
      <c r="G145" s="133"/>
      <c r="H145" s="135"/>
      <c r="I145" s="110"/>
      <c r="J145" s="110"/>
      <c r="K145" s="110"/>
      <c r="L145" s="110"/>
      <c r="M145" s="110"/>
      <c r="N145" s="110"/>
      <c r="O145" s="110"/>
      <c r="P145" s="110"/>
      <c r="Q145" s="110"/>
      <c r="R145" s="110"/>
      <c r="S145" s="110"/>
      <c r="T145" s="110"/>
      <c r="U145" s="110"/>
      <c r="V145" s="110"/>
      <c r="W145" s="110"/>
      <c r="X145" s="110"/>
      <c r="Y145" s="110"/>
      <c r="Z145" s="110"/>
    </row>
    <row r="146" spans="1:26" ht="16" x14ac:dyDescent="0.2">
      <c r="A146" s="120"/>
      <c r="B146" s="131"/>
      <c r="C146" s="131"/>
      <c r="D146" s="132"/>
      <c r="E146" s="133"/>
      <c r="F146" s="134"/>
      <c r="G146" s="133"/>
      <c r="H146" s="135"/>
      <c r="I146" s="110"/>
      <c r="J146" s="110"/>
      <c r="K146" s="110"/>
      <c r="L146" s="110"/>
      <c r="M146" s="110"/>
      <c r="N146" s="110"/>
      <c r="O146" s="110"/>
      <c r="P146" s="110"/>
      <c r="Q146" s="110"/>
      <c r="R146" s="110"/>
      <c r="S146" s="110"/>
      <c r="T146" s="110"/>
      <c r="U146" s="110"/>
      <c r="V146" s="110"/>
      <c r="W146" s="110"/>
      <c r="X146" s="110"/>
      <c r="Y146" s="110"/>
      <c r="Z146" s="110"/>
    </row>
    <row r="147" spans="1:26" ht="16" x14ac:dyDescent="0.2">
      <c r="A147" s="120"/>
      <c r="B147" s="131"/>
      <c r="C147" s="131"/>
      <c r="D147" s="132"/>
      <c r="E147" s="133"/>
      <c r="F147" s="134"/>
      <c r="G147" s="133"/>
      <c r="H147" s="135"/>
      <c r="I147" s="110"/>
      <c r="J147" s="110"/>
      <c r="K147" s="110"/>
      <c r="L147" s="110"/>
      <c r="M147" s="110"/>
      <c r="N147" s="110"/>
      <c r="O147" s="110"/>
      <c r="P147" s="110"/>
      <c r="Q147" s="110"/>
      <c r="R147" s="110"/>
      <c r="S147" s="110"/>
      <c r="T147" s="110"/>
      <c r="U147" s="110"/>
      <c r="V147" s="110"/>
      <c r="W147" s="110"/>
      <c r="X147" s="110"/>
      <c r="Y147" s="110"/>
      <c r="Z147" s="110"/>
    </row>
    <row r="148" spans="1:26" ht="16" x14ac:dyDescent="0.2">
      <c r="A148" s="120"/>
      <c r="B148" s="131"/>
      <c r="C148" s="131"/>
      <c r="D148" s="132"/>
      <c r="E148" s="133"/>
      <c r="F148" s="134"/>
      <c r="G148" s="133"/>
      <c r="H148" s="135"/>
      <c r="I148" s="110"/>
      <c r="J148" s="110"/>
      <c r="K148" s="110"/>
      <c r="L148" s="110"/>
      <c r="M148" s="110"/>
      <c r="N148" s="110"/>
      <c r="O148" s="110"/>
      <c r="P148" s="110"/>
      <c r="Q148" s="110"/>
      <c r="R148" s="110"/>
      <c r="S148" s="110"/>
      <c r="T148" s="110"/>
      <c r="U148" s="110"/>
      <c r="V148" s="110"/>
      <c r="W148" s="110"/>
      <c r="X148" s="110"/>
      <c r="Y148" s="110"/>
      <c r="Z148" s="110"/>
    </row>
    <row r="149" spans="1:26" ht="16" x14ac:dyDescent="0.2">
      <c r="A149" s="120"/>
      <c r="B149" s="131"/>
      <c r="C149" s="131"/>
      <c r="D149" s="132"/>
      <c r="E149" s="133"/>
      <c r="F149" s="134"/>
      <c r="G149" s="133"/>
      <c r="H149" s="135"/>
      <c r="I149" s="110"/>
      <c r="J149" s="110"/>
      <c r="K149" s="110"/>
      <c r="L149" s="110"/>
      <c r="M149" s="110"/>
      <c r="N149" s="110"/>
      <c r="O149" s="110"/>
      <c r="P149" s="110"/>
      <c r="Q149" s="110"/>
      <c r="R149" s="110"/>
      <c r="S149" s="110"/>
      <c r="T149" s="110"/>
      <c r="U149" s="110"/>
      <c r="V149" s="110"/>
      <c r="W149" s="110"/>
      <c r="X149" s="110"/>
      <c r="Y149" s="110"/>
      <c r="Z149" s="110"/>
    </row>
    <row r="150" spans="1:26" ht="16" x14ac:dyDescent="0.2">
      <c r="A150" s="120"/>
      <c r="B150" s="131"/>
      <c r="C150" s="131"/>
      <c r="D150" s="132"/>
      <c r="E150" s="133"/>
      <c r="F150" s="134"/>
      <c r="G150" s="133"/>
      <c r="H150" s="135"/>
      <c r="I150" s="110"/>
      <c r="J150" s="110"/>
      <c r="K150" s="110"/>
      <c r="L150" s="110"/>
      <c r="M150" s="110"/>
      <c r="N150" s="110"/>
      <c r="O150" s="110"/>
      <c r="P150" s="110"/>
      <c r="Q150" s="110"/>
      <c r="R150" s="110"/>
      <c r="S150" s="110"/>
      <c r="T150" s="110"/>
      <c r="U150" s="110"/>
      <c r="V150" s="110"/>
      <c r="W150" s="110"/>
      <c r="X150" s="110"/>
      <c r="Y150" s="110"/>
      <c r="Z150" s="110"/>
    </row>
    <row r="151" spans="1:26" ht="16" x14ac:dyDescent="0.2">
      <c r="A151" s="120"/>
      <c r="B151" s="131"/>
      <c r="C151" s="131"/>
      <c r="D151" s="132"/>
      <c r="E151" s="133"/>
      <c r="F151" s="134"/>
      <c r="G151" s="133"/>
      <c r="H151" s="135"/>
      <c r="I151" s="110"/>
      <c r="J151" s="110"/>
      <c r="K151" s="110"/>
      <c r="L151" s="110"/>
      <c r="M151" s="110"/>
      <c r="N151" s="110"/>
      <c r="O151" s="110"/>
      <c r="P151" s="110"/>
      <c r="Q151" s="110"/>
      <c r="R151" s="110"/>
      <c r="S151" s="110"/>
      <c r="T151" s="110"/>
      <c r="U151" s="110"/>
      <c r="V151" s="110"/>
      <c r="W151" s="110"/>
      <c r="X151" s="110"/>
      <c r="Y151" s="110"/>
      <c r="Z151" s="110"/>
    </row>
    <row r="152" spans="1:26" ht="16" x14ac:dyDescent="0.2">
      <c r="A152" s="120"/>
      <c r="B152" s="131"/>
      <c r="C152" s="131"/>
      <c r="D152" s="132"/>
      <c r="E152" s="133"/>
      <c r="F152" s="134"/>
      <c r="G152" s="133"/>
      <c r="H152" s="135"/>
      <c r="I152" s="110"/>
      <c r="J152" s="110"/>
      <c r="K152" s="110"/>
      <c r="L152" s="110"/>
      <c r="M152" s="110"/>
      <c r="N152" s="110"/>
      <c r="O152" s="110"/>
      <c r="P152" s="110"/>
      <c r="Q152" s="110"/>
      <c r="R152" s="110"/>
      <c r="S152" s="110"/>
      <c r="T152" s="110"/>
      <c r="U152" s="110"/>
      <c r="V152" s="110"/>
      <c r="W152" s="110"/>
      <c r="X152" s="110"/>
      <c r="Y152" s="110"/>
      <c r="Z152" s="110"/>
    </row>
    <row r="153" spans="1:26" ht="16" x14ac:dyDescent="0.2">
      <c r="A153" s="120"/>
      <c r="B153" s="131"/>
      <c r="C153" s="131"/>
      <c r="D153" s="132"/>
      <c r="E153" s="133"/>
      <c r="F153" s="134"/>
      <c r="G153" s="133"/>
      <c r="H153" s="135"/>
      <c r="I153" s="110"/>
      <c r="J153" s="110"/>
      <c r="K153" s="110"/>
      <c r="L153" s="110"/>
      <c r="M153" s="110"/>
      <c r="N153" s="110"/>
      <c r="O153" s="110"/>
      <c r="P153" s="110"/>
      <c r="Q153" s="110"/>
      <c r="R153" s="110"/>
      <c r="S153" s="110"/>
      <c r="T153" s="110"/>
      <c r="U153" s="110"/>
      <c r="V153" s="110"/>
      <c r="W153" s="110"/>
      <c r="X153" s="110"/>
      <c r="Y153" s="110"/>
      <c r="Z153" s="110"/>
    </row>
    <row r="154" spans="1:26" ht="16" x14ac:dyDescent="0.2">
      <c r="A154" s="120"/>
      <c r="B154" s="131"/>
      <c r="C154" s="131"/>
      <c r="D154" s="132"/>
      <c r="E154" s="133"/>
      <c r="F154" s="134"/>
      <c r="G154" s="133"/>
      <c r="H154" s="135"/>
      <c r="I154" s="110"/>
      <c r="J154" s="110"/>
      <c r="K154" s="110"/>
      <c r="L154" s="110"/>
      <c r="M154" s="110"/>
      <c r="N154" s="110"/>
      <c r="O154" s="110"/>
      <c r="P154" s="110"/>
      <c r="Q154" s="110"/>
      <c r="R154" s="110"/>
      <c r="S154" s="110"/>
      <c r="T154" s="110"/>
      <c r="U154" s="110"/>
      <c r="V154" s="110"/>
      <c r="W154" s="110"/>
      <c r="X154" s="110"/>
      <c r="Y154" s="110"/>
      <c r="Z154" s="110"/>
    </row>
    <row r="155" spans="1:26" ht="16" x14ac:dyDescent="0.2">
      <c r="A155" s="120"/>
      <c r="B155" s="131"/>
      <c r="C155" s="131"/>
      <c r="D155" s="132"/>
      <c r="E155" s="133"/>
      <c r="F155" s="134"/>
      <c r="G155" s="133"/>
      <c r="H155" s="135"/>
      <c r="I155" s="110"/>
      <c r="J155" s="110"/>
      <c r="K155" s="110"/>
      <c r="L155" s="110"/>
      <c r="M155" s="110"/>
      <c r="N155" s="110"/>
      <c r="O155" s="110"/>
      <c r="P155" s="110"/>
      <c r="Q155" s="110"/>
      <c r="R155" s="110"/>
      <c r="S155" s="110"/>
      <c r="T155" s="110"/>
      <c r="U155" s="110"/>
      <c r="V155" s="110"/>
      <c r="W155" s="110"/>
      <c r="X155" s="110"/>
      <c r="Y155" s="110"/>
      <c r="Z155" s="110"/>
    </row>
    <row r="156" spans="1:26" ht="16" x14ac:dyDescent="0.2">
      <c r="A156" s="120"/>
      <c r="B156" s="131"/>
      <c r="C156" s="131"/>
      <c r="D156" s="132"/>
      <c r="E156" s="133"/>
      <c r="F156" s="134"/>
      <c r="G156" s="133"/>
      <c r="H156" s="135"/>
      <c r="I156" s="110"/>
      <c r="J156" s="110"/>
      <c r="K156" s="110"/>
      <c r="L156" s="110"/>
      <c r="M156" s="110"/>
      <c r="N156" s="110"/>
      <c r="O156" s="110"/>
      <c r="P156" s="110"/>
      <c r="Q156" s="110"/>
      <c r="R156" s="110"/>
      <c r="S156" s="110"/>
      <c r="T156" s="110"/>
      <c r="U156" s="110"/>
      <c r="V156" s="110"/>
      <c r="W156" s="110"/>
      <c r="X156" s="110"/>
      <c r="Y156" s="110"/>
      <c r="Z156" s="110"/>
    </row>
    <row r="157" spans="1:26" ht="16" x14ac:dyDescent="0.2">
      <c r="A157" s="120"/>
      <c r="B157" s="131"/>
      <c r="C157" s="131"/>
      <c r="D157" s="132"/>
      <c r="E157" s="133"/>
      <c r="F157" s="134"/>
      <c r="G157" s="133"/>
      <c r="H157" s="135"/>
      <c r="I157" s="110"/>
      <c r="J157" s="110"/>
      <c r="K157" s="110"/>
      <c r="L157" s="110"/>
      <c r="M157" s="110"/>
      <c r="N157" s="110"/>
      <c r="O157" s="110"/>
      <c r="P157" s="110"/>
      <c r="Q157" s="110"/>
      <c r="R157" s="110"/>
      <c r="S157" s="110"/>
      <c r="T157" s="110"/>
      <c r="U157" s="110"/>
      <c r="V157" s="110"/>
      <c r="W157" s="110"/>
      <c r="X157" s="110"/>
      <c r="Y157" s="110"/>
      <c r="Z157" s="110"/>
    </row>
    <row r="158" spans="1:26" ht="16" x14ac:dyDescent="0.2">
      <c r="A158" s="120"/>
      <c r="B158" s="131"/>
      <c r="C158" s="131"/>
      <c r="D158" s="132"/>
      <c r="E158" s="133"/>
      <c r="F158" s="134"/>
      <c r="G158" s="133"/>
      <c r="H158" s="135"/>
      <c r="I158" s="110"/>
      <c r="J158" s="110"/>
      <c r="K158" s="110"/>
      <c r="L158" s="110"/>
      <c r="M158" s="110"/>
      <c r="N158" s="110"/>
      <c r="O158" s="110"/>
      <c r="P158" s="110"/>
      <c r="Q158" s="110"/>
      <c r="R158" s="110"/>
      <c r="S158" s="110"/>
      <c r="T158" s="110"/>
      <c r="U158" s="110"/>
      <c r="V158" s="110"/>
      <c r="W158" s="110"/>
      <c r="X158" s="110"/>
      <c r="Y158" s="110"/>
      <c r="Z158" s="110"/>
    </row>
    <row r="159" spans="1:26" ht="16" x14ac:dyDescent="0.2">
      <c r="A159" s="120"/>
      <c r="B159" s="131"/>
      <c r="C159" s="131"/>
      <c r="D159" s="132"/>
      <c r="E159" s="133"/>
      <c r="F159" s="134"/>
      <c r="G159" s="133"/>
      <c r="H159" s="135"/>
      <c r="I159" s="110"/>
      <c r="J159" s="110"/>
      <c r="K159" s="110"/>
      <c r="L159" s="110"/>
      <c r="M159" s="110"/>
      <c r="N159" s="110"/>
      <c r="O159" s="110"/>
      <c r="P159" s="110"/>
      <c r="Q159" s="110"/>
      <c r="R159" s="110"/>
      <c r="S159" s="110"/>
      <c r="T159" s="110"/>
      <c r="U159" s="110"/>
      <c r="V159" s="110"/>
      <c r="W159" s="110"/>
      <c r="X159" s="110"/>
      <c r="Y159" s="110"/>
      <c r="Z159" s="110"/>
    </row>
    <row r="160" spans="1:26" ht="16" x14ac:dyDescent="0.2">
      <c r="A160" s="120"/>
      <c r="B160" s="131"/>
      <c r="C160" s="131"/>
      <c r="D160" s="132"/>
      <c r="E160" s="133"/>
      <c r="F160" s="134"/>
      <c r="G160" s="133"/>
      <c r="H160" s="135"/>
      <c r="I160" s="110"/>
      <c r="J160" s="110"/>
      <c r="K160" s="110"/>
      <c r="L160" s="110"/>
      <c r="M160" s="110"/>
      <c r="N160" s="110"/>
      <c r="O160" s="110"/>
      <c r="P160" s="110"/>
      <c r="Q160" s="110"/>
      <c r="R160" s="110"/>
      <c r="S160" s="110"/>
      <c r="T160" s="110"/>
      <c r="U160" s="110"/>
      <c r="V160" s="110"/>
      <c r="W160" s="110"/>
      <c r="X160" s="110"/>
      <c r="Y160" s="110"/>
      <c r="Z160" s="110"/>
    </row>
    <row r="161" spans="1:26" ht="16" x14ac:dyDescent="0.2">
      <c r="A161" s="120"/>
      <c r="B161" s="131"/>
      <c r="C161" s="131"/>
      <c r="D161" s="132"/>
      <c r="E161" s="133"/>
      <c r="F161" s="134"/>
      <c r="G161" s="133"/>
      <c r="H161" s="135"/>
      <c r="I161" s="110"/>
      <c r="J161" s="110"/>
      <c r="K161" s="110"/>
      <c r="L161" s="110"/>
      <c r="M161" s="110"/>
      <c r="N161" s="110"/>
      <c r="O161" s="110"/>
      <c r="P161" s="110"/>
      <c r="Q161" s="110"/>
      <c r="R161" s="110"/>
      <c r="S161" s="110"/>
      <c r="T161" s="110"/>
      <c r="U161" s="110"/>
      <c r="V161" s="110"/>
      <c r="W161" s="110"/>
      <c r="X161" s="110"/>
      <c r="Y161" s="110"/>
      <c r="Z161" s="110"/>
    </row>
    <row r="162" spans="1:26" ht="16" x14ac:dyDescent="0.2">
      <c r="A162" s="120"/>
      <c r="B162" s="131"/>
      <c r="C162" s="131"/>
      <c r="D162" s="132"/>
      <c r="E162" s="133"/>
      <c r="F162" s="134"/>
      <c r="G162" s="133"/>
      <c r="H162" s="135"/>
      <c r="I162" s="110"/>
      <c r="J162" s="110"/>
      <c r="K162" s="110"/>
      <c r="L162" s="110"/>
      <c r="M162" s="110"/>
      <c r="N162" s="110"/>
      <c r="O162" s="110"/>
      <c r="P162" s="110"/>
      <c r="Q162" s="110"/>
      <c r="R162" s="110"/>
      <c r="S162" s="110"/>
      <c r="T162" s="110"/>
      <c r="U162" s="110"/>
      <c r="V162" s="110"/>
      <c r="W162" s="110"/>
      <c r="X162" s="110"/>
      <c r="Y162" s="110"/>
      <c r="Z162" s="110"/>
    </row>
    <row r="163" spans="1:26" ht="16" x14ac:dyDescent="0.2">
      <c r="A163" s="120"/>
      <c r="B163" s="131"/>
      <c r="C163" s="131"/>
      <c r="D163" s="132"/>
      <c r="E163" s="133"/>
      <c r="F163" s="134"/>
      <c r="G163" s="133"/>
      <c r="H163" s="135"/>
      <c r="I163" s="110"/>
      <c r="J163" s="110"/>
      <c r="K163" s="110"/>
      <c r="L163" s="110"/>
      <c r="M163" s="110"/>
      <c r="N163" s="110"/>
      <c r="O163" s="110"/>
      <c r="P163" s="110"/>
      <c r="Q163" s="110"/>
      <c r="R163" s="110"/>
      <c r="S163" s="110"/>
      <c r="T163" s="110"/>
      <c r="U163" s="110"/>
      <c r="V163" s="110"/>
      <c r="W163" s="110"/>
      <c r="X163" s="110"/>
      <c r="Y163" s="110"/>
      <c r="Z163" s="110"/>
    </row>
    <row r="164" spans="1:26" ht="16" x14ac:dyDescent="0.2">
      <c r="A164" s="120"/>
      <c r="B164" s="131"/>
      <c r="C164" s="131"/>
      <c r="D164" s="132"/>
      <c r="E164" s="133"/>
      <c r="F164" s="134"/>
      <c r="G164" s="133"/>
      <c r="H164" s="135"/>
      <c r="I164" s="110"/>
      <c r="J164" s="110"/>
      <c r="K164" s="110"/>
      <c r="L164" s="110"/>
      <c r="M164" s="110"/>
      <c r="N164" s="110"/>
      <c r="O164" s="110"/>
      <c r="P164" s="110"/>
      <c r="Q164" s="110"/>
      <c r="R164" s="110"/>
      <c r="S164" s="110"/>
      <c r="T164" s="110"/>
      <c r="U164" s="110"/>
      <c r="V164" s="110"/>
      <c r="W164" s="110"/>
      <c r="X164" s="110"/>
      <c r="Y164" s="110"/>
      <c r="Z164" s="110"/>
    </row>
    <row r="165" spans="1:26" ht="16" x14ac:dyDescent="0.2">
      <c r="A165" s="120"/>
      <c r="B165" s="131"/>
      <c r="C165" s="131"/>
      <c r="D165" s="132"/>
      <c r="E165" s="133"/>
      <c r="F165" s="134"/>
      <c r="G165" s="133"/>
      <c r="H165" s="135"/>
      <c r="I165" s="110"/>
      <c r="J165" s="110"/>
      <c r="K165" s="110"/>
      <c r="L165" s="110"/>
      <c r="M165" s="110"/>
      <c r="N165" s="110"/>
      <c r="O165" s="110"/>
      <c r="P165" s="110"/>
      <c r="Q165" s="110"/>
      <c r="R165" s="110"/>
      <c r="S165" s="110"/>
      <c r="T165" s="110"/>
      <c r="U165" s="110"/>
      <c r="V165" s="110"/>
      <c r="W165" s="110"/>
      <c r="X165" s="110"/>
      <c r="Y165" s="110"/>
      <c r="Z165" s="110"/>
    </row>
    <row r="166" spans="1:26" ht="16" x14ac:dyDescent="0.2">
      <c r="A166" s="120"/>
      <c r="B166" s="131"/>
      <c r="C166" s="131"/>
      <c r="D166" s="132"/>
      <c r="E166" s="133"/>
      <c r="F166" s="134"/>
      <c r="G166" s="133"/>
      <c r="H166" s="135"/>
      <c r="I166" s="110"/>
      <c r="J166" s="110"/>
      <c r="K166" s="110"/>
      <c r="L166" s="110"/>
      <c r="M166" s="110"/>
      <c r="N166" s="110"/>
      <c r="O166" s="110"/>
      <c r="P166" s="110"/>
      <c r="Q166" s="110"/>
      <c r="R166" s="110"/>
      <c r="S166" s="110"/>
      <c r="T166" s="110"/>
      <c r="U166" s="110"/>
      <c r="V166" s="110"/>
      <c r="W166" s="110"/>
      <c r="X166" s="110"/>
      <c r="Y166" s="110"/>
      <c r="Z166" s="110"/>
    </row>
    <row r="167" spans="1:26" ht="16" x14ac:dyDescent="0.2">
      <c r="A167" s="120"/>
      <c r="B167" s="131"/>
      <c r="C167" s="131"/>
      <c r="D167" s="132"/>
      <c r="E167" s="133"/>
      <c r="F167" s="134"/>
      <c r="G167" s="133"/>
      <c r="H167" s="135"/>
      <c r="I167" s="110"/>
      <c r="J167" s="110"/>
      <c r="K167" s="110"/>
      <c r="L167" s="110"/>
      <c r="M167" s="110"/>
      <c r="N167" s="110"/>
      <c r="O167" s="110"/>
      <c r="P167" s="110"/>
      <c r="Q167" s="110"/>
      <c r="R167" s="110"/>
      <c r="S167" s="110"/>
      <c r="T167" s="110"/>
      <c r="U167" s="110"/>
      <c r="V167" s="110"/>
      <c r="W167" s="110"/>
      <c r="X167" s="110"/>
      <c r="Y167" s="110"/>
      <c r="Z167" s="110"/>
    </row>
    <row r="168" spans="1:26" ht="16" x14ac:dyDescent="0.2">
      <c r="A168" s="120"/>
      <c r="B168" s="131"/>
      <c r="C168" s="131"/>
      <c r="D168" s="132"/>
      <c r="E168" s="133"/>
      <c r="F168" s="134"/>
      <c r="G168" s="133"/>
      <c r="H168" s="135"/>
      <c r="I168" s="110"/>
      <c r="J168" s="110"/>
      <c r="K168" s="110"/>
      <c r="L168" s="110"/>
      <c r="M168" s="110"/>
      <c r="N168" s="110"/>
      <c r="O168" s="110"/>
      <c r="P168" s="110"/>
      <c r="Q168" s="110"/>
      <c r="R168" s="110"/>
      <c r="S168" s="110"/>
      <c r="T168" s="110"/>
      <c r="U168" s="110"/>
      <c r="V168" s="110"/>
      <c r="W168" s="110"/>
      <c r="X168" s="110"/>
      <c r="Y168" s="110"/>
      <c r="Z168" s="110"/>
    </row>
    <row r="169" spans="1:26" ht="16" x14ac:dyDescent="0.2">
      <c r="A169" s="120"/>
      <c r="B169" s="131"/>
      <c r="C169" s="131"/>
      <c r="D169" s="132"/>
      <c r="E169" s="133"/>
      <c r="F169" s="134"/>
      <c r="G169" s="133"/>
      <c r="H169" s="135"/>
      <c r="I169" s="110"/>
      <c r="J169" s="110"/>
      <c r="K169" s="110"/>
      <c r="L169" s="110"/>
      <c r="M169" s="110"/>
      <c r="N169" s="110"/>
      <c r="O169" s="110"/>
      <c r="P169" s="110"/>
      <c r="Q169" s="110"/>
      <c r="R169" s="110"/>
      <c r="S169" s="110"/>
      <c r="T169" s="110"/>
      <c r="U169" s="110"/>
      <c r="V169" s="110"/>
      <c r="W169" s="110"/>
      <c r="X169" s="110"/>
      <c r="Y169" s="110"/>
      <c r="Z169" s="110"/>
    </row>
    <row r="170" spans="1:26" ht="16" x14ac:dyDescent="0.2">
      <c r="A170" s="120"/>
      <c r="B170" s="131"/>
      <c r="C170" s="131"/>
      <c r="D170" s="132"/>
      <c r="E170" s="133"/>
      <c r="F170" s="134"/>
      <c r="G170" s="133"/>
      <c r="H170" s="135"/>
      <c r="I170" s="110"/>
      <c r="J170" s="110"/>
      <c r="K170" s="110"/>
      <c r="L170" s="110"/>
      <c r="M170" s="110"/>
      <c r="N170" s="110"/>
      <c r="O170" s="110"/>
      <c r="P170" s="110"/>
      <c r="Q170" s="110"/>
      <c r="R170" s="110"/>
      <c r="S170" s="110"/>
      <c r="T170" s="110"/>
      <c r="U170" s="110"/>
      <c r="V170" s="110"/>
      <c r="W170" s="110"/>
      <c r="X170" s="110"/>
      <c r="Y170" s="110"/>
      <c r="Z170" s="110"/>
    </row>
    <row r="171" spans="1:26" ht="16" x14ac:dyDescent="0.2">
      <c r="A171" s="120"/>
      <c r="B171" s="131"/>
      <c r="C171" s="131"/>
      <c r="D171" s="132"/>
      <c r="E171" s="133"/>
      <c r="F171" s="134"/>
      <c r="G171" s="133"/>
      <c r="H171" s="135"/>
      <c r="I171" s="110"/>
      <c r="J171" s="110"/>
      <c r="K171" s="110"/>
      <c r="L171" s="110"/>
      <c r="M171" s="110"/>
      <c r="N171" s="110"/>
      <c r="O171" s="110"/>
      <c r="P171" s="110"/>
      <c r="Q171" s="110"/>
      <c r="R171" s="110"/>
      <c r="S171" s="110"/>
      <c r="T171" s="110"/>
      <c r="U171" s="110"/>
      <c r="V171" s="110"/>
      <c r="W171" s="110"/>
      <c r="X171" s="110"/>
      <c r="Y171" s="110"/>
      <c r="Z171" s="110"/>
    </row>
    <row r="172" spans="1:26" ht="16" x14ac:dyDescent="0.2">
      <c r="A172" s="120"/>
      <c r="B172" s="131"/>
      <c r="C172" s="131"/>
      <c r="D172" s="132"/>
      <c r="E172" s="133"/>
      <c r="F172" s="134"/>
      <c r="G172" s="133"/>
      <c r="H172" s="135"/>
      <c r="I172" s="110"/>
      <c r="J172" s="110"/>
      <c r="K172" s="110"/>
      <c r="L172" s="110"/>
      <c r="M172" s="110"/>
      <c r="N172" s="110"/>
      <c r="O172" s="110"/>
      <c r="P172" s="110"/>
      <c r="Q172" s="110"/>
      <c r="R172" s="110"/>
      <c r="S172" s="110"/>
      <c r="T172" s="110"/>
      <c r="U172" s="110"/>
      <c r="V172" s="110"/>
      <c r="W172" s="110"/>
      <c r="X172" s="110"/>
      <c r="Y172" s="110"/>
      <c r="Z172" s="110"/>
    </row>
    <row r="173" spans="1:26" ht="16" x14ac:dyDescent="0.2">
      <c r="A173" s="120"/>
      <c r="B173" s="131"/>
      <c r="C173" s="131"/>
      <c r="D173" s="132"/>
      <c r="E173" s="133"/>
      <c r="F173" s="134"/>
      <c r="G173" s="133"/>
      <c r="H173" s="135"/>
      <c r="I173" s="110"/>
      <c r="J173" s="110"/>
      <c r="K173" s="110"/>
      <c r="L173" s="110"/>
      <c r="M173" s="110"/>
      <c r="N173" s="110"/>
      <c r="O173" s="110"/>
      <c r="P173" s="110"/>
      <c r="Q173" s="110"/>
      <c r="R173" s="110"/>
      <c r="S173" s="110"/>
      <c r="T173" s="110"/>
      <c r="U173" s="110"/>
      <c r="V173" s="110"/>
      <c r="W173" s="110"/>
      <c r="X173" s="110"/>
      <c r="Y173" s="110"/>
      <c r="Z173" s="110"/>
    </row>
    <row r="174" spans="1:26" ht="16" x14ac:dyDescent="0.2">
      <c r="A174" s="120"/>
      <c r="B174" s="131"/>
      <c r="C174" s="131"/>
      <c r="D174" s="132"/>
      <c r="E174" s="133"/>
      <c r="F174" s="134"/>
      <c r="G174" s="133"/>
      <c r="H174" s="135"/>
      <c r="I174" s="110"/>
      <c r="J174" s="110"/>
      <c r="K174" s="110"/>
      <c r="L174" s="110"/>
      <c r="M174" s="110"/>
      <c r="N174" s="110"/>
      <c r="O174" s="110"/>
      <c r="P174" s="110"/>
      <c r="Q174" s="110"/>
      <c r="R174" s="110"/>
      <c r="S174" s="110"/>
      <c r="T174" s="110"/>
      <c r="U174" s="110"/>
      <c r="V174" s="110"/>
      <c r="W174" s="110"/>
      <c r="X174" s="110"/>
      <c r="Y174" s="110"/>
      <c r="Z174" s="110"/>
    </row>
    <row r="175" spans="1:26" ht="16" x14ac:dyDescent="0.2">
      <c r="A175" s="120"/>
      <c r="B175" s="131"/>
      <c r="C175" s="131"/>
      <c r="D175" s="132"/>
      <c r="E175" s="133"/>
      <c r="F175" s="134"/>
      <c r="G175" s="133"/>
      <c r="H175" s="135"/>
      <c r="I175" s="110"/>
      <c r="J175" s="110"/>
      <c r="K175" s="110"/>
      <c r="L175" s="110"/>
      <c r="M175" s="110"/>
      <c r="N175" s="110"/>
      <c r="O175" s="110"/>
      <c r="P175" s="110"/>
      <c r="Q175" s="110"/>
      <c r="R175" s="110"/>
      <c r="S175" s="110"/>
      <c r="T175" s="110"/>
      <c r="U175" s="110"/>
      <c r="V175" s="110"/>
      <c r="W175" s="110"/>
      <c r="X175" s="110"/>
      <c r="Y175" s="110"/>
      <c r="Z175" s="110"/>
    </row>
    <row r="176" spans="1:26" ht="16" x14ac:dyDescent="0.2">
      <c r="A176" s="120"/>
      <c r="B176" s="131"/>
      <c r="C176" s="131"/>
      <c r="D176" s="132"/>
      <c r="E176" s="133"/>
      <c r="F176" s="134"/>
      <c r="G176" s="133"/>
      <c r="H176" s="135"/>
      <c r="I176" s="110"/>
      <c r="J176" s="110"/>
      <c r="K176" s="110"/>
      <c r="L176" s="110"/>
      <c r="M176" s="110"/>
      <c r="N176" s="110"/>
      <c r="O176" s="110"/>
      <c r="P176" s="110"/>
      <c r="Q176" s="110"/>
      <c r="R176" s="110"/>
      <c r="S176" s="110"/>
      <c r="T176" s="110"/>
      <c r="U176" s="110"/>
      <c r="V176" s="110"/>
      <c r="W176" s="110"/>
      <c r="X176" s="110"/>
      <c r="Y176" s="110"/>
      <c r="Z176" s="110"/>
    </row>
    <row r="177" spans="1:26" ht="16" x14ac:dyDescent="0.2">
      <c r="A177" s="120"/>
      <c r="B177" s="131"/>
      <c r="C177" s="131"/>
      <c r="D177" s="132"/>
      <c r="E177" s="133"/>
      <c r="F177" s="134"/>
      <c r="G177" s="133"/>
      <c r="H177" s="135"/>
      <c r="I177" s="110"/>
      <c r="J177" s="110"/>
      <c r="K177" s="110"/>
      <c r="L177" s="110"/>
      <c r="M177" s="110"/>
      <c r="N177" s="110"/>
      <c r="O177" s="110"/>
      <c r="P177" s="110"/>
      <c r="Q177" s="110"/>
      <c r="R177" s="110"/>
      <c r="S177" s="110"/>
      <c r="T177" s="110"/>
      <c r="U177" s="110"/>
      <c r="V177" s="110"/>
      <c r="W177" s="110"/>
      <c r="X177" s="110"/>
      <c r="Y177" s="110"/>
      <c r="Z177" s="110"/>
    </row>
    <row r="178" spans="1:26" ht="16" x14ac:dyDescent="0.2">
      <c r="A178" s="120"/>
      <c r="B178" s="131"/>
      <c r="C178" s="131"/>
      <c r="D178" s="132"/>
      <c r="E178" s="133"/>
      <c r="F178" s="134"/>
      <c r="G178" s="133"/>
      <c r="H178" s="135"/>
      <c r="I178" s="110"/>
      <c r="J178" s="110"/>
      <c r="K178" s="110"/>
      <c r="L178" s="110"/>
      <c r="M178" s="110"/>
      <c r="N178" s="110"/>
      <c r="O178" s="110"/>
      <c r="P178" s="110"/>
      <c r="Q178" s="110"/>
      <c r="R178" s="110"/>
      <c r="S178" s="110"/>
      <c r="T178" s="110"/>
      <c r="U178" s="110"/>
      <c r="V178" s="110"/>
      <c r="W178" s="110"/>
      <c r="X178" s="110"/>
      <c r="Y178" s="110"/>
      <c r="Z178" s="110"/>
    </row>
    <row r="179" spans="1:26" ht="16" x14ac:dyDescent="0.2">
      <c r="A179" s="120"/>
      <c r="B179" s="131"/>
      <c r="C179" s="131"/>
      <c r="D179" s="132"/>
      <c r="E179" s="133"/>
      <c r="F179" s="134"/>
      <c r="G179" s="133"/>
      <c r="H179" s="135"/>
      <c r="I179" s="110"/>
      <c r="J179" s="110"/>
      <c r="K179" s="110"/>
      <c r="L179" s="110"/>
      <c r="M179" s="110"/>
      <c r="N179" s="110"/>
      <c r="O179" s="110"/>
      <c r="P179" s="110"/>
      <c r="Q179" s="110"/>
      <c r="R179" s="110"/>
      <c r="S179" s="110"/>
      <c r="T179" s="110"/>
      <c r="U179" s="110"/>
      <c r="V179" s="110"/>
      <c r="W179" s="110"/>
      <c r="X179" s="110"/>
      <c r="Y179" s="110"/>
      <c r="Z179" s="110"/>
    </row>
    <row r="180" spans="1:26" ht="16" x14ac:dyDescent="0.2">
      <c r="A180" s="120"/>
      <c r="B180" s="131"/>
      <c r="C180" s="131"/>
      <c r="D180" s="132"/>
      <c r="E180" s="133"/>
      <c r="F180" s="134"/>
      <c r="G180" s="133"/>
      <c r="H180" s="135"/>
      <c r="I180" s="110"/>
      <c r="J180" s="110"/>
      <c r="K180" s="110"/>
      <c r="L180" s="110"/>
      <c r="M180" s="110"/>
      <c r="N180" s="110"/>
      <c r="O180" s="110"/>
      <c r="P180" s="110"/>
      <c r="Q180" s="110"/>
      <c r="R180" s="110"/>
      <c r="S180" s="110"/>
      <c r="T180" s="110"/>
      <c r="U180" s="110"/>
      <c r="V180" s="110"/>
      <c r="W180" s="110"/>
      <c r="X180" s="110"/>
      <c r="Y180" s="110"/>
      <c r="Z180" s="110"/>
    </row>
    <row r="181" spans="1:26" ht="16" x14ac:dyDescent="0.2">
      <c r="A181" s="120"/>
      <c r="B181" s="131"/>
      <c r="C181" s="131"/>
      <c r="D181" s="132"/>
      <c r="E181" s="133"/>
      <c r="F181" s="134"/>
      <c r="G181" s="133"/>
      <c r="H181" s="135"/>
      <c r="I181" s="110"/>
      <c r="J181" s="110"/>
      <c r="K181" s="110"/>
      <c r="L181" s="110"/>
      <c r="M181" s="110"/>
      <c r="N181" s="110"/>
      <c r="O181" s="110"/>
      <c r="P181" s="110"/>
      <c r="Q181" s="110"/>
      <c r="R181" s="110"/>
      <c r="S181" s="110"/>
      <c r="T181" s="110"/>
      <c r="U181" s="110"/>
      <c r="V181" s="110"/>
      <c r="W181" s="110"/>
      <c r="X181" s="110"/>
      <c r="Y181" s="110"/>
      <c r="Z181" s="110"/>
    </row>
    <row r="182" spans="1:26" ht="16" x14ac:dyDescent="0.2">
      <c r="A182" s="120"/>
      <c r="B182" s="131"/>
      <c r="C182" s="131"/>
      <c r="D182" s="132"/>
      <c r="E182" s="133"/>
      <c r="F182" s="134"/>
      <c r="G182" s="133"/>
      <c r="H182" s="135"/>
      <c r="I182" s="110"/>
      <c r="J182" s="110"/>
      <c r="K182" s="110"/>
      <c r="L182" s="110"/>
      <c r="M182" s="110"/>
      <c r="N182" s="110"/>
      <c r="O182" s="110"/>
      <c r="P182" s="110"/>
      <c r="Q182" s="110"/>
      <c r="R182" s="110"/>
      <c r="S182" s="110"/>
      <c r="T182" s="110"/>
      <c r="U182" s="110"/>
      <c r="V182" s="110"/>
      <c r="W182" s="110"/>
      <c r="X182" s="110"/>
      <c r="Y182" s="110"/>
      <c r="Z182" s="110"/>
    </row>
    <row r="183" spans="1:26" ht="16" x14ac:dyDescent="0.2">
      <c r="A183" s="120"/>
      <c r="B183" s="131"/>
      <c r="C183" s="131"/>
      <c r="D183" s="132"/>
      <c r="E183" s="133"/>
      <c r="F183" s="134"/>
      <c r="G183" s="133"/>
      <c r="H183" s="135"/>
      <c r="I183" s="110"/>
      <c r="J183" s="110"/>
      <c r="K183" s="110"/>
      <c r="L183" s="110"/>
      <c r="M183" s="110"/>
      <c r="N183" s="110"/>
      <c r="O183" s="110"/>
      <c r="P183" s="110"/>
      <c r="Q183" s="110"/>
      <c r="R183" s="110"/>
      <c r="S183" s="110"/>
      <c r="T183" s="110"/>
      <c r="U183" s="110"/>
      <c r="V183" s="110"/>
      <c r="W183" s="110"/>
      <c r="X183" s="110"/>
      <c r="Y183" s="110"/>
      <c r="Z183" s="110"/>
    </row>
    <row r="184" spans="1:26" ht="16" x14ac:dyDescent="0.2">
      <c r="A184" s="120"/>
      <c r="B184" s="131"/>
      <c r="C184" s="131"/>
      <c r="D184" s="132"/>
      <c r="E184" s="133"/>
      <c r="F184" s="134"/>
      <c r="G184" s="133"/>
      <c r="H184" s="135"/>
      <c r="I184" s="110"/>
      <c r="J184" s="110"/>
      <c r="K184" s="110"/>
      <c r="L184" s="110"/>
      <c r="M184" s="110"/>
      <c r="N184" s="110"/>
      <c r="O184" s="110"/>
      <c r="P184" s="110"/>
      <c r="Q184" s="110"/>
      <c r="R184" s="110"/>
      <c r="S184" s="110"/>
      <c r="T184" s="110"/>
      <c r="U184" s="110"/>
      <c r="V184" s="110"/>
      <c r="W184" s="110"/>
      <c r="X184" s="110"/>
      <c r="Y184" s="110"/>
      <c r="Z184" s="110"/>
    </row>
    <row r="185" spans="1:26" ht="16" x14ac:dyDescent="0.2">
      <c r="A185" s="120"/>
      <c r="B185" s="131"/>
      <c r="C185" s="131"/>
      <c r="D185" s="132"/>
      <c r="E185" s="133"/>
      <c r="F185" s="134"/>
      <c r="G185" s="133"/>
      <c r="H185" s="135"/>
      <c r="I185" s="110"/>
      <c r="J185" s="110"/>
      <c r="K185" s="110"/>
      <c r="L185" s="110"/>
      <c r="M185" s="110"/>
      <c r="N185" s="110"/>
      <c r="O185" s="110"/>
      <c r="P185" s="110"/>
      <c r="Q185" s="110"/>
      <c r="R185" s="110"/>
      <c r="S185" s="110"/>
      <c r="T185" s="110"/>
      <c r="U185" s="110"/>
      <c r="V185" s="110"/>
      <c r="W185" s="110"/>
      <c r="X185" s="110"/>
      <c r="Y185" s="110"/>
      <c r="Z185" s="110"/>
    </row>
    <row r="186" spans="1:26" ht="16" x14ac:dyDescent="0.2">
      <c r="A186" s="120"/>
      <c r="B186" s="131"/>
      <c r="C186" s="131"/>
      <c r="D186" s="132"/>
      <c r="E186" s="133"/>
      <c r="F186" s="134"/>
      <c r="G186" s="133"/>
      <c r="H186" s="135"/>
      <c r="I186" s="110"/>
      <c r="J186" s="110"/>
      <c r="K186" s="110"/>
      <c r="L186" s="110"/>
      <c r="M186" s="110"/>
      <c r="N186" s="110"/>
      <c r="O186" s="110"/>
      <c r="P186" s="110"/>
      <c r="Q186" s="110"/>
      <c r="R186" s="110"/>
      <c r="S186" s="110"/>
      <c r="T186" s="110"/>
      <c r="U186" s="110"/>
      <c r="V186" s="110"/>
      <c r="W186" s="110"/>
      <c r="X186" s="110"/>
      <c r="Y186" s="110"/>
      <c r="Z186" s="110"/>
    </row>
    <row r="187" spans="1:26" ht="16" x14ac:dyDescent="0.2">
      <c r="A187" s="120"/>
      <c r="B187" s="131"/>
      <c r="C187" s="131"/>
      <c r="D187" s="132"/>
      <c r="E187" s="133"/>
      <c r="F187" s="134"/>
      <c r="G187" s="133"/>
      <c r="H187" s="135"/>
      <c r="I187" s="110"/>
      <c r="J187" s="110"/>
      <c r="K187" s="110"/>
      <c r="L187" s="110"/>
      <c r="M187" s="110"/>
      <c r="N187" s="110"/>
      <c r="O187" s="110"/>
      <c r="P187" s="110"/>
      <c r="Q187" s="110"/>
      <c r="R187" s="110"/>
      <c r="S187" s="110"/>
      <c r="T187" s="110"/>
      <c r="U187" s="110"/>
      <c r="V187" s="110"/>
      <c r="W187" s="110"/>
      <c r="X187" s="110"/>
      <c r="Y187" s="110"/>
      <c r="Z187" s="110"/>
    </row>
    <row r="188" spans="1:26" ht="16" x14ac:dyDescent="0.2">
      <c r="A188" s="120"/>
      <c r="B188" s="131"/>
      <c r="C188" s="131"/>
      <c r="D188" s="132"/>
      <c r="E188" s="133"/>
      <c r="F188" s="134"/>
      <c r="G188" s="133"/>
      <c r="H188" s="135"/>
      <c r="I188" s="110"/>
      <c r="J188" s="110"/>
      <c r="K188" s="110"/>
      <c r="L188" s="110"/>
      <c r="M188" s="110"/>
      <c r="N188" s="110"/>
      <c r="O188" s="110"/>
      <c r="P188" s="110"/>
      <c r="Q188" s="110"/>
      <c r="R188" s="110"/>
      <c r="S188" s="110"/>
      <c r="T188" s="110"/>
      <c r="U188" s="110"/>
      <c r="V188" s="110"/>
      <c r="W188" s="110"/>
      <c r="X188" s="110"/>
      <c r="Y188" s="110"/>
      <c r="Z188" s="110"/>
    </row>
    <row r="189" spans="1:26" ht="16" x14ac:dyDescent="0.2">
      <c r="A189" s="120"/>
      <c r="B189" s="131"/>
      <c r="C189" s="131"/>
      <c r="D189" s="132"/>
      <c r="E189" s="133"/>
      <c r="F189" s="134"/>
      <c r="G189" s="133"/>
      <c r="H189" s="135"/>
      <c r="I189" s="110"/>
      <c r="J189" s="110"/>
      <c r="K189" s="110"/>
      <c r="L189" s="110"/>
      <c r="M189" s="110"/>
      <c r="N189" s="110"/>
      <c r="O189" s="110"/>
      <c r="P189" s="110"/>
      <c r="Q189" s="110"/>
      <c r="R189" s="110"/>
      <c r="S189" s="110"/>
      <c r="T189" s="110"/>
      <c r="U189" s="110"/>
      <c r="V189" s="110"/>
      <c r="W189" s="110"/>
      <c r="X189" s="110"/>
      <c r="Y189" s="110"/>
      <c r="Z189" s="110"/>
    </row>
    <row r="190" spans="1:26" ht="16" x14ac:dyDescent="0.2">
      <c r="A190" s="120"/>
      <c r="B190" s="131"/>
      <c r="C190" s="131"/>
      <c r="D190" s="132"/>
      <c r="E190" s="133"/>
      <c r="F190" s="134"/>
      <c r="G190" s="133"/>
      <c r="H190" s="135"/>
      <c r="I190" s="110"/>
      <c r="J190" s="110"/>
      <c r="K190" s="110"/>
      <c r="L190" s="110"/>
      <c r="M190" s="110"/>
      <c r="N190" s="110"/>
      <c r="O190" s="110"/>
      <c r="P190" s="110"/>
      <c r="Q190" s="110"/>
      <c r="R190" s="110"/>
      <c r="S190" s="110"/>
      <c r="T190" s="110"/>
      <c r="U190" s="110"/>
      <c r="V190" s="110"/>
      <c r="W190" s="110"/>
      <c r="X190" s="110"/>
      <c r="Y190" s="110"/>
      <c r="Z190" s="110"/>
    </row>
    <row r="191" spans="1:26" ht="16" x14ac:dyDescent="0.2">
      <c r="A191" s="120"/>
      <c r="B191" s="131"/>
      <c r="C191" s="131"/>
      <c r="D191" s="132"/>
      <c r="E191" s="133"/>
      <c r="F191" s="134"/>
      <c r="G191" s="133"/>
      <c r="H191" s="135"/>
      <c r="I191" s="110"/>
      <c r="J191" s="110"/>
      <c r="K191" s="110"/>
      <c r="L191" s="110"/>
      <c r="M191" s="110"/>
      <c r="N191" s="110"/>
      <c r="O191" s="110"/>
      <c r="P191" s="110"/>
      <c r="Q191" s="110"/>
      <c r="R191" s="110"/>
      <c r="S191" s="110"/>
      <c r="T191" s="110"/>
      <c r="U191" s="110"/>
      <c r="V191" s="110"/>
      <c r="W191" s="110"/>
      <c r="X191" s="110"/>
      <c r="Y191" s="110"/>
      <c r="Z191" s="110"/>
    </row>
    <row r="192" spans="1:26" ht="16" x14ac:dyDescent="0.2">
      <c r="A192" s="120"/>
      <c r="B192" s="131"/>
      <c r="C192" s="131"/>
      <c r="D192" s="132"/>
      <c r="E192" s="133"/>
      <c r="F192" s="134"/>
      <c r="G192" s="133"/>
      <c r="H192" s="135"/>
      <c r="I192" s="110"/>
      <c r="J192" s="110"/>
      <c r="K192" s="110"/>
      <c r="L192" s="110"/>
      <c r="M192" s="110"/>
      <c r="N192" s="110"/>
      <c r="O192" s="110"/>
      <c r="P192" s="110"/>
      <c r="Q192" s="110"/>
      <c r="R192" s="110"/>
      <c r="S192" s="110"/>
      <c r="T192" s="110"/>
      <c r="U192" s="110"/>
      <c r="V192" s="110"/>
      <c r="W192" s="110"/>
      <c r="X192" s="110"/>
      <c r="Y192" s="110"/>
      <c r="Z192" s="110"/>
    </row>
    <row r="193" spans="1:26" ht="16" x14ac:dyDescent="0.2">
      <c r="A193" s="120"/>
      <c r="B193" s="131"/>
      <c r="C193" s="131"/>
      <c r="D193" s="132"/>
      <c r="E193" s="133"/>
      <c r="F193" s="134"/>
      <c r="G193" s="133"/>
      <c r="H193" s="135"/>
      <c r="I193" s="110"/>
      <c r="J193" s="110"/>
      <c r="K193" s="110"/>
      <c r="L193" s="110"/>
      <c r="M193" s="110"/>
      <c r="N193" s="110"/>
      <c r="O193" s="110"/>
      <c r="P193" s="110"/>
      <c r="Q193" s="110"/>
      <c r="R193" s="110"/>
      <c r="S193" s="110"/>
      <c r="T193" s="110"/>
      <c r="U193" s="110"/>
      <c r="V193" s="110"/>
      <c r="W193" s="110"/>
      <c r="X193" s="110"/>
      <c r="Y193" s="110"/>
      <c r="Z193" s="110"/>
    </row>
    <row r="194" spans="1:26" ht="16" x14ac:dyDescent="0.2">
      <c r="A194" s="120"/>
      <c r="B194" s="131"/>
      <c r="C194" s="131"/>
      <c r="D194" s="132"/>
      <c r="E194" s="133"/>
      <c r="F194" s="134"/>
      <c r="G194" s="133"/>
      <c r="H194" s="135"/>
      <c r="I194" s="110"/>
      <c r="J194" s="110"/>
      <c r="K194" s="110"/>
      <c r="L194" s="110"/>
      <c r="M194" s="110"/>
      <c r="N194" s="110"/>
      <c r="O194" s="110"/>
      <c r="P194" s="110"/>
      <c r="Q194" s="110"/>
      <c r="R194" s="110"/>
      <c r="S194" s="110"/>
      <c r="T194" s="110"/>
      <c r="U194" s="110"/>
      <c r="V194" s="110"/>
      <c r="W194" s="110"/>
      <c r="X194" s="110"/>
      <c r="Y194" s="110"/>
      <c r="Z194" s="110"/>
    </row>
    <row r="195" spans="1:26" ht="16" x14ac:dyDescent="0.2">
      <c r="A195" s="120"/>
      <c r="B195" s="131"/>
      <c r="C195" s="131"/>
      <c r="D195" s="132"/>
      <c r="E195" s="133"/>
      <c r="F195" s="134"/>
      <c r="G195" s="133"/>
      <c r="H195" s="135"/>
      <c r="I195" s="110"/>
      <c r="J195" s="110"/>
      <c r="K195" s="110"/>
      <c r="L195" s="110"/>
      <c r="M195" s="110"/>
      <c r="N195" s="110"/>
      <c r="O195" s="110"/>
      <c r="P195" s="110"/>
      <c r="Q195" s="110"/>
      <c r="R195" s="110"/>
      <c r="S195" s="110"/>
      <c r="T195" s="110"/>
      <c r="U195" s="110"/>
      <c r="V195" s="110"/>
      <c r="W195" s="110"/>
      <c r="X195" s="110"/>
      <c r="Y195" s="110"/>
      <c r="Z195" s="110"/>
    </row>
    <row r="196" spans="1:26" ht="16" x14ac:dyDescent="0.2">
      <c r="A196" s="120"/>
      <c r="B196" s="131"/>
      <c r="C196" s="131"/>
      <c r="D196" s="132"/>
      <c r="E196" s="133"/>
      <c r="F196" s="134"/>
      <c r="G196" s="133"/>
      <c r="H196" s="135"/>
      <c r="I196" s="110"/>
      <c r="J196" s="110"/>
      <c r="K196" s="110"/>
      <c r="L196" s="110"/>
      <c r="M196" s="110"/>
      <c r="N196" s="110"/>
      <c r="O196" s="110"/>
      <c r="P196" s="110"/>
      <c r="Q196" s="110"/>
      <c r="R196" s="110"/>
      <c r="S196" s="110"/>
      <c r="T196" s="110"/>
      <c r="U196" s="110"/>
      <c r="V196" s="110"/>
      <c r="W196" s="110"/>
      <c r="X196" s="110"/>
      <c r="Y196" s="110"/>
      <c r="Z196" s="110"/>
    </row>
    <row r="197" spans="1:26" ht="16" x14ac:dyDescent="0.2">
      <c r="A197" s="120"/>
      <c r="B197" s="131"/>
      <c r="C197" s="131"/>
      <c r="D197" s="132"/>
      <c r="E197" s="133"/>
      <c r="F197" s="134"/>
      <c r="G197" s="133"/>
      <c r="H197" s="135"/>
      <c r="I197" s="110"/>
      <c r="J197" s="110"/>
      <c r="K197" s="110"/>
      <c r="L197" s="110"/>
      <c r="M197" s="110"/>
      <c r="N197" s="110"/>
      <c r="O197" s="110"/>
      <c r="P197" s="110"/>
      <c r="Q197" s="110"/>
      <c r="R197" s="110"/>
      <c r="S197" s="110"/>
      <c r="T197" s="110"/>
      <c r="U197" s="110"/>
      <c r="V197" s="110"/>
      <c r="W197" s="110"/>
      <c r="X197" s="110"/>
      <c r="Y197" s="110"/>
      <c r="Z197" s="110"/>
    </row>
    <row r="198" spans="1:26" ht="16" x14ac:dyDescent="0.2">
      <c r="A198" s="120"/>
      <c r="B198" s="131"/>
      <c r="C198" s="131"/>
      <c r="D198" s="132"/>
      <c r="E198" s="133"/>
      <c r="F198" s="134"/>
      <c r="G198" s="133"/>
      <c r="H198" s="135"/>
      <c r="I198" s="110"/>
      <c r="J198" s="110"/>
      <c r="K198" s="110"/>
      <c r="L198" s="110"/>
      <c r="M198" s="110"/>
      <c r="N198" s="110"/>
      <c r="O198" s="110"/>
      <c r="P198" s="110"/>
      <c r="Q198" s="110"/>
      <c r="R198" s="110"/>
      <c r="S198" s="110"/>
      <c r="T198" s="110"/>
      <c r="U198" s="110"/>
      <c r="V198" s="110"/>
      <c r="W198" s="110"/>
      <c r="X198" s="110"/>
      <c r="Y198" s="110"/>
      <c r="Z198" s="110"/>
    </row>
    <row r="199" spans="1:26" ht="16" x14ac:dyDescent="0.2">
      <c r="A199" s="120"/>
      <c r="B199" s="131"/>
      <c r="C199" s="131"/>
      <c r="D199" s="132"/>
      <c r="E199" s="133"/>
      <c r="F199" s="134"/>
      <c r="G199" s="133"/>
      <c r="H199" s="135"/>
      <c r="I199" s="110"/>
      <c r="J199" s="110"/>
      <c r="K199" s="110"/>
      <c r="L199" s="110"/>
      <c r="M199" s="110"/>
      <c r="N199" s="110"/>
      <c r="O199" s="110"/>
      <c r="P199" s="110"/>
      <c r="Q199" s="110"/>
      <c r="R199" s="110"/>
      <c r="S199" s="110"/>
      <c r="T199" s="110"/>
      <c r="U199" s="110"/>
      <c r="V199" s="110"/>
      <c r="W199" s="110"/>
      <c r="X199" s="110"/>
      <c r="Y199" s="110"/>
      <c r="Z199" s="110"/>
    </row>
    <row r="200" spans="1:26" ht="16" x14ac:dyDescent="0.2">
      <c r="A200" s="120"/>
      <c r="B200" s="131"/>
      <c r="C200" s="131"/>
      <c r="D200" s="132"/>
      <c r="E200" s="133"/>
      <c r="F200" s="134"/>
      <c r="G200" s="133"/>
      <c r="H200" s="135"/>
      <c r="I200" s="110"/>
      <c r="J200" s="110"/>
      <c r="K200" s="110"/>
      <c r="L200" s="110"/>
      <c r="M200" s="110"/>
      <c r="N200" s="110"/>
      <c r="O200" s="110"/>
      <c r="P200" s="110"/>
      <c r="Q200" s="110"/>
      <c r="R200" s="110"/>
      <c r="S200" s="110"/>
      <c r="T200" s="110"/>
      <c r="U200" s="110"/>
      <c r="V200" s="110"/>
      <c r="W200" s="110"/>
      <c r="X200" s="110"/>
      <c r="Y200" s="110"/>
      <c r="Z200" s="110"/>
    </row>
    <row r="201" spans="1:26" ht="16" x14ac:dyDescent="0.2">
      <c r="A201" s="120"/>
      <c r="B201" s="131"/>
      <c r="C201" s="131"/>
      <c r="D201" s="132"/>
      <c r="E201" s="133"/>
      <c r="F201" s="134"/>
      <c r="G201" s="133"/>
      <c r="H201" s="135"/>
      <c r="I201" s="110"/>
      <c r="J201" s="110"/>
      <c r="K201" s="110"/>
      <c r="L201" s="110"/>
      <c r="M201" s="110"/>
      <c r="N201" s="110"/>
      <c r="O201" s="110"/>
      <c r="P201" s="110"/>
      <c r="Q201" s="110"/>
      <c r="R201" s="110"/>
      <c r="S201" s="110"/>
      <c r="T201" s="110"/>
      <c r="U201" s="110"/>
      <c r="V201" s="110"/>
      <c r="W201" s="110"/>
      <c r="X201" s="110"/>
      <c r="Y201" s="110"/>
      <c r="Z201" s="110"/>
    </row>
    <row r="202" spans="1:26" ht="16" x14ac:dyDescent="0.2">
      <c r="A202" s="120"/>
      <c r="B202" s="131"/>
      <c r="C202" s="131"/>
      <c r="D202" s="132"/>
      <c r="E202" s="133"/>
      <c r="F202" s="134"/>
      <c r="G202" s="133"/>
      <c r="H202" s="135"/>
      <c r="I202" s="110"/>
      <c r="J202" s="110"/>
      <c r="K202" s="110"/>
      <c r="L202" s="110"/>
      <c r="M202" s="110"/>
      <c r="N202" s="110"/>
      <c r="O202" s="110"/>
      <c r="P202" s="110"/>
      <c r="Q202" s="110"/>
      <c r="R202" s="110"/>
      <c r="S202" s="110"/>
      <c r="T202" s="110"/>
      <c r="U202" s="110"/>
      <c r="V202" s="110"/>
      <c r="W202" s="110"/>
      <c r="X202" s="110"/>
      <c r="Y202" s="110"/>
      <c r="Z202" s="110"/>
    </row>
    <row r="203" spans="1:26" ht="16" x14ac:dyDescent="0.2">
      <c r="A203" s="120"/>
      <c r="B203" s="131"/>
      <c r="C203" s="131"/>
      <c r="D203" s="132"/>
      <c r="E203" s="133"/>
      <c r="F203" s="134"/>
      <c r="G203" s="133"/>
      <c r="H203" s="135"/>
      <c r="I203" s="110"/>
      <c r="J203" s="110"/>
      <c r="K203" s="110"/>
      <c r="L203" s="110"/>
      <c r="M203" s="110"/>
      <c r="N203" s="110"/>
      <c r="O203" s="110"/>
      <c r="P203" s="110"/>
      <c r="Q203" s="110"/>
      <c r="R203" s="110"/>
      <c r="S203" s="110"/>
      <c r="T203" s="110"/>
      <c r="U203" s="110"/>
      <c r="V203" s="110"/>
      <c r="W203" s="110"/>
      <c r="X203" s="110"/>
      <c r="Y203" s="110"/>
      <c r="Z203" s="110"/>
    </row>
    <row r="204" spans="1:26" ht="16" x14ac:dyDescent="0.2">
      <c r="A204" s="120"/>
      <c r="B204" s="131"/>
      <c r="C204" s="131"/>
      <c r="D204" s="132"/>
      <c r="E204" s="133"/>
      <c r="F204" s="134"/>
      <c r="G204" s="133"/>
      <c r="H204" s="135"/>
      <c r="I204" s="110"/>
      <c r="J204" s="110"/>
      <c r="K204" s="110"/>
      <c r="L204" s="110"/>
      <c r="M204" s="110"/>
      <c r="N204" s="110"/>
      <c r="O204" s="110"/>
      <c r="P204" s="110"/>
      <c r="Q204" s="110"/>
      <c r="R204" s="110"/>
      <c r="S204" s="110"/>
      <c r="T204" s="110"/>
      <c r="U204" s="110"/>
      <c r="V204" s="110"/>
      <c r="W204" s="110"/>
      <c r="X204" s="110"/>
      <c r="Y204" s="110"/>
      <c r="Z204" s="110"/>
    </row>
    <row r="205" spans="1:26" ht="16" x14ac:dyDescent="0.2">
      <c r="A205" s="120"/>
      <c r="B205" s="131"/>
      <c r="C205" s="131"/>
      <c r="D205" s="132"/>
      <c r="E205" s="133"/>
      <c r="F205" s="134"/>
      <c r="G205" s="133"/>
      <c r="H205" s="135"/>
      <c r="I205" s="110"/>
      <c r="J205" s="110"/>
      <c r="K205" s="110"/>
      <c r="L205" s="110"/>
      <c r="M205" s="110"/>
      <c r="N205" s="110"/>
      <c r="O205" s="110"/>
      <c r="P205" s="110"/>
      <c r="Q205" s="110"/>
      <c r="R205" s="110"/>
      <c r="S205" s="110"/>
      <c r="T205" s="110"/>
      <c r="U205" s="110"/>
      <c r="V205" s="110"/>
      <c r="W205" s="110"/>
      <c r="X205" s="110"/>
      <c r="Y205" s="110"/>
      <c r="Z205" s="110"/>
    </row>
    <row r="206" spans="1:26" ht="16" x14ac:dyDescent="0.2">
      <c r="A206" s="120"/>
      <c r="B206" s="131"/>
      <c r="C206" s="131"/>
      <c r="D206" s="132"/>
      <c r="E206" s="133"/>
      <c r="F206" s="134"/>
      <c r="G206" s="133"/>
      <c r="H206" s="135"/>
      <c r="I206" s="110"/>
      <c r="J206" s="110"/>
      <c r="K206" s="110"/>
      <c r="L206" s="110"/>
      <c r="M206" s="110"/>
      <c r="N206" s="110"/>
      <c r="O206" s="110"/>
      <c r="P206" s="110"/>
      <c r="Q206" s="110"/>
      <c r="R206" s="110"/>
      <c r="S206" s="110"/>
      <c r="T206" s="110"/>
      <c r="U206" s="110"/>
      <c r="V206" s="110"/>
      <c r="W206" s="110"/>
      <c r="X206" s="110"/>
      <c r="Y206" s="110"/>
      <c r="Z206" s="110"/>
    </row>
    <row r="207" spans="1:26" ht="16" x14ac:dyDescent="0.2">
      <c r="A207" s="120"/>
      <c r="B207" s="131"/>
      <c r="C207" s="131"/>
      <c r="D207" s="132"/>
      <c r="E207" s="133"/>
      <c r="F207" s="134"/>
      <c r="G207" s="133"/>
      <c r="H207" s="135"/>
      <c r="I207" s="110"/>
      <c r="J207" s="110"/>
      <c r="K207" s="110"/>
      <c r="L207" s="110"/>
      <c r="M207" s="110"/>
      <c r="N207" s="110"/>
      <c r="O207" s="110"/>
      <c r="P207" s="110"/>
      <c r="Q207" s="110"/>
      <c r="R207" s="110"/>
      <c r="S207" s="110"/>
      <c r="T207" s="110"/>
      <c r="U207" s="110"/>
      <c r="V207" s="110"/>
      <c r="W207" s="110"/>
      <c r="X207" s="110"/>
      <c r="Y207" s="110"/>
      <c r="Z207" s="110"/>
    </row>
    <row r="208" spans="1:26" ht="16" x14ac:dyDescent="0.2">
      <c r="A208" s="120"/>
      <c r="B208" s="131"/>
      <c r="C208" s="131"/>
      <c r="D208" s="132"/>
      <c r="E208" s="133"/>
      <c r="F208" s="134"/>
      <c r="G208" s="133"/>
      <c r="H208" s="135"/>
      <c r="I208" s="110"/>
      <c r="J208" s="110"/>
      <c r="K208" s="110"/>
      <c r="L208" s="110"/>
      <c r="M208" s="110"/>
      <c r="N208" s="110"/>
      <c r="O208" s="110"/>
      <c r="P208" s="110"/>
      <c r="Q208" s="110"/>
      <c r="R208" s="110"/>
      <c r="S208" s="110"/>
      <c r="T208" s="110"/>
      <c r="U208" s="110"/>
      <c r="V208" s="110"/>
      <c r="W208" s="110"/>
      <c r="X208" s="110"/>
      <c r="Y208" s="110"/>
      <c r="Z208" s="110"/>
    </row>
    <row r="209" spans="1:26" ht="16" x14ac:dyDescent="0.2">
      <c r="A209" s="120"/>
      <c r="B209" s="131"/>
      <c r="C209" s="131"/>
      <c r="D209" s="132"/>
      <c r="E209" s="133"/>
      <c r="F209" s="134"/>
      <c r="G209" s="133"/>
      <c r="H209" s="135"/>
      <c r="I209" s="110"/>
      <c r="J209" s="110"/>
      <c r="K209" s="110"/>
      <c r="L209" s="110"/>
      <c r="M209" s="110"/>
      <c r="N209" s="110"/>
      <c r="O209" s="110"/>
      <c r="P209" s="110"/>
      <c r="Q209" s="110"/>
      <c r="R209" s="110"/>
      <c r="S209" s="110"/>
      <c r="T209" s="110"/>
      <c r="U209" s="110"/>
      <c r="V209" s="110"/>
      <c r="W209" s="110"/>
      <c r="X209" s="110"/>
      <c r="Y209" s="110"/>
      <c r="Z209" s="110"/>
    </row>
    <row r="210" spans="1:26" ht="16" x14ac:dyDescent="0.2">
      <c r="A210" s="120"/>
      <c r="B210" s="131"/>
      <c r="C210" s="131"/>
      <c r="D210" s="132"/>
      <c r="E210" s="133"/>
      <c r="F210" s="134"/>
      <c r="G210" s="133"/>
      <c r="H210" s="135"/>
      <c r="I210" s="110"/>
      <c r="J210" s="110"/>
      <c r="K210" s="110"/>
      <c r="L210" s="110"/>
      <c r="M210" s="110"/>
      <c r="N210" s="110"/>
      <c r="O210" s="110"/>
      <c r="P210" s="110"/>
      <c r="Q210" s="110"/>
      <c r="R210" s="110"/>
      <c r="S210" s="110"/>
      <c r="T210" s="110"/>
      <c r="U210" s="110"/>
      <c r="V210" s="110"/>
      <c r="W210" s="110"/>
      <c r="X210" s="110"/>
      <c r="Y210" s="110"/>
      <c r="Z210" s="110"/>
    </row>
    <row r="211" spans="1:26" ht="16" x14ac:dyDescent="0.2">
      <c r="A211" s="120"/>
      <c r="B211" s="131"/>
      <c r="C211" s="131"/>
      <c r="D211" s="132"/>
      <c r="E211" s="133"/>
      <c r="F211" s="134"/>
      <c r="G211" s="133"/>
      <c r="H211" s="135"/>
      <c r="I211" s="110"/>
      <c r="J211" s="110"/>
      <c r="K211" s="110"/>
      <c r="L211" s="110"/>
      <c r="M211" s="110"/>
      <c r="N211" s="110"/>
      <c r="O211" s="110"/>
      <c r="P211" s="110"/>
      <c r="Q211" s="110"/>
      <c r="R211" s="110"/>
      <c r="S211" s="110"/>
      <c r="T211" s="110"/>
      <c r="U211" s="110"/>
      <c r="V211" s="110"/>
      <c r="W211" s="110"/>
      <c r="X211" s="110"/>
      <c r="Y211" s="110"/>
      <c r="Z211" s="110"/>
    </row>
    <row r="212" spans="1:26" ht="16" x14ac:dyDescent="0.2">
      <c r="A212" s="120"/>
      <c r="B212" s="131"/>
      <c r="C212" s="131"/>
      <c r="D212" s="132"/>
      <c r="E212" s="133"/>
      <c r="F212" s="134"/>
      <c r="G212" s="133"/>
      <c r="H212" s="135"/>
      <c r="I212" s="110"/>
      <c r="J212" s="110"/>
      <c r="K212" s="110"/>
      <c r="L212" s="110"/>
      <c r="M212" s="110"/>
      <c r="N212" s="110"/>
      <c r="O212" s="110"/>
      <c r="P212" s="110"/>
      <c r="Q212" s="110"/>
      <c r="R212" s="110"/>
      <c r="S212" s="110"/>
      <c r="T212" s="110"/>
      <c r="U212" s="110"/>
      <c r="V212" s="110"/>
      <c r="W212" s="110"/>
      <c r="X212" s="110"/>
      <c r="Y212" s="110"/>
      <c r="Z212" s="110"/>
    </row>
    <row r="213" spans="1:26" ht="16" x14ac:dyDescent="0.2">
      <c r="A213" s="120"/>
      <c r="B213" s="131"/>
      <c r="C213" s="131"/>
      <c r="D213" s="132"/>
      <c r="E213" s="133"/>
      <c r="F213" s="134"/>
      <c r="G213" s="133"/>
      <c r="H213" s="135"/>
      <c r="I213" s="110"/>
      <c r="J213" s="110"/>
      <c r="K213" s="110"/>
      <c r="L213" s="110"/>
      <c r="M213" s="110"/>
      <c r="N213" s="110"/>
      <c r="O213" s="110"/>
      <c r="P213" s="110"/>
      <c r="Q213" s="110"/>
      <c r="R213" s="110"/>
      <c r="S213" s="110"/>
      <c r="T213" s="110"/>
      <c r="U213" s="110"/>
      <c r="V213" s="110"/>
      <c r="W213" s="110"/>
      <c r="X213" s="110"/>
      <c r="Y213" s="110"/>
      <c r="Z213" s="110"/>
    </row>
    <row r="214" spans="1:26" ht="16" x14ac:dyDescent="0.2">
      <c r="A214" s="120"/>
      <c r="B214" s="131"/>
      <c r="C214" s="131"/>
      <c r="D214" s="132"/>
      <c r="E214" s="133"/>
      <c r="F214" s="134"/>
      <c r="G214" s="133"/>
      <c r="H214" s="135"/>
      <c r="I214" s="110"/>
      <c r="J214" s="110"/>
      <c r="K214" s="110"/>
      <c r="L214" s="110"/>
      <c r="M214" s="110"/>
      <c r="N214" s="110"/>
      <c r="O214" s="110"/>
      <c r="P214" s="110"/>
      <c r="Q214" s="110"/>
      <c r="R214" s="110"/>
      <c r="S214" s="110"/>
      <c r="T214" s="110"/>
      <c r="U214" s="110"/>
      <c r="V214" s="110"/>
      <c r="W214" s="110"/>
      <c r="X214" s="110"/>
      <c r="Y214" s="110"/>
      <c r="Z214" s="110"/>
    </row>
    <row r="215" spans="1:26" ht="16" x14ac:dyDescent="0.2">
      <c r="A215" s="120"/>
      <c r="B215" s="131"/>
      <c r="C215" s="131"/>
      <c r="D215" s="132"/>
      <c r="E215" s="133"/>
      <c r="F215" s="134"/>
      <c r="G215" s="133"/>
      <c r="H215" s="135"/>
      <c r="I215" s="110"/>
      <c r="J215" s="110"/>
      <c r="K215" s="110"/>
      <c r="L215" s="110"/>
      <c r="M215" s="110"/>
      <c r="N215" s="110"/>
      <c r="O215" s="110"/>
      <c r="P215" s="110"/>
      <c r="Q215" s="110"/>
      <c r="R215" s="110"/>
      <c r="S215" s="110"/>
      <c r="T215" s="110"/>
      <c r="U215" s="110"/>
      <c r="V215" s="110"/>
      <c r="W215" s="110"/>
      <c r="X215" s="110"/>
      <c r="Y215" s="110"/>
      <c r="Z215" s="110"/>
    </row>
    <row r="216" spans="1:26" ht="16" x14ac:dyDescent="0.2">
      <c r="A216" s="120"/>
      <c r="B216" s="131"/>
      <c r="C216" s="131"/>
      <c r="D216" s="132"/>
      <c r="E216" s="133"/>
      <c r="F216" s="134"/>
      <c r="G216" s="133"/>
      <c r="H216" s="135"/>
      <c r="I216" s="110"/>
      <c r="J216" s="110"/>
      <c r="K216" s="110"/>
      <c r="L216" s="110"/>
      <c r="M216" s="110"/>
      <c r="N216" s="110"/>
      <c r="O216" s="110"/>
      <c r="P216" s="110"/>
      <c r="Q216" s="110"/>
      <c r="R216" s="110"/>
      <c r="S216" s="110"/>
      <c r="T216" s="110"/>
      <c r="U216" s="110"/>
      <c r="V216" s="110"/>
      <c r="W216" s="110"/>
      <c r="X216" s="110"/>
      <c r="Y216" s="110"/>
      <c r="Z216" s="110"/>
    </row>
    <row r="217" spans="1:26" ht="16" x14ac:dyDescent="0.2">
      <c r="A217" s="120"/>
      <c r="B217" s="131"/>
      <c r="C217" s="131"/>
      <c r="D217" s="132"/>
      <c r="E217" s="133"/>
      <c r="F217" s="134"/>
      <c r="G217" s="133"/>
      <c r="H217" s="135"/>
      <c r="I217" s="110"/>
      <c r="J217" s="110"/>
      <c r="K217" s="110"/>
      <c r="L217" s="110"/>
      <c r="M217" s="110"/>
      <c r="N217" s="110"/>
      <c r="O217" s="110"/>
      <c r="P217" s="110"/>
      <c r="Q217" s="110"/>
      <c r="R217" s="110"/>
      <c r="S217" s="110"/>
      <c r="T217" s="110"/>
      <c r="U217" s="110"/>
      <c r="V217" s="110"/>
      <c r="W217" s="110"/>
      <c r="X217" s="110"/>
      <c r="Y217" s="110"/>
      <c r="Z217" s="110"/>
    </row>
    <row r="218" spans="1:26" ht="16" x14ac:dyDescent="0.2">
      <c r="A218" s="120"/>
      <c r="B218" s="131"/>
      <c r="C218" s="131"/>
      <c r="D218" s="132"/>
      <c r="E218" s="133"/>
      <c r="F218" s="134"/>
      <c r="G218" s="133"/>
      <c r="H218" s="135"/>
      <c r="I218" s="110"/>
      <c r="J218" s="110"/>
      <c r="K218" s="110"/>
      <c r="L218" s="110"/>
      <c r="M218" s="110"/>
      <c r="N218" s="110"/>
      <c r="O218" s="110"/>
      <c r="P218" s="110"/>
      <c r="Q218" s="110"/>
      <c r="R218" s="110"/>
      <c r="S218" s="110"/>
      <c r="T218" s="110"/>
      <c r="U218" s="110"/>
      <c r="V218" s="110"/>
      <c r="W218" s="110"/>
      <c r="X218" s="110"/>
      <c r="Y218" s="110"/>
      <c r="Z218" s="110"/>
    </row>
    <row r="219" spans="1:26" ht="16" x14ac:dyDescent="0.2">
      <c r="A219" s="120"/>
      <c r="B219" s="131"/>
      <c r="C219" s="131"/>
      <c r="D219" s="132"/>
      <c r="E219" s="133"/>
      <c r="F219" s="134"/>
      <c r="G219" s="133"/>
      <c r="H219" s="135"/>
      <c r="I219" s="110"/>
      <c r="J219" s="110"/>
      <c r="K219" s="110"/>
      <c r="L219" s="110"/>
      <c r="M219" s="110"/>
      <c r="N219" s="110"/>
      <c r="O219" s="110"/>
      <c r="P219" s="110"/>
      <c r="Q219" s="110"/>
      <c r="R219" s="110"/>
      <c r="S219" s="110"/>
      <c r="T219" s="110"/>
      <c r="U219" s="110"/>
      <c r="V219" s="110"/>
      <c r="W219" s="110"/>
      <c r="X219" s="110"/>
      <c r="Y219" s="110"/>
      <c r="Z219" s="110"/>
    </row>
    <row r="220" spans="1:26" ht="16" x14ac:dyDescent="0.2">
      <c r="A220" s="120"/>
      <c r="B220" s="131"/>
      <c r="C220" s="131"/>
      <c r="D220" s="132"/>
      <c r="E220" s="133"/>
      <c r="F220" s="134"/>
      <c r="G220" s="133"/>
      <c r="H220" s="135"/>
      <c r="I220" s="110"/>
      <c r="J220" s="110"/>
      <c r="K220" s="110"/>
      <c r="L220" s="110"/>
      <c r="M220" s="110"/>
      <c r="N220" s="110"/>
      <c r="O220" s="110"/>
      <c r="P220" s="110"/>
      <c r="Q220" s="110"/>
      <c r="R220" s="110"/>
      <c r="S220" s="110"/>
      <c r="T220" s="110"/>
      <c r="U220" s="110"/>
      <c r="V220" s="110"/>
      <c r="W220" s="110"/>
      <c r="X220" s="110"/>
      <c r="Y220" s="110"/>
      <c r="Z220" s="110"/>
    </row>
    <row r="221" spans="1:26" ht="16" x14ac:dyDescent="0.2">
      <c r="A221" s="120"/>
      <c r="B221" s="131"/>
      <c r="C221" s="131"/>
      <c r="D221" s="132"/>
      <c r="E221" s="133"/>
      <c r="F221" s="134"/>
      <c r="G221" s="133"/>
      <c r="H221" s="135"/>
      <c r="I221" s="110"/>
      <c r="J221" s="110"/>
      <c r="K221" s="110"/>
      <c r="L221" s="110"/>
      <c r="M221" s="110"/>
      <c r="N221" s="110"/>
      <c r="O221" s="110"/>
      <c r="P221" s="110"/>
      <c r="Q221" s="110"/>
      <c r="R221" s="110"/>
      <c r="S221" s="110"/>
      <c r="T221" s="110"/>
      <c r="U221" s="110"/>
      <c r="V221" s="110"/>
      <c r="W221" s="110"/>
      <c r="X221" s="110"/>
      <c r="Y221" s="110"/>
      <c r="Z221" s="110"/>
    </row>
    <row r="222" spans="1:26" ht="16" x14ac:dyDescent="0.2">
      <c r="A222" s="120"/>
      <c r="B222" s="131"/>
      <c r="C222" s="131"/>
      <c r="D222" s="132"/>
      <c r="E222" s="133"/>
      <c r="F222" s="134"/>
      <c r="G222" s="133"/>
      <c r="H222" s="135"/>
      <c r="I222" s="110"/>
      <c r="J222" s="110"/>
      <c r="K222" s="110"/>
      <c r="L222" s="110"/>
      <c r="M222" s="110"/>
      <c r="N222" s="110"/>
      <c r="O222" s="110"/>
      <c r="P222" s="110"/>
      <c r="Q222" s="110"/>
      <c r="R222" s="110"/>
      <c r="S222" s="110"/>
      <c r="T222" s="110"/>
      <c r="U222" s="110"/>
      <c r="V222" s="110"/>
      <c r="W222" s="110"/>
      <c r="X222" s="110"/>
      <c r="Y222" s="110"/>
      <c r="Z222" s="110"/>
    </row>
    <row r="223" spans="1:26" ht="16" x14ac:dyDescent="0.2">
      <c r="A223" s="120"/>
      <c r="B223" s="131"/>
      <c r="C223" s="131"/>
      <c r="D223" s="132"/>
      <c r="E223" s="133"/>
      <c r="F223" s="134"/>
      <c r="G223" s="133"/>
      <c r="H223" s="135"/>
      <c r="I223" s="110"/>
      <c r="J223" s="110"/>
      <c r="K223" s="110"/>
      <c r="L223" s="110"/>
      <c r="M223" s="110"/>
      <c r="N223" s="110"/>
      <c r="O223" s="110"/>
      <c r="P223" s="110"/>
      <c r="Q223" s="110"/>
      <c r="R223" s="110"/>
      <c r="S223" s="110"/>
      <c r="T223" s="110"/>
      <c r="U223" s="110"/>
      <c r="V223" s="110"/>
      <c r="W223" s="110"/>
      <c r="X223" s="110"/>
      <c r="Y223" s="110"/>
      <c r="Z223" s="110"/>
    </row>
    <row r="224" spans="1:26" ht="16" x14ac:dyDescent="0.2">
      <c r="A224" s="120"/>
      <c r="B224" s="131"/>
      <c r="C224" s="131"/>
      <c r="D224" s="132"/>
      <c r="E224" s="133"/>
      <c r="F224" s="134"/>
      <c r="G224" s="133"/>
      <c r="H224" s="135"/>
      <c r="I224" s="110"/>
      <c r="J224" s="110"/>
      <c r="K224" s="110"/>
      <c r="L224" s="110"/>
      <c r="M224" s="110"/>
      <c r="N224" s="110"/>
      <c r="O224" s="110"/>
      <c r="P224" s="110"/>
      <c r="Q224" s="110"/>
      <c r="R224" s="110"/>
      <c r="S224" s="110"/>
      <c r="T224" s="110"/>
      <c r="U224" s="110"/>
      <c r="V224" s="110"/>
      <c r="W224" s="110"/>
      <c r="X224" s="110"/>
      <c r="Y224" s="110"/>
      <c r="Z224" s="110"/>
    </row>
    <row r="225" spans="1:26" ht="16" x14ac:dyDescent="0.2">
      <c r="A225" s="120"/>
      <c r="B225" s="131"/>
      <c r="C225" s="131"/>
      <c r="D225" s="132"/>
      <c r="E225" s="133"/>
      <c r="F225" s="134"/>
      <c r="G225" s="133"/>
      <c r="H225" s="135"/>
      <c r="I225" s="110"/>
      <c r="J225" s="110"/>
      <c r="K225" s="110"/>
      <c r="L225" s="110"/>
      <c r="M225" s="110"/>
      <c r="N225" s="110"/>
      <c r="O225" s="110"/>
      <c r="P225" s="110"/>
      <c r="Q225" s="110"/>
      <c r="R225" s="110"/>
      <c r="S225" s="110"/>
      <c r="T225" s="110"/>
      <c r="U225" s="110"/>
      <c r="V225" s="110"/>
      <c r="W225" s="110"/>
      <c r="X225" s="110"/>
      <c r="Y225" s="110"/>
      <c r="Z225" s="110"/>
    </row>
    <row r="226" spans="1:26" ht="16" x14ac:dyDescent="0.2">
      <c r="A226" s="120"/>
      <c r="B226" s="131"/>
      <c r="C226" s="131"/>
      <c r="D226" s="132"/>
      <c r="E226" s="133"/>
      <c r="F226" s="134"/>
      <c r="G226" s="133"/>
      <c r="H226" s="135"/>
      <c r="I226" s="110"/>
      <c r="J226" s="110"/>
      <c r="K226" s="110"/>
      <c r="L226" s="110"/>
      <c r="M226" s="110"/>
      <c r="N226" s="110"/>
      <c r="O226" s="110"/>
      <c r="P226" s="110"/>
      <c r="Q226" s="110"/>
      <c r="R226" s="110"/>
      <c r="S226" s="110"/>
      <c r="T226" s="110"/>
      <c r="U226" s="110"/>
      <c r="V226" s="110"/>
      <c r="W226" s="110"/>
      <c r="X226" s="110"/>
      <c r="Y226" s="110"/>
      <c r="Z226" s="110"/>
    </row>
    <row r="227" spans="1:26" ht="16" x14ac:dyDescent="0.2">
      <c r="A227" s="120"/>
      <c r="B227" s="131"/>
      <c r="C227" s="131"/>
      <c r="D227" s="132"/>
      <c r="E227" s="133"/>
      <c r="F227" s="134"/>
      <c r="G227" s="133"/>
      <c r="H227" s="135"/>
      <c r="I227" s="110"/>
      <c r="J227" s="110"/>
      <c r="K227" s="110"/>
      <c r="L227" s="110"/>
      <c r="M227" s="110"/>
      <c r="N227" s="110"/>
      <c r="O227" s="110"/>
      <c r="P227" s="110"/>
      <c r="Q227" s="110"/>
      <c r="R227" s="110"/>
      <c r="S227" s="110"/>
      <c r="T227" s="110"/>
      <c r="U227" s="110"/>
      <c r="V227" s="110"/>
      <c r="W227" s="110"/>
      <c r="X227" s="110"/>
      <c r="Y227" s="110"/>
      <c r="Z227" s="110"/>
    </row>
    <row r="228" spans="1:26" ht="16" x14ac:dyDescent="0.2">
      <c r="A228" s="120"/>
      <c r="B228" s="131"/>
      <c r="C228" s="131"/>
      <c r="D228" s="132"/>
      <c r="E228" s="133"/>
      <c r="F228" s="134"/>
      <c r="G228" s="133"/>
      <c r="H228" s="135"/>
      <c r="I228" s="110"/>
      <c r="J228" s="110"/>
      <c r="K228" s="110"/>
      <c r="L228" s="110"/>
      <c r="M228" s="110"/>
      <c r="N228" s="110"/>
      <c r="O228" s="110"/>
      <c r="P228" s="110"/>
      <c r="Q228" s="110"/>
      <c r="R228" s="110"/>
      <c r="S228" s="110"/>
      <c r="T228" s="110"/>
      <c r="U228" s="110"/>
      <c r="V228" s="110"/>
      <c r="W228" s="110"/>
      <c r="X228" s="110"/>
      <c r="Y228" s="110"/>
      <c r="Z228" s="110"/>
    </row>
    <row r="229" spans="1:26" ht="16" x14ac:dyDescent="0.2">
      <c r="A229" s="120"/>
      <c r="B229" s="131"/>
      <c r="C229" s="131"/>
      <c r="D229" s="132"/>
      <c r="E229" s="133"/>
      <c r="F229" s="134"/>
      <c r="G229" s="133"/>
      <c r="H229" s="135"/>
      <c r="I229" s="110"/>
      <c r="J229" s="110"/>
      <c r="K229" s="110"/>
      <c r="L229" s="110"/>
      <c r="M229" s="110"/>
      <c r="N229" s="110"/>
      <c r="O229" s="110"/>
      <c r="P229" s="110"/>
      <c r="Q229" s="110"/>
      <c r="R229" s="110"/>
      <c r="S229" s="110"/>
      <c r="T229" s="110"/>
      <c r="U229" s="110"/>
      <c r="V229" s="110"/>
      <c r="W229" s="110"/>
      <c r="X229" s="110"/>
      <c r="Y229" s="110"/>
      <c r="Z229" s="110"/>
    </row>
    <row r="230" spans="1:26" ht="16" x14ac:dyDescent="0.2">
      <c r="A230" s="120"/>
      <c r="B230" s="131"/>
      <c r="C230" s="131"/>
      <c r="D230" s="132"/>
      <c r="E230" s="133"/>
      <c r="F230" s="134"/>
      <c r="G230" s="133"/>
      <c r="H230" s="135"/>
      <c r="I230" s="110"/>
      <c r="J230" s="110"/>
      <c r="K230" s="110"/>
      <c r="L230" s="110"/>
      <c r="M230" s="110"/>
      <c r="N230" s="110"/>
      <c r="O230" s="110"/>
      <c r="P230" s="110"/>
      <c r="Q230" s="110"/>
      <c r="R230" s="110"/>
      <c r="S230" s="110"/>
      <c r="T230" s="110"/>
      <c r="U230" s="110"/>
      <c r="V230" s="110"/>
      <c r="W230" s="110"/>
      <c r="X230" s="110"/>
      <c r="Y230" s="110"/>
      <c r="Z230" s="110"/>
    </row>
    <row r="231" spans="1:26" ht="16" x14ac:dyDescent="0.2">
      <c r="A231" s="120"/>
      <c r="B231" s="131"/>
      <c r="C231" s="131"/>
      <c r="D231" s="132"/>
      <c r="E231" s="133"/>
      <c r="F231" s="134"/>
      <c r="G231" s="133"/>
      <c r="H231" s="135"/>
      <c r="I231" s="110"/>
      <c r="J231" s="110"/>
      <c r="K231" s="110"/>
      <c r="L231" s="110"/>
      <c r="M231" s="110"/>
      <c r="N231" s="110"/>
      <c r="O231" s="110"/>
      <c r="P231" s="110"/>
      <c r="Q231" s="110"/>
      <c r="R231" s="110"/>
      <c r="S231" s="110"/>
      <c r="T231" s="110"/>
      <c r="U231" s="110"/>
      <c r="V231" s="110"/>
      <c r="W231" s="110"/>
      <c r="X231" s="110"/>
      <c r="Y231" s="110"/>
      <c r="Z231" s="110"/>
    </row>
    <row r="232" spans="1:26" ht="16" x14ac:dyDescent="0.2">
      <c r="A232" s="120"/>
      <c r="B232" s="131"/>
      <c r="C232" s="131"/>
      <c r="D232" s="132"/>
      <c r="E232" s="133"/>
      <c r="F232" s="134"/>
      <c r="G232" s="133"/>
      <c r="H232" s="135"/>
      <c r="I232" s="110"/>
      <c r="J232" s="110"/>
      <c r="K232" s="110"/>
      <c r="L232" s="110"/>
      <c r="M232" s="110"/>
      <c r="N232" s="110"/>
      <c r="O232" s="110"/>
      <c r="P232" s="110"/>
      <c r="Q232" s="110"/>
      <c r="R232" s="110"/>
      <c r="S232" s="110"/>
      <c r="T232" s="110"/>
      <c r="U232" s="110"/>
      <c r="V232" s="110"/>
      <c r="W232" s="110"/>
      <c r="X232" s="110"/>
      <c r="Y232" s="110"/>
      <c r="Z232" s="110"/>
    </row>
    <row r="233" spans="1:26" ht="16" x14ac:dyDescent="0.2">
      <c r="A233" s="120"/>
      <c r="B233" s="131"/>
      <c r="C233" s="131"/>
      <c r="D233" s="132"/>
      <c r="E233" s="133"/>
      <c r="F233" s="134"/>
      <c r="G233" s="133"/>
      <c r="H233" s="135"/>
      <c r="I233" s="110"/>
      <c r="J233" s="110"/>
      <c r="K233" s="110"/>
      <c r="L233" s="110"/>
      <c r="M233" s="110"/>
      <c r="N233" s="110"/>
      <c r="O233" s="110"/>
      <c r="P233" s="110"/>
      <c r="Q233" s="110"/>
      <c r="R233" s="110"/>
      <c r="S233" s="110"/>
      <c r="T233" s="110"/>
      <c r="U233" s="110"/>
      <c r="V233" s="110"/>
      <c r="W233" s="110"/>
      <c r="X233" s="110"/>
      <c r="Y233" s="110"/>
      <c r="Z233" s="110"/>
    </row>
    <row r="234" spans="1:26" ht="16" x14ac:dyDescent="0.2">
      <c r="A234" s="120"/>
      <c r="B234" s="131"/>
      <c r="C234" s="131"/>
      <c r="D234" s="132"/>
      <c r="E234" s="133"/>
      <c r="F234" s="134"/>
      <c r="G234" s="133"/>
      <c r="H234" s="135"/>
      <c r="I234" s="110"/>
      <c r="J234" s="110"/>
      <c r="K234" s="110"/>
      <c r="L234" s="110"/>
      <c r="M234" s="110"/>
      <c r="N234" s="110"/>
      <c r="O234" s="110"/>
      <c r="P234" s="110"/>
      <c r="Q234" s="110"/>
      <c r="R234" s="110"/>
      <c r="S234" s="110"/>
      <c r="T234" s="110"/>
      <c r="U234" s="110"/>
      <c r="V234" s="110"/>
      <c r="W234" s="110"/>
      <c r="X234" s="110"/>
      <c r="Y234" s="110"/>
      <c r="Z234" s="110"/>
    </row>
    <row r="235" spans="1:26" ht="16" x14ac:dyDescent="0.2">
      <c r="A235" s="120"/>
      <c r="B235" s="131"/>
      <c r="C235" s="131"/>
      <c r="D235" s="132"/>
      <c r="E235" s="133"/>
      <c r="F235" s="134"/>
      <c r="G235" s="133"/>
      <c r="H235" s="135"/>
      <c r="I235" s="110"/>
      <c r="J235" s="110"/>
      <c r="K235" s="110"/>
      <c r="L235" s="110"/>
      <c r="M235" s="110"/>
      <c r="N235" s="110"/>
      <c r="O235" s="110"/>
      <c r="P235" s="110"/>
      <c r="Q235" s="110"/>
      <c r="R235" s="110"/>
      <c r="S235" s="110"/>
      <c r="T235" s="110"/>
      <c r="U235" s="110"/>
      <c r="V235" s="110"/>
      <c r="W235" s="110"/>
      <c r="X235" s="110"/>
      <c r="Y235" s="110"/>
      <c r="Z235" s="110"/>
    </row>
    <row r="236" spans="1:26" ht="16" x14ac:dyDescent="0.2">
      <c r="A236" s="120"/>
      <c r="B236" s="131"/>
      <c r="C236" s="131"/>
      <c r="D236" s="132"/>
      <c r="E236" s="133"/>
      <c r="F236" s="134"/>
      <c r="G236" s="133"/>
      <c r="H236" s="135"/>
      <c r="I236" s="110"/>
      <c r="J236" s="110"/>
      <c r="K236" s="110"/>
      <c r="L236" s="110"/>
      <c r="M236" s="110"/>
      <c r="N236" s="110"/>
      <c r="O236" s="110"/>
      <c r="P236" s="110"/>
      <c r="Q236" s="110"/>
      <c r="R236" s="110"/>
      <c r="S236" s="110"/>
      <c r="T236" s="110"/>
      <c r="U236" s="110"/>
      <c r="V236" s="110"/>
      <c r="W236" s="110"/>
      <c r="X236" s="110"/>
      <c r="Y236" s="110"/>
      <c r="Z236" s="110"/>
    </row>
    <row r="237" spans="1:26" ht="16" x14ac:dyDescent="0.2">
      <c r="A237" s="120"/>
      <c r="B237" s="131"/>
      <c r="C237" s="131"/>
      <c r="D237" s="132"/>
      <c r="E237" s="133"/>
      <c r="F237" s="134"/>
      <c r="G237" s="133"/>
      <c r="H237" s="135"/>
      <c r="I237" s="110"/>
      <c r="J237" s="110"/>
      <c r="K237" s="110"/>
      <c r="L237" s="110"/>
      <c r="M237" s="110"/>
      <c r="N237" s="110"/>
      <c r="O237" s="110"/>
      <c r="P237" s="110"/>
      <c r="Q237" s="110"/>
      <c r="R237" s="110"/>
      <c r="S237" s="110"/>
      <c r="T237" s="110"/>
      <c r="U237" s="110"/>
      <c r="V237" s="110"/>
      <c r="W237" s="110"/>
      <c r="X237" s="110"/>
      <c r="Y237" s="110"/>
      <c r="Z237" s="110"/>
    </row>
    <row r="238" spans="1:26" ht="16" x14ac:dyDescent="0.2">
      <c r="A238" s="120"/>
      <c r="B238" s="131"/>
      <c r="C238" s="131"/>
      <c r="D238" s="132"/>
      <c r="E238" s="133"/>
      <c r="F238" s="134"/>
      <c r="G238" s="133"/>
      <c r="H238" s="135"/>
      <c r="I238" s="110"/>
      <c r="J238" s="110"/>
      <c r="K238" s="110"/>
      <c r="L238" s="110"/>
      <c r="M238" s="110"/>
      <c r="N238" s="110"/>
      <c r="O238" s="110"/>
      <c r="P238" s="110"/>
      <c r="Q238" s="110"/>
      <c r="R238" s="110"/>
      <c r="S238" s="110"/>
      <c r="T238" s="110"/>
      <c r="U238" s="110"/>
      <c r="V238" s="110"/>
      <c r="W238" s="110"/>
      <c r="X238" s="110"/>
      <c r="Y238" s="110"/>
      <c r="Z238" s="110"/>
    </row>
    <row r="239" spans="1:26" ht="16" x14ac:dyDescent="0.2">
      <c r="A239" s="120"/>
      <c r="B239" s="131"/>
      <c r="C239" s="131"/>
      <c r="D239" s="132"/>
      <c r="E239" s="133"/>
      <c r="F239" s="134"/>
      <c r="G239" s="133"/>
      <c r="H239" s="135"/>
      <c r="I239" s="110"/>
      <c r="J239" s="110"/>
      <c r="K239" s="110"/>
      <c r="L239" s="110"/>
      <c r="M239" s="110"/>
      <c r="N239" s="110"/>
      <c r="O239" s="110"/>
      <c r="P239" s="110"/>
      <c r="Q239" s="110"/>
      <c r="R239" s="110"/>
      <c r="S239" s="110"/>
      <c r="T239" s="110"/>
      <c r="U239" s="110"/>
      <c r="V239" s="110"/>
      <c r="W239" s="110"/>
      <c r="X239" s="110"/>
      <c r="Y239" s="110"/>
      <c r="Z239" s="110"/>
    </row>
    <row r="240" spans="1:26" ht="16" x14ac:dyDescent="0.2">
      <c r="A240" s="120"/>
      <c r="B240" s="131"/>
      <c r="C240" s="131"/>
      <c r="D240" s="132"/>
      <c r="E240" s="133"/>
      <c r="F240" s="134"/>
      <c r="G240" s="133"/>
      <c r="H240" s="135"/>
      <c r="I240" s="110"/>
      <c r="J240" s="110"/>
      <c r="K240" s="110"/>
      <c r="L240" s="110"/>
      <c r="M240" s="110"/>
      <c r="N240" s="110"/>
      <c r="O240" s="110"/>
      <c r="P240" s="110"/>
      <c r="Q240" s="110"/>
      <c r="R240" s="110"/>
      <c r="S240" s="110"/>
      <c r="T240" s="110"/>
      <c r="U240" s="110"/>
      <c r="V240" s="110"/>
      <c r="W240" s="110"/>
      <c r="X240" s="110"/>
      <c r="Y240" s="110"/>
      <c r="Z240" s="110"/>
    </row>
    <row r="241" spans="1:26" ht="16" x14ac:dyDescent="0.2">
      <c r="A241" s="120"/>
      <c r="B241" s="131"/>
      <c r="C241" s="131"/>
      <c r="D241" s="132"/>
      <c r="E241" s="133"/>
      <c r="F241" s="134"/>
      <c r="G241" s="133"/>
      <c r="H241" s="135"/>
      <c r="I241" s="110"/>
      <c r="J241" s="110"/>
      <c r="K241" s="110"/>
      <c r="L241" s="110"/>
      <c r="M241" s="110"/>
      <c r="N241" s="110"/>
      <c r="O241" s="110"/>
      <c r="P241" s="110"/>
      <c r="Q241" s="110"/>
      <c r="R241" s="110"/>
      <c r="S241" s="110"/>
      <c r="T241" s="110"/>
      <c r="U241" s="110"/>
      <c r="V241" s="110"/>
      <c r="W241" s="110"/>
      <c r="X241" s="110"/>
      <c r="Y241" s="110"/>
      <c r="Z241" s="110"/>
    </row>
    <row r="242" spans="1:26" ht="16" x14ac:dyDescent="0.2">
      <c r="A242" s="120"/>
      <c r="B242" s="131"/>
      <c r="C242" s="131"/>
      <c r="D242" s="132"/>
      <c r="E242" s="133"/>
      <c r="F242" s="134"/>
      <c r="G242" s="133"/>
      <c r="H242" s="135"/>
      <c r="I242" s="110"/>
      <c r="J242" s="110"/>
      <c r="K242" s="110"/>
      <c r="L242" s="110"/>
      <c r="M242" s="110"/>
      <c r="N242" s="110"/>
      <c r="O242" s="110"/>
      <c r="P242" s="110"/>
      <c r="Q242" s="110"/>
      <c r="R242" s="110"/>
      <c r="S242" s="110"/>
      <c r="T242" s="110"/>
      <c r="U242" s="110"/>
      <c r="V242" s="110"/>
      <c r="W242" s="110"/>
      <c r="X242" s="110"/>
      <c r="Y242" s="110"/>
      <c r="Z242" s="110"/>
    </row>
    <row r="243" spans="1:26" ht="16" x14ac:dyDescent="0.2">
      <c r="A243" s="120"/>
      <c r="B243" s="131"/>
      <c r="C243" s="131"/>
      <c r="D243" s="132"/>
      <c r="E243" s="133"/>
      <c r="F243" s="134"/>
      <c r="G243" s="133"/>
      <c r="H243" s="135"/>
      <c r="I243" s="110"/>
      <c r="J243" s="110"/>
      <c r="K243" s="110"/>
      <c r="L243" s="110"/>
      <c r="M243" s="110"/>
      <c r="N243" s="110"/>
      <c r="O243" s="110"/>
      <c r="P243" s="110"/>
      <c r="Q243" s="110"/>
      <c r="R243" s="110"/>
      <c r="S243" s="110"/>
      <c r="T243" s="110"/>
      <c r="U243" s="110"/>
      <c r="V243" s="110"/>
      <c r="W243" s="110"/>
      <c r="X243" s="110"/>
      <c r="Y243" s="110"/>
      <c r="Z243" s="110"/>
    </row>
    <row r="244" spans="1:26" ht="16" x14ac:dyDescent="0.2">
      <c r="A244" s="120"/>
      <c r="B244" s="131"/>
      <c r="C244" s="131"/>
      <c r="D244" s="132"/>
      <c r="E244" s="133"/>
      <c r="F244" s="134"/>
      <c r="G244" s="133"/>
      <c r="H244" s="135"/>
      <c r="I244" s="110"/>
      <c r="J244" s="110"/>
      <c r="K244" s="110"/>
      <c r="L244" s="110"/>
      <c r="M244" s="110"/>
      <c r="N244" s="110"/>
      <c r="O244" s="110"/>
      <c r="P244" s="110"/>
      <c r="Q244" s="110"/>
      <c r="R244" s="110"/>
      <c r="S244" s="110"/>
      <c r="T244" s="110"/>
      <c r="U244" s="110"/>
      <c r="V244" s="110"/>
      <c r="W244" s="110"/>
      <c r="X244" s="110"/>
      <c r="Y244" s="110"/>
      <c r="Z244" s="110"/>
    </row>
    <row r="245" spans="1:26" ht="16" x14ac:dyDescent="0.2">
      <c r="A245" s="120"/>
      <c r="B245" s="131"/>
      <c r="C245" s="131"/>
      <c r="D245" s="132"/>
      <c r="E245" s="133"/>
      <c r="F245" s="134"/>
      <c r="G245" s="133"/>
      <c r="H245" s="135"/>
      <c r="I245" s="110"/>
      <c r="J245" s="110"/>
      <c r="K245" s="110"/>
      <c r="L245" s="110"/>
      <c r="M245" s="110"/>
      <c r="N245" s="110"/>
      <c r="O245" s="110"/>
      <c r="P245" s="110"/>
      <c r="Q245" s="110"/>
      <c r="R245" s="110"/>
      <c r="S245" s="110"/>
      <c r="T245" s="110"/>
      <c r="U245" s="110"/>
      <c r="V245" s="110"/>
      <c r="W245" s="110"/>
      <c r="X245" s="110"/>
      <c r="Y245" s="110"/>
      <c r="Z245" s="110"/>
    </row>
    <row r="246" spans="1:26" ht="16" x14ac:dyDescent="0.2">
      <c r="A246" s="120"/>
      <c r="B246" s="131"/>
      <c r="C246" s="131"/>
      <c r="D246" s="132"/>
      <c r="E246" s="133"/>
      <c r="F246" s="134"/>
      <c r="G246" s="133"/>
      <c r="H246" s="135"/>
      <c r="I246" s="110"/>
      <c r="J246" s="110"/>
      <c r="K246" s="110"/>
      <c r="L246" s="110"/>
      <c r="M246" s="110"/>
      <c r="N246" s="110"/>
      <c r="O246" s="110"/>
      <c r="P246" s="110"/>
      <c r="Q246" s="110"/>
      <c r="R246" s="110"/>
      <c r="S246" s="110"/>
      <c r="T246" s="110"/>
      <c r="U246" s="110"/>
      <c r="V246" s="110"/>
      <c r="W246" s="110"/>
      <c r="X246" s="110"/>
      <c r="Y246" s="110"/>
      <c r="Z246" s="110"/>
    </row>
    <row r="247" spans="1:26" ht="16" x14ac:dyDescent="0.2">
      <c r="A247" s="120"/>
      <c r="B247" s="131"/>
      <c r="C247" s="131"/>
      <c r="D247" s="132"/>
      <c r="E247" s="133"/>
      <c r="F247" s="134"/>
      <c r="G247" s="133"/>
      <c r="H247" s="135"/>
      <c r="I247" s="110"/>
      <c r="J247" s="110"/>
      <c r="K247" s="110"/>
      <c r="L247" s="110"/>
      <c r="M247" s="110"/>
      <c r="N247" s="110"/>
      <c r="O247" s="110"/>
      <c r="P247" s="110"/>
      <c r="Q247" s="110"/>
      <c r="R247" s="110"/>
      <c r="S247" s="110"/>
      <c r="T247" s="110"/>
      <c r="U247" s="110"/>
      <c r="V247" s="110"/>
      <c r="W247" s="110"/>
      <c r="X247" s="110"/>
      <c r="Y247" s="110"/>
      <c r="Z247" s="110"/>
    </row>
    <row r="248" spans="1:26" ht="16" x14ac:dyDescent="0.2">
      <c r="A248" s="120"/>
      <c r="B248" s="131"/>
      <c r="C248" s="131"/>
      <c r="D248" s="132"/>
      <c r="E248" s="133"/>
      <c r="F248" s="134"/>
      <c r="G248" s="133"/>
      <c r="H248" s="135"/>
      <c r="I248" s="110"/>
      <c r="J248" s="110"/>
      <c r="K248" s="110"/>
      <c r="L248" s="110"/>
      <c r="M248" s="110"/>
      <c r="N248" s="110"/>
      <c r="O248" s="110"/>
      <c r="P248" s="110"/>
      <c r="Q248" s="110"/>
      <c r="R248" s="110"/>
      <c r="S248" s="110"/>
      <c r="T248" s="110"/>
      <c r="U248" s="110"/>
      <c r="V248" s="110"/>
      <c r="W248" s="110"/>
      <c r="X248" s="110"/>
      <c r="Y248" s="110"/>
      <c r="Z248" s="110"/>
    </row>
    <row r="249" spans="1:26" ht="16" x14ac:dyDescent="0.2">
      <c r="A249" s="120"/>
      <c r="B249" s="131"/>
      <c r="C249" s="131"/>
      <c r="D249" s="132"/>
      <c r="E249" s="133"/>
      <c r="F249" s="134"/>
      <c r="G249" s="133"/>
      <c r="H249" s="135"/>
      <c r="I249" s="110"/>
      <c r="J249" s="110"/>
      <c r="K249" s="110"/>
      <c r="L249" s="110"/>
      <c r="M249" s="110"/>
      <c r="N249" s="110"/>
      <c r="O249" s="110"/>
      <c r="P249" s="110"/>
      <c r="Q249" s="110"/>
      <c r="R249" s="110"/>
      <c r="S249" s="110"/>
      <c r="T249" s="110"/>
      <c r="U249" s="110"/>
      <c r="V249" s="110"/>
      <c r="W249" s="110"/>
      <c r="X249" s="110"/>
      <c r="Y249" s="110"/>
      <c r="Z249" s="110"/>
    </row>
    <row r="250" spans="1:26" ht="16" x14ac:dyDescent="0.2">
      <c r="A250" s="120"/>
      <c r="B250" s="131"/>
      <c r="C250" s="131"/>
      <c r="D250" s="132"/>
      <c r="E250" s="133"/>
      <c r="F250" s="134"/>
      <c r="G250" s="133"/>
      <c r="H250" s="135"/>
      <c r="I250" s="110"/>
      <c r="J250" s="110"/>
      <c r="K250" s="110"/>
      <c r="L250" s="110"/>
      <c r="M250" s="110"/>
      <c r="N250" s="110"/>
      <c r="O250" s="110"/>
      <c r="P250" s="110"/>
      <c r="Q250" s="110"/>
      <c r="R250" s="110"/>
      <c r="S250" s="110"/>
      <c r="T250" s="110"/>
      <c r="U250" s="110"/>
      <c r="V250" s="110"/>
      <c r="W250" s="110"/>
      <c r="X250" s="110"/>
      <c r="Y250" s="110"/>
      <c r="Z250" s="110"/>
    </row>
    <row r="251" spans="1:26" ht="16" x14ac:dyDescent="0.2">
      <c r="A251" s="120"/>
      <c r="B251" s="131"/>
      <c r="C251" s="131"/>
      <c r="D251" s="132"/>
      <c r="E251" s="133"/>
      <c r="F251" s="134"/>
      <c r="G251" s="133"/>
      <c r="H251" s="135"/>
      <c r="I251" s="110"/>
      <c r="J251" s="110"/>
      <c r="K251" s="110"/>
      <c r="L251" s="110"/>
      <c r="M251" s="110"/>
      <c r="N251" s="110"/>
      <c r="O251" s="110"/>
      <c r="P251" s="110"/>
      <c r="Q251" s="110"/>
      <c r="R251" s="110"/>
      <c r="S251" s="110"/>
      <c r="T251" s="110"/>
      <c r="U251" s="110"/>
      <c r="V251" s="110"/>
      <c r="W251" s="110"/>
      <c r="X251" s="110"/>
      <c r="Y251" s="110"/>
      <c r="Z251" s="110"/>
    </row>
    <row r="252" spans="1:26" ht="16" x14ac:dyDescent="0.2">
      <c r="A252" s="120"/>
      <c r="B252" s="131"/>
      <c r="C252" s="131"/>
      <c r="D252" s="132"/>
      <c r="E252" s="133"/>
      <c r="F252" s="134"/>
      <c r="G252" s="133"/>
      <c r="H252" s="135"/>
      <c r="I252" s="110"/>
      <c r="J252" s="110"/>
      <c r="K252" s="110"/>
      <c r="L252" s="110"/>
      <c r="M252" s="110"/>
      <c r="N252" s="110"/>
      <c r="O252" s="110"/>
      <c r="P252" s="110"/>
      <c r="Q252" s="110"/>
      <c r="R252" s="110"/>
      <c r="S252" s="110"/>
      <c r="T252" s="110"/>
      <c r="U252" s="110"/>
      <c r="V252" s="110"/>
      <c r="W252" s="110"/>
      <c r="X252" s="110"/>
      <c r="Y252" s="110"/>
      <c r="Z252" s="110"/>
    </row>
    <row r="253" spans="1:26" ht="16" x14ac:dyDescent="0.2">
      <c r="A253" s="120"/>
      <c r="B253" s="131"/>
      <c r="C253" s="131"/>
      <c r="D253" s="132"/>
      <c r="E253" s="133"/>
      <c r="F253" s="134"/>
      <c r="G253" s="133"/>
      <c r="H253" s="135"/>
      <c r="I253" s="110"/>
      <c r="J253" s="110"/>
      <c r="K253" s="110"/>
      <c r="L253" s="110"/>
      <c r="M253" s="110"/>
      <c r="N253" s="110"/>
      <c r="O253" s="110"/>
      <c r="P253" s="110"/>
      <c r="Q253" s="110"/>
      <c r="R253" s="110"/>
      <c r="S253" s="110"/>
      <c r="T253" s="110"/>
      <c r="U253" s="110"/>
      <c r="V253" s="110"/>
      <c r="W253" s="110"/>
      <c r="X253" s="110"/>
      <c r="Y253" s="110"/>
      <c r="Z253" s="110"/>
    </row>
    <row r="254" spans="1:26" ht="16" x14ac:dyDescent="0.2">
      <c r="A254" s="120"/>
      <c r="B254" s="131"/>
      <c r="C254" s="131"/>
      <c r="D254" s="132"/>
      <c r="E254" s="133"/>
      <c r="F254" s="134"/>
      <c r="G254" s="133"/>
      <c r="H254" s="135"/>
      <c r="I254" s="110"/>
      <c r="J254" s="110"/>
      <c r="K254" s="110"/>
      <c r="L254" s="110"/>
      <c r="M254" s="110"/>
      <c r="N254" s="110"/>
      <c r="O254" s="110"/>
      <c r="P254" s="110"/>
      <c r="Q254" s="110"/>
      <c r="R254" s="110"/>
      <c r="S254" s="110"/>
      <c r="T254" s="110"/>
      <c r="U254" s="110"/>
      <c r="V254" s="110"/>
      <c r="W254" s="110"/>
      <c r="X254" s="110"/>
      <c r="Y254" s="110"/>
      <c r="Z254" s="110"/>
    </row>
    <row r="255" spans="1:26" ht="16" x14ac:dyDescent="0.2">
      <c r="A255" s="120"/>
      <c r="B255" s="131"/>
      <c r="C255" s="131"/>
      <c r="D255" s="132"/>
      <c r="E255" s="133"/>
      <c r="F255" s="134"/>
      <c r="G255" s="133"/>
      <c r="H255" s="135"/>
      <c r="I255" s="110"/>
      <c r="J255" s="110"/>
      <c r="K255" s="110"/>
      <c r="L255" s="110"/>
      <c r="M255" s="110"/>
      <c r="N255" s="110"/>
      <c r="O255" s="110"/>
      <c r="P255" s="110"/>
      <c r="Q255" s="110"/>
      <c r="R255" s="110"/>
      <c r="S255" s="110"/>
      <c r="T255" s="110"/>
      <c r="U255" s="110"/>
      <c r="V255" s="110"/>
      <c r="W255" s="110"/>
      <c r="X255" s="110"/>
      <c r="Y255" s="110"/>
      <c r="Z255" s="110"/>
    </row>
    <row r="256" spans="1:26" ht="16" x14ac:dyDescent="0.2">
      <c r="A256" s="120"/>
      <c r="B256" s="131"/>
      <c r="C256" s="131"/>
      <c r="D256" s="132"/>
      <c r="E256" s="133"/>
      <c r="F256" s="134"/>
      <c r="G256" s="133"/>
      <c r="H256" s="135"/>
      <c r="I256" s="110"/>
      <c r="J256" s="110"/>
      <c r="K256" s="110"/>
      <c r="L256" s="110"/>
      <c r="M256" s="110"/>
      <c r="N256" s="110"/>
      <c r="O256" s="110"/>
      <c r="P256" s="110"/>
      <c r="Q256" s="110"/>
      <c r="R256" s="110"/>
      <c r="S256" s="110"/>
      <c r="T256" s="110"/>
      <c r="U256" s="110"/>
      <c r="V256" s="110"/>
      <c r="W256" s="110"/>
      <c r="X256" s="110"/>
      <c r="Y256" s="110"/>
      <c r="Z256" s="110"/>
    </row>
    <row r="257" spans="1:26" ht="16" x14ac:dyDescent="0.2">
      <c r="A257" s="120"/>
      <c r="B257" s="131"/>
      <c r="C257" s="131"/>
      <c r="D257" s="132"/>
      <c r="E257" s="133"/>
      <c r="F257" s="134"/>
      <c r="G257" s="133"/>
      <c r="H257" s="135"/>
      <c r="I257" s="110"/>
      <c r="J257" s="110"/>
      <c r="K257" s="110"/>
      <c r="L257" s="110"/>
      <c r="M257" s="110"/>
      <c r="N257" s="110"/>
      <c r="O257" s="110"/>
      <c r="P257" s="110"/>
      <c r="Q257" s="110"/>
      <c r="R257" s="110"/>
      <c r="S257" s="110"/>
      <c r="T257" s="110"/>
      <c r="U257" s="110"/>
      <c r="V257" s="110"/>
      <c r="W257" s="110"/>
      <c r="X257" s="110"/>
      <c r="Y257" s="110"/>
      <c r="Z257" s="110"/>
    </row>
    <row r="258" spans="1:26" ht="16" x14ac:dyDescent="0.2">
      <c r="A258" s="120"/>
      <c r="B258" s="131"/>
      <c r="C258" s="131"/>
      <c r="D258" s="132"/>
      <c r="E258" s="133"/>
      <c r="F258" s="134"/>
      <c r="G258" s="133"/>
      <c r="H258" s="135"/>
      <c r="I258" s="110"/>
      <c r="J258" s="110"/>
      <c r="K258" s="110"/>
      <c r="L258" s="110"/>
      <c r="M258" s="110"/>
      <c r="N258" s="110"/>
      <c r="O258" s="110"/>
      <c r="P258" s="110"/>
      <c r="Q258" s="110"/>
      <c r="R258" s="110"/>
      <c r="S258" s="110"/>
      <c r="T258" s="110"/>
      <c r="U258" s="110"/>
      <c r="V258" s="110"/>
      <c r="W258" s="110"/>
      <c r="X258" s="110"/>
      <c r="Y258" s="110"/>
      <c r="Z258" s="110"/>
    </row>
    <row r="259" spans="1:26" ht="16" x14ac:dyDescent="0.2">
      <c r="A259" s="120"/>
      <c r="B259" s="131"/>
      <c r="C259" s="131"/>
      <c r="D259" s="132"/>
      <c r="E259" s="133"/>
      <c r="F259" s="134"/>
      <c r="G259" s="133"/>
      <c r="H259" s="135"/>
      <c r="I259" s="110"/>
      <c r="J259" s="110"/>
      <c r="K259" s="110"/>
      <c r="L259" s="110"/>
      <c r="M259" s="110"/>
      <c r="N259" s="110"/>
      <c r="O259" s="110"/>
      <c r="P259" s="110"/>
      <c r="Q259" s="110"/>
      <c r="R259" s="110"/>
      <c r="S259" s="110"/>
      <c r="T259" s="110"/>
      <c r="U259" s="110"/>
      <c r="V259" s="110"/>
      <c r="W259" s="110"/>
      <c r="X259" s="110"/>
      <c r="Y259" s="110"/>
      <c r="Z259" s="110"/>
    </row>
    <row r="260" spans="1:26" ht="16" x14ac:dyDescent="0.2">
      <c r="A260" s="120"/>
      <c r="B260" s="131"/>
      <c r="C260" s="131"/>
      <c r="D260" s="132"/>
      <c r="E260" s="133"/>
      <c r="F260" s="134"/>
      <c r="G260" s="133"/>
      <c r="H260" s="135"/>
      <c r="I260" s="110"/>
      <c r="J260" s="110"/>
      <c r="K260" s="110"/>
      <c r="L260" s="110"/>
      <c r="M260" s="110"/>
      <c r="N260" s="110"/>
      <c r="O260" s="110"/>
      <c r="P260" s="110"/>
      <c r="Q260" s="110"/>
      <c r="R260" s="110"/>
      <c r="S260" s="110"/>
      <c r="T260" s="110"/>
      <c r="U260" s="110"/>
      <c r="V260" s="110"/>
      <c r="W260" s="110"/>
      <c r="X260" s="110"/>
      <c r="Y260" s="110"/>
      <c r="Z260" s="110"/>
    </row>
    <row r="261" spans="1:26" ht="16" x14ac:dyDescent="0.2">
      <c r="A261" s="120"/>
      <c r="B261" s="131"/>
      <c r="C261" s="131"/>
      <c r="D261" s="132"/>
      <c r="E261" s="133"/>
      <c r="F261" s="134"/>
      <c r="G261" s="133"/>
      <c r="H261" s="135"/>
      <c r="I261" s="110"/>
      <c r="J261" s="110"/>
      <c r="K261" s="110"/>
      <c r="L261" s="110"/>
      <c r="M261" s="110"/>
      <c r="N261" s="110"/>
      <c r="O261" s="110"/>
      <c r="P261" s="110"/>
      <c r="Q261" s="110"/>
      <c r="R261" s="110"/>
      <c r="S261" s="110"/>
      <c r="T261" s="110"/>
      <c r="U261" s="110"/>
      <c r="V261" s="110"/>
      <c r="W261" s="110"/>
      <c r="X261" s="110"/>
      <c r="Y261" s="110"/>
      <c r="Z261" s="110"/>
    </row>
    <row r="262" spans="1:26" ht="16" x14ac:dyDescent="0.2">
      <c r="A262" s="120"/>
      <c r="B262" s="131"/>
      <c r="C262" s="131"/>
      <c r="D262" s="132"/>
      <c r="E262" s="133"/>
      <c r="F262" s="134"/>
      <c r="G262" s="133"/>
      <c r="H262" s="135"/>
      <c r="I262" s="110"/>
      <c r="J262" s="110"/>
      <c r="K262" s="110"/>
      <c r="L262" s="110"/>
      <c r="M262" s="110"/>
      <c r="N262" s="110"/>
      <c r="O262" s="110"/>
      <c r="P262" s="110"/>
      <c r="Q262" s="110"/>
      <c r="R262" s="110"/>
      <c r="S262" s="110"/>
      <c r="T262" s="110"/>
      <c r="U262" s="110"/>
      <c r="V262" s="110"/>
      <c r="W262" s="110"/>
      <c r="X262" s="110"/>
      <c r="Y262" s="110"/>
      <c r="Z262" s="110"/>
    </row>
    <row r="263" spans="1:26" ht="16" x14ac:dyDescent="0.2">
      <c r="A263" s="120"/>
      <c r="B263" s="131"/>
      <c r="C263" s="131"/>
      <c r="D263" s="132"/>
      <c r="E263" s="133"/>
      <c r="F263" s="134"/>
      <c r="G263" s="133"/>
      <c r="H263" s="135"/>
      <c r="I263" s="110"/>
      <c r="J263" s="110"/>
      <c r="K263" s="110"/>
      <c r="L263" s="110"/>
      <c r="M263" s="110"/>
      <c r="N263" s="110"/>
      <c r="O263" s="110"/>
      <c r="P263" s="110"/>
      <c r="Q263" s="110"/>
      <c r="R263" s="110"/>
      <c r="S263" s="110"/>
      <c r="T263" s="110"/>
      <c r="U263" s="110"/>
      <c r="V263" s="110"/>
      <c r="W263" s="110"/>
      <c r="X263" s="110"/>
      <c r="Y263" s="110"/>
      <c r="Z263" s="110"/>
    </row>
    <row r="264" spans="1:26" ht="16" x14ac:dyDescent="0.2">
      <c r="A264" s="120"/>
      <c r="B264" s="131"/>
      <c r="C264" s="131"/>
      <c r="D264" s="132"/>
      <c r="E264" s="133"/>
      <c r="F264" s="134"/>
      <c r="G264" s="133"/>
      <c r="H264" s="135"/>
      <c r="I264" s="110"/>
      <c r="J264" s="110"/>
      <c r="K264" s="110"/>
      <c r="L264" s="110"/>
      <c r="M264" s="110"/>
      <c r="N264" s="110"/>
      <c r="O264" s="110"/>
      <c r="P264" s="110"/>
      <c r="Q264" s="110"/>
      <c r="R264" s="110"/>
      <c r="S264" s="110"/>
      <c r="T264" s="110"/>
      <c r="U264" s="110"/>
      <c r="V264" s="110"/>
      <c r="W264" s="110"/>
      <c r="X264" s="110"/>
      <c r="Y264" s="110"/>
      <c r="Z264" s="110"/>
    </row>
    <row r="265" spans="1:26" ht="16" x14ac:dyDescent="0.2">
      <c r="A265" s="120"/>
      <c r="B265" s="131"/>
      <c r="C265" s="131"/>
      <c r="D265" s="132"/>
      <c r="E265" s="133"/>
      <c r="F265" s="134"/>
      <c r="G265" s="133"/>
      <c r="H265" s="135"/>
      <c r="I265" s="110"/>
      <c r="J265" s="110"/>
      <c r="K265" s="110"/>
      <c r="L265" s="110"/>
      <c r="M265" s="110"/>
      <c r="N265" s="110"/>
      <c r="O265" s="110"/>
      <c r="P265" s="110"/>
      <c r="Q265" s="110"/>
      <c r="R265" s="110"/>
      <c r="S265" s="110"/>
      <c r="T265" s="110"/>
      <c r="U265" s="110"/>
      <c r="V265" s="110"/>
      <c r="W265" s="110"/>
      <c r="X265" s="110"/>
      <c r="Y265" s="110"/>
      <c r="Z265" s="110"/>
    </row>
    <row r="266" spans="1:26" ht="16" x14ac:dyDescent="0.2">
      <c r="A266" s="120"/>
      <c r="B266" s="131"/>
      <c r="C266" s="131"/>
      <c r="D266" s="132"/>
      <c r="E266" s="133"/>
      <c r="F266" s="134"/>
      <c r="G266" s="133"/>
      <c r="H266" s="135"/>
      <c r="I266" s="110"/>
      <c r="J266" s="110"/>
      <c r="K266" s="110"/>
      <c r="L266" s="110"/>
      <c r="M266" s="110"/>
      <c r="N266" s="110"/>
      <c r="O266" s="110"/>
      <c r="P266" s="110"/>
      <c r="Q266" s="110"/>
      <c r="R266" s="110"/>
      <c r="S266" s="110"/>
      <c r="T266" s="110"/>
      <c r="U266" s="110"/>
      <c r="V266" s="110"/>
      <c r="W266" s="110"/>
      <c r="X266" s="110"/>
      <c r="Y266" s="110"/>
      <c r="Z266" s="110"/>
    </row>
    <row r="267" spans="1:26" ht="16" x14ac:dyDescent="0.2">
      <c r="A267" s="120"/>
      <c r="B267" s="131"/>
      <c r="C267" s="131"/>
      <c r="D267" s="132"/>
      <c r="E267" s="133"/>
      <c r="F267" s="134"/>
      <c r="G267" s="133"/>
      <c r="H267" s="135"/>
      <c r="I267" s="110"/>
      <c r="J267" s="110"/>
      <c r="K267" s="110"/>
      <c r="L267" s="110"/>
      <c r="M267" s="110"/>
      <c r="N267" s="110"/>
      <c r="O267" s="110"/>
      <c r="P267" s="110"/>
      <c r="Q267" s="110"/>
      <c r="R267" s="110"/>
      <c r="S267" s="110"/>
      <c r="T267" s="110"/>
      <c r="U267" s="110"/>
      <c r="V267" s="110"/>
      <c r="W267" s="110"/>
      <c r="X267" s="110"/>
      <c r="Y267" s="110"/>
      <c r="Z267" s="110"/>
    </row>
    <row r="268" spans="1:26" ht="16" x14ac:dyDescent="0.2">
      <c r="A268" s="120"/>
      <c r="B268" s="131"/>
      <c r="C268" s="131"/>
      <c r="D268" s="132"/>
      <c r="E268" s="133"/>
      <c r="F268" s="134"/>
      <c r="G268" s="133"/>
      <c r="H268" s="135"/>
      <c r="I268" s="110"/>
      <c r="J268" s="110"/>
      <c r="K268" s="110"/>
      <c r="L268" s="110"/>
      <c r="M268" s="110"/>
      <c r="N268" s="110"/>
      <c r="O268" s="110"/>
      <c r="P268" s="110"/>
      <c r="Q268" s="110"/>
      <c r="R268" s="110"/>
      <c r="S268" s="110"/>
      <c r="T268" s="110"/>
      <c r="U268" s="110"/>
      <c r="V268" s="110"/>
      <c r="W268" s="110"/>
      <c r="X268" s="110"/>
      <c r="Y268" s="110"/>
      <c r="Z268" s="110"/>
    </row>
    <row r="269" spans="1:26" ht="16" x14ac:dyDescent="0.2">
      <c r="A269" s="120"/>
      <c r="B269" s="131"/>
      <c r="C269" s="131"/>
      <c r="D269" s="132"/>
      <c r="E269" s="133"/>
      <c r="F269" s="134"/>
      <c r="G269" s="133"/>
      <c r="H269" s="135"/>
      <c r="I269" s="110"/>
      <c r="J269" s="110"/>
      <c r="K269" s="110"/>
      <c r="L269" s="110"/>
      <c r="M269" s="110"/>
      <c r="N269" s="110"/>
      <c r="O269" s="110"/>
      <c r="P269" s="110"/>
      <c r="Q269" s="110"/>
      <c r="R269" s="110"/>
      <c r="S269" s="110"/>
      <c r="T269" s="110"/>
      <c r="U269" s="110"/>
      <c r="V269" s="110"/>
      <c r="W269" s="110"/>
      <c r="X269" s="110"/>
      <c r="Y269" s="110"/>
      <c r="Z269" s="110"/>
    </row>
    <row r="270" spans="1:26" ht="16" x14ac:dyDescent="0.2">
      <c r="A270" s="120"/>
      <c r="B270" s="131"/>
      <c r="C270" s="131"/>
      <c r="D270" s="132"/>
      <c r="E270" s="133"/>
      <c r="F270" s="134"/>
      <c r="G270" s="133"/>
      <c r="H270" s="135"/>
      <c r="I270" s="110"/>
      <c r="J270" s="110"/>
      <c r="K270" s="110"/>
      <c r="L270" s="110"/>
      <c r="M270" s="110"/>
      <c r="N270" s="110"/>
      <c r="O270" s="110"/>
      <c r="P270" s="110"/>
      <c r="Q270" s="110"/>
      <c r="R270" s="110"/>
      <c r="S270" s="110"/>
      <c r="T270" s="110"/>
      <c r="U270" s="110"/>
      <c r="V270" s="110"/>
      <c r="W270" s="110"/>
      <c r="X270" s="110"/>
      <c r="Y270" s="110"/>
      <c r="Z270" s="110"/>
    </row>
    <row r="271" spans="1:26" ht="16" x14ac:dyDescent="0.2">
      <c r="A271" s="120"/>
      <c r="B271" s="131"/>
      <c r="C271" s="131"/>
      <c r="D271" s="132"/>
      <c r="E271" s="133"/>
      <c r="F271" s="134"/>
      <c r="G271" s="133"/>
      <c r="H271" s="135"/>
      <c r="I271" s="110"/>
      <c r="J271" s="110"/>
      <c r="K271" s="110"/>
      <c r="L271" s="110"/>
      <c r="M271" s="110"/>
      <c r="N271" s="110"/>
      <c r="O271" s="110"/>
      <c r="P271" s="110"/>
      <c r="Q271" s="110"/>
      <c r="R271" s="110"/>
      <c r="S271" s="110"/>
      <c r="T271" s="110"/>
      <c r="U271" s="110"/>
      <c r="V271" s="110"/>
      <c r="W271" s="110"/>
      <c r="X271" s="110"/>
      <c r="Y271" s="110"/>
      <c r="Z271" s="110"/>
    </row>
    <row r="272" spans="1:26" ht="16" x14ac:dyDescent="0.2">
      <c r="A272" s="120"/>
      <c r="B272" s="131"/>
      <c r="C272" s="131"/>
      <c r="D272" s="132"/>
      <c r="E272" s="133"/>
      <c r="F272" s="134"/>
      <c r="G272" s="133"/>
      <c r="H272" s="135"/>
      <c r="I272" s="110"/>
      <c r="J272" s="110"/>
      <c r="K272" s="110"/>
      <c r="L272" s="110"/>
      <c r="M272" s="110"/>
      <c r="N272" s="110"/>
      <c r="O272" s="110"/>
      <c r="P272" s="110"/>
      <c r="Q272" s="110"/>
      <c r="R272" s="110"/>
      <c r="S272" s="110"/>
      <c r="T272" s="110"/>
      <c r="U272" s="110"/>
      <c r="V272" s="110"/>
      <c r="W272" s="110"/>
      <c r="X272" s="110"/>
      <c r="Y272" s="110"/>
      <c r="Z272" s="110"/>
    </row>
    <row r="273" spans="1:26" ht="16" x14ac:dyDescent="0.2">
      <c r="A273" s="120"/>
      <c r="B273" s="131"/>
      <c r="C273" s="131"/>
      <c r="D273" s="132"/>
      <c r="E273" s="133"/>
      <c r="F273" s="134"/>
      <c r="G273" s="133"/>
      <c r="H273" s="135"/>
      <c r="I273" s="110"/>
      <c r="J273" s="110"/>
      <c r="K273" s="110"/>
      <c r="L273" s="110"/>
      <c r="M273" s="110"/>
      <c r="N273" s="110"/>
      <c r="O273" s="110"/>
      <c r="P273" s="110"/>
      <c r="Q273" s="110"/>
      <c r="R273" s="110"/>
      <c r="S273" s="110"/>
      <c r="T273" s="110"/>
      <c r="U273" s="110"/>
      <c r="V273" s="110"/>
      <c r="W273" s="110"/>
      <c r="X273" s="110"/>
      <c r="Y273" s="110"/>
      <c r="Z273" s="110"/>
    </row>
    <row r="274" spans="1:26" ht="16" x14ac:dyDescent="0.2">
      <c r="A274" s="120"/>
      <c r="B274" s="131"/>
      <c r="C274" s="131"/>
      <c r="D274" s="132"/>
      <c r="E274" s="133"/>
      <c r="F274" s="134"/>
      <c r="G274" s="133"/>
      <c r="H274" s="135"/>
      <c r="I274" s="110"/>
      <c r="J274" s="110"/>
      <c r="K274" s="110"/>
      <c r="L274" s="110"/>
      <c r="M274" s="110"/>
      <c r="N274" s="110"/>
      <c r="O274" s="110"/>
      <c r="P274" s="110"/>
      <c r="Q274" s="110"/>
      <c r="R274" s="110"/>
      <c r="S274" s="110"/>
      <c r="T274" s="110"/>
      <c r="U274" s="110"/>
      <c r="V274" s="110"/>
      <c r="W274" s="110"/>
      <c r="X274" s="110"/>
      <c r="Y274" s="110"/>
      <c r="Z274" s="110"/>
    </row>
    <row r="275" spans="1:26" ht="16" x14ac:dyDescent="0.2">
      <c r="A275" s="120"/>
      <c r="B275" s="131"/>
      <c r="C275" s="131"/>
      <c r="D275" s="132"/>
      <c r="E275" s="133"/>
      <c r="F275" s="134"/>
      <c r="G275" s="133"/>
      <c r="H275" s="135"/>
      <c r="I275" s="110"/>
      <c r="J275" s="110"/>
      <c r="K275" s="110"/>
      <c r="L275" s="110"/>
      <c r="M275" s="110"/>
      <c r="N275" s="110"/>
      <c r="O275" s="110"/>
      <c r="P275" s="110"/>
      <c r="Q275" s="110"/>
      <c r="R275" s="110"/>
      <c r="S275" s="110"/>
      <c r="T275" s="110"/>
      <c r="U275" s="110"/>
      <c r="V275" s="110"/>
      <c r="W275" s="110"/>
      <c r="X275" s="110"/>
      <c r="Y275" s="110"/>
      <c r="Z275" s="110"/>
    </row>
    <row r="276" spans="1:26" ht="16" x14ac:dyDescent="0.2">
      <c r="A276" s="120"/>
      <c r="B276" s="131"/>
      <c r="C276" s="131"/>
      <c r="D276" s="132"/>
      <c r="E276" s="133"/>
      <c r="F276" s="134"/>
      <c r="G276" s="133"/>
      <c r="H276" s="135"/>
      <c r="I276" s="110"/>
      <c r="J276" s="110"/>
      <c r="K276" s="110"/>
      <c r="L276" s="110"/>
      <c r="M276" s="110"/>
      <c r="N276" s="110"/>
      <c r="O276" s="110"/>
      <c r="P276" s="110"/>
      <c r="Q276" s="110"/>
      <c r="R276" s="110"/>
      <c r="S276" s="110"/>
      <c r="T276" s="110"/>
      <c r="U276" s="110"/>
      <c r="V276" s="110"/>
      <c r="W276" s="110"/>
      <c r="X276" s="110"/>
      <c r="Y276" s="110"/>
      <c r="Z276" s="110"/>
    </row>
    <row r="277" spans="1:26" ht="16" x14ac:dyDescent="0.2">
      <c r="A277" s="120"/>
      <c r="B277" s="131"/>
      <c r="C277" s="131"/>
      <c r="D277" s="132"/>
      <c r="E277" s="133"/>
      <c r="F277" s="134"/>
      <c r="G277" s="133"/>
      <c r="H277" s="135"/>
      <c r="I277" s="110"/>
      <c r="J277" s="110"/>
      <c r="K277" s="110"/>
      <c r="L277" s="110"/>
      <c r="M277" s="110"/>
      <c r="N277" s="110"/>
      <c r="O277" s="110"/>
      <c r="P277" s="110"/>
      <c r="Q277" s="110"/>
      <c r="R277" s="110"/>
      <c r="S277" s="110"/>
      <c r="T277" s="110"/>
      <c r="U277" s="110"/>
      <c r="V277" s="110"/>
      <c r="W277" s="110"/>
      <c r="X277" s="110"/>
      <c r="Y277" s="110"/>
      <c r="Z277" s="110"/>
    </row>
    <row r="278" spans="1:26" ht="16" x14ac:dyDescent="0.2">
      <c r="A278" s="120"/>
      <c r="B278" s="131"/>
      <c r="C278" s="131"/>
      <c r="D278" s="132"/>
      <c r="E278" s="133"/>
      <c r="F278" s="134"/>
      <c r="G278" s="133"/>
      <c r="H278" s="135"/>
      <c r="I278" s="110"/>
      <c r="J278" s="110"/>
      <c r="K278" s="110"/>
      <c r="L278" s="110"/>
      <c r="M278" s="110"/>
      <c r="N278" s="110"/>
      <c r="O278" s="110"/>
      <c r="P278" s="110"/>
      <c r="Q278" s="110"/>
      <c r="R278" s="110"/>
      <c r="S278" s="110"/>
      <c r="T278" s="110"/>
      <c r="U278" s="110"/>
      <c r="V278" s="110"/>
      <c r="W278" s="110"/>
      <c r="X278" s="110"/>
      <c r="Y278" s="110"/>
      <c r="Z278" s="110"/>
    </row>
    <row r="279" spans="1:26" ht="16" x14ac:dyDescent="0.2">
      <c r="A279" s="120"/>
      <c r="B279" s="131"/>
      <c r="C279" s="131"/>
      <c r="D279" s="132"/>
      <c r="E279" s="133"/>
      <c r="F279" s="134"/>
      <c r="G279" s="133"/>
      <c r="H279" s="135"/>
      <c r="I279" s="110"/>
      <c r="J279" s="110"/>
      <c r="K279" s="110"/>
      <c r="L279" s="110"/>
      <c r="M279" s="110"/>
      <c r="N279" s="110"/>
      <c r="O279" s="110"/>
      <c r="P279" s="110"/>
      <c r="Q279" s="110"/>
      <c r="R279" s="110"/>
      <c r="S279" s="110"/>
      <c r="T279" s="110"/>
      <c r="U279" s="110"/>
      <c r="V279" s="110"/>
      <c r="W279" s="110"/>
      <c r="X279" s="110"/>
      <c r="Y279" s="110"/>
      <c r="Z279" s="110"/>
    </row>
    <row r="280" spans="1:26" ht="16" x14ac:dyDescent="0.2">
      <c r="A280" s="120"/>
      <c r="B280" s="131"/>
      <c r="C280" s="131"/>
      <c r="D280" s="132"/>
      <c r="E280" s="133"/>
      <c r="F280" s="134"/>
      <c r="G280" s="133"/>
      <c r="H280" s="135"/>
      <c r="I280" s="110"/>
      <c r="J280" s="110"/>
      <c r="K280" s="110"/>
      <c r="L280" s="110"/>
      <c r="M280" s="110"/>
      <c r="N280" s="110"/>
      <c r="O280" s="110"/>
      <c r="P280" s="110"/>
      <c r="Q280" s="110"/>
      <c r="R280" s="110"/>
      <c r="S280" s="110"/>
      <c r="T280" s="110"/>
      <c r="U280" s="110"/>
      <c r="V280" s="110"/>
      <c r="W280" s="110"/>
      <c r="X280" s="110"/>
      <c r="Y280" s="110"/>
      <c r="Z280" s="110"/>
    </row>
    <row r="281" spans="1:26" ht="16" x14ac:dyDescent="0.2">
      <c r="A281" s="120"/>
      <c r="B281" s="131"/>
      <c r="C281" s="131"/>
      <c r="D281" s="132"/>
      <c r="E281" s="133"/>
      <c r="F281" s="134"/>
      <c r="G281" s="133"/>
      <c r="H281" s="135"/>
      <c r="I281" s="110"/>
      <c r="J281" s="110"/>
      <c r="K281" s="110"/>
      <c r="L281" s="110"/>
      <c r="M281" s="110"/>
      <c r="N281" s="110"/>
      <c r="O281" s="110"/>
      <c r="P281" s="110"/>
      <c r="Q281" s="110"/>
      <c r="R281" s="110"/>
      <c r="S281" s="110"/>
      <c r="T281" s="110"/>
      <c r="U281" s="110"/>
      <c r="V281" s="110"/>
      <c r="W281" s="110"/>
      <c r="X281" s="110"/>
      <c r="Y281" s="110"/>
      <c r="Z281" s="110"/>
    </row>
    <row r="282" spans="1:26" ht="16" x14ac:dyDescent="0.2">
      <c r="A282" s="120"/>
      <c r="B282" s="131"/>
      <c r="C282" s="131"/>
      <c r="D282" s="132"/>
      <c r="E282" s="133"/>
      <c r="F282" s="134"/>
      <c r="G282" s="133"/>
      <c r="H282" s="135"/>
      <c r="I282" s="110"/>
      <c r="J282" s="110"/>
      <c r="K282" s="110"/>
      <c r="L282" s="110"/>
      <c r="M282" s="110"/>
      <c r="N282" s="110"/>
      <c r="O282" s="110"/>
      <c r="P282" s="110"/>
      <c r="Q282" s="110"/>
      <c r="R282" s="110"/>
      <c r="S282" s="110"/>
      <c r="T282" s="110"/>
      <c r="U282" s="110"/>
      <c r="V282" s="110"/>
      <c r="W282" s="110"/>
      <c r="X282" s="110"/>
      <c r="Y282" s="110"/>
      <c r="Z282" s="110"/>
    </row>
    <row r="283" spans="1:26" ht="16" x14ac:dyDescent="0.2">
      <c r="A283" s="120"/>
      <c r="B283" s="131"/>
      <c r="C283" s="131"/>
      <c r="D283" s="132"/>
      <c r="E283" s="133"/>
      <c r="F283" s="134"/>
      <c r="G283" s="133"/>
      <c r="H283" s="135"/>
      <c r="I283" s="110"/>
      <c r="J283" s="110"/>
      <c r="K283" s="110"/>
      <c r="L283" s="110"/>
      <c r="M283" s="110"/>
      <c r="N283" s="110"/>
      <c r="O283" s="110"/>
      <c r="P283" s="110"/>
      <c r="Q283" s="110"/>
      <c r="R283" s="110"/>
      <c r="S283" s="110"/>
      <c r="T283" s="110"/>
      <c r="U283" s="110"/>
      <c r="V283" s="110"/>
      <c r="W283" s="110"/>
      <c r="X283" s="110"/>
      <c r="Y283" s="110"/>
      <c r="Z283" s="110"/>
    </row>
    <row r="284" spans="1:26" ht="16" x14ac:dyDescent="0.2">
      <c r="A284" s="120"/>
      <c r="B284" s="131"/>
      <c r="C284" s="131"/>
      <c r="D284" s="132"/>
      <c r="E284" s="133"/>
      <c r="F284" s="134"/>
      <c r="G284" s="133"/>
      <c r="H284" s="135"/>
      <c r="I284" s="110"/>
      <c r="J284" s="110"/>
      <c r="K284" s="110"/>
      <c r="L284" s="110"/>
      <c r="M284" s="110"/>
      <c r="N284" s="110"/>
      <c r="O284" s="110"/>
      <c r="P284" s="110"/>
      <c r="Q284" s="110"/>
      <c r="R284" s="110"/>
      <c r="S284" s="110"/>
      <c r="T284" s="110"/>
      <c r="U284" s="110"/>
      <c r="V284" s="110"/>
      <c r="W284" s="110"/>
      <c r="X284" s="110"/>
      <c r="Y284" s="110"/>
      <c r="Z284" s="110"/>
    </row>
    <row r="285" spans="1:26" ht="16" x14ac:dyDescent="0.2">
      <c r="A285" s="120"/>
      <c r="B285" s="131"/>
      <c r="C285" s="131"/>
      <c r="D285" s="132"/>
      <c r="E285" s="133"/>
      <c r="F285" s="134"/>
      <c r="G285" s="133"/>
      <c r="H285" s="135"/>
      <c r="I285" s="110"/>
      <c r="J285" s="110"/>
      <c r="K285" s="110"/>
      <c r="L285" s="110"/>
      <c r="M285" s="110"/>
      <c r="N285" s="110"/>
      <c r="O285" s="110"/>
      <c r="P285" s="110"/>
      <c r="Q285" s="110"/>
      <c r="R285" s="110"/>
      <c r="S285" s="110"/>
      <c r="T285" s="110"/>
      <c r="U285" s="110"/>
      <c r="V285" s="110"/>
      <c r="W285" s="110"/>
      <c r="X285" s="110"/>
      <c r="Y285" s="110"/>
      <c r="Z285" s="110"/>
    </row>
    <row r="286" spans="1:26" ht="16" x14ac:dyDescent="0.2">
      <c r="A286" s="120"/>
      <c r="B286" s="131"/>
      <c r="C286" s="131"/>
      <c r="D286" s="132"/>
      <c r="E286" s="133"/>
      <c r="F286" s="134"/>
      <c r="G286" s="133"/>
      <c r="H286" s="135"/>
      <c r="I286" s="110"/>
      <c r="J286" s="110"/>
      <c r="K286" s="110"/>
      <c r="L286" s="110"/>
      <c r="M286" s="110"/>
      <c r="N286" s="110"/>
      <c r="O286" s="110"/>
      <c r="P286" s="110"/>
      <c r="Q286" s="110"/>
      <c r="R286" s="110"/>
      <c r="S286" s="110"/>
      <c r="T286" s="110"/>
      <c r="U286" s="110"/>
      <c r="V286" s="110"/>
      <c r="W286" s="110"/>
      <c r="X286" s="110"/>
      <c r="Y286" s="110"/>
      <c r="Z286" s="110"/>
    </row>
    <row r="287" spans="1:26" ht="16" x14ac:dyDescent="0.2">
      <c r="A287" s="120"/>
      <c r="B287" s="131"/>
      <c r="C287" s="131"/>
      <c r="D287" s="132"/>
      <c r="E287" s="133"/>
      <c r="F287" s="134"/>
      <c r="G287" s="133"/>
      <c r="H287" s="135"/>
      <c r="I287" s="110"/>
      <c r="J287" s="110"/>
      <c r="K287" s="110"/>
      <c r="L287" s="110"/>
      <c r="M287" s="110"/>
      <c r="N287" s="110"/>
      <c r="O287" s="110"/>
      <c r="P287" s="110"/>
      <c r="Q287" s="110"/>
      <c r="R287" s="110"/>
      <c r="S287" s="110"/>
      <c r="T287" s="110"/>
      <c r="U287" s="110"/>
      <c r="V287" s="110"/>
      <c r="W287" s="110"/>
      <c r="X287" s="110"/>
      <c r="Y287" s="110"/>
      <c r="Z287" s="110"/>
    </row>
    <row r="288" spans="1:26" ht="16" x14ac:dyDescent="0.2">
      <c r="A288" s="120"/>
      <c r="B288" s="131"/>
      <c r="C288" s="131"/>
      <c r="D288" s="132"/>
      <c r="E288" s="133"/>
      <c r="F288" s="134"/>
      <c r="G288" s="133"/>
      <c r="H288" s="135"/>
      <c r="I288" s="110"/>
      <c r="J288" s="110"/>
      <c r="K288" s="110"/>
      <c r="L288" s="110"/>
      <c r="M288" s="110"/>
      <c r="N288" s="110"/>
      <c r="O288" s="110"/>
      <c r="P288" s="110"/>
      <c r="Q288" s="110"/>
      <c r="R288" s="110"/>
      <c r="S288" s="110"/>
      <c r="T288" s="110"/>
      <c r="U288" s="110"/>
      <c r="V288" s="110"/>
      <c r="W288" s="110"/>
      <c r="X288" s="110"/>
      <c r="Y288" s="110"/>
      <c r="Z288" s="110"/>
    </row>
    <row r="289" spans="1:26" ht="16" x14ac:dyDescent="0.2">
      <c r="A289" s="120"/>
      <c r="B289" s="131"/>
      <c r="C289" s="131"/>
      <c r="D289" s="132"/>
      <c r="E289" s="133"/>
      <c r="F289" s="134"/>
      <c r="G289" s="133"/>
      <c r="H289" s="135"/>
      <c r="I289" s="110"/>
      <c r="J289" s="110"/>
      <c r="K289" s="110"/>
      <c r="L289" s="110"/>
      <c r="M289" s="110"/>
      <c r="N289" s="110"/>
      <c r="O289" s="110"/>
      <c r="P289" s="110"/>
      <c r="Q289" s="110"/>
      <c r="R289" s="110"/>
      <c r="S289" s="110"/>
      <c r="T289" s="110"/>
      <c r="U289" s="110"/>
      <c r="V289" s="110"/>
      <c r="W289" s="110"/>
      <c r="X289" s="110"/>
      <c r="Y289" s="110"/>
      <c r="Z289" s="110"/>
    </row>
    <row r="290" spans="1:26" ht="16" x14ac:dyDescent="0.2">
      <c r="A290" s="120"/>
      <c r="B290" s="131"/>
      <c r="C290" s="131"/>
      <c r="D290" s="132"/>
      <c r="E290" s="133"/>
      <c r="F290" s="134"/>
      <c r="G290" s="133"/>
      <c r="H290" s="135"/>
      <c r="I290" s="110"/>
      <c r="J290" s="110"/>
      <c r="K290" s="110"/>
      <c r="L290" s="110"/>
      <c r="M290" s="110"/>
      <c r="N290" s="110"/>
      <c r="O290" s="110"/>
      <c r="P290" s="110"/>
      <c r="Q290" s="110"/>
      <c r="R290" s="110"/>
      <c r="S290" s="110"/>
      <c r="T290" s="110"/>
      <c r="U290" s="110"/>
      <c r="V290" s="110"/>
      <c r="W290" s="110"/>
      <c r="X290" s="110"/>
      <c r="Y290" s="110"/>
      <c r="Z290" s="110"/>
    </row>
    <row r="291" spans="1:26" ht="16" x14ac:dyDescent="0.2">
      <c r="A291" s="120"/>
      <c r="B291" s="131"/>
      <c r="C291" s="131"/>
      <c r="D291" s="132"/>
      <c r="E291" s="133"/>
      <c r="F291" s="134"/>
      <c r="G291" s="133"/>
      <c r="H291" s="135"/>
      <c r="I291" s="110"/>
      <c r="J291" s="110"/>
      <c r="K291" s="110"/>
      <c r="L291" s="110"/>
      <c r="M291" s="110"/>
      <c r="N291" s="110"/>
      <c r="O291" s="110"/>
      <c r="P291" s="110"/>
      <c r="Q291" s="110"/>
      <c r="R291" s="110"/>
      <c r="S291" s="110"/>
      <c r="T291" s="110"/>
      <c r="U291" s="110"/>
      <c r="V291" s="110"/>
      <c r="W291" s="110"/>
      <c r="X291" s="110"/>
      <c r="Y291" s="110"/>
      <c r="Z291" s="110"/>
    </row>
    <row r="292" spans="1:26" ht="16" x14ac:dyDescent="0.2">
      <c r="A292" s="120"/>
      <c r="B292" s="131"/>
      <c r="C292" s="131"/>
      <c r="D292" s="132"/>
      <c r="E292" s="133"/>
      <c r="F292" s="134"/>
      <c r="G292" s="133"/>
      <c r="H292" s="135"/>
      <c r="I292" s="110"/>
      <c r="J292" s="110"/>
      <c r="K292" s="110"/>
      <c r="L292" s="110"/>
      <c r="M292" s="110"/>
      <c r="N292" s="110"/>
      <c r="O292" s="110"/>
      <c r="P292" s="110"/>
      <c r="Q292" s="110"/>
      <c r="R292" s="110"/>
      <c r="S292" s="110"/>
      <c r="T292" s="110"/>
      <c r="U292" s="110"/>
      <c r="V292" s="110"/>
      <c r="W292" s="110"/>
      <c r="X292" s="110"/>
      <c r="Y292" s="110"/>
      <c r="Z292" s="110"/>
    </row>
    <row r="293" spans="1:26" ht="16" x14ac:dyDescent="0.2">
      <c r="A293" s="120"/>
      <c r="B293" s="131"/>
      <c r="C293" s="131"/>
      <c r="D293" s="132"/>
      <c r="E293" s="133"/>
      <c r="F293" s="134"/>
      <c r="G293" s="133"/>
      <c r="H293" s="135"/>
      <c r="I293" s="110"/>
      <c r="J293" s="110"/>
      <c r="K293" s="110"/>
      <c r="L293" s="110"/>
      <c r="M293" s="110"/>
      <c r="N293" s="110"/>
      <c r="O293" s="110"/>
      <c r="P293" s="110"/>
      <c r="Q293" s="110"/>
      <c r="R293" s="110"/>
      <c r="S293" s="110"/>
      <c r="T293" s="110"/>
      <c r="U293" s="110"/>
      <c r="V293" s="110"/>
      <c r="W293" s="110"/>
      <c r="X293" s="110"/>
      <c r="Y293" s="110"/>
      <c r="Z293" s="110"/>
    </row>
    <row r="294" spans="1:26" ht="16" x14ac:dyDescent="0.2">
      <c r="A294" s="120"/>
      <c r="B294" s="131"/>
      <c r="C294" s="131"/>
      <c r="D294" s="132"/>
      <c r="E294" s="133"/>
      <c r="F294" s="134"/>
      <c r="G294" s="133"/>
      <c r="H294" s="135"/>
      <c r="I294" s="110"/>
      <c r="J294" s="110"/>
      <c r="K294" s="110"/>
      <c r="L294" s="110"/>
      <c r="M294" s="110"/>
      <c r="N294" s="110"/>
      <c r="O294" s="110"/>
      <c r="P294" s="110"/>
      <c r="Q294" s="110"/>
      <c r="R294" s="110"/>
      <c r="S294" s="110"/>
      <c r="T294" s="110"/>
      <c r="U294" s="110"/>
      <c r="V294" s="110"/>
      <c r="W294" s="110"/>
      <c r="X294" s="110"/>
      <c r="Y294" s="110"/>
      <c r="Z294" s="110"/>
    </row>
    <row r="295" spans="1:26" ht="16" x14ac:dyDescent="0.2">
      <c r="A295" s="120"/>
      <c r="B295" s="131"/>
      <c r="C295" s="131"/>
      <c r="D295" s="132"/>
      <c r="E295" s="133"/>
      <c r="F295" s="134"/>
      <c r="G295" s="133"/>
      <c r="H295" s="135"/>
      <c r="I295" s="110"/>
      <c r="J295" s="110"/>
      <c r="K295" s="110"/>
      <c r="L295" s="110"/>
      <c r="M295" s="110"/>
      <c r="N295" s="110"/>
      <c r="O295" s="110"/>
      <c r="P295" s="110"/>
      <c r="Q295" s="110"/>
      <c r="R295" s="110"/>
      <c r="S295" s="110"/>
      <c r="T295" s="110"/>
      <c r="U295" s="110"/>
      <c r="V295" s="110"/>
      <c r="W295" s="110"/>
      <c r="X295" s="110"/>
      <c r="Y295" s="110"/>
      <c r="Z295" s="110"/>
    </row>
    <row r="296" spans="1:26" ht="16" x14ac:dyDescent="0.2">
      <c r="A296" s="120"/>
      <c r="B296" s="131"/>
      <c r="C296" s="131"/>
      <c r="D296" s="132"/>
      <c r="E296" s="133"/>
      <c r="F296" s="134"/>
      <c r="G296" s="133"/>
      <c r="H296" s="135"/>
      <c r="I296" s="110"/>
      <c r="J296" s="110"/>
      <c r="K296" s="110"/>
      <c r="L296" s="110"/>
      <c r="M296" s="110"/>
      <c r="N296" s="110"/>
      <c r="O296" s="110"/>
      <c r="P296" s="110"/>
      <c r="Q296" s="110"/>
      <c r="R296" s="110"/>
      <c r="S296" s="110"/>
      <c r="T296" s="110"/>
      <c r="U296" s="110"/>
      <c r="V296" s="110"/>
      <c r="W296" s="110"/>
      <c r="X296" s="110"/>
      <c r="Y296" s="110"/>
      <c r="Z296" s="110"/>
    </row>
    <row r="297" spans="1:26" ht="16" x14ac:dyDescent="0.2">
      <c r="A297" s="120"/>
      <c r="B297" s="131"/>
      <c r="C297" s="131"/>
      <c r="D297" s="132"/>
      <c r="E297" s="133"/>
      <c r="F297" s="134"/>
      <c r="G297" s="133"/>
      <c r="H297" s="135"/>
      <c r="I297" s="110"/>
      <c r="J297" s="110"/>
      <c r="K297" s="110"/>
      <c r="L297" s="110"/>
      <c r="M297" s="110"/>
      <c r="N297" s="110"/>
      <c r="O297" s="110"/>
      <c r="P297" s="110"/>
      <c r="Q297" s="110"/>
      <c r="R297" s="110"/>
      <c r="S297" s="110"/>
      <c r="T297" s="110"/>
      <c r="U297" s="110"/>
      <c r="V297" s="110"/>
      <c r="W297" s="110"/>
      <c r="X297" s="110"/>
      <c r="Y297" s="110"/>
      <c r="Z297" s="110"/>
    </row>
    <row r="298" spans="1:26" ht="16" x14ac:dyDescent="0.2">
      <c r="A298" s="120"/>
      <c r="B298" s="131"/>
      <c r="C298" s="131"/>
      <c r="D298" s="132"/>
      <c r="E298" s="133"/>
      <c r="F298" s="134"/>
      <c r="G298" s="133"/>
      <c r="H298" s="135"/>
      <c r="I298" s="110"/>
      <c r="J298" s="110"/>
      <c r="K298" s="110"/>
      <c r="L298" s="110"/>
      <c r="M298" s="110"/>
      <c r="N298" s="110"/>
      <c r="O298" s="110"/>
      <c r="P298" s="110"/>
      <c r="Q298" s="110"/>
      <c r="R298" s="110"/>
      <c r="S298" s="110"/>
      <c r="T298" s="110"/>
      <c r="U298" s="110"/>
      <c r="V298" s="110"/>
      <c r="W298" s="110"/>
      <c r="X298" s="110"/>
      <c r="Y298" s="110"/>
      <c r="Z298" s="110"/>
    </row>
    <row r="299" spans="1:26" ht="16" x14ac:dyDescent="0.2">
      <c r="A299" s="120"/>
      <c r="B299" s="131"/>
      <c r="C299" s="131"/>
      <c r="D299" s="132"/>
      <c r="E299" s="133"/>
      <c r="F299" s="134"/>
      <c r="G299" s="133"/>
      <c r="H299" s="135"/>
      <c r="I299" s="110"/>
      <c r="J299" s="110"/>
      <c r="K299" s="110"/>
      <c r="L299" s="110"/>
      <c r="M299" s="110"/>
      <c r="N299" s="110"/>
      <c r="O299" s="110"/>
      <c r="P299" s="110"/>
      <c r="Q299" s="110"/>
      <c r="R299" s="110"/>
      <c r="S299" s="110"/>
      <c r="T299" s="110"/>
      <c r="U299" s="110"/>
      <c r="V299" s="110"/>
      <c r="W299" s="110"/>
      <c r="X299" s="110"/>
      <c r="Y299" s="110"/>
      <c r="Z299" s="110"/>
    </row>
    <row r="300" spans="1:26" ht="16" x14ac:dyDescent="0.2">
      <c r="A300" s="120"/>
      <c r="B300" s="131"/>
      <c r="C300" s="131"/>
      <c r="D300" s="132"/>
      <c r="E300" s="133"/>
      <c r="F300" s="134"/>
      <c r="G300" s="133"/>
      <c r="H300" s="135"/>
      <c r="I300" s="110"/>
      <c r="J300" s="110"/>
      <c r="K300" s="110"/>
      <c r="L300" s="110"/>
      <c r="M300" s="110"/>
      <c r="N300" s="110"/>
      <c r="O300" s="110"/>
      <c r="P300" s="110"/>
      <c r="Q300" s="110"/>
      <c r="R300" s="110"/>
      <c r="S300" s="110"/>
      <c r="T300" s="110"/>
      <c r="U300" s="110"/>
      <c r="V300" s="110"/>
      <c r="W300" s="110"/>
      <c r="X300" s="110"/>
      <c r="Y300" s="110"/>
      <c r="Z300" s="110"/>
    </row>
    <row r="301" spans="1:26" ht="16" x14ac:dyDescent="0.2">
      <c r="A301" s="120"/>
      <c r="B301" s="131"/>
      <c r="C301" s="131"/>
      <c r="D301" s="132"/>
      <c r="E301" s="133"/>
      <c r="F301" s="134"/>
      <c r="G301" s="133"/>
      <c r="H301" s="135"/>
      <c r="I301" s="110"/>
      <c r="J301" s="110"/>
      <c r="K301" s="110"/>
      <c r="L301" s="110"/>
      <c r="M301" s="110"/>
      <c r="N301" s="110"/>
      <c r="O301" s="110"/>
      <c r="P301" s="110"/>
      <c r="Q301" s="110"/>
      <c r="R301" s="110"/>
      <c r="S301" s="110"/>
      <c r="T301" s="110"/>
      <c r="U301" s="110"/>
      <c r="V301" s="110"/>
      <c r="W301" s="110"/>
      <c r="X301" s="110"/>
      <c r="Y301" s="110"/>
      <c r="Z301" s="110"/>
    </row>
    <row r="302" spans="1:26" ht="16" x14ac:dyDescent="0.2">
      <c r="A302" s="120"/>
      <c r="B302" s="131"/>
      <c r="C302" s="131"/>
      <c r="D302" s="132"/>
      <c r="E302" s="133"/>
      <c r="F302" s="134"/>
      <c r="G302" s="133"/>
      <c r="H302" s="135"/>
      <c r="I302" s="110"/>
      <c r="J302" s="110"/>
      <c r="K302" s="110"/>
      <c r="L302" s="110"/>
      <c r="M302" s="110"/>
      <c r="N302" s="110"/>
      <c r="O302" s="110"/>
      <c r="P302" s="110"/>
      <c r="Q302" s="110"/>
      <c r="R302" s="110"/>
      <c r="S302" s="110"/>
      <c r="T302" s="110"/>
      <c r="U302" s="110"/>
      <c r="V302" s="110"/>
      <c r="W302" s="110"/>
      <c r="X302" s="110"/>
      <c r="Y302" s="110"/>
      <c r="Z302" s="110"/>
    </row>
    <row r="303" spans="1:26" ht="16" x14ac:dyDescent="0.2">
      <c r="A303" s="120"/>
      <c r="B303" s="131"/>
      <c r="C303" s="131"/>
      <c r="D303" s="132"/>
      <c r="E303" s="133"/>
      <c r="F303" s="134"/>
      <c r="G303" s="133"/>
      <c r="H303" s="135"/>
      <c r="I303" s="110"/>
      <c r="J303" s="110"/>
      <c r="K303" s="110"/>
      <c r="L303" s="110"/>
      <c r="M303" s="110"/>
      <c r="N303" s="110"/>
      <c r="O303" s="110"/>
      <c r="P303" s="110"/>
      <c r="Q303" s="110"/>
      <c r="R303" s="110"/>
      <c r="S303" s="110"/>
      <c r="T303" s="110"/>
      <c r="U303" s="110"/>
      <c r="V303" s="110"/>
      <c r="W303" s="110"/>
      <c r="X303" s="110"/>
      <c r="Y303" s="110"/>
      <c r="Z303" s="110"/>
    </row>
    <row r="304" spans="1:26" ht="16" x14ac:dyDescent="0.2">
      <c r="A304" s="120"/>
      <c r="B304" s="131"/>
      <c r="C304" s="131"/>
      <c r="D304" s="132"/>
      <c r="E304" s="133"/>
      <c r="F304" s="134"/>
      <c r="G304" s="133"/>
      <c r="H304" s="135"/>
      <c r="I304" s="110"/>
      <c r="J304" s="110"/>
      <c r="K304" s="110"/>
      <c r="L304" s="110"/>
      <c r="M304" s="110"/>
      <c r="N304" s="110"/>
      <c r="O304" s="110"/>
      <c r="P304" s="110"/>
      <c r="Q304" s="110"/>
      <c r="R304" s="110"/>
      <c r="S304" s="110"/>
      <c r="T304" s="110"/>
      <c r="U304" s="110"/>
      <c r="V304" s="110"/>
      <c r="W304" s="110"/>
      <c r="X304" s="110"/>
      <c r="Y304" s="110"/>
      <c r="Z304" s="110"/>
    </row>
    <row r="305" spans="1:26" ht="16" x14ac:dyDescent="0.2">
      <c r="A305" s="120"/>
      <c r="B305" s="131"/>
      <c r="C305" s="131"/>
      <c r="D305" s="132"/>
      <c r="E305" s="133"/>
      <c r="F305" s="134"/>
      <c r="G305" s="133"/>
      <c r="H305" s="135"/>
      <c r="I305" s="110"/>
      <c r="J305" s="110"/>
      <c r="K305" s="110"/>
      <c r="L305" s="110"/>
      <c r="M305" s="110"/>
      <c r="N305" s="110"/>
      <c r="O305" s="110"/>
      <c r="P305" s="110"/>
      <c r="Q305" s="110"/>
      <c r="R305" s="110"/>
      <c r="S305" s="110"/>
      <c r="T305" s="110"/>
      <c r="U305" s="110"/>
      <c r="V305" s="110"/>
      <c r="W305" s="110"/>
      <c r="X305" s="110"/>
      <c r="Y305" s="110"/>
      <c r="Z305" s="110"/>
    </row>
    <row r="306" spans="1:26" ht="16" x14ac:dyDescent="0.2">
      <c r="A306" s="120"/>
      <c r="B306" s="131"/>
      <c r="C306" s="131"/>
      <c r="D306" s="132"/>
      <c r="E306" s="133"/>
      <c r="F306" s="134"/>
      <c r="G306" s="133"/>
      <c r="H306" s="135"/>
      <c r="I306" s="110"/>
      <c r="J306" s="110"/>
      <c r="K306" s="110"/>
      <c r="L306" s="110"/>
      <c r="M306" s="110"/>
      <c r="N306" s="110"/>
      <c r="O306" s="110"/>
      <c r="P306" s="110"/>
      <c r="Q306" s="110"/>
      <c r="R306" s="110"/>
      <c r="S306" s="110"/>
      <c r="T306" s="110"/>
      <c r="U306" s="110"/>
      <c r="V306" s="110"/>
      <c r="W306" s="110"/>
      <c r="X306" s="110"/>
      <c r="Y306" s="110"/>
      <c r="Z306" s="110"/>
    </row>
    <row r="307" spans="1:26" ht="16" x14ac:dyDescent="0.2">
      <c r="A307" s="120"/>
      <c r="B307" s="131"/>
      <c r="C307" s="131"/>
      <c r="D307" s="132"/>
      <c r="E307" s="133"/>
      <c r="F307" s="134"/>
      <c r="G307" s="133"/>
      <c r="H307" s="135"/>
      <c r="I307" s="110"/>
      <c r="J307" s="110"/>
      <c r="K307" s="110"/>
      <c r="L307" s="110"/>
      <c r="M307" s="110"/>
      <c r="N307" s="110"/>
      <c r="O307" s="110"/>
      <c r="P307" s="110"/>
      <c r="Q307" s="110"/>
      <c r="R307" s="110"/>
      <c r="S307" s="110"/>
      <c r="T307" s="110"/>
      <c r="U307" s="110"/>
      <c r="V307" s="110"/>
      <c r="W307" s="110"/>
      <c r="X307" s="110"/>
      <c r="Y307" s="110"/>
      <c r="Z307" s="110"/>
    </row>
    <row r="308" spans="1:26" ht="16" x14ac:dyDescent="0.2">
      <c r="A308" s="120"/>
      <c r="B308" s="131"/>
      <c r="C308" s="131"/>
      <c r="D308" s="132"/>
      <c r="E308" s="133"/>
      <c r="F308" s="134"/>
      <c r="G308" s="133"/>
      <c r="H308" s="135"/>
      <c r="I308" s="110"/>
      <c r="J308" s="110"/>
      <c r="K308" s="110"/>
      <c r="L308" s="110"/>
      <c r="M308" s="110"/>
      <c r="N308" s="110"/>
      <c r="O308" s="110"/>
      <c r="P308" s="110"/>
      <c r="Q308" s="110"/>
      <c r="R308" s="110"/>
      <c r="S308" s="110"/>
      <c r="T308" s="110"/>
      <c r="U308" s="110"/>
      <c r="V308" s="110"/>
      <c r="W308" s="110"/>
      <c r="X308" s="110"/>
      <c r="Y308" s="110"/>
      <c r="Z308" s="110"/>
    </row>
    <row r="309" spans="1:26" ht="16" x14ac:dyDescent="0.2">
      <c r="A309" s="120"/>
      <c r="B309" s="131"/>
      <c r="C309" s="131"/>
      <c r="D309" s="132"/>
      <c r="E309" s="133"/>
      <c r="F309" s="134"/>
      <c r="G309" s="133"/>
      <c r="H309" s="135"/>
      <c r="I309" s="110"/>
      <c r="J309" s="110"/>
      <c r="K309" s="110"/>
      <c r="L309" s="110"/>
      <c r="M309" s="110"/>
      <c r="N309" s="110"/>
      <c r="O309" s="110"/>
      <c r="P309" s="110"/>
      <c r="Q309" s="110"/>
      <c r="R309" s="110"/>
      <c r="S309" s="110"/>
      <c r="T309" s="110"/>
      <c r="U309" s="110"/>
      <c r="V309" s="110"/>
      <c r="W309" s="110"/>
      <c r="X309" s="110"/>
      <c r="Y309" s="110"/>
      <c r="Z309" s="110"/>
    </row>
    <row r="310" spans="1:26" ht="16" x14ac:dyDescent="0.2">
      <c r="A310" s="120"/>
      <c r="B310" s="131"/>
      <c r="C310" s="131"/>
      <c r="D310" s="132"/>
      <c r="E310" s="133"/>
      <c r="F310" s="134"/>
      <c r="G310" s="133"/>
      <c r="H310" s="135"/>
      <c r="I310" s="110"/>
      <c r="J310" s="110"/>
      <c r="K310" s="110"/>
      <c r="L310" s="110"/>
      <c r="M310" s="110"/>
      <c r="N310" s="110"/>
      <c r="O310" s="110"/>
      <c r="P310" s="110"/>
      <c r="Q310" s="110"/>
      <c r="R310" s="110"/>
      <c r="S310" s="110"/>
      <c r="T310" s="110"/>
      <c r="U310" s="110"/>
      <c r="V310" s="110"/>
      <c r="W310" s="110"/>
      <c r="X310" s="110"/>
      <c r="Y310" s="110"/>
      <c r="Z310" s="110"/>
    </row>
    <row r="311" spans="1:26" ht="16" x14ac:dyDescent="0.2">
      <c r="A311" s="120"/>
      <c r="B311" s="131"/>
      <c r="C311" s="131"/>
      <c r="D311" s="132"/>
      <c r="E311" s="133"/>
      <c r="F311" s="134"/>
      <c r="G311" s="133"/>
      <c r="H311" s="135"/>
      <c r="I311" s="110"/>
      <c r="J311" s="110"/>
      <c r="K311" s="110"/>
      <c r="L311" s="110"/>
      <c r="M311" s="110"/>
      <c r="N311" s="110"/>
      <c r="O311" s="110"/>
      <c r="P311" s="110"/>
      <c r="Q311" s="110"/>
      <c r="R311" s="110"/>
      <c r="S311" s="110"/>
      <c r="T311" s="110"/>
      <c r="U311" s="110"/>
      <c r="V311" s="110"/>
      <c r="W311" s="110"/>
      <c r="X311" s="110"/>
      <c r="Y311" s="110"/>
      <c r="Z311" s="110"/>
    </row>
    <row r="312" spans="1:26" ht="16" x14ac:dyDescent="0.2">
      <c r="A312" s="120"/>
      <c r="B312" s="131"/>
      <c r="C312" s="131"/>
      <c r="D312" s="132"/>
      <c r="E312" s="133"/>
      <c r="F312" s="134"/>
      <c r="G312" s="133"/>
      <c r="H312" s="135"/>
      <c r="I312" s="110"/>
      <c r="J312" s="110"/>
      <c r="K312" s="110"/>
      <c r="L312" s="110"/>
      <c r="M312" s="110"/>
      <c r="N312" s="110"/>
      <c r="O312" s="110"/>
      <c r="P312" s="110"/>
      <c r="Q312" s="110"/>
      <c r="R312" s="110"/>
      <c r="S312" s="110"/>
      <c r="T312" s="110"/>
      <c r="U312" s="110"/>
      <c r="V312" s="110"/>
      <c r="W312" s="110"/>
      <c r="X312" s="110"/>
      <c r="Y312" s="110"/>
      <c r="Z312" s="110"/>
    </row>
    <row r="313" spans="1:26" ht="16" x14ac:dyDescent="0.2">
      <c r="A313" s="120"/>
      <c r="B313" s="131"/>
      <c r="C313" s="131"/>
      <c r="D313" s="132"/>
      <c r="E313" s="133"/>
      <c r="F313" s="134"/>
      <c r="G313" s="133"/>
      <c r="H313" s="135"/>
      <c r="I313" s="110"/>
      <c r="J313" s="110"/>
      <c r="K313" s="110"/>
      <c r="L313" s="110"/>
      <c r="M313" s="110"/>
      <c r="N313" s="110"/>
      <c r="O313" s="110"/>
      <c r="P313" s="110"/>
      <c r="Q313" s="110"/>
      <c r="R313" s="110"/>
      <c r="S313" s="110"/>
      <c r="T313" s="110"/>
      <c r="U313" s="110"/>
      <c r="V313" s="110"/>
      <c r="W313" s="110"/>
      <c r="X313" s="110"/>
      <c r="Y313" s="110"/>
      <c r="Z313" s="110"/>
    </row>
    <row r="314" spans="1:26" ht="16" x14ac:dyDescent="0.2">
      <c r="A314" s="120"/>
      <c r="B314" s="131"/>
      <c r="C314" s="131"/>
      <c r="D314" s="132"/>
      <c r="E314" s="133"/>
      <c r="F314" s="134"/>
      <c r="G314" s="133"/>
      <c r="H314" s="135"/>
      <c r="I314" s="110"/>
      <c r="J314" s="110"/>
      <c r="K314" s="110"/>
      <c r="L314" s="110"/>
      <c r="M314" s="110"/>
      <c r="N314" s="110"/>
      <c r="O314" s="110"/>
      <c r="P314" s="110"/>
      <c r="Q314" s="110"/>
      <c r="R314" s="110"/>
      <c r="S314" s="110"/>
      <c r="T314" s="110"/>
      <c r="U314" s="110"/>
      <c r="V314" s="110"/>
      <c r="W314" s="110"/>
      <c r="X314" s="110"/>
      <c r="Y314" s="110"/>
      <c r="Z314" s="110"/>
    </row>
    <row r="315" spans="1:26" ht="16" x14ac:dyDescent="0.2">
      <c r="A315" s="120"/>
      <c r="B315" s="131"/>
      <c r="C315" s="131"/>
      <c r="D315" s="132"/>
      <c r="E315" s="133"/>
      <c r="F315" s="134"/>
      <c r="G315" s="133"/>
      <c r="H315" s="135"/>
      <c r="I315" s="110"/>
      <c r="J315" s="110"/>
      <c r="K315" s="110"/>
      <c r="L315" s="110"/>
      <c r="M315" s="110"/>
      <c r="N315" s="110"/>
      <c r="O315" s="110"/>
      <c r="P315" s="110"/>
      <c r="Q315" s="110"/>
      <c r="R315" s="110"/>
      <c r="S315" s="110"/>
      <c r="T315" s="110"/>
      <c r="U315" s="110"/>
      <c r="V315" s="110"/>
      <c r="W315" s="110"/>
      <c r="X315" s="110"/>
      <c r="Y315" s="110"/>
      <c r="Z315" s="110"/>
    </row>
    <row r="316" spans="1:26" ht="16" x14ac:dyDescent="0.2">
      <c r="A316" s="120"/>
      <c r="B316" s="131"/>
      <c r="C316" s="131"/>
      <c r="D316" s="132"/>
      <c r="E316" s="133"/>
      <c r="F316" s="134"/>
      <c r="G316" s="133"/>
      <c r="H316" s="135"/>
      <c r="I316" s="110"/>
      <c r="J316" s="110"/>
      <c r="K316" s="110"/>
      <c r="L316" s="110"/>
      <c r="M316" s="110"/>
      <c r="N316" s="110"/>
      <c r="O316" s="110"/>
      <c r="P316" s="110"/>
      <c r="Q316" s="110"/>
      <c r="R316" s="110"/>
      <c r="S316" s="110"/>
      <c r="T316" s="110"/>
      <c r="U316" s="110"/>
      <c r="V316" s="110"/>
      <c r="W316" s="110"/>
      <c r="X316" s="110"/>
      <c r="Y316" s="110"/>
      <c r="Z316" s="110"/>
    </row>
    <row r="317" spans="1:26" ht="16" x14ac:dyDescent="0.2">
      <c r="A317" s="120"/>
      <c r="B317" s="131"/>
      <c r="C317" s="131"/>
      <c r="D317" s="132"/>
      <c r="E317" s="133"/>
      <c r="F317" s="134"/>
      <c r="G317" s="133"/>
      <c r="H317" s="135"/>
      <c r="I317" s="110"/>
      <c r="J317" s="110"/>
      <c r="K317" s="110"/>
      <c r="L317" s="110"/>
      <c r="M317" s="110"/>
      <c r="N317" s="110"/>
      <c r="O317" s="110"/>
      <c r="P317" s="110"/>
      <c r="Q317" s="110"/>
      <c r="R317" s="110"/>
      <c r="S317" s="110"/>
      <c r="T317" s="110"/>
      <c r="U317" s="110"/>
      <c r="V317" s="110"/>
      <c r="W317" s="110"/>
      <c r="X317" s="110"/>
      <c r="Y317" s="110"/>
      <c r="Z317" s="110"/>
    </row>
    <row r="318" spans="1:26" ht="16" x14ac:dyDescent="0.2">
      <c r="A318" s="120"/>
      <c r="B318" s="131"/>
      <c r="C318" s="131"/>
      <c r="D318" s="132"/>
      <c r="E318" s="133"/>
      <c r="F318" s="134"/>
      <c r="G318" s="133"/>
      <c r="H318" s="135"/>
      <c r="I318" s="110"/>
      <c r="J318" s="110"/>
      <c r="K318" s="110"/>
      <c r="L318" s="110"/>
      <c r="M318" s="110"/>
      <c r="N318" s="110"/>
      <c r="O318" s="110"/>
      <c r="P318" s="110"/>
      <c r="Q318" s="110"/>
      <c r="R318" s="110"/>
      <c r="S318" s="110"/>
      <c r="T318" s="110"/>
      <c r="U318" s="110"/>
      <c r="V318" s="110"/>
      <c r="W318" s="110"/>
      <c r="X318" s="110"/>
      <c r="Y318" s="110"/>
      <c r="Z318" s="110"/>
    </row>
    <row r="319" spans="1:26" ht="16" x14ac:dyDescent="0.2">
      <c r="A319" s="120"/>
      <c r="B319" s="131"/>
      <c r="C319" s="131"/>
      <c r="D319" s="132"/>
      <c r="E319" s="133"/>
      <c r="F319" s="134"/>
      <c r="G319" s="133"/>
      <c r="H319" s="135"/>
      <c r="I319" s="110"/>
      <c r="J319" s="110"/>
      <c r="K319" s="110"/>
      <c r="L319" s="110"/>
      <c r="M319" s="110"/>
      <c r="N319" s="110"/>
      <c r="O319" s="110"/>
      <c r="P319" s="110"/>
      <c r="Q319" s="110"/>
      <c r="R319" s="110"/>
      <c r="S319" s="110"/>
      <c r="T319" s="110"/>
      <c r="U319" s="110"/>
      <c r="V319" s="110"/>
      <c r="W319" s="110"/>
      <c r="X319" s="110"/>
      <c r="Y319" s="110"/>
      <c r="Z319" s="110"/>
    </row>
    <row r="320" spans="1:26" ht="16" x14ac:dyDescent="0.2">
      <c r="A320" s="120"/>
      <c r="B320" s="131"/>
      <c r="C320" s="131"/>
      <c r="D320" s="132"/>
      <c r="E320" s="133"/>
      <c r="F320" s="134"/>
      <c r="G320" s="133"/>
      <c r="H320" s="135"/>
      <c r="I320" s="110"/>
      <c r="J320" s="110"/>
      <c r="K320" s="110"/>
      <c r="L320" s="110"/>
      <c r="M320" s="110"/>
      <c r="N320" s="110"/>
      <c r="O320" s="110"/>
      <c r="P320" s="110"/>
      <c r="Q320" s="110"/>
      <c r="R320" s="110"/>
      <c r="S320" s="110"/>
      <c r="T320" s="110"/>
      <c r="U320" s="110"/>
      <c r="V320" s="110"/>
      <c r="W320" s="110"/>
      <c r="X320" s="110"/>
      <c r="Y320" s="110"/>
      <c r="Z320" s="110"/>
    </row>
    <row r="321" spans="1:26" ht="16" x14ac:dyDescent="0.2">
      <c r="A321" s="120"/>
      <c r="B321" s="131"/>
      <c r="C321" s="131"/>
      <c r="D321" s="132"/>
      <c r="E321" s="133"/>
      <c r="F321" s="134"/>
      <c r="G321" s="133"/>
      <c r="H321" s="135"/>
      <c r="I321" s="110"/>
      <c r="J321" s="110"/>
      <c r="K321" s="110"/>
      <c r="L321" s="110"/>
      <c r="M321" s="110"/>
      <c r="N321" s="110"/>
      <c r="O321" s="110"/>
      <c r="P321" s="110"/>
      <c r="Q321" s="110"/>
      <c r="R321" s="110"/>
      <c r="S321" s="110"/>
      <c r="T321" s="110"/>
      <c r="U321" s="110"/>
      <c r="V321" s="110"/>
      <c r="W321" s="110"/>
      <c r="X321" s="110"/>
      <c r="Y321" s="110"/>
      <c r="Z321" s="110"/>
    </row>
    <row r="322" spans="1:26" ht="16" x14ac:dyDescent="0.2">
      <c r="A322" s="120"/>
      <c r="B322" s="131"/>
      <c r="C322" s="131"/>
      <c r="D322" s="132"/>
      <c r="E322" s="133"/>
      <c r="F322" s="134"/>
      <c r="G322" s="133"/>
      <c r="H322" s="135"/>
      <c r="I322" s="110"/>
      <c r="J322" s="110"/>
      <c r="K322" s="110"/>
      <c r="L322" s="110"/>
      <c r="M322" s="110"/>
      <c r="N322" s="110"/>
      <c r="O322" s="110"/>
      <c r="P322" s="110"/>
      <c r="Q322" s="110"/>
      <c r="R322" s="110"/>
      <c r="S322" s="110"/>
      <c r="T322" s="110"/>
      <c r="U322" s="110"/>
      <c r="V322" s="110"/>
      <c r="W322" s="110"/>
      <c r="X322" s="110"/>
      <c r="Y322" s="110"/>
      <c r="Z322" s="110"/>
    </row>
    <row r="323" spans="1:26" ht="16" x14ac:dyDescent="0.2">
      <c r="A323" s="120"/>
      <c r="B323" s="131"/>
      <c r="C323" s="131"/>
      <c r="D323" s="132"/>
      <c r="E323" s="133"/>
      <c r="F323" s="134"/>
      <c r="G323" s="133"/>
      <c r="H323" s="135"/>
      <c r="I323" s="110"/>
      <c r="J323" s="110"/>
      <c r="K323" s="110"/>
      <c r="L323" s="110"/>
      <c r="M323" s="110"/>
      <c r="N323" s="110"/>
      <c r="O323" s="110"/>
      <c r="P323" s="110"/>
      <c r="Q323" s="110"/>
      <c r="R323" s="110"/>
      <c r="S323" s="110"/>
      <c r="T323" s="110"/>
      <c r="U323" s="110"/>
      <c r="V323" s="110"/>
      <c r="W323" s="110"/>
      <c r="X323" s="110"/>
      <c r="Y323" s="110"/>
      <c r="Z323" s="110"/>
    </row>
    <row r="324" spans="1:26" ht="16" x14ac:dyDescent="0.2">
      <c r="A324" s="120"/>
      <c r="B324" s="131"/>
      <c r="C324" s="131"/>
      <c r="D324" s="132"/>
      <c r="E324" s="133"/>
      <c r="F324" s="134"/>
      <c r="G324" s="133"/>
      <c r="H324" s="135"/>
      <c r="I324" s="110"/>
      <c r="J324" s="110"/>
      <c r="K324" s="110"/>
      <c r="L324" s="110"/>
      <c r="M324" s="110"/>
      <c r="N324" s="110"/>
      <c r="O324" s="110"/>
      <c r="P324" s="110"/>
      <c r="Q324" s="110"/>
      <c r="R324" s="110"/>
      <c r="S324" s="110"/>
      <c r="T324" s="110"/>
      <c r="U324" s="110"/>
      <c r="V324" s="110"/>
      <c r="W324" s="110"/>
      <c r="X324" s="110"/>
      <c r="Y324" s="110"/>
      <c r="Z324" s="110"/>
    </row>
    <row r="325" spans="1:26" ht="16" x14ac:dyDescent="0.2">
      <c r="A325" s="120"/>
      <c r="B325" s="131"/>
      <c r="C325" s="131"/>
      <c r="D325" s="132"/>
      <c r="E325" s="133"/>
      <c r="F325" s="134"/>
      <c r="G325" s="133"/>
      <c r="H325" s="135"/>
      <c r="I325" s="110"/>
      <c r="J325" s="110"/>
      <c r="K325" s="110"/>
      <c r="L325" s="110"/>
      <c r="M325" s="110"/>
      <c r="N325" s="110"/>
      <c r="O325" s="110"/>
      <c r="P325" s="110"/>
      <c r="Q325" s="110"/>
      <c r="R325" s="110"/>
      <c r="S325" s="110"/>
      <c r="T325" s="110"/>
      <c r="U325" s="110"/>
      <c r="V325" s="110"/>
      <c r="W325" s="110"/>
      <c r="X325" s="110"/>
      <c r="Y325" s="110"/>
      <c r="Z325" s="110"/>
    </row>
    <row r="326" spans="1:26" ht="16" x14ac:dyDescent="0.2">
      <c r="A326" s="120"/>
      <c r="B326" s="131"/>
      <c r="C326" s="131"/>
      <c r="D326" s="132"/>
      <c r="E326" s="133"/>
      <c r="F326" s="134"/>
      <c r="G326" s="133"/>
      <c r="H326" s="135"/>
      <c r="I326" s="110"/>
      <c r="J326" s="110"/>
      <c r="K326" s="110"/>
      <c r="L326" s="110"/>
      <c r="M326" s="110"/>
      <c r="N326" s="110"/>
      <c r="O326" s="110"/>
      <c r="P326" s="110"/>
      <c r="Q326" s="110"/>
      <c r="R326" s="110"/>
      <c r="S326" s="110"/>
      <c r="T326" s="110"/>
      <c r="U326" s="110"/>
      <c r="V326" s="110"/>
      <c r="W326" s="110"/>
      <c r="X326" s="110"/>
      <c r="Y326" s="110"/>
      <c r="Z326" s="110"/>
    </row>
    <row r="327" spans="1:26" ht="16" x14ac:dyDescent="0.2">
      <c r="A327" s="120"/>
      <c r="B327" s="131"/>
      <c r="C327" s="131"/>
      <c r="D327" s="132"/>
      <c r="E327" s="133"/>
      <c r="F327" s="134"/>
      <c r="G327" s="133"/>
      <c r="H327" s="135"/>
      <c r="I327" s="110"/>
      <c r="J327" s="110"/>
      <c r="K327" s="110"/>
      <c r="L327" s="110"/>
      <c r="M327" s="110"/>
      <c r="N327" s="110"/>
      <c r="O327" s="110"/>
      <c r="P327" s="110"/>
      <c r="Q327" s="110"/>
      <c r="R327" s="110"/>
      <c r="S327" s="110"/>
      <c r="T327" s="110"/>
      <c r="U327" s="110"/>
      <c r="V327" s="110"/>
      <c r="W327" s="110"/>
      <c r="X327" s="110"/>
      <c r="Y327" s="110"/>
      <c r="Z327" s="110"/>
    </row>
    <row r="328" spans="1:26" ht="16" x14ac:dyDescent="0.2">
      <c r="A328" s="120"/>
      <c r="B328" s="131"/>
      <c r="C328" s="131"/>
      <c r="D328" s="132"/>
      <c r="E328" s="133"/>
      <c r="F328" s="134"/>
      <c r="G328" s="133"/>
      <c r="H328" s="135"/>
      <c r="I328" s="110"/>
      <c r="J328" s="110"/>
      <c r="K328" s="110"/>
      <c r="L328" s="110"/>
      <c r="M328" s="110"/>
      <c r="N328" s="110"/>
      <c r="O328" s="110"/>
      <c r="P328" s="110"/>
      <c r="Q328" s="110"/>
      <c r="R328" s="110"/>
      <c r="S328" s="110"/>
      <c r="T328" s="110"/>
      <c r="U328" s="110"/>
      <c r="V328" s="110"/>
      <c r="W328" s="110"/>
      <c r="X328" s="110"/>
      <c r="Y328" s="110"/>
      <c r="Z328" s="110"/>
    </row>
    <row r="329" spans="1:26" ht="16" x14ac:dyDescent="0.2">
      <c r="A329" s="120"/>
      <c r="B329" s="131"/>
      <c r="C329" s="131"/>
      <c r="D329" s="132"/>
      <c r="E329" s="133"/>
      <c r="F329" s="134"/>
      <c r="G329" s="133"/>
      <c r="H329" s="135"/>
      <c r="I329" s="110"/>
      <c r="J329" s="110"/>
      <c r="K329" s="110"/>
      <c r="L329" s="110"/>
      <c r="M329" s="110"/>
      <c r="N329" s="110"/>
      <c r="O329" s="110"/>
      <c r="P329" s="110"/>
      <c r="Q329" s="110"/>
      <c r="R329" s="110"/>
      <c r="S329" s="110"/>
      <c r="T329" s="110"/>
      <c r="U329" s="110"/>
      <c r="V329" s="110"/>
      <c r="W329" s="110"/>
      <c r="X329" s="110"/>
      <c r="Y329" s="110"/>
      <c r="Z329" s="110"/>
    </row>
    <row r="330" spans="1:26" ht="16" x14ac:dyDescent="0.2">
      <c r="A330" s="120"/>
      <c r="B330" s="131"/>
      <c r="C330" s="131"/>
      <c r="D330" s="132"/>
      <c r="E330" s="133"/>
      <c r="F330" s="134"/>
      <c r="G330" s="133"/>
      <c r="H330" s="135"/>
      <c r="I330" s="110"/>
      <c r="J330" s="110"/>
      <c r="K330" s="110"/>
      <c r="L330" s="110"/>
      <c r="M330" s="110"/>
      <c r="N330" s="110"/>
      <c r="O330" s="110"/>
      <c r="P330" s="110"/>
      <c r="Q330" s="110"/>
      <c r="R330" s="110"/>
      <c r="S330" s="110"/>
      <c r="T330" s="110"/>
      <c r="U330" s="110"/>
      <c r="V330" s="110"/>
      <c r="W330" s="110"/>
      <c r="X330" s="110"/>
      <c r="Y330" s="110"/>
      <c r="Z330" s="110"/>
    </row>
    <row r="331" spans="1:26" ht="16" x14ac:dyDescent="0.2">
      <c r="A331" s="120"/>
      <c r="B331" s="131"/>
      <c r="C331" s="131"/>
      <c r="D331" s="132"/>
      <c r="E331" s="133"/>
      <c r="F331" s="134"/>
      <c r="G331" s="133"/>
      <c r="H331" s="135"/>
      <c r="I331" s="110"/>
      <c r="J331" s="110"/>
      <c r="K331" s="110"/>
      <c r="L331" s="110"/>
      <c r="M331" s="110"/>
      <c r="N331" s="110"/>
      <c r="O331" s="110"/>
      <c r="P331" s="110"/>
      <c r="Q331" s="110"/>
      <c r="R331" s="110"/>
      <c r="S331" s="110"/>
      <c r="T331" s="110"/>
      <c r="U331" s="110"/>
      <c r="V331" s="110"/>
      <c r="W331" s="110"/>
      <c r="X331" s="110"/>
      <c r="Y331" s="110"/>
      <c r="Z331" s="110"/>
    </row>
    <row r="332" spans="1:26" ht="16" x14ac:dyDescent="0.2">
      <c r="A332" s="120"/>
      <c r="B332" s="131"/>
      <c r="C332" s="131"/>
      <c r="D332" s="132"/>
      <c r="E332" s="133"/>
      <c r="F332" s="134"/>
      <c r="G332" s="133"/>
      <c r="H332" s="135"/>
      <c r="I332" s="110"/>
      <c r="J332" s="110"/>
      <c r="K332" s="110"/>
      <c r="L332" s="110"/>
      <c r="M332" s="110"/>
      <c r="N332" s="110"/>
      <c r="O332" s="110"/>
      <c r="P332" s="110"/>
      <c r="Q332" s="110"/>
      <c r="R332" s="110"/>
      <c r="S332" s="110"/>
      <c r="T332" s="110"/>
      <c r="U332" s="110"/>
      <c r="V332" s="110"/>
      <c r="W332" s="110"/>
      <c r="X332" s="110"/>
      <c r="Y332" s="110"/>
      <c r="Z332" s="110"/>
    </row>
    <row r="333" spans="1:26" ht="16" x14ac:dyDescent="0.2">
      <c r="A333" s="120"/>
      <c r="B333" s="131"/>
      <c r="C333" s="131"/>
      <c r="D333" s="132"/>
      <c r="E333" s="133"/>
      <c r="F333" s="134"/>
      <c r="G333" s="133"/>
      <c r="H333" s="135"/>
      <c r="I333" s="110"/>
      <c r="J333" s="110"/>
      <c r="K333" s="110"/>
      <c r="L333" s="110"/>
      <c r="M333" s="110"/>
      <c r="N333" s="110"/>
      <c r="O333" s="110"/>
      <c r="P333" s="110"/>
      <c r="Q333" s="110"/>
      <c r="R333" s="110"/>
      <c r="S333" s="110"/>
      <c r="T333" s="110"/>
      <c r="U333" s="110"/>
      <c r="V333" s="110"/>
      <c r="W333" s="110"/>
      <c r="X333" s="110"/>
      <c r="Y333" s="110"/>
      <c r="Z333" s="110"/>
    </row>
    <row r="334" spans="1:26" ht="16" x14ac:dyDescent="0.2">
      <c r="A334" s="120"/>
      <c r="B334" s="131"/>
      <c r="C334" s="131"/>
      <c r="D334" s="132"/>
      <c r="E334" s="133"/>
      <c r="F334" s="134"/>
      <c r="G334" s="133"/>
      <c r="H334" s="135"/>
      <c r="I334" s="110"/>
      <c r="J334" s="110"/>
      <c r="K334" s="110"/>
      <c r="L334" s="110"/>
      <c r="M334" s="110"/>
      <c r="N334" s="110"/>
      <c r="O334" s="110"/>
      <c r="P334" s="110"/>
      <c r="Q334" s="110"/>
      <c r="R334" s="110"/>
      <c r="S334" s="110"/>
      <c r="T334" s="110"/>
      <c r="U334" s="110"/>
      <c r="V334" s="110"/>
      <c r="W334" s="110"/>
      <c r="X334" s="110"/>
      <c r="Y334" s="110"/>
      <c r="Z334" s="110"/>
    </row>
    <row r="335" spans="1:26" ht="16" x14ac:dyDescent="0.2">
      <c r="A335" s="120"/>
      <c r="B335" s="131"/>
      <c r="C335" s="131"/>
      <c r="D335" s="132"/>
      <c r="E335" s="133"/>
      <c r="F335" s="134"/>
      <c r="G335" s="133"/>
      <c r="H335" s="135"/>
      <c r="I335" s="110"/>
      <c r="J335" s="110"/>
      <c r="K335" s="110"/>
      <c r="L335" s="110"/>
      <c r="M335" s="110"/>
      <c r="N335" s="110"/>
      <c r="O335" s="110"/>
      <c r="P335" s="110"/>
      <c r="Q335" s="110"/>
      <c r="R335" s="110"/>
      <c r="S335" s="110"/>
      <c r="T335" s="110"/>
      <c r="U335" s="110"/>
      <c r="V335" s="110"/>
      <c r="W335" s="110"/>
      <c r="X335" s="110"/>
      <c r="Y335" s="110"/>
      <c r="Z335" s="110"/>
    </row>
    <row r="336" spans="1:26" ht="16" x14ac:dyDescent="0.2">
      <c r="A336" s="120"/>
      <c r="B336" s="131"/>
      <c r="C336" s="131"/>
      <c r="D336" s="132"/>
      <c r="E336" s="133"/>
      <c r="F336" s="134"/>
      <c r="G336" s="133"/>
      <c r="H336" s="135"/>
      <c r="I336" s="110"/>
      <c r="J336" s="110"/>
      <c r="K336" s="110"/>
      <c r="L336" s="110"/>
      <c r="M336" s="110"/>
      <c r="N336" s="110"/>
      <c r="O336" s="110"/>
      <c r="P336" s="110"/>
      <c r="Q336" s="110"/>
      <c r="R336" s="110"/>
      <c r="S336" s="110"/>
      <c r="T336" s="110"/>
      <c r="U336" s="110"/>
      <c r="V336" s="110"/>
      <c r="W336" s="110"/>
      <c r="X336" s="110"/>
      <c r="Y336" s="110"/>
      <c r="Z336" s="110"/>
    </row>
    <row r="337" spans="1:26" ht="16" x14ac:dyDescent="0.2">
      <c r="A337" s="120"/>
      <c r="B337" s="131"/>
      <c r="C337" s="131"/>
      <c r="D337" s="132"/>
      <c r="E337" s="133"/>
      <c r="F337" s="134"/>
      <c r="G337" s="133"/>
      <c r="H337" s="135"/>
      <c r="I337" s="110"/>
      <c r="J337" s="110"/>
      <c r="K337" s="110"/>
      <c r="L337" s="110"/>
      <c r="M337" s="110"/>
      <c r="N337" s="110"/>
      <c r="O337" s="110"/>
      <c r="P337" s="110"/>
      <c r="Q337" s="110"/>
      <c r="R337" s="110"/>
      <c r="S337" s="110"/>
      <c r="T337" s="110"/>
      <c r="U337" s="110"/>
      <c r="V337" s="110"/>
      <c r="W337" s="110"/>
      <c r="X337" s="110"/>
      <c r="Y337" s="110"/>
      <c r="Z337" s="110"/>
    </row>
    <row r="338" spans="1:26" ht="16" x14ac:dyDescent="0.2">
      <c r="A338" s="120"/>
      <c r="B338" s="131"/>
      <c r="C338" s="131"/>
      <c r="D338" s="132"/>
      <c r="E338" s="133"/>
      <c r="F338" s="134"/>
      <c r="G338" s="133"/>
      <c r="H338" s="135"/>
      <c r="I338" s="110"/>
      <c r="J338" s="110"/>
      <c r="K338" s="110"/>
      <c r="L338" s="110"/>
      <c r="M338" s="110"/>
      <c r="N338" s="110"/>
      <c r="O338" s="110"/>
      <c r="P338" s="110"/>
      <c r="Q338" s="110"/>
      <c r="R338" s="110"/>
      <c r="S338" s="110"/>
      <c r="T338" s="110"/>
      <c r="U338" s="110"/>
      <c r="V338" s="110"/>
      <c r="W338" s="110"/>
      <c r="X338" s="110"/>
      <c r="Y338" s="110"/>
      <c r="Z338" s="110"/>
    </row>
    <row r="339" spans="1:26" ht="16" x14ac:dyDescent="0.2">
      <c r="A339" s="120"/>
      <c r="B339" s="131"/>
      <c r="C339" s="131"/>
      <c r="D339" s="132"/>
      <c r="E339" s="133"/>
      <c r="F339" s="134"/>
      <c r="G339" s="133"/>
      <c r="H339" s="135"/>
      <c r="I339" s="110"/>
      <c r="J339" s="110"/>
      <c r="K339" s="110"/>
      <c r="L339" s="110"/>
      <c r="M339" s="110"/>
      <c r="N339" s="110"/>
      <c r="O339" s="110"/>
      <c r="P339" s="110"/>
      <c r="Q339" s="110"/>
      <c r="R339" s="110"/>
      <c r="S339" s="110"/>
      <c r="T339" s="110"/>
      <c r="U339" s="110"/>
      <c r="V339" s="110"/>
      <c r="W339" s="110"/>
      <c r="X339" s="110"/>
      <c r="Y339" s="110"/>
      <c r="Z339" s="110"/>
    </row>
    <row r="340" spans="1:26" ht="16" x14ac:dyDescent="0.2">
      <c r="A340" s="120"/>
      <c r="B340" s="131"/>
      <c r="C340" s="131"/>
      <c r="D340" s="132"/>
      <c r="E340" s="133"/>
      <c r="F340" s="134"/>
      <c r="G340" s="133"/>
      <c r="H340" s="135"/>
      <c r="I340" s="110"/>
      <c r="J340" s="110"/>
      <c r="K340" s="110"/>
      <c r="L340" s="110"/>
      <c r="M340" s="110"/>
      <c r="N340" s="110"/>
      <c r="O340" s="110"/>
      <c r="P340" s="110"/>
      <c r="Q340" s="110"/>
      <c r="R340" s="110"/>
      <c r="S340" s="110"/>
      <c r="T340" s="110"/>
      <c r="U340" s="110"/>
      <c r="V340" s="110"/>
      <c r="W340" s="110"/>
      <c r="X340" s="110"/>
      <c r="Y340" s="110"/>
      <c r="Z340" s="110"/>
    </row>
    <row r="341" spans="1:26" ht="16" x14ac:dyDescent="0.2">
      <c r="A341" s="120"/>
      <c r="B341" s="131"/>
      <c r="C341" s="131"/>
      <c r="D341" s="132"/>
      <c r="E341" s="133"/>
      <c r="F341" s="134"/>
      <c r="G341" s="133"/>
      <c r="H341" s="135"/>
      <c r="I341" s="110"/>
      <c r="J341" s="110"/>
      <c r="K341" s="110"/>
      <c r="L341" s="110"/>
      <c r="M341" s="110"/>
      <c r="N341" s="110"/>
      <c r="O341" s="110"/>
      <c r="P341" s="110"/>
      <c r="Q341" s="110"/>
      <c r="R341" s="110"/>
      <c r="S341" s="110"/>
      <c r="T341" s="110"/>
      <c r="U341" s="110"/>
      <c r="V341" s="110"/>
      <c r="W341" s="110"/>
      <c r="X341" s="110"/>
      <c r="Y341" s="110"/>
      <c r="Z341" s="110"/>
    </row>
    <row r="342" spans="1:26" ht="16" x14ac:dyDescent="0.2">
      <c r="A342" s="120"/>
      <c r="B342" s="131"/>
      <c r="C342" s="131"/>
      <c r="D342" s="132"/>
      <c r="E342" s="133"/>
      <c r="F342" s="134"/>
      <c r="G342" s="133"/>
      <c r="H342" s="135"/>
      <c r="I342" s="110"/>
      <c r="J342" s="110"/>
      <c r="K342" s="110"/>
      <c r="L342" s="110"/>
      <c r="M342" s="110"/>
      <c r="N342" s="110"/>
      <c r="O342" s="110"/>
      <c r="P342" s="110"/>
      <c r="Q342" s="110"/>
      <c r="R342" s="110"/>
      <c r="S342" s="110"/>
      <c r="T342" s="110"/>
      <c r="U342" s="110"/>
      <c r="V342" s="110"/>
      <c r="W342" s="110"/>
      <c r="X342" s="110"/>
      <c r="Y342" s="110"/>
      <c r="Z342" s="110"/>
    </row>
    <row r="343" spans="1:26" ht="16" x14ac:dyDescent="0.2">
      <c r="A343" s="120"/>
      <c r="B343" s="131"/>
      <c r="C343" s="131"/>
      <c r="D343" s="132"/>
      <c r="E343" s="133"/>
      <c r="F343" s="134"/>
      <c r="G343" s="133"/>
      <c r="H343" s="135"/>
      <c r="I343" s="110"/>
      <c r="J343" s="110"/>
      <c r="K343" s="110"/>
      <c r="L343" s="110"/>
      <c r="M343" s="110"/>
      <c r="N343" s="110"/>
      <c r="O343" s="110"/>
      <c r="P343" s="110"/>
      <c r="Q343" s="110"/>
      <c r="R343" s="110"/>
      <c r="S343" s="110"/>
      <c r="T343" s="110"/>
      <c r="U343" s="110"/>
      <c r="V343" s="110"/>
      <c r="W343" s="110"/>
      <c r="X343" s="110"/>
      <c r="Y343" s="110"/>
      <c r="Z343" s="110"/>
    </row>
    <row r="344" spans="1:26" ht="16" x14ac:dyDescent="0.2">
      <c r="A344" s="120"/>
      <c r="B344" s="131"/>
      <c r="C344" s="131"/>
      <c r="D344" s="132"/>
      <c r="E344" s="133"/>
      <c r="F344" s="134"/>
      <c r="G344" s="133"/>
      <c r="H344" s="135"/>
      <c r="I344" s="110"/>
      <c r="J344" s="110"/>
      <c r="K344" s="110"/>
      <c r="L344" s="110"/>
      <c r="M344" s="110"/>
      <c r="N344" s="110"/>
      <c r="O344" s="110"/>
      <c r="P344" s="110"/>
      <c r="Q344" s="110"/>
      <c r="R344" s="110"/>
      <c r="S344" s="110"/>
      <c r="T344" s="110"/>
      <c r="U344" s="110"/>
      <c r="V344" s="110"/>
      <c r="W344" s="110"/>
      <c r="X344" s="110"/>
      <c r="Y344" s="110"/>
      <c r="Z344" s="110"/>
    </row>
    <row r="345" spans="1:26" ht="16" x14ac:dyDescent="0.2">
      <c r="A345" s="120"/>
      <c r="B345" s="131"/>
      <c r="C345" s="131"/>
      <c r="D345" s="132"/>
      <c r="E345" s="133"/>
      <c r="F345" s="134"/>
      <c r="G345" s="133"/>
      <c r="H345" s="135"/>
      <c r="I345" s="110"/>
      <c r="J345" s="110"/>
      <c r="K345" s="110"/>
      <c r="L345" s="110"/>
      <c r="M345" s="110"/>
      <c r="N345" s="110"/>
      <c r="O345" s="110"/>
      <c r="P345" s="110"/>
      <c r="Q345" s="110"/>
      <c r="R345" s="110"/>
      <c r="S345" s="110"/>
      <c r="T345" s="110"/>
      <c r="U345" s="110"/>
      <c r="V345" s="110"/>
      <c r="W345" s="110"/>
      <c r="X345" s="110"/>
      <c r="Y345" s="110"/>
      <c r="Z345" s="110"/>
    </row>
    <row r="346" spans="1:26" ht="16" x14ac:dyDescent="0.2">
      <c r="A346" s="120"/>
      <c r="B346" s="131"/>
      <c r="C346" s="131"/>
      <c r="D346" s="132"/>
      <c r="E346" s="133"/>
      <c r="F346" s="134"/>
      <c r="G346" s="133"/>
      <c r="H346" s="135"/>
      <c r="I346" s="110"/>
      <c r="J346" s="110"/>
      <c r="K346" s="110"/>
      <c r="L346" s="110"/>
      <c r="M346" s="110"/>
      <c r="N346" s="110"/>
      <c r="O346" s="110"/>
      <c r="P346" s="110"/>
      <c r="Q346" s="110"/>
      <c r="R346" s="110"/>
      <c r="S346" s="110"/>
      <c r="T346" s="110"/>
      <c r="U346" s="110"/>
      <c r="V346" s="110"/>
      <c r="W346" s="110"/>
      <c r="X346" s="110"/>
      <c r="Y346" s="110"/>
      <c r="Z346" s="110"/>
    </row>
    <row r="347" spans="1:26" ht="16" x14ac:dyDescent="0.2">
      <c r="A347" s="120"/>
      <c r="B347" s="131"/>
      <c r="C347" s="131"/>
      <c r="D347" s="132"/>
      <c r="E347" s="133"/>
      <c r="F347" s="134"/>
      <c r="G347" s="133"/>
      <c r="H347" s="135"/>
      <c r="I347" s="110"/>
      <c r="J347" s="110"/>
      <c r="K347" s="110"/>
      <c r="L347" s="110"/>
      <c r="M347" s="110"/>
      <c r="N347" s="110"/>
      <c r="O347" s="110"/>
      <c r="P347" s="110"/>
      <c r="Q347" s="110"/>
      <c r="R347" s="110"/>
      <c r="S347" s="110"/>
      <c r="T347" s="110"/>
      <c r="U347" s="110"/>
      <c r="V347" s="110"/>
      <c r="W347" s="110"/>
      <c r="X347" s="110"/>
      <c r="Y347" s="110"/>
      <c r="Z347" s="110"/>
    </row>
    <row r="348" spans="1:26" ht="16" x14ac:dyDescent="0.2">
      <c r="A348" s="120"/>
      <c r="B348" s="131"/>
      <c r="C348" s="131"/>
      <c r="D348" s="132"/>
      <c r="E348" s="133"/>
      <c r="F348" s="134"/>
      <c r="G348" s="133"/>
      <c r="H348" s="135"/>
      <c r="I348" s="110"/>
      <c r="J348" s="110"/>
      <c r="K348" s="110"/>
      <c r="L348" s="110"/>
      <c r="M348" s="110"/>
      <c r="N348" s="110"/>
      <c r="O348" s="110"/>
      <c r="P348" s="110"/>
      <c r="Q348" s="110"/>
      <c r="R348" s="110"/>
      <c r="S348" s="110"/>
      <c r="T348" s="110"/>
      <c r="U348" s="110"/>
      <c r="V348" s="110"/>
      <c r="W348" s="110"/>
      <c r="X348" s="110"/>
      <c r="Y348" s="110"/>
      <c r="Z348" s="110"/>
    </row>
    <row r="349" spans="1:26" ht="16" x14ac:dyDescent="0.2">
      <c r="A349" s="120"/>
      <c r="B349" s="131"/>
      <c r="C349" s="131"/>
      <c r="D349" s="132"/>
      <c r="E349" s="133"/>
      <c r="F349" s="134"/>
      <c r="G349" s="133"/>
      <c r="H349" s="135"/>
      <c r="I349" s="110"/>
      <c r="J349" s="110"/>
      <c r="K349" s="110"/>
      <c r="L349" s="110"/>
      <c r="M349" s="110"/>
      <c r="N349" s="110"/>
      <c r="O349" s="110"/>
      <c r="P349" s="110"/>
      <c r="Q349" s="110"/>
      <c r="R349" s="110"/>
      <c r="S349" s="110"/>
      <c r="T349" s="110"/>
      <c r="U349" s="110"/>
      <c r="V349" s="110"/>
      <c r="W349" s="110"/>
      <c r="X349" s="110"/>
      <c r="Y349" s="110"/>
      <c r="Z349" s="110"/>
    </row>
    <row r="350" spans="1:26" ht="16" x14ac:dyDescent="0.2">
      <c r="A350" s="120"/>
      <c r="B350" s="131"/>
      <c r="C350" s="131"/>
      <c r="D350" s="132"/>
      <c r="E350" s="133"/>
      <c r="F350" s="134"/>
      <c r="G350" s="133"/>
      <c r="H350" s="135"/>
      <c r="I350" s="110"/>
      <c r="J350" s="110"/>
      <c r="K350" s="110"/>
      <c r="L350" s="110"/>
      <c r="M350" s="110"/>
      <c r="N350" s="110"/>
      <c r="O350" s="110"/>
      <c r="P350" s="110"/>
      <c r="Q350" s="110"/>
      <c r="R350" s="110"/>
      <c r="S350" s="110"/>
      <c r="T350" s="110"/>
      <c r="U350" s="110"/>
      <c r="V350" s="110"/>
      <c r="W350" s="110"/>
      <c r="X350" s="110"/>
      <c r="Y350" s="110"/>
      <c r="Z350" s="110"/>
    </row>
    <row r="351" spans="1:26" ht="16" x14ac:dyDescent="0.2">
      <c r="A351" s="120"/>
      <c r="B351" s="131"/>
      <c r="C351" s="131"/>
      <c r="D351" s="132"/>
      <c r="E351" s="133"/>
      <c r="F351" s="134"/>
      <c r="G351" s="133"/>
      <c r="H351" s="135"/>
      <c r="I351" s="110"/>
      <c r="J351" s="110"/>
      <c r="K351" s="110"/>
      <c r="L351" s="110"/>
      <c r="M351" s="110"/>
      <c r="N351" s="110"/>
      <c r="O351" s="110"/>
      <c r="P351" s="110"/>
      <c r="Q351" s="110"/>
      <c r="R351" s="110"/>
      <c r="S351" s="110"/>
      <c r="T351" s="110"/>
      <c r="U351" s="110"/>
      <c r="V351" s="110"/>
      <c r="W351" s="110"/>
      <c r="X351" s="110"/>
      <c r="Y351" s="110"/>
      <c r="Z351" s="110"/>
    </row>
    <row r="352" spans="1:26" ht="16" x14ac:dyDescent="0.2">
      <c r="A352" s="120"/>
      <c r="B352" s="131"/>
      <c r="C352" s="131"/>
      <c r="D352" s="132"/>
      <c r="E352" s="133"/>
      <c r="F352" s="134"/>
      <c r="G352" s="133"/>
      <c r="H352" s="135"/>
      <c r="I352" s="110"/>
      <c r="J352" s="110"/>
      <c r="K352" s="110"/>
      <c r="L352" s="110"/>
      <c r="M352" s="110"/>
      <c r="N352" s="110"/>
      <c r="O352" s="110"/>
      <c r="P352" s="110"/>
      <c r="Q352" s="110"/>
      <c r="R352" s="110"/>
      <c r="S352" s="110"/>
      <c r="T352" s="110"/>
      <c r="U352" s="110"/>
      <c r="V352" s="110"/>
      <c r="W352" s="110"/>
      <c r="X352" s="110"/>
      <c r="Y352" s="110"/>
      <c r="Z352" s="110"/>
    </row>
    <row r="353" spans="1:26" ht="16" x14ac:dyDescent="0.2">
      <c r="A353" s="120"/>
      <c r="B353" s="131"/>
      <c r="C353" s="131"/>
      <c r="D353" s="132"/>
      <c r="E353" s="133"/>
      <c r="F353" s="134"/>
      <c r="G353" s="133"/>
      <c r="H353" s="135"/>
      <c r="I353" s="110"/>
      <c r="J353" s="110"/>
      <c r="K353" s="110"/>
      <c r="L353" s="110"/>
      <c r="M353" s="110"/>
      <c r="N353" s="110"/>
      <c r="O353" s="110"/>
      <c r="P353" s="110"/>
      <c r="Q353" s="110"/>
      <c r="R353" s="110"/>
      <c r="S353" s="110"/>
      <c r="T353" s="110"/>
      <c r="U353" s="110"/>
      <c r="V353" s="110"/>
      <c r="W353" s="110"/>
      <c r="X353" s="110"/>
      <c r="Y353" s="110"/>
      <c r="Z353" s="110"/>
    </row>
    <row r="354" spans="1:26" ht="16" x14ac:dyDescent="0.2">
      <c r="A354" s="120"/>
      <c r="B354" s="131"/>
      <c r="C354" s="131"/>
      <c r="D354" s="132"/>
      <c r="E354" s="133"/>
      <c r="F354" s="134"/>
      <c r="G354" s="133"/>
      <c r="H354" s="135"/>
      <c r="I354" s="110"/>
      <c r="J354" s="110"/>
      <c r="K354" s="110"/>
      <c r="L354" s="110"/>
      <c r="M354" s="110"/>
      <c r="N354" s="110"/>
      <c r="O354" s="110"/>
      <c r="P354" s="110"/>
      <c r="Q354" s="110"/>
      <c r="R354" s="110"/>
      <c r="S354" s="110"/>
      <c r="T354" s="110"/>
      <c r="U354" s="110"/>
      <c r="V354" s="110"/>
      <c r="W354" s="110"/>
      <c r="X354" s="110"/>
      <c r="Y354" s="110"/>
      <c r="Z354" s="110"/>
    </row>
    <row r="355" spans="1:26" ht="16" x14ac:dyDescent="0.2">
      <c r="A355" s="120"/>
      <c r="B355" s="131"/>
      <c r="C355" s="131"/>
      <c r="D355" s="132"/>
      <c r="E355" s="133"/>
      <c r="F355" s="134"/>
      <c r="G355" s="133"/>
      <c r="H355" s="135"/>
      <c r="I355" s="110"/>
      <c r="J355" s="110"/>
      <c r="K355" s="110"/>
      <c r="L355" s="110"/>
      <c r="M355" s="110"/>
      <c r="N355" s="110"/>
      <c r="O355" s="110"/>
      <c r="P355" s="110"/>
      <c r="Q355" s="110"/>
      <c r="R355" s="110"/>
      <c r="S355" s="110"/>
      <c r="T355" s="110"/>
      <c r="U355" s="110"/>
      <c r="V355" s="110"/>
      <c r="W355" s="110"/>
      <c r="X355" s="110"/>
      <c r="Y355" s="110"/>
      <c r="Z355" s="110"/>
    </row>
    <row r="356" spans="1:26" ht="16" x14ac:dyDescent="0.2">
      <c r="A356" s="120"/>
      <c r="B356" s="131"/>
      <c r="C356" s="131"/>
      <c r="D356" s="132"/>
      <c r="E356" s="133"/>
      <c r="F356" s="134"/>
      <c r="G356" s="133"/>
      <c r="H356" s="135"/>
      <c r="I356" s="110"/>
      <c r="J356" s="110"/>
      <c r="K356" s="110"/>
      <c r="L356" s="110"/>
      <c r="M356" s="110"/>
      <c r="N356" s="110"/>
      <c r="O356" s="110"/>
      <c r="P356" s="110"/>
      <c r="Q356" s="110"/>
      <c r="R356" s="110"/>
      <c r="S356" s="110"/>
      <c r="T356" s="110"/>
      <c r="U356" s="110"/>
      <c r="V356" s="110"/>
      <c r="W356" s="110"/>
      <c r="X356" s="110"/>
      <c r="Y356" s="110"/>
      <c r="Z356" s="110"/>
    </row>
    <row r="357" spans="1:26" ht="16" x14ac:dyDescent="0.2">
      <c r="A357" s="120"/>
      <c r="B357" s="131"/>
      <c r="C357" s="131"/>
      <c r="D357" s="132"/>
      <c r="E357" s="133"/>
      <c r="F357" s="134"/>
      <c r="G357" s="133"/>
      <c r="H357" s="135"/>
      <c r="I357" s="110"/>
      <c r="J357" s="110"/>
      <c r="K357" s="110"/>
      <c r="L357" s="110"/>
      <c r="M357" s="110"/>
      <c r="N357" s="110"/>
      <c r="O357" s="110"/>
      <c r="P357" s="110"/>
      <c r="Q357" s="110"/>
      <c r="R357" s="110"/>
      <c r="S357" s="110"/>
      <c r="T357" s="110"/>
      <c r="U357" s="110"/>
      <c r="V357" s="110"/>
      <c r="W357" s="110"/>
      <c r="X357" s="110"/>
      <c r="Y357" s="110"/>
      <c r="Z357" s="110"/>
    </row>
    <row r="358" spans="1:26" ht="16" x14ac:dyDescent="0.2">
      <c r="A358" s="120"/>
      <c r="B358" s="131"/>
      <c r="C358" s="131"/>
      <c r="D358" s="132"/>
      <c r="E358" s="133"/>
      <c r="F358" s="134"/>
      <c r="G358" s="133"/>
      <c r="H358" s="135"/>
      <c r="I358" s="110"/>
      <c r="J358" s="110"/>
      <c r="K358" s="110"/>
      <c r="L358" s="110"/>
      <c r="M358" s="110"/>
      <c r="N358" s="110"/>
      <c r="O358" s="110"/>
      <c r="P358" s="110"/>
      <c r="Q358" s="110"/>
      <c r="R358" s="110"/>
      <c r="S358" s="110"/>
      <c r="T358" s="110"/>
      <c r="U358" s="110"/>
      <c r="V358" s="110"/>
      <c r="W358" s="110"/>
      <c r="X358" s="110"/>
      <c r="Y358" s="110"/>
      <c r="Z358" s="110"/>
    </row>
    <row r="359" spans="1:26" ht="16" x14ac:dyDescent="0.2">
      <c r="A359" s="120"/>
      <c r="B359" s="131"/>
      <c r="C359" s="131"/>
      <c r="D359" s="132"/>
      <c r="E359" s="133"/>
      <c r="F359" s="134"/>
      <c r="G359" s="133"/>
      <c r="H359" s="135"/>
      <c r="I359" s="110"/>
      <c r="J359" s="110"/>
      <c r="K359" s="110"/>
      <c r="L359" s="110"/>
      <c r="M359" s="110"/>
      <c r="N359" s="110"/>
      <c r="O359" s="110"/>
      <c r="P359" s="110"/>
      <c r="Q359" s="110"/>
      <c r="R359" s="110"/>
      <c r="S359" s="110"/>
      <c r="T359" s="110"/>
      <c r="U359" s="110"/>
      <c r="V359" s="110"/>
      <c r="W359" s="110"/>
      <c r="X359" s="110"/>
      <c r="Y359" s="110"/>
      <c r="Z359" s="110"/>
    </row>
    <row r="360" spans="1:26" ht="16" x14ac:dyDescent="0.2">
      <c r="A360" s="120"/>
      <c r="B360" s="131"/>
      <c r="C360" s="131"/>
      <c r="D360" s="132"/>
      <c r="E360" s="133"/>
      <c r="F360" s="134"/>
      <c r="G360" s="133"/>
      <c r="H360" s="135"/>
      <c r="I360" s="110"/>
      <c r="J360" s="110"/>
      <c r="K360" s="110"/>
      <c r="L360" s="110"/>
      <c r="M360" s="110"/>
      <c r="N360" s="110"/>
      <c r="O360" s="110"/>
      <c r="P360" s="110"/>
      <c r="Q360" s="110"/>
      <c r="R360" s="110"/>
      <c r="S360" s="110"/>
      <c r="T360" s="110"/>
      <c r="U360" s="110"/>
      <c r="V360" s="110"/>
      <c r="W360" s="110"/>
      <c r="X360" s="110"/>
      <c r="Y360" s="110"/>
      <c r="Z360" s="110"/>
    </row>
    <row r="361" spans="1:26" ht="16" x14ac:dyDescent="0.2">
      <c r="A361" s="120"/>
      <c r="B361" s="131"/>
      <c r="C361" s="131"/>
      <c r="D361" s="132"/>
      <c r="E361" s="133"/>
      <c r="F361" s="134"/>
      <c r="G361" s="133"/>
      <c r="H361" s="135"/>
      <c r="I361" s="110"/>
      <c r="J361" s="110"/>
      <c r="K361" s="110"/>
      <c r="L361" s="110"/>
      <c r="M361" s="110"/>
      <c r="N361" s="110"/>
      <c r="O361" s="110"/>
      <c r="P361" s="110"/>
      <c r="Q361" s="110"/>
      <c r="R361" s="110"/>
      <c r="S361" s="110"/>
      <c r="T361" s="110"/>
      <c r="U361" s="110"/>
      <c r="V361" s="110"/>
      <c r="W361" s="110"/>
      <c r="X361" s="110"/>
      <c r="Y361" s="110"/>
      <c r="Z361" s="110"/>
    </row>
    <row r="362" spans="1:26" ht="16" x14ac:dyDescent="0.2">
      <c r="A362" s="120"/>
      <c r="B362" s="131"/>
      <c r="C362" s="131"/>
      <c r="D362" s="132"/>
      <c r="E362" s="133"/>
      <c r="F362" s="134"/>
      <c r="G362" s="133"/>
      <c r="H362" s="135"/>
      <c r="I362" s="110"/>
      <c r="J362" s="110"/>
      <c r="K362" s="110"/>
      <c r="L362" s="110"/>
      <c r="M362" s="110"/>
      <c r="N362" s="110"/>
      <c r="O362" s="110"/>
      <c r="P362" s="110"/>
      <c r="Q362" s="110"/>
      <c r="R362" s="110"/>
      <c r="S362" s="110"/>
      <c r="T362" s="110"/>
      <c r="U362" s="110"/>
      <c r="V362" s="110"/>
      <c r="W362" s="110"/>
      <c r="X362" s="110"/>
      <c r="Y362" s="110"/>
      <c r="Z362" s="110"/>
    </row>
    <row r="363" spans="1:26" ht="16" x14ac:dyDescent="0.2">
      <c r="A363" s="120"/>
      <c r="B363" s="131"/>
      <c r="C363" s="131"/>
      <c r="D363" s="132"/>
      <c r="E363" s="133"/>
      <c r="F363" s="134"/>
      <c r="G363" s="133"/>
      <c r="H363" s="135"/>
      <c r="I363" s="110"/>
      <c r="J363" s="110"/>
      <c r="K363" s="110"/>
      <c r="L363" s="110"/>
      <c r="M363" s="110"/>
      <c r="N363" s="110"/>
      <c r="O363" s="110"/>
      <c r="P363" s="110"/>
      <c r="Q363" s="110"/>
      <c r="R363" s="110"/>
      <c r="S363" s="110"/>
      <c r="T363" s="110"/>
      <c r="U363" s="110"/>
      <c r="V363" s="110"/>
      <c r="W363" s="110"/>
      <c r="X363" s="110"/>
      <c r="Y363" s="110"/>
      <c r="Z363" s="110"/>
    </row>
    <row r="364" spans="1:26" ht="16" x14ac:dyDescent="0.2">
      <c r="A364" s="120"/>
      <c r="B364" s="131"/>
      <c r="C364" s="131"/>
      <c r="D364" s="132"/>
      <c r="E364" s="133"/>
      <c r="F364" s="134"/>
      <c r="G364" s="133"/>
      <c r="H364" s="135"/>
      <c r="I364" s="110"/>
      <c r="J364" s="110"/>
      <c r="K364" s="110"/>
      <c r="L364" s="110"/>
      <c r="M364" s="110"/>
      <c r="N364" s="110"/>
      <c r="O364" s="110"/>
      <c r="P364" s="110"/>
      <c r="Q364" s="110"/>
      <c r="R364" s="110"/>
      <c r="S364" s="110"/>
      <c r="T364" s="110"/>
      <c r="U364" s="110"/>
      <c r="V364" s="110"/>
      <c r="W364" s="110"/>
      <c r="X364" s="110"/>
      <c r="Y364" s="110"/>
      <c r="Z364" s="110"/>
    </row>
    <row r="365" spans="1:26" ht="16" x14ac:dyDescent="0.2">
      <c r="A365" s="120"/>
      <c r="B365" s="131"/>
      <c r="C365" s="131"/>
      <c r="D365" s="132"/>
      <c r="E365" s="133"/>
      <c r="F365" s="134"/>
      <c r="G365" s="133"/>
      <c r="H365" s="135"/>
      <c r="I365" s="110"/>
      <c r="J365" s="110"/>
      <c r="K365" s="110"/>
      <c r="L365" s="110"/>
      <c r="M365" s="110"/>
      <c r="N365" s="110"/>
      <c r="O365" s="110"/>
      <c r="P365" s="110"/>
      <c r="Q365" s="110"/>
      <c r="R365" s="110"/>
      <c r="S365" s="110"/>
      <c r="T365" s="110"/>
      <c r="U365" s="110"/>
      <c r="V365" s="110"/>
      <c r="W365" s="110"/>
      <c r="X365" s="110"/>
      <c r="Y365" s="110"/>
      <c r="Z365" s="110"/>
    </row>
    <row r="366" spans="1:26" ht="16" x14ac:dyDescent="0.2">
      <c r="A366" s="120"/>
      <c r="B366" s="131"/>
      <c r="C366" s="131"/>
      <c r="D366" s="132"/>
      <c r="E366" s="133"/>
      <c r="F366" s="134"/>
      <c r="G366" s="133"/>
      <c r="H366" s="135"/>
      <c r="I366" s="110"/>
      <c r="J366" s="110"/>
      <c r="K366" s="110"/>
      <c r="L366" s="110"/>
      <c r="M366" s="110"/>
      <c r="N366" s="110"/>
      <c r="O366" s="110"/>
      <c r="P366" s="110"/>
      <c r="Q366" s="110"/>
      <c r="R366" s="110"/>
      <c r="S366" s="110"/>
      <c r="T366" s="110"/>
      <c r="U366" s="110"/>
      <c r="V366" s="110"/>
      <c r="W366" s="110"/>
      <c r="X366" s="110"/>
      <c r="Y366" s="110"/>
      <c r="Z366" s="110"/>
    </row>
    <row r="367" spans="1:26" ht="16" x14ac:dyDescent="0.2">
      <c r="A367" s="120"/>
      <c r="B367" s="131"/>
      <c r="C367" s="131"/>
      <c r="D367" s="132"/>
      <c r="E367" s="133"/>
      <c r="F367" s="134"/>
      <c r="G367" s="133"/>
      <c r="H367" s="135"/>
      <c r="I367" s="110"/>
      <c r="J367" s="110"/>
      <c r="K367" s="110"/>
      <c r="L367" s="110"/>
      <c r="M367" s="110"/>
      <c r="N367" s="110"/>
      <c r="O367" s="110"/>
      <c r="P367" s="110"/>
      <c r="Q367" s="110"/>
      <c r="R367" s="110"/>
      <c r="S367" s="110"/>
      <c r="T367" s="110"/>
      <c r="U367" s="110"/>
      <c r="V367" s="110"/>
      <c r="W367" s="110"/>
      <c r="X367" s="110"/>
      <c r="Y367" s="110"/>
      <c r="Z367" s="110"/>
    </row>
    <row r="368" spans="1:26" ht="16" x14ac:dyDescent="0.2">
      <c r="A368" s="120"/>
      <c r="B368" s="131"/>
      <c r="C368" s="131"/>
      <c r="D368" s="132"/>
      <c r="E368" s="133"/>
      <c r="F368" s="134"/>
      <c r="G368" s="133"/>
      <c r="H368" s="135"/>
      <c r="I368" s="110"/>
      <c r="J368" s="110"/>
      <c r="K368" s="110"/>
      <c r="L368" s="110"/>
      <c r="M368" s="110"/>
      <c r="N368" s="110"/>
      <c r="O368" s="110"/>
      <c r="P368" s="110"/>
      <c r="Q368" s="110"/>
      <c r="R368" s="110"/>
      <c r="S368" s="110"/>
      <c r="T368" s="110"/>
      <c r="U368" s="110"/>
      <c r="V368" s="110"/>
      <c r="W368" s="110"/>
      <c r="X368" s="110"/>
      <c r="Y368" s="110"/>
      <c r="Z368" s="110"/>
    </row>
    <row r="369" spans="1:26" ht="16" x14ac:dyDescent="0.2">
      <c r="A369" s="120"/>
      <c r="B369" s="131"/>
      <c r="C369" s="131"/>
      <c r="D369" s="132"/>
      <c r="E369" s="133"/>
      <c r="F369" s="134"/>
      <c r="G369" s="133"/>
      <c r="H369" s="135"/>
      <c r="I369" s="110"/>
      <c r="J369" s="110"/>
      <c r="K369" s="110"/>
      <c r="L369" s="110"/>
      <c r="M369" s="110"/>
      <c r="N369" s="110"/>
      <c r="O369" s="110"/>
      <c r="P369" s="110"/>
      <c r="Q369" s="110"/>
      <c r="R369" s="110"/>
      <c r="S369" s="110"/>
      <c r="T369" s="110"/>
      <c r="U369" s="110"/>
      <c r="V369" s="110"/>
      <c r="W369" s="110"/>
      <c r="X369" s="110"/>
      <c r="Y369" s="110"/>
      <c r="Z369" s="110"/>
    </row>
    <row r="370" spans="1:26" ht="16" x14ac:dyDescent="0.2">
      <c r="A370" s="120"/>
      <c r="B370" s="131"/>
      <c r="C370" s="131"/>
      <c r="D370" s="132"/>
      <c r="E370" s="133"/>
      <c r="F370" s="134"/>
      <c r="G370" s="133"/>
      <c r="H370" s="135"/>
      <c r="I370" s="110"/>
      <c r="J370" s="110"/>
      <c r="K370" s="110"/>
      <c r="L370" s="110"/>
      <c r="M370" s="110"/>
      <c r="N370" s="110"/>
      <c r="O370" s="110"/>
      <c r="P370" s="110"/>
      <c r="Q370" s="110"/>
      <c r="R370" s="110"/>
      <c r="S370" s="110"/>
      <c r="T370" s="110"/>
      <c r="U370" s="110"/>
      <c r="V370" s="110"/>
      <c r="W370" s="110"/>
      <c r="X370" s="110"/>
      <c r="Y370" s="110"/>
      <c r="Z370" s="110"/>
    </row>
    <row r="371" spans="1:26" ht="16" x14ac:dyDescent="0.2">
      <c r="A371" s="120"/>
      <c r="B371" s="131"/>
      <c r="C371" s="131"/>
      <c r="D371" s="132"/>
      <c r="E371" s="133"/>
      <c r="F371" s="134"/>
      <c r="G371" s="133"/>
      <c r="H371" s="135"/>
      <c r="I371" s="110"/>
      <c r="J371" s="110"/>
      <c r="K371" s="110"/>
      <c r="L371" s="110"/>
      <c r="M371" s="110"/>
      <c r="N371" s="110"/>
      <c r="O371" s="110"/>
      <c r="P371" s="110"/>
      <c r="Q371" s="110"/>
      <c r="R371" s="110"/>
      <c r="S371" s="110"/>
      <c r="T371" s="110"/>
      <c r="U371" s="110"/>
      <c r="V371" s="110"/>
      <c r="W371" s="110"/>
      <c r="X371" s="110"/>
      <c r="Y371" s="110"/>
      <c r="Z371" s="110"/>
    </row>
    <row r="372" spans="1:26" ht="16" x14ac:dyDescent="0.2">
      <c r="A372" s="120"/>
      <c r="B372" s="131"/>
      <c r="C372" s="131"/>
      <c r="D372" s="132"/>
      <c r="E372" s="133"/>
      <c r="F372" s="134"/>
      <c r="G372" s="133"/>
      <c r="H372" s="135"/>
      <c r="I372" s="110"/>
      <c r="J372" s="110"/>
      <c r="K372" s="110"/>
      <c r="L372" s="110"/>
      <c r="M372" s="110"/>
      <c r="N372" s="110"/>
      <c r="O372" s="110"/>
      <c r="P372" s="110"/>
      <c r="Q372" s="110"/>
      <c r="R372" s="110"/>
      <c r="S372" s="110"/>
      <c r="T372" s="110"/>
      <c r="U372" s="110"/>
      <c r="V372" s="110"/>
      <c r="W372" s="110"/>
      <c r="X372" s="110"/>
      <c r="Y372" s="110"/>
      <c r="Z372" s="110"/>
    </row>
    <row r="373" spans="1:26" ht="16" x14ac:dyDescent="0.2">
      <c r="A373" s="120"/>
      <c r="B373" s="131"/>
      <c r="C373" s="131"/>
      <c r="D373" s="132"/>
      <c r="E373" s="133"/>
      <c r="F373" s="134"/>
      <c r="G373" s="133"/>
      <c r="H373" s="135"/>
      <c r="I373" s="110"/>
      <c r="J373" s="110"/>
      <c r="K373" s="110"/>
      <c r="L373" s="110"/>
      <c r="M373" s="110"/>
      <c r="N373" s="110"/>
      <c r="O373" s="110"/>
      <c r="P373" s="110"/>
      <c r="Q373" s="110"/>
      <c r="R373" s="110"/>
      <c r="S373" s="110"/>
      <c r="T373" s="110"/>
      <c r="U373" s="110"/>
      <c r="V373" s="110"/>
      <c r="W373" s="110"/>
      <c r="X373" s="110"/>
      <c r="Y373" s="110"/>
      <c r="Z373" s="110"/>
    </row>
    <row r="374" spans="1:26" ht="16" x14ac:dyDescent="0.2">
      <c r="A374" s="120"/>
      <c r="B374" s="131"/>
      <c r="C374" s="131"/>
      <c r="D374" s="132"/>
      <c r="E374" s="133"/>
      <c r="F374" s="134"/>
      <c r="G374" s="133"/>
      <c r="H374" s="135"/>
      <c r="I374" s="110"/>
      <c r="J374" s="110"/>
      <c r="K374" s="110"/>
      <c r="L374" s="110"/>
      <c r="M374" s="110"/>
      <c r="N374" s="110"/>
      <c r="O374" s="110"/>
      <c r="P374" s="110"/>
      <c r="Q374" s="110"/>
      <c r="R374" s="110"/>
      <c r="S374" s="110"/>
      <c r="T374" s="110"/>
      <c r="U374" s="110"/>
      <c r="V374" s="110"/>
      <c r="W374" s="110"/>
      <c r="X374" s="110"/>
      <c r="Y374" s="110"/>
      <c r="Z374" s="110"/>
    </row>
    <row r="375" spans="1:26" ht="16" x14ac:dyDescent="0.2">
      <c r="A375" s="120"/>
      <c r="B375" s="131"/>
      <c r="C375" s="131"/>
      <c r="D375" s="132"/>
      <c r="E375" s="133"/>
      <c r="F375" s="134"/>
      <c r="G375" s="133"/>
      <c r="H375" s="135"/>
      <c r="I375" s="110"/>
      <c r="J375" s="110"/>
      <c r="K375" s="110"/>
      <c r="L375" s="110"/>
      <c r="M375" s="110"/>
      <c r="N375" s="110"/>
      <c r="O375" s="110"/>
      <c r="P375" s="110"/>
      <c r="Q375" s="110"/>
      <c r="R375" s="110"/>
      <c r="S375" s="110"/>
      <c r="T375" s="110"/>
      <c r="U375" s="110"/>
      <c r="V375" s="110"/>
      <c r="W375" s="110"/>
      <c r="X375" s="110"/>
      <c r="Y375" s="110"/>
      <c r="Z375" s="110"/>
    </row>
    <row r="376" spans="1:26" ht="16" x14ac:dyDescent="0.2">
      <c r="A376" s="120"/>
      <c r="B376" s="131"/>
      <c r="C376" s="131"/>
      <c r="D376" s="132"/>
      <c r="E376" s="133"/>
      <c r="F376" s="134"/>
      <c r="G376" s="133"/>
      <c r="H376" s="135"/>
      <c r="I376" s="110"/>
      <c r="J376" s="110"/>
      <c r="K376" s="110"/>
      <c r="L376" s="110"/>
      <c r="M376" s="110"/>
      <c r="N376" s="110"/>
      <c r="O376" s="110"/>
      <c r="P376" s="110"/>
      <c r="Q376" s="110"/>
      <c r="R376" s="110"/>
      <c r="S376" s="110"/>
      <c r="T376" s="110"/>
      <c r="U376" s="110"/>
      <c r="V376" s="110"/>
      <c r="W376" s="110"/>
      <c r="X376" s="110"/>
      <c r="Y376" s="110"/>
      <c r="Z376" s="110"/>
    </row>
    <row r="377" spans="1:26" ht="16" x14ac:dyDescent="0.2">
      <c r="A377" s="120"/>
      <c r="B377" s="131"/>
      <c r="C377" s="131"/>
      <c r="D377" s="132"/>
      <c r="E377" s="133"/>
      <c r="F377" s="134"/>
      <c r="G377" s="133"/>
      <c r="H377" s="135"/>
      <c r="I377" s="110"/>
      <c r="J377" s="110"/>
      <c r="K377" s="110"/>
      <c r="L377" s="110"/>
      <c r="M377" s="110"/>
      <c r="N377" s="110"/>
      <c r="O377" s="110"/>
      <c r="P377" s="110"/>
      <c r="Q377" s="110"/>
      <c r="R377" s="110"/>
      <c r="S377" s="110"/>
      <c r="T377" s="110"/>
      <c r="U377" s="110"/>
      <c r="V377" s="110"/>
      <c r="W377" s="110"/>
      <c r="X377" s="110"/>
      <c r="Y377" s="110"/>
      <c r="Z377" s="110"/>
    </row>
    <row r="378" spans="1:26" ht="16" x14ac:dyDescent="0.2">
      <c r="A378" s="120"/>
      <c r="B378" s="131"/>
      <c r="C378" s="131"/>
      <c r="D378" s="132"/>
      <c r="E378" s="133"/>
      <c r="F378" s="134"/>
      <c r="G378" s="133"/>
      <c r="H378" s="135"/>
      <c r="I378" s="110"/>
      <c r="J378" s="110"/>
      <c r="K378" s="110"/>
      <c r="L378" s="110"/>
      <c r="M378" s="110"/>
      <c r="N378" s="110"/>
      <c r="O378" s="110"/>
      <c r="P378" s="110"/>
      <c r="Q378" s="110"/>
      <c r="R378" s="110"/>
      <c r="S378" s="110"/>
      <c r="T378" s="110"/>
      <c r="U378" s="110"/>
      <c r="V378" s="110"/>
      <c r="W378" s="110"/>
      <c r="X378" s="110"/>
      <c r="Y378" s="110"/>
      <c r="Z378" s="110"/>
    </row>
    <row r="379" spans="1:26" ht="16" x14ac:dyDescent="0.2">
      <c r="A379" s="120"/>
      <c r="B379" s="131"/>
      <c r="C379" s="131"/>
      <c r="D379" s="132"/>
      <c r="E379" s="133"/>
      <c r="F379" s="134"/>
      <c r="G379" s="133"/>
      <c r="H379" s="135"/>
      <c r="I379" s="110"/>
      <c r="J379" s="110"/>
      <c r="K379" s="110"/>
      <c r="L379" s="110"/>
      <c r="M379" s="110"/>
      <c r="N379" s="110"/>
      <c r="O379" s="110"/>
      <c r="P379" s="110"/>
      <c r="Q379" s="110"/>
      <c r="R379" s="110"/>
      <c r="S379" s="110"/>
      <c r="T379" s="110"/>
      <c r="U379" s="110"/>
      <c r="V379" s="110"/>
      <c r="W379" s="110"/>
      <c r="X379" s="110"/>
      <c r="Y379" s="110"/>
      <c r="Z379" s="110"/>
    </row>
    <row r="380" spans="1:26" ht="16" x14ac:dyDescent="0.2">
      <c r="A380" s="120"/>
      <c r="B380" s="131"/>
      <c r="C380" s="131"/>
      <c r="D380" s="132"/>
      <c r="E380" s="133"/>
      <c r="F380" s="134"/>
      <c r="G380" s="133"/>
      <c r="H380" s="135"/>
      <c r="I380" s="110"/>
      <c r="J380" s="110"/>
      <c r="K380" s="110"/>
      <c r="L380" s="110"/>
      <c r="M380" s="110"/>
      <c r="N380" s="110"/>
      <c r="O380" s="110"/>
      <c r="P380" s="110"/>
      <c r="Q380" s="110"/>
      <c r="R380" s="110"/>
      <c r="S380" s="110"/>
      <c r="T380" s="110"/>
      <c r="U380" s="110"/>
      <c r="V380" s="110"/>
      <c r="W380" s="110"/>
      <c r="X380" s="110"/>
      <c r="Y380" s="110"/>
      <c r="Z380" s="110"/>
    </row>
    <row r="381" spans="1:26" ht="16" x14ac:dyDescent="0.2">
      <c r="A381" s="120"/>
      <c r="B381" s="131"/>
      <c r="C381" s="131"/>
      <c r="D381" s="132"/>
      <c r="E381" s="133"/>
      <c r="F381" s="134"/>
      <c r="G381" s="133"/>
      <c r="H381" s="135"/>
      <c r="I381" s="110"/>
      <c r="J381" s="110"/>
      <c r="K381" s="110"/>
      <c r="L381" s="110"/>
      <c r="M381" s="110"/>
      <c r="N381" s="110"/>
      <c r="O381" s="110"/>
      <c r="P381" s="110"/>
      <c r="Q381" s="110"/>
      <c r="R381" s="110"/>
      <c r="S381" s="110"/>
      <c r="T381" s="110"/>
      <c r="U381" s="110"/>
      <c r="V381" s="110"/>
      <c r="W381" s="110"/>
      <c r="X381" s="110"/>
      <c r="Y381" s="110"/>
      <c r="Z381" s="110"/>
    </row>
    <row r="382" spans="1:26" ht="16" x14ac:dyDescent="0.2">
      <c r="A382" s="120"/>
      <c r="B382" s="131"/>
      <c r="C382" s="131"/>
      <c r="D382" s="132"/>
      <c r="E382" s="133"/>
      <c r="F382" s="134"/>
      <c r="G382" s="133"/>
      <c r="H382" s="135"/>
      <c r="I382" s="110"/>
      <c r="J382" s="110"/>
      <c r="K382" s="110"/>
      <c r="L382" s="110"/>
      <c r="M382" s="110"/>
      <c r="N382" s="110"/>
      <c r="O382" s="110"/>
      <c r="P382" s="110"/>
      <c r="Q382" s="110"/>
      <c r="R382" s="110"/>
      <c r="S382" s="110"/>
      <c r="T382" s="110"/>
      <c r="U382" s="110"/>
      <c r="V382" s="110"/>
      <c r="W382" s="110"/>
      <c r="X382" s="110"/>
      <c r="Y382" s="110"/>
      <c r="Z382" s="110"/>
    </row>
    <row r="383" spans="1:26" ht="16" x14ac:dyDescent="0.2">
      <c r="A383" s="120"/>
      <c r="B383" s="131"/>
      <c r="C383" s="131"/>
      <c r="D383" s="132"/>
      <c r="E383" s="133"/>
      <c r="F383" s="134"/>
      <c r="G383" s="133"/>
      <c r="H383" s="135"/>
      <c r="I383" s="110"/>
      <c r="J383" s="110"/>
      <c r="K383" s="110"/>
      <c r="L383" s="110"/>
      <c r="M383" s="110"/>
      <c r="N383" s="110"/>
      <c r="O383" s="110"/>
      <c r="P383" s="110"/>
      <c r="Q383" s="110"/>
      <c r="R383" s="110"/>
      <c r="S383" s="110"/>
      <c r="T383" s="110"/>
      <c r="U383" s="110"/>
      <c r="V383" s="110"/>
      <c r="W383" s="110"/>
      <c r="X383" s="110"/>
      <c r="Y383" s="110"/>
      <c r="Z383" s="110"/>
    </row>
    <row r="384" spans="1:26" ht="16" x14ac:dyDescent="0.2">
      <c r="A384" s="120"/>
      <c r="B384" s="131"/>
      <c r="C384" s="131"/>
      <c r="D384" s="132"/>
      <c r="E384" s="133"/>
      <c r="F384" s="134"/>
      <c r="G384" s="133"/>
      <c r="H384" s="135"/>
      <c r="I384" s="110"/>
      <c r="J384" s="110"/>
      <c r="K384" s="110"/>
      <c r="L384" s="110"/>
      <c r="M384" s="110"/>
      <c r="N384" s="110"/>
      <c r="O384" s="110"/>
      <c r="P384" s="110"/>
      <c r="Q384" s="110"/>
      <c r="R384" s="110"/>
      <c r="S384" s="110"/>
      <c r="T384" s="110"/>
      <c r="U384" s="110"/>
      <c r="V384" s="110"/>
      <c r="W384" s="110"/>
      <c r="X384" s="110"/>
      <c r="Y384" s="110"/>
      <c r="Z384" s="110"/>
    </row>
    <row r="385" spans="1:26" ht="16" x14ac:dyDescent="0.2">
      <c r="A385" s="120"/>
      <c r="B385" s="131"/>
      <c r="C385" s="131"/>
      <c r="D385" s="132"/>
      <c r="E385" s="133"/>
      <c r="F385" s="134"/>
      <c r="G385" s="133"/>
      <c r="H385" s="135"/>
      <c r="I385" s="110"/>
      <c r="J385" s="110"/>
      <c r="K385" s="110"/>
      <c r="L385" s="110"/>
      <c r="M385" s="110"/>
      <c r="N385" s="110"/>
      <c r="O385" s="110"/>
      <c r="P385" s="110"/>
      <c r="Q385" s="110"/>
      <c r="R385" s="110"/>
      <c r="S385" s="110"/>
      <c r="T385" s="110"/>
      <c r="U385" s="110"/>
      <c r="V385" s="110"/>
      <c r="W385" s="110"/>
      <c r="X385" s="110"/>
      <c r="Y385" s="110"/>
      <c r="Z385" s="110"/>
    </row>
    <row r="386" spans="1:26" ht="16" x14ac:dyDescent="0.2">
      <c r="A386" s="120"/>
      <c r="B386" s="131"/>
      <c r="C386" s="131"/>
      <c r="D386" s="132"/>
      <c r="E386" s="133"/>
      <c r="F386" s="134"/>
      <c r="G386" s="133"/>
      <c r="H386" s="135"/>
      <c r="I386" s="110"/>
      <c r="J386" s="110"/>
      <c r="K386" s="110"/>
      <c r="L386" s="110"/>
      <c r="M386" s="110"/>
      <c r="N386" s="110"/>
      <c r="O386" s="110"/>
      <c r="P386" s="110"/>
      <c r="Q386" s="110"/>
      <c r="R386" s="110"/>
      <c r="S386" s="110"/>
      <c r="T386" s="110"/>
      <c r="U386" s="110"/>
      <c r="V386" s="110"/>
      <c r="W386" s="110"/>
      <c r="X386" s="110"/>
      <c r="Y386" s="110"/>
      <c r="Z386" s="110"/>
    </row>
    <row r="387" spans="1:26" ht="16" x14ac:dyDescent="0.2">
      <c r="A387" s="120"/>
      <c r="B387" s="131"/>
      <c r="C387" s="131"/>
      <c r="D387" s="132"/>
      <c r="E387" s="133"/>
      <c r="F387" s="134"/>
      <c r="G387" s="133"/>
      <c r="H387" s="135"/>
      <c r="I387" s="110"/>
      <c r="J387" s="110"/>
      <c r="K387" s="110"/>
      <c r="L387" s="110"/>
      <c r="M387" s="110"/>
      <c r="N387" s="110"/>
      <c r="O387" s="110"/>
      <c r="P387" s="110"/>
      <c r="Q387" s="110"/>
      <c r="R387" s="110"/>
      <c r="S387" s="110"/>
      <c r="T387" s="110"/>
      <c r="U387" s="110"/>
      <c r="V387" s="110"/>
      <c r="W387" s="110"/>
      <c r="X387" s="110"/>
      <c r="Y387" s="110"/>
      <c r="Z387" s="110"/>
    </row>
    <row r="388" spans="1:26" ht="16" x14ac:dyDescent="0.2">
      <c r="A388" s="120"/>
      <c r="B388" s="131"/>
      <c r="C388" s="131"/>
      <c r="D388" s="132"/>
      <c r="E388" s="133"/>
      <c r="F388" s="134"/>
      <c r="G388" s="133"/>
      <c r="H388" s="135"/>
      <c r="I388" s="110"/>
      <c r="J388" s="110"/>
      <c r="K388" s="110"/>
      <c r="L388" s="110"/>
      <c r="M388" s="110"/>
      <c r="N388" s="110"/>
      <c r="O388" s="110"/>
      <c r="P388" s="110"/>
      <c r="Q388" s="110"/>
      <c r="R388" s="110"/>
      <c r="S388" s="110"/>
      <c r="T388" s="110"/>
      <c r="U388" s="110"/>
      <c r="V388" s="110"/>
      <c r="W388" s="110"/>
      <c r="X388" s="110"/>
      <c r="Y388" s="110"/>
      <c r="Z388" s="110"/>
    </row>
    <row r="389" spans="1:26" ht="16" x14ac:dyDescent="0.2">
      <c r="A389" s="120"/>
      <c r="B389" s="131"/>
      <c r="C389" s="131"/>
      <c r="D389" s="132"/>
      <c r="E389" s="133"/>
      <c r="F389" s="134"/>
      <c r="G389" s="133"/>
      <c r="H389" s="135"/>
      <c r="I389" s="110"/>
      <c r="J389" s="110"/>
      <c r="K389" s="110"/>
      <c r="L389" s="110"/>
      <c r="M389" s="110"/>
      <c r="N389" s="110"/>
      <c r="O389" s="110"/>
      <c r="P389" s="110"/>
      <c r="Q389" s="110"/>
      <c r="R389" s="110"/>
      <c r="S389" s="110"/>
      <c r="T389" s="110"/>
      <c r="U389" s="110"/>
      <c r="V389" s="110"/>
      <c r="W389" s="110"/>
      <c r="X389" s="110"/>
      <c r="Y389" s="110"/>
      <c r="Z389" s="110"/>
    </row>
    <row r="390" spans="1:26" ht="16" x14ac:dyDescent="0.2">
      <c r="A390" s="120"/>
      <c r="B390" s="131"/>
      <c r="C390" s="131"/>
      <c r="D390" s="132"/>
      <c r="E390" s="133"/>
      <c r="F390" s="134"/>
      <c r="G390" s="133"/>
      <c r="H390" s="135"/>
      <c r="I390" s="110"/>
      <c r="J390" s="110"/>
      <c r="K390" s="110"/>
      <c r="L390" s="110"/>
      <c r="M390" s="110"/>
      <c r="N390" s="110"/>
      <c r="O390" s="110"/>
      <c r="P390" s="110"/>
      <c r="Q390" s="110"/>
      <c r="R390" s="110"/>
      <c r="S390" s="110"/>
      <c r="T390" s="110"/>
      <c r="U390" s="110"/>
      <c r="V390" s="110"/>
      <c r="W390" s="110"/>
      <c r="X390" s="110"/>
      <c r="Y390" s="110"/>
      <c r="Z390" s="110"/>
    </row>
    <row r="391" spans="1:26" ht="16" x14ac:dyDescent="0.2">
      <c r="A391" s="120"/>
      <c r="B391" s="131"/>
      <c r="C391" s="131"/>
      <c r="D391" s="132"/>
      <c r="E391" s="133"/>
      <c r="F391" s="134"/>
      <c r="G391" s="133"/>
      <c r="H391" s="135"/>
      <c r="I391" s="110"/>
      <c r="J391" s="110"/>
      <c r="K391" s="110"/>
      <c r="L391" s="110"/>
      <c r="M391" s="110"/>
      <c r="N391" s="110"/>
      <c r="O391" s="110"/>
      <c r="P391" s="110"/>
      <c r="Q391" s="110"/>
      <c r="R391" s="110"/>
      <c r="S391" s="110"/>
      <c r="T391" s="110"/>
      <c r="U391" s="110"/>
      <c r="V391" s="110"/>
      <c r="W391" s="110"/>
      <c r="X391" s="110"/>
      <c r="Y391" s="110"/>
      <c r="Z391" s="110"/>
    </row>
    <row r="392" spans="1:26" ht="16" x14ac:dyDescent="0.2">
      <c r="A392" s="120"/>
      <c r="B392" s="131"/>
      <c r="C392" s="131"/>
      <c r="D392" s="132"/>
      <c r="E392" s="133"/>
      <c r="F392" s="134"/>
      <c r="G392" s="133"/>
      <c r="H392" s="135"/>
      <c r="I392" s="110"/>
      <c r="J392" s="110"/>
      <c r="K392" s="110"/>
      <c r="L392" s="110"/>
      <c r="M392" s="110"/>
      <c r="N392" s="110"/>
      <c r="O392" s="110"/>
      <c r="P392" s="110"/>
      <c r="Q392" s="110"/>
      <c r="R392" s="110"/>
      <c r="S392" s="110"/>
      <c r="T392" s="110"/>
      <c r="U392" s="110"/>
      <c r="V392" s="110"/>
      <c r="W392" s="110"/>
      <c r="X392" s="110"/>
      <c r="Y392" s="110"/>
      <c r="Z392" s="110"/>
    </row>
    <row r="393" spans="1:26" ht="16" x14ac:dyDescent="0.2">
      <c r="A393" s="120"/>
      <c r="B393" s="131"/>
      <c r="C393" s="131"/>
      <c r="D393" s="132"/>
      <c r="E393" s="133"/>
      <c r="F393" s="134"/>
      <c r="G393" s="133"/>
      <c r="H393" s="135"/>
      <c r="I393" s="110"/>
      <c r="J393" s="110"/>
      <c r="K393" s="110"/>
      <c r="L393" s="110"/>
      <c r="M393" s="110"/>
      <c r="N393" s="110"/>
      <c r="O393" s="110"/>
      <c r="P393" s="110"/>
      <c r="Q393" s="110"/>
      <c r="R393" s="110"/>
      <c r="S393" s="110"/>
      <c r="T393" s="110"/>
      <c r="U393" s="110"/>
      <c r="V393" s="110"/>
      <c r="W393" s="110"/>
      <c r="X393" s="110"/>
      <c r="Y393" s="110"/>
      <c r="Z393" s="110"/>
    </row>
    <row r="394" spans="1:26" ht="16" x14ac:dyDescent="0.2">
      <c r="A394" s="120"/>
      <c r="B394" s="131"/>
      <c r="C394" s="131"/>
      <c r="D394" s="132"/>
      <c r="E394" s="133"/>
      <c r="F394" s="134"/>
      <c r="G394" s="133"/>
      <c r="H394" s="135"/>
      <c r="I394" s="110"/>
      <c r="J394" s="110"/>
      <c r="K394" s="110"/>
      <c r="L394" s="110"/>
      <c r="M394" s="110"/>
      <c r="N394" s="110"/>
      <c r="O394" s="110"/>
      <c r="P394" s="110"/>
      <c r="Q394" s="110"/>
      <c r="R394" s="110"/>
      <c r="S394" s="110"/>
      <c r="T394" s="110"/>
      <c r="U394" s="110"/>
      <c r="V394" s="110"/>
      <c r="W394" s="110"/>
      <c r="X394" s="110"/>
      <c r="Y394" s="110"/>
      <c r="Z394" s="110"/>
    </row>
    <row r="395" spans="1:26" ht="16" x14ac:dyDescent="0.2">
      <c r="A395" s="120"/>
      <c r="B395" s="131"/>
      <c r="C395" s="131"/>
      <c r="D395" s="132"/>
      <c r="E395" s="133"/>
      <c r="F395" s="134"/>
      <c r="G395" s="133"/>
      <c r="H395" s="135"/>
      <c r="I395" s="110"/>
      <c r="J395" s="110"/>
      <c r="K395" s="110"/>
      <c r="L395" s="110"/>
      <c r="M395" s="110"/>
      <c r="N395" s="110"/>
      <c r="O395" s="110"/>
      <c r="P395" s="110"/>
      <c r="Q395" s="110"/>
      <c r="R395" s="110"/>
      <c r="S395" s="110"/>
      <c r="T395" s="110"/>
      <c r="U395" s="110"/>
      <c r="V395" s="110"/>
      <c r="W395" s="110"/>
      <c r="X395" s="110"/>
      <c r="Y395" s="110"/>
      <c r="Z395" s="110"/>
    </row>
    <row r="396" spans="1:26" ht="16" x14ac:dyDescent="0.2">
      <c r="A396" s="120"/>
      <c r="B396" s="131"/>
      <c r="C396" s="131"/>
      <c r="D396" s="132"/>
      <c r="E396" s="133"/>
      <c r="F396" s="134"/>
      <c r="G396" s="133"/>
      <c r="H396" s="135"/>
      <c r="I396" s="110"/>
      <c r="J396" s="110"/>
      <c r="K396" s="110"/>
      <c r="L396" s="110"/>
      <c r="M396" s="110"/>
      <c r="N396" s="110"/>
      <c r="O396" s="110"/>
      <c r="P396" s="110"/>
      <c r="Q396" s="110"/>
      <c r="R396" s="110"/>
      <c r="S396" s="110"/>
      <c r="T396" s="110"/>
      <c r="U396" s="110"/>
      <c r="V396" s="110"/>
      <c r="W396" s="110"/>
      <c r="X396" s="110"/>
      <c r="Y396" s="110"/>
      <c r="Z396" s="110"/>
    </row>
    <row r="397" spans="1:26" ht="16" x14ac:dyDescent="0.2">
      <c r="A397" s="120"/>
      <c r="B397" s="131"/>
      <c r="C397" s="131"/>
      <c r="D397" s="132"/>
      <c r="E397" s="133"/>
      <c r="F397" s="134"/>
      <c r="G397" s="133"/>
      <c r="H397" s="135"/>
      <c r="I397" s="110"/>
      <c r="J397" s="110"/>
      <c r="K397" s="110"/>
      <c r="L397" s="110"/>
      <c r="M397" s="110"/>
      <c r="N397" s="110"/>
      <c r="O397" s="110"/>
      <c r="P397" s="110"/>
      <c r="Q397" s="110"/>
      <c r="R397" s="110"/>
      <c r="S397" s="110"/>
      <c r="T397" s="110"/>
      <c r="U397" s="110"/>
      <c r="V397" s="110"/>
      <c r="W397" s="110"/>
      <c r="X397" s="110"/>
      <c r="Y397" s="110"/>
      <c r="Z397" s="110"/>
    </row>
    <row r="398" spans="1:26" ht="16" x14ac:dyDescent="0.2">
      <c r="A398" s="120"/>
      <c r="B398" s="131"/>
      <c r="C398" s="131"/>
      <c r="D398" s="132"/>
      <c r="E398" s="133"/>
      <c r="F398" s="134"/>
      <c r="G398" s="133"/>
      <c r="H398" s="135"/>
      <c r="I398" s="110"/>
      <c r="J398" s="110"/>
      <c r="K398" s="110"/>
      <c r="L398" s="110"/>
      <c r="M398" s="110"/>
      <c r="N398" s="110"/>
      <c r="O398" s="110"/>
      <c r="P398" s="110"/>
      <c r="Q398" s="110"/>
      <c r="R398" s="110"/>
      <c r="S398" s="110"/>
      <c r="T398" s="110"/>
      <c r="U398" s="110"/>
      <c r="V398" s="110"/>
      <c r="W398" s="110"/>
      <c r="X398" s="110"/>
      <c r="Y398" s="110"/>
      <c r="Z398" s="110"/>
    </row>
    <row r="399" spans="1:26" ht="16" x14ac:dyDescent="0.2">
      <c r="A399" s="120"/>
      <c r="B399" s="131"/>
      <c r="C399" s="131"/>
      <c r="D399" s="132"/>
      <c r="E399" s="133"/>
      <c r="F399" s="134"/>
      <c r="G399" s="133"/>
      <c r="H399" s="135"/>
      <c r="I399" s="110"/>
      <c r="J399" s="110"/>
      <c r="K399" s="110"/>
      <c r="L399" s="110"/>
      <c r="M399" s="110"/>
      <c r="N399" s="110"/>
      <c r="O399" s="110"/>
      <c r="P399" s="110"/>
      <c r="Q399" s="110"/>
      <c r="R399" s="110"/>
      <c r="S399" s="110"/>
      <c r="T399" s="110"/>
      <c r="U399" s="110"/>
      <c r="V399" s="110"/>
      <c r="W399" s="110"/>
      <c r="X399" s="110"/>
      <c r="Y399" s="110"/>
      <c r="Z399" s="110"/>
    </row>
    <row r="400" spans="1:26" ht="16" x14ac:dyDescent="0.2">
      <c r="A400" s="120"/>
      <c r="B400" s="131"/>
      <c r="C400" s="131"/>
      <c r="D400" s="132"/>
      <c r="E400" s="133"/>
      <c r="F400" s="134"/>
      <c r="G400" s="133"/>
      <c r="H400" s="135"/>
      <c r="I400" s="110"/>
      <c r="J400" s="110"/>
      <c r="K400" s="110"/>
      <c r="L400" s="110"/>
      <c r="M400" s="110"/>
      <c r="N400" s="110"/>
      <c r="O400" s="110"/>
      <c r="P400" s="110"/>
      <c r="Q400" s="110"/>
      <c r="R400" s="110"/>
      <c r="S400" s="110"/>
      <c r="T400" s="110"/>
      <c r="U400" s="110"/>
      <c r="V400" s="110"/>
      <c r="W400" s="110"/>
      <c r="X400" s="110"/>
      <c r="Y400" s="110"/>
      <c r="Z400" s="110"/>
    </row>
    <row r="401" spans="1:26" ht="16" x14ac:dyDescent="0.2">
      <c r="A401" s="120"/>
      <c r="B401" s="131"/>
      <c r="C401" s="131"/>
      <c r="D401" s="132"/>
      <c r="E401" s="133"/>
      <c r="F401" s="134"/>
      <c r="G401" s="133"/>
      <c r="H401" s="135"/>
      <c r="I401" s="110"/>
      <c r="J401" s="110"/>
      <c r="K401" s="110"/>
      <c r="L401" s="110"/>
      <c r="M401" s="110"/>
      <c r="N401" s="110"/>
      <c r="O401" s="110"/>
      <c r="P401" s="110"/>
      <c r="Q401" s="110"/>
      <c r="R401" s="110"/>
      <c r="S401" s="110"/>
      <c r="T401" s="110"/>
      <c r="U401" s="110"/>
      <c r="V401" s="110"/>
      <c r="W401" s="110"/>
      <c r="X401" s="110"/>
      <c r="Y401" s="110"/>
      <c r="Z401" s="110"/>
    </row>
    <row r="402" spans="1:26" ht="16" x14ac:dyDescent="0.2">
      <c r="A402" s="120"/>
      <c r="B402" s="131"/>
      <c r="C402" s="131"/>
      <c r="D402" s="132"/>
      <c r="E402" s="133"/>
      <c r="F402" s="134"/>
      <c r="G402" s="133"/>
      <c r="H402" s="135"/>
      <c r="I402" s="110"/>
      <c r="J402" s="110"/>
      <c r="K402" s="110"/>
      <c r="L402" s="110"/>
      <c r="M402" s="110"/>
      <c r="N402" s="110"/>
      <c r="O402" s="110"/>
      <c r="P402" s="110"/>
      <c r="Q402" s="110"/>
      <c r="R402" s="110"/>
      <c r="S402" s="110"/>
      <c r="T402" s="110"/>
      <c r="U402" s="110"/>
      <c r="V402" s="110"/>
      <c r="W402" s="110"/>
      <c r="X402" s="110"/>
      <c r="Y402" s="110"/>
      <c r="Z402" s="110"/>
    </row>
    <row r="403" spans="1:26" ht="16" x14ac:dyDescent="0.2">
      <c r="A403" s="120"/>
      <c r="B403" s="131"/>
      <c r="C403" s="131"/>
      <c r="D403" s="132"/>
      <c r="E403" s="133"/>
      <c r="F403" s="134"/>
      <c r="G403" s="133"/>
      <c r="H403" s="135"/>
      <c r="I403" s="110"/>
      <c r="J403" s="110"/>
      <c r="K403" s="110"/>
      <c r="L403" s="110"/>
      <c r="M403" s="110"/>
      <c r="N403" s="110"/>
      <c r="O403" s="110"/>
      <c r="P403" s="110"/>
      <c r="Q403" s="110"/>
      <c r="R403" s="110"/>
      <c r="S403" s="110"/>
      <c r="T403" s="110"/>
      <c r="U403" s="110"/>
      <c r="V403" s="110"/>
      <c r="W403" s="110"/>
      <c r="X403" s="110"/>
      <c r="Y403" s="110"/>
      <c r="Z403" s="110"/>
    </row>
    <row r="404" spans="1:26" ht="16" x14ac:dyDescent="0.2">
      <c r="A404" s="120"/>
      <c r="B404" s="131"/>
      <c r="C404" s="131"/>
      <c r="D404" s="132"/>
      <c r="E404" s="133"/>
      <c r="F404" s="134"/>
      <c r="G404" s="133"/>
      <c r="H404" s="135"/>
      <c r="I404" s="110"/>
      <c r="J404" s="110"/>
      <c r="K404" s="110"/>
      <c r="L404" s="110"/>
      <c r="M404" s="110"/>
      <c r="N404" s="110"/>
      <c r="O404" s="110"/>
      <c r="P404" s="110"/>
      <c r="Q404" s="110"/>
      <c r="R404" s="110"/>
      <c r="S404" s="110"/>
      <c r="T404" s="110"/>
      <c r="U404" s="110"/>
      <c r="V404" s="110"/>
      <c r="W404" s="110"/>
      <c r="X404" s="110"/>
      <c r="Y404" s="110"/>
      <c r="Z404" s="110"/>
    </row>
    <row r="405" spans="1:26" ht="16" x14ac:dyDescent="0.2">
      <c r="A405" s="120"/>
      <c r="B405" s="131"/>
      <c r="C405" s="131"/>
      <c r="D405" s="132"/>
      <c r="E405" s="133"/>
      <c r="F405" s="134"/>
      <c r="G405" s="133"/>
      <c r="H405" s="135"/>
      <c r="I405" s="110"/>
      <c r="J405" s="110"/>
      <c r="K405" s="110"/>
      <c r="L405" s="110"/>
      <c r="M405" s="110"/>
      <c r="N405" s="110"/>
      <c r="O405" s="110"/>
      <c r="P405" s="110"/>
      <c r="Q405" s="110"/>
      <c r="R405" s="110"/>
      <c r="S405" s="110"/>
      <c r="T405" s="110"/>
      <c r="U405" s="110"/>
      <c r="V405" s="110"/>
      <c r="W405" s="110"/>
      <c r="X405" s="110"/>
      <c r="Y405" s="110"/>
      <c r="Z405" s="110"/>
    </row>
    <row r="406" spans="1:26" ht="16" x14ac:dyDescent="0.2">
      <c r="A406" s="120"/>
      <c r="B406" s="131"/>
      <c r="C406" s="131"/>
      <c r="D406" s="132"/>
      <c r="E406" s="133"/>
      <c r="F406" s="134"/>
      <c r="G406" s="133"/>
      <c r="H406" s="135"/>
      <c r="I406" s="110"/>
      <c r="J406" s="110"/>
      <c r="K406" s="110"/>
      <c r="L406" s="110"/>
      <c r="M406" s="110"/>
      <c r="N406" s="110"/>
      <c r="O406" s="110"/>
      <c r="P406" s="110"/>
      <c r="Q406" s="110"/>
      <c r="R406" s="110"/>
      <c r="S406" s="110"/>
      <c r="T406" s="110"/>
      <c r="U406" s="110"/>
      <c r="V406" s="110"/>
      <c r="W406" s="110"/>
      <c r="X406" s="110"/>
      <c r="Y406" s="110"/>
      <c r="Z406" s="110"/>
    </row>
    <row r="407" spans="1:26" ht="16" x14ac:dyDescent="0.2">
      <c r="A407" s="120"/>
      <c r="B407" s="131"/>
      <c r="C407" s="131"/>
      <c r="D407" s="132"/>
      <c r="E407" s="133"/>
      <c r="F407" s="134"/>
      <c r="G407" s="133"/>
      <c r="H407" s="135"/>
      <c r="I407" s="110"/>
      <c r="J407" s="110"/>
      <c r="K407" s="110"/>
      <c r="L407" s="110"/>
      <c r="M407" s="110"/>
      <c r="N407" s="110"/>
      <c r="O407" s="110"/>
      <c r="P407" s="110"/>
      <c r="Q407" s="110"/>
      <c r="R407" s="110"/>
      <c r="S407" s="110"/>
      <c r="T407" s="110"/>
      <c r="U407" s="110"/>
      <c r="V407" s="110"/>
      <c r="W407" s="110"/>
      <c r="X407" s="110"/>
      <c r="Y407" s="110"/>
      <c r="Z407" s="110"/>
    </row>
    <row r="408" spans="1:26" ht="16" x14ac:dyDescent="0.2">
      <c r="A408" s="120"/>
      <c r="B408" s="131"/>
      <c r="C408" s="131"/>
      <c r="D408" s="132"/>
      <c r="E408" s="133"/>
      <c r="F408" s="134"/>
      <c r="G408" s="133"/>
      <c r="H408" s="135"/>
      <c r="I408" s="110"/>
      <c r="J408" s="110"/>
      <c r="K408" s="110"/>
      <c r="L408" s="110"/>
      <c r="M408" s="110"/>
      <c r="N408" s="110"/>
      <c r="O408" s="110"/>
      <c r="P408" s="110"/>
      <c r="Q408" s="110"/>
      <c r="R408" s="110"/>
      <c r="S408" s="110"/>
      <c r="T408" s="110"/>
      <c r="U408" s="110"/>
      <c r="V408" s="110"/>
      <c r="W408" s="110"/>
      <c r="X408" s="110"/>
      <c r="Y408" s="110"/>
      <c r="Z408" s="110"/>
    </row>
    <row r="409" spans="1:26" ht="16" x14ac:dyDescent="0.2">
      <c r="A409" s="120"/>
      <c r="B409" s="131"/>
      <c r="C409" s="131"/>
      <c r="D409" s="132"/>
      <c r="E409" s="133"/>
      <c r="F409" s="134"/>
      <c r="G409" s="133"/>
      <c r="H409" s="135"/>
      <c r="I409" s="110"/>
      <c r="J409" s="110"/>
      <c r="K409" s="110"/>
      <c r="L409" s="110"/>
      <c r="M409" s="110"/>
      <c r="N409" s="110"/>
      <c r="O409" s="110"/>
      <c r="P409" s="110"/>
      <c r="Q409" s="110"/>
      <c r="R409" s="110"/>
      <c r="S409" s="110"/>
      <c r="T409" s="110"/>
      <c r="U409" s="110"/>
      <c r="V409" s="110"/>
      <c r="W409" s="110"/>
      <c r="X409" s="110"/>
      <c r="Y409" s="110"/>
      <c r="Z409" s="110"/>
    </row>
    <row r="410" spans="1:26" ht="16" x14ac:dyDescent="0.2">
      <c r="A410" s="120"/>
      <c r="B410" s="131"/>
      <c r="C410" s="131"/>
      <c r="D410" s="132"/>
      <c r="E410" s="133"/>
      <c r="F410" s="134"/>
      <c r="G410" s="133"/>
      <c r="H410" s="135"/>
      <c r="I410" s="110"/>
      <c r="J410" s="110"/>
      <c r="K410" s="110"/>
      <c r="L410" s="110"/>
      <c r="M410" s="110"/>
      <c r="N410" s="110"/>
      <c r="O410" s="110"/>
      <c r="P410" s="110"/>
      <c r="Q410" s="110"/>
      <c r="R410" s="110"/>
      <c r="S410" s="110"/>
      <c r="T410" s="110"/>
      <c r="U410" s="110"/>
      <c r="V410" s="110"/>
      <c r="W410" s="110"/>
      <c r="X410" s="110"/>
      <c r="Y410" s="110"/>
      <c r="Z410" s="110"/>
    </row>
    <row r="411" spans="1:26" ht="16" x14ac:dyDescent="0.2">
      <c r="A411" s="120"/>
      <c r="B411" s="131"/>
      <c r="C411" s="131"/>
      <c r="D411" s="132"/>
      <c r="E411" s="133"/>
      <c r="F411" s="134"/>
      <c r="G411" s="133"/>
      <c r="H411" s="135"/>
      <c r="I411" s="110"/>
      <c r="J411" s="110"/>
      <c r="K411" s="110"/>
      <c r="L411" s="110"/>
      <c r="M411" s="110"/>
      <c r="N411" s="110"/>
      <c r="O411" s="110"/>
      <c r="P411" s="110"/>
      <c r="Q411" s="110"/>
      <c r="R411" s="110"/>
      <c r="S411" s="110"/>
      <c r="T411" s="110"/>
      <c r="U411" s="110"/>
      <c r="V411" s="110"/>
      <c r="W411" s="110"/>
      <c r="X411" s="110"/>
      <c r="Y411" s="110"/>
      <c r="Z411" s="110"/>
    </row>
    <row r="412" spans="1:26" ht="16" x14ac:dyDescent="0.2">
      <c r="A412" s="120"/>
      <c r="B412" s="131"/>
      <c r="C412" s="131"/>
      <c r="D412" s="132"/>
      <c r="E412" s="133"/>
      <c r="F412" s="134"/>
      <c r="G412" s="133"/>
      <c r="H412" s="135"/>
      <c r="I412" s="110"/>
      <c r="J412" s="110"/>
      <c r="K412" s="110"/>
      <c r="L412" s="110"/>
      <c r="M412" s="110"/>
      <c r="N412" s="110"/>
      <c r="O412" s="110"/>
      <c r="P412" s="110"/>
      <c r="Q412" s="110"/>
      <c r="R412" s="110"/>
      <c r="S412" s="110"/>
      <c r="T412" s="110"/>
      <c r="U412" s="110"/>
      <c r="V412" s="110"/>
      <c r="W412" s="110"/>
      <c r="X412" s="110"/>
      <c r="Y412" s="110"/>
      <c r="Z412" s="110"/>
    </row>
    <row r="413" spans="1:26" ht="16" x14ac:dyDescent="0.2">
      <c r="A413" s="120"/>
      <c r="B413" s="131"/>
      <c r="C413" s="131"/>
      <c r="D413" s="132"/>
      <c r="E413" s="133"/>
      <c r="F413" s="134"/>
      <c r="G413" s="133"/>
      <c r="H413" s="135"/>
      <c r="I413" s="110"/>
      <c r="J413" s="110"/>
      <c r="K413" s="110"/>
      <c r="L413" s="110"/>
      <c r="M413" s="110"/>
      <c r="N413" s="110"/>
      <c r="O413" s="110"/>
      <c r="P413" s="110"/>
      <c r="Q413" s="110"/>
      <c r="R413" s="110"/>
      <c r="S413" s="110"/>
      <c r="T413" s="110"/>
      <c r="U413" s="110"/>
      <c r="V413" s="110"/>
      <c r="W413" s="110"/>
      <c r="X413" s="110"/>
      <c r="Y413" s="110"/>
      <c r="Z413" s="110"/>
    </row>
    <row r="414" spans="1:26" ht="16" x14ac:dyDescent="0.2">
      <c r="A414" s="120"/>
      <c r="B414" s="131"/>
      <c r="C414" s="131"/>
      <c r="D414" s="132"/>
      <c r="E414" s="133"/>
      <c r="F414" s="134"/>
      <c r="G414" s="133"/>
      <c r="H414" s="135"/>
      <c r="I414" s="110"/>
      <c r="J414" s="110"/>
      <c r="K414" s="110"/>
      <c r="L414" s="110"/>
      <c r="M414" s="110"/>
      <c r="N414" s="110"/>
      <c r="O414" s="110"/>
      <c r="P414" s="110"/>
      <c r="Q414" s="110"/>
      <c r="R414" s="110"/>
      <c r="S414" s="110"/>
      <c r="T414" s="110"/>
      <c r="U414" s="110"/>
      <c r="V414" s="110"/>
      <c r="W414" s="110"/>
      <c r="X414" s="110"/>
      <c r="Y414" s="110"/>
      <c r="Z414" s="110"/>
    </row>
    <row r="415" spans="1:26" ht="16" x14ac:dyDescent="0.2">
      <c r="A415" s="120"/>
      <c r="B415" s="131"/>
      <c r="C415" s="131"/>
      <c r="D415" s="132"/>
      <c r="E415" s="133"/>
      <c r="F415" s="134"/>
      <c r="G415" s="133"/>
      <c r="H415" s="135"/>
      <c r="I415" s="110"/>
      <c r="J415" s="110"/>
      <c r="K415" s="110"/>
      <c r="L415" s="110"/>
      <c r="M415" s="110"/>
      <c r="N415" s="110"/>
      <c r="O415" s="110"/>
      <c r="P415" s="110"/>
      <c r="Q415" s="110"/>
      <c r="R415" s="110"/>
      <c r="S415" s="110"/>
      <c r="T415" s="110"/>
      <c r="U415" s="110"/>
      <c r="V415" s="110"/>
      <c r="W415" s="110"/>
      <c r="X415" s="110"/>
      <c r="Y415" s="110"/>
      <c r="Z415" s="110"/>
    </row>
    <row r="416" spans="1:26" ht="16" x14ac:dyDescent="0.2">
      <c r="A416" s="120"/>
      <c r="B416" s="131"/>
      <c r="C416" s="131"/>
      <c r="D416" s="132"/>
      <c r="E416" s="133"/>
      <c r="F416" s="134"/>
      <c r="G416" s="133"/>
      <c r="H416" s="135"/>
      <c r="I416" s="110"/>
      <c r="J416" s="110"/>
      <c r="K416" s="110"/>
      <c r="L416" s="110"/>
      <c r="M416" s="110"/>
      <c r="N416" s="110"/>
      <c r="O416" s="110"/>
      <c r="P416" s="110"/>
      <c r="Q416" s="110"/>
      <c r="R416" s="110"/>
      <c r="S416" s="110"/>
      <c r="T416" s="110"/>
      <c r="U416" s="110"/>
      <c r="V416" s="110"/>
      <c r="W416" s="110"/>
      <c r="X416" s="110"/>
      <c r="Y416" s="110"/>
      <c r="Z416" s="110"/>
    </row>
    <row r="417" spans="1:26" ht="16" x14ac:dyDescent="0.2">
      <c r="A417" s="120"/>
      <c r="B417" s="131"/>
      <c r="C417" s="131"/>
      <c r="D417" s="132"/>
      <c r="E417" s="133"/>
      <c r="F417" s="134"/>
      <c r="G417" s="133"/>
      <c r="H417" s="135"/>
      <c r="I417" s="110"/>
      <c r="J417" s="110"/>
      <c r="K417" s="110"/>
      <c r="L417" s="110"/>
      <c r="M417" s="110"/>
      <c r="N417" s="110"/>
      <c r="O417" s="110"/>
      <c r="P417" s="110"/>
      <c r="Q417" s="110"/>
      <c r="R417" s="110"/>
      <c r="S417" s="110"/>
      <c r="T417" s="110"/>
      <c r="U417" s="110"/>
      <c r="V417" s="110"/>
      <c r="W417" s="110"/>
      <c r="X417" s="110"/>
      <c r="Y417" s="110"/>
      <c r="Z417" s="110"/>
    </row>
    <row r="418" spans="1:26" ht="16" x14ac:dyDescent="0.2">
      <c r="A418" s="120"/>
      <c r="B418" s="131"/>
      <c r="C418" s="131"/>
      <c r="D418" s="132"/>
      <c r="E418" s="133"/>
      <c r="F418" s="134"/>
      <c r="G418" s="133"/>
      <c r="H418" s="135"/>
      <c r="I418" s="110"/>
      <c r="J418" s="110"/>
      <c r="K418" s="110"/>
      <c r="L418" s="110"/>
      <c r="M418" s="110"/>
      <c r="N418" s="110"/>
      <c r="O418" s="110"/>
      <c r="P418" s="110"/>
      <c r="Q418" s="110"/>
      <c r="R418" s="110"/>
      <c r="S418" s="110"/>
      <c r="T418" s="110"/>
      <c r="U418" s="110"/>
      <c r="V418" s="110"/>
      <c r="W418" s="110"/>
      <c r="X418" s="110"/>
      <c r="Y418" s="110"/>
      <c r="Z418" s="110"/>
    </row>
    <row r="419" spans="1:26" ht="16" x14ac:dyDescent="0.2">
      <c r="A419" s="120"/>
      <c r="B419" s="131"/>
      <c r="C419" s="131"/>
      <c r="D419" s="132"/>
      <c r="E419" s="133"/>
      <c r="F419" s="134"/>
      <c r="G419" s="133"/>
      <c r="H419" s="135"/>
      <c r="I419" s="110"/>
      <c r="J419" s="110"/>
      <c r="K419" s="110"/>
      <c r="L419" s="110"/>
      <c r="M419" s="110"/>
      <c r="N419" s="110"/>
      <c r="O419" s="110"/>
      <c r="P419" s="110"/>
      <c r="Q419" s="110"/>
      <c r="R419" s="110"/>
      <c r="S419" s="110"/>
      <c r="T419" s="110"/>
      <c r="U419" s="110"/>
      <c r="V419" s="110"/>
      <c r="W419" s="110"/>
      <c r="X419" s="110"/>
      <c r="Y419" s="110"/>
      <c r="Z419" s="110"/>
    </row>
    <row r="420" spans="1:26" ht="16" x14ac:dyDescent="0.2">
      <c r="A420" s="120"/>
      <c r="B420" s="131"/>
      <c r="C420" s="131"/>
      <c r="D420" s="132"/>
      <c r="E420" s="133"/>
      <c r="F420" s="134"/>
      <c r="G420" s="133"/>
      <c r="H420" s="135"/>
      <c r="I420" s="110"/>
      <c r="J420" s="110"/>
      <c r="K420" s="110"/>
      <c r="L420" s="110"/>
      <c r="M420" s="110"/>
      <c r="N420" s="110"/>
      <c r="O420" s="110"/>
      <c r="P420" s="110"/>
      <c r="Q420" s="110"/>
      <c r="R420" s="110"/>
      <c r="S420" s="110"/>
      <c r="T420" s="110"/>
      <c r="U420" s="110"/>
      <c r="V420" s="110"/>
      <c r="W420" s="110"/>
      <c r="X420" s="110"/>
      <c r="Y420" s="110"/>
      <c r="Z420" s="110"/>
    </row>
    <row r="421" spans="1:26" ht="16" x14ac:dyDescent="0.2">
      <c r="A421" s="120"/>
      <c r="B421" s="131"/>
      <c r="C421" s="131"/>
      <c r="D421" s="132"/>
      <c r="E421" s="133"/>
      <c r="F421" s="134"/>
      <c r="G421" s="133"/>
      <c r="H421" s="135"/>
      <c r="I421" s="110"/>
      <c r="J421" s="110"/>
      <c r="K421" s="110"/>
      <c r="L421" s="110"/>
      <c r="M421" s="110"/>
      <c r="N421" s="110"/>
      <c r="O421" s="110"/>
      <c r="P421" s="110"/>
      <c r="Q421" s="110"/>
      <c r="R421" s="110"/>
      <c r="S421" s="110"/>
      <c r="T421" s="110"/>
      <c r="U421" s="110"/>
      <c r="V421" s="110"/>
      <c r="W421" s="110"/>
      <c r="X421" s="110"/>
      <c r="Y421" s="110"/>
      <c r="Z421" s="110"/>
    </row>
    <row r="422" spans="1:26" ht="16" x14ac:dyDescent="0.2">
      <c r="A422" s="120"/>
      <c r="B422" s="131"/>
      <c r="C422" s="131"/>
      <c r="D422" s="132"/>
      <c r="E422" s="133"/>
      <c r="F422" s="134"/>
      <c r="G422" s="133"/>
      <c r="H422" s="135"/>
      <c r="I422" s="110"/>
      <c r="J422" s="110"/>
      <c r="K422" s="110"/>
      <c r="L422" s="110"/>
      <c r="M422" s="110"/>
      <c r="N422" s="110"/>
      <c r="O422" s="110"/>
      <c r="P422" s="110"/>
      <c r="Q422" s="110"/>
      <c r="R422" s="110"/>
      <c r="S422" s="110"/>
      <c r="T422" s="110"/>
      <c r="U422" s="110"/>
      <c r="V422" s="110"/>
      <c r="W422" s="110"/>
      <c r="X422" s="110"/>
      <c r="Y422" s="110"/>
      <c r="Z422" s="110"/>
    </row>
    <row r="423" spans="1:26" ht="16" x14ac:dyDescent="0.2">
      <c r="A423" s="120"/>
      <c r="B423" s="131"/>
      <c r="C423" s="131"/>
      <c r="D423" s="132"/>
      <c r="E423" s="133"/>
      <c r="F423" s="134"/>
      <c r="G423" s="133"/>
      <c r="H423" s="135"/>
      <c r="I423" s="110"/>
      <c r="J423" s="110"/>
      <c r="K423" s="110"/>
      <c r="L423" s="110"/>
      <c r="M423" s="110"/>
      <c r="N423" s="110"/>
      <c r="O423" s="110"/>
      <c r="P423" s="110"/>
      <c r="Q423" s="110"/>
      <c r="R423" s="110"/>
      <c r="S423" s="110"/>
      <c r="T423" s="110"/>
      <c r="U423" s="110"/>
      <c r="V423" s="110"/>
      <c r="W423" s="110"/>
      <c r="X423" s="110"/>
      <c r="Y423" s="110"/>
      <c r="Z423" s="110"/>
    </row>
    <row r="424" spans="1:26" ht="16" x14ac:dyDescent="0.2">
      <c r="A424" s="120"/>
      <c r="B424" s="131"/>
      <c r="C424" s="131"/>
      <c r="D424" s="132"/>
      <c r="E424" s="133"/>
      <c r="F424" s="134"/>
      <c r="G424" s="133"/>
      <c r="H424" s="135"/>
      <c r="I424" s="110"/>
      <c r="J424" s="110"/>
      <c r="K424" s="110"/>
      <c r="L424" s="110"/>
      <c r="M424" s="110"/>
      <c r="N424" s="110"/>
      <c r="O424" s="110"/>
      <c r="P424" s="110"/>
      <c r="Q424" s="110"/>
      <c r="R424" s="110"/>
      <c r="S424" s="110"/>
      <c r="T424" s="110"/>
      <c r="U424" s="110"/>
      <c r="V424" s="110"/>
      <c r="W424" s="110"/>
      <c r="X424" s="110"/>
      <c r="Y424" s="110"/>
      <c r="Z424" s="110"/>
    </row>
    <row r="425" spans="1:26" ht="16" x14ac:dyDescent="0.2">
      <c r="A425" s="120"/>
      <c r="B425" s="131"/>
      <c r="C425" s="131"/>
      <c r="D425" s="132"/>
      <c r="E425" s="133"/>
      <c r="F425" s="134"/>
      <c r="G425" s="133"/>
      <c r="H425" s="135"/>
      <c r="I425" s="110"/>
      <c r="J425" s="110"/>
      <c r="K425" s="110"/>
      <c r="L425" s="110"/>
      <c r="M425" s="110"/>
      <c r="N425" s="110"/>
      <c r="O425" s="110"/>
      <c r="P425" s="110"/>
      <c r="Q425" s="110"/>
      <c r="R425" s="110"/>
      <c r="S425" s="110"/>
      <c r="T425" s="110"/>
      <c r="U425" s="110"/>
      <c r="V425" s="110"/>
      <c r="W425" s="110"/>
      <c r="X425" s="110"/>
      <c r="Y425" s="110"/>
      <c r="Z425" s="110"/>
    </row>
    <row r="426" spans="1:26" ht="16" x14ac:dyDescent="0.2">
      <c r="A426" s="120"/>
      <c r="B426" s="131"/>
      <c r="C426" s="131"/>
      <c r="D426" s="132"/>
      <c r="E426" s="133"/>
      <c r="F426" s="134"/>
      <c r="G426" s="133"/>
      <c r="H426" s="135"/>
      <c r="I426" s="110"/>
      <c r="J426" s="110"/>
      <c r="K426" s="110"/>
      <c r="L426" s="110"/>
      <c r="M426" s="110"/>
      <c r="N426" s="110"/>
      <c r="O426" s="110"/>
      <c r="P426" s="110"/>
      <c r="Q426" s="110"/>
      <c r="R426" s="110"/>
      <c r="S426" s="110"/>
      <c r="T426" s="110"/>
      <c r="U426" s="110"/>
      <c r="V426" s="110"/>
      <c r="W426" s="110"/>
      <c r="X426" s="110"/>
      <c r="Y426" s="110"/>
      <c r="Z426" s="110"/>
    </row>
    <row r="427" spans="1:26" ht="16" x14ac:dyDescent="0.2">
      <c r="A427" s="120"/>
      <c r="B427" s="131"/>
      <c r="C427" s="131"/>
      <c r="D427" s="132"/>
      <c r="E427" s="133"/>
      <c r="F427" s="134"/>
      <c r="G427" s="133"/>
      <c r="H427" s="135"/>
      <c r="I427" s="110"/>
      <c r="J427" s="110"/>
      <c r="K427" s="110"/>
      <c r="L427" s="110"/>
      <c r="M427" s="110"/>
      <c r="N427" s="110"/>
      <c r="O427" s="110"/>
      <c r="P427" s="110"/>
      <c r="Q427" s="110"/>
      <c r="R427" s="110"/>
      <c r="S427" s="110"/>
      <c r="T427" s="110"/>
      <c r="U427" s="110"/>
      <c r="V427" s="110"/>
      <c r="W427" s="110"/>
      <c r="X427" s="110"/>
      <c r="Y427" s="110"/>
      <c r="Z427" s="110"/>
    </row>
    <row r="428" spans="1:26" ht="16" x14ac:dyDescent="0.2">
      <c r="A428" s="120"/>
      <c r="B428" s="131"/>
      <c r="C428" s="131"/>
      <c r="D428" s="132"/>
      <c r="E428" s="133"/>
      <c r="F428" s="134"/>
      <c r="G428" s="133"/>
      <c r="H428" s="135"/>
      <c r="I428" s="110"/>
      <c r="J428" s="110"/>
      <c r="K428" s="110"/>
      <c r="L428" s="110"/>
      <c r="M428" s="110"/>
      <c r="N428" s="110"/>
      <c r="O428" s="110"/>
      <c r="P428" s="110"/>
      <c r="Q428" s="110"/>
      <c r="R428" s="110"/>
      <c r="S428" s="110"/>
      <c r="T428" s="110"/>
      <c r="U428" s="110"/>
      <c r="V428" s="110"/>
      <c r="W428" s="110"/>
      <c r="X428" s="110"/>
      <c r="Y428" s="110"/>
      <c r="Z428" s="110"/>
    </row>
    <row r="429" spans="1:26" ht="16" x14ac:dyDescent="0.2">
      <c r="A429" s="120"/>
      <c r="B429" s="131"/>
      <c r="C429" s="131"/>
      <c r="D429" s="132"/>
      <c r="E429" s="133"/>
      <c r="F429" s="134"/>
      <c r="G429" s="133"/>
      <c r="H429" s="135"/>
      <c r="I429" s="110"/>
      <c r="J429" s="110"/>
      <c r="K429" s="110"/>
      <c r="L429" s="110"/>
      <c r="M429" s="110"/>
      <c r="N429" s="110"/>
      <c r="O429" s="110"/>
      <c r="P429" s="110"/>
      <c r="Q429" s="110"/>
      <c r="R429" s="110"/>
      <c r="S429" s="110"/>
      <c r="T429" s="110"/>
      <c r="U429" s="110"/>
      <c r="V429" s="110"/>
      <c r="W429" s="110"/>
      <c r="X429" s="110"/>
      <c r="Y429" s="110"/>
      <c r="Z429" s="110"/>
    </row>
    <row r="430" spans="1:26" ht="16" x14ac:dyDescent="0.2">
      <c r="A430" s="120"/>
      <c r="B430" s="131"/>
      <c r="C430" s="131"/>
      <c r="D430" s="132"/>
      <c r="E430" s="133"/>
      <c r="F430" s="134"/>
      <c r="G430" s="133"/>
      <c r="H430" s="135"/>
      <c r="I430" s="110"/>
      <c r="J430" s="110"/>
      <c r="K430" s="110"/>
      <c r="L430" s="110"/>
      <c r="M430" s="110"/>
      <c r="N430" s="110"/>
      <c r="O430" s="110"/>
      <c r="P430" s="110"/>
      <c r="Q430" s="110"/>
      <c r="R430" s="110"/>
      <c r="S430" s="110"/>
      <c r="T430" s="110"/>
      <c r="U430" s="110"/>
      <c r="V430" s="110"/>
      <c r="W430" s="110"/>
      <c r="X430" s="110"/>
      <c r="Y430" s="110"/>
      <c r="Z430" s="110"/>
    </row>
    <row r="431" spans="1:26" ht="16" x14ac:dyDescent="0.2">
      <c r="A431" s="120"/>
      <c r="B431" s="131"/>
      <c r="C431" s="131"/>
      <c r="D431" s="132"/>
      <c r="E431" s="133"/>
      <c r="F431" s="134"/>
      <c r="G431" s="133"/>
      <c r="H431" s="135"/>
      <c r="I431" s="110"/>
      <c r="J431" s="110"/>
      <c r="K431" s="110"/>
      <c r="L431" s="110"/>
      <c r="M431" s="110"/>
      <c r="N431" s="110"/>
      <c r="O431" s="110"/>
      <c r="P431" s="110"/>
      <c r="Q431" s="110"/>
      <c r="R431" s="110"/>
      <c r="S431" s="110"/>
      <c r="T431" s="110"/>
      <c r="U431" s="110"/>
      <c r="V431" s="110"/>
      <c r="W431" s="110"/>
      <c r="X431" s="110"/>
      <c r="Y431" s="110"/>
      <c r="Z431" s="110"/>
    </row>
    <row r="432" spans="1:26" ht="16" x14ac:dyDescent="0.2">
      <c r="A432" s="120"/>
      <c r="B432" s="131"/>
      <c r="C432" s="131"/>
      <c r="D432" s="132"/>
      <c r="E432" s="133"/>
      <c r="F432" s="134"/>
      <c r="G432" s="133"/>
      <c r="H432" s="135"/>
      <c r="I432" s="110"/>
      <c r="J432" s="110"/>
      <c r="K432" s="110"/>
      <c r="L432" s="110"/>
      <c r="M432" s="110"/>
      <c r="N432" s="110"/>
      <c r="O432" s="110"/>
      <c r="P432" s="110"/>
      <c r="Q432" s="110"/>
      <c r="R432" s="110"/>
      <c r="S432" s="110"/>
      <c r="T432" s="110"/>
      <c r="U432" s="110"/>
      <c r="V432" s="110"/>
      <c r="W432" s="110"/>
      <c r="X432" s="110"/>
      <c r="Y432" s="110"/>
      <c r="Z432" s="110"/>
    </row>
    <row r="433" spans="1:26" ht="16" x14ac:dyDescent="0.2">
      <c r="A433" s="120"/>
      <c r="B433" s="131"/>
      <c r="C433" s="131"/>
      <c r="D433" s="132"/>
      <c r="E433" s="133"/>
      <c r="F433" s="134"/>
      <c r="G433" s="133"/>
      <c r="H433" s="135"/>
      <c r="I433" s="110"/>
      <c r="J433" s="110"/>
      <c r="K433" s="110"/>
      <c r="L433" s="110"/>
      <c r="M433" s="110"/>
      <c r="N433" s="110"/>
      <c r="O433" s="110"/>
      <c r="P433" s="110"/>
      <c r="Q433" s="110"/>
      <c r="R433" s="110"/>
      <c r="S433" s="110"/>
      <c r="T433" s="110"/>
      <c r="U433" s="110"/>
      <c r="V433" s="110"/>
      <c r="W433" s="110"/>
      <c r="X433" s="110"/>
      <c r="Y433" s="110"/>
      <c r="Z433" s="110"/>
    </row>
    <row r="434" spans="1:26" ht="16" x14ac:dyDescent="0.2">
      <c r="A434" s="120"/>
      <c r="B434" s="131"/>
      <c r="C434" s="131"/>
      <c r="D434" s="132"/>
      <c r="E434" s="133"/>
      <c r="F434" s="134"/>
      <c r="G434" s="133"/>
      <c r="H434" s="135"/>
      <c r="I434" s="110"/>
      <c r="J434" s="110"/>
      <c r="K434" s="110"/>
      <c r="L434" s="110"/>
      <c r="M434" s="110"/>
      <c r="N434" s="110"/>
      <c r="O434" s="110"/>
      <c r="P434" s="110"/>
      <c r="Q434" s="110"/>
      <c r="R434" s="110"/>
      <c r="S434" s="110"/>
      <c r="T434" s="110"/>
      <c r="U434" s="110"/>
      <c r="V434" s="110"/>
      <c r="W434" s="110"/>
      <c r="X434" s="110"/>
      <c r="Y434" s="110"/>
      <c r="Z434" s="110"/>
    </row>
    <row r="435" spans="1:26" ht="16" x14ac:dyDescent="0.2">
      <c r="A435" s="120"/>
      <c r="B435" s="131"/>
      <c r="C435" s="131"/>
      <c r="D435" s="132"/>
      <c r="E435" s="133"/>
      <c r="F435" s="134"/>
      <c r="G435" s="133"/>
      <c r="H435" s="135"/>
      <c r="I435" s="110"/>
      <c r="J435" s="110"/>
      <c r="K435" s="110"/>
      <c r="L435" s="110"/>
      <c r="M435" s="110"/>
      <c r="N435" s="110"/>
      <c r="O435" s="110"/>
      <c r="P435" s="110"/>
      <c r="Q435" s="110"/>
      <c r="R435" s="110"/>
      <c r="S435" s="110"/>
      <c r="T435" s="110"/>
      <c r="U435" s="110"/>
      <c r="V435" s="110"/>
      <c r="W435" s="110"/>
      <c r="X435" s="110"/>
      <c r="Y435" s="110"/>
      <c r="Z435" s="110"/>
    </row>
    <row r="436" spans="1:26" ht="16" x14ac:dyDescent="0.2">
      <c r="A436" s="120"/>
      <c r="B436" s="131"/>
      <c r="C436" s="131"/>
      <c r="D436" s="132"/>
      <c r="E436" s="133"/>
      <c r="F436" s="134"/>
      <c r="G436" s="133"/>
      <c r="H436" s="135"/>
      <c r="I436" s="110"/>
      <c r="J436" s="110"/>
      <c r="K436" s="110"/>
      <c r="L436" s="110"/>
      <c r="M436" s="110"/>
      <c r="N436" s="110"/>
      <c r="O436" s="110"/>
      <c r="P436" s="110"/>
      <c r="Q436" s="110"/>
      <c r="R436" s="110"/>
      <c r="S436" s="110"/>
      <c r="T436" s="110"/>
      <c r="U436" s="110"/>
      <c r="V436" s="110"/>
      <c r="W436" s="110"/>
      <c r="X436" s="110"/>
      <c r="Y436" s="110"/>
      <c r="Z436" s="110"/>
    </row>
    <row r="437" spans="1:26" ht="16" x14ac:dyDescent="0.2">
      <c r="A437" s="120"/>
      <c r="B437" s="131"/>
      <c r="C437" s="131"/>
      <c r="D437" s="132"/>
      <c r="E437" s="133"/>
      <c r="F437" s="134"/>
      <c r="G437" s="133"/>
      <c r="H437" s="135"/>
      <c r="I437" s="110"/>
      <c r="J437" s="110"/>
      <c r="K437" s="110"/>
      <c r="L437" s="110"/>
      <c r="M437" s="110"/>
      <c r="N437" s="110"/>
      <c r="O437" s="110"/>
      <c r="P437" s="110"/>
      <c r="Q437" s="110"/>
      <c r="R437" s="110"/>
      <c r="S437" s="110"/>
      <c r="T437" s="110"/>
      <c r="U437" s="110"/>
      <c r="V437" s="110"/>
      <c r="W437" s="110"/>
      <c r="X437" s="110"/>
      <c r="Y437" s="110"/>
      <c r="Z437" s="110"/>
    </row>
    <row r="438" spans="1:26" ht="16" x14ac:dyDescent="0.2">
      <c r="A438" s="120"/>
      <c r="B438" s="131"/>
      <c r="C438" s="131"/>
      <c r="D438" s="132"/>
      <c r="E438" s="133"/>
      <c r="F438" s="134"/>
      <c r="G438" s="133"/>
      <c r="H438" s="135"/>
      <c r="I438" s="110"/>
      <c r="J438" s="110"/>
      <c r="K438" s="110"/>
      <c r="L438" s="110"/>
      <c r="M438" s="110"/>
      <c r="N438" s="110"/>
      <c r="O438" s="110"/>
      <c r="P438" s="110"/>
      <c r="Q438" s="110"/>
      <c r="R438" s="110"/>
      <c r="S438" s="110"/>
      <c r="T438" s="110"/>
      <c r="U438" s="110"/>
      <c r="V438" s="110"/>
      <c r="W438" s="110"/>
      <c r="X438" s="110"/>
      <c r="Y438" s="110"/>
      <c r="Z438" s="110"/>
    </row>
    <row r="439" spans="1:26" ht="16" x14ac:dyDescent="0.2">
      <c r="A439" s="120"/>
      <c r="B439" s="131"/>
      <c r="C439" s="131"/>
      <c r="D439" s="132"/>
      <c r="E439" s="133"/>
      <c r="F439" s="134"/>
      <c r="G439" s="133"/>
      <c r="H439" s="135"/>
      <c r="I439" s="110"/>
      <c r="J439" s="110"/>
      <c r="K439" s="110"/>
      <c r="L439" s="110"/>
      <c r="M439" s="110"/>
      <c r="N439" s="110"/>
      <c r="O439" s="110"/>
      <c r="P439" s="110"/>
      <c r="Q439" s="110"/>
      <c r="R439" s="110"/>
      <c r="S439" s="110"/>
      <c r="T439" s="110"/>
      <c r="U439" s="110"/>
      <c r="V439" s="110"/>
      <c r="W439" s="110"/>
      <c r="X439" s="110"/>
      <c r="Y439" s="110"/>
      <c r="Z439" s="110"/>
    </row>
    <row r="440" spans="1:26" ht="16" x14ac:dyDescent="0.2">
      <c r="A440" s="120"/>
      <c r="B440" s="131"/>
      <c r="C440" s="131"/>
      <c r="D440" s="132"/>
      <c r="E440" s="133"/>
      <c r="F440" s="134"/>
      <c r="G440" s="133"/>
      <c r="H440" s="135"/>
      <c r="I440" s="110"/>
      <c r="J440" s="110"/>
      <c r="K440" s="110"/>
      <c r="L440" s="110"/>
      <c r="M440" s="110"/>
      <c r="N440" s="110"/>
      <c r="O440" s="110"/>
      <c r="P440" s="110"/>
      <c r="Q440" s="110"/>
      <c r="R440" s="110"/>
      <c r="S440" s="110"/>
      <c r="T440" s="110"/>
      <c r="U440" s="110"/>
      <c r="V440" s="110"/>
      <c r="W440" s="110"/>
      <c r="X440" s="110"/>
      <c r="Y440" s="110"/>
      <c r="Z440" s="110"/>
    </row>
    <row r="441" spans="1:26" ht="16" x14ac:dyDescent="0.2">
      <c r="A441" s="120"/>
      <c r="B441" s="131"/>
      <c r="C441" s="131"/>
      <c r="D441" s="132"/>
      <c r="E441" s="133"/>
      <c r="F441" s="134"/>
      <c r="G441" s="133"/>
      <c r="H441" s="135"/>
      <c r="I441" s="110"/>
      <c r="J441" s="110"/>
      <c r="K441" s="110"/>
      <c r="L441" s="110"/>
      <c r="M441" s="110"/>
      <c r="N441" s="110"/>
      <c r="O441" s="110"/>
      <c r="P441" s="110"/>
      <c r="Q441" s="110"/>
      <c r="R441" s="110"/>
      <c r="S441" s="110"/>
      <c r="T441" s="110"/>
      <c r="U441" s="110"/>
      <c r="V441" s="110"/>
      <c r="W441" s="110"/>
      <c r="X441" s="110"/>
      <c r="Y441" s="110"/>
      <c r="Z441" s="110"/>
    </row>
    <row r="442" spans="1:26" ht="16" x14ac:dyDescent="0.2">
      <c r="A442" s="120"/>
      <c r="B442" s="131"/>
      <c r="C442" s="131"/>
      <c r="D442" s="132"/>
      <c r="E442" s="133"/>
      <c r="F442" s="134"/>
      <c r="G442" s="133"/>
      <c r="H442" s="135"/>
      <c r="I442" s="110"/>
      <c r="J442" s="110"/>
      <c r="K442" s="110"/>
      <c r="L442" s="110"/>
      <c r="M442" s="110"/>
      <c r="N442" s="110"/>
      <c r="O442" s="110"/>
      <c r="P442" s="110"/>
      <c r="Q442" s="110"/>
      <c r="R442" s="110"/>
      <c r="S442" s="110"/>
      <c r="T442" s="110"/>
      <c r="U442" s="110"/>
      <c r="V442" s="110"/>
      <c r="W442" s="110"/>
      <c r="X442" s="110"/>
      <c r="Y442" s="110"/>
      <c r="Z442" s="110"/>
    </row>
    <row r="443" spans="1:26" ht="16" x14ac:dyDescent="0.2">
      <c r="A443" s="120"/>
      <c r="B443" s="131"/>
      <c r="C443" s="131"/>
      <c r="D443" s="132"/>
      <c r="E443" s="133"/>
      <c r="F443" s="134"/>
      <c r="G443" s="133"/>
      <c r="H443" s="135"/>
      <c r="I443" s="110"/>
      <c r="J443" s="110"/>
      <c r="K443" s="110"/>
      <c r="L443" s="110"/>
      <c r="M443" s="110"/>
      <c r="N443" s="110"/>
      <c r="O443" s="110"/>
      <c r="P443" s="110"/>
      <c r="Q443" s="110"/>
      <c r="R443" s="110"/>
      <c r="S443" s="110"/>
      <c r="T443" s="110"/>
      <c r="U443" s="110"/>
      <c r="V443" s="110"/>
      <c r="W443" s="110"/>
      <c r="X443" s="110"/>
      <c r="Y443" s="110"/>
      <c r="Z443" s="110"/>
    </row>
    <row r="444" spans="1:26" ht="16" x14ac:dyDescent="0.2">
      <c r="A444" s="120"/>
      <c r="B444" s="131"/>
      <c r="C444" s="131"/>
      <c r="D444" s="132"/>
      <c r="E444" s="133"/>
      <c r="F444" s="134"/>
      <c r="G444" s="133"/>
      <c r="H444" s="135"/>
      <c r="I444" s="110"/>
      <c r="J444" s="110"/>
      <c r="K444" s="110"/>
      <c r="L444" s="110"/>
      <c r="M444" s="110"/>
      <c r="N444" s="110"/>
      <c r="O444" s="110"/>
      <c r="P444" s="110"/>
      <c r="Q444" s="110"/>
      <c r="R444" s="110"/>
      <c r="S444" s="110"/>
      <c r="T444" s="110"/>
      <c r="U444" s="110"/>
      <c r="V444" s="110"/>
      <c r="W444" s="110"/>
      <c r="X444" s="110"/>
      <c r="Y444" s="110"/>
      <c r="Z444" s="110"/>
    </row>
    <row r="445" spans="1:26" ht="16" x14ac:dyDescent="0.2">
      <c r="A445" s="120"/>
      <c r="B445" s="131"/>
      <c r="C445" s="131"/>
      <c r="D445" s="132"/>
      <c r="E445" s="133"/>
      <c r="F445" s="134"/>
      <c r="G445" s="133"/>
      <c r="H445" s="135"/>
      <c r="I445" s="110"/>
      <c r="J445" s="110"/>
      <c r="K445" s="110"/>
      <c r="L445" s="110"/>
      <c r="M445" s="110"/>
      <c r="N445" s="110"/>
      <c r="O445" s="110"/>
      <c r="P445" s="110"/>
      <c r="Q445" s="110"/>
      <c r="R445" s="110"/>
      <c r="S445" s="110"/>
      <c r="T445" s="110"/>
      <c r="U445" s="110"/>
      <c r="V445" s="110"/>
      <c r="W445" s="110"/>
      <c r="X445" s="110"/>
      <c r="Y445" s="110"/>
      <c r="Z445" s="110"/>
    </row>
    <row r="446" spans="1:26" ht="16" x14ac:dyDescent="0.2">
      <c r="A446" s="120"/>
      <c r="B446" s="131"/>
      <c r="C446" s="131"/>
      <c r="D446" s="132"/>
      <c r="E446" s="133"/>
      <c r="F446" s="134"/>
      <c r="G446" s="133"/>
      <c r="H446" s="135"/>
      <c r="I446" s="110"/>
      <c r="J446" s="110"/>
      <c r="K446" s="110"/>
      <c r="L446" s="110"/>
      <c r="M446" s="110"/>
      <c r="N446" s="110"/>
      <c r="O446" s="110"/>
      <c r="P446" s="110"/>
      <c r="Q446" s="110"/>
      <c r="R446" s="110"/>
      <c r="S446" s="110"/>
      <c r="T446" s="110"/>
      <c r="U446" s="110"/>
      <c r="V446" s="110"/>
      <c r="W446" s="110"/>
      <c r="X446" s="110"/>
      <c r="Y446" s="110"/>
      <c r="Z446" s="110"/>
    </row>
    <row r="447" spans="1:26" ht="16" x14ac:dyDescent="0.2">
      <c r="A447" s="120"/>
      <c r="B447" s="131"/>
      <c r="C447" s="131"/>
      <c r="D447" s="132"/>
      <c r="E447" s="133"/>
      <c r="F447" s="134"/>
      <c r="G447" s="133"/>
      <c r="H447" s="135"/>
      <c r="I447" s="110"/>
      <c r="J447" s="110"/>
      <c r="K447" s="110"/>
      <c r="L447" s="110"/>
      <c r="M447" s="110"/>
      <c r="N447" s="110"/>
      <c r="O447" s="110"/>
      <c r="P447" s="110"/>
      <c r="Q447" s="110"/>
      <c r="R447" s="110"/>
      <c r="S447" s="110"/>
      <c r="T447" s="110"/>
      <c r="U447" s="110"/>
      <c r="V447" s="110"/>
      <c r="W447" s="110"/>
      <c r="X447" s="110"/>
      <c r="Y447" s="110"/>
      <c r="Z447" s="110"/>
    </row>
    <row r="448" spans="1:26" ht="16" x14ac:dyDescent="0.2">
      <c r="A448" s="120"/>
      <c r="B448" s="131"/>
      <c r="C448" s="131"/>
      <c r="D448" s="132"/>
      <c r="E448" s="133"/>
      <c r="F448" s="134"/>
      <c r="G448" s="133"/>
      <c r="H448" s="135"/>
      <c r="I448" s="110"/>
      <c r="J448" s="110"/>
      <c r="K448" s="110"/>
      <c r="L448" s="110"/>
      <c r="M448" s="110"/>
      <c r="N448" s="110"/>
      <c r="O448" s="110"/>
      <c r="P448" s="110"/>
      <c r="Q448" s="110"/>
      <c r="R448" s="110"/>
      <c r="S448" s="110"/>
      <c r="T448" s="110"/>
      <c r="U448" s="110"/>
      <c r="V448" s="110"/>
      <c r="W448" s="110"/>
      <c r="X448" s="110"/>
      <c r="Y448" s="110"/>
      <c r="Z448" s="110"/>
    </row>
    <row r="449" spans="1:26" ht="16" x14ac:dyDescent="0.2">
      <c r="A449" s="120"/>
      <c r="B449" s="131"/>
      <c r="C449" s="131"/>
      <c r="D449" s="132"/>
      <c r="E449" s="133"/>
      <c r="F449" s="134"/>
      <c r="G449" s="133"/>
      <c r="H449" s="135"/>
      <c r="I449" s="110"/>
      <c r="J449" s="110"/>
      <c r="K449" s="110"/>
      <c r="L449" s="110"/>
      <c r="M449" s="110"/>
      <c r="N449" s="110"/>
      <c r="O449" s="110"/>
      <c r="P449" s="110"/>
      <c r="Q449" s="110"/>
      <c r="R449" s="110"/>
      <c r="S449" s="110"/>
      <c r="T449" s="110"/>
      <c r="U449" s="110"/>
      <c r="V449" s="110"/>
      <c r="W449" s="110"/>
      <c r="X449" s="110"/>
      <c r="Y449" s="110"/>
      <c r="Z449" s="110"/>
    </row>
    <row r="450" spans="1:26" ht="16" x14ac:dyDescent="0.2">
      <c r="A450" s="120"/>
      <c r="B450" s="131"/>
      <c r="C450" s="131"/>
      <c r="D450" s="132"/>
      <c r="E450" s="133"/>
      <c r="F450" s="134"/>
      <c r="G450" s="133"/>
      <c r="H450" s="135"/>
      <c r="I450" s="110"/>
      <c r="J450" s="110"/>
      <c r="K450" s="110"/>
      <c r="L450" s="110"/>
      <c r="M450" s="110"/>
      <c r="N450" s="110"/>
      <c r="O450" s="110"/>
      <c r="P450" s="110"/>
      <c r="Q450" s="110"/>
      <c r="R450" s="110"/>
      <c r="S450" s="110"/>
      <c r="T450" s="110"/>
      <c r="U450" s="110"/>
      <c r="V450" s="110"/>
      <c r="W450" s="110"/>
      <c r="X450" s="110"/>
      <c r="Y450" s="110"/>
      <c r="Z450" s="110"/>
    </row>
    <row r="451" spans="1:26" ht="16" x14ac:dyDescent="0.2">
      <c r="A451" s="120"/>
      <c r="B451" s="131"/>
      <c r="C451" s="131"/>
      <c r="D451" s="132"/>
      <c r="E451" s="133"/>
      <c r="F451" s="134"/>
      <c r="G451" s="133"/>
      <c r="H451" s="135"/>
      <c r="I451" s="110"/>
      <c r="J451" s="110"/>
      <c r="K451" s="110"/>
      <c r="L451" s="110"/>
      <c r="M451" s="110"/>
      <c r="N451" s="110"/>
      <c r="O451" s="110"/>
      <c r="P451" s="110"/>
      <c r="Q451" s="110"/>
      <c r="R451" s="110"/>
      <c r="S451" s="110"/>
      <c r="T451" s="110"/>
      <c r="U451" s="110"/>
      <c r="V451" s="110"/>
      <c r="W451" s="110"/>
      <c r="X451" s="110"/>
      <c r="Y451" s="110"/>
      <c r="Z451" s="110"/>
    </row>
    <row r="452" spans="1:26" ht="16" x14ac:dyDescent="0.2">
      <c r="A452" s="120"/>
      <c r="B452" s="131"/>
      <c r="C452" s="131"/>
      <c r="D452" s="132"/>
      <c r="E452" s="133"/>
      <c r="F452" s="134"/>
      <c r="G452" s="133"/>
      <c r="H452" s="135"/>
      <c r="I452" s="110"/>
      <c r="J452" s="110"/>
      <c r="K452" s="110"/>
      <c r="L452" s="110"/>
      <c r="M452" s="110"/>
      <c r="N452" s="110"/>
      <c r="O452" s="110"/>
      <c r="P452" s="110"/>
      <c r="Q452" s="110"/>
      <c r="R452" s="110"/>
      <c r="S452" s="110"/>
      <c r="T452" s="110"/>
      <c r="U452" s="110"/>
      <c r="V452" s="110"/>
      <c r="W452" s="110"/>
      <c r="X452" s="110"/>
      <c r="Y452" s="110"/>
      <c r="Z452" s="110"/>
    </row>
    <row r="453" spans="1:26" ht="16" x14ac:dyDescent="0.2">
      <c r="A453" s="120"/>
      <c r="B453" s="131"/>
      <c r="C453" s="131"/>
      <c r="D453" s="132"/>
      <c r="E453" s="133"/>
      <c r="F453" s="134"/>
      <c r="G453" s="133"/>
      <c r="H453" s="135"/>
      <c r="I453" s="110"/>
      <c r="J453" s="110"/>
      <c r="K453" s="110"/>
      <c r="L453" s="110"/>
      <c r="M453" s="110"/>
      <c r="N453" s="110"/>
      <c r="O453" s="110"/>
      <c r="P453" s="110"/>
      <c r="Q453" s="110"/>
      <c r="R453" s="110"/>
      <c r="S453" s="110"/>
      <c r="T453" s="110"/>
      <c r="U453" s="110"/>
      <c r="V453" s="110"/>
      <c r="W453" s="110"/>
      <c r="X453" s="110"/>
      <c r="Y453" s="110"/>
      <c r="Z453" s="110"/>
    </row>
    <row r="454" spans="1:26" ht="16" x14ac:dyDescent="0.2">
      <c r="A454" s="120"/>
      <c r="B454" s="131"/>
      <c r="C454" s="131"/>
      <c r="D454" s="132"/>
      <c r="E454" s="133"/>
      <c r="F454" s="134"/>
      <c r="G454" s="133"/>
      <c r="H454" s="135"/>
      <c r="I454" s="110"/>
      <c r="J454" s="110"/>
      <c r="K454" s="110"/>
      <c r="L454" s="110"/>
      <c r="M454" s="110"/>
      <c r="N454" s="110"/>
      <c r="O454" s="110"/>
      <c r="P454" s="110"/>
      <c r="Q454" s="110"/>
      <c r="R454" s="110"/>
      <c r="S454" s="110"/>
      <c r="T454" s="110"/>
      <c r="U454" s="110"/>
      <c r="V454" s="110"/>
      <c r="W454" s="110"/>
      <c r="X454" s="110"/>
      <c r="Y454" s="110"/>
      <c r="Z454" s="110"/>
    </row>
    <row r="455" spans="1:26" ht="16" x14ac:dyDescent="0.2">
      <c r="A455" s="120"/>
      <c r="B455" s="131"/>
      <c r="C455" s="131"/>
      <c r="D455" s="132"/>
      <c r="E455" s="133"/>
      <c r="F455" s="134"/>
      <c r="G455" s="133"/>
      <c r="H455" s="135"/>
      <c r="I455" s="110"/>
      <c r="J455" s="110"/>
      <c r="K455" s="110"/>
      <c r="L455" s="110"/>
      <c r="M455" s="110"/>
      <c r="N455" s="110"/>
      <c r="O455" s="110"/>
      <c r="P455" s="110"/>
      <c r="Q455" s="110"/>
      <c r="R455" s="110"/>
      <c r="S455" s="110"/>
      <c r="T455" s="110"/>
      <c r="U455" s="110"/>
      <c r="V455" s="110"/>
      <c r="W455" s="110"/>
      <c r="X455" s="110"/>
      <c r="Y455" s="110"/>
      <c r="Z455" s="110"/>
    </row>
    <row r="456" spans="1:26" ht="16" x14ac:dyDescent="0.2">
      <c r="A456" s="120"/>
      <c r="B456" s="131"/>
      <c r="C456" s="131"/>
      <c r="D456" s="132"/>
      <c r="E456" s="133"/>
      <c r="F456" s="134"/>
      <c r="G456" s="133"/>
      <c r="H456" s="135"/>
      <c r="I456" s="110"/>
      <c r="J456" s="110"/>
      <c r="K456" s="110"/>
      <c r="L456" s="110"/>
      <c r="M456" s="110"/>
      <c r="N456" s="110"/>
      <c r="O456" s="110"/>
      <c r="P456" s="110"/>
      <c r="Q456" s="110"/>
      <c r="R456" s="110"/>
      <c r="S456" s="110"/>
      <c r="T456" s="110"/>
      <c r="U456" s="110"/>
      <c r="V456" s="110"/>
      <c r="W456" s="110"/>
      <c r="X456" s="110"/>
      <c r="Y456" s="110"/>
      <c r="Z456" s="110"/>
    </row>
    <row r="457" spans="1:26" ht="16" x14ac:dyDescent="0.2">
      <c r="A457" s="120"/>
      <c r="B457" s="131"/>
      <c r="C457" s="131"/>
      <c r="D457" s="132"/>
      <c r="E457" s="133"/>
      <c r="F457" s="134"/>
      <c r="G457" s="133"/>
      <c r="H457" s="135"/>
      <c r="I457" s="110"/>
      <c r="J457" s="110"/>
      <c r="K457" s="110"/>
      <c r="L457" s="110"/>
      <c r="M457" s="110"/>
      <c r="N457" s="110"/>
      <c r="O457" s="110"/>
      <c r="P457" s="110"/>
      <c r="Q457" s="110"/>
      <c r="R457" s="110"/>
      <c r="S457" s="110"/>
      <c r="T457" s="110"/>
      <c r="U457" s="110"/>
      <c r="V457" s="110"/>
      <c r="W457" s="110"/>
      <c r="X457" s="110"/>
      <c r="Y457" s="110"/>
      <c r="Z457" s="110"/>
    </row>
    <row r="458" spans="1:26" ht="16" x14ac:dyDescent="0.2">
      <c r="A458" s="120"/>
      <c r="B458" s="131"/>
      <c r="C458" s="131"/>
      <c r="D458" s="132"/>
      <c r="E458" s="133"/>
      <c r="F458" s="134"/>
      <c r="G458" s="133"/>
      <c r="H458" s="135"/>
      <c r="I458" s="110"/>
      <c r="J458" s="110"/>
      <c r="K458" s="110"/>
      <c r="L458" s="110"/>
      <c r="M458" s="110"/>
      <c r="N458" s="110"/>
      <c r="O458" s="110"/>
      <c r="P458" s="110"/>
      <c r="Q458" s="110"/>
      <c r="R458" s="110"/>
      <c r="S458" s="110"/>
      <c r="T458" s="110"/>
      <c r="U458" s="110"/>
      <c r="V458" s="110"/>
      <c r="W458" s="110"/>
      <c r="X458" s="110"/>
      <c r="Y458" s="110"/>
      <c r="Z458" s="110"/>
    </row>
    <row r="459" spans="1:26" ht="16" x14ac:dyDescent="0.2">
      <c r="A459" s="120"/>
      <c r="B459" s="131"/>
      <c r="C459" s="131"/>
      <c r="D459" s="132"/>
      <c r="E459" s="133"/>
      <c r="F459" s="134"/>
      <c r="G459" s="133"/>
      <c r="H459" s="135"/>
      <c r="I459" s="110"/>
      <c r="J459" s="110"/>
      <c r="K459" s="110"/>
      <c r="L459" s="110"/>
      <c r="M459" s="110"/>
      <c r="N459" s="110"/>
      <c r="O459" s="110"/>
      <c r="P459" s="110"/>
      <c r="Q459" s="110"/>
      <c r="R459" s="110"/>
      <c r="S459" s="110"/>
      <c r="T459" s="110"/>
      <c r="U459" s="110"/>
      <c r="V459" s="110"/>
      <c r="W459" s="110"/>
      <c r="X459" s="110"/>
      <c r="Y459" s="110"/>
      <c r="Z459" s="110"/>
    </row>
    <row r="460" spans="1:26" ht="16" x14ac:dyDescent="0.2">
      <c r="A460" s="120"/>
      <c r="B460" s="131"/>
      <c r="C460" s="131"/>
      <c r="D460" s="132"/>
      <c r="E460" s="133"/>
      <c r="F460" s="134"/>
      <c r="G460" s="133"/>
      <c r="H460" s="135"/>
      <c r="I460" s="110"/>
      <c r="J460" s="110"/>
      <c r="K460" s="110"/>
      <c r="L460" s="110"/>
      <c r="M460" s="110"/>
      <c r="N460" s="110"/>
      <c r="O460" s="110"/>
      <c r="P460" s="110"/>
      <c r="Q460" s="110"/>
      <c r="R460" s="110"/>
      <c r="S460" s="110"/>
      <c r="T460" s="110"/>
      <c r="U460" s="110"/>
      <c r="V460" s="110"/>
      <c r="W460" s="110"/>
      <c r="X460" s="110"/>
      <c r="Y460" s="110"/>
      <c r="Z460" s="110"/>
    </row>
    <row r="461" spans="1:26" ht="16" x14ac:dyDescent="0.2">
      <c r="A461" s="120"/>
      <c r="B461" s="131"/>
      <c r="C461" s="131"/>
      <c r="D461" s="132"/>
      <c r="E461" s="133"/>
      <c r="F461" s="134"/>
      <c r="G461" s="133"/>
      <c r="H461" s="135"/>
      <c r="I461" s="110"/>
      <c r="J461" s="110"/>
      <c r="K461" s="110"/>
      <c r="L461" s="110"/>
      <c r="M461" s="110"/>
      <c r="N461" s="110"/>
      <c r="O461" s="110"/>
      <c r="P461" s="110"/>
      <c r="Q461" s="110"/>
      <c r="R461" s="110"/>
      <c r="S461" s="110"/>
      <c r="T461" s="110"/>
      <c r="U461" s="110"/>
      <c r="V461" s="110"/>
      <c r="W461" s="110"/>
      <c r="X461" s="110"/>
      <c r="Y461" s="110"/>
      <c r="Z461" s="110"/>
    </row>
    <row r="462" spans="1:26" ht="16" x14ac:dyDescent="0.2">
      <c r="A462" s="120"/>
      <c r="B462" s="131"/>
      <c r="C462" s="131"/>
      <c r="D462" s="132"/>
      <c r="E462" s="133"/>
      <c r="F462" s="134"/>
      <c r="G462" s="133"/>
      <c r="H462" s="135"/>
      <c r="I462" s="110"/>
      <c r="J462" s="110"/>
      <c r="K462" s="110"/>
      <c r="L462" s="110"/>
      <c r="M462" s="110"/>
      <c r="N462" s="110"/>
      <c r="O462" s="110"/>
      <c r="P462" s="110"/>
      <c r="Q462" s="110"/>
      <c r="R462" s="110"/>
      <c r="S462" s="110"/>
      <c r="T462" s="110"/>
      <c r="U462" s="110"/>
      <c r="V462" s="110"/>
      <c r="W462" s="110"/>
      <c r="X462" s="110"/>
      <c r="Y462" s="110"/>
      <c r="Z462" s="110"/>
    </row>
    <row r="463" spans="1:26" ht="16" x14ac:dyDescent="0.2">
      <c r="A463" s="120"/>
      <c r="B463" s="131"/>
      <c r="C463" s="131"/>
      <c r="D463" s="132"/>
      <c r="E463" s="133"/>
      <c r="F463" s="134"/>
      <c r="G463" s="133"/>
      <c r="H463" s="135"/>
      <c r="I463" s="110"/>
      <c r="J463" s="110"/>
      <c r="K463" s="110"/>
      <c r="L463" s="110"/>
      <c r="M463" s="110"/>
      <c r="N463" s="110"/>
      <c r="O463" s="110"/>
      <c r="P463" s="110"/>
      <c r="Q463" s="110"/>
      <c r="R463" s="110"/>
      <c r="S463" s="110"/>
      <c r="T463" s="110"/>
      <c r="U463" s="110"/>
      <c r="V463" s="110"/>
      <c r="W463" s="110"/>
      <c r="X463" s="110"/>
      <c r="Y463" s="110"/>
      <c r="Z463" s="110"/>
    </row>
    <row r="464" spans="1:26" ht="16" x14ac:dyDescent="0.2">
      <c r="A464" s="120"/>
      <c r="B464" s="131"/>
      <c r="C464" s="131"/>
      <c r="D464" s="132"/>
      <c r="E464" s="133"/>
      <c r="F464" s="134"/>
      <c r="G464" s="133"/>
      <c r="H464" s="135"/>
      <c r="I464" s="110"/>
      <c r="J464" s="110"/>
      <c r="K464" s="110"/>
      <c r="L464" s="110"/>
      <c r="M464" s="110"/>
      <c r="N464" s="110"/>
      <c r="O464" s="110"/>
      <c r="P464" s="110"/>
      <c r="Q464" s="110"/>
      <c r="R464" s="110"/>
      <c r="S464" s="110"/>
      <c r="T464" s="110"/>
      <c r="U464" s="110"/>
      <c r="V464" s="110"/>
      <c r="W464" s="110"/>
      <c r="X464" s="110"/>
      <c r="Y464" s="110"/>
      <c r="Z464" s="110"/>
    </row>
    <row r="465" spans="1:26" ht="16" x14ac:dyDescent="0.2">
      <c r="A465" s="120"/>
      <c r="B465" s="131"/>
      <c r="C465" s="131"/>
      <c r="D465" s="132"/>
      <c r="E465" s="133"/>
      <c r="F465" s="134"/>
      <c r="G465" s="133"/>
      <c r="H465" s="135"/>
      <c r="I465" s="110"/>
      <c r="J465" s="110"/>
      <c r="K465" s="110"/>
      <c r="L465" s="110"/>
      <c r="M465" s="110"/>
      <c r="N465" s="110"/>
      <c r="O465" s="110"/>
      <c r="P465" s="110"/>
      <c r="Q465" s="110"/>
      <c r="R465" s="110"/>
      <c r="S465" s="110"/>
      <c r="T465" s="110"/>
      <c r="U465" s="110"/>
      <c r="V465" s="110"/>
      <c r="W465" s="110"/>
      <c r="X465" s="110"/>
      <c r="Y465" s="110"/>
      <c r="Z465" s="110"/>
    </row>
    <row r="466" spans="1:26" ht="16" x14ac:dyDescent="0.2">
      <c r="A466" s="120"/>
      <c r="B466" s="131"/>
      <c r="C466" s="131"/>
      <c r="D466" s="132"/>
      <c r="E466" s="133"/>
      <c r="F466" s="134"/>
      <c r="G466" s="133"/>
      <c r="H466" s="135"/>
      <c r="I466" s="110"/>
      <c r="J466" s="110"/>
      <c r="K466" s="110"/>
      <c r="L466" s="110"/>
      <c r="M466" s="110"/>
      <c r="N466" s="110"/>
      <c r="O466" s="110"/>
      <c r="P466" s="110"/>
      <c r="Q466" s="110"/>
      <c r="R466" s="110"/>
      <c r="S466" s="110"/>
      <c r="T466" s="110"/>
      <c r="U466" s="110"/>
      <c r="V466" s="110"/>
      <c r="W466" s="110"/>
      <c r="X466" s="110"/>
      <c r="Y466" s="110"/>
      <c r="Z466" s="110"/>
    </row>
    <row r="467" spans="1:26" ht="16" x14ac:dyDescent="0.2">
      <c r="A467" s="120"/>
      <c r="B467" s="131"/>
      <c r="C467" s="131"/>
      <c r="D467" s="132"/>
      <c r="E467" s="133"/>
      <c r="F467" s="134"/>
      <c r="G467" s="133"/>
      <c r="H467" s="135"/>
      <c r="I467" s="110"/>
      <c r="J467" s="110"/>
      <c r="K467" s="110"/>
      <c r="L467" s="110"/>
      <c r="M467" s="110"/>
      <c r="N467" s="110"/>
      <c r="O467" s="110"/>
      <c r="P467" s="110"/>
      <c r="Q467" s="110"/>
      <c r="R467" s="110"/>
      <c r="S467" s="110"/>
      <c r="T467" s="110"/>
      <c r="U467" s="110"/>
      <c r="V467" s="110"/>
      <c r="W467" s="110"/>
      <c r="X467" s="110"/>
      <c r="Y467" s="110"/>
      <c r="Z467" s="110"/>
    </row>
    <row r="468" spans="1:26" ht="16" x14ac:dyDescent="0.2">
      <c r="A468" s="120"/>
      <c r="B468" s="131"/>
      <c r="C468" s="131"/>
      <c r="D468" s="132"/>
      <c r="E468" s="133"/>
      <c r="F468" s="134"/>
      <c r="G468" s="133"/>
      <c r="H468" s="135"/>
      <c r="I468" s="110"/>
      <c r="J468" s="110"/>
      <c r="K468" s="110"/>
      <c r="L468" s="110"/>
      <c r="M468" s="110"/>
      <c r="N468" s="110"/>
      <c r="O468" s="110"/>
      <c r="P468" s="110"/>
      <c r="Q468" s="110"/>
      <c r="R468" s="110"/>
      <c r="S468" s="110"/>
      <c r="T468" s="110"/>
      <c r="U468" s="110"/>
      <c r="V468" s="110"/>
      <c r="W468" s="110"/>
      <c r="X468" s="110"/>
      <c r="Y468" s="110"/>
      <c r="Z468" s="110"/>
    </row>
    <row r="469" spans="1:26" ht="16" x14ac:dyDescent="0.2">
      <c r="A469" s="120"/>
      <c r="B469" s="131"/>
      <c r="C469" s="131"/>
      <c r="D469" s="132"/>
      <c r="E469" s="133"/>
      <c r="F469" s="134"/>
      <c r="G469" s="133"/>
      <c r="H469" s="135"/>
      <c r="I469" s="110"/>
      <c r="J469" s="110"/>
      <c r="K469" s="110"/>
      <c r="L469" s="110"/>
      <c r="M469" s="110"/>
      <c r="N469" s="110"/>
      <c r="O469" s="110"/>
      <c r="P469" s="110"/>
      <c r="Q469" s="110"/>
      <c r="R469" s="110"/>
      <c r="S469" s="110"/>
      <c r="T469" s="110"/>
      <c r="U469" s="110"/>
      <c r="V469" s="110"/>
      <c r="W469" s="110"/>
      <c r="X469" s="110"/>
      <c r="Y469" s="110"/>
      <c r="Z469" s="110"/>
    </row>
    <row r="470" spans="1:26" ht="16" x14ac:dyDescent="0.2">
      <c r="A470" s="120"/>
      <c r="B470" s="131"/>
      <c r="C470" s="131"/>
      <c r="D470" s="132"/>
      <c r="E470" s="133"/>
      <c r="F470" s="134"/>
      <c r="G470" s="133"/>
      <c r="H470" s="135"/>
      <c r="I470" s="110"/>
      <c r="J470" s="110"/>
      <c r="K470" s="110"/>
      <c r="L470" s="110"/>
      <c r="M470" s="110"/>
      <c r="N470" s="110"/>
      <c r="O470" s="110"/>
      <c r="P470" s="110"/>
      <c r="Q470" s="110"/>
      <c r="R470" s="110"/>
      <c r="S470" s="110"/>
      <c r="T470" s="110"/>
      <c r="U470" s="110"/>
      <c r="V470" s="110"/>
      <c r="W470" s="110"/>
      <c r="X470" s="110"/>
      <c r="Y470" s="110"/>
      <c r="Z470" s="110"/>
    </row>
    <row r="471" spans="1:26" ht="16" x14ac:dyDescent="0.2">
      <c r="A471" s="120"/>
      <c r="B471" s="131"/>
      <c r="C471" s="131"/>
      <c r="D471" s="132"/>
      <c r="E471" s="133"/>
      <c r="F471" s="134"/>
      <c r="G471" s="133"/>
      <c r="H471" s="135"/>
      <c r="I471" s="110"/>
      <c r="J471" s="110"/>
      <c r="K471" s="110"/>
      <c r="L471" s="110"/>
      <c r="M471" s="110"/>
      <c r="N471" s="110"/>
      <c r="O471" s="110"/>
      <c r="P471" s="110"/>
      <c r="Q471" s="110"/>
      <c r="R471" s="110"/>
      <c r="S471" s="110"/>
      <c r="T471" s="110"/>
      <c r="U471" s="110"/>
      <c r="V471" s="110"/>
      <c r="W471" s="110"/>
      <c r="X471" s="110"/>
      <c r="Y471" s="110"/>
      <c r="Z471" s="110"/>
    </row>
    <row r="472" spans="1:26" ht="16" x14ac:dyDescent="0.2">
      <c r="A472" s="120"/>
      <c r="B472" s="131"/>
      <c r="C472" s="131"/>
      <c r="D472" s="132"/>
      <c r="E472" s="133"/>
      <c r="F472" s="134"/>
      <c r="G472" s="133"/>
      <c r="H472" s="135"/>
      <c r="I472" s="110"/>
      <c r="J472" s="110"/>
      <c r="K472" s="110"/>
      <c r="L472" s="110"/>
      <c r="M472" s="110"/>
      <c r="N472" s="110"/>
      <c r="O472" s="110"/>
      <c r="P472" s="110"/>
      <c r="Q472" s="110"/>
      <c r="R472" s="110"/>
      <c r="S472" s="110"/>
      <c r="T472" s="110"/>
      <c r="U472" s="110"/>
      <c r="V472" s="110"/>
      <c r="W472" s="110"/>
      <c r="X472" s="110"/>
      <c r="Y472" s="110"/>
      <c r="Z472" s="110"/>
    </row>
    <row r="473" spans="1:26" ht="16" x14ac:dyDescent="0.2">
      <c r="A473" s="120"/>
      <c r="B473" s="131"/>
      <c r="C473" s="131"/>
      <c r="D473" s="132"/>
      <c r="E473" s="133"/>
      <c r="F473" s="134"/>
      <c r="G473" s="133"/>
      <c r="H473" s="135"/>
      <c r="I473" s="110"/>
      <c r="J473" s="110"/>
      <c r="K473" s="110"/>
      <c r="L473" s="110"/>
      <c r="M473" s="110"/>
      <c r="N473" s="110"/>
      <c r="O473" s="110"/>
      <c r="P473" s="110"/>
      <c r="Q473" s="110"/>
      <c r="R473" s="110"/>
      <c r="S473" s="110"/>
      <c r="T473" s="110"/>
      <c r="U473" s="110"/>
      <c r="V473" s="110"/>
      <c r="W473" s="110"/>
      <c r="X473" s="110"/>
      <c r="Y473" s="110"/>
      <c r="Z473" s="110"/>
    </row>
    <row r="474" spans="1:26" ht="16" x14ac:dyDescent="0.2">
      <c r="A474" s="120"/>
      <c r="B474" s="131"/>
      <c r="C474" s="131"/>
      <c r="D474" s="132"/>
      <c r="E474" s="133"/>
      <c r="F474" s="134"/>
      <c r="G474" s="133"/>
      <c r="H474" s="135"/>
      <c r="I474" s="110"/>
      <c r="J474" s="110"/>
      <c r="K474" s="110"/>
      <c r="L474" s="110"/>
      <c r="M474" s="110"/>
      <c r="N474" s="110"/>
      <c r="O474" s="110"/>
      <c r="P474" s="110"/>
      <c r="Q474" s="110"/>
      <c r="R474" s="110"/>
      <c r="S474" s="110"/>
      <c r="T474" s="110"/>
      <c r="U474" s="110"/>
      <c r="V474" s="110"/>
      <c r="W474" s="110"/>
      <c r="X474" s="110"/>
      <c r="Y474" s="110"/>
      <c r="Z474" s="110"/>
    </row>
    <row r="475" spans="1:26" ht="16" x14ac:dyDescent="0.2">
      <c r="A475" s="120"/>
      <c r="B475" s="131"/>
      <c r="C475" s="131"/>
      <c r="D475" s="132"/>
      <c r="E475" s="133"/>
      <c r="F475" s="134"/>
      <c r="G475" s="133"/>
      <c r="H475" s="135"/>
      <c r="I475" s="110"/>
      <c r="J475" s="110"/>
      <c r="K475" s="110"/>
      <c r="L475" s="110"/>
      <c r="M475" s="110"/>
      <c r="N475" s="110"/>
      <c r="O475" s="110"/>
      <c r="P475" s="110"/>
      <c r="Q475" s="110"/>
      <c r="R475" s="110"/>
      <c r="S475" s="110"/>
      <c r="T475" s="110"/>
      <c r="U475" s="110"/>
      <c r="V475" s="110"/>
      <c r="W475" s="110"/>
      <c r="X475" s="110"/>
      <c r="Y475" s="110"/>
      <c r="Z475" s="110"/>
    </row>
    <row r="476" spans="1:26" ht="16" x14ac:dyDescent="0.2">
      <c r="A476" s="120"/>
      <c r="B476" s="131"/>
      <c r="C476" s="131"/>
      <c r="D476" s="132"/>
      <c r="E476" s="133"/>
      <c r="F476" s="134"/>
      <c r="G476" s="133"/>
      <c r="H476" s="135"/>
      <c r="I476" s="110"/>
      <c r="J476" s="110"/>
      <c r="K476" s="110"/>
      <c r="L476" s="110"/>
      <c r="M476" s="110"/>
      <c r="N476" s="110"/>
      <c r="O476" s="110"/>
      <c r="P476" s="110"/>
      <c r="Q476" s="110"/>
      <c r="R476" s="110"/>
      <c r="S476" s="110"/>
      <c r="T476" s="110"/>
      <c r="U476" s="110"/>
      <c r="V476" s="110"/>
      <c r="W476" s="110"/>
      <c r="X476" s="110"/>
      <c r="Y476" s="110"/>
      <c r="Z476" s="110"/>
    </row>
    <row r="477" spans="1:26" ht="16" x14ac:dyDescent="0.2">
      <c r="A477" s="120"/>
      <c r="B477" s="131"/>
      <c r="C477" s="131"/>
      <c r="D477" s="132"/>
      <c r="E477" s="133"/>
      <c r="F477" s="134"/>
      <c r="G477" s="133"/>
      <c r="H477" s="135"/>
      <c r="I477" s="110"/>
      <c r="J477" s="110"/>
      <c r="K477" s="110"/>
      <c r="L477" s="110"/>
      <c r="M477" s="110"/>
      <c r="N477" s="110"/>
      <c r="O477" s="110"/>
      <c r="P477" s="110"/>
      <c r="Q477" s="110"/>
      <c r="R477" s="110"/>
      <c r="S477" s="110"/>
      <c r="T477" s="110"/>
      <c r="U477" s="110"/>
      <c r="V477" s="110"/>
      <c r="W477" s="110"/>
      <c r="X477" s="110"/>
      <c r="Y477" s="110"/>
      <c r="Z477" s="110"/>
    </row>
    <row r="478" spans="1:26" ht="16" x14ac:dyDescent="0.2">
      <c r="A478" s="120"/>
      <c r="B478" s="131"/>
      <c r="C478" s="131"/>
      <c r="D478" s="132"/>
      <c r="E478" s="133"/>
      <c r="F478" s="134"/>
      <c r="G478" s="133"/>
      <c r="H478" s="135"/>
      <c r="I478" s="110"/>
      <c r="J478" s="110"/>
      <c r="K478" s="110"/>
      <c r="L478" s="110"/>
      <c r="M478" s="110"/>
      <c r="N478" s="110"/>
      <c r="O478" s="110"/>
      <c r="P478" s="110"/>
      <c r="Q478" s="110"/>
      <c r="R478" s="110"/>
      <c r="S478" s="110"/>
      <c r="T478" s="110"/>
      <c r="U478" s="110"/>
      <c r="V478" s="110"/>
      <c r="W478" s="110"/>
      <c r="X478" s="110"/>
      <c r="Y478" s="110"/>
      <c r="Z478" s="110"/>
    </row>
    <row r="479" spans="1:26" ht="16" x14ac:dyDescent="0.2">
      <c r="A479" s="120"/>
      <c r="B479" s="131"/>
      <c r="C479" s="131"/>
      <c r="D479" s="132"/>
      <c r="E479" s="133"/>
      <c r="F479" s="134"/>
      <c r="G479" s="133"/>
      <c r="H479" s="135"/>
      <c r="I479" s="110"/>
      <c r="J479" s="110"/>
      <c r="K479" s="110"/>
      <c r="L479" s="110"/>
      <c r="M479" s="110"/>
      <c r="N479" s="110"/>
      <c r="O479" s="110"/>
      <c r="P479" s="110"/>
      <c r="Q479" s="110"/>
      <c r="R479" s="110"/>
      <c r="S479" s="110"/>
      <c r="T479" s="110"/>
      <c r="U479" s="110"/>
      <c r="V479" s="110"/>
      <c r="W479" s="110"/>
      <c r="X479" s="110"/>
      <c r="Y479" s="110"/>
      <c r="Z479" s="110"/>
    </row>
    <row r="480" spans="1:26" ht="16" x14ac:dyDescent="0.2">
      <c r="A480" s="120"/>
      <c r="B480" s="131"/>
      <c r="C480" s="131"/>
      <c r="D480" s="132"/>
      <c r="E480" s="133"/>
      <c r="F480" s="134"/>
      <c r="G480" s="133"/>
      <c r="H480" s="135"/>
      <c r="I480" s="110"/>
      <c r="J480" s="110"/>
      <c r="K480" s="110"/>
      <c r="L480" s="110"/>
      <c r="M480" s="110"/>
      <c r="N480" s="110"/>
      <c r="O480" s="110"/>
      <c r="P480" s="110"/>
      <c r="Q480" s="110"/>
      <c r="R480" s="110"/>
      <c r="S480" s="110"/>
      <c r="T480" s="110"/>
      <c r="U480" s="110"/>
      <c r="V480" s="110"/>
      <c r="W480" s="110"/>
      <c r="X480" s="110"/>
      <c r="Y480" s="110"/>
      <c r="Z480" s="110"/>
    </row>
    <row r="481" spans="1:26" ht="16" x14ac:dyDescent="0.2">
      <c r="A481" s="120"/>
      <c r="B481" s="131"/>
      <c r="C481" s="131"/>
      <c r="D481" s="132"/>
      <c r="E481" s="133"/>
      <c r="F481" s="134"/>
      <c r="G481" s="133"/>
      <c r="H481" s="135"/>
      <c r="I481" s="110"/>
      <c r="J481" s="110"/>
      <c r="K481" s="110"/>
      <c r="L481" s="110"/>
      <c r="M481" s="110"/>
      <c r="N481" s="110"/>
      <c r="O481" s="110"/>
      <c r="P481" s="110"/>
      <c r="Q481" s="110"/>
      <c r="R481" s="110"/>
      <c r="S481" s="110"/>
      <c r="T481" s="110"/>
      <c r="U481" s="110"/>
      <c r="V481" s="110"/>
      <c r="W481" s="110"/>
      <c r="X481" s="110"/>
      <c r="Y481" s="110"/>
      <c r="Z481" s="110"/>
    </row>
    <row r="482" spans="1:26" ht="16" x14ac:dyDescent="0.2">
      <c r="A482" s="120"/>
      <c r="B482" s="131"/>
      <c r="C482" s="131"/>
      <c r="D482" s="132"/>
      <c r="E482" s="133"/>
      <c r="F482" s="134"/>
      <c r="G482" s="133"/>
      <c r="H482" s="135"/>
      <c r="I482" s="110"/>
      <c r="J482" s="110"/>
      <c r="K482" s="110"/>
      <c r="L482" s="110"/>
      <c r="M482" s="110"/>
      <c r="N482" s="110"/>
      <c r="O482" s="110"/>
      <c r="P482" s="110"/>
      <c r="Q482" s="110"/>
      <c r="R482" s="110"/>
      <c r="S482" s="110"/>
      <c r="T482" s="110"/>
      <c r="U482" s="110"/>
      <c r="V482" s="110"/>
      <c r="W482" s="110"/>
      <c r="X482" s="110"/>
      <c r="Y482" s="110"/>
      <c r="Z482" s="110"/>
    </row>
    <row r="483" spans="1:26" ht="16" x14ac:dyDescent="0.2">
      <c r="A483" s="120"/>
      <c r="B483" s="131"/>
      <c r="C483" s="131"/>
      <c r="D483" s="132"/>
      <c r="E483" s="133"/>
      <c r="F483" s="134"/>
      <c r="G483" s="133"/>
      <c r="H483" s="135"/>
      <c r="I483" s="110"/>
      <c r="J483" s="110"/>
      <c r="K483" s="110"/>
      <c r="L483" s="110"/>
      <c r="M483" s="110"/>
      <c r="N483" s="110"/>
      <c r="O483" s="110"/>
      <c r="P483" s="110"/>
      <c r="Q483" s="110"/>
      <c r="R483" s="110"/>
      <c r="S483" s="110"/>
      <c r="T483" s="110"/>
      <c r="U483" s="110"/>
      <c r="V483" s="110"/>
      <c r="W483" s="110"/>
      <c r="X483" s="110"/>
      <c r="Y483" s="110"/>
      <c r="Z483" s="110"/>
    </row>
    <row r="484" spans="1:26" ht="16" x14ac:dyDescent="0.2">
      <c r="A484" s="120"/>
      <c r="B484" s="131"/>
      <c r="C484" s="131"/>
      <c r="D484" s="132"/>
      <c r="E484" s="133"/>
      <c r="F484" s="134"/>
      <c r="G484" s="133"/>
      <c r="H484" s="135"/>
      <c r="I484" s="110"/>
      <c r="J484" s="110"/>
      <c r="K484" s="110"/>
      <c r="L484" s="110"/>
      <c r="M484" s="110"/>
      <c r="N484" s="110"/>
      <c r="O484" s="110"/>
      <c r="P484" s="110"/>
      <c r="Q484" s="110"/>
      <c r="R484" s="110"/>
      <c r="S484" s="110"/>
      <c r="T484" s="110"/>
      <c r="U484" s="110"/>
      <c r="V484" s="110"/>
      <c r="W484" s="110"/>
      <c r="X484" s="110"/>
      <c r="Y484" s="110"/>
      <c r="Z484" s="110"/>
    </row>
    <row r="485" spans="1:26" ht="16" x14ac:dyDescent="0.2">
      <c r="A485" s="120"/>
      <c r="B485" s="131"/>
      <c r="C485" s="131"/>
      <c r="D485" s="132"/>
      <c r="E485" s="133"/>
      <c r="F485" s="134"/>
      <c r="G485" s="133"/>
      <c r="H485" s="135"/>
      <c r="I485" s="110"/>
      <c r="J485" s="110"/>
      <c r="K485" s="110"/>
      <c r="L485" s="110"/>
      <c r="M485" s="110"/>
      <c r="N485" s="110"/>
      <c r="O485" s="110"/>
      <c r="P485" s="110"/>
      <c r="Q485" s="110"/>
      <c r="R485" s="110"/>
      <c r="S485" s="110"/>
      <c r="T485" s="110"/>
      <c r="U485" s="110"/>
      <c r="V485" s="110"/>
      <c r="W485" s="110"/>
      <c r="X485" s="110"/>
      <c r="Y485" s="110"/>
      <c r="Z485" s="110"/>
    </row>
    <row r="486" spans="1:26" ht="16" x14ac:dyDescent="0.2">
      <c r="A486" s="120"/>
      <c r="B486" s="131"/>
      <c r="C486" s="131"/>
      <c r="D486" s="132"/>
      <c r="E486" s="133"/>
      <c r="F486" s="134"/>
      <c r="G486" s="133"/>
      <c r="H486" s="135"/>
      <c r="I486" s="110"/>
      <c r="J486" s="110"/>
      <c r="K486" s="110"/>
      <c r="L486" s="110"/>
      <c r="M486" s="110"/>
      <c r="N486" s="110"/>
      <c r="O486" s="110"/>
      <c r="P486" s="110"/>
      <c r="Q486" s="110"/>
      <c r="R486" s="110"/>
      <c r="S486" s="110"/>
      <c r="T486" s="110"/>
      <c r="U486" s="110"/>
      <c r="V486" s="110"/>
      <c r="W486" s="110"/>
      <c r="X486" s="110"/>
      <c r="Y486" s="110"/>
      <c r="Z486" s="110"/>
    </row>
    <row r="487" spans="1:26" ht="16" x14ac:dyDescent="0.2">
      <c r="A487" s="120"/>
      <c r="B487" s="131"/>
      <c r="C487" s="131"/>
      <c r="D487" s="132"/>
      <c r="E487" s="133"/>
      <c r="F487" s="134"/>
      <c r="G487" s="133"/>
      <c r="H487" s="135"/>
      <c r="I487" s="110"/>
      <c r="J487" s="110"/>
      <c r="K487" s="110"/>
      <c r="L487" s="110"/>
      <c r="M487" s="110"/>
      <c r="N487" s="110"/>
      <c r="O487" s="110"/>
      <c r="P487" s="110"/>
      <c r="Q487" s="110"/>
      <c r="R487" s="110"/>
      <c r="S487" s="110"/>
      <c r="T487" s="110"/>
      <c r="U487" s="110"/>
      <c r="V487" s="110"/>
      <c r="W487" s="110"/>
      <c r="X487" s="110"/>
      <c r="Y487" s="110"/>
      <c r="Z487" s="110"/>
    </row>
    <row r="488" spans="1:26" ht="16" x14ac:dyDescent="0.2">
      <c r="A488" s="120"/>
      <c r="B488" s="131"/>
      <c r="C488" s="131"/>
      <c r="D488" s="132"/>
      <c r="E488" s="133"/>
      <c r="F488" s="134"/>
      <c r="G488" s="133"/>
      <c r="H488" s="135"/>
      <c r="I488" s="110"/>
      <c r="J488" s="110"/>
      <c r="K488" s="110"/>
      <c r="L488" s="110"/>
      <c r="M488" s="110"/>
      <c r="N488" s="110"/>
      <c r="O488" s="110"/>
      <c r="P488" s="110"/>
      <c r="Q488" s="110"/>
      <c r="R488" s="110"/>
      <c r="S488" s="110"/>
      <c r="T488" s="110"/>
      <c r="U488" s="110"/>
      <c r="V488" s="110"/>
      <c r="W488" s="110"/>
      <c r="X488" s="110"/>
      <c r="Y488" s="110"/>
      <c r="Z488" s="110"/>
    </row>
    <row r="489" spans="1:26" ht="16" x14ac:dyDescent="0.2">
      <c r="A489" s="120"/>
      <c r="B489" s="131"/>
      <c r="C489" s="131"/>
      <c r="D489" s="132"/>
      <c r="E489" s="133"/>
      <c r="F489" s="134"/>
      <c r="G489" s="133"/>
      <c r="H489" s="135"/>
      <c r="I489" s="110"/>
      <c r="J489" s="110"/>
      <c r="K489" s="110"/>
      <c r="L489" s="110"/>
      <c r="M489" s="110"/>
      <c r="N489" s="110"/>
      <c r="O489" s="110"/>
      <c r="P489" s="110"/>
      <c r="Q489" s="110"/>
      <c r="R489" s="110"/>
      <c r="S489" s="110"/>
      <c r="T489" s="110"/>
      <c r="U489" s="110"/>
      <c r="V489" s="110"/>
      <c r="W489" s="110"/>
      <c r="X489" s="110"/>
      <c r="Y489" s="110"/>
      <c r="Z489" s="110"/>
    </row>
    <row r="490" spans="1:26" ht="16" x14ac:dyDescent="0.2">
      <c r="A490" s="120"/>
      <c r="B490" s="131"/>
      <c r="C490" s="131"/>
      <c r="D490" s="132"/>
      <c r="E490" s="133"/>
      <c r="F490" s="134"/>
      <c r="G490" s="133"/>
      <c r="H490" s="135"/>
      <c r="I490" s="110"/>
      <c r="J490" s="110"/>
      <c r="K490" s="110"/>
      <c r="L490" s="110"/>
      <c r="M490" s="110"/>
      <c r="N490" s="110"/>
      <c r="O490" s="110"/>
      <c r="P490" s="110"/>
      <c r="Q490" s="110"/>
      <c r="R490" s="110"/>
      <c r="S490" s="110"/>
      <c r="T490" s="110"/>
      <c r="U490" s="110"/>
      <c r="V490" s="110"/>
      <c r="W490" s="110"/>
      <c r="X490" s="110"/>
      <c r="Y490" s="110"/>
      <c r="Z490" s="110"/>
    </row>
    <row r="491" spans="1:26" ht="16" x14ac:dyDescent="0.2">
      <c r="A491" s="120"/>
      <c r="B491" s="131"/>
      <c r="C491" s="131"/>
      <c r="D491" s="132"/>
      <c r="E491" s="133"/>
      <c r="F491" s="134"/>
      <c r="G491" s="133"/>
      <c r="H491" s="135"/>
      <c r="I491" s="110"/>
      <c r="J491" s="110"/>
      <c r="K491" s="110"/>
      <c r="L491" s="110"/>
      <c r="M491" s="110"/>
      <c r="N491" s="110"/>
      <c r="O491" s="110"/>
      <c r="P491" s="110"/>
      <c r="Q491" s="110"/>
      <c r="R491" s="110"/>
      <c r="S491" s="110"/>
      <c r="T491" s="110"/>
      <c r="U491" s="110"/>
      <c r="V491" s="110"/>
      <c r="W491" s="110"/>
      <c r="X491" s="110"/>
      <c r="Y491" s="110"/>
      <c r="Z491" s="110"/>
    </row>
    <row r="492" spans="1:26" ht="16" x14ac:dyDescent="0.2">
      <c r="A492" s="120"/>
      <c r="B492" s="131"/>
      <c r="C492" s="131"/>
      <c r="D492" s="132"/>
      <c r="E492" s="133"/>
      <c r="F492" s="134"/>
      <c r="G492" s="133"/>
      <c r="H492" s="135"/>
      <c r="I492" s="110"/>
      <c r="J492" s="110"/>
      <c r="K492" s="110"/>
      <c r="L492" s="110"/>
      <c r="M492" s="110"/>
      <c r="N492" s="110"/>
      <c r="O492" s="110"/>
      <c r="P492" s="110"/>
      <c r="Q492" s="110"/>
      <c r="R492" s="110"/>
      <c r="S492" s="110"/>
      <c r="T492" s="110"/>
      <c r="U492" s="110"/>
      <c r="V492" s="110"/>
      <c r="W492" s="110"/>
      <c r="X492" s="110"/>
      <c r="Y492" s="110"/>
      <c r="Z492" s="110"/>
    </row>
    <row r="493" spans="1:26" ht="16" x14ac:dyDescent="0.2">
      <c r="A493" s="120"/>
      <c r="B493" s="131"/>
      <c r="C493" s="131"/>
      <c r="D493" s="132"/>
      <c r="E493" s="133"/>
      <c r="F493" s="134"/>
      <c r="G493" s="133"/>
      <c r="H493" s="135"/>
      <c r="I493" s="110"/>
      <c r="J493" s="110"/>
      <c r="K493" s="110"/>
      <c r="L493" s="110"/>
      <c r="M493" s="110"/>
      <c r="N493" s="110"/>
      <c r="O493" s="110"/>
      <c r="P493" s="110"/>
      <c r="Q493" s="110"/>
      <c r="R493" s="110"/>
      <c r="S493" s="110"/>
      <c r="T493" s="110"/>
      <c r="U493" s="110"/>
      <c r="V493" s="110"/>
      <c r="W493" s="110"/>
      <c r="X493" s="110"/>
      <c r="Y493" s="110"/>
      <c r="Z493" s="110"/>
    </row>
    <row r="494" spans="1:26" ht="16" x14ac:dyDescent="0.2">
      <c r="A494" s="120"/>
      <c r="B494" s="131"/>
      <c r="C494" s="131"/>
      <c r="D494" s="132"/>
      <c r="E494" s="133"/>
      <c r="F494" s="134"/>
      <c r="G494" s="133"/>
      <c r="H494" s="135"/>
      <c r="I494" s="110"/>
      <c r="J494" s="110"/>
      <c r="K494" s="110"/>
      <c r="L494" s="110"/>
      <c r="M494" s="110"/>
      <c r="N494" s="110"/>
      <c r="O494" s="110"/>
      <c r="P494" s="110"/>
      <c r="Q494" s="110"/>
      <c r="R494" s="110"/>
      <c r="S494" s="110"/>
      <c r="T494" s="110"/>
      <c r="U494" s="110"/>
      <c r="V494" s="110"/>
      <c r="W494" s="110"/>
      <c r="X494" s="110"/>
      <c r="Y494" s="110"/>
      <c r="Z494" s="110"/>
    </row>
    <row r="495" spans="1:26" ht="16" x14ac:dyDescent="0.2">
      <c r="A495" s="120"/>
      <c r="B495" s="131"/>
      <c r="C495" s="131"/>
      <c r="D495" s="132"/>
      <c r="E495" s="133"/>
      <c r="F495" s="134"/>
      <c r="G495" s="133"/>
      <c r="H495" s="135"/>
      <c r="I495" s="110"/>
      <c r="J495" s="110"/>
      <c r="K495" s="110"/>
      <c r="L495" s="110"/>
      <c r="M495" s="110"/>
      <c r="N495" s="110"/>
      <c r="O495" s="110"/>
      <c r="P495" s="110"/>
      <c r="Q495" s="110"/>
      <c r="R495" s="110"/>
      <c r="S495" s="110"/>
      <c r="T495" s="110"/>
      <c r="U495" s="110"/>
      <c r="V495" s="110"/>
      <c r="W495" s="110"/>
      <c r="X495" s="110"/>
      <c r="Y495" s="110"/>
      <c r="Z495" s="110"/>
    </row>
    <row r="496" spans="1:26" ht="16" x14ac:dyDescent="0.2">
      <c r="A496" s="120"/>
      <c r="B496" s="131"/>
      <c r="C496" s="131"/>
      <c r="D496" s="132"/>
      <c r="E496" s="133"/>
      <c r="F496" s="134"/>
      <c r="G496" s="133"/>
      <c r="H496" s="135"/>
      <c r="I496" s="110"/>
      <c r="J496" s="110"/>
      <c r="K496" s="110"/>
      <c r="L496" s="110"/>
      <c r="M496" s="110"/>
      <c r="N496" s="110"/>
      <c r="O496" s="110"/>
      <c r="P496" s="110"/>
      <c r="Q496" s="110"/>
      <c r="R496" s="110"/>
      <c r="S496" s="110"/>
      <c r="T496" s="110"/>
      <c r="U496" s="110"/>
      <c r="V496" s="110"/>
      <c r="W496" s="110"/>
      <c r="X496" s="110"/>
      <c r="Y496" s="110"/>
      <c r="Z496" s="110"/>
    </row>
    <row r="497" spans="1:26" ht="16" x14ac:dyDescent="0.2">
      <c r="A497" s="120"/>
      <c r="B497" s="131"/>
      <c r="C497" s="131"/>
      <c r="D497" s="132"/>
      <c r="E497" s="133"/>
      <c r="F497" s="134"/>
      <c r="G497" s="133"/>
      <c r="H497" s="135"/>
      <c r="I497" s="110"/>
      <c r="J497" s="110"/>
      <c r="K497" s="110"/>
      <c r="L497" s="110"/>
      <c r="M497" s="110"/>
      <c r="N497" s="110"/>
      <c r="O497" s="110"/>
      <c r="P497" s="110"/>
      <c r="Q497" s="110"/>
      <c r="R497" s="110"/>
      <c r="S497" s="110"/>
      <c r="T497" s="110"/>
      <c r="U497" s="110"/>
      <c r="V497" s="110"/>
      <c r="W497" s="110"/>
      <c r="X497" s="110"/>
      <c r="Y497" s="110"/>
      <c r="Z497" s="110"/>
    </row>
    <row r="498" spans="1:26" ht="16" x14ac:dyDescent="0.2">
      <c r="A498" s="120"/>
      <c r="B498" s="131"/>
      <c r="C498" s="131"/>
      <c r="D498" s="132"/>
      <c r="E498" s="133"/>
      <c r="F498" s="134"/>
      <c r="G498" s="133"/>
      <c r="H498" s="135"/>
      <c r="I498" s="110"/>
      <c r="J498" s="110"/>
      <c r="K498" s="110"/>
      <c r="L498" s="110"/>
      <c r="M498" s="110"/>
      <c r="N498" s="110"/>
      <c r="O498" s="110"/>
      <c r="P498" s="110"/>
      <c r="Q498" s="110"/>
      <c r="R498" s="110"/>
      <c r="S498" s="110"/>
      <c r="T498" s="110"/>
      <c r="U498" s="110"/>
      <c r="V498" s="110"/>
      <c r="W498" s="110"/>
      <c r="X498" s="110"/>
      <c r="Y498" s="110"/>
      <c r="Z498" s="110"/>
    </row>
    <row r="499" spans="1:26" ht="16" x14ac:dyDescent="0.2">
      <c r="A499" s="120"/>
      <c r="B499" s="131"/>
      <c r="C499" s="131"/>
      <c r="D499" s="132"/>
      <c r="E499" s="133"/>
      <c r="F499" s="134"/>
      <c r="G499" s="133"/>
      <c r="H499" s="135"/>
      <c r="I499" s="110"/>
      <c r="J499" s="110"/>
      <c r="K499" s="110"/>
      <c r="L499" s="110"/>
      <c r="M499" s="110"/>
      <c r="N499" s="110"/>
      <c r="O499" s="110"/>
      <c r="P499" s="110"/>
      <c r="Q499" s="110"/>
      <c r="R499" s="110"/>
      <c r="S499" s="110"/>
      <c r="T499" s="110"/>
      <c r="U499" s="110"/>
      <c r="V499" s="110"/>
      <c r="W499" s="110"/>
      <c r="X499" s="110"/>
      <c r="Y499" s="110"/>
      <c r="Z499" s="110"/>
    </row>
    <row r="500" spans="1:26" ht="16" x14ac:dyDescent="0.2">
      <c r="A500" s="120"/>
      <c r="B500" s="131"/>
      <c r="C500" s="131"/>
      <c r="D500" s="132"/>
      <c r="E500" s="133"/>
      <c r="F500" s="134"/>
      <c r="G500" s="133"/>
      <c r="H500" s="135"/>
      <c r="I500" s="110"/>
      <c r="J500" s="110"/>
      <c r="K500" s="110"/>
      <c r="L500" s="110"/>
      <c r="M500" s="110"/>
      <c r="N500" s="110"/>
      <c r="O500" s="110"/>
      <c r="P500" s="110"/>
      <c r="Q500" s="110"/>
      <c r="R500" s="110"/>
      <c r="S500" s="110"/>
      <c r="T500" s="110"/>
      <c r="U500" s="110"/>
      <c r="V500" s="110"/>
      <c r="W500" s="110"/>
      <c r="X500" s="110"/>
      <c r="Y500" s="110"/>
      <c r="Z500" s="110"/>
    </row>
    <row r="501" spans="1:26" ht="16" x14ac:dyDescent="0.2">
      <c r="A501" s="120"/>
      <c r="B501" s="131"/>
      <c r="C501" s="131"/>
      <c r="D501" s="132"/>
      <c r="E501" s="133"/>
      <c r="F501" s="134"/>
      <c r="G501" s="133"/>
      <c r="H501" s="135"/>
      <c r="I501" s="110"/>
      <c r="J501" s="110"/>
      <c r="K501" s="110"/>
      <c r="L501" s="110"/>
      <c r="M501" s="110"/>
      <c r="N501" s="110"/>
      <c r="O501" s="110"/>
      <c r="P501" s="110"/>
      <c r="Q501" s="110"/>
      <c r="R501" s="110"/>
      <c r="S501" s="110"/>
      <c r="T501" s="110"/>
      <c r="U501" s="110"/>
      <c r="V501" s="110"/>
      <c r="W501" s="110"/>
      <c r="X501" s="110"/>
      <c r="Y501" s="110"/>
      <c r="Z501" s="110"/>
    </row>
    <row r="502" spans="1:26" ht="16" x14ac:dyDescent="0.2">
      <c r="A502" s="120"/>
      <c r="B502" s="131"/>
      <c r="C502" s="131"/>
      <c r="D502" s="132"/>
      <c r="E502" s="133"/>
      <c r="F502" s="134"/>
      <c r="G502" s="133"/>
      <c r="H502" s="135"/>
      <c r="I502" s="110"/>
      <c r="J502" s="110"/>
      <c r="K502" s="110"/>
      <c r="L502" s="110"/>
      <c r="M502" s="110"/>
      <c r="N502" s="110"/>
      <c r="O502" s="110"/>
      <c r="P502" s="110"/>
      <c r="Q502" s="110"/>
      <c r="R502" s="110"/>
      <c r="S502" s="110"/>
      <c r="T502" s="110"/>
      <c r="U502" s="110"/>
      <c r="V502" s="110"/>
      <c r="W502" s="110"/>
      <c r="X502" s="110"/>
      <c r="Y502" s="110"/>
      <c r="Z502" s="110"/>
    </row>
    <row r="503" spans="1:26" ht="16" x14ac:dyDescent="0.2">
      <c r="A503" s="120"/>
      <c r="B503" s="131"/>
      <c r="C503" s="131"/>
      <c r="D503" s="132"/>
      <c r="E503" s="133"/>
      <c r="F503" s="134"/>
      <c r="G503" s="133"/>
      <c r="H503" s="135"/>
      <c r="I503" s="110"/>
      <c r="J503" s="110"/>
      <c r="K503" s="110"/>
      <c r="L503" s="110"/>
      <c r="M503" s="110"/>
      <c r="N503" s="110"/>
      <c r="O503" s="110"/>
      <c r="P503" s="110"/>
      <c r="Q503" s="110"/>
      <c r="R503" s="110"/>
      <c r="S503" s="110"/>
      <c r="T503" s="110"/>
      <c r="U503" s="110"/>
      <c r="V503" s="110"/>
      <c r="W503" s="110"/>
      <c r="X503" s="110"/>
      <c r="Y503" s="110"/>
      <c r="Z503" s="110"/>
    </row>
    <row r="504" spans="1:26" ht="16" x14ac:dyDescent="0.2">
      <c r="A504" s="120"/>
      <c r="B504" s="131"/>
      <c r="C504" s="131"/>
      <c r="D504" s="132"/>
      <c r="E504" s="133"/>
      <c r="F504" s="134"/>
      <c r="G504" s="133"/>
      <c r="H504" s="135"/>
      <c r="I504" s="110"/>
      <c r="J504" s="110"/>
      <c r="K504" s="110"/>
      <c r="L504" s="110"/>
      <c r="M504" s="110"/>
      <c r="N504" s="110"/>
      <c r="O504" s="110"/>
      <c r="P504" s="110"/>
      <c r="Q504" s="110"/>
      <c r="R504" s="110"/>
      <c r="S504" s="110"/>
      <c r="T504" s="110"/>
      <c r="U504" s="110"/>
      <c r="V504" s="110"/>
      <c r="W504" s="110"/>
      <c r="X504" s="110"/>
      <c r="Y504" s="110"/>
      <c r="Z504" s="110"/>
    </row>
    <row r="505" spans="1:26" ht="16" x14ac:dyDescent="0.2">
      <c r="A505" s="120"/>
      <c r="B505" s="131"/>
      <c r="C505" s="131"/>
      <c r="D505" s="132"/>
      <c r="E505" s="133"/>
      <c r="F505" s="134"/>
      <c r="G505" s="133"/>
      <c r="H505" s="135"/>
      <c r="I505" s="110"/>
      <c r="J505" s="110"/>
      <c r="K505" s="110"/>
      <c r="L505" s="110"/>
      <c r="M505" s="110"/>
      <c r="N505" s="110"/>
      <c r="O505" s="110"/>
      <c r="P505" s="110"/>
      <c r="Q505" s="110"/>
      <c r="R505" s="110"/>
      <c r="S505" s="110"/>
      <c r="T505" s="110"/>
      <c r="U505" s="110"/>
      <c r="V505" s="110"/>
      <c r="W505" s="110"/>
      <c r="X505" s="110"/>
      <c r="Y505" s="110"/>
      <c r="Z505" s="110"/>
    </row>
    <row r="506" spans="1:26" ht="16" x14ac:dyDescent="0.2">
      <c r="A506" s="120"/>
      <c r="B506" s="131"/>
      <c r="C506" s="131"/>
      <c r="D506" s="132"/>
      <c r="E506" s="133"/>
      <c r="F506" s="134"/>
      <c r="G506" s="133"/>
      <c r="H506" s="135"/>
      <c r="I506" s="110"/>
      <c r="J506" s="110"/>
      <c r="K506" s="110"/>
      <c r="L506" s="110"/>
      <c r="M506" s="110"/>
      <c r="N506" s="110"/>
      <c r="O506" s="110"/>
      <c r="P506" s="110"/>
      <c r="Q506" s="110"/>
      <c r="R506" s="110"/>
      <c r="S506" s="110"/>
      <c r="T506" s="110"/>
      <c r="U506" s="110"/>
      <c r="V506" s="110"/>
      <c r="W506" s="110"/>
      <c r="X506" s="110"/>
      <c r="Y506" s="110"/>
      <c r="Z506" s="110"/>
    </row>
    <row r="507" spans="1:26" ht="16" x14ac:dyDescent="0.2">
      <c r="A507" s="120"/>
      <c r="B507" s="131"/>
      <c r="C507" s="131"/>
      <c r="D507" s="132"/>
      <c r="E507" s="133"/>
      <c r="F507" s="134"/>
      <c r="G507" s="133"/>
      <c r="H507" s="135"/>
      <c r="I507" s="110"/>
      <c r="J507" s="110"/>
      <c r="K507" s="110"/>
      <c r="L507" s="110"/>
      <c r="M507" s="110"/>
      <c r="N507" s="110"/>
      <c r="O507" s="110"/>
      <c r="P507" s="110"/>
      <c r="Q507" s="110"/>
      <c r="R507" s="110"/>
      <c r="S507" s="110"/>
      <c r="T507" s="110"/>
      <c r="U507" s="110"/>
      <c r="V507" s="110"/>
      <c r="W507" s="110"/>
      <c r="X507" s="110"/>
      <c r="Y507" s="110"/>
      <c r="Z507" s="110"/>
    </row>
    <row r="508" spans="1:26" ht="16" x14ac:dyDescent="0.2">
      <c r="A508" s="120"/>
      <c r="B508" s="131"/>
      <c r="C508" s="131"/>
      <c r="D508" s="132"/>
      <c r="E508" s="133"/>
      <c r="F508" s="134"/>
      <c r="G508" s="133"/>
      <c r="H508" s="135"/>
      <c r="I508" s="110"/>
      <c r="J508" s="110"/>
      <c r="K508" s="110"/>
      <c r="L508" s="110"/>
      <c r="M508" s="110"/>
      <c r="N508" s="110"/>
      <c r="O508" s="110"/>
      <c r="P508" s="110"/>
      <c r="Q508" s="110"/>
      <c r="R508" s="110"/>
      <c r="S508" s="110"/>
      <c r="T508" s="110"/>
      <c r="U508" s="110"/>
      <c r="V508" s="110"/>
      <c r="W508" s="110"/>
      <c r="X508" s="110"/>
      <c r="Y508" s="110"/>
      <c r="Z508" s="110"/>
    </row>
    <row r="509" spans="1:26" ht="16" x14ac:dyDescent="0.2">
      <c r="A509" s="120"/>
      <c r="B509" s="131"/>
      <c r="C509" s="131"/>
      <c r="D509" s="132"/>
      <c r="E509" s="133"/>
      <c r="F509" s="134"/>
      <c r="G509" s="133"/>
      <c r="H509" s="135"/>
      <c r="I509" s="110"/>
      <c r="J509" s="110"/>
      <c r="K509" s="110"/>
      <c r="L509" s="110"/>
      <c r="M509" s="110"/>
      <c r="N509" s="110"/>
      <c r="O509" s="110"/>
      <c r="P509" s="110"/>
      <c r="Q509" s="110"/>
      <c r="R509" s="110"/>
      <c r="S509" s="110"/>
      <c r="T509" s="110"/>
      <c r="U509" s="110"/>
      <c r="V509" s="110"/>
      <c r="W509" s="110"/>
      <c r="X509" s="110"/>
      <c r="Y509" s="110"/>
      <c r="Z509" s="110"/>
    </row>
    <row r="510" spans="1:26" ht="16" x14ac:dyDescent="0.2">
      <c r="A510" s="120"/>
      <c r="B510" s="131"/>
      <c r="C510" s="131"/>
      <c r="D510" s="132"/>
      <c r="E510" s="133"/>
      <c r="F510" s="134"/>
      <c r="G510" s="133"/>
      <c r="H510" s="135"/>
      <c r="I510" s="110"/>
      <c r="J510" s="110"/>
      <c r="K510" s="110"/>
      <c r="L510" s="110"/>
      <c r="M510" s="110"/>
      <c r="N510" s="110"/>
      <c r="O510" s="110"/>
      <c r="P510" s="110"/>
      <c r="Q510" s="110"/>
      <c r="R510" s="110"/>
      <c r="S510" s="110"/>
      <c r="T510" s="110"/>
      <c r="U510" s="110"/>
      <c r="V510" s="110"/>
      <c r="W510" s="110"/>
      <c r="X510" s="110"/>
      <c r="Y510" s="110"/>
      <c r="Z510" s="110"/>
    </row>
    <row r="511" spans="1:26" ht="16" x14ac:dyDescent="0.2">
      <c r="A511" s="120"/>
      <c r="B511" s="131"/>
      <c r="C511" s="131"/>
      <c r="D511" s="132"/>
      <c r="E511" s="133"/>
      <c r="F511" s="134"/>
      <c r="G511" s="133"/>
      <c r="H511" s="135"/>
      <c r="I511" s="110"/>
      <c r="J511" s="110"/>
      <c r="K511" s="110"/>
      <c r="L511" s="110"/>
      <c r="M511" s="110"/>
      <c r="N511" s="110"/>
      <c r="O511" s="110"/>
      <c r="P511" s="110"/>
      <c r="Q511" s="110"/>
      <c r="R511" s="110"/>
      <c r="S511" s="110"/>
      <c r="T511" s="110"/>
      <c r="U511" s="110"/>
      <c r="V511" s="110"/>
      <c r="W511" s="110"/>
      <c r="X511" s="110"/>
      <c r="Y511" s="110"/>
      <c r="Z511" s="110"/>
    </row>
    <row r="512" spans="1:26" ht="16" x14ac:dyDescent="0.2">
      <c r="A512" s="120"/>
      <c r="B512" s="131"/>
      <c r="C512" s="131"/>
      <c r="D512" s="132"/>
      <c r="E512" s="133"/>
      <c r="F512" s="134"/>
      <c r="G512" s="133"/>
      <c r="H512" s="135"/>
      <c r="I512" s="110"/>
      <c r="J512" s="110"/>
      <c r="K512" s="110"/>
      <c r="L512" s="110"/>
      <c r="M512" s="110"/>
      <c r="N512" s="110"/>
      <c r="O512" s="110"/>
      <c r="P512" s="110"/>
      <c r="Q512" s="110"/>
      <c r="R512" s="110"/>
      <c r="S512" s="110"/>
      <c r="T512" s="110"/>
      <c r="U512" s="110"/>
      <c r="V512" s="110"/>
      <c r="W512" s="110"/>
      <c r="X512" s="110"/>
      <c r="Y512" s="110"/>
      <c r="Z512" s="110"/>
    </row>
    <row r="513" spans="1:26" ht="16" x14ac:dyDescent="0.2">
      <c r="A513" s="120"/>
      <c r="B513" s="131"/>
      <c r="C513" s="131"/>
      <c r="D513" s="132"/>
      <c r="E513" s="133"/>
      <c r="F513" s="134"/>
      <c r="G513" s="133"/>
      <c r="H513" s="135"/>
      <c r="I513" s="110"/>
      <c r="J513" s="110"/>
      <c r="K513" s="110"/>
      <c r="L513" s="110"/>
      <c r="M513" s="110"/>
      <c r="N513" s="110"/>
      <c r="O513" s="110"/>
      <c r="P513" s="110"/>
      <c r="Q513" s="110"/>
      <c r="R513" s="110"/>
      <c r="S513" s="110"/>
      <c r="T513" s="110"/>
      <c r="U513" s="110"/>
      <c r="V513" s="110"/>
      <c r="W513" s="110"/>
      <c r="X513" s="110"/>
      <c r="Y513" s="110"/>
      <c r="Z513" s="110"/>
    </row>
    <row r="514" spans="1:26" ht="16" x14ac:dyDescent="0.2">
      <c r="A514" s="120"/>
      <c r="B514" s="131"/>
      <c r="C514" s="131"/>
      <c r="D514" s="132"/>
      <c r="E514" s="133"/>
      <c r="F514" s="134"/>
      <c r="G514" s="133"/>
      <c r="H514" s="135"/>
      <c r="I514" s="110"/>
      <c r="J514" s="110"/>
      <c r="K514" s="110"/>
      <c r="L514" s="110"/>
      <c r="M514" s="110"/>
      <c r="N514" s="110"/>
      <c r="O514" s="110"/>
      <c r="P514" s="110"/>
      <c r="Q514" s="110"/>
      <c r="R514" s="110"/>
      <c r="S514" s="110"/>
      <c r="T514" s="110"/>
      <c r="U514" s="110"/>
      <c r="V514" s="110"/>
      <c r="W514" s="110"/>
      <c r="X514" s="110"/>
      <c r="Y514" s="110"/>
      <c r="Z514" s="110"/>
    </row>
    <row r="515" spans="1:26" ht="16" x14ac:dyDescent="0.2">
      <c r="A515" s="120"/>
      <c r="B515" s="131"/>
      <c r="C515" s="131"/>
      <c r="D515" s="132"/>
      <c r="E515" s="133"/>
      <c r="F515" s="134"/>
      <c r="G515" s="133"/>
      <c r="H515" s="135"/>
      <c r="I515" s="110"/>
      <c r="J515" s="110"/>
      <c r="K515" s="110"/>
      <c r="L515" s="110"/>
      <c r="M515" s="110"/>
      <c r="N515" s="110"/>
      <c r="O515" s="110"/>
      <c r="P515" s="110"/>
      <c r="Q515" s="110"/>
      <c r="R515" s="110"/>
      <c r="S515" s="110"/>
      <c r="T515" s="110"/>
      <c r="U515" s="110"/>
      <c r="V515" s="110"/>
      <c r="W515" s="110"/>
      <c r="X515" s="110"/>
      <c r="Y515" s="110"/>
      <c r="Z515" s="110"/>
    </row>
    <row r="516" spans="1:26" ht="16" x14ac:dyDescent="0.2">
      <c r="A516" s="120"/>
      <c r="B516" s="131"/>
      <c r="C516" s="131"/>
      <c r="D516" s="132"/>
      <c r="E516" s="133"/>
      <c r="F516" s="134"/>
      <c r="G516" s="133"/>
      <c r="H516" s="135"/>
      <c r="I516" s="110"/>
      <c r="J516" s="110"/>
      <c r="K516" s="110"/>
      <c r="L516" s="110"/>
      <c r="M516" s="110"/>
      <c r="N516" s="110"/>
      <c r="O516" s="110"/>
      <c r="P516" s="110"/>
      <c r="Q516" s="110"/>
      <c r="R516" s="110"/>
      <c r="S516" s="110"/>
      <c r="T516" s="110"/>
      <c r="U516" s="110"/>
      <c r="V516" s="110"/>
      <c r="W516" s="110"/>
      <c r="X516" s="110"/>
      <c r="Y516" s="110"/>
      <c r="Z516" s="110"/>
    </row>
    <row r="517" spans="1:26" ht="16" x14ac:dyDescent="0.2">
      <c r="A517" s="120"/>
      <c r="B517" s="131"/>
      <c r="C517" s="131"/>
      <c r="D517" s="132"/>
      <c r="E517" s="133"/>
      <c r="F517" s="134"/>
      <c r="G517" s="133"/>
      <c r="H517" s="135"/>
      <c r="I517" s="110"/>
      <c r="J517" s="110"/>
      <c r="K517" s="110"/>
      <c r="L517" s="110"/>
      <c r="M517" s="110"/>
      <c r="N517" s="110"/>
      <c r="O517" s="110"/>
      <c r="P517" s="110"/>
      <c r="Q517" s="110"/>
      <c r="R517" s="110"/>
      <c r="S517" s="110"/>
      <c r="T517" s="110"/>
      <c r="U517" s="110"/>
      <c r="V517" s="110"/>
      <c r="W517" s="110"/>
      <c r="X517" s="110"/>
      <c r="Y517" s="110"/>
      <c r="Z517" s="110"/>
    </row>
    <row r="518" spans="1:26" ht="16" x14ac:dyDescent="0.2">
      <c r="A518" s="120"/>
      <c r="B518" s="131"/>
      <c r="C518" s="131"/>
      <c r="D518" s="132"/>
      <c r="E518" s="133"/>
      <c r="F518" s="134"/>
      <c r="G518" s="133"/>
      <c r="H518" s="135"/>
      <c r="I518" s="110"/>
      <c r="J518" s="110"/>
      <c r="K518" s="110"/>
      <c r="L518" s="110"/>
      <c r="M518" s="110"/>
      <c r="N518" s="110"/>
      <c r="O518" s="110"/>
      <c r="P518" s="110"/>
      <c r="Q518" s="110"/>
      <c r="R518" s="110"/>
      <c r="S518" s="110"/>
      <c r="T518" s="110"/>
      <c r="U518" s="110"/>
      <c r="V518" s="110"/>
      <c r="W518" s="110"/>
      <c r="X518" s="110"/>
      <c r="Y518" s="110"/>
      <c r="Z518" s="110"/>
    </row>
    <row r="519" spans="1:26" ht="16" x14ac:dyDescent="0.2">
      <c r="A519" s="120"/>
      <c r="B519" s="131"/>
      <c r="C519" s="131"/>
      <c r="D519" s="132"/>
      <c r="E519" s="133"/>
      <c r="F519" s="134"/>
      <c r="G519" s="133"/>
      <c r="H519" s="135"/>
      <c r="I519" s="110"/>
      <c r="J519" s="110"/>
      <c r="K519" s="110"/>
      <c r="L519" s="110"/>
      <c r="M519" s="110"/>
      <c r="N519" s="110"/>
      <c r="O519" s="110"/>
      <c r="P519" s="110"/>
      <c r="Q519" s="110"/>
      <c r="R519" s="110"/>
      <c r="S519" s="110"/>
      <c r="T519" s="110"/>
      <c r="U519" s="110"/>
      <c r="V519" s="110"/>
      <c r="W519" s="110"/>
      <c r="X519" s="110"/>
      <c r="Y519" s="110"/>
      <c r="Z519" s="110"/>
    </row>
    <row r="520" spans="1:26" ht="16" x14ac:dyDescent="0.2">
      <c r="A520" s="120"/>
      <c r="B520" s="131"/>
      <c r="C520" s="131"/>
      <c r="D520" s="132"/>
      <c r="E520" s="133"/>
      <c r="F520" s="134"/>
      <c r="G520" s="133"/>
      <c r="H520" s="135"/>
      <c r="I520" s="110"/>
      <c r="J520" s="110"/>
      <c r="K520" s="110"/>
      <c r="L520" s="110"/>
      <c r="M520" s="110"/>
      <c r="N520" s="110"/>
      <c r="O520" s="110"/>
      <c r="P520" s="110"/>
      <c r="Q520" s="110"/>
      <c r="R520" s="110"/>
      <c r="S520" s="110"/>
      <c r="T520" s="110"/>
      <c r="U520" s="110"/>
      <c r="V520" s="110"/>
      <c r="W520" s="110"/>
      <c r="X520" s="110"/>
      <c r="Y520" s="110"/>
      <c r="Z520" s="110"/>
    </row>
    <row r="521" spans="1:26" ht="16" x14ac:dyDescent="0.2">
      <c r="A521" s="120"/>
      <c r="B521" s="131"/>
      <c r="C521" s="131"/>
      <c r="D521" s="132"/>
      <c r="E521" s="133"/>
      <c r="F521" s="134"/>
      <c r="G521" s="133"/>
      <c r="H521" s="135"/>
      <c r="I521" s="110"/>
      <c r="J521" s="110"/>
      <c r="K521" s="110"/>
      <c r="L521" s="110"/>
      <c r="M521" s="110"/>
      <c r="N521" s="110"/>
      <c r="O521" s="110"/>
      <c r="P521" s="110"/>
      <c r="Q521" s="110"/>
      <c r="R521" s="110"/>
      <c r="S521" s="110"/>
      <c r="T521" s="110"/>
      <c r="U521" s="110"/>
      <c r="V521" s="110"/>
      <c r="W521" s="110"/>
      <c r="X521" s="110"/>
      <c r="Y521" s="110"/>
      <c r="Z521" s="110"/>
    </row>
    <row r="522" spans="1:26" ht="16" x14ac:dyDescent="0.2">
      <c r="A522" s="120"/>
      <c r="B522" s="131"/>
      <c r="C522" s="131"/>
      <c r="D522" s="132"/>
      <c r="E522" s="133"/>
      <c r="F522" s="134"/>
      <c r="G522" s="133"/>
      <c r="H522" s="135"/>
      <c r="I522" s="110"/>
      <c r="J522" s="110"/>
      <c r="K522" s="110"/>
      <c r="L522" s="110"/>
      <c r="M522" s="110"/>
      <c r="N522" s="110"/>
      <c r="O522" s="110"/>
      <c r="P522" s="110"/>
      <c r="Q522" s="110"/>
      <c r="R522" s="110"/>
      <c r="S522" s="110"/>
      <c r="T522" s="110"/>
      <c r="U522" s="110"/>
      <c r="V522" s="110"/>
      <c r="W522" s="110"/>
      <c r="X522" s="110"/>
      <c r="Y522" s="110"/>
      <c r="Z522" s="110"/>
    </row>
    <row r="523" spans="1:26" ht="16" x14ac:dyDescent="0.2">
      <c r="A523" s="120"/>
      <c r="B523" s="131"/>
      <c r="C523" s="131"/>
      <c r="D523" s="132"/>
      <c r="E523" s="133"/>
      <c r="F523" s="134"/>
      <c r="G523" s="133"/>
      <c r="H523" s="135"/>
      <c r="I523" s="110"/>
      <c r="J523" s="110"/>
      <c r="K523" s="110"/>
      <c r="L523" s="110"/>
      <c r="M523" s="110"/>
      <c r="N523" s="110"/>
      <c r="O523" s="110"/>
      <c r="P523" s="110"/>
      <c r="Q523" s="110"/>
      <c r="R523" s="110"/>
      <c r="S523" s="110"/>
      <c r="T523" s="110"/>
      <c r="U523" s="110"/>
      <c r="V523" s="110"/>
      <c r="W523" s="110"/>
      <c r="X523" s="110"/>
      <c r="Y523" s="110"/>
      <c r="Z523" s="110"/>
    </row>
    <row r="524" spans="1:26" ht="16" x14ac:dyDescent="0.2">
      <c r="A524" s="120"/>
      <c r="B524" s="131"/>
      <c r="C524" s="131"/>
      <c r="D524" s="132"/>
      <c r="E524" s="133"/>
      <c r="F524" s="134"/>
      <c r="G524" s="133"/>
      <c r="H524" s="135"/>
      <c r="I524" s="110"/>
      <c r="J524" s="110"/>
      <c r="K524" s="110"/>
      <c r="L524" s="110"/>
      <c r="M524" s="110"/>
      <c r="N524" s="110"/>
      <c r="O524" s="110"/>
      <c r="P524" s="110"/>
      <c r="Q524" s="110"/>
      <c r="R524" s="110"/>
      <c r="S524" s="110"/>
      <c r="T524" s="110"/>
      <c r="U524" s="110"/>
      <c r="V524" s="110"/>
      <c r="W524" s="110"/>
      <c r="X524" s="110"/>
      <c r="Y524" s="110"/>
      <c r="Z524" s="110"/>
    </row>
    <row r="525" spans="1:26" ht="16" x14ac:dyDescent="0.2">
      <c r="A525" s="120"/>
      <c r="B525" s="131"/>
      <c r="C525" s="131"/>
      <c r="D525" s="132"/>
      <c r="E525" s="133"/>
      <c r="F525" s="134"/>
      <c r="G525" s="133"/>
      <c r="H525" s="135"/>
      <c r="I525" s="110"/>
      <c r="J525" s="110"/>
      <c r="K525" s="110"/>
      <c r="L525" s="110"/>
      <c r="M525" s="110"/>
      <c r="N525" s="110"/>
      <c r="O525" s="110"/>
      <c r="P525" s="110"/>
      <c r="Q525" s="110"/>
      <c r="R525" s="110"/>
      <c r="S525" s="110"/>
      <c r="T525" s="110"/>
      <c r="U525" s="110"/>
      <c r="V525" s="110"/>
      <c r="W525" s="110"/>
      <c r="X525" s="110"/>
      <c r="Y525" s="110"/>
      <c r="Z525" s="110"/>
    </row>
    <row r="526" spans="1:26" ht="16" x14ac:dyDescent="0.2">
      <c r="A526" s="120"/>
      <c r="B526" s="131"/>
      <c r="C526" s="131"/>
      <c r="D526" s="132"/>
      <c r="E526" s="133"/>
      <c r="F526" s="134"/>
      <c r="G526" s="133"/>
      <c r="H526" s="135"/>
      <c r="I526" s="110"/>
      <c r="J526" s="110"/>
      <c r="K526" s="110"/>
      <c r="L526" s="110"/>
      <c r="M526" s="110"/>
      <c r="N526" s="110"/>
      <c r="O526" s="110"/>
      <c r="P526" s="110"/>
      <c r="Q526" s="110"/>
      <c r="R526" s="110"/>
      <c r="S526" s="110"/>
      <c r="T526" s="110"/>
      <c r="U526" s="110"/>
      <c r="V526" s="110"/>
      <c r="W526" s="110"/>
      <c r="X526" s="110"/>
      <c r="Y526" s="110"/>
      <c r="Z526" s="110"/>
    </row>
    <row r="527" spans="1:26" ht="16" x14ac:dyDescent="0.2">
      <c r="A527" s="120"/>
      <c r="B527" s="131"/>
      <c r="C527" s="131"/>
      <c r="D527" s="132"/>
      <c r="E527" s="133"/>
      <c r="F527" s="134"/>
      <c r="G527" s="133"/>
      <c r="H527" s="135"/>
      <c r="I527" s="110"/>
      <c r="J527" s="110"/>
      <c r="K527" s="110"/>
      <c r="L527" s="110"/>
      <c r="M527" s="110"/>
      <c r="N527" s="110"/>
      <c r="O527" s="110"/>
      <c r="P527" s="110"/>
      <c r="Q527" s="110"/>
      <c r="R527" s="110"/>
      <c r="S527" s="110"/>
      <c r="T527" s="110"/>
      <c r="U527" s="110"/>
      <c r="V527" s="110"/>
      <c r="W527" s="110"/>
      <c r="X527" s="110"/>
      <c r="Y527" s="110"/>
      <c r="Z527" s="110"/>
    </row>
    <row r="528" spans="1:26" ht="16" x14ac:dyDescent="0.2">
      <c r="A528" s="120"/>
      <c r="B528" s="131"/>
      <c r="C528" s="131"/>
      <c r="D528" s="132"/>
      <c r="E528" s="133"/>
      <c r="F528" s="134"/>
      <c r="G528" s="133"/>
      <c r="H528" s="135"/>
      <c r="I528" s="110"/>
      <c r="J528" s="110"/>
      <c r="K528" s="110"/>
      <c r="L528" s="110"/>
      <c r="M528" s="110"/>
      <c r="N528" s="110"/>
      <c r="O528" s="110"/>
      <c r="P528" s="110"/>
      <c r="Q528" s="110"/>
      <c r="R528" s="110"/>
      <c r="S528" s="110"/>
      <c r="T528" s="110"/>
      <c r="U528" s="110"/>
      <c r="V528" s="110"/>
      <c r="W528" s="110"/>
      <c r="X528" s="110"/>
      <c r="Y528" s="110"/>
      <c r="Z528" s="110"/>
    </row>
    <row r="529" spans="1:26" ht="16" x14ac:dyDescent="0.2">
      <c r="A529" s="120"/>
      <c r="B529" s="131"/>
      <c r="C529" s="131"/>
      <c r="D529" s="132"/>
      <c r="E529" s="133"/>
      <c r="F529" s="134"/>
      <c r="G529" s="133"/>
      <c r="H529" s="135"/>
      <c r="I529" s="110"/>
      <c r="J529" s="110"/>
      <c r="K529" s="110"/>
      <c r="L529" s="110"/>
      <c r="M529" s="110"/>
      <c r="N529" s="110"/>
      <c r="O529" s="110"/>
      <c r="P529" s="110"/>
      <c r="Q529" s="110"/>
      <c r="R529" s="110"/>
      <c r="S529" s="110"/>
      <c r="T529" s="110"/>
      <c r="U529" s="110"/>
      <c r="V529" s="110"/>
      <c r="W529" s="110"/>
      <c r="X529" s="110"/>
      <c r="Y529" s="110"/>
      <c r="Z529" s="110"/>
    </row>
    <row r="530" spans="1:26" ht="16" x14ac:dyDescent="0.2">
      <c r="A530" s="120"/>
      <c r="B530" s="131"/>
      <c r="C530" s="131"/>
      <c r="D530" s="132"/>
      <c r="E530" s="133"/>
      <c r="F530" s="134"/>
      <c r="G530" s="133"/>
      <c r="H530" s="135"/>
      <c r="I530" s="110"/>
      <c r="J530" s="110"/>
      <c r="K530" s="110"/>
      <c r="L530" s="110"/>
      <c r="M530" s="110"/>
      <c r="N530" s="110"/>
      <c r="O530" s="110"/>
      <c r="P530" s="110"/>
      <c r="Q530" s="110"/>
      <c r="R530" s="110"/>
      <c r="S530" s="110"/>
      <c r="T530" s="110"/>
      <c r="U530" s="110"/>
      <c r="V530" s="110"/>
      <c r="W530" s="110"/>
      <c r="X530" s="110"/>
      <c r="Y530" s="110"/>
      <c r="Z530" s="110"/>
    </row>
    <row r="531" spans="1:26" ht="16" x14ac:dyDescent="0.2">
      <c r="A531" s="120"/>
      <c r="B531" s="131"/>
      <c r="C531" s="131"/>
      <c r="D531" s="132"/>
      <c r="E531" s="133"/>
      <c r="F531" s="134"/>
      <c r="G531" s="133"/>
      <c r="H531" s="135"/>
      <c r="I531" s="110"/>
      <c r="J531" s="110"/>
      <c r="K531" s="110"/>
      <c r="L531" s="110"/>
      <c r="M531" s="110"/>
      <c r="N531" s="110"/>
      <c r="O531" s="110"/>
      <c r="P531" s="110"/>
      <c r="Q531" s="110"/>
      <c r="R531" s="110"/>
      <c r="S531" s="110"/>
      <c r="T531" s="110"/>
      <c r="U531" s="110"/>
      <c r="V531" s="110"/>
      <c r="W531" s="110"/>
      <c r="X531" s="110"/>
      <c r="Y531" s="110"/>
      <c r="Z531" s="110"/>
    </row>
    <row r="532" spans="1:26" ht="16" x14ac:dyDescent="0.2">
      <c r="A532" s="120"/>
      <c r="B532" s="131"/>
      <c r="C532" s="131"/>
      <c r="D532" s="132"/>
      <c r="E532" s="133"/>
      <c r="F532" s="134"/>
      <c r="G532" s="133"/>
      <c r="H532" s="135"/>
      <c r="I532" s="110"/>
      <c r="J532" s="110"/>
      <c r="K532" s="110"/>
      <c r="L532" s="110"/>
      <c r="M532" s="110"/>
      <c r="N532" s="110"/>
      <c r="O532" s="110"/>
      <c r="P532" s="110"/>
      <c r="Q532" s="110"/>
      <c r="R532" s="110"/>
      <c r="S532" s="110"/>
      <c r="T532" s="110"/>
      <c r="U532" s="110"/>
      <c r="V532" s="110"/>
      <c r="W532" s="110"/>
      <c r="X532" s="110"/>
      <c r="Y532" s="110"/>
      <c r="Z532" s="110"/>
    </row>
    <row r="533" spans="1:26" ht="16" x14ac:dyDescent="0.2">
      <c r="A533" s="120"/>
      <c r="B533" s="131"/>
      <c r="C533" s="131"/>
      <c r="D533" s="132"/>
      <c r="E533" s="133"/>
      <c r="F533" s="134"/>
      <c r="G533" s="133"/>
      <c r="H533" s="135"/>
      <c r="I533" s="110"/>
      <c r="J533" s="110"/>
      <c r="K533" s="110"/>
      <c r="L533" s="110"/>
      <c r="M533" s="110"/>
      <c r="N533" s="110"/>
      <c r="O533" s="110"/>
      <c r="P533" s="110"/>
      <c r="Q533" s="110"/>
      <c r="R533" s="110"/>
      <c r="S533" s="110"/>
      <c r="T533" s="110"/>
      <c r="U533" s="110"/>
      <c r="V533" s="110"/>
      <c r="W533" s="110"/>
      <c r="X533" s="110"/>
      <c r="Y533" s="110"/>
      <c r="Z533" s="110"/>
    </row>
    <row r="534" spans="1:26" ht="16" x14ac:dyDescent="0.2">
      <c r="A534" s="120"/>
      <c r="B534" s="131"/>
      <c r="C534" s="131"/>
      <c r="D534" s="132"/>
      <c r="E534" s="133"/>
      <c r="F534" s="134"/>
      <c r="G534" s="133"/>
      <c r="H534" s="135"/>
      <c r="I534" s="110"/>
      <c r="J534" s="110"/>
      <c r="K534" s="110"/>
      <c r="L534" s="110"/>
      <c r="M534" s="110"/>
      <c r="N534" s="110"/>
      <c r="O534" s="110"/>
      <c r="P534" s="110"/>
      <c r="Q534" s="110"/>
      <c r="R534" s="110"/>
      <c r="S534" s="110"/>
      <c r="T534" s="110"/>
      <c r="U534" s="110"/>
      <c r="V534" s="110"/>
      <c r="W534" s="110"/>
      <c r="X534" s="110"/>
      <c r="Y534" s="110"/>
      <c r="Z534" s="110"/>
    </row>
    <row r="535" spans="1:26" ht="16" x14ac:dyDescent="0.2">
      <c r="A535" s="120"/>
      <c r="B535" s="131"/>
      <c r="C535" s="131"/>
      <c r="D535" s="132"/>
      <c r="E535" s="133"/>
      <c r="F535" s="134"/>
      <c r="G535" s="133"/>
      <c r="H535" s="135"/>
      <c r="I535" s="110"/>
      <c r="J535" s="110"/>
      <c r="K535" s="110"/>
      <c r="L535" s="110"/>
      <c r="M535" s="110"/>
      <c r="N535" s="110"/>
      <c r="O535" s="110"/>
      <c r="P535" s="110"/>
      <c r="Q535" s="110"/>
      <c r="R535" s="110"/>
      <c r="S535" s="110"/>
      <c r="T535" s="110"/>
      <c r="U535" s="110"/>
      <c r="V535" s="110"/>
      <c r="W535" s="110"/>
      <c r="X535" s="110"/>
      <c r="Y535" s="110"/>
      <c r="Z535" s="110"/>
    </row>
    <row r="536" spans="1:26" ht="16" x14ac:dyDescent="0.2">
      <c r="A536" s="120"/>
      <c r="B536" s="131"/>
      <c r="C536" s="131"/>
      <c r="D536" s="132"/>
      <c r="E536" s="133"/>
      <c r="F536" s="134"/>
      <c r="G536" s="133"/>
      <c r="H536" s="135"/>
      <c r="I536" s="110"/>
      <c r="J536" s="110"/>
      <c r="K536" s="110"/>
      <c r="L536" s="110"/>
      <c r="M536" s="110"/>
      <c r="N536" s="110"/>
      <c r="O536" s="110"/>
      <c r="P536" s="110"/>
      <c r="Q536" s="110"/>
      <c r="R536" s="110"/>
      <c r="S536" s="110"/>
      <c r="T536" s="110"/>
      <c r="U536" s="110"/>
      <c r="V536" s="110"/>
      <c r="W536" s="110"/>
      <c r="X536" s="110"/>
      <c r="Y536" s="110"/>
      <c r="Z536" s="110"/>
    </row>
    <row r="537" spans="1:26" ht="16" x14ac:dyDescent="0.2">
      <c r="A537" s="120"/>
      <c r="B537" s="131"/>
      <c r="C537" s="131"/>
      <c r="D537" s="132"/>
      <c r="E537" s="133"/>
      <c r="F537" s="134"/>
      <c r="G537" s="133"/>
      <c r="H537" s="135"/>
      <c r="I537" s="110"/>
      <c r="J537" s="110"/>
      <c r="K537" s="110"/>
      <c r="L537" s="110"/>
      <c r="M537" s="110"/>
      <c r="N537" s="110"/>
      <c r="O537" s="110"/>
      <c r="P537" s="110"/>
      <c r="Q537" s="110"/>
      <c r="R537" s="110"/>
      <c r="S537" s="110"/>
      <c r="T537" s="110"/>
      <c r="U537" s="110"/>
      <c r="V537" s="110"/>
      <c r="W537" s="110"/>
      <c r="X537" s="110"/>
      <c r="Y537" s="110"/>
      <c r="Z537" s="110"/>
    </row>
    <row r="538" spans="1:26" ht="16" x14ac:dyDescent="0.2">
      <c r="A538" s="120"/>
      <c r="B538" s="131"/>
      <c r="C538" s="131"/>
      <c r="D538" s="132"/>
      <c r="E538" s="133"/>
      <c r="F538" s="134"/>
      <c r="G538" s="133"/>
      <c r="H538" s="135"/>
      <c r="I538" s="110"/>
      <c r="J538" s="110"/>
      <c r="K538" s="110"/>
      <c r="L538" s="110"/>
      <c r="M538" s="110"/>
      <c r="N538" s="110"/>
      <c r="O538" s="110"/>
      <c r="P538" s="110"/>
      <c r="Q538" s="110"/>
      <c r="R538" s="110"/>
      <c r="S538" s="110"/>
      <c r="T538" s="110"/>
      <c r="U538" s="110"/>
      <c r="V538" s="110"/>
      <c r="W538" s="110"/>
      <c r="X538" s="110"/>
      <c r="Y538" s="110"/>
      <c r="Z538" s="110"/>
    </row>
    <row r="539" spans="1:26" ht="16" x14ac:dyDescent="0.2">
      <c r="A539" s="120"/>
      <c r="B539" s="131"/>
      <c r="C539" s="131"/>
      <c r="D539" s="132"/>
      <c r="E539" s="133"/>
      <c r="F539" s="134"/>
      <c r="G539" s="133"/>
      <c r="H539" s="135"/>
      <c r="I539" s="110"/>
      <c r="J539" s="110"/>
      <c r="K539" s="110"/>
      <c r="L539" s="110"/>
      <c r="M539" s="110"/>
      <c r="N539" s="110"/>
      <c r="O539" s="110"/>
      <c r="P539" s="110"/>
      <c r="Q539" s="110"/>
      <c r="R539" s="110"/>
      <c r="S539" s="110"/>
      <c r="T539" s="110"/>
      <c r="U539" s="110"/>
      <c r="V539" s="110"/>
      <c r="W539" s="110"/>
      <c r="X539" s="110"/>
      <c r="Y539" s="110"/>
      <c r="Z539" s="110"/>
    </row>
    <row r="540" spans="1:26" ht="16" x14ac:dyDescent="0.2">
      <c r="A540" s="120"/>
      <c r="B540" s="131"/>
      <c r="C540" s="131"/>
      <c r="D540" s="132"/>
      <c r="E540" s="133"/>
      <c r="F540" s="134"/>
      <c r="G540" s="133"/>
      <c r="H540" s="135"/>
      <c r="I540" s="110"/>
      <c r="J540" s="110"/>
      <c r="K540" s="110"/>
      <c r="L540" s="110"/>
      <c r="M540" s="110"/>
      <c r="N540" s="110"/>
      <c r="O540" s="110"/>
      <c r="P540" s="110"/>
      <c r="Q540" s="110"/>
      <c r="R540" s="110"/>
      <c r="S540" s="110"/>
      <c r="T540" s="110"/>
      <c r="U540" s="110"/>
      <c r="V540" s="110"/>
      <c r="W540" s="110"/>
      <c r="X540" s="110"/>
      <c r="Y540" s="110"/>
      <c r="Z540" s="110"/>
    </row>
    <row r="541" spans="1:26" ht="16" x14ac:dyDescent="0.2">
      <c r="A541" s="120"/>
      <c r="B541" s="131"/>
      <c r="C541" s="131"/>
      <c r="D541" s="132"/>
      <c r="E541" s="133"/>
      <c r="F541" s="134"/>
      <c r="G541" s="133"/>
      <c r="H541" s="135"/>
      <c r="I541" s="110"/>
      <c r="J541" s="110"/>
      <c r="K541" s="110"/>
      <c r="L541" s="110"/>
      <c r="M541" s="110"/>
      <c r="N541" s="110"/>
      <c r="O541" s="110"/>
      <c r="P541" s="110"/>
      <c r="Q541" s="110"/>
      <c r="R541" s="110"/>
      <c r="S541" s="110"/>
      <c r="T541" s="110"/>
      <c r="U541" s="110"/>
      <c r="V541" s="110"/>
      <c r="W541" s="110"/>
      <c r="X541" s="110"/>
      <c r="Y541" s="110"/>
      <c r="Z541" s="110"/>
    </row>
    <row r="542" spans="1:26" ht="16" x14ac:dyDescent="0.2">
      <c r="A542" s="120"/>
      <c r="B542" s="131"/>
      <c r="C542" s="131"/>
      <c r="D542" s="132"/>
      <c r="E542" s="133"/>
      <c r="F542" s="134"/>
      <c r="G542" s="133"/>
      <c r="H542" s="135"/>
      <c r="I542" s="110"/>
      <c r="J542" s="110"/>
      <c r="K542" s="110"/>
      <c r="L542" s="110"/>
      <c r="M542" s="110"/>
      <c r="N542" s="110"/>
      <c r="O542" s="110"/>
      <c r="P542" s="110"/>
      <c r="Q542" s="110"/>
      <c r="R542" s="110"/>
      <c r="S542" s="110"/>
      <c r="T542" s="110"/>
      <c r="U542" s="110"/>
      <c r="V542" s="110"/>
      <c r="W542" s="110"/>
      <c r="X542" s="110"/>
      <c r="Y542" s="110"/>
      <c r="Z542" s="110"/>
    </row>
    <row r="543" spans="1:26" ht="16" x14ac:dyDescent="0.2">
      <c r="A543" s="120"/>
      <c r="B543" s="131"/>
      <c r="C543" s="131"/>
      <c r="D543" s="132"/>
      <c r="E543" s="133"/>
      <c r="F543" s="134"/>
      <c r="G543" s="133"/>
      <c r="H543" s="135"/>
      <c r="I543" s="110"/>
      <c r="J543" s="110"/>
      <c r="K543" s="110"/>
      <c r="L543" s="110"/>
      <c r="M543" s="110"/>
      <c r="N543" s="110"/>
      <c r="O543" s="110"/>
      <c r="P543" s="110"/>
      <c r="Q543" s="110"/>
      <c r="R543" s="110"/>
      <c r="S543" s="110"/>
      <c r="T543" s="110"/>
      <c r="U543" s="110"/>
      <c r="V543" s="110"/>
      <c r="W543" s="110"/>
      <c r="X543" s="110"/>
      <c r="Y543" s="110"/>
      <c r="Z543" s="110"/>
    </row>
    <row r="544" spans="1:26" ht="16" x14ac:dyDescent="0.2">
      <c r="A544" s="120"/>
      <c r="B544" s="131"/>
      <c r="C544" s="131"/>
      <c r="D544" s="132"/>
      <c r="E544" s="133"/>
      <c r="F544" s="134"/>
      <c r="G544" s="133"/>
      <c r="H544" s="135"/>
      <c r="I544" s="110"/>
      <c r="J544" s="110"/>
      <c r="K544" s="110"/>
      <c r="L544" s="110"/>
      <c r="M544" s="110"/>
      <c r="N544" s="110"/>
      <c r="O544" s="110"/>
      <c r="P544" s="110"/>
      <c r="Q544" s="110"/>
      <c r="R544" s="110"/>
      <c r="S544" s="110"/>
      <c r="T544" s="110"/>
      <c r="U544" s="110"/>
      <c r="V544" s="110"/>
      <c r="W544" s="110"/>
      <c r="X544" s="110"/>
      <c r="Y544" s="110"/>
      <c r="Z544" s="110"/>
    </row>
    <row r="545" spans="1:26" ht="16" x14ac:dyDescent="0.2">
      <c r="A545" s="120"/>
      <c r="B545" s="131"/>
      <c r="C545" s="131"/>
      <c r="D545" s="132"/>
      <c r="E545" s="133"/>
      <c r="F545" s="134"/>
      <c r="G545" s="133"/>
      <c r="H545" s="135"/>
      <c r="I545" s="110"/>
      <c r="J545" s="110"/>
      <c r="K545" s="110"/>
      <c r="L545" s="110"/>
      <c r="M545" s="110"/>
      <c r="N545" s="110"/>
      <c r="O545" s="110"/>
      <c r="P545" s="110"/>
      <c r="Q545" s="110"/>
      <c r="R545" s="110"/>
      <c r="S545" s="110"/>
      <c r="T545" s="110"/>
      <c r="U545" s="110"/>
      <c r="V545" s="110"/>
      <c r="W545" s="110"/>
      <c r="X545" s="110"/>
      <c r="Y545" s="110"/>
      <c r="Z545" s="110"/>
    </row>
    <row r="546" spans="1:26" ht="16" x14ac:dyDescent="0.2">
      <c r="A546" s="120"/>
      <c r="B546" s="131"/>
      <c r="C546" s="131"/>
      <c r="D546" s="132"/>
      <c r="E546" s="133"/>
      <c r="F546" s="134"/>
      <c r="G546" s="133"/>
      <c r="H546" s="135"/>
      <c r="I546" s="110"/>
      <c r="J546" s="110"/>
      <c r="K546" s="110"/>
      <c r="L546" s="110"/>
      <c r="M546" s="110"/>
      <c r="N546" s="110"/>
      <c r="O546" s="110"/>
      <c r="P546" s="110"/>
      <c r="Q546" s="110"/>
      <c r="R546" s="110"/>
      <c r="S546" s="110"/>
      <c r="T546" s="110"/>
      <c r="U546" s="110"/>
      <c r="V546" s="110"/>
      <c r="W546" s="110"/>
      <c r="X546" s="110"/>
      <c r="Y546" s="110"/>
      <c r="Z546" s="110"/>
    </row>
    <row r="547" spans="1:26" ht="16" x14ac:dyDescent="0.2">
      <c r="A547" s="120"/>
      <c r="B547" s="131"/>
      <c r="C547" s="131"/>
      <c r="D547" s="132"/>
      <c r="E547" s="133"/>
      <c r="F547" s="134"/>
      <c r="G547" s="133"/>
      <c r="H547" s="135"/>
      <c r="I547" s="110"/>
      <c r="J547" s="110"/>
      <c r="K547" s="110"/>
      <c r="L547" s="110"/>
      <c r="M547" s="110"/>
      <c r="N547" s="110"/>
      <c r="O547" s="110"/>
      <c r="P547" s="110"/>
      <c r="Q547" s="110"/>
      <c r="R547" s="110"/>
      <c r="S547" s="110"/>
      <c r="T547" s="110"/>
      <c r="U547" s="110"/>
      <c r="V547" s="110"/>
      <c r="W547" s="110"/>
      <c r="X547" s="110"/>
      <c r="Y547" s="110"/>
      <c r="Z547" s="110"/>
    </row>
    <row r="548" spans="1:26" ht="16" x14ac:dyDescent="0.2">
      <c r="A548" s="120"/>
      <c r="B548" s="131"/>
      <c r="C548" s="131"/>
      <c r="D548" s="132"/>
      <c r="E548" s="133"/>
      <c r="F548" s="134"/>
      <c r="G548" s="133"/>
      <c r="H548" s="135"/>
      <c r="I548" s="110"/>
      <c r="J548" s="110"/>
      <c r="K548" s="110"/>
      <c r="L548" s="110"/>
      <c r="M548" s="110"/>
      <c r="N548" s="110"/>
      <c r="O548" s="110"/>
      <c r="P548" s="110"/>
      <c r="Q548" s="110"/>
      <c r="R548" s="110"/>
      <c r="S548" s="110"/>
      <c r="T548" s="110"/>
      <c r="U548" s="110"/>
      <c r="V548" s="110"/>
      <c r="W548" s="110"/>
      <c r="X548" s="110"/>
      <c r="Y548" s="110"/>
      <c r="Z548" s="110"/>
    </row>
    <row r="549" spans="1:26" ht="16" x14ac:dyDescent="0.2">
      <c r="A549" s="120"/>
      <c r="B549" s="131"/>
      <c r="C549" s="131"/>
      <c r="D549" s="132"/>
      <c r="E549" s="133"/>
      <c r="F549" s="134"/>
      <c r="G549" s="133"/>
      <c r="H549" s="135"/>
      <c r="I549" s="110"/>
      <c r="J549" s="110"/>
      <c r="K549" s="110"/>
      <c r="L549" s="110"/>
      <c r="M549" s="110"/>
      <c r="N549" s="110"/>
      <c r="O549" s="110"/>
      <c r="P549" s="110"/>
      <c r="Q549" s="110"/>
      <c r="R549" s="110"/>
      <c r="S549" s="110"/>
      <c r="T549" s="110"/>
      <c r="U549" s="110"/>
      <c r="V549" s="110"/>
      <c r="W549" s="110"/>
      <c r="X549" s="110"/>
      <c r="Y549" s="110"/>
      <c r="Z549" s="110"/>
    </row>
    <row r="550" spans="1:26" ht="16" x14ac:dyDescent="0.2">
      <c r="A550" s="120"/>
      <c r="B550" s="131"/>
      <c r="C550" s="131"/>
      <c r="D550" s="132"/>
      <c r="E550" s="133"/>
      <c r="F550" s="134"/>
      <c r="G550" s="133"/>
      <c r="H550" s="135"/>
      <c r="I550" s="110"/>
      <c r="J550" s="110"/>
      <c r="K550" s="110"/>
      <c r="L550" s="110"/>
      <c r="M550" s="110"/>
      <c r="N550" s="110"/>
      <c r="O550" s="110"/>
      <c r="P550" s="110"/>
      <c r="Q550" s="110"/>
      <c r="R550" s="110"/>
      <c r="S550" s="110"/>
      <c r="T550" s="110"/>
      <c r="U550" s="110"/>
      <c r="V550" s="110"/>
      <c r="W550" s="110"/>
      <c r="X550" s="110"/>
      <c r="Y550" s="110"/>
      <c r="Z550" s="110"/>
    </row>
    <row r="551" spans="1:26" ht="16" x14ac:dyDescent="0.2">
      <c r="A551" s="120"/>
      <c r="B551" s="131"/>
      <c r="C551" s="131"/>
      <c r="D551" s="132"/>
      <c r="E551" s="133"/>
      <c r="F551" s="134"/>
      <c r="G551" s="133"/>
      <c r="H551" s="135"/>
      <c r="I551" s="110"/>
      <c r="J551" s="110"/>
      <c r="K551" s="110"/>
      <c r="L551" s="110"/>
      <c r="M551" s="110"/>
      <c r="N551" s="110"/>
      <c r="O551" s="110"/>
      <c r="P551" s="110"/>
      <c r="Q551" s="110"/>
      <c r="R551" s="110"/>
      <c r="S551" s="110"/>
      <c r="T551" s="110"/>
      <c r="U551" s="110"/>
      <c r="V551" s="110"/>
      <c r="W551" s="110"/>
      <c r="X551" s="110"/>
      <c r="Y551" s="110"/>
      <c r="Z551" s="110"/>
    </row>
    <row r="552" spans="1:26" ht="16" x14ac:dyDescent="0.2">
      <c r="A552" s="120"/>
      <c r="B552" s="131"/>
      <c r="C552" s="131"/>
      <c r="D552" s="132"/>
      <c r="E552" s="133"/>
      <c r="F552" s="134"/>
      <c r="G552" s="133"/>
      <c r="H552" s="135"/>
      <c r="I552" s="110"/>
      <c r="J552" s="110"/>
      <c r="K552" s="110"/>
      <c r="L552" s="110"/>
      <c r="M552" s="110"/>
      <c r="N552" s="110"/>
      <c r="O552" s="110"/>
      <c r="P552" s="110"/>
      <c r="Q552" s="110"/>
      <c r="R552" s="110"/>
      <c r="S552" s="110"/>
      <c r="T552" s="110"/>
      <c r="U552" s="110"/>
      <c r="V552" s="110"/>
      <c r="W552" s="110"/>
      <c r="X552" s="110"/>
      <c r="Y552" s="110"/>
      <c r="Z552" s="110"/>
    </row>
    <row r="553" spans="1:26" ht="16" x14ac:dyDescent="0.2">
      <c r="A553" s="120"/>
      <c r="B553" s="131"/>
      <c r="C553" s="131"/>
      <c r="D553" s="132"/>
      <c r="E553" s="133"/>
      <c r="F553" s="134"/>
      <c r="G553" s="133"/>
      <c r="H553" s="135"/>
      <c r="I553" s="110"/>
      <c r="J553" s="110"/>
      <c r="K553" s="110"/>
      <c r="L553" s="110"/>
      <c r="M553" s="110"/>
      <c r="N553" s="110"/>
      <c r="O553" s="110"/>
      <c r="P553" s="110"/>
      <c r="Q553" s="110"/>
      <c r="R553" s="110"/>
      <c r="S553" s="110"/>
      <c r="T553" s="110"/>
      <c r="U553" s="110"/>
      <c r="V553" s="110"/>
      <c r="W553" s="110"/>
      <c r="X553" s="110"/>
      <c r="Y553" s="110"/>
      <c r="Z553" s="110"/>
    </row>
    <row r="554" spans="1:26" ht="16" x14ac:dyDescent="0.2">
      <c r="A554" s="120"/>
      <c r="B554" s="131"/>
      <c r="C554" s="131"/>
      <c r="D554" s="132"/>
      <c r="E554" s="133"/>
      <c r="F554" s="134"/>
      <c r="G554" s="133"/>
      <c r="H554" s="135"/>
      <c r="I554" s="110"/>
      <c r="J554" s="110"/>
      <c r="K554" s="110"/>
      <c r="L554" s="110"/>
      <c r="M554" s="110"/>
      <c r="N554" s="110"/>
      <c r="O554" s="110"/>
      <c r="P554" s="110"/>
      <c r="Q554" s="110"/>
      <c r="R554" s="110"/>
      <c r="S554" s="110"/>
      <c r="T554" s="110"/>
      <c r="U554" s="110"/>
      <c r="V554" s="110"/>
      <c r="W554" s="110"/>
      <c r="X554" s="110"/>
      <c r="Y554" s="110"/>
      <c r="Z554" s="110"/>
    </row>
    <row r="555" spans="1:26" ht="16" x14ac:dyDescent="0.2">
      <c r="A555" s="120"/>
      <c r="B555" s="131"/>
      <c r="C555" s="131"/>
      <c r="D555" s="132"/>
      <c r="E555" s="133"/>
      <c r="F555" s="134"/>
      <c r="G555" s="133"/>
      <c r="H555" s="135"/>
      <c r="I555" s="110"/>
      <c r="J555" s="110"/>
      <c r="K555" s="110"/>
      <c r="L555" s="110"/>
      <c r="M555" s="110"/>
      <c r="N555" s="110"/>
      <c r="O555" s="110"/>
      <c r="P555" s="110"/>
      <c r="Q555" s="110"/>
      <c r="R555" s="110"/>
      <c r="S555" s="110"/>
      <c r="T555" s="110"/>
      <c r="U555" s="110"/>
      <c r="V555" s="110"/>
      <c r="W555" s="110"/>
      <c r="X555" s="110"/>
      <c r="Y555" s="110"/>
      <c r="Z555" s="110"/>
    </row>
    <row r="556" spans="1:26" ht="16" x14ac:dyDescent="0.2">
      <c r="A556" s="120"/>
      <c r="B556" s="131"/>
      <c r="C556" s="131"/>
      <c r="D556" s="132"/>
      <c r="E556" s="133"/>
      <c r="F556" s="134"/>
      <c r="G556" s="133"/>
      <c r="H556" s="135"/>
      <c r="I556" s="110"/>
      <c r="J556" s="110"/>
      <c r="K556" s="110"/>
      <c r="L556" s="110"/>
      <c r="M556" s="110"/>
      <c r="N556" s="110"/>
      <c r="O556" s="110"/>
      <c r="P556" s="110"/>
      <c r="Q556" s="110"/>
      <c r="R556" s="110"/>
      <c r="S556" s="110"/>
      <c r="T556" s="110"/>
      <c r="U556" s="110"/>
      <c r="V556" s="110"/>
      <c r="W556" s="110"/>
      <c r="X556" s="110"/>
      <c r="Y556" s="110"/>
      <c r="Z556" s="110"/>
    </row>
    <row r="557" spans="1:26" ht="16" x14ac:dyDescent="0.2">
      <c r="A557" s="120"/>
      <c r="B557" s="131"/>
      <c r="C557" s="131"/>
      <c r="D557" s="132"/>
      <c r="E557" s="133"/>
      <c r="F557" s="134"/>
      <c r="G557" s="133"/>
      <c r="H557" s="135"/>
      <c r="I557" s="110"/>
      <c r="J557" s="110"/>
      <c r="K557" s="110"/>
      <c r="L557" s="110"/>
      <c r="M557" s="110"/>
      <c r="N557" s="110"/>
      <c r="O557" s="110"/>
      <c r="P557" s="110"/>
      <c r="Q557" s="110"/>
      <c r="R557" s="110"/>
      <c r="S557" s="110"/>
      <c r="T557" s="110"/>
      <c r="U557" s="110"/>
      <c r="V557" s="110"/>
      <c r="W557" s="110"/>
      <c r="X557" s="110"/>
      <c r="Y557" s="110"/>
      <c r="Z557" s="110"/>
    </row>
    <row r="558" spans="1:26" ht="16" x14ac:dyDescent="0.2">
      <c r="A558" s="120"/>
      <c r="B558" s="131"/>
      <c r="C558" s="131"/>
      <c r="D558" s="132"/>
      <c r="E558" s="133"/>
      <c r="F558" s="134"/>
      <c r="G558" s="133"/>
      <c r="H558" s="135"/>
      <c r="I558" s="110"/>
      <c r="J558" s="110"/>
      <c r="K558" s="110"/>
      <c r="L558" s="110"/>
      <c r="M558" s="110"/>
      <c r="N558" s="110"/>
      <c r="O558" s="110"/>
      <c r="P558" s="110"/>
      <c r="Q558" s="110"/>
      <c r="R558" s="110"/>
      <c r="S558" s="110"/>
      <c r="T558" s="110"/>
      <c r="U558" s="110"/>
      <c r="V558" s="110"/>
      <c r="W558" s="110"/>
      <c r="X558" s="110"/>
      <c r="Y558" s="110"/>
      <c r="Z558" s="110"/>
    </row>
    <row r="559" spans="1:26" ht="16" x14ac:dyDescent="0.2">
      <c r="A559" s="120"/>
      <c r="B559" s="131"/>
      <c r="C559" s="131"/>
      <c r="D559" s="132"/>
      <c r="E559" s="133"/>
      <c r="F559" s="134"/>
      <c r="G559" s="133"/>
      <c r="H559" s="135"/>
      <c r="I559" s="110"/>
      <c r="J559" s="110"/>
      <c r="K559" s="110"/>
      <c r="L559" s="110"/>
      <c r="M559" s="110"/>
      <c r="N559" s="110"/>
      <c r="O559" s="110"/>
      <c r="P559" s="110"/>
      <c r="Q559" s="110"/>
      <c r="R559" s="110"/>
      <c r="S559" s="110"/>
      <c r="T559" s="110"/>
      <c r="U559" s="110"/>
      <c r="V559" s="110"/>
      <c r="W559" s="110"/>
      <c r="X559" s="110"/>
      <c r="Y559" s="110"/>
      <c r="Z559" s="110"/>
    </row>
    <row r="560" spans="1:26" ht="16" x14ac:dyDescent="0.2">
      <c r="A560" s="120"/>
      <c r="B560" s="131"/>
      <c r="C560" s="131"/>
      <c r="D560" s="132"/>
      <c r="E560" s="133"/>
      <c r="F560" s="134"/>
      <c r="G560" s="133"/>
      <c r="H560" s="135"/>
      <c r="I560" s="110"/>
      <c r="J560" s="110"/>
      <c r="K560" s="110"/>
      <c r="L560" s="110"/>
      <c r="M560" s="110"/>
      <c r="N560" s="110"/>
      <c r="O560" s="110"/>
      <c r="P560" s="110"/>
      <c r="Q560" s="110"/>
      <c r="R560" s="110"/>
      <c r="S560" s="110"/>
      <c r="T560" s="110"/>
      <c r="U560" s="110"/>
      <c r="V560" s="110"/>
      <c r="W560" s="110"/>
      <c r="X560" s="110"/>
      <c r="Y560" s="110"/>
      <c r="Z560" s="110"/>
    </row>
    <row r="561" spans="1:26" ht="16" x14ac:dyDescent="0.2">
      <c r="A561" s="120"/>
      <c r="B561" s="131"/>
      <c r="C561" s="131"/>
      <c r="D561" s="132"/>
      <c r="E561" s="133"/>
      <c r="F561" s="134"/>
      <c r="G561" s="133"/>
      <c r="H561" s="135"/>
      <c r="I561" s="110"/>
      <c r="J561" s="110"/>
      <c r="K561" s="110"/>
      <c r="L561" s="110"/>
      <c r="M561" s="110"/>
      <c r="N561" s="110"/>
      <c r="O561" s="110"/>
      <c r="P561" s="110"/>
      <c r="Q561" s="110"/>
      <c r="R561" s="110"/>
      <c r="S561" s="110"/>
      <c r="T561" s="110"/>
      <c r="U561" s="110"/>
      <c r="V561" s="110"/>
      <c r="W561" s="110"/>
      <c r="X561" s="110"/>
      <c r="Y561" s="110"/>
      <c r="Z561" s="110"/>
    </row>
    <row r="562" spans="1:26" ht="16" x14ac:dyDescent="0.2">
      <c r="A562" s="120"/>
      <c r="B562" s="131"/>
      <c r="C562" s="131"/>
      <c r="D562" s="132"/>
      <c r="E562" s="133"/>
      <c r="F562" s="134"/>
      <c r="G562" s="133"/>
      <c r="H562" s="135"/>
      <c r="I562" s="110"/>
      <c r="J562" s="110"/>
      <c r="K562" s="110"/>
      <c r="L562" s="110"/>
      <c r="M562" s="110"/>
      <c r="N562" s="110"/>
      <c r="O562" s="110"/>
      <c r="P562" s="110"/>
      <c r="Q562" s="110"/>
      <c r="R562" s="110"/>
      <c r="S562" s="110"/>
      <c r="T562" s="110"/>
      <c r="U562" s="110"/>
      <c r="V562" s="110"/>
      <c r="W562" s="110"/>
      <c r="X562" s="110"/>
      <c r="Y562" s="110"/>
      <c r="Z562" s="110"/>
    </row>
    <row r="563" spans="1:26" ht="16" x14ac:dyDescent="0.2">
      <c r="A563" s="120"/>
      <c r="B563" s="131"/>
      <c r="C563" s="131"/>
      <c r="D563" s="132"/>
      <c r="E563" s="133"/>
      <c r="F563" s="134"/>
      <c r="G563" s="133"/>
      <c r="H563" s="135"/>
      <c r="I563" s="110"/>
      <c r="J563" s="110"/>
      <c r="K563" s="110"/>
      <c r="L563" s="110"/>
      <c r="M563" s="110"/>
      <c r="N563" s="110"/>
      <c r="O563" s="110"/>
      <c r="P563" s="110"/>
      <c r="Q563" s="110"/>
      <c r="R563" s="110"/>
      <c r="S563" s="110"/>
      <c r="T563" s="110"/>
      <c r="U563" s="110"/>
      <c r="V563" s="110"/>
      <c r="W563" s="110"/>
      <c r="X563" s="110"/>
      <c r="Y563" s="110"/>
      <c r="Z563" s="110"/>
    </row>
    <row r="564" spans="1:26" ht="16" x14ac:dyDescent="0.2">
      <c r="A564" s="120"/>
      <c r="B564" s="131"/>
      <c r="C564" s="131"/>
      <c r="D564" s="132"/>
      <c r="E564" s="133"/>
      <c r="F564" s="134"/>
      <c r="G564" s="133"/>
      <c r="H564" s="135"/>
      <c r="I564" s="110"/>
      <c r="J564" s="110"/>
      <c r="K564" s="110"/>
      <c r="L564" s="110"/>
      <c r="M564" s="110"/>
      <c r="N564" s="110"/>
      <c r="O564" s="110"/>
      <c r="P564" s="110"/>
      <c r="Q564" s="110"/>
      <c r="R564" s="110"/>
      <c r="S564" s="110"/>
      <c r="T564" s="110"/>
      <c r="U564" s="110"/>
      <c r="V564" s="110"/>
      <c r="W564" s="110"/>
      <c r="X564" s="110"/>
      <c r="Y564" s="110"/>
      <c r="Z564" s="110"/>
    </row>
    <row r="565" spans="1:26" ht="16" x14ac:dyDescent="0.2">
      <c r="A565" s="120"/>
      <c r="B565" s="131"/>
      <c r="C565" s="131"/>
      <c r="D565" s="132"/>
      <c r="E565" s="133"/>
      <c r="F565" s="134"/>
      <c r="G565" s="133"/>
      <c r="H565" s="135"/>
      <c r="I565" s="110"/>
      <c r="J565" s="110"/>
      <c r="K565" s="110"/>
      <c r="L565" s="110"/>
      <c r="M565" s="110"/>
      <c r="N565" s="110"/>
      <c r="O565" s="110"/>
      <c r="P565" s="110"/>
      <c r="Q565" s="110"/>
      <c r="R565" s="110"/>
      <c r="S565" s="110"/>
      <c r="T565" s="110"/>
      <c r="U565" s="110"/>
      <c r="V565" s="110"/>
      <c r="W565" s="110"/>
      <c r="X565" s="110"/>
      <c r="Y565" s="110"/>
      <c r="Z565" s="110"/>
    </row>
    <row r="566" spans="1:26" ht="16" x14ac:dyDescent="0.2">
      <c r="A566" s="120"/>
      <c r="B566" s="131"/>
      <c r="C566" s="131"/>
      <c r="D566" s="132"/>
      <c r="E566" s="133"/>
      <c r="F566" s="134"/>
      <c r="G566" s="133"/>
      <c r="H566" s="135"/>
      <c r="I566" s="110"/>
      <c r="J566" s="110"/>
      <c r="K566" s="110"/>
      <c r="L566" s="110"/>
      <c r="M566" s="110"/>
      <c r="N566" s="110"/>
      <c r="O566" s="110"/>
      <c r="P566" s="110"/>
      <c r="Q566" s="110"/>
      <c r="R566" s="110"/>
      <c r="S566" s="110"/>
      <c r="T566" s="110"/>
      <c r="U566" s="110"/>
      <c r="V566" s="110"/>
      <c r="W566" s="110"/>
      <c r="X566" s="110"/>
      <c r="Y566" s="110"/>
      <c r="Z566" s="110"/>
    </row>
    <row r="567" spans="1:26" ht="16" x14ac:dyDescent="0.2">
      <c r="A567" s="120"/>
      <c r="B567" s="131"/>
      <c r="C567" s="131"/>
      <c r="D567" s="132"/>
      <c r="E567" s="133"/>
      <c r="F567" s="134"/>
      <c r="G567" s="133"/>
      <c r="H567" s="135"/>
      <c r="I567" s="110"/>
      <c r="J567" s="110"/>
      <c r="K567" s="110"/>
      <c r="L567" s="110"/>
      <c r="M567" s="110"/>
      <c r="N567" s="110"/>
      <c r="O567" s="110"/>
      <c r="P567" s="110"/>
      <c r="Q567" s="110"/>
      <c r="R567" s="110"/>
      <c r="S567" s="110"/>
      <c r="T567" s="110"/>
      <c r="U567" s="110"/>
      <c r="V567" s="110"/>
      <c r="W567" s="110"/>
      <c r="X567" s="110"/>
      <c r="Y567" s="110"/>
      <c r="Z567" s="110"/>
    </row>
    <row r="568" spans="1:26" ht="16" x14ac:dyDescent="0.2">
      <c r="A568" s="120"/>
      <c r="B568" s="131"/>
      <c r="C568" s="131"/>
      <c r="D568" s="132"/>
      <c r="E568" s="133"/>
      <c r="F568" s="134"/>
      <c r="G568" s="133"/>
      <c r="H568" s="135"/>
      <c r="I568" s="110"/>
      <c r="J568" s="110"/>
      <c r="K568" s="110"/>
      <c r="L568" s="110"/>
      <c r="M568" s="110"/>
      <c r="N568" s="110"/>
      <c r="O568" s="110"/>
      <c r="P568" s="110"/>
      <c r="Q568" s="110"/>
      <c r="R568" s="110"/>
      <c r="S568" s="110"/>
      <c r="T568" s="110"/>
      <c r="U568" s="110"/>
      <c r="V568" s="110"/>
      <c r="W568" s="110"/>
      <c r="X568" s="110"/>
      <c r="Y568" s="110"/>
      <c r="Z568" s="110"/>
    </row>
    <row r="569" spans="1:26" ht="16" x14ac:dyDescent="0.2">
      <c r="A569" s="120"/>
      <c r="B569" s="131"/>
      <c r="C569" s="131"/>
      <c r="D569" s="132"/>
      <c r="E569" s="133"/>
      <c r="F569" s="134"/>
      <c r="G569" s="133"/>
      <c r="H569" s="135"/>
      <c r="I569" s="110"/>
      <c r="J569" s="110"/>
      <c r="K569" s="110"/>
      <c r="L569" s="110"/>
      <c r="M569" s="110"/>
      <c r="N569" s="110"/>
      <c r="O569" s="110"/>
      <c r="P569" s="110"/>
      <c r="Q569" s="110"/>
      <c r="R569" s="110"/>
      <c r="S569" s="110"/>
      <c r="T569" s="110"/>
      <c r="U569" s="110"/>
      <c r="V569" s="110"/>
      <c r="W569" s="110"/>
      <c r="X569" s="110"/>
      <c r="Y569" s="110"/>
      <c r="Z569" s="110"/>
    </row>
    <row r="570" spans="1:26" ht="16" x14ac:dyDescent="0.2">
      <c r="A570" s="120"/>
      <c r="B570" s="131"/>
      <c r="C570" s="131"/>
      <c r="D570" s="132"/>
      <c r="E570" s="133"/>
      <c r="F570" s="134"/>
      <c r="G570" s="133"/>
      <c r="H570" s="135"/>
      <c r="I570" s="110"/>
      <c r="J570" s="110"/>
      <c r="K570" s="110"/>
      <c r="L570" s="110"/>
      <c r="M570" s="110"/>
      <c r="N570" s="110"/>
      <c r="O570" s="110"/>
      <c r="P570" s="110"/>
      <c r="Q570" s="110"/>
      <c r="R570" s="110"/>
      <c r="S570" s="110"/>
      <c r="T570" s="110"/>
      <c r="U570" s="110"/>
      <c r="V570" s="110"/>
      <c r="W570" s="110"/>
      <c r="X570" s="110"/>
      <c r="Y570" s="110"/>
      <c r="Z570" s="110"/>
    </row>
    <row r="571" spans="1:26" ht="16" x14ac:dyDescent="0.2">
      <c r="A571" s="120"/>
      <c r="B571" s="131"/>
      <c r="C571" s="131"/>
      <c r="D571" s="132"/>
      <c r="E571" s="133"/>
      <c r="F571" s="134"/>
      <c r="G571" s="133"/>
      <c r="H571" s="135"/>
      <c r="I571" s="110"/>
      <c r="J571" s="110"/>
      <c r="K571" s="110"/>
      <c r="L571" s="110"/>
      <c r="M571" s="110"/>
      <c r="N571" s="110"/>
      <c r="O571" s="110"/>
      <c r="P571" s="110"/>
      <c r="Q571" s="110"/>
      <c r="R571" s="110"/>
      <c r="S571" s="110"/>
      <c r="T571" s="110"/>
      <c r="U571" s="110"/>
      <c r="V571" s="110"/>
      <c r="W571" s="110"/>
      <c r="X571" s="110"/>
      <c r="Y571" s="110"/>
      <c r="Z571" s="110"/>
    </row>
    <row r="572" spans="1:26" ht="16" x14ac:dyDescent="0.2">
      <c r="A572" s="120"/>
      <c r="B572" s="131"/>
      <c r="C572" s="131"/>
      <c r="D572" s="132"/>
      <c r="E572" s="133"/>
      <c r="F572" s="134"/>
      <c r="G572" s="133"/>
      <c r="H572" s="135"/>
      <c r="I572" s="110"/>
      <c r="J572" s="110"/>
      <c r="K572" s="110"/>
      <c r="L572" s="110"/>
      <c r="M572" s="110"/>
      <c r="N572" s="110"/>
      <c r="O572" s="110"/>
      <c r="P572" s="110"/>
      <c r="Q572" s="110"/>
      <c r="R572" s="110"/>
      <c r="S572" s="110"/>
      <c r="T572" s="110"/>
      <c r="U572" s="110"/>
      <c r="V572" s="110"/>
      <c r="W572" s="110"/>
      <c r="X572" s="110"/>
      <c r="Y572" s="110"/>
      <c r="Z572" s="110"/>
    </row>
    <row r="573" spans="1:26" ht="16" x14ac:dyDescent="0.2">
      <c r="A573" s="120"/>
      <c r="B573" s="131"/>
      <c r="C573" s="131"/>
      <c r="D573" s="132"/>
      <c r="E573" s="133"/>
      <c r="F573" s="134"/>
      <c r="G573" s="133"/>
      <c r="H573" s="135"/>
      <c r="I573" s="110"/>
      <c r="J573" s="110"/>
      <c r="K573" s="110"/>
      <c r="L573" s="110"/>
      <c r="M573" s="110"/>
      <c r="N573" s="110"/>
      <c r="O573" s="110"/>
      <c r="P573" s="110"/>
      <c r="Q573" s="110"/>
      <c r="R573" s="110"/>
      <c r="S573" s="110"/>
      <c r="T573" s="110"/>
      <c r="U573" s="110"/>
      <c r="V573" s="110"/>
      <c r="W573" s="110"/>
      <c r="X573" s="110"/>
      <c r="Y573" s="110"/>
      <c r="Z573" s="110"/>
    </row>
    <row r="574" spans="1:26" ht="16" x14ac:dyDescent="0.2">
      <c r="A574" s="120"/>
      <c r="B574" s="131"/>
      <c r="C574" s="131"/>
      <c r="D574" s="132"/>
      <c r="E574" s="133"/>
      <c r="F574" s="134"/>
      <c r="G574" s="133"/>
      <c r="H574" s="135"/>
      <c r="I574" s="110"/>
      <c r="J574" s="110"/>
      <c r="K574" s="110"/>
      <c r="L574" s="110"/>
      <c r="M574" s="110"/>
      <c r="N574" s="110"/>
      <c r="O574" s="110"/>
      <c r="P574" s="110"/>
      <c r="Q574" s="110"/>
      <c r="R574" s="110"/>
      <c r="S574" s="110"/>
      <c r="T574" s="110"/>
      <c r="U574" s="110"/>
      <c r="V574" s="110"/>
      <c r="W574" s="110"/>
      <c r="X574" s="110"/>
      <c r="Y574" s="110"/>
      <c r="Z574" s="110"/>
    </row>
    <row r="575" spans="1:26" ht="16" x14ac:dyDescent="0.2">
      <c r="A575" s="120"/>
      <c r="B575" s="131"/>
      <c r="C575" s="131"/>
      <c r="D575" s="132"/>
      <c r="E575" s="133"/>
      <c r="F575" s="134"/>
      <c r="G575" s="133"/>
      <c r="H575" s="135"/>
      <c r="I575" s="110"/>
      <c r="J575" s="110"/>
      <c r="K575" s="110"/>
      <c r="L575" s="110"/>
      <c r="M575" s="110"/>
      <c r="N575" s="110"/>
      <c r="O575" s="110"/>
      <c r="P575" s="110"/>
      <c r="Q575" s="110"/>
      <c r="R575" s="110"/>
      <c r="S575" s="110"/>
      <c r="T575" s="110"/>
      <c r="U575" s="110"/>
      <c r="V575" s="110"/>
      <c r="W575" s="110"/>
      <c r="X575" s="110"/>
      <c r="Y575" s="110"/>
      <c r="Z575" s="110"/>
    </row>
    <row r="576" spans="1:26" ht="16" x14ac:dyDescent="0.2">
      <c r="A576" s="120"/>
      <c r="B576" s="131"/>
      <c r="C576" s="131"/>
      <c r="D576" s="132"/>
      <c r="E576" s="133"/>
      <c r="F576" s="134"/>
      <c r="G576" s="133"/>
      <c r="H576" s="135"/>
      <c r="I576" s="110"/>
      <c r="J576" s="110"/>
      <c r="K576" s="110"/>
      <c r="L576" s="110"/>
      <c r="M576" s="110"/>
      <c r="N576" s="110"/>
      <c r="O576" s="110"/>
      <c r="P576" s="110"/>
      <c r="Q576" s="110"/>
      <c r="R576" s="110"/>
      <c r="S576" s="110"/>
      <c r="T576" s="110"/>
      <c r="U576" s="110"/>
      <c r="V576" s="110"/>
      <c r="W576" s="110"/>
      <c r="X576" s="110"/>
      <c r="Y576" s="110"/>
      <c r="Z576" s="110"/>
    </row>
    <row r="577" spans="1:26" ht="16" x14ac:dyDescent="0.2">
      <c r="A577" s="120"/>
      <c r="B577" s="131"/>
      <c r="C577" s="131"/>
      <c r="D577" s="132"/>
      <c r="E577" s="133"/>
      <c r="F577" s="134"/>
      <c r="G577" s="133"/>
      <c r="H577" s="135"/>
      <c r="I577" s="110"/>
      <c r="J577" s="110"/>
      <c r="K577" s="110"/>
      <c r="L577" s="110"/>
      <c r="M577" s="110"/>
      <c r="N577" s="110"/>
      <c r="O577" s="110"/>
      <c r="P577" s="110"/>
      <c r="Q577" s="110"/>
      <c r="R577" s="110"/>
      <c r="S577" s="110"/>
      <c r="T577" s="110"/>
      <c r="U577" s="110"/>
      <c r="V577" s="110"/>
      <c r="W577" s="110"/>
      <c r="X577" s="110"/>
      <c r="Y577" s="110"/>
      <c r="Z577" s="110"/>
    </row>
    <row r="578" spans="1:26" ht="16" x14ac:dyDescent="0.2">
      <c r="A578" s="120"/>
      <c r="B578" s="131"/>
      <c r="C578" s="131"/>
      <c r="D578" s="132"/>
      <c r="E578" s="133"/>
      <c r="F578" s="134"/>
      <c r="G578" s="133"/>
      <c r="H578" s="135"/>
      <c r="I578" s="110"/>
      <c r="J578" s="110"/>
      <c r="K578" s="110"/>
      <c r="L578" s="110"/>
      <c r="M578" s="110"/>
      <c r="N578" s="110"/>
      <c r="O578" s="110"/>
      <c r="P578" s="110"/>
      <c r="Q578" s="110"/>
      <c r="R578" s="110"/>
      <c r="S578" s="110"/>
      <c r="T578" s="110"/>
      <c r="U578" s="110"/>
      <c r="V578" s="110"/>
      <c r="W578" s="110"/>
      <c r="X578" s="110"/>
      <c r="Y578" s="110"/>
      <c r="Z578" s="110"/>
    </row>
    <row r="579" spans="1:26" ht="16" x14ac:dyDescent="0.2">
      <c r="A579" s="120"/>
      <c r="B579" s="131"/>
      <c r="C579" s="131"/>
      <c r="D579" s="132"/>
      <c r="E579" s="133"/>
      <c r="F579" s="134"/>
      <c r="G579" s="133"/>
      <c r="H579" s="135"/>
      <c r="I579" s="110"/>
      <c r="J579" s="110"/>
      <c r="K579" s="110"/>
      <c r="L579" s="110"/>
      <c r="M579" s="110"/>
      <c r="N579" s="110"/>
      <c r="O579" s="110"/>
      <c r="P579" s="110"/>
      <c r="Q579" s="110"/>
      <c r="R579" s="110"/>
      <c r="S579" s="110"/>
      <c r="T579" s="110"/>
      <c r="U579" s="110"/>
      <c r="V579" s="110"/>
      <c r="W579" s="110"/>
      <c r="X579" s="110"/>
      <c r="Y579" s="110"/>
      <c r="Z579" s="110"/>
    </row>
    <row r="580" spans="1:26" ht="16" x14ac:dyDescent="0.2">
      <c r="A580" s="120"/>
      <c r="B580" s="131"/>
      <c r="C580" s="131"/>
      <c r="D580" s="132"/>
      <c r="E580" s="133"/>
      <c r="F580" s="134"/>
      <c r="G580" s="133"/>
      <c r="H580" s="135"/>
      <c r="I580" s="110"/>
      <c r="J580" s="110"/>
      <c r="K580" s="110"/>
      <c r="L580" s="110"/>
      <c r="M580" s="110"/>
      <c r="N580" s="110"/>
      <c r="O580" s="110"/>
      <c r="P580" s="110"/>
      <c r="Q580" s="110"/>
      <c r="R580" s="110"/>
      <c r="S580" s="110"/>
      <c r="T580" s="110"/>
      <c r="U580" s="110"/>
      <c r="V580" s="110"/>
      <c r="W580" s="110"/>
      <c r="X580" s="110"/>
      <c r="Y580" s="110"/>
      <c r="Z580" s="110"/>
    </row>
    <row r="581" spans="1:26" ht="16" x14ac:dyDescent="0.2">
      <c r="A581" s="120"/>
      <c r="B581" s="131"/>
      <c r="C581" s="131"/>
      <c r="D581" s="132"/>
      <c r="E581" s="133"/>
      <c r="F581" s="134"/>
      <c r="G581" s="133"/>
      <c r="H581" s="135"/>
      <c r="I581" s="110"/>
      <c r="J581" s="110"/>
      <c r="K581" s="110"/>
      <c r="L581" s="110"/>
      <c r="M581" s="110"/>
      <c r="N581" s="110"/>
      <c r="O581" s="110"/>
      <c r="P581" s="110"/>
      <c r="Q581" s="110"/>
      <c r="R581" s="110"/>
      <c r="S581" s="110"/>
      <c r="T581" s="110"/>
      <c r="U581" s="110"/>
      <c r="V581" s="110"/>
      <c r="W581" s="110"/>
      <c r="X581" s="110"/>
      <c r="Y581" s="110"/>
      <c r="Z581" s="110"/>
    </row>
    <row r="582" spans="1:26" ht="16" x14ac:dyDescent="0.2">
      <c r="A582" s="120"/>
      <c r="B582" s="131"/>
      <c r="C582" s="131"/>
      <c r="D582" s="132"/>
      <c r="E582" s="133"/>
      <c r="F582" s="134"/>
      <c r="G582" s="133"/>
      <c r="H582" s="135"/>
      <c r="I582" s="110"/>
      <c r="J582" s="110"/>
      <c r="K582" s="110"/>
      <c r="L582" s="110"/>
      <c r="M582" s="110"/>
      <c r="N582" s="110"/>
      <c r="O582" s="110"/>
      <c r="P582" s="110"/>
      <c r="Q582" s="110"/>
      <c r="R582" s="110"/>
      <c r="S582" s="110"/>
      <c r="T582" s="110"/>
      <c r="U582" s="110"/>
      <c r="V582" s="110"/>
      <c r="W582" s="110"/>
      <c r="X582" s="110"/>
      <c r="Y582" s="110"/>
      <c r="Z582" s="110"/>
    </row>
    <row r="583" spans="1:26" ht="16" x14ac:dyDescent="0.2">
      <c r="A583" s="120"/>
      <c r="B583" s="131"/>
      <c r="C583" s="131"/>
      <c r="D583" s="132"/>
      <c r="E583" s="133"/>
      <c r="F583" s="134"/>
      <c r="G583" s="133"/>
      <c r="H583" s="135"/>
      <c r="I583" s="110"/>
      <c r="J583" s="110"/>
      <c r="K583" s="110"/>
      <c r="L583" s="110"/>
      <c r="M583" s="110"/>
      <c r="N583" s="110"/>
      <c r="O583" s="110"/>
      <c r="P583" s="110"/>
      <c r="Q583" s="110"/>
      <c r="R583" s="110"/>
      <c r="S583" s="110"/>
      <c r="T583" s="110"/>
      <c r="U583" s="110"/>
      <c r="V583" s="110"/>
      <c r="W583" s="110"/>
      <c r="X583" s="110"/>
      <c r="Y583" s="110"/>
      <c r="Z583" s="110"/>
    </row>
    <row r="584" spans="1:26" ht="16" x14ac:dyDescent="0.2">
      <c r="A584" s="120"/>
      <c r="B584" s="131"/>
      <c r="C584" s="131"/>
      <c r="D584" s="132"/>
      <c r="E584" s="133"/>
      <c r="F584" s="134"/>
      <c r="G584" s="133"/>
      <c r="H584" s="135"/>
      <c r="I584" s="110"/>
      <c r="J584" s="110"/>
      <c r="K584" s="110"/>
      <c r="L584" s="110"/>
      <c r="M584" s="110"/>
      <c r="N584" s="110"/>
      <c r="O584" s="110"/>
      <c r="P584" s="110"/>
      <c r="Q584" s="110"/>
      <c r="R584" s="110"/>
      <c r="S584" s="110"/>
      <c r="T584" s="110"/>
      <c r="U584" s="110"/>
      <c r="V584" s="110"/>
      <c r="W584" s="110"/>
      <c r="X584" s="110"/>
      <c r="Y584" s="110"/>
      <c r="Z584" s="110"/>
    </row>
    <row r="585" spans="1:26" ht="16" x14ac:dyDescent="0.2">
      <c r="A585" s="120"/>
      <c r="B585" s="131"/>
      <c r="C585" s="131"/>
      <c r="D585" s="132"/>
      <c r="E585" s="133"/>
      <c r="F585" s="134"/>
      <c r="G585" s="133"/>
      <c r="H585" s="135"/>
      <c r="I585" s="110"/>
      <c r="J585" s="110"/>
      <c r="K585" s="110"/>
      <c r="L585" s="110"/>
      <c r="M585" s="110"/>
      <c r="N585" s="110"/>
      <c r="O585" s="110"/>
      <c r="P585" s="110"/>
      <c r="Q585" s="110"/>
      <c r="R585" s="110"/>
      <c r="S585" s="110"/>
      <c r="T585" s="110"/>
      <c r="U585" s="110"/>
      <c r="V585" s="110"/>
      <c r="W585" s="110"/>
      <c r="X585" s="110"/>
      <c r="Y585" s="110"/>
      <c r="Z585" s="110"/>
    </row>
    <row r="586" spans="1:26" ht="16" x14ac:dyDescent="0.2">
      <c r="A586" s="120"/>
      <c r="B586" s="131"/>
      <c r="C586" s="131"/>
      <c r="D586" s="132"/>
      <c r="E586" s="133"/>
      <c r="F586" s="134"/>
      <c r="G586" s="133"/>
      <c r="H586" s="135"/>
      <c r="I586" s="110"/>
      <c r="J586" s="110"/>
      <c r="K586" s="110"/>
      <c r="L586" s="110"/>
      <c r="M586" s="110"/>
      <c r="N586" s="110"/>
      <c r="O586" s="110"/>
      <c r="P586" s="110"/>
      <c r="Q586" s="110"/>
      <c r="R586" s="110"/>
      <c r="S586" s="110"/>
      <c r="T586" s="110"/>
      <c r="U586" s="110"/>
      <c r="V586" s="110"/>
      <c r="W586" s="110"/>
      <c r="X586" s="110"/>
      <c r="Y586" s="110"/>
      <c r="Z586" s="110"/>
    </row>
    <row r="587" spans="1:26" ht="16" x14ac:dyDescent="0.2">
      <c r="A587" s="120"/>
      <c r="B587" s="131"/>
      <c r="C587" s="131"/>
      <c r="D587" s="132"/>
      <c r="E587" s="133"/>
      <c r="F587" s="134"/>
      <c r="G587" s="133"/>
      <c r="H587" s="135"/>
      <c r="I587" s="110"/>
      <c r="J587" s="110"/>
      <c r="K587" s="110"/>
      <c r="L587" s="110"/>
      <c r="M587" s="110"/>
      <c r="N587" s="110"/>
      <c r="O587" s="110"/>
      <c r="P587" s="110"/>
      <c r="Q587" s="110"/>
      <c r="R587" s="110"/>
      <c r="S587" s="110"/>
      <c r="T587" s="110"/>
      <c r="U587" s="110"/>
      <c r="V587" s="110"/>
      <c r="W587" s="110"/>
      <c r="X587" s="110"/>
      <c r="Y587" s="110"/>
      <c r="Z587" s="110"/>
    </row>
    <row r="588" spans="1:26" ht="16" x14ac:dyDescent="0.2">
      <c r="A588" s="120"/>
      <c r="B588" s="131"/>
      <c r="C588" s="131"/>
      <c r="D588" s="132"/>
      <c r="E588" s="133"/>
      <c r="F588" s="134"/>
      <c r="G588" s="133"/>
      <c r="H588" s="135"/>
      <c r="I588" s="110"/>
      <c r="J588" s="110"/>
      <c r="K588" s="110"/>
      <c r="L588" s="110"/>
      <c r="M588" s="110"/>
      <c r="N588" s="110"/>
      <c r="O588" s="110"/>
      <c r="P588" s="110"/>
      <c r="Q588" s="110"/>
      <c r="R588" s="110"/>
      <c r="S588" s="110"/>
      <c r="T588" s="110"/>
      <c r="U588" s="110"/>
      <c r="V588" s="110"/>
      <c r="W588" s="110"/>
      <c r="X588" s="110"/>
      <c r="Y588" s="110"/>
      <c r="Z588" s="110"/>
    </row>
    <row r="589" spans="1:26" ht="16" x14ac:dyDescent="0.2">
      <c r="A589" s="120"/>
      <c r="B589" s="131"/>
      <c r="C589" s="131"/>
      <c r="D589" s="132"/>
      <c r="E589" s="133"/>
      <c r="F589" s="134"/>
      <c r="G589" s="133"/>
      <c r="H589" s="135"/>
      <c r="I589" s="110"/>
      <c r="J589" s="110"/>
      <c r="K589" s="110"/>
      <c r="L589" s="110"/>
      <c r="M589" s="110"/>
      <c r="N589" s="110"/>
      <c r="O589" s="110"/>
      <c r="P589" s="110"/>
      <c r="Q589" s="110"/>
      <c r="R589" s="110"/>
      <c r="S589" s="110"/>
      <c r="T589" s="110"/>
      <c r="U589" s="110"/>
      <c r="V589" s="110"/>
      <c r="W589" s="110"/>
      <c r="X589" s="110"/>
      <c r="Y589" s="110"/>
      <c r="Z589" s="110"/>
    </row>
    <row r="590" spans="1:26" ht="16" x14ac:dyDescent="0.2">
      <c r="A590" s="120"/>
      <c r="B590" s="131"/>
      <c r="C590" s="131"/>
      <c r="D590" s="132"/>
      <c r="E590" s="133"/>
      <c r="F590" s="134"/>
      <c r="G590" s="133"/>
      <c r="H590" s="135"/>
      <c r="I590" s="110"/>
      <c r="J590" s="110"/>
      <c r="K590" s="110"/>
      <c r="L590" s="110"/>
      <c r="M590" s="110"/>
      <c r="N590" s="110"/>
      <c r="O590" s="110"/>
      <c r="P590" s="110"/>
      <c r="Q590" s="110"/>
      <c r="R590" s="110"/>
      <c r="S590" s="110"/>
      <c r="T590" s="110"/>
      <c r="U590" s="110"/>
      <c r="V590" s="110"/>
      <c r="W590" s="110"/>
      <c r="X590" s="110"/>
      <c r="Y590" s="110"/>
      <c r="Z590" s="110"/>
    </row>
    <row r="591" spans="1:26" ht="16" x14ac:dyDescent="0.2">
      <c r="A591" s="120"/>
      <c r="B591" s="131"/>
      <c r="C591" s="131"/>
      <c r="D591" s="132"/>
      <c r="E591" s="133"/>
      <c r="F591" s="134"/>
      <c r="G591" s="133"/>
      <c r="H591" s="135"/>
      <c r="I591" s="110"/>
      <c r="J591" s="110"/>
      <c r="K591" s="110"/>
      <c r="L591" s="110"/>
      <c r="M591" s="110"/>
      <c r="N591" s="110"/>
      <c r="O591" s="110"/>
      <c r="P591" s="110"/>
      <c r="Q591" s="110"/>
      <c r="R591" s="110"/>
      <c r="S591" s="110"/>
      <c r="T591" s="110"/>
      <c r="U591" s="110"/>
      <c r="V591" s="110"/>
      <c r="W591" s="110"/>
      <c r="X591" s="110"/>
      <c r="Y591" s="110"/>
      <c r="Z591" s="110"/>
    </row>
    <row r="592" spans="1:26" ht="16" x14ac:dyDescent="0.2">
      <c r="A592" s="120"/>
      <c r="B592" s="131"/>
      <c r="C592" s="131"/>
      <c r="D592" s="132"/>
      <c r="E592" s="133"/>
      <c r="F592" s="134"/>
      <c r="G592" s="133"/>
      <c r="H592" s="135"/>
      <c r="I592" s="110"/>
      <c r="J592" s="110"/>
      <c r="K592" s="110"/>
      <c r="L592" s="110"/>
      <c r="M592" s="110"/>
      <c r="N592" s="110"/>
      <c r="O592" s="110"/>
      <c r="P592" s="110"/>
      <c r="Q592" s="110"/>
      <c r="R592" s="110"/>
      <c r="S592" s="110"/>
      <c r="T592" s="110"/>
      <c r="U592" s="110"/>
      <c r="V592" s="110"/>
      <c r="W592" s="110"/>
      <c r="X592" s="110"/>
      <c r="Y592" s="110"/>
      <c r="Z592" s="110"/>
    </row>
    <row r="593" spans="1:26" ht="16" x14ac:dyDescent="0.2">
      <c r="A593" s="120"/>
      <c r="B593" s="131"/>
      <c r="C593" s="131"/>
      <c r="D593" s="132"/>
      <c r="E593" s="133"/>
      <c r="F593" s="134"/>
      <c r="G593" s="133"/>
      <c r="H593" s="135"/>
      <c r="I593" s="110"/>
      <c r="J593" s="110"/>
      <c r="K593" s="110"/>
      <c r="L593" s="110"/>
      <c r="M593" s="110"/>
      <c r="N593" s="110"/>
      <c r="O593" s="110"/>
      <c r="P593" s="110"/>
      <c r="Q593" s="110"/>
      <c r="R593" s="110"/>
      <c r="S593" s="110"/>
      <c r="T593" s="110"/>
      <c r="U593" s="110"/>
      <c r="V593" s="110"/>
      <c r="W593" s="110"/>
      <c r="X593" s="110"/>
      <c r="Y593" s="110"/>
      <c r="Z593" s="110"/>
    </row>
    <row r="594" spans="1:26" ht="16" x14ac:dyDescent="0.2">
      <c r="A594" s="120"/>
      <c r="B594" s="131"/>
      <c r="C594" s="131"/>
      <c r="D594" s="132"/>
      <c r="E594" s="133"/>
      <c r="F594" s="134"/>
      <c r="G594" s="133"/>
      <c r="H594" s="135"/>
      <c r="I594" s="110"/>
      <c r="J594" s="110"/>
      <c r="K594" s="110"/>
      <c r="L594" s="110"/>
      <c r="M594" s="110"/>
      <c r="N594" s="110"/>
      <c r="O594" s="110"/>
      <c r="P594" s="110"/>
      <c r="Q594" s="110"/>
      <c r="R594" s="110"/>
      <c r="S594" s="110"/>
      <c r="T594" s="110"/>
      <c r="U594" s="110"/>
      <c r="V594" s="110"/>
      <c r="W594" s="110"/>
      <c r="X594" s="110"/>
      <c r="Y594" s="110"/>
      <c r="Z594" s="110"/>
    </row>
    <row r="595" spans="1:26" ht="16" x14ac:dyDescent="0.2">
      <c r="A595" s="120"/>
      <c r="B595" s="131"/>
      <c r="C595" s="131"/>
      <c r="D595" s="132"/>
      <c r="E595" s="133"/>
      <c r="F595" s="134"/>
      <c r="G595" s="133"/>
      <c r="H595" s="135"/>
      <c r="I595" s="110"/>
      <c r="J595" s="110"/>
      <c r="K595" s="110"/>
      <c r="L595" s="110"/>
      <c r="M595" s="110"/>
      <c r="N595" s="110"/>
      <c r="O595" s="110"/>
      <c r="P595" s="110"/>
      <c r="Q595" s="110"/>
      <c r="R595" s="110"/>
      <c r="S595" s="110"/>
      <c r="T595" s="110"/>
      <c r="U595" s="110"/>
      <c r="V595" s="110"/>
      <c r="W595" s="110"/>
      <c r="X595" s="110"/>
      <c r="Y595" s="110"/>
      <c r="Z595" s="110"/>
    </row>
    <row r="596" spans="1:26" ht="16" x14ac:dyDescent="0.2">
      <c r="A596" s="120"/>
      <c r="B596" s="131"/>
      <c r="C596" s="131"/>
      <c r="D596" s="132"/>
      <c r="E596" s="133"/>
      <c r="F596" s="134"/>
      <c r="G596" s="133"/>
      <c r="H596" s="135"/>
      <c r="I596" s="110"/>
      <c r="J596" s="110"/>
      <c r="K596" s="110"/>
      <c r="L596" s="110"/>
      <c r="M596" s="110"/>
      <c r="N596" s="110"/>
      <c r="O596" s="110"/>
      <c r="P596" s="110"/>
      <c r="Q596" s="110"/>
      <c r="R596" s="110"/>
      <c r="S596" s="110"/>
      <c r="T596" s="110"/>
      <c r="U596" s="110"/>
      <c r="V596" s="110"/>
      <c r="W596" s="110"/>
      <c r="X596" s="110"/>
      <c r="Y596" s="110"/>
      <c r="Z596" s="110"/>
    </row>
    <row r="597" spans="1:26" ht="16" x14ac:dyDescent="0.2">
      <c r="A597" s="120"/>
      <c r="B597" s="131"/>
      <c r="C597" s="131"/>
      <c r="D597" s="132"/>
      <c r="E597" s="133"/>
      <c r="F597" s="134"/>
      <c r="G597" s="133"/>
      <c r="H597" s="135"/>
      <c r="I597" s="110"/>
      <c r="J597" s="110"/>
      <c r="K597" s="110"/>
      <c r="L597" s="110"/>
      <c r="M597" s="110"/>
      <c r="N597" s="110"/>
      <c r="O597" s="110"/>
      <c r="P597" s="110"/>
      <c r="Q597" s="110"/>
      <c r="R597" s="110"/>
      <c r="S597" s="110"/>
      <c r="T597" s="110"/>
      <c r="U597" s="110"/>
      <c r="V597" s="110"/>
      <c r="W597" s="110"/>
      <c r="X597" s="110"/>
      <c r="Y597" s="110"/>
      <c r="Z597" s="110"/>
    </row>
    <row r="598" spans="1:26" ht="16" x14ac:dyDescent="0.2">
      <c r="A598" s="120"/>
      <c r="B598" s="131"/>
      <c r="C598" s="131"/>
      <c r="D598" s="132"/>
      <c r="E598" s="133"/>
      <c r="F598" s="134"/>
      <c r="G598" s="133"/>
      <c r="H598" s="135"/>
      <c r="I598" s="110"/>
      <c r="J598" s="110"/>
      <c r="K598" s="110"/>
      <c r="L598" s="110"/>
      <c r="M598" s="110"/>
      <c r="N598" s="110"/>
      <c r="O598" s="110"/>
      <c r="P598" s="110"/>
      <c r="Q598" s="110"/>
      <c r="R598" s="110"/>
      <c r="S598" s="110"/>
      <c r="T598" s="110"/>
      <c r="U598" s="110"/>
      <c r="V598" s="110"/>
      <c r="W598" s="110"/>
      <c r="X598" s="110"/>
      <c r="Y598" s="110"/>
      <c r="Z598" s="110"/>
    </row>
    <row r="599" spans="1:26" ht="16" x14ac:dyDescent="0.2">
      <c r="A599" s="120"/>
      <c r="B599" s="131"/>
      <c r="C599" s="131"/>
      <c r="D599" s="132"/>
      <c r="E599" s="133"/>
      <c r="F599" s="134"/>
      <c r="G599" s="133"/>
      <c r="H599" s="135"/>
      <c r="I599" s="110"/>
      <c r="J599" s="110"/>
      <c r="K599" s="110"/>
      <c r="L599" s="110"/>
      <c r="M599" s="110"/>
      <c r="N599" s="110"/>
      <c r="O599" s="110"/>
      <c r="P599" s="110"/>
      <c r="Q599" s="110"/>
      <c r="R599" s="110"/>
      <c r="S599" s="110"/>
      <c r="T599" s="110"/>
      <c r="U599" s="110"/>
      <c r="V599" s="110"/>
      <c r="W599" s="110"/>
      <c r="X599" s="110"/>
      <c r="Y599" s="110"/>
      <c r="Z599" s="110"/>
    </row>
    <row r="600" spans="1:26" ht="16" x14ac:dyDescent="0.2">
      <c r="A600" s="120"/>
      <c r="B600" s="131"/>
      <c r="C600" s="131"/>
      <c r="D600" s="132"/>
      <c r="E600" s="133"/>
      <c r="F600" s="134"/>
      <c r="G600" s="133"/>
      <c r="H600" s="135"/>
      <c r="I600" s="110"/>
      <c r="J600" s="110"/>
      <c r="K600" s="110"/>
      <c r="L600" s="110"/>
      <c r="M600" s="110"/>
      <c r="N600" s="110"/>
      <c r="O600" s="110"/>
      <c r="P600" s="110"/>
      <c r="Q600" s="110"/>
      <c r="R600" s="110"/>
      <c r="S600" s="110"/>
      <c r="T600" s="110"/>
      <c r="U600" s="110"/>
      <c r="V600" s="110"/>
      <c r="W600" s="110"/>
      <c r="X600" s="110"/>
      <c r="Y600" s="110"/>
      <c r="Z600" s="110"/>
    </row>
    <row r="601" spans="1:26" ht="16" x14ac:dyDescent="0.2">
      <c r="A601" s="120"/>
      <c r="B601" s="131"/>
      <c r="C601" s="131"/>
      <c r="D601" s="132"/>
      <c r="E601" s="133"/>
      <c r="F601" s="134"/>
      <c r="G601" s="133"/>
      <c r="H601" s="135"/>
      <c r="I601" s="110"/>
      <c r="J601" s="110"/>
      <c r="K601" s="110"/>
      <c r="L601" s="110"/>
      <c r="M601" s="110"/>
      <c r="N601" s="110"/>
      <c r="O601" s="110"/>
      <c r="P601" s="110"/>
      <c r="Q601" s="110"/>
      <c r="R601" s="110"/>
      <c r="S601" s="110"/>
      <c r="T601" s="110"/>
      <c r="U601" s="110"/>
      <c r="V601" s="110"/>
      <c r="W601" s="110"/>
      <c r="X601" s="110"/>
      <c r="Y601" s="110"/>
      <c r="Z601" s="110"/>
    </row>
    <row r="602" spans="1:26" ht="16" x14ac:dyDescent="0.2">
      <c r="A602" s="120"/>
      <c r="B602" s="131"/>
      <c r="C602" s="131"/>
      <c r="D602" s="132"/>
      <c r="E602" s="133"/>
      <c r="F602" s="134"/>
      <c r="G602" s="133"/>
      <c r="H602" s="135"/>
      <c r="I602" s="110"/>
      <c r="J602" s="110"/>
      <c r="K602" s="110"/>
      <c r="L602" s="110"/>
      <c r="M602" s="110"/>
      <c r="N602" s="110"/>
      <c r="O602" s="110"/>
      <c r="P602" s="110"/>
      <c r="Q602" s="110"/>
      <c r="R602" s="110"/>
      <c r="S602" s="110"/>
      <c r="T602" s="110"/>
      <c r="U602" s="110"/>
      <c r="V602" s="110"/>
      <c r="W602" s="110"/>
      <c r="X602" s="110"/>
      <c r="Y602" s="110"/>
      <c r="Z602" s="110"/>
    </row>
    <row r="603" spans="1:26" ht="16" x14ac:dyDescent="0.2">
      <c r="A603" s="120"/>
      <c r="B603" s="131"/>
      <c r="C603" s="131"/>
      <c r="D603" s="132"/>
      <c r="E603" s="133"/>
      <c r="F603" s="134"/>
      <c r="G603" s="133"/>
      <c r="H603" s="135"/>
      <c r="I603" s="110"/>
      <c r="J603" s="110"/>
      <c r="K603" s="110"/>
      <c r="L603" s="110"/>
      <c r="M603" s="110"/>
      <c r="N603" s="110"/>
      <c r="O603" s="110"/>
      <c r="P603" s="110"/>
      <c r="Q603" s="110"/>
      <c r="R603" s="110"/>
      <c r="S603" s="110"/>
      <c r="T603" s="110"/>
      <c r="U603" s="110"/>
      <c r="V603" s="110"/>
      <c r="W603" s="110"/>
      <c r="X603" s="110"/>
      <c r="Y603" s="110"/>
      <c r="Z603" s="110"/>
    </row>
    <row r="604" spans="1:26" ht="16" x14ac:dyDescent="0.2">
      <c r="A604" s="120"/>
      <c r="B604" s="131"/>
      <c r="C604" s="131"/>
      <c r="D604" s="132"/>
      <c r="E604" s="133"/>
      <c r="F604" s="134"/>
      <c r="G604" s="133"/>
      <c r="H604" s="135"/>
      <c r="I604" s="110"/>
      <c r="J604" s="110"/>
      <c r="K604" s="110"/>
      <c r="L604" s="110"/>
      <c r="M604" s="110"/>
      <c r="N604" s="110"/>
      <c r="O604" s="110"/>
      <c r="P604" s="110"/>
      <c r="Q604" s="110"/>
      <c r="R604" s="110"/>
      <c r="S604" s="110"/>
      <c r="T604" s="110"/>
      <c r="U604" s="110"/>
      <c r="V604" s="110"/>
      <c r="W604" s="110"/>
      <c r="X604" s="110"/>
      <c r="Y604" s="110"/>
      <c r="Z604" s="110"/>
    </row>
    <row r="605" spans="1:26" ht="16" x14ac:dyDescent="0.2">
      <c r="A605" s="120"/>
      <c r="B605" s="131"/>
      <c r="C605" s="131"/>
      <c r="D605" s="132"/>
      <c r="E605" s="133"/>
      <c r="F605" s="134"/>
      <c r="G605" s="133"/>
      <c r="H605" s="135"/>
      <c r="I605" s="110"/>
      <c r="J605" s="110"/>
      <c r="K605" s="110"/>
      <c r="L605" s="110"/>
      <c r="M605" s="110"/>
      <c r="N605" s="110"/>
      <c r="O605" s="110"/>
      <c r="P605" s="110"/>
      <c r="Q605" s="110"/>
      <c r="R605" s="110"/>
      <c r="S605" s="110"/>
      <c r="T605" s="110"/>
      <c r="U605" s="110"/>
      <c r="V605" s="110"/>
      <c r="W605" s="110"/>
      <c r="X605" s="110"/>
      <c r="Y605" s="110"/>
      <c r="Z605" s="110"/>
    </row>
    <row r="606" spans="1:26" ht="16" x14ac:dyDescent="0.2">
      <c r="A606" s="120"/>
      <c r="B606" s="131"/>
      <c r="C606" s="131"/>
      <c r="D606" s="132"/>
      <c r="E606" s="133"/>
      <c r="F606" s="134"/>
      <c r="G606" s="133"/>
      <c r="H606" s="135"/>
      <c r="I606" s="110"/>
      <c r="J606" s="110"/>
      <c r="K606" s="110"/>
      <c r="L606" s="110"/>
      <c r="M606" s="110"/>
      <c r="N606" s="110"/>
      <c r="O606" s="110"/>
      <c r="P606" s="110"/>
      <c r="Q606" s="110"/>
      <c r="R606" s="110"/>
      <c r="S606" s="110"/>
      <c r="T606" s="110"/>
      <c r="U606" s="110"/>
      <c r="V606" s="110"/>
      <c r="W606" s="110"/>
      <c r="X606" s="110"/>
      <c r="Y606" s="110"/>
      <c r="Z606" s="110"/>
    </row>
    <row r="607" spans="1:26" ht="16" x14ac:dyDescent="0.2">
      <c r="A607" s="120"/>
      <c r="B607" s="131"/>
      <c r="C607" s="131"/>
      <c r="D607" s="132"/>
      <c r="E607" s="133"/>
      <c r="F607" s="134"/>
      <c r="G607" s="133"/>
      <c r="H607" s="135"/>
      <c r="I607" s="110"/>
      <c r="J607" s="110"/>
      <c r="K607" s="110"/>
      <c r="L607" s="110"/>
      <c r="M607" s="110"/>
      <c r="N607" s="110"/>
      <c r="O607" s="110"/>
      <c r="P607" s="110"/>
      <c r="Q607" s="110"/>
      <c r="R607" s="110"/>
      <c r="S607" s="110"/>
      <c r="T607" s="110"/>
      <c r="U607" s="110"/>
      <c r="V607" s="110"/>
      <c r="W607" s="110"/>
      <c r="X607" s="110"/>
      <c r="Y607" s="110"/>
      <c r="Z607" s="110"/>
    </row>
    <row r="608" spans="1:26" ht="16" x14ac:dyDescent="0.2">
      <c r="A608" s="120"/>
      <c r="B608" s="131"/>
      <c r="C608" s="131"/>
      <c r="D608" s="132"/>
      <c r="E608" s="133"/>
      <c r="F608" s="134"/>
      <c r="G608" s="133"/>
      <c r="H608" s="135"/>
      <c r="I608" s="110"/>
      <c r="J608" s="110"/>
      <c r="K608" s="110"/>
      <c r="L608" s="110"/>
      <c r="M608" s="110"/>
      <c r="N608" s="110"/>
      <c r="O608" s="110"/>
      <c r="P608" s="110"/>
      <c r="Q608" s="110"/>
      <c r="R608" s="110"/>
      <c r="S608" s="110"/>
      <c r="T608" s="110"/>
      <c r="U608" s="110"/>
      <c r="V608" s="110"/>
      <c r="W608" s="110"/>
      <c r="X608" s="110"/>
      <c r="Y608" s="110"/>
      <c r="Z608" s="110"/>
    </row>
    <row r="609" spans="1:26" ht="16" x14ac:dyDescent="0.2">
      <c r="A609" s="120"/>
      <c r="B609" s="131"/>
      <c r="C609" s="131"/>
      <c r="D609" s="132"/>
      <c r="E609" s="133"/>
      <c r="F609" s="134"/>
      <c r="G609" s="133"/>
      <c r="H609" s="135"/>
      <c r="I609" s="110"/>
      <c r="J609" s="110"/>
      <c r="K609" s="110"/>
      <c r="L609" s="110"/>
      <c r="M609" s="110"/>
      <c r="N609" s="110"/>
      <c r="O609" s="110"/>
      <c r="P609" s="110"/>
      <c r="Q609" s="110"/>
      <c r="R609" s="110"/>
      <c r="S609" s="110"/>
      <c r="T609" s="110"/>
      <c r="U609" s="110"/>
      <c r="V609" s="110"/>
      <c r="W609" s="110"/>
      <c r="X609" s="110"/>
      <c r="Y609" s="110"/>
      <c r="Z609" s="110"/>
    </row>
    <row r="610" spans="1:26" ht="16" x14ac:dyDescent="0.2">
      <c r="A610" s="120"/>
      <c r="B610" s="131"/>
      <c r="C610" s="131"/>
      <c r="D610" s="132"/>
      <c r="E610" s="133"/>
      <c r="F610" s="134"/>
      <c r="G610" s="133"/>
      <c r="H610" s="135"/>
      <c r="I610" s="110"/>
      <c r="J610" s="110"/>
      <c r="K610" s="110"/>
      <c r="L610" s="110"/>
      <c r="M610" s="110"/>
      <c r="N610" s="110"/>
      <c r="O610" s="110"/>
      <c r="P610" s="110"/>
      <c r="Q610" s="110"/>
      <c r="R610" s="110"/>
      <c r="S610" s="110"/>
      <c r="T610" s="110"/>
      <c r="U610" s="110"/>
      <c r="V610" s="110"/>
      <c r="W610" s="110"/>
      <c r="X610" s="110"/>
      <c r="Y610" s="110"/>
      <c r="Z610" s="110"/>
    </row>
    <row r="611" spans="1:26" ht="16" x14ac:dyDescent="0.2">
      <c r="A611" s="120"/>
      <c r="B611" s="131"/>
      <c r="C611" s="131"/>
      <c r="D611" s="132"/>
      <c r="E611" s="133"/>
      <c r="F611" s="134"/>
      <c r="G611" s="133"/>
      <c r="H611" s="135"/>
      <c r="I611" s="110"/>
      <c r="J611" s="110"/>
      <c r="K611" s="110"/>
      <c r="L611" s="110"/>
      <c r="M611" s="110"/>
      <c r="N611" s="110"/>
      <c r="O611" s="110"/>
      <c r="P611" s="110"/>
      <c r="Q611" s="110"/>
      <c r="R611" s="110"/>
      <c r="S611" s="110"/>
      <c r="T611" s="110"/>
      <c r="U611" s="110"/>
      <c r="V611" s="110"/>
      <c r="W611" s="110"/>
      <c r="X611" s="110"/>
      <c r="Y611" s="110"/>
      <c r="Z611" s="110"/>
    </row>
    <row r="612" spans="1:26" ht="16" x14ac:dyDescent="0.2">
      <c r="A612" s="120"/>
      <c r="B612" s="131"/>
      <c r="C612" s="131"/>
      <c r="D612" s="132"/>
      <c r="E612" s="133"/>
      <c r="F612" s="134"/>
      <c r="G612" s="133"/>
      <c r="H612" s="135"/>
      <c r="I612" s="110"/>
      <c r="J612" s="110"/>
      <c r="K612" s="110"/>
      <c r="L612" s="110"/>
      <c r="M612" s="110"/>
      <c r="N612" s="110"/>
      <c r="O612" s="110"/>
      <c r="P612" s="110"/>
      <c r="Q612" s="110"/>
      <c r="R612" s="110"/>
      <c r="S612" s="110"/>
      <c r="T612" s="110"/>
      <c r="U612" s="110"/>
      <c r="V612" s="110"/>
      <c r="W612" s="110"/>
      <c r="X612" s="110"/>
      <c r="Y612" s="110"/>
      <c r="Z612" s="110"/>
    </row>
    <row r="613" spans="1:26" ht="16" x14ac:dyDescent="0.2">
      <c r="A613" s="120"/>
      <c r="B613" s="131"/>
      <c r="C613" s="131"/>
      <c r="D613" s="132"/>
      <c r="E613" s="133"/>
      <c r="F613" s="134"/>
      <c r="G613" s="133"/>
      <c r="H613" s="135"/>
      <c r="I613" s="110"/>
      <c r="J613" s="110"/>
      <c r="K613" s="110"/>
      <c r="L613" s="110"/>
      <c r="M613" s="110"/>
      <c r="N613" s="110"/>
      <c r="O613" s="110"/>
      <c r="P613" s="110"/>
      <c r="Q613" s="110"/>
      <c r="R613" s="110"/>
      <c r="S613" s="110"/>
      <c r="T613" s="110"/>
      <c r="U613" s="110"/>
      <c r="V613" s="110"/>
      <c r="W613" s="110"/>
      <c r="X613" s="110"/>
      <c r="Y613" s="110"/>
      <c r="Z613" s="110"/>
    </row>
    <row r="614" spans="1:26" ht="16" x14ac:dyDescent="0.2">
      <c r="A614" s="120"/>
      <c r="B614" s="131"/>
      <c r="C614" s="131"/>
      <c r="D614" s="132"/>
      <c r="E614" s="133"/>
      <c r="F614" s="134"/>
      <c r="G614" s="133"/>
      <c r="H614" s="135"/>
      <c r="I614" s="110"/>
      <c r="J614" s="110"/>
      <c r="K614" s="110"/>
      <c r="L614" s="110"/>
      <c r="M614" s="110"/>
      <c r="N614" s="110"/>
      <c r="O614" s="110"/>
      <c r="P614" s="110"/>
      <c r="Q614" s="110"/>
      <c r="R614" s="110"/>
      <c r="S614" s="110"/>
      <c r="T614" s="110"/>
      <c r="U614" s="110"/>
      <c r="V614" s="110"/>
      <c r="W614" s="110"/>
      <c r="X614" s="110"/>
      <c r="Y614" s="110"/>
      <c r="Z614" s="110"/>
    </row>
    <row r="615" spans="1:26" ht="16" x14ac:dyDescent="0.2">
      <c r="A615" s="120"/>
      <c r="B615" s="131"/>
      <c r="C615" s="131"/>
      <c r="D615" s="132"/>
      <c r="E615" s="133"/>
      <c r="F615" s="134"/>
      <c r="G615" s="133"/>
      <c r="H615" s="135"/>
      <c r="I615" s="110"/>
      <c r="J615" s="110"/>
      <c r="K615" s="110"/>
      <c r="L615" s="110"/>
      <c r="M615" s="110"/>
      <c r="N615" s="110"/>
      <c r="O615" s="110"/>
      <c r="P615" s="110"/>
      <c r="Q615" s="110"/>
      <c r="R615" s="110"/>
      <c r="S615" s="110"/>
      <c r="T615" s="110"/>
      <c r="U615" s="110"/>
      <c r="V615" s="110"/>
      <c r="W615" s="110"/>
      <c r="X615" s="110"/>
      <c r="Y615" s="110"/>
      <c r="Z615" s="110"/>
    </row>
    <row r="616" spans="1:26" ht="16" x14ac:dyDescent="0.2">
      <c r="A616" s="120"/>
      <c r="B616" s="131"/>
      <c r="C616" s="131"/>
      <c r="D616" s="132"/>
      <c r="E616" s="133"/>
      <c r="F616" s="134"/>
      <c r="G616" s="133"/>
      <c r="H616" s="135"/>
      <c r="I616" s="110"/>
      <c r="J616" s="110"/>
      <c r="K616" s="110"/>
      <c r="L616" s="110"/>
      <c r="M616" s="110"/>
      <c r="N616" s="110"/>
      <c r="O616" s="110"/>
      <c r="P616" s="110"/>
      <c r="Q616" s="110"/>
      <c r="R616" s="110"/>
      <c r="S616" s="110"/>
      <c r="T616" s="110"/>
      <c r="U616" s="110"/>
      <c r="V616" s="110"/>
      <c r="W616" s="110"/>
      <c r="X616" s="110"/>
      <c r="Y616" s="110"/>
      <c r="Z616" s="110"/>
    </row>
    <row r="617" spans="1:26" ht="16" x14ac:dyDescent="0.2">
      <c r="A617" s="120"/>
      <c r="B617" s="131"/>
      <c r="C617" s="131"/>
      <c r="D617" s="132"/>
      <c r="E617" s="133"/>
      <c r="F617" s="134"/>
      <c r="G617" s="133"/>
      <c r="H617" s="135"/>
      <c r="I617" s="110"/>
      <c r="J617" s="110"/>
      <c r="K617" s="110"/>
      <c r="L617" s="110"/>
      <c r="M617" s="110"/>
      <c r="N617" s="110"/>
      <c r="O617" s="110"/>
      <c r="P617" s="110"/>
      <c r="Q617" s="110"/>
      <c r="R617" s="110"/>
      <c r="S617" s="110"/>
      <c r="T617" s="110"/>
      <c r="U617" s="110"/>
      <c r="V617" s="110"/>
      <c r="W617" s="110"/>
      <c r="X617" s="110"/>
      <c r="Y617" s="110"/>
      <c r="Z617" s="110"/>
    </row>
    <row r="618" spans="1:26" ht="16" x14ac:dyDescent="0.2">
      <c r="A618" s="120"/>
      <c r="B618" s="131"/>
      <c r="C618" s="131"/>
      <c r="D618" s="132"/>
      <c r="E618" s="133"/>
      <c r="F618" s="134"/>
      <c r="G618" s="133"/>
      <c r="H618" s="135"/>
      <c r="I618" s="110"/>
      <c r="J618" s="110"/>
      <c r="K618" s="110"/>
      <c r="L618" s="110"/>
      <c r="M618" s="110"/>
      <c r="N618" s="110"/>
      <c r="O618" s="110"/>
      <c r="P618" s="110"/>
      <c r="Q618" s="110"/>
      <c r="R618" s="110"/>
      <c r="S618" s="110"/>
      <c r="T618" s="110"/>
      <c r="U618" s="110"/>
      <c r="V618" s="110"/>
      <c r="W618" s="110"/>
      <c r="X618" s="110"/>
      <c r="Y618" s="110"/>
      <c r="Z618" s="110"/>
    </row>
    <row r="619" spans="1:26" ht="16" x14ac:dyDescent="0.2">
      <c r="A619" s="120"/>
      <c r="B619" s="131"/>
      <c r="C619" s="131"/>
      <c r="D619" s="132"/>
      <c r="E619" s="133"/>
      <c r="F619" s="134"/>
      <c r="G619" s="133"/>
      <c r="H619" s="135"/>
      <c r="I619" s="110"/>
      <c r="J619" s="110"/>
      <c r="K619" s="110"/>
      <c r="L619" s="110"/>
      <c r="M619" s="110"/>
      <c r="N619" s="110"/>
      <c r="O619" s="110"/>
      <c r="P619" s="110"/>
      <c r="Q619" s="110"/>
      <c r="R619" s="110"/>
      <c r="S619" s="110"/>
      <c r="T619" s="110"/>
      <c r="U619" s="110"/>
      <c r="V619" s="110"/>
      <c r="W619" s="110"/>
      <c r="X619" s="110"/>
      <c r="Y619" s="110"/>
      <c r="Z619" s="110"/>
    </row>
    <row r="620" spans="1:26" ht="16" x14ac:dyDescent="0.2">
      <c r="A620" s="120"/>
      <c r="B620" s="131"/>
      <c r="C620" s="131"/>
      <c r="D620" s="132"/>
      <c r="E620" s="133"/>
      <c r="F620" s="134"/>
      <c r="G620" s="133"/>
      <c r="H620" s="135"/>
      <c r="I620" s="110"/>
      <c r="J620" s="110"/>
      <c r="K620" s="110"/>
      <c r="L620" s="110"/>
      <c r="M620" s="110"/>
      <c r="N620" s="110"/>
      <c r="O620" s="110"/>
      <c r="P620" s="110"/>
      <c r="Q620" s="110"/>
      <c r="R620" s="110"/>
      <c r="S620" s="110"/>
      <c r="T620" s="110"/>
      <c r="U620" s="110"/>
      <c r="V620" s="110"/>
      <c r="W620" s="110"/>
      <c r="X620" s="110"/>
      <c r="Y620" s="110"/>
      <c r="Z620" s="110"/>
    </row>
    <row r="621" spans="1:26" ht="16" x14ac:dyDescent="0.2">
      <c r="A621" s="120"/>
      <c r="B621" s="131"/>
      <c r="C621" s="131"/>
      <c r="D621" s="132"/>
      <c r="E621" s="133"/>
      <c r="F621" s="134"/>
      <c r="G621" s="133"/>
      <c r="H621" s="135"/>
      <c r="I621" s="110"/>
      <c r="J621" s="110"/>
      <c r="K621" s="110"/>
      <c r="L621" s="110"/>
      <c r="M621" s="110"/>
      <c r="N621" s="110"/>
      <c r="O621" s="110"/>
      <c r="P621" s="110"/>
      <c r="Q621" s="110"/>
      <c r="R621" s="110"/>
      <c r="S621" s="110"/>
      <c r="T621" s="110"/>
      <c r="U621" s="110"/>
      <c r="V621" s="110"/>
      <c r="W621" s="110"/>
      <c r="X621" s="110"/>
      <c r="Y621" s="110"/>
      <c r="Z621" s="110"/>
    </row>
    <row r="622" spans="1:26" ht="16" x14ac:dyDescent="0.2">
      <c r="A622" s="120"/>
      <c r="B622" s="131"/>
      <c r="C622" s="131"/>
      <c r="D622" s="132"/>
      <c r="E622" s="133"/>
      <c r="F622" s="134"/>
      <c r="G622" s="133"/>
      <c r="H622" s="135"/>
      <c r="I622" s="110"/>
      <c r="J622" s="110"/>
      <c r="K622" s="110"/>
      <c r="L622" s="110"/>
      <c r="M622" s="110"/>
      <c r="N622" s="110"/>
      <c r="O622" s="110"/>
      <c r="P622" s="110"/>
      <c r="Q622" s="110"/>
      <c r="R622" s="110"/>
      <c r="S622" s="110"/>
      <c r="T622" s="110"/>
      <c r="U622" s="110"/>
      <c r="V622" s="110"/>
      <c r="W622" s="110"/>
      <c r="X622" s="110"/>
      <c r="Y622" s="110"/>
      <c r="Z622" s="110"/>
    </row>
    <row r="623" spans="1:26" ht="16" x14ac:dyDescent="0.2">
      <c r="A623" s="120"/>
      <c r="B623" s="131"/>
      <c r="C623" s="131"/>
      <c r="D623" s="132"/>
      <c r="E623" s="133"/>
      <c r="F623" s="134"/>
      <c r="G623" s="133"/>
      <c r="H623" s="135"/>
      <c r="I623" s="110"/>
      <c r="J623" s="110"/>
      <c r="K623" s="110"/>
      <c r="L623" s="110"/>
      <c r="M623" s="110"/>
      <c r="N623" s="110"/>
      <c r="O623" s="110"/>
      <c r="P623" s="110"/>
      <c r="Q623" s="110"/>
      <c r="R623" s="110"/>
      <c r="S623" s="110"/>
      <c r="T623" s="110"/>
      <c r="U623" s="110"/>
      <c r="V623" s="110"/>
      <c r="W623" s="110"/>
      <c r="X623" s="110"/>
      <c r="Y623" s="110"/>
      <c r="Z623" s="110"/>
    </row>
    <row r="624" spans="1:26" ht="16" x14ac:dyDescent="0.2">
      <c r="A624" s="120"/>
      <c r="B624" s="131"/>
      <c r="C624" s="131"/>
      <c r="D624" s="132"/>
      <c r="E624" s="133"/>
      <c r="F624" s="134"/>
      <c r="G624" s="133"/>
      <c r="H624" s="135"/>
      <c r="I624" s="110"/>
      <c r="J624" s="110"/>
      <c r="K624" s="110"/>
      <c r="L624" s="110"/>
      <c r="M624" s="110"/>
      <c r="N624" s="110"/>
      <c r="O624" s="110"/>
      <c r="P624" s="110"/>
      <c r="Q624" s="110"/>
      <c r="R624" s="110"/>
      <c r="S624" s="110"/>
      <c r="T624" s="110"/>
      <c r="U624" s="110"/>
      <c r="V624" s="110"/>
      <c r="W624" s="110"/>
      <c r="X624" s="110"/>
      <c r="Y624" s="110"/>
      <c r="Z624" s="110"/>
    </row>
    <row r="625" spans="1:26" ht="16" x14ac:dyDescent="0.2">
      <c r="A625" s="120"/>
      <c r="B625" s="131"/>
      <c r="C625" s="131"/>
      <c r="D625" s="132"/>
      <c r="E625" s="133"/>
      <c r="F625" s="134"/>
      <c r="G625" s="133"/>
      <c r="H625" s="135"/>
      <c r="I625" s="110"/>
      <c r="J625" s="110"/>
      <c r="K625" s="110"/>
      <c r="L625" s="110"/>
      <c r="M625" s="110"/>
      <c r="N625" s="110"/>
      <c r="O625" s="110"/>
      <c r="P625" s="110"/>
      <c r="Q625" s="110"/>
      <c r="R625" s="110"/>
      <c r="S625" s="110"/>
      <c r="T625" s="110"/>
      <c r="U625" s="110"/>
      <c r="V625" s="110"/>
      <c r="W625" s="110"/>
      <c r="X625" s="110"/>
      <c r="Y625" s="110"/>
      <c r="Z625" s="110"/>
    </row>
    <row r="626" spans="1:26" ht="16" x14ac:dyDescent="0.2">
      <c r="A626" s="120"/>
      <c r="B626" s="131"/>
      <c r="C626" s="131"/>
      <c r="D626" s="132"/>
      <c r="E626" s="133"/>
      <c r="F626" s="134"/>
      <c r="G626" s="133"/>
      <c r="H626" s="135"/>
      <c r="I626" s="110"/>
      <c r="J626" s="110"/>
      <c r="K626" s="110"/>
      <c r="L626" s="110"/>
      <c r="M626" s="110"/>
      <c r="N626" s="110"/>
      <c r="O626" s="110"/>
      <c r="P626" s="110"/>
      <c r="Q626" s="110"/>
      <c r="R626" s="110"/>
      <c r="S626" s="110"/>
      <c r="T626" s="110"/>
      <c r="U626" s="110"/>
      <c r="V626" s="110"/>
      <c r="W626" s="110"/>
      <c r="X626" s="110"/>
      <c r="Y626" s="110"/>
      <c r="Z626" s="110"/>
    </row>
    <row r="627" spans="1:26" ht="16" x14ac:dyDescent="0.2">
      <c r="A627" s="120"/>
      <c r="B627" s="131"/>
      <c r="C627" s="131"/>
      <c r="D627" s="132"/>
      <c r="E627" s="133"/>
      <c r="F627" s="134"/>
      <c r="G627" s="133"/>
      <c r="H627" s="135"/>
      <c r="I627" s="110"/>
      <c r="J627" s="110"/>
      <c r="K627" s="110"/>
      <c r="L627" s="110"/>
      <c r="M627" s="110"/>
      <c r="N627" s="110"/>
      <c r="O627" s="110"/>
      <c r="P627" s="110"/>
      <c r="Q627" s="110"/>
      <c r="R627" s="110"/>
      <c r="S627" s="110"/>
      <c r="T627" s="110"/>
      <c r="U627" s="110"/>
      <c r="V627" s="110"/>
      <c r="W627" s="110"/>
      <c r="X627" s="110"/>
      <c r="Y627" s="110"/>
      <c r="Z627" s="110"/>
    </row>
    <row r="628" spans="1:26" ht="16" x14ac:dyDescent="0.2">
      <c r="A628" s="120"/>
      <c r="B628" s="131"/>
      <c r="C628" s="131"/>
      <c r="D628" s="132"/>
      <c r="E628" s="133"/>
      <c r="F628" s="134"/>
      <c r="G628" s="133"/>
      <c r="H628" s="135"/>
      <c r="I628" s="110"/>
      <c r="J628" s="110"/>
      <c r="K628" s="110"/>
      <c r="L628" s="110"/>
      <c r="M628" s="110"/>
      <c r="N628" s="110"/>
      <c r="O628" s="110"/>
      <c r="P628" s="110"/>
      <c r="Q628" s="110"/>
      <c r="R628" s="110"/>
      <c r="S628" s="110"/>
      <c r="T628" s="110"/>
      <c r="U628" s="110"/>
      <c r="V628" s="110"/>
      <c r="W628" s="110"/>
      <c r="X628" s="110"/>
      <c r="Y628" s="110"/>
      <c r="Z628" s="110"/>
    </row>
    <row r="629" spans="1:26" ht="16" x14ac:dyDescent="0.2">
      <c r="A629" s="120"/>
      <c r="B629" s="131"/>
      <c r="C629" s="131"/>
      <c r="D629" s="132"/>
      <c r="E629" s="133"/>
      <c r="F629" s="134"/>
      <c r="G629" s="133"/>
      <c r="H629" s="135"/>
      <c r="I629" s="110"/>
      <c r="J629" s="110"/>
      <c r="K629" s="110"/>
      <c r="L629" s="110"/>
      <c r="M629" s="110"/>
      <c r="N629" s="110"/>
      <c r="O629" s="110"/>
      <c r="P629" s="110"/>
      <c r="Q629" s="110"/>
      <c r="R629" s="110"/>
      <c r="S629" s="110"/>
      <c r="T629" s="110"/>
      <c r="U629" s="110"/>
      <c r="V629" s="110"/>
      <c r="W629" s="110"/>
      <c r="X629" s="110"/>
      <c r="Y629" s="110"/>
      <c r="Z629" s="110"/>
    </row>
    <row r="630" spans="1:26" ht="16" x14ac:dyDescent="0.2">
      <c r="A630" s="120"/>
      <c r="B630" s="131"/>
      <c r="C630" s="131"/>
      <c r="D630" s="132"/>
      <c r="E630" s="133"/>
      <c r="F630" s="134"/>
      <c r="G630" s="133"/>
      <c r="H630" s="135"/>
      <c r="I630" s="110"/>
      <c r="J630" s="110"/>
      <c r="K630" s="110"/>
      <c r="L630" s="110"/>
      <c r="M630" s="110"/>
      <c r="N630" s="110"/>
      <c r="O630" s="110"/>
      <c r="P630" s="110"/>
      <c r="Q630" s="110"/>
      <c r="R630" s="110"/>
      <c r="S630" s="110"/>
      <c r="T630" s="110"/>
      <c r="U630" s="110"/>
      <c r="V630" s="110"/>
      <c r="W630" s="110"/>
      <c r="X630" s="110"/>
      <c r="Y630" s="110"/>
      <c r="Z630" s="110"/>
    </row>
    <row r="631" spans="1:26" ht="16" x14ac:dyDescent="0.2">
      <c r="A631" s="120"/>
      <c r="B631" s="131"/>
      <c r="C631" s="131"/>
      <c r="D631" s="132"/>
      <c r="E631" s="133"/>
      <c r="F631" s="134"/>
      <c r="G631" s="133"/>
      <c r="H631" s="135"/>
      <c r="I631" s="110"/>
      <c r="J631" s="110"/>
      <c r="K631" s="110"/>
      <c r="L631" s="110"/>
      <c r="M631" s="110"/>
      <c r="N631" s="110"/>
      <c r="O631" s="110"/>
      <c r="P631" s="110"/>
      <c r="Q631" s="110"/>
      <c r="R631" s="110"/>
      <c r="S631" s="110"/>
      <c r="T631" s="110"/>
      <c r="U631" s="110"/>
      <c r="V631" s="110"/>
      <c r="W631" s="110"/>
      <c r="X631" s="110"/>
      <c r="Y631" s="110"/>
      <c r="Z631" s="110"/>
    </row>
    <row r="632" spans="1:26" ht="16" x14ac:dyDescent="0.2">
      <c r="A632" s="120"/>
      <c r="B632" s="131"/>
      <c r="C632" s="131"/>
      <c r="D632" s="132"/>
      <c r="E632" s="133"/>
      <c r="F632" s="134"/>
      <c r="G632" s="133"/>
      <c r="H632" s="135"/>
      <c r="I632" s="110"/>
      <c r="J632" s="110"/>
      <c r="K632" s="110"/>
      <c r="L632" s="110"/>
      <c r="M632" s="110"/>
      <c r="N632" s="110"/>
      <c r="O632" s="110"/>
      <c r="P632" s="110"/>
      <c r="Q632" s="110"/>
      <c r="R632" s="110"/>
      <c r="S632" s="110"/>
      <c r="T632" s="110"/>
      <c r="U632" s="110"/>
      <c r="V632" s="110"/>
      <c r="W632" s="110"/>
      <c r="X632" s="110"/>
      <c r="Y632" s="110"/>
      <c r="Z632" s="110"/>
    </row>
    <row r="633" spans="1:26" ht="16" x14ac:dyDescent="0.2">
      <c r="A633" s="120"/>
      <c r="B633" s="131"/>
      <c r="C633" s="131"/>
      <c r="D633" s="132"/>
      <c r="E633" s="133"/>
      <c r="F633" s="134"/>
      <c r="G633" s="133"/>
      <c r="H633" s="135"/>
      <c r="I633" s="110"/>
      <c r="J633" s="110"/>
      <c r="K633" s="110"/>
      <c r="L633" s="110"/>
      <c r="M633" s="110"/>
      <c r="N633" s="110"/>
      <c r="O633" s="110"/>
      <c r="P633" s="110"/>
      <c r="Q633" s="110"/>
      <c r="R633" s="110"/>
      <c r="S633" s="110"/>
      <c r="T633" s="110"/>
      <c r="U633" s="110"/>
      <c r="V633" s="110"/>
      <c r="W633" s="110"/>
      <c r="X633" s="110"/>
      <c r="Y633" s="110"/>
      <c r="Z633" s="110"/>
    </row>
    <row r="634" spans="1:26" ht="16" x14ac:dyDescent="0.2">
      <c r="A634" s="120"/>
      <c r="B634" s="131"/>
      <c r="C634" s="131"/>
      <c r="D634" s="132"/>
      <c r="E634" s="133"/>
      <c r="F634" s="134"/>
      <c r="G634" s="133"/>
      <c r="H634" s="135"/>
      <c r="I634" s="110"/>
      <c r="J634" s="110"/>
      <c r="K634" s="110"/>
      <c r="L634" s="110"/>
      <c r="M634" s="110"/>
      <c r="N634" s="110"/>
      <c r="O634" s="110"/>
      <c r="P634" s="110"/>
      <c r="Q634" s="110"/>
      <c r="R634" s="110"/>
      <c r="S634" s="110"/>
      <c r="T634" s="110"/>
      <c r="U634" s="110"/>
      <c r="V634" s="110"/>
      <c r="W634" s="110"/>
      <c r="X634" s="110"/>
      <c r="Y634" s="110"/>
      <c r="Z634" s="110"/>
    </row>
    <row r="635" spans="1:26" ht="16" x14ac:dyDescent="0.2">
      <c r="A635" s="120"/>
      <c r="B635" s="131"/>
      <c r="C635" s="131"/>
      <c r="D635" s="132"/>
      <c r="E635" s="133"/>
      <c r="F635" s="134"/>
      <c r="G635" s="133"/>
      <c r="H635" s="135"/>
      <c r="I635" s="110"/>
      <c r="J635" s="110"/>
      <c r="K635" s="110"/>
      <c r="L635" s="110"/>
      <c r="M635" s="110"/>
      <c r="N635" s="110"/>
      <c r="O635" s="110"/>
      <c r="P635" s="110"/>
      <c r="Q635" s="110"/>
      <c r="R635" s="110"/>
      <c r="S635" s="110"/>
      <c r="T635" s="110"/>
      <c r="U635" s="110"/>
      <c r="V635" s="110"/>
      <c r="W635" s="110"/>
      <c r="X635" s="110"/>
      <c r="Y635" s="110"/>
      <c r="Z635" s="110"/>
    </row>
    <row r="636" spans="1:26" ht="16" x14ac:dyDescent="0.2">
      <c r="A636" s="120"/>
      <c r="B636" s="131"/>
      <c r="C636" s="131"/>
      <c r="D636" s="132"/>
      <c r="E636" s="133"/>
      <c r="F636" s="134"/>
      <c r="G636" s="133"/>
      <c r="H636" s="135"/>
      <c r="I636" s="110"/>
      <c r="J636" s="110"/>
      <c r="K636" s="110"/>
      <c r="L636" s="110"/>
      <c r="M636" s="110"/>
      <c r="N636" s="110"/>
      <c r="O636" s="110"/>
      <c r="P636" s="110"/>
      <c r="Q636" s="110"/>
      <c r="R636" s="110"/>
      <c r="S636" s="110"/>
      <c r="T636" s="110"/>
      <c r="U636" s="110"/>
      <c r="V636" s="110"/>
      <c r="W636" s="110"/>
      <c r="X636" s="110"/>
      <c r="Y636" s="110"/>
      <c r="Z636" s="110"/>
    </row>
    <row r="637" spans="1:26" ht="16" x14ac:dyDescent="0.2">
      <c r="A637" s="120"/>
      <c r="B637" s="131"/>
      <c r="C637" s="131"/>
      <c r="D637" s="132"/>
      <c r="E637" s="133"/>
      <c r="F637" s="134"/>
      <c r="G637" s="133"/>
      <c r="H637" s="135"/>
      <c r="I637" s="110"/>
      <c r="J637" s="110"/>
      <c r="K637" s="110"/>
      <c r="L637" s="110"/>
      <c r="M637" s="110"/>
      <c r="N637" s="110"/>
      <c r="O637" s="110"/>
      <c r="P637" s="110"/>
      <c r="Q637" s="110"/>
      <c r="R637" s="110"/>
      <c r="S637" s="110"/>
      <c r="T637" s="110"/>
      <c r="U637" s="110"/>
      <c r="V637" s="110"/>
      <c r="W637" s="110"/>
      <c r="X637" s="110"/>
      <c r="Y637" s="110"/>
      <c r="Z637" s="110"/>
    </row>
    <row r="638" spans="1:26" ht="16" x14ac:dyDescent="0.2">
      <c r="A638" s="120"/>
      <c r="B638" s="131"/>
      <c r="C638" s="131"/>
      <c r="D638" s="132"/>
      <c r="E638" s="133"/>
      <c r="F638" s="134"/>
      <c r="G638" s="133"/>
      <c r="H638" s="135"/>
      <c r="I638" s="110"/>
      <c r="J638" s="110"/>
      <c r="K638" s="110"/>
      <c r="L638" s="110"/>
      <c r="M638" s="110"/>
      <c r="N638" s="110"/>
      <c r="O638" s="110"/>
      <c r="P638" s="110"/>
      <c r="Q638" s="110"/>
      <c r="R638" s="110"/>
      <c r="S638" s="110"/>
      <c r="T638" s="110"/>
      <c r="U638" s="110"/>
      <c r="V638" s="110"/>
      <c r="W638" s="110"/>
      <c r="X638" s="110"/>
      <c r="Y638" s="110"/>
      <c r="Z638" s="110"/>
    </row>
    <row r="639" spans="1:26" ht="16" x14ac:dyDescent="0.2">
      <c r="A639" s="120"/>
      <c r="B639" s="131"/>
      <c r="C639" s="131"/>
      <c r="D639" s="132"/>
      <c r="E639" s="133"/>
      <c r="F639" s="134"/>
      <c r="G639" s="133"/>
      <c r="H639" s="135"/>
      <c r="I639" s="110"/>
      <c r="J639" s="110"/>
      <c r="K639" s="110"/>
      <c r="L639" s="110"/>
      <c r="M639" s="110"/>
      <c r="N639" s="110"/>
      <c r="O639" s="110"/>
      <c r="P639" s="110"/>
      <c r="Q639" s="110"/>
      <c r="R639" s="110"/>
      <c r="S639" s="110"/>
      <c r="T639" s="110"/>
      <c r="U639" s="110"/>
      <c r="V639" s="110"/>
      <c r="W639" s="110"/>
      <c r="X639" s="110"/>
      <c r="Y639" s="110"/>
      <c r="Z639" s="110"/>
    </row>
    <row r="640" spans="1:26" ht="16" x14ac:dyDescent="0.2">
      <c r="A640" s="120"/>
      <c r="B640" s="131"/>
      <c r="C640" s="131"/>
      <c r="D640" s="132"/>
      <c r="E640" s="133"/>
      <c r="F640" s="134"/>
      <c r="G640" s="133"/>
      <c r="H640" s="135"/>
      <c r="I640" s="110"/>
      <c r="J640" s="110"/>
      <c r="K640" s="110"/>
      <c r="L640" s="110"/>
      <c r="M640" s="110"/>
      <c r="N640" s="110"/>
      <c r="O640" s="110"/>
      <c r="P640" s="110"/>
      <c r="Q640" s="110"/>
      <c r="R640" s="110"/>
      <c r="S640" s="110"/>
      <c r="T640" s="110"/>
      <c r="U640" s="110"/>
      <c r="V640" s="110"/>
      <c r="W640" s="110"/>
      <c r="X640" s="110"/>
      <c r="Y640" s="110"/>
      <c r="Z640" s="110"/>
    </row>
    <row r="641" spans="1:26" ht="16" x14ac:dyDescent="0.2">
      <c r="A641" s="120"/>
      <c r="B641" s="131"/>
      <c r="C641" s="131"/>
      <c r="D641" s="132"/>
      <c r="E641" s="133"/>
      <c r="F641" s="134"/>
      <c r="G641" s="133"/>
      <c r="H641" s="135"/>
      <c r="I641" s="110"/>
      <c r="J641" s="110"/>
      <c r="K641" s="110"/>
      <c r="L641" s="110"/>
      <c r="M641" s="110"/>
      <c r="N641" s="110"/>
      <c r="O641" s="110"/>
      <c r="P641" s="110"/>
      <c r="Q641" s="110"/>
      <c r="R641" s="110"/>
      <c r="S641" s="110"/>
      <c r="T641" s="110"/>
      <c r="U641" s="110"/>
      <c r="V641" s="110"/>
      <c r="W641" s="110"/>
      <c r="X641" s="110"/>
      <c r="Y641" s="110"/>
      <c r="Z641" s="110"/>
    </row>
    <row r="642" spans="1:26" ht="16" x14ac:dyDescent="0.2">
      <c r="A642" s="120"/>
      <c r="B642" s="131"/>
      <c r="C642" s="131"/>
      <c r="D642" s="132"/>
      <c r="E642" s="133"/>
      <c r="F642" s="134"/>
      <c r="G642" s="133"/>
      <c r="H642" s="135"/>
      <c r="I642" s="110"/>
      <c r="J642" s="110"/>
      <c r="K642" s="110"/>
      <c r="L642" s="110"/>
      <c r="M642" s="110"/>
      <c r="N642" s="110"/>
      <c r="O642" s="110"/>
      <c r="P642" s="110"/>
      <c r="Q642" s="110"/>
      <c r="R642" s="110"/>
      <c r="S642" s="110"/>
      <c r="T642" s="110"/>
      <c r="U642" s="110"/>
      <c r="V642" s="110"/>
      <c r="W642" s="110"/>
      <c r="X642" s="110"/>
      <c r="Y642" s="110"/>
      <c r="Z642" s="110"/>
    </row>
    <row r="643" spans="1:26" ht="16" x14ac:dyDescent="0.2">
      <c r="A643" s="120"/>
      <c r="B643" s="131"/>
      <c r="C643" s="131"/>
      <c r="D643" s="132"/>
      <c r="E643" s="133"/>
      <c r="F643" s="134"/>
      <c r="G643" s="133"/>
      <c r="H643" s="135"/>
      <c r="I643" s="110"/>
      <c r="J643" s="110"/>
      <c r="K643" s="110"/>
      <c r="L643" s="110"/>
      <c r="M643" s="110"/>
      <c r="N643" s="110"/>
      <c r="O643" s="110"/>
      <c r="P643" s="110"/>
      <c r="Q643" s="110"/>
      <c r="R643" s="110"/>
      <c r="S643" s="110"/>
      <c r="T643" s="110"/>
      <c r="U643" s="110"/>
      <c r="V643" s="110"/>
      <c r="W643" s="110"/>
      <c r="X643" s="110"/>
      <c r="Y643" s="110"/>
      <c r="Z643" s="110"/>
    </row>
    <row r="644" spans="1:26" ht="16" x14ac:dyDescent="0.2">
      <c r="A644" s="120"/>
      <c r="B644" s="131"/>
      <c r="C644" s="131"/>
      <c r="D644" s="132"/>
      <c r="E644" s="133"/>
      <c r="F644" s="134"/>
      <c r="G644" s="133"/>
      <c r="H644" s="135"/>
      <c r="I644" s="110"/>
      <c r="J644" s="110"/>
      <c r="K644" s="110"/>
      <c r="L644" s="110"/>
      <c r="M644" s="110"/>
      <c r="N644" s="110"/>
      <c r="O644" s="110"/>
      <c r="P644" s="110"/>
      <c r="Q644" s="110"/>
      <c r="R644" s="110"/>
      <c r="S644" s="110"/>
      <c r="T644" s="110"/>
      <c r="U644" s="110"/>
      <c r="V644" s="110"/>
      <c r="W644" s="110"/>
      <c r="X644" s="110"/>
      <c r="Y644" s="110"/>
      <c r="Z644" s="110"/>
    </row>
    <row r="645" spans="1:26" ht="16" x14ac:dyDescent="0.2">
      <c r="A645" s="120"/>
      <c r="B645" s="131"/>
      <c r="C645" s="131"/>
      <c r="D645" s="132"/>
      <c r="E645" s="133"/>
      <c r="F645" s="134"/>
      <c r="G645" s="133"/>
      <c r="H645" s="135"/>
      <c r="I645" s="110"/>
      <c r="J645" s="110"/>
      <c r="K645" s="110"/>
      <c r="L645" s="110"/>
      <c r="M645" s="110"/>
      <c r="N645" s="110"/>
      <c r="O645" s="110"/>
      <c r="P645" s="110"/>
      <c r="Q645" s="110"/>
      <c r="R645" s="110"/>
      <c r="S645" s="110"/>
      <c r="T645" s="110"/>
      <c r="U645" s="110"/>
      <c r="V645" s="110"/>
      <c r="W645" s="110"/>
      <c r="X645" s="110"/>
      <c r="Y645" s="110"/>
      <c r="Z645" s="110"/>
    </row>
    <row r="646" spans="1:26" ht="16" x14ac:dyDescent="0.2">
      <c r="A646" s="120"/>
      <c r="B646" s="131"/>
      <c r="C646" s="131"/>
      <c r="D646" s="132"/>
      <c r="E646" s="133"/>
      <c r="F646" s="134"/>
      <c r="G646" s="133"/>
      <c r="H646" s="135"/>
      <c r="I646" s="110"/>
      <c r="J646" s="110"/>
      <c r="K646" s="110"/>
      <c r="L646" s="110"/>
      <c r="M646" s="110"/>
      <c r="N646" s="110"/>
      <c r="O646" s="110"/>
      <c r="P646" s="110"/>
      <c r="Q646" s="110"/>
      <c r="R646" s="110"/>
      <c r="S646" s="110"/>
      <c r="T646" s="110"/>
      <c r="U646" s="110"/>
      <c r="V646" s="110"/>
      <c r="W646" s="110"/>
      <c r="X646" s="110"/>
      <c r="Y646" s="110"/>
      <c r="Z646" s="110"/>
    </row>
    <row r="647" spans="1:26" ht="16" x14ac:dyDescent="0.2">
      <c r="A647" s="120"/>
      <c r="B647" s="131"/>
      <c r="C647" s="131"/>
      <c r="D647" s="132"/>
      <c r="E647" s="133"/>
      <c r="F647" s="134"/>
      <c r="G647" s="133"/>
      <c r="H647" s="135"/>
      <c r="I647" s="110"/>
      <c r="J647" s="110"/>
      <c r="K647" s="110"/>
      <c r="L647" s="110"/>
      <c r="M647" s="110"/>
      <c r="N647" s="110"/>
      <c r="O647" s="110"/>
      <c r="P647" s="110"/>
      <c r="Q647" s="110"/>
      <c r="R647" s="110"/>
      <c r="S647" s="110"/>
      <c r="T647" s="110"/>
      <c r="U647" s="110"/>
      <c r="V647" s="110"/>
      <c r="W647" s="110"/>
      <c r="X647" s="110"/>
      <c r="Y647" s="110"/>
      <c r="Z647" s="110"/>
    </row>
    <row r="648" spans="1:26" ht="16" x14ac:dyDescent="0.2">
      <c r="A648" s="120"/>
      <c r="B648" s="131"/>
      <c r="C648" s="131"/>
      <c r="D648" s="132"/>
      <c r="E648" s="133"/>
      <c r="F648" s="134"/>
      <c r="G648" s="133"/>
      <c r="H648" s="135"/>
      <c r="I648" s="110"/>
      <c r="J648" s="110"/>
      <c r="K648" s="110"/>
      <c r="L648" s="110"/>
      <c r="M648" s="110"/>
      <c r="N648" s="110"/>
      <c r="O648" s="110"/>
      <c r="P648" s="110"/>
      <c r="Q648" s="110"/>
      <c r="R648" s="110"/>
      <c r="S648" s="110"/>
      <c r="T648" s="110"/>
      <c r="U648" s="110"/>
      <c r="V648" s="110"/>
      <c r="W648" s="110"/>
      <c r="X648" s="110"/>
      <c r="Y648" s="110"/>
      <c r="Z648" s="110"/>
    </row>
    <row r="649" spans="1:26" ht="16" x14ac:dyDescent="0.2">
      <c r="A649" s="120"/>
      <c r="B649" s="131"/>
      <c r="C649" s="131"/>
      <c r="D649" s="132"/>
      <c r="E649" s="133"/>
      <c r="F649" s="134"/>
      <c r="G649" s="133"/>
      <c r="H649" s="135"/>
      <c r="I649" s="110"/>
      <c r="J649" s="110"/>
      <c r="K649" s="110"/>
      <c r="L649" s="110"/>
      <c r="M649" s="110"/>
      <c r="N649" s="110"/>
      <c r="O649" s="110"/>
      <c r="P649" s="110"/>
      <c r="Q649" s="110"/>
      <c r="R649" s="110"/>
      <c r="S649" s="110"/>
      <c r="T649" s="110"/>
      <c r="U649" s="110"/>
      <c r="V649" s="110"/>
      <c r="W649" s="110"/>
      <c r="X649" s="110"/>
      <c r="Y649" s="110"/>
      <c r="Z649" s="110"/>
    </row>
    <row r="650" spans="1:26" ht="16" x14ac:dyDescent="0.2">
      <c r="A650" s="120"/>
      <c r="B650" s="131"/>
      <c r="C650" s="131"/>
      <c r="D650" s="132"/>
      <c r="E650" s="133"/>
      <c r="F650" s="134"/>
      <c r="G650" s="133"/>
      <c r="H650" s="135"/>
      <c r="I650" s="110"/>
      <c r="J650" s="110"/>
      <c r="K650" s="110"/>
      <c r="L650" s="110"/>
      <c r="M650" s="110"/>
      <c r="N650" s="110"/>
      <c r="O650" s="110"/>
      <c r="P650" s="110"/>
      <c r="Q650" s="110"/>
      <c r="R650" s="110"/>
      <c r="S650" s="110"/>
      <c r="T650" s="110"/>
      <c r="U650" s="110"/>
      <c r="V650" s="110"/>
      <c r="W650" s="110"/>
      <c r="X650" s="110"/>
      <c r="Y650" s="110"/>
      <c r="Z650" s="110"/>
    </row>
    <row r="651" spans="1:26" ht="16" x14ac:dyDescent="0.2">
      <c r="A651" s="120"/>
      <c r="B651" s="131"/>
      <c r="C651" s="131"/>
      <c r="D651" s="132"/>
      <c r="E651" s="133"/>
      <c r="F651" s="134"/>
      <c r="G651" s="133"/>
      <c r="H651" s="135"/>
      <c r="I651" s="110"/>
      <c r="J651" s="110"/>
      <c r="K651" s="110"/>
      <c r="L651" s="110"/>
      <c r="M651" s="110"/>
      <c r="N651" s="110"/>
      <c r="O651" s="110"/>
      <c r="P651" s="110"/>
      <c r="Q651" s="110"/>
      <c r="R651" s="110"/>
      <c r="S651" s="110"/>
      <c r="T651" s="110"/>
      <c r="U651" s="110"/>
      <c r="V651" s="110"/>
      <c r="W651" s="110"/>
      <c r="X651" s="110"/>
      <c r="Y651" s="110"/>
      <c r="Z651" s="110"/>
    </row>
    <row r="652" spans="1:26" ht="16" x14ac:dyDescent="0.2">
      <c r="A652" s="120"/>
      <c r="B652" s="131"/>
      <c r="C652" s="131"/>
      <c r="D652" s="132"/>
      <c r="E652" s="133"/>
      <c r="F652" s="134"/>
      <c r="G652" s="133"/>
      <c r="H652" s="135"/>
      <c r="I652" s="110"/>
      <c r="J652" s="110"/>
      <c r="K652" s="110"/>
      <c r="L652" s="110"/>
      <c r="M652" s="110"/>
      <c r="N652" s="110"/>
      <c r="O652" s="110"/>
      <c r="P652" s="110"/>
      <c r="Q652" s="110"/>
      <c r="R652" s="110"/>
      <c r="S652" s="110"/>
      <c r="T652" s="110"/>
      <c r="U652" s="110"/>
      <c r="V652" s="110"/>
      <c r="W652" s="110"/>
      <c r="X652" s="110"/>
      <c r="Y652" s="110"/>
      <c r="Z652" s="110"/>
    </row>
    <row r="653" spans="1:26" ht="16" x14ac:dyDescent="0.2">
      <c r="A653" s="120"/>
      <c r="B653" s="131"/>
      <c r="C653" s="131"/>
      <c r="D653" s="132"/>
      <c r="E653" s="133"/>
      <c r="F653" s="134"/>
      <c r="G653" s="133"/>
      <c r="H653" s="135"/>
      <c r="I653" s="110"/>
      <c r="J653" s="110"/>
      <c r="K653" s="110"/>
      <c r="L653" s="110"/>
      <c r="M653" s="110"/>
      <c r="N653" s="110"/>
      <c r="O653" s="110"/>
      <c r="P653" s="110"/>
      <c r="Q653" s="110"/>
      <c r="R653" s="110"/>
      <c r="S653" s="110"/>
      <c r="T653" s="110"/>
      <c r="U653" s="110"/>
      <c r="V653" s="110"/>
      <c r="W653" s="110"/>
      <c r="X653" s="110"/>
      <c r="Y653" s="110"/>
      <c r="Z653" s="110"/>
    </row>
    <row r="654" spans="1:26" ht="16" x14ac:dyDescent="0.2">
      <c r="A654" s="120"/>
      <c r="B654" s="131"/>
      <c r="C654" s="131"/>
      <c r="D654" s="132"/>
      <c r="E654" s="133"/>
      <c r="F654" s="134"/>
      <c r="G654" s="133"/>
      <c r="H654" s="135"/>
      <c r="I654" s="110"/>
      <c r="J654" s="110"/>
      <c r="K654" s="110"/>
      <c r="L654" s="110"/>
      <c r="M654" s="110"/>
      <c r="N654" s="110"/>
      <c r="O654" s="110"/>
      <c r="P654" s="110"/>
      <c r="Q654" s="110"/>
      <c r="R654" s="110"/>
      <c r="S654" s="110"/>
      <c r="T654" s="110"/>
      <c r="U654" s="110"/>
      <c r="V654" s="110"/>
      <c r="W654" s="110"/>
      <c r="X654" s="110"/>
      <c r="Y654" s="110"/>
      <c r="Z654" s="110"/>
    </row>
    <row r="655" spans="1:26" ht="16" x14ac:dyDescent="0.2">
      <c r="A655" s="120"/>
      <c r="B655" s="131"/>
      <c r="C655" s="131"/>
      <c r="D655" s="132"/>
      <c r="E655" s="133"/>
      <c r="F655" s="134"/>
      <c r="G655" s="133"/>
      <c r="H655" s="135"/>
      <c r="I655" s="110"/>
      <c r="J655" s="110"/>
      <c r="K655" s="110"/>
      <c r="L655" s="110"/>
      <c r="M655" s="110"/>
      <c r="N655" s="110"/>
      <c r="O655" s="110"/>
      <c r="P655" s="110"/>
      <c r="Q655" s="110"/>
      <c r="R655" s="110"/>
      <c r="S655" s="110"/>
      <c r="T655" s="110"/>
      <c r="U655" s="110"/>
      <c r="V655" s="110"/>
      <c r="W655" s="110"/>
      <c r="X655" s="110"/>
      <c r="Y655" s="110"/>
      <c r="Z655" s="110"/>
    </row>
    <row r="656" spans="1:26" ht="16" x14ac:dyDescent="0.2">
      <c r="A656" s="120"/>
      <c r="B656" s="131"/>
      <c r="C656" s="131"/>
      <c r="D656" s="132"/>
      <c r="E656" s="133"/>
      <c r="F656" s="134"/>
      <c r="G656" s="133"/>
      <c r="H656" s="135"/>
      <c r="I656" s="110"/>
      <c r="J656" s="110"/>
      <c r="K656" s="110"/>
      <c r="L656" s="110"/>
      <c r="M656" s="110"/>
      <c r="N656" s="110"/>
      <c r="O656" s="110"/>
      <c r="P656" s="110"/>
      <c r="Q656" s="110"/>
      <c r="R656" s="110"/>
      <c r="S656" s="110"/>
      <c r="T656" s="110"/>
      <c r="U656" s="110"/>
      <c r="V656" s="110"/>
      <c r="W656" s="110"/>
      <c r="X656" s="110"/>
      <c r="Y656" s="110"/>
      <c r="Z656" s="110"/>
    </row>
    <row r="657" spans="1:26" ht="16" x14ac:dyDescent="0.2">
      <c r="A657" s="120"/>
      <c r="B657" s="131"/>
      <c r="C657" s="131"/>
      <c r="D657" s="132"/>
      <c r="E657" s="133"/>
      <c r="F657" s="134"/>
      <c r="G657" s="133"/>
      <c r="H657" s="135"/>
      <c r="I657" s="110"/>
      <c r="J657" s="110"/>
      <c r="K657" s="110"/>
      <c r="L657" s="110"/>
      <c r="M657" s="110"/>
      <c r="N657" s="110"/>
      <c r="O657" s="110"/>
      <c r="P657" s="110"/>
      <c r="Q657" s="110"/>
      <c r="R657" s="110"/>
      <c r="S657" s="110"/>
      <c r="T657" s="110"/>
      <c r="U657" s="110"/>
      <c r="V657" s="110"/>
      <c r="W657" s="110"/>
      <c r="X657" s="110"/>
      <c r="Y657" s="110"/>
      <c r="Z657" s="110"/>
    </row>
    <row r="658" spans="1:26" ht="16" x14ac:dyDescent="0.2">
      <c r="A658" s="120"/>
      <c r="B658" s="131"/>
      <c r="C658" s="131"/>
      <c r="D658" s="132"/>
      <c r="E658" s="133"/>
      <c r="F658" s="134"/>
      <c r="G658" s="133"/>
      <c r="H658" s="135"/>
      <c r="I658" s="110"/>
      <c r="J658" s="110"/>
      <c r="K658" s="110"/>
      <c r="L658" s="110"/>
      <c r="M658" s="110"/>
      <c r="N658" s="110"/>
      <c r="O658" s="110"/>
      <c r="P658" s="110"/>
      <c r="Q658" s="110"/>
      <c r="R658" s="110"/>
      <c r="S658" s="110"/>
      <c r="T658" s="110"/>
      <c r="U658" s="110"/>
      <c r="V658" s="110"/>
      <c r="W658" s="110"/>
      <c r="X658" s="110"/>
      <c r="Y658" s="110"/>
      <c r="Z658" s="110"/>
    </row>
    <row r="659" spans="1:26" ht="16" x14ac:dyDescent="0.2">
      <c r="A659" s="120"/>
      <c r="B659" s="131"/>
      <c r="C659" s="131"/>
      <c r="D659" s="132"/>
      <c r="E659" s="133"/>
      <c r="F659" s="134"/>
      <c r="G659" s="133"/>
      <c r="H659" s="135"/>
      <c r="I659" s="110"/>
      <c r="J659" s="110"/>
      <c r="K659" s="110"/>
      <c r="L659" s="110"/>
      <c r="M659" s="110"/>
      <c r="N659" s="110"/>
      <c r="O659" s="110"/>
      <c r="P659" s="110"/>
      <c r="Q659" s="110"/>
      <c r="R659" s="110"/>
      <c r="S659" s="110"/>
      <c r="T659" s="110"/>
      <c r="U659" s="110"/>
      <c r="V659" s="110"/>
      <c r="W659" s="110"/>
      <c r="X659" s="110"/>
      <c r="Y659" s="110"/>
      <c r="Z659" s="110"/>
    </row>
    <row r="660" spans="1:26" ht="16" x14ac:dyDescent="0.2">
      <c r="A660" s="120"/>
      <c r="B660" s="131"/>
      <c r="C660" s="131"/>
      <c r="D660" s="132"/>
      <c r="E660" s="133"/>
      <c r="F660" s="134"/>
      <c r="G660" s="133"/>
      <c r="H660" s="135"/>
      <c r="I660" s="110"/>
      <c r="J660" s="110"/>
      <c r="K660" s="110"/>
      <c r="L660" s="110"/>
      <c r="M660" s="110"/>
      <c r="N660" s="110"/>
      <c r="O660" s="110"/>
      <c r="P660" s="110"/>
      <c r="Q660" s="110"/>
      <c r="R660" s="110"/>
      <c r="S660" s="110"/>
      <c r="T660" s="110"/>
      <c r="U660" s="110"/>
      <c r="V660" s="110"/>
      <c r="W660" s="110"/>
      <c r="X660" s="110"/>
      <c r="Y660" s="110"/>
      <c r="Z660" s="110"/>
    </row>
    <row r="661" spans="1:26" ht="16" x14ac:dyDescent="0.2">
      <c r="A661" s="120"/>
      <c r="B661" s="131"/>
      <c r="C661" s="131"/>
      <c r="D661" s="132"/>
      <c r="E661" s="133"/>
      <c r="F661" s="134"/>
      <c r="G661" s="133"/>
      <c r="H661" s="135"/>
      <c r="I661" s="110"/>
      <c r="J661" s="110"/>
      <c r="K661" s="110"/>
      <c r="L661" s="110"/>
      <c r="M661" s="110"/>
      <c r="N661" s="110"/>
      <c r="O661" s="110"/>
      <c r="P661" s="110"/>
      <c r="Q661" s="110"/>
      <c r="R661" s="110"/>
      <c r="S661" s="110"/>
      <c r="T661" s="110"/>
      <c r="U661" s="110"/>
      <c r="V661" s="110"/>
      <c r="W661" s="110"/>
      <c r="X661" s="110"/>
      <c r="Y661" s="110"/>
      <c r="Z661" s="110"/>
    </row>
    <row r="662" spans="1:26" ht="16" x14ac:dyDescent="0.2">
      <c r="A662" s="120"/>
      <c r="B662" s="131"/>
      <c r="C662" s="131"/>
      <c r="D662" s="132"/>
      <c r="E662" s="133"/>
      <c r="F662" s="134"/>
      <c r="G662" s="133"/>
      <c r="H662" s="135"/>
      <c r="I662" s="110"/>
      <c r="J662" s="110"/>
      <c r="K662" s="110"/>
      <c r="L662" s="110"/>
      <c r="M662" s="110"/>
      <c r="N662" s="110"/>
      <c r="O662" s="110"/>
      <c r="P662" s="110"/>
      <c r="Q662" s="110"/>
      <c r="R662" s="110"/>
      <c r="S662" s="110"/>
      <c r="T662" s="110"/>
      <c r="U662" s="110"/>
      <c r="V662" s="110"/>
      <c r="W662" s="110"/>
      <c r="X662" s="110"/>
      <c r="Y662" s="110"/>
      <c r="Z662" s="110"/>
    </row>
    <row r="663" spans="1:26" ht="16" x14ac:dyDescent="0.2">
      <c r="A663" s="120"/>
      <c r="B663" s="131"/>
      <c r="C663" s="131"/>
      <c r="D663" s="132"/>
      <c r="E663" s="133"/>
      <c r="F663" s="134"/>
      <c r="G663" s="133"/>
      <c r="H663" s="135"/>
      <c r="I663" s="110"/>
      <c r="J663" s="110"/>
      <c r="K663" s="110"/>
      <c r="L663" s="110"/>
      <c r="M663" s="110"/>
      <c r="N663" s="110"/>
      <c r="O663" s="110"/>
      <c r="P663" s="110"/>
      <c r="Q663" s="110"/>
      <c r="R663" s="110"/>
      <c r="S663" s="110"/>
      <c r="T663" s="110"/>
      <c r="U663" s="110"/>
      <c r="V663" s="110"/>
      <c r="W663" s="110"/>
      <c r="X663" s="110"/>
      <c r="Y663" s="110"/>
      <c r="Z663" s="110"/>
    </row>
    <row r="664" spans="1:26" ht="16" x14ac:dyDescent="0.2">
      <c r="A664" s="120"/>
      <c r="B664" s="131"/>
      <c r="C664" s="131"/>
      <c r="D664" s="132"/>
      <c r="E664" s="133"/>
      <c r="F664" s="134"/>
      <c r="G664" s="133"/>
      <c r="H664" s="135"/>
      <c r="I664" s="110"/>
      <c r="J664" s="110"/>
      <c r="K664" s="110"/>
      <c r="L664" s="110"/>
      <c r="M664" s="110"/>
      <c r="N664" s="110"/>
      <c r="O664" s="110"/>
      <c r="P664" s="110"/>
      <c r="Q664" s="110"/>
      <c r="R664" s="110"/>
      <c r="S664" s="110"/>
      <c r="T664" s="110"/>
      <c r="U664" s="110"/>
      <c r="V664" s="110"/>
      <c r="W664" s="110"/>
      <c r="X664" s="110"/>
      <c r="Y664" s="110"/>
      <c r="Z664" s="110"/>
    </row>
    <row r="665" spans="1:26" ht="16" x14ac:dyDescent="0.2">
      <c r="A665" s="120"/>
      <c r="B665" s="131"/>
      <c r="C665" s="131"/>
      <c r="D665" s="132"/>
      <c r="E665" s="133"/>
      <c r="F665" s="134"/>
      <c r="G665" s="133"/>
      <c r="H665" s="135"/>
      <c r="I665" s="110"/>
      <c r="J665" s="110"/>
      <c r="K665" s="110"/>
      <c r="L665" s="110"/>
      <c r="M665" s="110"/>
      <c r="N665" s="110"/>
      <c r="O665" s="110"/>
      <c r="P665" s="110"/>
      <c r="Q665" s="110"/>
      <c r="R665" s="110"/>
      <c r="S665" s="110"/>
      <c r="T665" s="110"/>
      <c r="U665" s="110"/>
      <c r="V665" s="110"/>
      <c r="W665" s="110"/>
      <c r="X665" s="110"/>
      <c r="Y665" s="110"/>
      <c r="Z665" s="110"/>
    </row>
    <row r="666" spans="1:26" ht="16" x14ac:dyDescent="0.2">
      <c r="A666" s="120"/>
      <c r="B666" s="131"/>
      <c r="C666" s="131"/>
      <c r="D666" s="132"/>
      <c r="E666" s="133"/>
      <c r="F666" s="134"/>
      <c r="G666" s="133"/>
      <c r="H666" s="135"/>
      <c r="I666" s="110"/>
      <c r="J666" s="110"/>
      <c r="K666" s="110"/>
      <c r="L666" s="110"/>
      <c r="M666" s="110"/>
      <c r="N666" s="110"/>
      <c r="O666" s="110"/>
      <c r="P666" s="110"/>
      <c r="Q666" s="110"/>
      <c r="R666" s="110"/>
      <c r="S666" s="110"/>
      <c r="T666" s="110"/>
      <c r="U666" s="110"/>
      <c r="V666" s="110"/>
      <c r="W666" s="110"/>
      <c r="X666" s="110"/>
      <c r="Y666" s="110"/>
      <c r="Z666" s="110"/>
    </row>
    <row r="667" spans="1:26" ht="16" x14ac:dyDescent="0.2">
      <c r="A667" s="120"/>
      <c r="B667" s="131"/>
      <c r="C667" s="131"/>
      <c r="D667" s="132"/>
      <c r="E667" s="133"/>
      <c r="F667" s="134"/>
      <c r="G667" s="133"/>
      <c r="H667" s="135"/>
      <c r="I667" s="110"/>
      <c r="J667" s="110"/>
      <c r="K667" s="110"/>
      <c r="L667" s="110"/>
      <c r="M667" s="110"/>
      <c r="N667" s="110"/>
      <c r="O667" s="110"/>
      <c r="P667" s="110"/>
      <c r="Q667" s="110"/>
      <c r="R667" s="110"/>
      <c r="S667" s="110"/>
      <c r="T667" s="110"/>
      <c r="U667" s="110"/>
      <c r="V667" s="110"/>
      <c r="W667" s="110"/>
      <c r="X667" s="110"/>
      <c r="Y667" s="110"/>
      <c r="Z667" s="110"/>
    </row>
    <row r="668" spans="1:26" ht="16" x14ac:dyDescent="0.2">
      <c r="A668" s="120"/>
      <c r="B668" s="131"/>
      <c r="C668" s="131"/>
      <c r="D668" s="132"/>
      <c r="E668" s="133"/>
      <c r="F668" s="134"/>
      <c r="G668" s="133"/>
      <c r="H668" s="135"/>
      <c r="I668" s="110"/>
      <c r="J668" s="110"/>
      <c r="K668" s="110"/>
      <c r="L668" s="110"/>
      <c r="M668" s="110"/>
      <c r="N668" s="110"/>
      <c r="O668" s="110"/>
      <c r="P668" s="110"/>
      <c r="Q668" s="110"/>
      <c r="R668" s="110"/>
      <c r="S668" s="110"/>
      <c r="T668" s="110"/>
      <c r="U668" s="110"/>
      <c r="V668" s="110"/>
      <c r="W668" s="110"/>
      <c r="X668" s="110"/>
      <c r="Y668" s="110"/>
      <c r="Z668" s="110"/>
    </row>
    <row r="669" spans="1:26" ht="16" x14ac:dyDescent="0.2">
      <c r="A669" s="120"/>
      <c r="B669" s="131"/>
      <c r="C669" s="131"/>
      <c r="D669" s="132"/>
      <c r="E669" s="133"/>
      <c r="F669" s="134"/>
      <c r="G669" s="133"/>
      <c r="H669" s="135"/>
      <c r="I669" s="110"/>
      <c r="J669" s="110"/>
      <c r="K669" s="110"/>
      <c r="L669" s="110"/>
      <c r="M669" s="110"/>
      <c r="N669" s="110"/>
      <c r="O669" s="110"/>
      <c r="P669" s="110"/>
      <c r="Q669" s="110"/>
      <c r="R669" s="110"/>
      <c r="S669" s="110"/>
      <c r="T669" s="110"/>
      <c r="U669" s="110"/>
      <c r="V669" s="110"/>
      <c r="W669" s="110"/>
      <c r="X669" s="110"/>
      <c r="Y669" s="110"/>
      <c r="Z669" s="110"/>
    </row>
    <row r="670" spans="1:26" ht="16" x14ac:dyDescent="0.2">
      <c r="A670" s="120"/>
      <c r="B670" s="131"/>
      <c r="C670" s="131"/>
      <c r="D670" s="132"/>
      <c r="E670" s="133"/>
      <c r="F670" s="134"/>
      <c r="G670" s="133"/>
      <c r="H670" s="135"/>
      <c r="I670" s="110"/>
      <c r="J670" s="110"/>
      <c r="K670" s="110"/>
      <c r="L670" s="110"/>
      <c r="M670" s="110"/>
      <c r="N670" s="110"/>
      <c r="O670" s="110"/>
      <c r="P670" s="110"/>
      <c r="Q670" s="110"/>
      <c r="R670" s="110"/>
      <c r="S670" s="110"/>
      <c r="T670" s="110"/>
      <c r="U670" s="110"/>
      <c r="V670" s="110"/>
      <c r="W670" s="110"/>
      <c r="X670" s="110"/>
      <c r="Y670" s="110"/>
      <c r="Z670" s="110"/>
    </row>
    <row r="671" spans="1:26" ht="16" x14ac:dyDescent="0.2">
      <c r="A671" s="120"/>
      <c r="B671" s="131"/>
      <c r="C671" s="131"/>
      <c r="D671" s="132"/>
      <c r="E671" s="133"/>
      <c r="F671" s="134"/>
      <c r="G671" s="133"/>
      <c r="H671" s="135"/>
      <c r="I671" s="110"/>
      <c r="J671" s="110"/>
      <c r="K671" s="110"/>
      <c r="L671" s="110"/>
      <c r="M671" s="110"/>
      <c r="N671" s="110"/>
      <c r="O671" s="110"/>
      <c r="P671" s="110"/>
      <c r="Q671" s="110"/>
      <c r="R671" s="110"/>
      <c r="S671" s="110"/>
      <c r="T671" s="110"/>
      <c r="U671" s="110"/>
      <c r="V671" s="110"/>
      <c r="W671" s="110"/>
      <c r="X671" s="110"/>
      <c r="Y671" s="110"/>
      <c r="Z671" s="110"/>
    </row>
    <row r="672" spans="1:26" ht="16" x14ac:dyDescent="0.2">
      <c r="A672" s="120"/>
      <c r="B672" s="131"/>
      <c r="C672" s="131"/>
      <c r="D672" s="132"/>
      <c r="E672" s="133"/>
      <c r="F672" s="134"/>
      <c r="G672" s="133"/>
      <c r="H672" s="135"/>
      <c r="I672" s="110"/>
      <c r="J672" s="110"/>
      <c r="K672" s="110"/>
      <c r="L672" s="110"/>
      <c r="M672" s="110"/>
      <c r="N672" s="110"/>
      <c r="O672" s="110"/>
      <c r="P672" s="110"/>
      <c r="Q672" s="110"/>
      <c r="R672" s="110"/>
      <c r="S672" s="110"/>
      <c r="T672" s="110"/>
      <c r="U672" s="110"/>
      <c r="V672" s="110"/>
      <c r="W672" s="110"/>
      <c r="X672" s="110"/>
      <c r="Y672" s="110"/>
      <c r="Z672" s="110"/>
    </row>
    <row r="673" spans="1:26" ht="16" x14ac:dyDescent="0.2">
      <c r="A673" s="120"/>
      <c r="B673" s="131"/>
      <c r="C673" s="131"/>
      <c r="D673" s="132"/>
      <c r="E673" s="133"/>
      <c r="F673" s="134"/>
      <c r="G673" s="133"/>
      <c r="H673" s="135"/>
      <c r="I673" s="110"/>
      <c r="J673" s="110"/>
      <c r="K673" s="110"/>
      <c r="L673" s="110"/>
      <c r="M673" s="110"/>
      <c r="N673" s="110"/>
      <c r="O673" s="110"/>
      <c r="P673" s="110"/>
      <c r="Q673" s="110"/>
      <c r="R673" s="110"/>
      <c r="S673" s="110"/>
      <c r="T673" s="110"/>
      <c r="U673" s="110"/>
      <c r="V673" s="110"/>
      <c r="W673" s="110"/>
      <c r="X673" s="110"/>
      <c r="Y673" s="110"/>
      <c r="Z673" s="110"/>
    </row>
    <row r="674" spans="1:26" ht="16" x14ac:dyDescent="0.2">
      <c r="A674" s="120"/>
      <c r="B674" s="131"/>
      <c r="C674" s="131"/>
      <c r="D674" s="132"/>
      <c r="E674" s="133"/>
      <c r="F674" s="134"/>
      <c r="G674" s="133"/>
      <c r="H674" s="135"/>
      <c r="I674" s="110"/>
      <c r="J674" s="110"/>
      <c r="K674" s="110"/>
      <c r="L674" s="110"/>
      <c r="M674" s="110"/>
      <c r="N674" s="110"/>
      <c r="O674" s="110"/>
      <c r="P674" s="110"/>
      <c r="Q674" s="110"/>
      <c r="R674" s="110"/>
      <c r="S674" s="110"/>
      <c r="T674" s="110"/>
      <c r="U674" s="110"/>
      <c r="V674" s="110"/>
      <c r="W674" s="110"/>
      <c r="X674" s="110"/>
      <c r="Y674" s="110"/>
      <c r="Z674" s="110"/>
    </row>
    <row r="675" spans="1:26" ht="16" x14ac:dyDescent="0.2">
      <c r="A675" s="120"/>
      <c r="B675" s="131"/>
      <c r="C675" s="131"/>
      <c r="D675" s="132"/>
      <c r="E675" s="133"/>
      <c r="F675" s="134"/>
      <c r="G675" s="133"/>
      <c r="H675" s="135"/>
      <c r="I675" s="110"/>
      <c r="J675" s="110"/>
      <c r="K675" s="110"/>
      <c r="L675" s="110"/>
      <c r="M675" s="110"/>
      <c r="N675" s="110"/>
      <c r="O675" s="110"/>
      <c r="P675" s="110"/>
      <c r="Q675" s="110"/>
      <c r="R675" s="110"/>
      <c r="S675" s="110"/>
      <c r="T675" s="110"/>
      <c r="U675" s="110"/>
      <c r="V675" s="110"/>
      <c r="W675" s="110"/>
      <c r="X675" s="110"/>
      <c r="Y675" s="110"/>
      <c r="Z675" s="110"/>
    </row>
    <row r="676" spans="1:26" ht="16" x14ac:dyDescent="0.2">
      <c r="A676" s="120"/>
      <c r="B676" s="131"/>
      <c r="C676" s="131"/>
      <c r="D676" s="132"/>
      <c r="E676" s="133"/>
      <c r="F676" s="134"/>
      <c r="G676" s="133"/>
      <c r="H676" s="135"/>
      <c r="I676" s="110"/>
      <c r="J676" s="110"/>
      <c r="K676" s="110"/>
      <c r="L676" s="110"/>
      <c r="M676" s="110"/>
      <c r="N676" s="110"/>
      <c r="O676" s="110"/>
      <c r="P676" s="110"/>
      <c r="Q676" s="110"/>
      <c r="R676" s="110"/>
      <c r="S676" s="110"/>
      <c r="T676" s="110"/>
      <c r="U676" s="110"/>
      <c r="V676" s="110"/>
      <c r="W676" s="110"/>
      <c r="X676" s="110"/>
      <c r="Y676" s="110"/>
      <c r="Z676" s="110"/>
    </row>
    <row r="677" spans="1:26" ht="16" x14ac:dyDescent="0.2">
      <c r="A677" s="120"/>
      <c r="B677" s="131"/>
      <c r="C677" s="131"/>
      <c r="D677" s="132"/>
      <c r="E677" s="133"/>
      <c r="F677" s="134"/>
      <c r="G677" s="133"/>
      <c r="H677" s="135"/>
      <c r="I677" s="110"/>
      <c r="J677" s="110"/>
      <c r="K677" s="110"/>
      <c r="L677" s="110"/>
      <c r="M677" s="110"/>
      <c r="N677" s="110"/>
      <c r="O677" s="110"/>
      <c r="P677" s="110"/>
      <c r="Q677" s="110"/>
      <c r="R677" s="110"/>
      <c r="S677" s="110"/>
      <c r="T677" s="110"/>
      <c r="U677" s="110"/>
      <c r="V677" s="110"/>
      <c r="W677" s="110"/>
      <c r="X677" s="110"/>
      <c r="Y677" s="110"/>
      <c r="Z677" s="110"/>
    </row>
    <row r="678" spans="1:26" ht="16" x14ac:dyDescent="0.2">
      <c r="A678" s="120"/>
      <c r="B678" s="131"/>
      <c r="C678" s="131"/>
      <c r="D678" s="132"/>
      <c r="E678" s="133"/>
      <c r="F678" s="134"/>
      <c r="G678" s="133"/>
      <c r="H678" s="135"/>
      <c r="I678" s="110"/>
      <c r="J678" s="110"/>
      <c r="K678" s="110"/>
      <c r="L678" s="110"/>
      <c r="M678" s="110"/>
      <c r="N678" s="110"/>
      <c r="O678" s="110"/>
      <c r="P678" s="110"/>
      <c r="Q678" s="110"/>
      <c r="R678" s="110"/>
      <c r="S678" s="110"/>
      <c r="T678" s="110"/>
      <c r="U678" s="110"/>
      <c r="V678" s="110"/>
      <c r="W678" s="110"/>
      <c r="X678" s="110"/>
      <c r="Y678" s="110"/>
      <c r="Z678" s="110"/>
    </row>
    <row r="679" spans="1:26" ht="16" x14ac:dyDescent="0.2">
      <c r="A679" s="120"/>
      <c r="B679" s="131"/>
      <c r="C679" s="131"/>
      <c r="D679" s="132"/>
      <c r="E679" s="133"/>
      <c r="F679" s="134"/>
      <c r="G679" s="133"/>
      <c r="H679" s="135"/>
      <c r="I679" s="110"/>
      <c r="J679" s="110"/>
      <c r="K679" s="110"/>
      <c r="L679" s="110"/>
      <c r="M679" s="110"/>
      <c r="N679" s="110"/>
      <c r="O679" s="110"/>
      <c r="P679" s="110"/>
      <c r="Q679" s="110"/>
      <c r="R679" s="110"/>
      <c r="S679" s="110"/>
      <c r="T679" s="110"/>
      <c r="U679" s="110"/>
      <c r="V679" s="110"/>
      <c r="W679" s="110"/>
      <c r="X679" s="110"/>
      <c r="Y679" s="110"/>
      <c r="Z679" s="110"/>
    </row>
    <row r="680" spans="1:26" ht="16" x14ac:dyDescent="0.2">
      <c r="A680" s="120"/>
      <c r="B680" s="131"/>
      <c r="C680" s="131"/>
      <c r="D680" s="132"/>
      <c r="E680" s="133"/>
      <c r="F680" s="134"/>
      <c r="G680" s="133"/>
      <c r="H680" s="135"/>
      <c r="I680" s="110"/>
      <c r="J680" s="110"/>
      <c r="K680" s="110"/>
      <c r="L680" s="110"/>
      <c r="M680" s="110"/>
      <c r="N680" s="110"/>
      <c r="O680" s="110"/>
      <c r="P680" s="110"/>
      <c r="Q680" s="110"/>
      <c r="R680" s="110"/>
      <c r="S680" s="110"/>
      <c r="T680" s="110"/>
      <c r="U680" s="110"/>
      <c r="V680" s="110"/>
      <c r="W680" s="110"/>
      <c r="X680" s="110"/>
      <c r="Y680" s="110"/>
      <c r="Z680" s="110"/>
    </row>
    <row r="681" spans="1:26" ht="16" x14ac:dyDescent="0.2">
      <c r="A681" s="120"/>
      <c r="B681" s="131"/>
      <c r="C681" s="131"/>
      <c r="D681" s="132"/>
      <c r="E681" s="133"/>
      <c r="F681" s="134"/>
      <c r="G681" s="133"/>
      <c r="H681" s="135"/>
      <c r="I681" s="110"/>
      <c r="J681" s="110"/>
      <c r="K681" s="110"/>
      <c r="L681" s="110"/>
      <c r="M681" s="110"/>
      <c r="N681" s="110"/>
      <c r="O681" s="110"/>
      <c r="P681" s="110"/>
      <c r="Q681" s="110"/>
      <c r="R681" s="110"/>
      <c r="S681" s="110"/>
      <c r="T681" s="110"/>
      <c r="U681" s="110"/>
      <c r="V681" s="110"/>
      <c r="W681" s="110"/>
      <c r="X681" s="110"/>
      <c r="Y681" s="110"/>
      <c r="Z681" s="110"/>
    </row>
    <row r="682" spans="1:26" ht="16" x14ac:dyDescent="0.2">
      <c r="A682" s="120"/>
      <c r="B682" s="131"/>
      <c r="C682" s="131"/>
      <c r="D682" s="132"/>
      <c r="E682" s="133"/>
      <c r="F682" s="134"/>
      <c r="G682" s="133"/>
      <c r="H682" s="135"/>
      <c r="I682" s="110"/>
      <c r="J682" s="110"/>
      <c r="K682" s="110"/>
      <c r="L682" s="110"/>
      <c r="M682" s="110"/>
      <c r="N682" s="110"/>
      <c r="O682" s="110"/>
      <c r="P682" s="110"/>
      <c r="Q682" s="110"/>
      <c r="R682" s="110"/>
      <c r="S682" s="110"/>
      <c r="T682" s="110"/>
      <c r="U682" s="110"/>
      <c r="V682" s="110"/>
      <c r="W682" s="110"/>
      <c r="X682" s="110"/>
      <c r="Y682" s="110"/>
      <c r="Z682" s="110"/>
    </row>
    <row r="683" spans="1:26" ht="16" x14ac:dyDescent="0.2">
      <c r="A683" s="120"/>
      <c r="B683" s="131"/>
      <c r="C683" s="131"/>
      <c r="D683" s="132"/>
      <c r="E683" s="133"/>
      <c r="F683" s="134"/>
      <c r="G683" s="133"/>
      <c r="H683" s="135"/>
      <c r="I683" s="110"/>
      <c r="J683" s="110"/>
      <c r="K683" s="110"/>
      <c r="L683" s="110"/>
      <c r="M683" s="110"/>
      <c r="N683" s="110"/>
      <c r="O683" s="110"/>
      <c r="P683" s="110"/>
      <c r="Q683" s="110"/>
      <c r="R683" s="110"/>
      <c r="S683" s="110"/>
      <c r="T683" s="110"/>
      <c r="U683" s="110"/>
      <c r="V683" s="110"/>
      <c r="W683" s="110"/>
      <c r="X683" s="110"/>
      <c r="Y683" s="110"/>
      <c r="Z683" s="110"/>
    </row>
    <row r="684" spans="1:26" ht="16" x14ac:dyDescent="0.2">
      <c r="A684" s="120"/>
      <c r="B684" s="131"/>
      <c r="C684" s="131"/>
      <c r="D684" s="132"/>
      <c r="E684" s="133"/>
      <c r="F684" s="134"/>
      <c r="G684" s="133"/>
      <c r="H684" s="135"/>
      <c r="I684" s="110"/>
      <c r="J684" s="110"/>
      <c r="K684" s="110"/>
      <c r="L684" s="110"/>
      <c r="M684" s="110"/>
      <c r="N684" s="110"/>
      <c r="O684" s="110"/>
      <c r="P684" s="110"/>
      <c r="Q684" s="110"/>
      <c r="R684" s="110"/>
      <c r="S684" s="110"/>
      <c r="T684" s="110"/>
      <c r="U684" s="110"/>
      <c r="V684" s="110"/>
      <c r="W684" s="110"/>
      <c r="X684" s="110"/>
      <c r="Y684" s="110"/>
      <c r="Z684" s="110"/>
    </row>
    <row r="685" spans="1:26" ht="16" x14ac:dyDescent="0.2">
      <c r="A685" s="120"/>
      <c r="B685" s="131"/>
      <c r="C685" s="131"/>
      <c r="D685" s="132"/>
      <c r="E685" s="133"/>
      <c r="F685" s="134"/>
      <c r="G685" s="133"/>
      <c r="H685" s="135"/>
      <c r="I685" s="110"/>
      <c r="J685" s="110"/>
      <c r="K685" s="110"/>
      <c r="L685" s="110"/>
      <c r="M685" s="110"/>
      <c r="N685" s="110"/>
      <c r="O685" s="110"/>
      <c r="P685" s="110"/>
      <c r="Q685" s="110"/>
      <c r="R685" s="110"/>
      <c r="S685" s="110"/>
      <c r="T685" s="110"/>
      <c r="U685" s="110"/>
      <c r="V685" s="110"/>
      <c r="W685" s="110"/>
      <c r="X685" s="110"/>
      <c r="Y685" s="110"/>
      <c r="Z685" s="110"/>
    </row>
    <row r="686" spans="1:26" ht="16" x14ac:dyDescent="0.2">
      <c r="A686" s="120"/>
      <c r="B686" s="131"/>
      <c r="C686" s="131"/>
      <c r="D686" s="132"/>
      <c r="E686" s="133"/>
      <c r="F686" s="134"/>
      <c r="G686" s="133"/>
      <c r="H686" s="135"/>
      <c r="I686" s="110"/>
      <c r="J686" s="110"/>
      <c r="K686" s="110"/>
      <c r="L686" s="110"/>
      <c r="M686" s="110"/>
      <c r="N686" s="110"/>
      <c r="O686" s="110"/>
      <c r="P686" s="110"/>
      <c r="Q686" s="110"/>
      <c r="R686" s="110"/>
      <c r="S686" s="110"/>
      <c r="T686" s="110"/>
      <c r="U686" s="110"/>
      <c r="V686" s="110"/>
      <c r="W686" s="110"/>
      <c r="X686" s="110"/>
      <c r="Y686" s="110"/>
      <c r="Z686" s="110"/>
    </row>
    <row r="687" spans="1:26" ht="16" x14ac:dyDescent="0.2">
      <c r="A687" s="120"/>
      <c r="B687" s="131"/>
      <c r="C687" s="131"/>
      <c r="D687" s="132"/>
      <c r="E687" s="133"/>
      <c r="F687" s="134"/>
      <c r="G687" s="133"/>
      <c r="H687" s="135"/>
      <c r="I687" s="110"/>
      <c r="J687" s="110"/>
      <c r="K687" s="110"/>
      <c r="L687" s="110"/>
      <c r="M687" s="110"/>
      <c r="N687" s="110"/>
      <c r="O687" s="110"/>
      <c r="P687" s="110"/>
      <c r="Q687" s="110"/>
      <c r="R687" s="110"/>
      <c r="S687" s="110"/>
      <c r="T687" s="110"/>
      <c r="U687" s="110"/>
      <c r="V687" s="110"/>
      <c r="W687" s="110"/>
      <c r="X687" s="110"/>
      <c r="Y687" s="110"/>
      <c r="Z687" s="110"/>
    </row>
    <row r="688" spans="1:26" ht="16" x14ac:dyDescent="0.2">
      <c r="A688" s="120"/>
      <c r="B688" s="131"/>
      <c r="C688" s="131"/>
      <c r="D688" s="132"/>
      <c r="E688" s="133"/>
      <c r="F688" s="134"/>
      <c r="G688" s="133"/>
      <c r="H688" s="135"/>
      <c r="I688" s="110"/>
      <c r="J688" s="110"/>
      <c r="K688" s="110"/>
      <c r="L688" s="110"/>
      <c r="M688" s="110"/>
      <c r="N688" s="110"/>
      <c r="O688" s="110"/>
      <c r="P688" s="110"/>
      <c r="Q688" s="110"/>
      <c r="R688" s="110"/>
      <c r="S688" s="110"/>
      <c r="T688" s="110"/>
      <c r="U688" s="110"/>
      <c r="V688" s="110"/>
      <c r="W688" s="110"/>
      <c r="X688" s="110"/>
      <c r="Y688" s="110"/>
      <c r="Z688" s="110"/>
    </row>
    <row r="689" spans="1:26" ht="16" x14ac:dyDescent="0.2">
      <c r="A689" s="120"/>
      <c r="B689" s="131"/>
      <c r="C689" s="131"/>
      <c r="D689" s="132"/>
      <c r="E689" s="133"/>
      <c r="F689" s="134"/>
      <c r="G689" s="133"/>
      <c r="H689" s="135"/>
      <c r="I689" s="110"/>
      <c r="J689" s="110"/>
      <c r="K689" s="110"/>
      <c r="L689" s="110"/>
      <c r="M689" s="110"/>
      <c r="N689" s="110"/>
      <c r="O689" s="110"/>
      <c r="P689" s="110"/>
      <c r="Q689" s="110"/>
      <c r="R689" s="110"/>
      <c r="S689" s="110"/>
      <c r="T689" s="110"/>
      <c r="U689" s="110"/>
      <c r="V689" s="110"/>
      <c r="W689" s="110"/>
      <c r="X689" s="110"/>
      <c r="Y689" s="110"/>
      <c r="Z689" s="110"/>
    </row>
    <row r="690" spans="1:26" ht="16" x14ac:dyDescent="0.2">
      <c r="A690" s="120"/>
      <c r="B690" s="131"/>
      <c r="C690" s="131"/>
      <c r="D690" s="132"/>
      <c r="E690" s="133"/>
      <c r="F690" s="134"/>
      <c r="G690" s="133"/>
      <c r="H690" s="135"/>
      <c r="I690" s="110"/>
      <c r="J690" s="110"/>
      <c r="K690" s="110"/>
      <c r="L690" s="110"/>
      <c r="M690" s="110"/>
      <c r="N690" s="110"/>
      <c r="O690" s="110"/>
      <c r="P690" s="110"/>
      <c r="Q690" s="110"/>
      <c r="R690" s="110"/>
      <c r="S690" s="110"/>
      <c r="T690" s="110"/>
      <c r="U690" s="110"/>
      <c r="V690" s="110"/>
      <c r="W690" s="110"/>
      <c r="X690" s="110"/>
      <c r="Y690" s="110"/>
      <c r="Z690" s="110"/>
    </row>
    <row r="691" spans="1:26" ht="16" x14ac:dyDescent="0.2">
      <c r="A691" s="120"/>
      <c r="B691" s="131"/>
      <c r="C691" s="131"/>
      <c r="D691" s="132"/>
      <c r="E691" s="133"/>
      <c r="F691" s="134"/>
      <c r="G691" s="133"/>
      <c r="H691" s="135"/>
      <c r="I691" s="110"/>
      <c r="J691" s="110"/>
      <c r="K691" s="110"/>
      <c r="L691" s="110"/>
      <c r="M691" s="110"/>
      <c r="N691" s="110"/>
      <c r="O691" s="110"/>
      <c r="P691" s="110"/>
      <c r="Q691" s="110"/>
      <c r="R691" s="110"/>
      <c r="S691" s="110"/>
      <c r="T691" s="110"/>
      <c r="U691" s="110"/>
      <c r="V691" s="110"/>
      <c r="W691" s="110"/>
      <c r="X691" s="110"/>
      <c r="Y691" s="110"/>
      <c r="Z691" s="110"/>
    </row>
    <row r="692" spans="1:26" ht="16" x14ac:dyDescent="0.2">
      <c r="A692" s="120"/>
      <c r="B692" s="131"/>
      <c r="C692" s="131"/>
      <c r="D692" s="132"/>
      <c r="E692" s="133"/>
      <c r="F692" s="134"/>
      <c r="G692" s="133"/>
      <c r="H692" s="135"/>
      <c r="I692" s="110"/>
      <c r="J692" s="110"/>
      <c r="K692" s="110"/>
      <c r="L692" s="110"/>
      <c r="M692" s="110"/>
      <c r="N692" s="110"/>
      <c r="O692" s="110"/>
      <c r="P692" s="110"/>
      <c r="Q692" s="110"/>
      <c r="R692" s="110"/>
      <c r="S692" s="110"/>
      <c r="T692" s="110"/>
      <c r="U692" s="110"/>
      <c r="V692" s="110"/>
      <c r="W692" s="110"/>
      <c r="X692" s="110"/>
      <c r="Y692" s="110"/>
      <c r="Z692" s="110"/>
    </row>
    <row r="693" spans="1:26" ht="16" x14ac:dyDescent="0.2">
      <c r="A693" s="120"/>
      <c r="B693" s="131"/>
      <c r="C693" s="131"/>
      <c r="D693" s="132"/>
      <c r="E693" s="133"/>
      <c r="F693" s="134"/>
      <c r="G693" s="133"/>
      <c r="H693" s="135"/>
      <c r="I693" s="110"/>
      <c r="J693" s="110"/>
      <c r="K693" s="110"/>
      <c r="L693" s="110"/>
      <c r="M693" s="110"/>
      <c r="N693" s="110"/>
      <c r="O693" s="110"/>
      <c r="P693" s="110"/>
      <c r="Q693" s="110"/>
      <c r="R693" s="110"/>
      <c r="S693" s="110"/>
      <c r="T693" s="110"/>
      <c r="U693" s="110"/>
      <c r="V693" s="110"/>
      <c r="W693" s="110"/>
      <c r="X693" s="110"/>
      <c r="Y693" s="110"/>
      <c r="Z693" s="110"/>
    </row>
    <row r="694" spans="1:26" ht="16" x14ac:dyDescent="0.2">
      <c r="A694" s="120"/>
      <c r="B694" s="131"/>
      <c r="C694" s="131"/>
      <c r="D694" s="132"/>
      <c r="E694" s="133"/>
      <c r="F694" s="134"/>
      <c r="G694" s="133"/>
      <c r="H694" s="135"/>
      <c r="I694" s="110"/>
      <c r="J694" s="110"/>
      <c r="K694" s="110"/>
      <c r="L694" s="110"/>
      <c r="M694" s="110"/>
      <c r="N694" s="110"/>
      <c r="O694" s="110"/>
      <c r="P694" s="110"/>
      <c r="Q694" s="110"/>
      <c r="R694" s="110"/>
      <c r="S694" s="110"/>
      <c r="T694" s="110"/>
      <c r="U694" s="110"/>
      <c r="V694" s="110"/>
      <c r="W694" s="110"/>
      <c r="X694" s="110"/>
      <c r="Y694" s="110"/>
      <c r="Z694" s="110"/>
    </row>
    <row r="695" spans="1:26" ht="16" x14ac:dyDescent="0.2">
      <c r="A695" s="120"/>
      <c r="B695" s="131"/>
      <c r="C695" s="131"/>
      <c r="D695" s="132"/>
      <c r="E695" s="133"/>
      <c r="F695" s="134"/>
      <c r="G695" s="133"/>
      <c r="H695" s="135"/>
      <c r="I695" s="110"/>
      <c r="J695" s="110"/>
      <c r="K695" s="110"/>
      <c r="L695" s="110"/>
      <c r="M695" s="110"/>
      <c r="N695" s="110"/>
      <c r="O695" s="110"/>
      <c r="P695" s="110"/>
      <c r="Q695" s="110"/>
      <c r="R695" s="110"/>
      <c r="S695" s="110"/>
      <c r="T695" s="110"/>
      <c r="U695" s="110"/>
      <c r="V695" s="110"/>
      <c r="W695" s="110"/>
      <c r="X695" s="110"/>
      <c r="Y695" s="110"/>
      <c r="Z695" s="110"/>
    </row>
    <row r="696" spans="1:26" ht="16" x14ac:dyDescent="0.2">
      <c r="A696" s="120"/>
      <c r="B696" s="131"/>
      <c r="C696" s="131"/>
      <c r="D696" s="132"/>
      <c r="E696" s="133"/>
      <c r="F696" s="134"/>
      <c r="G696" s="133"/>
      <c r="H696" s="135"/>
      <c r="I696" s="110"/>
      <c r="J696" s="110"/>
      <c r="K696" s="110"/>
      <c r="L696" s="110"/>
      <c r="M696" s="110"/>
      <c r="N696" s="110"/>
      <c r="O696" s="110"/>
      <c r="P696" s="110"/>
      <c r="Q696" s="110"/>
      <c r="R696" s="110"/>
      <c r="S696" s="110"/>
      <c r="T696" s="110"/>
      <c r="U696" s="110"/>
      <c r="V696" s="110"/>
      <c r="W696" s="110"/>
      <c r="X696" s="110"/>
      <c r="Y696" s="110"/>
      <c r="Z696" s="110"/>
    </row>
    <row r="697" spans="1:26" ht="16" x14ac:dyDescent="0.2">
      <c r="A697" s="120"/>
      <c r="B697" s="131"/>
      <c r="C697" s="131"/>
      <c r="D697" s="132"/>
      <c r="E697" s="133"/>
      <c r="F697" s="134"/>
      <c r="G697" s="133"/>
      <c r="H697" s="135"/>
      <c r="I697" s="110"/>
      <c r="J697" s="110"/>
      <c r="K697" s="110"/>
      <c r="L697" s="110"/>
      <c r="M697" s="110"/>
      <c r="N697" s="110"/>
      <c r="O697" s="110"/>
      <c r="P697" s="110"/>
      <c r="Q697" s="110"/>
      <c r="R697" s="110"/>
      <c r="S697" s="110"/>
      <c r="T697" s="110"/>
      <c r="U697" s="110"/>
      <c r="V697" s="110"/>
      <c r="W697" s="110"/>
      <c r="X697" s="110"/>
      <c r="Y697" s="110"/>
      <c r="Z697" s="110"/>
    </row>
    <row r="698" spans="1:26" ht="16" x14ac:dyDescent="0.2">
      <c r="A698" s="120"/>
      <c r="B698" s="131"/>
      <c r="C698" s="131"/>
      <c r="D698" s="132"/>
      <c r="E698" s="133"/>
      <c r="F698" s="134"/>
      <c r="G698" s="133"/>
      <c r="H698" s="135"/>
      <c r="I698" s="110"/>
      <c r="J698" s="110"/>
      <c r="K698" s="110"/>
      <c r="L698" s="110"/>
      <c r="M698" s="110"/>
      <c r="N698" s="110"/>
      <c r="O698" s="110"/>
      <c r="P698" s="110"/>
      <c r="Q698" s="110"/>
      <c r="R698" s="110"/>
      <c r="S698" s="110"/>
      <c r="T698" s="110"/>
      <c r="U698" s="110"/>
      <c r="V698" s="110"/>
      <c r="W698" s="110"/>
      <c r="X698" s="110"/>
      <c r="Y698" s="110"/>
      <c r="Z698" s="110"/>
    </row>
    <row r="699" spans="1:26" ht="16" x14ac:dyDescent="0.2">
      <c r="A699" s="120"/>
      <c r="B699" s="131"/>
      <c r="C699" s="131"/>
      <c r="D699" s="132"/>
      <c r="E699" s="133"/>
      <c r="F699" s="134"/>
      <c r="G699" s="133"/>
      <c r="H699" s="135"/>
      <c r="I699" s="110"/>
      <c r="J699" s="110"/>
      <c r="K699" s="110"/>
      <c r="L699" s="110"/>
      <c r="M699" s="110"/>
      <c r="N699" s="110"/>
      <c r="O699" s="110"/>
      <c r="P699" s="110"/>
      <c r="Q699" s="110"/>
      <c r="R699" s="110"/>
      <c r="S699" s="110"/>
      <c r="T699" s="110"/>
      <c r="U699" s="110"/>
      <c r="V699" s="110"/>
      <c r="W699" s="110"/>
      <c r="X699" s="110"/>
      <c r="Y699" s="110"/>
      <c r="Z699" s="110"/>
    </row>
    <row r="700" spans="1:26" ht="16" x14ac:dyDescent="0.2">
      <c r="A700" s="120"/>
      <c r="B700" s="131"/>
      <c r="C700" s="131"/>
      <c r="D700" s="132"/>
      <c r="E700" s="133"/>
      <c r="F700" s="134"/>
      <c r="G700" s="133"/>
      <c r="H700" s="135"/>
      <c r="I700" s="110"/>
      <c r="J700" s="110"/>
      <c r="K700" s="110"/>
      <c r="L700" s="110"/>
      <c r="M700" s="110"/>
      <c r="N700" s="110"/>
      <c r="O700" s="110"/>
      <c r="P700" s="110"/>
      <c r="Q700" s="110"/>
      <c r="R700" s="110"/>
      <c r="S700" s="110"/>
      <c r="T700" s="110"/>
      <c r="U700" s="110"/>
      <c r="V700" s="110"/>
      <c r="W700" s="110"/>
      <c r="X700" s="110"/>
      <c r="Y700" s="110"/>
      <c r="Z700" s="110"/>
    </row>
    <row r="701" spans="1:26" ht="16" x14ac:dyDescent="0.2">
      <c r="A701" s="120"/>
      <c r="B701" s="131"/>
      <c r="C701" s="131"/>
      <c r="D701" s="132"/>
      <c r="E701" s="133"/>
      <c r="F701" s="134"/>
      <c r="G701" s="133"/>
      <c r="H701" s="135"/>
      <c r="I701" s="110"/>
      <c r="J701" s="110"/>
      <c r="K701" s="110"/>
      <c r="L701" s="110"/>
      <c r="M701" s="110"/>
      <c r="N701" s="110"/>
      <c r="O701" s="110"/>
      <c r="P701" s="110"/>
      <c r="Q701" s="110"/>
      <c r="R701" s="110"/>
      <c r="S701" s="110"/>
      <c r="T701" s="110"/>
      <c r="U701" s="110"/>
      <c r="V701" s="110"/>
      <c r="W701" s="110"/>
      <c r="X701" s="110"/>
      <c r="Y701" s="110"/>
      <c r="Z701" s="110"/>
    </row>
    <row r="702" spans="1:26" ht="16" x14ac:dyDescent="0.2">
      <c r="A702" s="120"/>
      <c r="B702" s="131"/>
      <c r="C702" s="131"/>
      <c r="D702" s="132"/>
      <c r="E702" s="133"/>
      <c r="F702" s="134"/>
      <c r="G702" s="133"/>
      <c r="H702" s="135"/>
      <c r="I702" s="110"/>
      <c r="J702" s="110"/>
      <c r="K702" s="110"/>
      <c r="L702" s="110"/>
      <c r="M702" s="110"/>
      <c r="N702" s="110"/>
      <c r="O702" s="110"/>
      <c r="P702" s="110"/>
      <c r="Q702" s="110"/>
      <c r="R702" s="110"/>
      <c r="S702" s="110"/>
      <c r="T702" s="110"/>
      <c r="U702" s="110"/>
      <c r="V702" s="110"/>
      <c r="W702" s="110"/>
      <c r="X702" s="110"/>
      <c r="Y702" s="110"/>
      <c r="Z702" s="110"/>
    </row>
    <row r="703" spans="1:26" ht="16" x14ac:dyDescent="0.2">
      <c r="A703" s="120"/>
      <c r="B703" s="131"/>
      <c r="C703" s="131"/>
      <c r="D703" s="132"/>
      <c r="E703" s="133"/>
      <c r="F703" s="134"/>
      <c r="G703" s="133"/>
      <c r="H703" s="135"/>
      <c r="I703" s="110"/>
      <c r="J703" s="110"/>
      <c r="K703" s="110"/>
      <c r="L703" s="110"/>
      <c r="M703" s="110"/>
      <c r="N703" s="110"/>
      <c r="O703" s="110"/>
      <c r="P703" s="110"/>
      <c r="Q703" s="110"/>
      <c r="R703" s="110"/>
      <c r="S703" s="110"/>
      <c r="T703" s="110"/>
      <c r="U703" s="110"/>
      <c r="V703" s="110"/>
      <c r="W703" s="110"/>
      <c r="X703" s="110"/>
      <c r="Y703" s="110"/>
      <c r="Z703" s="110"/>
    </row>
    <row r="704" spans="1:26" ht="16" x14ac:dyDescent="0.2">
      <c r="A704" s="120"/>
      <c r="B704" s="131"/>
      <c r="C704" s="131"/>
      <c r="D704" s="132"/>
      <c r="E704" s="133"/>
      <c r="F704" s="134"/>
      <c r="G704" s="133"/>
      <c r="H704" s="135"/>
      <c r="I704" s="110"/>
      <c r="J704" s="110"/>
      <c r="K704" s="110"/>
      <c r="L704" s="110"/>
      <c r="M704" s="110"/>
      <c r="N704" s="110"/>
      <c r="O704" s="110"/>
      <c r="P704" s="110"/>
      <c r="Q704" s="110"/>
      <c r="R704" s="110"/>
      <c r="S704" s="110"/>
      <c r="T704" s="110"/>
      <c r="U704" s="110"/>
      <c r="V704" s="110"/>
      <c r="W704" s="110"/>
      <c r="X704" s="110"/>
      <c r="Y704" s="110"/>
      <c r="Z704" s="110"/>
    </row>
    <row r="705" spans="1:26" ht="16" x14ac:dyDescent="0.2">
      <c r="A705" s="120"/>
      <c r="B705" s="131"/>
      <c r="C705" s="131"/>
      <c r="D705" s="132"/>
      <c r="E705" s="133"/>
      <c r="F705" s="134"/>
      <c r="G705" s="133"/>
      <c r="H705" s="135"/>
      <c r="I705" s="110"/>
      <c r="J705" s="110"/>
      <c r="K705" s="110"/>
      <c r="L705" s="110"/>
      <c r="M705" s="110"/>
      <c r="N705" s="110"/>
      <c r="O705" s="110"/>
      <c r="P705" s="110"/>
      <c r="Q705" s="110"/>
      <c r="R705" s="110"/>
      <c r="S705" s="110"/>
      <c r="T705" s="110"/>
      <c r="U705" s="110"/>
      <c r="V705" s="110"/>
      <c r="W705" s="110"/>
      <c r="X705" s="110"/>
      <c r="Y705" s="110"/>
      <c r="Z705" s="110"/>
    </row>
    <row r="706" spans="1:26" ht="16" x14ac:dyDescent="0.2">
      <c r="A706" s="120"/>
      <c r="B706" s="131"/>
      <c r="C706" s="131"/>
      <c r="D706" s="132"/>
      <c r="E706" s="133"/>
      <c r="F706" s="134"/>
      <c r="G706" s="133"/>
      <c r="H706" s="135"/>
      <c r="I706" s="110"/>
      <c r="J706" s="110"/>
      <c r="K706" s="110"/>
      <c r="L706" s="110"/>
      <c r="M706" s="110"/>
      <c r="N706" s="110"/>
      <c r="O706" s="110"/>
      <c r="P706" s="110"/>
      <c r="Q706" s="110"/>
      <c r="R706" s="110"/>
      <c r="S706" s="110"/>
      <c r="T706" s="110"/>
      <c r="U706" s="110"/>
      <c r="V706" s="110"/>
      <c r="W706" s="110"/>
      <c r="X706" s="110"/>
      <c r="Y706" s="110"/>
      <c r="Z706" s="110"/>
    </row>
    <row r="707" spans="1:26" ht="16" x14ac:dyDescent="0.2">
      <c r="A707" s="120"/>
      <c r="B707" s="131"/>
      <c r="C707" s="131"/>
      <c r="D707" s="132"/>
      <c r="E707" s="133"/>
      <c r="F707" s="134"/>
      <c r="G707" s="133"/>
      <c r="H707" s="135"/>
      <c r="I707" s="110"/>
      <c r="J707" s="110"/>
      <c r="K707" s="110"/>
      <c r="L707" s="110"/>
      <c r="M707" s="110"/>
      <c r="N707" s="110"/>
      <c r="O707" s="110"/>
      <c r="P707" s="110"/>
      <c r="Q707" s="110"/>
      <c r="R707" s="110"/>
      <c r="S707" s="110"/>
      <c r="T707" s="110"/>
      <c r="U707" s="110"/>
      <c r="V707" s="110"/>
      <c r="W707" s="110"/>
      <c r="X707" s="110"/>
      <c r="Y707" s="110"/>
      <c r="Z707" s="110"/>
    </row>
    <row r="708" spans="1:26" ht="16" x14ac:dyDescent="0.2">
      <c r="A708" s="120"/>
      <c r="B708" s="131"/>
      <c r="C708" s="131"/>
      <c r="D708" s="132"/>
      <c r="E708" s="133"/>
      <c r="F708" s="134"/>
      <c r="G708" s="133"/>
      <c r="H708" s="135"/>
      <c r="I708" s="110"/>
      <c r="J708" s="110"/>
      <c r="K708" s="110"/>
      <c r="L708" s="110"/>
      <c r="M708" s="110"/>
      <c r="N708" s="110"/>
      <c r="O708" s="110"/>
      <c r="P708" s="110"/>
      <c r="Q708" s="110"/>
      <c r="R708" s="110"/>
      <c r="S708" s="110"/>
      <c r="T708" s="110"/>
      <c r="U708" s="110"/>
      <c r="V708" s="110"/>
      <c r="W708" s="110"/>
      <c r="X708" s="110"/>
      <c r="Y708" s="110"/>
      <c r="Z708" s="110"/>
    </row>
    <row r="709" spans="1:26" ht="16" x14ac:dyDescent="0.2">
      <c r="A709" s="120"/>
      <c r="B709" s="131"/>
      <c r="C709" s="131"/>
      <c r="D709" s="132"/>
      <c r="E709" s="133"/>
      <c r="F709" s="134"/>
      <c r="G709" s="133"/>
      <c r="H709" s="135"/>
      <c r="I709" s="110"/>
      <c r="J709" s="110"/>
      <c r="K709" s="110"/>
      <c r="L709" s="110"/>
      <c r="M709" s="110"/>
      <c r="N709" s="110"/>
      <c r="O709" s="110"/>
      <c r="P709" s="110"/>
      <c r="Q709" s="110"/>
      <c r="R709" s="110"/>
      <c r="S709" s="110"/>
      <c r="T709" s="110"/>
      <c r="U709" s="110"/>
      <c r="V709" s="110"/>
      <c r="W709" s="110"/>
      <c r="X709" s="110"/>
      <c r="Y709" s="110"/>
      <c r="Z709" s="110"/>
    </row>
    <row r="710" spans="1:26" ht="16" x14ac:dyDescent="0.2">
      <c r="A710" s="120"/>
      <c r="B710" s="131"/>
      <c r="C710" s="131"/>
      <c r="D710" s="132"/>
      <c r="E710" s="133"/>
      <c r="F710" s="134"/>
      <c r="G710" s="133"/>
      <c r="H710" s="135"/>
      <c r="I710" s="110"/>
      <c r="J710" s="110"/>
      <c r="K710" s="110"/>
      <c r="L710" s="110"/>
      <c r="M710" s="110"/>
      <c r="N710" s="110"/>
      <c r="O710" s="110"/>
      <c r="P710" s="110"/>
      <c r="Q710" s="110"/>
      <c r="R710" s="110"/>
      <c r="S710" s="110"/>
      <c r="T710" s="110"/>
      <c r="U710" s="110"/>
      <c r="V710" s="110"/>
      <c r="W710" s="110"/>
      <c r="X710" s="110"/>
      <c r="Y710" s="110"/>
      <c r="Z710" s="110"/>
    </row>
    <row r="711" spans="1:26" ht="16" x14ac:dyDescent="0.2">
      <c r="A711" s="120"/>
      <c r="B711" s="131"/>
      <c r="C711" s="131"/>
      <c r="D711" s="132"/>
      <c r="E711" s="133"/>
      <c r="F711" s="134"/>
      <c r="G711" s="133"/>
      <c r="H711" s="135"/>
      <c r="I711" s="110"/>
      <c r="J711" s="110"/>
      <c r="K711" s="110"/>
      <c r="L711" s="110"/>
      <c r="M711" s="110"/>
      <c r="N711" s="110"/>
      <c r="O711" s="110"/>
      <c r="P711" s="110"/>
      <c r="Q711" s="110"/>
      <c r="R711" s="110"/>
      <c r="S711" s="110"/>
      <c r="T711" s="110"/>
      <c r="U711" s="110"/>
      <c r="V711" s="110"/>
      <c r="W711" s="110"/>
      <c r="X711" s="110"/>
      <c r="Y711" s="110"/>
      <c r="Z711" s="110"/>
    </row>
    <row r="712" spans="1:26" ht="16" x14ac:dyDescent="0.2">
      <c r="A712" s="120"/>
      <c r="B712" s="131"/>
      <c r="C712" s="131"/>
      <c r="D712" s="132"/>
      <c r="E712" s="133"/>
      <c r="F712" s="134"/>
      <c r="G712" s="133"/>
      <c r="H712" s="135"/>
      <c r="I712" s="110"/>
      <c r="J712" s="110"/>
      <c r="K712" s="110"/>
      <c r="L712" s="110"/>
      <c r="M712" s="110"/>
      <c r="N712" s="110"/>
      <c r="O712" s="110"/>
      <c r="P712" s="110"/>
      <c r="Q712" s="110"/>
      <c r="R712" s="110"/>
      <c r="S712" s="110"/>
      <c r="T712" s="110"/>
      <c r="U712" s="110"/>
      <c r="V712" s="110"/>
      <c r="W712" s="110"/>
      <c r="X712" s="110"/>
      <c r="Y712" s="110"/>
      <c r="Z712" s="110"/>
    </row>
    <row r="713" spans="1:26" ht="16" x14ac:dyDescent="0.2">
      <c r="A713" s="120"/>
      <c r="B713" s="131"/>
      <c r="C713" s="131"/>
      <c r="D713" s="132"/>
      <c r="E713" s="133"/>
      <c r="F713" s="134"/>
      <c r="G713" s="133"/>
      <c r="H713" s="135"/>
      <c r="I713" s="110"/>
      <c r="J713" s="110"/>
      <c r="K713" s="110"/>
      <c r="L713" s="110"/>
      <c r="M713" s="110"/>
      <c r="N713" s="110"/>
      <c r="O713" s="110"/>
      <c r="P713" s="110"/>
      <c r="Q713" s="110"/>
      <c r="R713" s="110"/>
      <c r="S713" s="110"/>
      <c r="T713" s="110"/>
      <c r="U713" s="110"/>
      <c r="V713" s="110"/>
      <c r="W713" s="110"/>
      <c r="X713" s="110"/>
      <c r="Y713" s="110"/>
      <c r="Z713" s="110"/>
    </row>
    <row r="714" spans="1:26" ht="16" x14ac:dyDescent="0.2">
      <c r="A714" s="120"/>
      <c r="B714" s="131"/>
      <c r="C714" s="131"/>
      <c r="D714" s="132"/>
      <c r="E714" s="133"/>
      <c r="F714" s="134"/>
      <c r="G714" s="133"/>
      <c r="H714" s="135"/>
      <c r="I714" s="110"/>
      <c r="J714" s="110"/>
      <c r="K714" s="110"/>
      <c r="L714" s="110"/>
      <c r="M714" s="110"/>
      <c r="N714" s="110"/>
      <c r="O714" s="110"/>
      <c r="P714" s="110"/>
      <c r="Q714" s="110"/>
      <c r="R714" s="110"/>
      <c r="S714" s="110"/>
      <c r="T714" s="110"/>
      <c r="U714" s="110"/>
      <c r="V714" s="110"/>
      <c r="W714" s="110"/>
      <c r="X714" s="110"/>
      <c r="Y714" s="110"/>
      <c r="Z714" s="110"/>
    </row>
    <row r="715" spans="1:26" ht="16" x14ac:dyDescent="0.2">
      <c r="A715" s="120"/>
      <c r="B715" s="131"/>
      <c r="C715" s="131"/>
      <c r="D715" s="132"/>
      <c r="E715" s="133"/>
      <c r="F715" s="134"/>
      <c r="G715" s="133"/>
      <c r="H715" s="135"/>
      <c r="I715" s="110"/>
      <c r="J715" s="110"/>
      <c r="K715" s="110"/>
      <c r="L715" s="110"/>
      <c r="M715" s="110"/>
      <c r="N715" s="110"/>
      <c r="O715" s="110"/>
      <c r="P715" s="110"/>
      <c r="Q715" s="110"/>
      <c r="R715" s="110"/>
      <c r="S715" s="110"/>
      <c r="T715" s="110"/>
      <c r="U715" s="110"/>
      <c r="V715" s="110"/>
      <c r="W715" s="110"/>
      <c r="X715" s="110"/>
      <c r="Y715" s="110"/>
      <c r="Z715" s="110"/>
    </row>
    <row r="716" spans="1:26" ht="16" x14ac:dyDescent="0.2">
      <c r="A716" s="120"/>
      <c r="B716" s="131"/>
      <c r="C716" s="131"/>
      <c r="D716" s="132"/>
      <c r="E716" s="133"/>
      <c r="F716" s="134"/>
      <c r="G716" s="133"/>
      <c r="H716" s="135"/>
      <c r="I716" s="110"/>
      <c r="J716" s="110"/>
      <c r="K716" s="110"/>
      <c r="L716" s="110"/>
      <c r="M716" s="110"/>
      <c r="N716" s="110"/>
      <c r="O716" s="110"/>
      <c r="P716" s="110"/>
      <c r="Q716" s="110"/>
      <c r="R716" s="110"/>
      <c r="S716" s="110"/>
      <c r="T716" s="110"/>
      <c r="U716" s="110"/>
      <c r="V716" s="110"/>
      <c r="W716" s="110"/>
      <c r="X716" s="110"/>
      <c r="Y716" s="110"/>
      <c r="Z716" s="110"/>
    </row>
    <row r="717" spans="1:26" ht="16" x14ac:dyDescent="0.2">
      <c r="A717" s="120"/>
      <c r="B717" s="131"/>
      <c r="C717" s="131"/>
      <c r="D717" s="132"/>
      <c r="E717" s="133"/>
      <c r="F717" s="134"/>
      <c r="G717" s="133"/>
      <c r="H717" s="135"/>
      <c r="I717" s="110"/>
      <c r="J717" s="110"/>
      <c r="K717" s="110"/>
      <c r="L717" s="110"/>
      <c r="M717" s="110"/>
      <c r="N717" s="110"/>
      <c r="O717" s="110"/>
      <c r="P717" s="110"/>
      <c r="Q717" s="110"/>
      <c r="R717" s="110"/>
      <c r="S717" s="110"/>
      <c r="T717" s="110"/>
      <c r="U717" s="110"/>
      <c r="V717" s="110"/>
      <c r="W717" s="110"/>
      <c r="X717" s="110"/>
      <c r="Y717" s="110"/>
      <c r="Z717" s="110"/>
    </row>
    <row r="718" spans="1:26" ht="16" x14ac:dyDescent="0.2">
      <c r="A718" s="120"/>
      <c r="B718" s="131"/>
      <c r="C718" s="131"/>
      <c r="D718" s="132"/>
      <c r="E718" s="133"/>
      <c r="F718" s="134"/>
      <c r="G718" s="133"/>
      <c r="H718" s="135"/>
      <c r="I718" s="110"/>
      <c r="J718" s="110"/>
      <c r="K718" s="110"/>
      <c r="L718" s="110"/>
      <c r="M718" s="110"/>
      <c r="N718" s="110"/>
      <c r="O718" s="110"/>
      <c r="P718" s="110"/>
      <c r="Q718" s="110"/>
      <c r="R718" s="110"/>
      <c r="S718" s="110"/>
      <c r="T718" s="110"/>
      <c r="U718" s="110"/>
      <c r="V718" s="110"/>
      <c r="W718" s="110"/>
      <c r="X718" s="110"/>
      <c r="Y718" s="110"/>
      <c r="Z718" s="110"/>
    </row>
    <row r="719" spans="1:26" ht="16" x14ac:dyDescent="0.2">
      <c r="A719" s="120"/>
      <c r="B719" s="131"/>
      <c r="C719" s="131"/>
      <c r="D719" s="132"/>
      <c r="E719" s="133"/>
      <c r="F719" s="134"/>
      <c r="G719" s="133"/>
      <c r="H719" s="135"/>
      <c r="I719" s="110"/>
      <c r="J719" s="110"/>
      <c r="K719" s="110"/>
      <c r="L719" s="110"/>
      <c r="M719" s="110"/>
      <c r="N719" s="110"/>
      <c r="O719" s="110"/>
      <c r="P719" s="110"/>
      <c r="Q719" s="110"/>
      <c r="R719" s="110"/>
      <c r="S719" s="110"/>
      <c r="T719" s="110"/>
      <c r="U719" s="110"/>
      <c r="V719" s="110"/>
      <c r="W719" s="110"/>
      <c r="X719" s="110"/>
      <c r="Y719" s="110"/>
      <c r="Z719" s="110"/>
    </row>
    <row r="720" spans="1:26" ht="16" x14ac:dyDescent="0.2">
      <c r="A720" s="120"/>
      <c r="B720" s="131"/>
      <c r="C720" s="131"/>
      <c r="D720" s="132"/>
      <c r="E720" s="133"/>
      <c r="F720" s="134"/>
      <c r="G720" s="133"/>
      <c r="H720" s="135"/>
      <c r="I720" s="110"/>
      <c r="J720" s="110"/>
      <c r="K720" s="110"/>
      <c r="L720" s="110"/>
      <c r="M720" s="110"/>
      <c r="N720" s="110"/>
      <c r="O720" s="110"/>
      <c r="P720" s="110"/>
      <c r="Q720" s="110"/>
      <c r="R720" s="110"/>
      <c r="S720" s="110"/>
      <c r="T720" s="110"/>
      <c r="U720" s="110"/>
      <c r="V720" s="110"/>
      <c r="W720" s="110"/>
      <c r="X720" s="110"/>
      <c r="Y720" s="110"/>
      <c r="Z720" s="110"/>
    </row>
    <row r="721" spans="1:26" ht="16" x14ac:dyDescent="0.2">
      <c r="A721" s="120"/>
      <c r="B721" s="131"/>
      <c r="C721" s="131"/>
      <c r="D721" s="132"/>
      <c r="E721" s="133"/>
      <c r="F721" s="134"/>
      <c r="G721" s="133"/>
      <c r="H721" s="135"/>
      <c r="I721" s="110"/>
      <c r="J721" s="110"/>
      <c r="K721" s="110"/>
      <c r="L721" s="110"/>
      <c r="M721" s="110"/>
      <c r="N721" s="110"/>
      <c r="O721" s="110"/>
      <c r="P721" s="110"/>
      <c r="Q721" s="110"/>
      <c r="R721" s="110"/>
      <c r="S721" s="110"/>
      <c r="T721" s="110"/>
      <c r="U721" s="110"/>
      <c r="V721" s="110"/>
      <c r="W721" s="110"/>
      <c r="X721" s="110"/>
      <c r="Y721" s="110"/>
      <c r="Z721" s="110"/>
    </row>
    <row r="722" spans="1:26" ht="16" x14ac:dyDescent="0.2">
      <c r="A722" s="120"/>
      <c r="B722" s="131"/>
      <c r="C722" s="131"/>
      <c r="D722" s="132"/>
      <c r="E722" s="133"/>
      <c r="F722" s="134"/>
      <c r="G722" s="133"/>
      <c r="H722" s="135"/>
      <c r="I722" s="110"/>
      <c r="J722" s="110"/>
      <c r="K722" s="110"/>
      <c r="L722" s="110"/>
      <c r="M722" s="110"/>
      <c r="N722" s="110"/>
      <c r="O722" s="110"/>
      <c r="P722" s="110"/>
      <c r="Q722" s="110"/>
      <c r="R722" s="110"/>
      <c r="S722" s="110"/>
      <c r="T722" s="110"/>
      <c r="U722" s="110"/>
      <c r="V722" s="110"/>
      <c r="W722" s="110"/>
      <c r="X722" s="110"/>
      <c r="Y722" s="110"/>
      <c r="Z722" s="110"/>
    </row>
    <row r="723" spans="1:26" ht="16" x14ac:dyDescent="0.2">
      <c r="A723" s="120"/>
      <c r="B723" s="131"/>
      <c r="C723" s="131"/>
      <c r="D723" s="132"/>
      <c r="E723" s="133"/>
      <c r="F723" s="134"/>
      <c r="G723" s="133"/>
      <c r="H723" s="135"/>
      <c r="I723" s="110"/>
      <c r="J723" s="110"/>
      <c r="K723" s="110"/>
      <c r="L723" s="110"/>
      <c r="M723" s="110"/>
      <c r="N723" s="110"/>
      <c r="O723" s="110"/>
      <c r="P723" s="110"/>
      <c r="Q723" s="110"/>
      <c r="R723" s="110"/>
      <c r="S723" s="110"/>
      <c r="T723" s="110"/>
      <c r="U723" s="110"/>
      <c r="V723" s="110"/>
      <c r="W723" s="110"/>
      <c r="X723" s="110"/>
      <c r="Y723" s="110"/>
      <c r="Z723" s="110"/>
    </row>
    <row r="724" spans="1:26" ht="16" x14ac:dyDescent="0.2">
      <c r="A724" s="120"/>
      <c r="B724" s="131"/>
      <c r="C724" s="131"/>
      <c r="D724" s="132"/>
      <c r="E724" s="133"/>
      <c r="F724" s="134"/>
      <c r="G724" s="133"/>
      <c r="H724" s="135"/>
      <c r="I724" s="110"/>
      <c r="J724" s="110"/>
      <c r="K724" s="110"/>
      <c r="L724" s="110"/>
      <c r="M724" s="110"/>
      <c r="N724" s="110"/>
      <c r="O724" s="110"/>
      <c r="P724" s="110"/>
      <c r="Q724" s="110"/>
      <c r="R724" s="110"/>
      <c r="S724" s="110"/>
      <c r="T724" s="110"/>
      <c r="U724" s="110"/>
      <c r="V724" s="110"/>
      <c r="W724" s="110"/>
      <c r="X724" s="110"/>
      <c r="Y724" s="110"/>
      <c r="Z724" s="110"/>
    </row>
    <row r="725" spans="1:26" ht="16" x14ac:dyDescent="0.2">
      <c r="A725" s="120"/>
      <c r="B725" s="131"/>
      <c r="C725" s="131"/>
      <c r="D725" s="132"/>
      <c r="E725" s="133"/>
      <c r="F725" s="134"/>
      <c r="G725" s="133"/>
      <c r="H725" s="135"/>
      <c r="I725" s="110"/>
      <c r="J725" s="110"/>
      <c r="K725" s="110"/>
      <c r="L725" s="110"/>
      <c r="M725" s="110"/>
      <c r="N725" s="110"/>
      <c r="O725" s="110"/>
      <c r="P725" s="110"/>
      <c r="Q725" s="110"/>
      <c r="R725" s="110"/>
      <c r="S725" s="110"/>
      <c r="T725" s="110"/>
      <c r="U725" s="110"/>
      <c r="V725" s="110"/>
      <c r="W725" s="110"/>
      <c r="X725" s="110"/>
      <c r="Y725" s="110"/>
      <c r="Z725" s="110"/>
    </row>
    <row r="726" spans="1:26" ht="16" x14ac:dyDescent="0.2">
      <c r="A726" s="120"/>
      <c r="B726" s="131"/>
      <c r="C726" s="131"/>
      <c r="D726" s="132"/>
      <c r="E726" s="133"/>
      <c r="F726" s="134"/>
      <c r="G726" s="133"/>
      <c r="H726" s="135"/>
      <c r="I726" s="110"/>
      <c r="J726" s="110"/>
      <c r="K726" s="110"/>
      <c r="L726" s="110"/>
      <c r="M726" s="110"/>
      <c r="N726" s="110"/>
      <c r="O726" s="110"/>
      <c r="P726" s="110"/>
      <c r="Q726" s="110"/>
      <c r="R726" s="110"/>
      <c r="S726" s="110"/>
      <c r="T726" s="110"/>
      <c r="U726" s="110"/>
      <c r="V726" s="110"/>
      <c r="W726" s="110"/>
      <c r="X726" s="110"/>
      <c r="Y726" s="110"/>
      <c r="Z726" s="110"/>
    </row>
    <row r="727" spans="1:26" ht="16" x14ac:dyDescent="0.2">
      <c r="A727" s="120"/>
      <c r="B727" s="131"/>
      <c r="C727" s="131"/>
      <c r="D727" s="132"/>
      <c r="E727" s="133"/>
      <c r="F727" s="134"/>
      <c r="G727" s="133"/>
      <c r="H727" s="135"/>
      <c r="I727" s="110"/>
      <c r="J727" s="110"/>
      <c r="K727" s="110"/>
      <c r="L727" s="110"/>
      <c r="M727" s="110"/>
      <c r="N727" s="110"/>
      <c r="O727" s="110"/>
      <c r="P727" s="110"/>
      <c r="Q727" s="110"/>
      <c r="R727" s="110"/>
      <c r="S727" s="110"/>
      <c r="T727" s="110"/>
      <c r="U727" s="110"/>
      <c r="V727" s="110"/>
      <c r="W727" s="110"/>
      <c r="X727" s="110"/>
      <c r="Y727" s="110"/>
      <c r="Z727" s="110"/>
    </row>
    <row r="728" spans="1:26" ht="16" x14ac:dyDescent="0.2">
      <c r="A728" s="120"/>
      <c r="B728" s="131"/>
      <c r="C728" s="131"/>
      <c r="D728" s="132"/>
      <c r="E728" s="133"/>
      <c r="F728" s="134"/>
      <c r="G728" s="133"/>
      <c r="H728" s="135"/>
      <c r="I728" s="110"/>
      <c r="J728" s="110"/>
      <c r="K728" s="110"/>
      <c r="L728" s="110"/>
      <c r="M728" s="110"/>
      <c r="N728" s="110"/>
      <c r="O728" s="110"/>
      <c r="P728" s="110"/>
      <c r="Q728" s="110"/>
      <c r="R728" s="110"/>
      <c r="S728" s="110"/>
      <c r="T728" s="110"/>
      <c r="U728" s="110"/>
      <c r="V728" s="110"/>
      <c r="W728" s="110"/>
      <c r="X728" s="110"/>
      <c r="Y728" s="110"/>
      <c r="Z728" s="110"/>
    </row>
    <row r="729" spans="1:26" ht="16" x14ac:dyDescent="0.2">
      <c r="A729" s="120"/>
      <c r="B729" s="131"/>
      <c r="C729" s="131"/>
      <c r="D729" s="132"/>
      <c r="E729" s="133"/>
      <c r="F729" s="134"/>
      <c r="G729" s="133"/>
      <c r="H729" s="135"/>
      <c r="I729" s="110"/>
      <c r="J729" s="110"/>
      <c r="K729" s="110"/>
      <c r="L729" s="110"/>
      <c r="M729" s="110"/>
      <c r="N729" s="110"/>
      <c r="O729" s="110"/>
      <c r="P729" s="110"/>
      <c r="Q729" s="110"/>
      <c r="R729" s="110"/>
      <c r="S729" s="110"/>
      <c r="T729" s="110"/>
      <c r="U729" s="110"/>
      <c r="V729" s="110"/>
      <c r="W729" s="110"/>
      <c r="X729" s="110"/>
      <c r="Y729" s="110"/>
      <c r="Z729" s="110"/>
    </row>
    <row r="730" spans="1:26" ht="16" x14ac:dyDescent="0.2">
      <c r="A730" s="120"/>
      <c r="B730" s="131"/>
      <c r="C730" s="131"/>
      <c r="D730" s="132"/>
      <c r="E730" s="133"/>
      <c r="F730" s="134"/>
      <c r="G730" s="133"/>
      <c r="H730" s="135"/>
      <c r="I730" s="110"/>
      <c r="J730" s="110"/>
      <c r="K730" s="110"/>
      <c r="L730" s="110"/>
      <c r="M730" s="110"/>
      <c r="N730" s="110"/>
      <c r="O730" s="110"/>
      <c r="P730" s="110"/>
      <c r="Q730" s="110"/>
      <c r="R730" s="110"/>
      <c r="S730" s="110"/>
      <c r="T730" s="110"/>
      <c r="U730" s="110"/>
      <c r="V730" s="110"/>
      <c r="W730" s="110"/>
      <c r="X730" s="110"/>
      <c r="Y730" s="110"/>
      <c r="Z730" s="110"/>
    </row>
    <row r="731" spans="1:26" ht="16" x14ac:dyDescent="0.2">
      <c r="A731" s="120"/>
      <c r="B731" s="131"/>
      <c r="C731" s="131"/>
      <c r="D731" s="132"/>
      <c r="E731" s="133"/>
      <c r="F731" s="134"/>
      <c r="G731" s="133"/>
      <c r="H731" s="135"/>
      <c r="I731" s="110"/>
      <c r="J731" s="110"/>
      <c r="K731" s="110"/>
      <c r="L731" s="110"/>
      <c r="M731" s="110"/>
      <c r="N731" s="110"/>
      <c r="O731" s="110"/>
      <c r="P731" s="110"/>
      <c r="Q731" s="110"/>
      <c r="R731" s="110"/>
      <c r="S731" s="110"/>
      <c r="T731" s="110"/>
      <c r="U731" s="110"/>
      <c r="V731" s="110"/>
      <c r="W731" s="110"/>
      <c r="X731" s="110"/>
      <c r="Y731" s="110"/>
      <c r="Z731" s="110"/>
    </row>
    <row r="732" spans="1:26" ht="16" x14ac:dyDescent="0.2">
      <c r="A732" s="120"/>
      <c r="B732" s="131"/>
      <c r="C732" s="131"/>
      <c r="D732" s="132"/>
      <c r="E732" s="133"/>
      <c r="F732" s="134"/>
      <c r="G732" s="133"/>
      <c r="H732" s="135"/>
      <c r="I732" s="110"/>
      <c r="J732" s="110"/>
      <c r="K732" s="110"/>
      <c r="L732" s="110"/>
      <c r="M732" s="110"/>
      <c r="N732" s="110"/>
      <c r="O732" s="110"/>
      <c r="P732" s="110"/>
      <c r="Q732" s="110"/>
      <c r="R732" s="110"/>
      <c r="S732" s="110"/>
      <c r="T732" s="110"/>
      <c r="U732" s="110"/>
      <c r="V732" s="110"/>
      <c r="W732" s="110"/>
      <c r="X732" s="110"/>
      <c r="Y732" s="110"/>
      <c r="Z732" s="110"/>
    </row>
    <row r="733" spans="1:26" ht="16" x14ac:dyDescent="0.2">
      <c r="A733" s="120"/>
      <c r="B733" s="131"/>
      <c r="C733" s="131"/>
      <c r="D733" s="132"/>
      <c r="E733" s="133"/>
      <c r="F733" s="134"/>
      <c r="G733" s="133"/>
      <c r="H733" s="135"/>
      <c r="I733" s="110"/>
      <c r="J733" s="110"/>
      <c r="K733" s="110"/>
      <c r="L733" s="110"/>
      <c r="M733" s="110"/>
      <c r="N733" s="110"/>
      <c r="O733" s="110"/>
      <c r="P733" s="110"/>
      <c r="Q733" s="110"/>
      <c r="R733" s="110"/>
      <c r="S733" s="110"/>
      <c r="T733" s="110"/>
      <c r="U733" s="110"/>
      <c r="V733" s="110"/>
      <c r="W733" s="110"/>
      <c r="X733" s="110"/>
      <c r="Y733" s="110"/>
      <c r="Z733" s="110"/>
    </row>
    <row r="734" spans="1:26" ht="16" x14ac:dyDescent="0.2">
      <c r="A734" s="120"/>
      <c r="B734" s="131"/>
      <c r="C734" s="131"/>
      <c r="D734" s="132"/>
      <c r="E734" s="133"/>
      <c r="F734" s="134"/>
      <c r="G734" s="133"/>
      <c r="H734" s="135"/>
      <c r="I734" s="110"/>
      <c r="J734" s="110"/>
      <c r="K734" s="110"/>
      <c r="L734" s="110"/>
      <c r="M734" s="110"/>
      <c r="N734" s="110"/>
      <c r="O734" s="110"/>
      <c r="P734" s="110"/>
      <c r="Q734" s="110"/>
      <c r="R734" s="110"/>
      <c r="S734" s="110"/>
      <c r="T734" s="110"/>
      <c r="U734" s="110"/>
      <c r="V734" s="110"/>
      <c r="W734" s="110"/>
      <c r="X734" s="110"/>
      <c r="Y734" s="110"/>
      <c r="Z734" s="110"/>
    </row>
    <row r="735" spans="1:26" ht="16" x14ac:dyDescent="0.2">
      <c r="A735" s="120"/>
      <c r="B735" s="131"/>
      <c r="C735" s="131"/>
      <c r="D735" s="132"/>
      <c r="E735" s="133"/>
      <c r="F735" s="134"/>
      <c r="G735" s="133"/>
      <c r="H735" s="135"/>
      <c r="I735" s="110"/>
      <c r="J735" s="110"/>
      <c r="K735" s="110"/>
      <c r="L735" s="110"/>
      <c r="M735" s="110"/>
      <c r="N735" s="110"/>
      <c r="O735" s="110"/>
      <c r="P735" s="110"/>
      <c r="Q735" s="110"/>
      <c r="R735" s="110"/>
      <c r="S735" s="110"/>
      <c r="T735" s="110"/>
      <c r="U735" s="110"/>
      <c r="V735" s="110"/>
      <c r="W735" s="110"/>
      <c r="X735" s="110"/>
      <c r="Y735" s="110"/>
      <c r="Z735" s="110"/>
    </row>
    <row r="736" spans="1:26" ht="16" x14ac:dyDescent="0.2">
      <c r="A736" s="120"/>
      <c r="B736" s="131"/>
      <c r="C736" s="131"/>
      <c r="D736" s="132"/>
      <c r="E736" s="133"/>
      <c r="F736" s="134"/>
      <c r="G736" s="133"/>
      <c r="H736" s="135"/>
      <c r="I736" s="110"/>
      <c r="J736" s="110"/>
      <c r="K736" s="110"/>
      <c r="L736" s="110"/>
      <c r="M736" s="110"/>
      <c r="N736" s="110"/>
      <c r="O736" s="110"/>
      <c r="P736" s="110"/>
      <c r="Q736" s="110"/>
      <c r="R736" s="110"/>
      <c r="S736" s="110"/>
      <c r="T736" s="110"/>
      <c r="U736" s="110"/>
      <c r="V736" s="110"/>
      <c r="W736" s="110"/>
      <c r="X736" s="110"/>
      <c r="Y736" s="110"/>
      <c r="Z736" s="110"/>
    </row>
    <row r="737" spans="1:26" ht="16" x14ac:dyDescent="0.2">
      <c r="A737" s="120"/>
      <c r="B737" s="131"/>
      <c r="C737" s="131"/>
      <c r="D737" s="132"/>
      <c r="E737" s="133"/>
      <c r="F737" s="134"/>
      <c r="G737" s="133"/>
      <c r="H737" s="135"/>
      <c r="I737" s="110"/>
      <c r="J737" s="110"/>
      <c r="K737" s="110"/>
      <c r="L737" s="110"/>
      <c r="M737" s="110"/>
      <c r="N737" s="110"/>
      <c r="O737" s="110"/>
      <c r="P737" s="110"/>
      <c r="Q737" s="110"/>
      <c r="R737" s="110"/>
      <c r="S737" s="110"/>
      <c r="T737" s="110"/>
      <c r="U737" s="110"/>
      <c r="V737" s="110"/>
      <c r="W737" s="110"/>
      <c r="X737" s="110"/>
      <c r="Y737" s="110"/>
      <c r="Z737" s="110"/>
    </row>
    <row r="738" spans="1:26" ht="16" x14ac:dyDescent="0.2">
      <c r="A738" s="120"/>
      <c r="B738" s="131"/>
      <c r="C738" s="131"/>
      <c r="D738" s="132"/>
      <c r="E738" s="133"/>
      <c r="F738" s="134"/>
      <c r="G738" s="133"/>
      <c r="H738" s="135"/>
      <c r="I738" s="110"/>
      <c r="J738" s="110"/>
      <c r="K738" s="110"/>
      <c r="L738" s="110"/>
      <c r="M738" s="110"/>
      <c r="N738" s="110"/>
      <c r="O738" s="110"/>
      <c r="P738" s="110"/>
      <c r="Q738" s="110"/>
      <c r="R738" s="110"/>
      <c r="S738" s="110"/>
      <c r="T738" s="110"/>
      <c r="U738" s="110"/>
      <c r="V738" s="110"/>
      <c r="W738" s="110"/>
      <c r="X738" s="110"/>
      <c r="Y738" s="110"/>
      <c r="Z738" s="110"/>
    </row>
    <row r="739" spans="1:26" ht="16" x14ac:dyDescent="0.2">
      <c r="A739" s="120"/>
      <c r="B739" s="131"/>
      <c r="C739" s="131"/>
      <c r="D739" s="132"/>
      <c r="E739" s="133"/>
      <c r="F739" s="134"/>
      <c r="G739" s="133"/>
      <c r="H739" s="135"/>
      <c r="I739" s="110"/>
      <c r="J739" s="110"/>
      <c r="K739" s="110"/>
      <c r="L739" s="110"/>
      <c r="M739" s="110"/>
      <c r="N739" s="110"/>
      <c r="O739" s="110"/>
      <c r="P739" s="110"/>
      <c r="Q739" s="110"/>
      <c r="R739" s="110"/>
      <c r="S739" s="110"/>
      <c r="T739" s="110"/>
      <c r="U739" s="110"/>
      <c r="V739" s="110"/>
      <c r="W739" s="110"/>
      <c r="X739" s="110"/>
      <c r="Y739" s="110"/>
      <c r="Z739" s="110"/>
    </row>
    <row r="740" spans="1:26" ht="16" x14ac:dyDescent="0.2">
      <c r="A740" s="120"/>
      <c r="B740" s="131"/>
      <c r="C740" s="131"/>
      <c r="D740" s="132"/>
      <c r="E740" s="133"/>
      <c r="F740" s="134"/>
      <c r="G740" s="133"/>
      <c r="H740" s="135"/>
      <c r="I740" s="110"/>
      <c r="J740" s="110"/>
      <c r="K740" s="110"/>
      <c r="L740" s="110"/>
      <c r="M740" s="110"/>
      <c r="N740" s="110"/>
      <c r="O740" s="110"/>
      <c r="P740" s="110"/>
      <c r="Q740" s="110"/>
      <c r="R740" s="110"/>
      <c r="S740" s="110"/>
      <c r="T740" s="110"/>
      <c r="U740" s="110"/>
      <c r="V740" s="110"/>
      <c r="W740" s="110"/>
      <c r="X740" s="110"/>
      <c r="Y740" s="110"/>
      <c r="Z740" s="110"/>
    </row>
    <row r="741" spans="1:26" ht="16" x14ac:dyDescent="0.2">
      <c r="A741" s="120"/>
      <c r="B741" s="131"/>
      <c r="C741" s="131"/>
      <c r="D741" s="132"/>
      <c r="E741" s="133"/>
      <c r="F741" s="134"/>
      <c r="G741" s="133"/>
      <c r="H741" s="135"/>
      <c r="I741" s="110"/>
      <c r="J741" s="110"/>
      <c r="K741" s="110"/>
      <c r="L741" s="110"/>
      <c r="M741" s="110"/>
      <c r="N741" s="110"/>
      <c r="O741" s="110"/>
      <c r="P741" s="110"/>
      <c r="Q741" s="110"/>
      <c r="R741" s="110"/>
      <c r="S741" s="110"/>
      <c r="T741" s="110"/>
      <c r="U741" s="110"/>
      <c r="V741" s="110"/>
      <c r="W741" s="110"/>
      <c r="X741" s="110"/>
      <c r="Y741" s="110"/>
      <c r="Z741" s="110"/>
    </row>
    <row r="742" spans="1:26" ht="16" x14ac:dyDescent="0.2">
      <c r="A742" s="120"/>
      <c r="B742" s="131"/>
      <c r="C742" s="131"/>
      <c r="D742" s="132"/>
      <c r="E742" s="133"/>
      <c r="F742" s="134"/>
      <c r="G742" s="133"/>
      <c r="H742" s="135"/>
      <c r="I742" s="110"/>
      <c r="J742" s="110"/>
      <c r="K742" s="110"/>
      <c r="L742" s="110"/>
      <c r="M742" s="110"/>
      <c r="N742" s="110"/>
      <c r="O742" s="110"/>
      <c r="P742" s="110"/>
      <c r="Q742" s="110"/>
      <c r="R742" s="110"/>
      <c r="S742" s="110"/>
      <c r="T742" s="110"/>
      <c r="U742" s="110"/>
      <c r="V742" s="110"/>
      <c r="W742" s="110"/>
      <c r="X742" s="110"/>
      <c r="Y742" s="110"/>
      <c r="Z742" s="110"/>
    </row>
    <row r="743" spans="1:26" ht="16" x14ac:dyDescent="0.2">
      <c r="A743" s="120"/>
      <c r="B743" s="131"/>
      <c r="C743" s="131"/>
      <c r="D743" s="132"/>
      <c r="E743" s="133"/>
      <c r="F743" s="134"/>
      <c r="G743" s="133"/>
      <c r="H743" s="135"/>
      <c r="I743" s="110"/>
      <c r="J743" s="110"/>
      <c r="K743" s="110"/>
      <c r="L743" s="110"/>
      <c r="M743" s="110"/>
      <c r="N743" s="110"/>
      <c r="O743" s="110"/>
      <c r="P743" s="110"/>
      <c r="Q743" s="110"/>
      <c r="R743" s="110"/>
      <c r="S743" s="110"/>
      <c r="T743" s="110"/>
      <c r="U743" s="110"/>
      <c r="V743" s="110"/>
      <c r="W743" s="110"/>
      <c r="X743" s="110"/>
      <c r="Y743" s="110"/>
      <c r="Z743" s="110"/>
    </row>
    <row r="744" spans="1:26" ht="16" x14ac:dyDescent="0.2">
      <c r="A744" s="120"/>
      <c r="B744" s="131"/>
      <c r="C744" s="131"/>
      <c r="D744" s="132"/>
      <c r="E744" s="133"/>
      <c r="F744" s="134"/>
      <c r="G744" s="133"/>
      <c r="H744" s="135"/>
      <c r="I744" s="110"/>
      <c r="J744" s="110"/>
      <c r="K744" s="110"/>
      <c r="L744" s="110"/>
      <c r="M744" s="110"/>
      <c r="N744" s="110"/>
      <c r="O744" s="110"/>
      <c r="P744" s="110"/>
      <c r="Q744" s="110"/>
      <c r="R744" s="110"/>
      <c r="S744" s="110"/>
      <c r="T744" s="110"/>
      <c r="U744" s="110"/>
      <c r="V744" s="110"/>
      <c r="W744" s="110"/>
      <c r="X744" s="110"/>
      <c r="Y744" s="110"/>
      <c r="Z744" s="110"/>
    </row>
    <row r="745" spans="1:26" ht="16" x14ac:dyDescent="0.2">
      <c r="A745" s="120"/>
      <c r="B745" s="131"/>
      <c r="C745" s="131"/>
      <c r="D745" s="132"/>
      <c r="E745" s="133"/>
      <c r="F745" s="134"/>
      <c r="G745" s="133"/>
      <c r="H745" s="135"/>
      <c r="I745" s="110"/>
      <c r="J745" s="110"/>
      <c r="K745" s="110"/>
      <c r="L745" s="110"/>
      <c r="M745" s="110"/>
      <c r="N745" s="110"/>
      <c r="O745" s="110"/>
      <c r="P745" s="110"/>
      <c r="Q745" s="110"/>
      <c r="R745" s="110"/>
      <c r="S745" s="110"/>
      <c r="T745" s="110"/>
      <c r="U745" s="110"/>
      <c r="V745" s="110"/>
      <c r="W745" s="110"/>
      <c r="X745" s="110"/>
      <c r="Y745" s="110"/>
      <c r="Z745" s="110"/>
    </row>
    <row r="746" spans="1:26" ht="16" x14ac:dyDescent="0.2">
      <c r="A746" s="120"/>
      <c r="B746" s="131"/>
      <c r="C746" s="131"/>
      <c r="D746" s="132"/>
      <c r="E746" s="133"/>
      <c r="F746" s="134"/>
      <c r="G746" s="133"/>
      <c r="H746" s="135"/>
      <c r="I746" s="110"/>
      <c r="J746" s="110"/>
      <c r="K746" s="110"/>
      <c r="L746" s="110"/>
      <c r="M746" s="110"/>
      <c r="N746" s="110"/>
      <c r="O746" s="110"/>
      <c r="P746" s="110"/>
      <c r="Q746" s="110"/>
      <c r="R746" s="110"/>
      <c r="S746" s="110"/>
      <c r="T746" s="110"/>
      <c r="U746" s="110"/>
      <c r="V746" s="110"/>
      <c r="W746" s="110"/>
      <c r="X746" s="110"/>
      <c r="Y746" s="110"/>
      <c r="Z746" s="110"/>
    </row>
    <row r="747" spans="1:26" ht="16" x14ac:dyDescent="0.2">
      <c r="A747" s="120"/>
      <c r="B747" s="131"/>
      <c r="C747" s="131"/>
      <c r="D747" s="132"/>
      <c r="E747" s="133"/>
      <c r="F747" s="134"/>
      <c r="G747" s="133"/>
      <c r="H747" s="135"/>
      <c r="I747" s="110"/>
      <c r="J747" s="110"/>
      <c r="K747" s="110"/>
      <c r="L747" s="110"/>
      <c r="M747" s="110"/>
      <c r="N747" s="110"/>
      <c r="O747" s="110"/>
      <c r="P747" s="110"/>
      <c r="Q747" s="110"/>
      <c r="R747" s="110"/>
      <c r="S747" s="110"/>
      <c r="T747" s="110"/>
      <c r="U747" s="110"/>
      <c r="V747" s="110"/>
      <c r="W747" s="110"/>
      <c r="X747" s="110"/>
      <c r="Y747" s="110"/>
      <c r="Z747" s="110"/>
    </row>
    <row r="748" spans="1:26" ht="16" x14ac:dyDescent="0.2">
      <c r="A748" s="120"/>
      <c r="B748" s="131"/>
      <c r="C748" s="131"/>
      <c r="D748" s="132"/>
      <c r="E748" s="133"/>
      <c r="F748" s="134"/>
      <c r="G748" s="133"/>
      <c r="H748" s="135"/>
      <c r="I748" s="110"/>
      <c r="J748" s="110"/>
      <c r="K748" s="110"/>
      <c r="L748" s="110"/>
      <c r="M748" s="110"/>
      <c r="N748" s="110"/>
      <c r="O748" s="110"/>
      <c r="P748" s="110"/>
      <c r="Q748" s="110"/>
      <c r="R748" s="110"/>
      <c r="S748" s="110"/>
      <c r="T748" s="110"/>
      <c r="U748" s="110"/>
      <c r="V748" s="110"/>
      <c r="W748" s="110"/>
      <c r="X748" s="110"/>
      <c r="Y748" s="110"/>
      <c r="Z748" s="110"/>
    </row>
    <row r="749" spans="1:26" ht="16" x14ac:dyDescent="0.2">
      <c r="A749" s="120"/>
      <c r="B749" s="131"/>
      <c r="C749" s="131"/>
      <c r="D749" s="132"/>
      <c r="E749" s="133"/>
      <c r="F749" s="134"/>
      <c r="G749" s="133"/>
      <c r="H749" s="135"/>
      <c r="I749" s="110"/>
      <c r="J749" s="110"/>
      <c r="K749" s="110"/>
      <c r="L749" s="110"/>
      <c r="M749" s="110"/>
      <c r="N749" s="110"/>
      <c r="O749" s="110"/>
      <c r="P749" s="110"/>
      <c r="Q749" s="110"/>
      <c r="R749" s="110"/>
      <c r="S749" s="110"/>
      <c r="T749" s="110"/>
      <c r="U749" s="110"/>
      <c r="V749" s="110"/>
      <c r="W749" s="110"/>
      <c r="X749" s="110"/>
      <c r="Y749" s="110"/>
      <c r="Z749" s="110"/>
    </row>
    <row r="750" spans="1:26" ht="16" x14ac:dyDescent="0.2">
      <c r="A750" s="120"/>
      <c r="B750" s="131"/>
      <c r="C750" s="131"/>
      <c r="D750" s="132"/>
      <c r="E750" s="133"/>
      <c r="F750" s="134"/>
      <c r="G750" s="133"/>
      <c r="H750" s="135"/>
      <c r="I750" s="110"/>
      <c r="J750" s="110"/>
      <c r="K750" s="110"/>
      <c r="L750" s="110"/>
      <c r="M750" s="110"/>
      <c r="N750" s="110"/>
      <c r="O750" s="110"/>
      <c r="P750" s="110"/>
      <c r="Q750" s="110"/>
      <c r="R750" s="110"/>
      <c r="S750" s="110"/>
      <c r="T750" s="110"/>
      <c r="U750" s="110"/>
      <c r="V750" s="110"/>
      <c r="W750" s="110"/>
      <c r="X750" s="110"/>
      <c r="Y750" s="110"/>
      <c r="Z750" s="110"/>
    </row>
    <row r="751" spans="1:26" ht="16" x14ac:dyDescent="0.2">
      <c r="A751" s="120"/>
      <c r="B751" s="131"/>
      <c r="C751" s="131"/>
      <c r="D751" s="132"/>
      <c r="E751" s="133"/>
      <c r="F751" s="134"/>
      <c r="G751" s="133"/>
      <c r="H751" s="135"/>
      <c r="I751" s="110"/>
      <c r="J751" s="110"/>
      <c r="K751" s="110"/>
      <c r="L751" s="110"/>
      <c r="M751" s="110"/>
      <c r="N751" s="110"/>
      <c r="O751" s="110"/>
      <c r="P751" s="110"/>
      <c r="Q751" s="110"/>
      <c r="R751" s="110"/>
      <c r="S751" s="110"/>
      <c r="T751" s="110"/>
      <c r="U751" s="110"/>
      <c r="V751" s="110"/>
      <c r="W751" s="110"/>
      <c r="X751" s="110"/>
      <c r="Y751" s="110"/>
      <c r="Z751" s="110"/>
    </row>
    <row r="752" spans="1:26" ht="16" x14ac:dyDescent="0.2">
      <c r="A752" s="120"/>
      <c r="B752" s="131"/>
      <c r="C752" s="131"/>
      <c r="D752" s="132"/>
      <c r="E752" s="133"/>
      <c r="F752" s="134"/>
      <c r="G752" s="133"/>
      <c r="H752" s="135"/>
      <c r="I752" s="110"/>
      <c r="J752" s="110"/>
      <c r="K752" s="110"/>
      <c r="L752" s="110"/>
      <c r="M752" s="110"/>
      <c r="N752" s="110"/>
      <c r="O752" s="110"/>
      <c r="P752" s="110"/>
      <c r="Q752" s="110"/>
      <c r="R752" s="110"/>
      <c r="S752" s="110"/>
      <c r="T752" s="110"/>
      <c r="U752" s="110"/>
      <c r="V752" s="110"/>
      <c r="W752" s="110"/>
      <c r="X752" s="110"/>
      <c r="Y752" s="110"/>
      <c r="Z752" s="110"/>
    </row>
    <row r="753" spans="1:26" ht="16" x14ac:dyDescent="0.2">
      <c r="A753" s="120"/>
      <c r="B753" s="131"/>
      <c r="C753" s="131"/>
      <c r="D753" s="132"/>
      <c r="E753" s="133"/>
      <c r="F753" s="134"/>
      <c r="G753" s="133"/>
      <c r="H753" s="135"/>
      <c r="I753" s="110"/>
      <c r="J753" s="110"/>
      <c r="K753" s="110"/>
      <c r="L753" s="110"/>
      <c r="M753" s="110"/>
      <c r="N753" s="110"/>
      <c r="O753" s="110"/>
      <c r="P753" s="110"/>
      <c r="Q753" s="110"/>
      <c r="R753" s="110"/>
      <c r="S753" s="110"/>
      <c r="T753" s="110"/>
      <c r="U753" s="110"/>
      <c r="V753" s="110"/>
      <c r="W753" s="110"/>
      <c r="X753" s="110"/>
      <c r="Y753" s="110"/>
      <c r="Z753" s="110"/>
    </row>
    <row r="754" spans="1:26" ht="16" x14ac:dyDescent="0.2">
      <c r="A754" s="120"/>
      <c r="B754" s="131"/>
      <c r="C754" s="131"/>
      <c r="D754" s="132"/>
      <c r="E754" s="133"/>
      <c r="F754" s="134"/>
      <c r="G754" s="133"/>
      <c r="H754" s="135"/>
      <c r="I754" s="110"/>
      <c r="J754" s="110"/>
      <c r="K754" s="110"/>
      <c r="L754" s="110"/>
      <c r="M754" s="110"/>
      <c r="N754" s="110"/>
      <c r="O754" s="110"/>
      <c r="P754" s="110"/>
      <c r="Q754" s="110"/>
      <c r="R754" s="110"/>
      <c r="S754" s="110"/>
      <c r="T754" s="110"/>
      <c r="U754" s="110"/>
      <c r="V754" s="110"/>
      <c r="W754" s="110"/>
      <c r="X754" s="110"/>
      <c r="Y754" s="110"/>
      <c r="Z754" s="110"/>
    </row>
    <row r="755" spans="1:26" ht="16" x14ac:dyDescent="0.2">
      <c r="A755" s="120"/>
      <c r="B755" s="131"/>
      <c r="C755" s="131"/>
      <c r="D755" s="132"/>
      <c r="E755" s="133"/>
      <c r="F755" s="134"/>
      <c r="G755" s="133"/>
      <c r="H755" s="135"/>
      <c r="I755" s="110"/>
      <c r="J755" s="110"/>
      <c r="K755" s="110"/>
      <c r="L755" s="110"/>
      <c r="M755" s="110"/>
      <c r="N755" s="110"/>
      <c r="O755" s="110"/>
      <c r="P755" s="110"/>
      <c r="Q755" s="110"/>
      <c r="R755" s="110"/>
      <c r="S755" s="110"/>
      <c r="T755" s="110"/>
      <c r="U755" s="110"/>
      <c r="V755" s="110"/>
      <c r="W755" s="110"/>
      <c r="X755" s="110"/>
      <c r="Y755" s="110"/>
      <c r="Z755" s="110"/>
    </row>
    <row r="756" spans="1:26" ht="16" x14ac:dyDescent="0.2">
      <c r="A756" s="120"/>
      <c r="B756" s="131"/>
      <c r="C756" s="131"/>
      <c r="D756" s="132"/>
      <c r="E756" s="133"/>
      <c r="F756" s="134"/>
      <c r="G756" s="133"/>
      <c r="H756" s="135"/>
      <c r="I756" s="110"/>
      <c r="J756" s="110"/>
      <c r="K756" s="110"/>
      <c r="L756" s="110"/>
      <c r="M756" s="110"/>
      <c r="N756" s="110"/>
      <c r="O756" s="110"/>
      <c r="P756" s="110"/>
      <c r="Q756" s="110"/>
      <c r="R756" s="110"/>
      <c r="S756" s="110"/>
      <c r="T756" s="110"/>
      <c r="U756" s="110"/>
      <c r="V756" s="110"/>
      <c r="W756" s="110"/>
      <c r="X756" s="110"/>
      <c r="Y756" s="110"/>
      <c r="Z756" s="110"/>
    </row>
    <row r="757" spans="1:26" ht="16" x14ac:dyDescent="0.2">
      <c r="A757" s="120"/>
      <c r="B757" s="131"/>
      <c r="C757" s="131"/>
      <c r="D757" s="132"/>
      <c r="E757" s="133"/>
      <c r="F757" s="134"/>
      <c r="G757" s="133"/>
      <c r="H757" s="135"/>
      <c r="I757" s="110"/>
      <c r="J757" s="110"/>
      <c r="K757" s="110"/>
      <c r="L757" s="110"/>
      <c r="M757" s="110"/>
      <c r="N757" s="110"/>
      <c r="O757" s="110"/>
      <c r="P757" s="110"/>
      <c r="Q757" s="110"/>
      <c r="R757" s="110"/>
      <c r="S757" s="110"/>
      <c r="T757" s="110"/>
      <c r="U757" s="110"/>
      <c r="V757" s="110"/>
      <c r="W757" s="110"/>
      <c r="X757" s="110"/>
      <c r="Y757" s="110"/>
      <c r="Z757" s="110"/>
    </row>
    <row r="758" spans="1:26" ht="16" x14ac:dyDescent="0.2">
      <c r="A758" s="120"/>
      <c r="B758" s="131"/>
      <c r="C758" s="131"/>
      <c r="D758" s="132"/>
      <c r="E758" s="133"/>
      <c r="F758" s="134"/>
      <c r="G758" s="133"/>
      <c r="H758" s="135"/>
      <c r="I758" s="110"/>
      <c r="J758" s="110"/>
      <c r="K758" s="110"/>
      <c r="L758" s="110"/>
      <c r="M758" s="110"/>
      <c r="N758" s="110"/>
      <c r="O758" s="110"/>
      <c r="P758" s="110"/>
      <c r="Q758" s="110"/>
      <c r="R758" s="110"/>
      <c r="S758" s="110"/>
      <c r="T758" s="110"/>
      <c r="U758" s="110"/>
      <c r="V758" s="110"/>
      <c r="W758" s="110"/>
      <c r="X758" s="110"/>
      <c r="Y758" s="110"/>
      <c r="Z758" s="110"/>
    </row>
    <row r="759" spans="1:26" ht="16" x14ac:dyDescent="0.2">
      <c r="A759" s="120"/>
      <c r="B759" s="131"/>
      <c r="C759" s="131"/>
      <c r="D759" s="132"/>
      <c r="E759" s="133"/>
      <c r="F759" s="134"/>
      <c r="G759" s="133"/>
      <c r="H759" s="135"/>
      <c r="I759" s="110"/>
      <c r="J759" s="110"/>
      <c r="K759" s="110"/>
      <c r="L759" s="110"/>
      <c r="M759" s="110"/>
      <c r="N759" s="110"/>
      <c r="O759" s="110"/>
      <c r="P759" s="110"/>
      <c r="Q759" s="110"/>
      <c r="R759" s="110"/>
      <c r="S759" s="110"/>
      <c r="T759" s="110"/>
      <c r="U759" s="110"/>
      <c r="V759" s="110"/>
      <c r="W759" s="110"/>
      <c r="X759" s="110"/>
      <c r="Y759" s="110"/>
      <c r="Z759" s="110"/>
    </row>
    <row r="760" spans="1:26" ht="16" x14ac:dyDescent="0.2">
      <c r="A760" s="120"/>
      <c r="B760" s="131"/>
      <c r="C760" s="131"/>
      <c r="D760" s="132"/>
      <c r="E760" s="133"/>
      <c r="F760" s="134"/>
      <c r="G760" s="133"/>
      <c r="H760" s="135"/>
      <c r="I760" s="110"/>
      <c r="J760" s="110"/>
      <c r="K760" s="110"/>
      <c r="L760" s="110"/>
      <c r="M760" s="110"/>
      <c r="N760" s="110"/>
      <c r="O760" s="110"/>
      <c r="P760" s="110"/>
      <c r="Q760" s="110"/>
      <c r="R760" s="110"/>
      <c r="S760" s="110"/>
      <c r="T760" s="110"/>
      <c r="U760" s="110"/>
      <c r="V760" s="110"/>
      <c r="W760" s="110"/>
      <c r="X760" s="110"/>
      <c r="Y760" s="110"/>
      <c r="Z760" s="110"/>
    </row>
    <row r="761" spans="1:26" ht="16" x14ac:dyDescent="0.2">
      <c r="A761" s="120"/>
      <c r="B761" s="131"/>
      <c r="C761" s="131"/>
      <c r="D761" s="132"/>
      <c r="E761" s="133"/>
      <c r="F761" s="134"/>
      <c r="G761" s="133"/>
      <c r="H761" s="135"/>
      <c r="I761" s="110"/>
      <c r="J761" s="110"/>
      <c r="K761" s="110"/>
      <c r="L761" s="110"/>
      <c r="M761" s="110"/>
      <c r="N761" s="110"/>
      <c r="O761" s="110"/>
      <c r="P761" s="110"/>
      <c r="Q761" s="110"/>
      <c r="R761" s="110"/>
      <c r="S761" s="110"/>
      <c r="T761" s="110"/>
      <c r="U761" s="110"/>
      <c r="V761" s="110"/>
      <c r="W761" s="110"/>
      <c r="X761" s="110"/>
      <c r="Y761" s="110"/>
      <c r="Z761" s="110"/>
    </row>
    <row r="762" spans="1:26" ht="16" x14ac:dyDescent="0.2">
      <c r="A762" s="120"/>
      <c r="B762" s="131"/>
      <c r="C762" s="131"/>
      <c r="D762" s="132"/>
      <c r="E762" s="133"/>
      <c r="F762" s="134"/>
      <c r="G762" s="133"/>
      <c r="H762" s="135"/>
      <c r="I762" s="110"/>
      <c r="J762" s="110"/>
      <c r="K762" s="110"/>
      <c r="L762" s="110"/>
      <c r="M762" s="110"/>
      <c r="N762" s="110"/>
      <c r="O762" s="110"/>
      <c r="P762" s="110"/>
      <c r="Q762" s="110"/>
      <c r="R762" s="110"/>
      <c r="S762" s="110"/>
      <c r="T762" s="110"/>
      <c r="U762" s="110"/>
      <c r="V762" s="110"/>
      <c r="W762" s="110"/>
      <c r="X762" s="110"/>
      <c r="Y762" s="110"/>
      <c r="Z762" s="110"/>
    </row>
    <row r="763" spans="1:26" ht="16" x14ac:dyDescent="0.2">
      <c r="A763" s="120"/>
      <c r="B763" s="131"/>
      <c r="C763" s="131"/>
      <c r="D763" s="132"/>
      <c r="E763" s="133"/>
      <c r="F763" s="134"/>
      <c r="G763" s="133"/>
      <c r="H763" s="135"/>
      <c r="I763" s="110"/>
      <c r="J763" s="110"/>
      <c r="K763" s="110"/>
      <c r="L763" s="110"/>
      <c r="M763" s="110"/>
      <c r="N763" s="110"/>
      <c r="O763" s="110"/>
      <c r="P763" s="110"/>
      <c r="Q763" s="110"/>
      <c r="R763" s="110"/>
      <c r="S763" s="110"/>
      <c r="T763" s="110"/>
      <c r="U763" s="110"/>
      <c r="V763" s="110"/>
      <c r="W763" s="110"/>
      <c r="X763" s="110"/>
      <c r="Y763" s="110"/>
      <c r="Z763" s="110"/>
    </row>
    <row r="764" spans="1:26" ht="16" x14ac:dyDescent="0.2">
      <c r="A764" s="120"/>
      <c r="B764" s="131"/>
      <c r="C764" s="131"/>
      <c r="D764" s="132"/>
      <c r="E764" s="133"/>
      <c r="F764" s="134"/>
      <c r="G764" s="133"/>
      <c r="H764" s="135"/>
      <c r="I764" s="110"/>
      <c r="J764" s="110"/>
      <c r="K764" s="110"/>
      <c r="L764" s="110"/>
      <c r="M764" s="110"/>
      <c r="N764" s="110"/>
      <c r="O764" s="110"/>
      <c r="P764" s="110"/>
      <c r="Q764" s="110"/>
      <c r="R764" s="110"/>
      <c r="S764" s="110"/>
      <c r="T764" s="110"/>
      <c r="U764" s="110"/>
      <c r="V764" s="110"/>
      <c r="W764" s="110"/>
      <c r="X764" s="110"/>
      <c r="Y764" s="110"/>
      <c r="Z764" s="110"/>
    </row>
    <row r="765" spans="1:26" ht="16" x14ac:dyDescent="0.2">
      <c r="A765" s="120"/>
      <c r="B765" s="131"/>
      <c r="C765" s="131"/>
      <c r="D765" s="132"/>
      <c r="E765" s="133"/>
      <c r="F765" s="134"/>
      <c r="G765" s="133"/>
      <c r="H765" s="135"/>
      <c r="I765" s="110"/>
      <c r="J765" s="110"/>
      <c r="K765" s="110"/>
      <c r="L765" s="110"/>
      <c r="M765" s="110"/>
      <c r="N765" s="110"/>
      <c r="O765" s="110"/>
      <c r="P765" s="110"/>
      <c r="Q765" s="110"/>
      <c r="R765" s="110"/>
      <c r="S765" s="110"/>
      <c r="T765" s="110"/>
      <c r="U765" s="110"/>
      <c r="V765" s="110"/>
      <c r="W765" s="110"/>
      <c r="X765" s="110"/>
      <c r="Y765" s="110"/>
      <c r="Z765" s="110"/>
    </row>
    <row r="766" spans="1:26" ht="16" x14ac:dyDescent="0.2">
      <c r="A766" s="120"/>
      <c r="B766" s="131"/>
      <c r="C766" s="131"/>
      <c r="D766" s="132"/>
      <c r="E766" s="133"/>
      <c r="F766" s="134"/>
      <c r="G766" s="133"/>
      <c r="H766" s="135"/>
      <c r="I766" s="110"/>
      <c r="J766" s="110"/>
      <c r="K766" s="110"/>
      <c r="L766" s="110"/>
      <c r="M766" s="110"/>
      <c r="N766" s="110"/>
      <c r="O766" s="110"/>
      <c r="P766" s="110"/>
      <c r="Q766" s="110"/>
      <c r="R766" s="110"/>
      <c r="S766" s="110"/>
      <c r="T766" s="110"/>
      <c r="U766" s="110"/>
      <c r="V766" s="110"/>
      <c r="W766" s="110"/>
      <c r="X766" s="110"/>
      <c r="Y766" s="110"/>
      <c r="Z766" s="110"/>
    </row>
    <row r="767" spans="1:26" ht="16" x14ac:dyDescent="0.2">
      <c r="A767" s="120"/>
      <c r="B767" s="131"/>
      <c r="C767" s="131"/>
      <c r="D767" s="132"/>
      <c r="E767" s="133"/>
      <c r="F767" s="134"/>
      <c r="G767" s="133"/>
      <c r="H767" s="135"/>
      <c r="I767" s="110"/>
      <c r="J767" s="110"/>
      <c r="K767" s="110"/>
      <c r="L767" s="110"/>
      <c r="M767" s="110"/>
      <c r="N767" s="110"/>
      <c r="O767" s="110"/>
      <c r="P767" s="110"/>
      <c r="Q767" s="110"/>
      <c r="R767" s="110"/>
      <c r="S767" s="110"/>
      <c r="T767" s="110"/>
      <c r="U767" s="110"/>
      <c r="V767" s="110"/>
      <c r="W767" s="110"/>
      <c r="X767" s="110"/>
      <c r="Y767" s="110"/>
      <c r="Z767" s="110"/>
    </row>
    <row r="768" spans="1:26" ht="16" x14ac:dyDescent="0.2">
      <c r="A768" s="120"/>
      <c r="B768" s="131"/>
      <c r="C768" s="131"/>
      <c r="D768" s="132"/>
      <c r="E768" s="133"/>
      <c r="F768" s="134"/>
      <c r="G768" s="133"/>
      <c r="H768" s="135"/>
      <c r="I768" s="110"/>
      <c r="J768" s="110"/>
      <c r="K768" s="110"/>
      <c r="L768" s="110"/>
      <c r="M768" s="110"/>
      <c r="N768" s="110"/>
      <c r="O768" s="110"/>
      <c r="P768" s="110"/>
      <c r="Q768" s="110"/>
      <c r="R768" s="110"/>
      <c r="S768" s="110"/>
      <c r="T768" s="110"/>
      <c r="U768" s="110"/>
      <c r="V768" s="110"/>
      <c r="W768" s="110"/>
      <c r="X768" s="110"/>
      <c r="Y768" s="110"/>
      <c r="Z768" s="110"/>
    </row>
    <row r="769" spans="1:26" ht="16" x14ac:dyDescent="0.2">
      <c r="A769" s="120"/>
      <c r="B769" s="131"/>
      <c r="C769" s="131"/>
      <c r="D769" s="132"/>
      <c r="E769" s="133"/>
      <c r="F769" s="134"/>
      <c r="G769" s="133"/>
      <c r="H769" s="135"/>
      <c r="I769" s="110"/>
      <c r="J769" s="110"/>
      <c r="K769" s="110"/>
      <c r="L769" s="110"/>
      <c r="M769" s="110"/>
      <c r="N769" s="110"/>
      <c r="O769" s="110"/>
      <c r="P769" s="110"/>
      <c r="Q769" s="110"/>
      <c r="R769" s="110"/>
      <c r="S769" s="110"/>
      <c r="T769" s="110"/>
      <c r="U769" s="110"/>
      <c r="V769" s="110"/>
      <c r="W769" s="110"/>
      <c r="X769" s="110"/>
      <c r="Y769" s="110"/>
      <c r="Z769" s="110"/>
    </row>
    <row r="770" spans="1:26" ht="16" x14ac:dyDescent="0.2">
      <c r="A770" s="120"/>
      <c r="B770" s="131"/>
      <c r="C770" s="131"/>
      <c r="D770" s="132"/>
      <c r="E770" s="133"/>
      <c r="F770" s="134"/>
      <c r="G770" s="133"/>
      <c r="H770" s="135"/>
      <c r="I770" s="110"/>
      <c r="J770" s="110"/>
      <c r="K770" s="110"/>
      <c r="L770" s="110"/>
      <c r="M770" s="110"/>
      <c r="N770" s="110"/>
      <c r="O770" s="110"/>
      <c r="P770" s="110"/>
      <c r="Q770" s="110"/>
      <c r="R770" s="110"/>
      <c r="S770" s="110"/>
      <c r="T770" s="110"/>
      <c r="U770" s="110"/>
      <c r="V770" s="110"/>
      <c r="W770" s="110"/>
      <c r="X770" s="110"/>
      <c r="Y770" s="110"/>
      <c r="Z770" s="110"/>
    </row>
    <row r="771" spans="1:26" ht="16" x14ac:dyDescent="0.2">
      <c r="A771" s="120"/>
      <c r="B771" s="131"/>
      <c r="C771" s="131"/>
      <c r="D771" s="132"/>
      <c r="E771" s="133"/>
      <c r="F771" s="134"/>
      <c r="G771" s="133"/>
      <c r="H771" s="135"/>
      <c r="I771" s="110"/>
      <c r="J771" s="110"/>
      <c r="K771" s="110"/>
      <c r="L771" s="110"/>
      <c r="M771" s="110"/>
      <c r="N771" s="110"/>
      <c r="O771" s="110"/>
      <c r="P771" s="110"/>
      <c r="Q771" s="110"/>
      <c r="R771" s="110"/>
      <c r="S771" s="110"/>
      <c r="T771" s="110"/>
      <c r="U771" s="110"/>
      <c r="V771" s="110"/>
      <c r="W771" s="110"/>
      <c r="X771" s="110"/>
      <c r="Y771" s="110"/>
      <c r="Z771" s="110"/>
    </row>
    <row r="772" spans="1:26" ht="16" x14ac:dyDescent="0.2">
      <c r="A772" s="120"/>
      <c r="B772" s="131"/>
      <c r="C772" s="131"/>
      <c r="D772" s="132"/>
      <c r="E772" s="133"/>
      <c r="F772" s="134"/>
      <c r="G772" s="133"/>
      <c r="H772" s="135"/>
      <c r="I772" s="110"/>
      <c r="J772" s="110"/>
      <c r="K772" s="110"/>
      <c r="L772" s="110"/>
      <c r="M772" s="110"/>
      <c r="N772" s="110"/>
      <c r="O772" s="110"/>
      <c r="P772" s="110"/>
      <c r="Q772" s="110"/>
      <c r="R772" s="110"/>
      <c r="S772" s="110"/>
      <c r="T772" s="110"/>
      <c r="U772" s="110"/>
      <c r="V772" s="110"/>
      <c r="W772" s="110"/>
      <c r="X772" s="110"/>
      <c r="Y772" s="110"/>
      <c r="Z772" s="110"/>
    </row>
    <row r="773" spans="1:26" ht="16" x14ac:dyDescent="0.2">
      <c r="A773" s="120"/>
      <c r="B773" s="131"/>
      <c r="C773" s="131"/>
      <c r="D773" s="132"/>
      <c r="E773" s="133"/>
      <c r="F773" s="134"/>
      <c r="G773" s="133"/>
      <c r="H773" s="135"/>
      <c r="I773" s="110"/>
      <c r="J773" s="110"/>
      <c r="K773" s="110"/>
      <c r="L773" s="110"/>
      <c r="M773" s="110"/>
      <c r="N773" s="110"/>
      <c r="O773" s="110"/>
      <c r="P773" s="110"/>
      <c r="Q773" s="110"/>
      <c r="R773" s="110"/>
      <c r="S773" s="110"/>
      <c r="T773" s="110"/>
      <c r="U773" s="110"/>
      <c r="V773" s="110"/>
      <c r="W773" s="110"/>
      <c r="X773" s="110"/>
      <c r="Y773" s="110"/>
      <c r="Z773" s="110"/>
    </row>
    <row r="774" spans="1:26" ht="16" x14ac:dyDescent="0.2">
      <c r="A774" s="120"/>
      <c r="B774" s="131"/>
      <c r="C774" s="131"/>
      <c r="D774" s="132"/>
      <c r="E774" s="133"/>
      <c r="F774" s="134"/>
      <c r="G774" s="133"/>
      <c r="H774" s="135"/>
      <c r="I774" s="110"/>
      <c r="J774" s="110"/>
      <c r="K774" s="110"/>
      <c r="L774" s="110"/>
      <c r="M774" s="110"/>
      <c r="N774" s="110"/>
      <c r="O774" s="110"/>
      <c r="P774" s="110"/>
      <c r="Q774" s="110"/>
      <c r="R774" s="110"/>
      <c r="S774" s="110"/>
      <c r="T774" s="110"/>
      <c r="U774" s="110"/>
      <c r="V774" s="110"/>
      <c r="W774" s="110"/>
      <c r="X774" s="110"/>
      <c r="Y774" s="110"/>
      <c r="Z774" s="110"/>
    </row>
    <row r="775" spans="1:26" ht="16" x14ac:dyDescent="0.2">
      <c r="A775" s="120"/>
      <c r="B775" s="131"/>
      <c r="C775" s="131"/>
      <c r="D775" s="132"/>
      <c r="E775" s="133"/>
      <c r="F775" s="134"/>
      <c r="G775" s="133"/>
      <c r="H775" s="135"/>
      <c r="I775" s="110"/>
      <c r="J775" s="110"/>
      <c r="K775" s="110"/>
      <c r="L775" s="110"/>
      <c r="M775" s="110"/>
      <c r="N775" s="110"/>
      <c r="O775" s="110"/>
      <c r="P775" s="110"/>
      <c r="Q775" s="110"/>
      <c r="R775" s="110"/>
      <c r="S775" s="110"/>
      <c r="T775" s="110"/>
      <c r="U775" s="110"/>
      <c r="V775" s="110"/>
      <c r="W775" s="110"/>
      <c r="X775" s="110"/>
      <c r="Y775" s="110"/>
      <c r="Z775" s="110"/>
    </row>
    <row r="776" spans="1:26" ht="16" x14ac:dyDescent="0.2">
      <c r="A776" s="120"/>
      <c r="B776" s="131"/>
      <c r="C776" s="131"/>
      <c r="D776" s="132"/>
      <c r="E776" s="133"/>
      <c r="F776" s="134"/>
      <c r="G776" s="133"/>
      <c r="H776" s="135"/>
      <c r="I776" s="110"/>
      <c r="J776" s="110"/>
      <c r="K776" s="110"/>
      <c r="L776" s="110"/>
      <c r="M776" s="110"/>
      <c r="N776" s="110"/>
      <c r="O776" s="110"/>
      <c r="P776" s="110"/>
      <c r="Q776" s="110"/>
      <c r="R776" s="110"/>
      <c r="S776" s="110"/>
      <c r="T776" s="110"/>
      <c r="U776" s="110"/>
      <c r="V776" s="110"/>
      <c r="W776" s="110"/>
      <c r="X776" s="110"/>
      <c r="Y776" s="110"/>
      <c r="Z776" s="110"/>
    </row>
    <row r="777" spans="1:26" ht="16" x14ac:dyDescent="0.2">
      <c r="A777" s="120"/>
      <c r="B777" s="131"/>
      <c r="C777" s="131"/>
      <c r="D777" s="132"/>
      <c r="E777" s="133"/>
      <c r="F777" s="134"/>
      <c r="G777" s="133"/>
      <c r="H777" s="135"/>
      <c r="I777" s="110"/>
      <c r="J777" s="110"/>
      <c r="K777" s="110"/>
      <c r="L777" s="110"/>
      <c r="M777" s="110"/>
      <c r="N777" s="110"/>
      <c r="O777" s="110"/>
      <c r="P777" s="110"/>
      <c r="Q777" s="110"/>
      <c r="R777" s="110"/>
      <c r="S777" s="110"/>
      <c r="T777" s="110"/>
      <c r="U777" s="110"/>
      <c r="V777" s="110"/>
      <c r="W777" s="110"/>
      <c r="X777" s="110"/>
      <c r="Y777" s="110"/>
      <c r="Z777" s="110"/>
    </row>
    <row r="778" spans="1:26" ht="16" x14ac:dyDescent="0.2">
      <c r="A778" s="120"/>
      <c r="B778" s="131"/>
      <c r="C778" s="131"/>
      <c r="D778" s="132"/>
      <c r="E778" s="133"/>
      <c r="F778" s="134"/>
      <c r="G778" s="133"/>
      <c r="H778" s="135"/>
      <c r="I778" s="110"/>
      <c r="J778" s="110"/>
      <c r="K778" s="110"/>
      <c r="L778" s="110"/>
      <c r="M778" s="110"/>
      <c r="N778" s="110"/>
      <c r="O778" s="110"/>
      <c r="P778" s="110"/>
      <c r="Q778" s="110"/>
      <c r="R778" s="110"/>
      <c r="S778" s="110"/>
      <c r="T778" s="110"/>
      <c r="U778" s="110"/>
      <c r="V778" s="110"/>
      <c r="W778" s="110"/>
      <c r="X778" s="110"/>
      <c r="Y778" s="110"/>
      <c r="Z778" s="110"/>
    </row>
    <row r="779" spans="1:26" ht="16" x14ac:dyDescent="0.2">
      <c r="A779" s="120"/>
      <c r="B779" s="131"/>
      <c r="C779" s="131"/>
      <c r="D779" s="132"/>
      <c r="E779" s="133"/>
      <c r="F779" s="134"/>
      <c r="G779" s="133"/>
      <c r="H779" s="135"/>
      <c r="I779" s="110"/>
      <c r="J779" s="110"/>
      <c r="K779" s="110"/>
      <c r="L779" s="110"/>
      <c r="M779" s="110"/>
      <c r="N779" s="110"/>
      <c r="O779" s="110"/>
      <c r="P779" s="110"/>
      <c r="Q779" s="110"/>
      <c r="R779" s="110"/>
      <c r="S779" s="110"/>
      <c r="T779" s="110"/>
      <c r="U779" s="110"/>
      <c r="V779" s="110"/>
      <c r="W779" s="110"/>
      <c r="X779" s="110"/>
      <c r="Y779" s="110"/>
      <c r="Z779" s="110"/>
    </row>
    <row r="780" spans="1:26" ht="16" x14ac:dyDescent="0.2">
      <c r="A780" s="120"/>
      <c r="B780" s="131"/>
      <c r="C780" s="131"/>
      <c r="D780" s="132"/>
      <c r="E780" s="133"/>
      <c r="F780" s="134"/>
      <c r="G780" s="133"/>
      <c r="H780" s="135"/>
      <c r="I780" s="110"/>
      <c r="J780" s="110"/>
      <c r="K780" s="110"/>
      <c r="L780" s="110"/>
      <c r="M780" s="110"/>
      <c r="N780" s="110"/>
      <c r="O780" s="110"/>
      <c r="P780" s="110"/>
      <c r="Q780" s="110"/>
      <c r="R780" s="110"/>
      <c r="S780" s="110"/>
      <c r="T780" s="110"/>
      <c r="U780" s="110"/>
      <c r="V780" s="110"/>
      <c r="W780" s="110"/>
      <c r="X780" s="110"/>
      <c r="Y780" s="110"/>
      <c r="Z780" s="110"/>
    </row>
    <row r="781" spans="1:26" ht="16" x14ac:dyDescent="0.2">
      <c r="A781" s="120"/>
      <c r="B781" s="131"/>
      <c r="C781" s="131"/>
      <c r="D781" s="132"/>
      <c r="E781" s="133"/>
      <c r="F781" s="134"/>
      <c r="G781" s="133"/>
      <c r="H781" s="135"/>
      <c r="I781" s="110"/>
      <c r="J781" s="110"/>
      <c r="K781" s="110"/>
      <c r="L781" s="110"/>
      <c r="M781" s="110"/>
      <c r="N781" s="110"/>
      <c r="O781" s="110"/>
      <c r="P781" s="110"/>
      <c r="Q781" s="110"/>
      <c r="R781" s="110"/>
      <c r="S781" s="110"/>
      <c r="T781" s="110"/>
      <c r="U781" s="110"/>
      <c r="V781" s="110"/>
      <c r="W781" s="110"/>
      <c r="X781" s="110"/>
      <c r="Y781" s="110"/>
      <c r="Z781" s="110"/>
    </row>
    <row r="782" spans="1:26" ht="16" x14ac:dyDescent="0.2">
      <c r="A782" s="120"/>
      <c r="B782" s="131"/>
      <c r="C782" s="131"/>
      <c r="D782" s="132"/>
      <c r="E782" s="133"/>
      <c r="F782" s="134"/>
      <c r="G782" s="133"/>
      <c r="H782" s="135"/>
      <c r="I782" s="110"/>
      <c r="J782" s="110"/>
      <c r="K782" s="110"/>
      <c r="L782" s="110"/>
      <c r="M782" s="110"/>
      <c r="N782" s="110"/>
      <c r="O782" s="110"/>
      <c r="P782" s="110"/>
      <c r="Q782" s="110"/>
      <c r="R782" s="110"/>
      <c r="S782" s="110"/>
      <c r="T782" s="110"/>
      <c r="U782" s="110"/>
      <c r="V782" s="110"/>
      <c r="W782" s="110"/>
      <c r="X782" s="110"/>
      <c r="Y782" s="110"/>
      <c r="Z782" s="110"/>
    </row>
    <row r="783" spans="1:26" ht="16" x14ac:dyDescent="0.2">
      <c r="A783" s="120"/>
      <c r="B783" s="131"/>
      <c r="C783" s="131"/>
      <c r="D783" s="132"/>
      <c r="E783" s="133"/>
      <c r="F783" s="134"/>
      <c r="G783" s="133"/>
      <c r="H783" s="135"/>
      <c r="I783" s="110"/>
      <c r="J783" s="110"/>
      <c r="K783" s="110"/>
      <c r="L783" s="110"/>
      <c r="M783" s="110"/>
      <c r="N783" s="110"/>
      <c r="O783" s="110"/>
      <c r="P783" s="110"/>
      <c r="Q783" s="110"/>
      <c r="R783" s="110"/>
      <c r="S783" s="110"/>
      <c r="T783" s="110"/>
      <c r="U783" s="110"/>
      <c r="V783" s="110"/>
      <c r="W783" s="110"/>
      <c r="X783" s="110"/>
      <c r="Y783" s="110"/>
      <c r="Z783" s="110"/>
    </row>
    <row r="784" spans="1:26" ht="16" x14ac:dyDescent="0.2">
      <c r="A784" s="120"/>
      <c r="B784" s="131"/>
      <c r="C784" s="131"/>
      <c r="D784" s="132"/>
      <c r="E784" s="133"/>
      <c r="F784" s="134"/>
      <c r="G784" s="133"/>
      <c r="H784" s="135"/>
      <c r="I784" s="110"/>
      <c r="J784" s="110"/>
      <c r="K784" s="110"/>
      <c r="L784" s="110"/>
      <c r="M784" s="110"/>
      <c r="N784" s="110"/>
      <c r="O784" s="110"/>
      <c r="P784" s="110"/>
      <c r="Q784" s="110"/>
      <c r="R784" s="110"/>
      <c r="S784" s="110"/>
      <c r="T784" s="110"/>
      <c r="U784" s="110"/>
      <c r="V784" s="110"/>
      <c r="W784" s="110"/>
      <c r="X784" s="110"/>
      <c r="Y784" s="110"/>
      <c r="Z784" s="110"/>
    </row>
    <row r="785" spans="1:26" ht="16" x14ac:dyDescent="0.2">
      <c r="A785" s="120"/>
      <c r="B785" s="131"/>
      <c r="C785" s="131"/>
      <c r="D785" s="132"/>
      <c r="E785" s="133"/>
      <c r="F785" s="134"/>
      <c r="G785" s="133"/>
      <c r="H785" s="135"/>
      <c r="I785" s="110"/>
      <c r="J785" s="110"/>
      <c r="K785" s="110"/>
      <c r="L785" s="110"/>
      <c r="M785" s="110"/>
      <c r="N785" s="110"/>
      <c r="O785" s="110"/>
      <c r="P785" s="110"/>
      <c r="Q785" s="110"/>
      <c r="R785" s="110"/>
      <c r="S785" s="110"/>
      <c r="T785" s="110"/>
      <c r="U785" s="110"/>
      <c r="V785" s="110"/>
      <c r="W785" s="110"/>
      <c r="X785" s="110"/>
      <c r="Y785" s="110"/>
      <c r="Z785" s="110"/>
    </row>
    <row r="786" spans="1:26" ht="16" x14ac:dyDescent="0.2">
      <c r="A786" s="120"/>
      <c r="B786" s="131"/>
      <c r="C786" s="131"/>
      <c r="D786" s="132"/>
      <c r="E786" s="133"/>
      <c r="F786" s="134"/>
      <c r="G786" s="133"/>
      <c r="H786" s="135"/>
      <c r="I786" s="110"/>
      <c r="J786" s="110"/>
      <c r="K786" s="110"/>
      <c r="L786" s="110"/>
      <c r="M786" s="110"/>
      <c r="N786" s="110"/>
      <c r="O786" s="110"/>
      <c r="P786" s="110"/>
      <c r="Q786" s="110"/>
      <c r="R786" s="110"/>
      <c r="S786" s="110"/>
      <c r="T786" s="110"/>
      <c r="U786" s="110"/>
      <c r="V786" s="110"/>
      <c r="W786" s="110"/>
      <c r="X786" s="110"/>
      <c r="Y786" s="110"/>
      <c r="Z786" s="110"/>
    </row>
    <row r="787" spans="1:26" ht="16" x14ac:dyDescent="0.2">
      <c r="A787" s="120"/>
      <c r="B787" s="131"/>
      <c r="C787" s="131"/>
      <c r="D787" s="132"/>
      <c r="E787" s="133"/>
      <c r="F787" s="134"/>
      <c r="G787" s="133"/>
      <c r="H787" s="135"/>
      <c r="I787" s="110"/>
      <c r="J787" s="110"/>
      <c r="K787" s="110"/>
      <c r="L787" s="110"/>
      <c r="M787" s="110"/>
      <c r="N787" s="110"/>
      <c r="O787" s="110"/>
      <c r="P787" s="110"/>
      <c r="Q787" s="110"/>
      <c r="R787" s="110"/>
      <c r="S787" s="110"/>
      <c r="T787" s="110"/>
      <c r="U787" s="110"/>
      <c r="V787" s="110"/>
      <c r="W787" s="110"/>
      <c r="X787" s="110"/>
      <c r="Y787" s="110"/>
      <c r="Z787" s="110"/>
    </row>
    <row r="788" spans="1:26" ht="16" x14ac:dyDescent="0.2">
      <c r="A788" s="120"/>
      <c r="B788" s="131"/>
      <c r="C788" s="131"/>
      <c r="D788" s="132"/>
      <c r="E788" s="133"/>
      <c r="F788" s="134"/>
      <c r="G788" s="133"/>
      <c r="H788" s="135"/>
      <c r="I788" s="110"/>
      <c r="J788" s="110"/>
      <c r="K788" s="110"/>
      <c r="L788" s="110"/>
      <c r="M788" s="110"/>
      <c r="N788" s="110"/>
      <c r="O788" s="110"/>
      <c r="P788" s="110"/>
      <c r="Q788" s="110"/>
      <c r="R788" s="110"/>
      <c r="S788" s="110"/>
      <c r="T788" s="110"/>
      <c r="U788" s="110"/>
      <c r="V788" s="110"/>
      <c r="W788" s="110"/>
      <c r="X788" s="110"/>
      <c r="Y788" s="110"/>
      <c r="Z788" s="110"/>
    </row>
    <row r="789" spans="1:26" ht="16" x14ac:dyDescent="0.2">
      <c r="A789" s="120"/>
      <c r="B789" s="131"/>
      <c r="C789" s="131"/>
      <c r="D789" s="132"/>
      <c r="E789" s="133"/>
      <c r="F789" s="134"/>
      <c r="G789" s="133"/>
      <c r="H789" s="135"/>
      <c r="I789" s="110"/>
      <c r="J789" s="110"/>
      <c r="K789" s="110"/>
      <c r="L789" s="110"/>
      <c r="M789" s="110"/>
      <c r="N789" s="110"/>
      <c r="O789" s="110"/>
      <c r="P789" s="110"/>
      <c r="Q789" s="110"/>
      <c r="R789" s="110"/>
      <c r="S789" s="110"/>
      <c r="T789" s="110"/>
      <c r="U789" s="110"/>
      <c r="V789" s="110"/>
      <c r="W789" s="110"/>
      <c r="X789" s="110"/>
      <c r="Y789" s="110"/>
      <c r="Z789" s="110"/>
    </row>
    <row r="790" spans="1:26" ht="16" x14ac:dyDescent="0.2">
      <c r="A790" s="120"/>
      <c r="B790" s="131"/>
      <c r="C790" s="131"/>
      <c r="D790" s="132"/>
      <c r="E790" s="133"/>
      <c r="F790" s="134"/>
      <c r="G790" s="133"/>
      <c r="H790" s="135"/>
      <c r="I790" s="110"/>
      <c r="J790" s="110"/>
      <c r="K790" s="110"/>
      <c r="L790" s="110"/>
      <c r="M790" s="110"/>
      <c r="N790" s="110"/>
      <c r="O790" s="110"/>
      <c r="P790" s="110"/>
      <c r="Q790" s="110"/>
      <c r="R790" s="110"/>
      <c r="S790" s="110"/>
      <c r="T790" s="110"/>
      <c r="U790" s="110"/>
      <c r="V790" s="110"/>
      <c r="W790" s="110"/>
      <c r="X790" s="110"/>
      <c r="Y790" s="110"/>
      <c r="Z790" s="110"/>
    </row>
    <row r="791" spans="1:26" ht="16" x14ac:dyDescent="0.2">
      <c r="A791" s="120"/>
      <c r="B791" s="131"/>
      <c r="C791" s="131"/>
      <c r="D791" s="132"/>
      <c r="E791" s="133"/>
      <c r="F791" s="134"/>
      <c r="G791" s="133"/>
      <c r="H791" s="135"/>
      <c r="I791" s="110"/>
      <c r="J791" s="110"/>
      <c r="K791" s="110"/>
      <c r="L791" s="110"/>
      <c r="M791" s="110"/>
      <c r="N791" s="110"/>
      <c r="O791" s="110"/>
      <c r="P791" s="110"/>
      <c r="Q791" s="110"/>
      <c r="R791" s="110"/>
      <c r="S791" s="110"/>
      <c r="T791" s="110"/>
      <c r="U791" s="110"/>
      <c r="V791" s="110"/>
      <c r="W791" s="110"/>
      <c r="X791" s="110"/>
      <c r="Y791" s="110"/>
      <c r="Z791" s="110"/>
    </row>
    <row r="792" spans="1:26" ht="16" x14ac:dyDescent="0.2">
      <c r="A792" s="120"/>
      <c r="B792" s="131"/>
      <c r="C792" s="131"/>
      <c r="D792" s="132"/>
      <c r="E792" s="133"/>
      <c r="F792" s="134"/>
      <c r="G792" s="133"/>
      <c r="H792" s="135"/>
      <c r="I792" s="110"/>
      <c r="J792" s="110"/>
      <c r="K792" s="110"/>
      <c r="L792" s="110"/>
      <c r="M792" s="110"/>
      <c r="N792" s="110"/>
      <c r="O792" s="110"/>
      <c r="P792" s="110"/>
      <c r="Q792" s="110"/>
      <c r="R792" s="110"/>
      <c r="S792" s="110"/>
      <c r="T792" s="110"/>
      <c r="U792" s="110"/>
      <c r="V792" s="110"/>
      <c r="W792" s="110"/>
      <c r="X792" s="110"/>
      <c r="Y792" s="110"/>
      <c r="Z792" s="110"/>
    </row>
    <row r="793" spans="1:26" ht="16" x14ac:dyDescent="0.2">
      <c r="A793" s="120"/>
      <c r="B793" s="131"/>
      <c r="C793" s="131"/>
      <c r="D793" s="132"/>
      <c r="E793" s="133"/>
      <c r="F793" s="134"/>
      <c r="G793" s="133"/>
      <c r="H793" s="135"/>
      <c r="I793" s="110"/>
      <c r="J793" s="110"/>
      <c r="K793" s="110"/>
      <c r="L793" s="110"/>
      <c r="M793" s="110"/>
      <c r="N793" s="110"/>
      <c r="O793" s="110"/>
      <c r="P793" s="110"/>
      <c r="Q793" s="110"/>
      <c r="R793" s="110"/>
      <c r="S793" s="110"/>
      <c r="T793" s="110"/>
      <c r="U793" s="110"/>
      <c r="V793" s="110"/>
      <c r="W793" s="110"/>
      <c r="X793" s="110"/>
      <c r="Y793" s="110"/>
      <c r="Z793" s="110"/>
    </row>
    <row r="794" spans="1:26" ht="16" x14ac:dyDescent="0.2">
      <c r="A794" s="120"/>
      <c r="B794" s="131"/>
      <c r="C794" s="131"/>
      <c r="D794" s="132"/>
      <c r="E794" s="133"/>
      <c r="F794" s="134"/>
      <c r="G794" s="133"/>
      <c r="H794" s="135"/>
      <c r="I794" s="110"/>
      <c r="J794" s="110"/>
      <c r="K794" s="110"/>
      <c r="L794" s="110"/>
      <c r="M794" s="110"/>
      <c r="N794" s="110"/>
      <c r="O794" s="110"/>
      <c r="P794" s="110"/>
      <c r="Q794" s="110"/>
      <c r="R794" s="110"/>
      <c r="S794" s="110"/>
      <c r="T794" s="110"/>
      <c r="U794" s="110"/>
      <c r="V794" s="110"/>
      <c r="W794" s="110"/>
      <c r="X794" s="110"/>
      <c r="Y794" s="110"/>
      <c r="Z794" s="110"/>
    </row>
    <row r="795" spans="1:26" ht="16" x14ac:dyDescent="0.2">
      <c r="A795" s="120"/>
      <c r="B795" s="131"/>
      <c r="C795" s="131"/>
      <c r="D795" s="132"/>
      <c r="E795" s="133"/>
      <c r="F795" s="134"/>
      <c r="G795" s="133"/>
      <c r="H795" s="135"/>
      <c r="I795" s="110"/>
      <c r="J795" s="110"/>
      <c r="K795" s="110"/>
      <c r="L795" s="110"/>
      <c r="M795" s="110"/>
      <c r="N795" s="110"/>
      <c r="O795" s="110"/>
      <c r="P795" s="110"/>
      <c r="Q795" s="110"/>
      <c r="R795" s="110"/>
      <c r="S795" s="110"/>
      <c r="T795" s="110"/>
      <c r="U795" s="110"/>
      <c r="V795" s="110"/>
      <c r="W795" s="110"/>
      <c r="X795" s="110"/>
      <c r="Y795" s="110"/>
      <c r="Z795" s="110"/>
    </row>
    <row r="796" spans="1:26" ht="16" x14ac:dyDescent="0.2">
      <c r="A796" s="120"/>
      <c r="B796" s="131"/>
      <c r="C796" s="131"/>
      <c r="D796" s="132"/>
      <c r="E796" s="133"/>
      <c r="F796" s="134"/>
      <c r="G796" s="133"/>
      <c r="H796" s="135"/>
      <c r="I796" s="110"/>
      <c r="J796" s="110"/>
      <c r="K796" s="110"/>
      <c r="L796" s="110"/>
      <c r="M796" s="110"/>
      <c r="N796" s="110"/>
      <c r="O796" s="110"/>
      <c r="P796" s="110"/>
      <c r="Q796" s="110"/>
      <c r="R796" s="110"/>
      <c r="S796" s="110"/>
      <c r="T796" s="110"/>
      <c r="U796" s="110"/>
      <c r="V796" s="110"/>
      <c r="W796" s="110"/>
      <c r="X796" s="110"/>
      <c r="Y796" s="110"/>
      <c r="Z796" s="110"/>
    </row>
    <row r="797" spans="1:26" ht="16" x14ac:dyDescent="0.2">
      <c r="A797" s="120"/>
      <c r="B797" s="131"/>
      <c r="C797" s="131"/>
      <c r="D797" s="132"/>
      <c r="E797" s="133"/>
      <c r="F797" s="134"/>
      <c r="G797" s="133"/>
      <c r="H797" s="135"/>
      <c r="I797" s="110"/>
      <c r="J797" s="110"/>
      <c r="K797" s="110"/>
      <c r="L797" s="110"/>
      <c r="M797" s="110"/>
      <c r="N797" s="110"/>
      <c r="O797" s="110"/>
      <c r="P797" s="110"/>
      <c r="Q797" s="110"/>
      <c r="R797" s="110"/>
      <c r="S797" s="110"/>
      <c r="T797" s="110"/>
      <c r="U797" s="110"/>
      <c r="V797" s="110"/>
      <c r="W797" s="110"/>
      <c r="X797" s="110"/>
      <c r="Y797" s="110"/>
      <c r="Z797" s="110"/>
    </row>
    <row r="798" spans="1:26" ht="16" x14ac:dyDescent="0.2">
      <c r="A798" s="120"/>
      <c r="B798" s="131"/>
      <c r="C798" s="131"/>
      <c r="D798" s="132"/>
      <c r="E798" s="133"/>
      <c r="F798" s="134"/>
      <c r="G798" s="133"/>
      <c r="H798" s="135"/>
      <c r="I798" s="110"/>
      <c r="J798" s="110"/>
      <c r="K798" s="110"/>
      <c r="L798" s="110"/>
      <c r="M798" s="110"/>
      <c r="N798" s="110"/>
      <c r="O798" s="110"/>
      <c r="P798" s="110"/>
      <c r="Q798" s="110"/>
      <c r="R798" s="110"/>
      <c r="S798" s="110"/>
      <c r="T798" s="110"/>
      <c r="U798" s="110"/>
      <c r="V798" s="110"/>
      <c r="W798" s="110"/>
      <c r="X798" s="110"/>
      <c r="Y798" s="110"/>
      <c r="Z798" s="110"/>
    </row>
    <row r="799" spans="1:26" ht="16" x14ac:dyDescent="0.2">
      <c r="A799" s="120"/>
      <c r="B799" s="131"/>
      <c r="C799" s="131"/>
      <c r="D799" s="132"/>
      <c r="E799" s="133"/>
      <c r="F799" s="134"/>
      <c r="G799" s="133"/>
      <c r="H799" s="135"/>
      <c r="I799" s="110"/>
      <c r="J799" s="110"/>
      <c r="K799" s="110"/>
      <c r="L799" s="110"/>
      <c r="M799" s="110"/>
      <c r="N799" s="110"/>
      <c r="O799" s="110"/>
      <c r="P799" s="110"/>
      <c r="Q799" s="110"/>
      <c r="R799" s="110"/>
      <c r="S799" s="110"/>
      <c r="T799" s="110"/>
      <c r="U799" s="110"/>
      <c r="V799" s="110"/>
      <c r="W799" s="110"/>
      <c r="X799" s="110"/>
      <c r="Y799" s="110"/>
      <c r="Z799" s="110"/>
    </row>
    <row r="800" spans="1:26" ht="16" x14ac:dyDescent="0.2">
      <c r="A800" s="120"/>
      <c r="B800" s="131"/>
      <c r="C800" s="131"/>
      <c r="D800" s="132"/>
      <c r="E800" s="133"/>
      <c r="F800" s="134"/>
      <c r="G800" s="133"/>
      <c r="H800" s="135"/>
      <c r="I800" s="110"/>
      <c r="J800" s="110"/>
      <c r="K800" s="110"/>
      <c r="L800" s="110"/>
      <c r="M800" s="110"/>
      <c r="N800" s="110"/>
      <c r="O800" s="110"/>
      <c r="P800" s="110"/>
      <c r="Q800" s="110"/>
      <c r="R800" s="110"/>
      <c r="S800" s="110"/>
      <c r="T800" s="110"/>
      <c r="U800" s="110"/>
      <c r="V800" s="110"/>
      <c r="W800" s="110"/>
      <c r="X800" s="110"/>
      <c r="Y800" s="110"/>
      <c r="Z800" s="110"/>
    </row>
    <row r="801" spans="1:26" ht="16" x14ac:dyDescent="0.2">
      <c r="A801" s="120"/>
      <c r="B801" s="131"/>
      <c r="C801" s="131"/>
      <c r="D801" s="132"/>
      <c r="E801" s="133"/>
      <c r="F801" s="134"/>
      <c r="G801" s="133"/>
      <c r="H801" s="135"/>
      <c r="I801" s="110"/>
      <c r="J801" s="110"/>
      <c r="K801" s="110"/>
      <c r="L801" s="110"/>
      <c r="M801" s="110"/>
      <c r="N801" s="110"/>
      <c r="O801" s="110"/>
      <c r="P801" s="110"/>
      <c r="Q801" s="110"/>
      <c r="R801" s="110"/>
      <c r="S801" s="110"/>
      <c r="T801" s="110"/>
      <c r="U801" s="110"/>
      <c r="V801" s="110"/>
      <c r="W801" s="110"/>
      <c r="X801" s="110"/>
      <c r="Y801" s="110"/>
      <c r="Z801" s="110"/>
    </row>
    <row r="802" spans="1:26" ht="16" x14ac:dyDescent="0.2">
      <c r="A802" s="120"/>
      <c r="B802" s="131"/>
      <c r="C802" s="131"/>
      <c r="D802" s="132"/>
      <c r="E802" s="133"/>
      <c r="F802" s="134"/>
      <c r="G802" s="133"/>
      <c r="H802" s="135"/>
      <c r="I802" s="110"/>
      <c r="J802" s="110"/>
      <c r="K802" s="110"/>
      <c r="L802" s="110"/>
      <c r="M802" s="110"/>
      <c r="N802" s="110"/>
      <c r="O802" s="110"/>
      <c r="P802" s="110"/>
      <c r="Q802" s="110"/>
      <c r="R802" s="110"/>
      <c r="S802" s="110"/>
      <c r="T802" s="110"/>
      <c r="U802" s="110"/>
      <c r="V802" s="110"/>
      <c r="W802" s="110"/>
      <c r="X802" s="110"/>
      <c r="Y802" s="110"/>
      <c r="Z802" s="110"/>
    </row>
    <row r="803" spans="1:26" ht="16" x14ac:dyDescent="0.2">
      <c r="A803" s="120"/>
      <c r="B803" s="131"/>
      <c r="C803" s="131"/>
      <c r="D803" s="132"/>
      <c r="E803" s="133"/>
      <c r="F803" s="134"/>
      <c r="G803" s="133"/>
      <c r="H803" s="135"/>
      <c r="I803" s="110"/>
      <c r="J803" s="110"/>
      <c r="K803" s="110"/>
      <c r="L803" s="110"/>
      <c r="M803" s="110"/>
      <c r="N803" s="110"/>
      <c r="O803" s="110"/>
      <c r="P803" s="110"/>
      <c r="Q803" s="110"/>
      <c r="R803" s="110"/>
      <c r="S803" s="110"/>
      <c r="T803" s="110"/>
      <c r="U803" s="110"/>
      <c r="V803" s="110"/>
      <c r="W803" s="110"/>
      <c r="X803" s="110"/>
      <c r="Y803" s="110"/>
      <c r="Z803" s="110"/>
    </row>
    <row r="804" spans="1:26" ht="16" x14ac:dyDescent="0.2">
      <c r="A804" s="120"/>
      <c r="B804" s="131"/>
      <c r="C804" s="131"/>
      <c r="D804" s="132"/>
      <c r="E804" s="133"/>
      <c r="F804" s="134"/>
      <c r="G804" s="133"/>
      <c r="H804" s="135"/>
      <c r="I804" s="110"/>
      <c r="J804" s="110"/>
      <c r="K804" s="110"/>
      <c r="L804" s="110"/>
      <c r="M804" s="110"/>
      <c r="N804" s="110"/>
      <c r="O804" s="110"/>
      <c r="P804" s="110"/>
      <c r="Q804" s="110"/>
      <c r="R804" s="110"/>
      <c r="S804" s="110"/>
      <c r="T804" s="110"/>
      <c r="U804" s="110"/>
      <c r="V804" s="110"/>
      <c r="W804" s="110"/>
      <c r="X804" s="110"/>
      <c r="Y804" s="110"/>
      <c r="Z804" s="110"/>
    </row>
    <row r="805" spans="1:26" ht="16" x14ac:dyDescent="0.2">
      <c r="A805" s="120"/>
      <c r="B805" s="131"/>
      <c r="C805" s="131"/>
      <c r="D805" s="132"/>
      <c r="E805" s="133"/>
      <c r="F805" s="134"/>
      <c r="G805" s="133"/>
      <c r="H805" s="135"/>
      <c r="I805" s="110"/>
      <c r="J805" s="110"/>
      <c r="K805" s="110"/>
      <c r="L805" s="110"/>
      <c r="M805" s="110"/>
      <c r="N805" s="110"/>
      <c r="O805" s="110"/>
      <c r="P805" s="110"/>
      <c r="Q805" s="110"/>
      <c r="R805" s="110"/>
      <c r="S805" s="110"/>
      <c r="T805" s="110"/>
      <c r="U805" s="110"/>
      <c r="V805" s="110"/>
      <c r="W805" s="110"/>
      <c r="X805" s="110"/>
      <c r="Y805" s="110"/>
      <c r="Z805" s="110"/>
    </row>
    <row r="806" spans="1:26" ht="16" x14ac:dyDescent="0.2">
      <c r="A806" s="120"/>
      <c r="B806" s="131"/>
      <c r="C806" s="131"/>
      <c r="D806" s="132"/>
      <c r="E806" s="133"/>
      <c r="F806" s="134"/>
      <c r="G806" s="133"/>
      <c r="H806" s="135"/>
      <c r="I806" s="110"/>
      <c r="J806" s="110"/>
      <c r="K806" s="110"/>
      <c r="L806" s="110"/>
      <c r="M806" s="110"/>
      <c r="N806" s="110"/>
      <c r="O806" s="110"/>
      <c r="P806" s="110"/>
      <c r="Q806" s="110"/>
      <c r="R806" s="110"/>
      <c r="S806" s="110"/>
      <c r="T806" s="110"/>
      <c r="U806" s="110"/>
      <c r="V806" s="110"/>
      <c r="W806" s="110"/>
      <c r="X806" s="110"/>
      <c r="Y806" s="110"/>
      <c r="Z806" s="110"/>
    </row>
    <row r="807" spans="1:26" ht="16" x14ac:dyDescent="0.2">
      <c r="A807" s="120"/>
      <c r="B807" s="131"/>
      <c r="C807" s="131"/>
      <c r="D807" s="132"/>
      <c r="E807" s="133"/>
      <c r="F807" s="134"/>
      <c r="G807" s="133"/>
      <c r="H807" s="135"/>
      <c r="I807" s="110"/>
      <c r="J807" s="110"/>
      <c r="K807" s="110"/>
      <c r="L807" s="110"/>
      <c r="M807" s="110"/>
      <c r="N807" s="110"/>
      <c r="O807" s="110"/>
      <c r="P807" s="110"/>
      <c r="Q807" s="110"/>
      <c r="R807" s="110"/>
      <c r="S807" s="110"/>
      <c r="T807" s="110"/>
      <c r="U807" s="110"/>
      <c r="V807" s="110"/>
      <c r="W807" s="110"/>
      <c r="X807" s="110"/>
      <c r="Y807" s="110"/>
      <c r="Z807" s="110"/>
    </row>
    <row r="808" spans="1:26" ht="16" x14ac:dyDescent="0.2">
      <c r="A808" s="120"/>
      <c r="B808" s="131"/>
      <c r="C808" s="131"/>
      <c r="D808" s="132"/>
      <c r="E808" s="133"/>
      <c r="F808" s="134"/>
      <c r="G808" s="133"/>
      <c r="H808" s="135"/>
      <c r="I808" s="110"/>
      <c r="J808" s="110"/>
      <c r="K808" s="110"/>
      <c r="L808" s="110"/>
      <c r="M808" s="110"/>
      <c r="N808" s="110"/>
      <c r="O808" s="110"/>
      <c r="P808" s="110"/>
      <c r="Q808" s="110"/>
      <c r="R808" s="110"/>
      <c r="S808" s="110"/>
      <c r="T808" s="110"/>
      <c r="U808" s="110"/>
      <c r="V808" s="110"/>
      <c r="W808" s="110"/>
      <c r="X808" s="110"/>
      <c r="Y808" s="110"/>
      <c r="Z808" s="110"/>
    </row>
    <row r="809" spans="1:26" ht="16" x14ac:dyDescent="0.2">
      <c r="A809" s="120"/>
      <c r="B809" s="131"/>
      <c r="C809" s="131"/>
      <c r="D809" s="132"/>
      <c r="E809" s="133"/>
      <c r="F809" s="134"/>
      <c r="G809" s="133"/>
      <c r="H809" s="135"/>
      <c r="I809" s="110"/>
      <c r="J809" s="110"/>
      <c r="K809" s="110"/>
      <c r="L809" s="110"/>
      <c r="M809" s="110"/>
      <c r="N809" s="110"/>
      <c r="O809" s="110"/>
      <c r="P809" s="110"/>
      <c r="Q809" s="110"/>
      <c r="R809" s="110"/>
      <c r="S809" s="110"/>
      <c r="T809" s="110"/>
      <c r="U809" s="110"/>
      <c r="V809" s="110"/>
      <c r="W809" s="110"/>
      <c r="X809" s="110"/>
      <c r="Y809" s="110"/>
      <c r="Z809" s="110"/>
    </row>
    <row r="810" spans="1:26" ht="16" x14ac:dyDescent="0.2">
      <c r="A810" s="120"/>
      <c r="B810" s="131"/>
      <c r="C810" s="131"/>
      <c r="D810" s="132"/>
      <c r="E810" s="133"/>
      <c r="F810" s="134"/>
      <c r="G810" s="133"/>
      <c r="H810" s="135"/>
      <c r="I810" s="110"/>
      <c r="J810" s="110"/>
      <c r="K810" s="110"/>
      <c r="L810" s="110"/>
      <c r="M810" s="110"/>
      <c r="N810" s="110"/>
      <c r="O810" s="110"/>
      <c r="P810" s="110"/>
      <c r="Q810" s="110"/>
      <c r="R810" s="110"/>
      <c r="S810" s="110"/>
      <c r="T810" s="110"/>
      <c r="U810" s="110"/>
      <c r="V810" s="110"/>
      <c r="W810" s="110"/>
      <c r="X810" s="110"/>
      <c r="Y810" s="110"/>
      <c r="Z810" s="110"/>
    </row>
    <row r="811" spans="1:26" ht="16" x14ac:dyDescent="0.2">
      <c r="A811" s="120"/>
      <c r="B811" s="131"/>
      <c r="C811" s="131"/>
      <c r="D811" s="132"/>
      <c r="E811" s="133"/>
      <c r="F811" s="134"/>
      <c r="G811" s="133"/>
      <c r="H811" s="135"/>
      <c r="I811" s="110"/>
      <c r="J811" s="110"/>
      <c r="K811" s="110"/>
      <c r="L811" s="110"/>
      <c r="M811" s="110"/>
      <c r="N811" s="110"/>
      <c r="O811" s="110"/>
      <c r="P811" s="110"/>
      <c r="Q811" s="110"/>
      <c r="R811" s="110"/>
      <c r="S811" s="110"/>
      <c r="T811" s="110"/>
      <c r="U811" s="110"/>
      <c r="V811" s="110"/>
      <c r="W811" s="110"/>
      <c r="X811" s="110"/>
      <c r="Y811" s="110"/>
      <c r="Z811" s="110"/>
    </row>
    <row r="812" spans="1:26" ht="16" x14ac:dyDescent="0.2">
      <c r="A812" s="120"/>
      <c r="B812" s="131"/>
      <c r="C812" s="131"/>
      <c r="D812" s="132"/>
      <c r="E812" s="133"/>
      <c r="F812" s="134"/>
      <c r="G812" s="133"/>
      <c r="H812" s="135"/>
      <c r="I812" s="110"/>
      <c r="J812" s="110"/>
      <c r="K812" s="110"/>
      <c r="L812" s="110"/>
      <c r="M812" s="110"/>
      <c r="N812" s="110"/>
      <c r="O812" s="110"/>
      <c r="P812" s="110"/>
      <c r="Q812" s="110"/>
      <c r="R812" s="110"/>
      <c r="S812" s="110"/>
      <c r="T812" s="110"/>
      <c r="U812" s="110"/>
      <c r="V812" s="110"/>
      <c r="W812" s="110"/>
      <c r="X812" s="110"/>
      <c r="Y812" s="110"/>
      <c r="Z812" s="110"/>
    </row>
    <row r="813" spans="1:26" ht="16" x14ac:dyDescent="0.2">
      <c r="A813" s="120"/>
      <c r="B813" s="131"/>
      <c r="C813" s="131"/>
      <c r="D813" s="132"/>
      <c r="E813" s="133"/>
      <c r="F813" s="134"/>
      <c r="G813" s="133"/>
      <c r="H813" s="135"/>
      <c r="I813" s="110"/>
      <c r="J813" s="110"/>
      <c r="K813" s="110"/>
      <c r="L813" s="110"/>
      <c r="M813" s="110"/>
      <c r="N813" s="110"/>
      <c r="O813" s="110"/>
      <c r="P813" s="110"/>
      <c r="Q813" s="110"/>
      <c r="R813" s="110"/>
      <c r="S813" s="110"/>
      <c r="T813" s="110"/>
      <c r="U813" s="110"/>
      <c r="V813" s="110"/>
      <c r="W813" s="110"/>
      <c r="X813" s="110"/>
      <c r="Y813" s="110"/>
      <c r="Z813" s="110"/>
    </row>
    <row r="814" spans="1:26" ht="16" x14ac:dyDescent="0.2">
      <c r="A814" s="120"/>
      <c r="B814" s="131"/>
      <c r="C814" s="131"/>
      <c r="D814" s="132"/>
      <c r="E814" s="133"/>
      <c r="F814" s="134"/>
      <c r="G814" s="133"/>
      <c r="H814" s="135"/>
      <c r="I814" s="110"/>
      <c r="J814" s="110"/>
      <c r="K814" s="110"/>
      <c r="L814" s="110"/>
      <c r="M814" s="110"/>
      <c r="N814" s="110"/>
      <c r="O814" s="110"/>
      <c r="P814" s="110"/>
      <c r="Q814" s="110"/>
      <c r="R814" s="110"/>
      <c r="S814" s="110"/>
      <c r="T814" s="110"/>
      <c r="U814" s="110"/>
      <c r="V814" s="110"/>
      <c r="W814" s="110"/>
      <c r="X814" s="110"/>
      <c r="Y814" s="110"/>
      <c r="Z814" s="110"/>
    </row>
    <row r="815" spans="1:26" ht="16" x14ac:dyDescent="0.2">
      <c r="A815" s="120"/>
      <c r="B815" s="131"/>
      <c r="C815" s="131"/>
      <c r="D815" s="132"/>
      <c r="E815" s="133"/>
      <c r="F815" s="134"/>
      <c r="G815" s="133"/>
      <c r="H815" s="135"/>
      <c r="I815" s="110"/>
      <c r="J815" s="110"/>
      <c r="K815" s="110"/>
      <c r="L815" s="110"/>
      <c r="M815" s="110"/>
      <c r="N815" s="110"/>
      <c r="O815" s="110"/>
      <c r="P815" s="110"/>
      <c r="Q815" s="110"/>
      <c r="R815" s="110"/>
      <c r="S815" s="110"/>
      <c r="T815" s="110"/>
      <c r="U815" s="110"/>
      <c r="V815" s="110"/>
      <c r="W815" s="110"/>
      <c r="X815" s="110"/>
      <c r="Y815" s="110"/>
      <c r="Z815" s="110"/>
    </row>
    <row r="816" spans="1:26" ht="16" x14ac:dyDescent="0.2">
      <c r="A816" s="120"/>
      <c r="B816" s="131"/>
      <c r="C816" s="131"/>
      <c r="D816" s="132"/>
      <c r="E816" s="133"/>
      <c r="F816" s="134"/>
      <c r="G816" s="133"/>
      <c r="H816" s="135"/>
      <c r="I816" s="110"/>
      <c r="J816" s="110"/>
      <c r="K816" s="110"/>
      <c r="L816" s="110"/>
      <c r="M816" s="110"/>
      <c r="N816" s="110"/>
      <c r="O816" s="110"/>
      <c r="P816" s="110"/>
      <c r="Q816" s="110"/>
      <c r="R816" s="110"/>
      <c r="S816" s="110"/>
      <c r="T816" s="110"/>
      <c r="U816" s="110"/>
      <c r="V816" s="110"/>
      <c r="W816" s="110"/>
      <c r="X816" s="110"/>
      <c r="Y816" s="110"/>
      <c r="Z816" s="110"/>
    </row>
    <row r="817" spans="1:26" ht="16" x14ac:dyDescent="0.2">
      <c r="A817" s="120"/>
      <c r="B817" s="131"/>
      <c r="C817" s="131"/>
      <c r="D817" s="132"/>
      <c r="E817" s="133"/>
      <c r="F817" s="134"/>
      <c r="G817" s="133"/>
      <c r="H817" s="135"/>
      <c r="I817" s="110"/>
      <c r="J817" s="110"/>
      <c r="K817" s="110"/>
      <c r="L817" s="110"/>
      <c r="M817" s="110"/>
      <c r="N817" s="110"/>
      <c r="O817" s="110"/>
      <c r="P817" s="110"/>
      <c r="Q817" s="110"/>
      <c r="R817" s="110"/>
      <c r="S817" s="110"/>
      <c r="T817" s="110"/>
      <c r="U817" s="110"/>
      <c r="V817" s="110"/>
      <c r="W817" s="110"/>
      <c r="X817" s="110"/>
      <c r="Y817" s="110"/>
      <c r="Z817" s="110"/>
    </row>
    <row r="818" spans="1:26" ht="16" x14ac:dyDescent="0.2">
      <c r="A818" s="120"/>
      <c r="B818" s="131"/>
      <c r="C818" s="131"/>
      <c r="D818" s="132"/>
      <c r="E818" s="133"/>
      <c r="F818" s="134"/>
      <c r="G818" s="133"/>
      <c r="H818" s="135"/>
      <c r="I818" s="110"/>
      <c r="J818" s="110"/>
      <c r="K818" s="110"/>
      <c r="L818" s="110"/>
      <c r="M818" s="110"/>
      <c r="N818" s="110"/>
      <c r="O818" s="110"/>
      <c r="P818" s="110"/>
      <c r="Q818" s="110"/>
      <c r="R818" s="110"/>
      <c r="S818" s="110"/>
      <c r="T818" s="110"/>
      <c r="U818" s="110"/>
      <c r="V818" s="110"/>
      <c r="W818" s="110"/>
      <c r="X818" s="110"/>
      <c r="Y818" s="110"/>
      <c r="Z818" s="110"/>
    </row>
    <row r="819" spans="1:26" ht="16" x14ac:dyDescent="0.2">
      <c r="A819" s="120"/>
      <c r="B819" s="131"/>
      <c r="C819" s="131"/>
      <c r="D819" s="132"/>
      <c r="E819" s="133"/>
      <c r="F819" s="134"/>
      <c r="G819" s="133"/>
      <c r="H819" s="135"/>
      <c r="I819" s="110"/>
      <c r="J819" s="110"/>
      <c r="K819" s="110"/>
      <c r="L819" s="110"/>
      <c r="M819" s="110"/>
      <c r="N819" s="110"/>
      <c r="O819" s="110"/>
      <c r="P819" s="110"/>
      <c r="Q819" s="110"/>
      <c r="R819" s="110"/>
      <c r="S819" s="110"/>
      <c r="T819" s="110"/>
      <c r="U819" s="110"/>
      <c r="V819" s="110"/>
      <c r="W819" s="110"/>
      <c r="X819" s="110"/>
      <c r="Y819" s="110"/>
      <c r="Z819" s="110"/>
    </row>
    <row r="820" spans="1:26" ht="16" x14ac:dyDescent="0.2">
      <c r="A820" s="120"/>
      <c r="B820" s="131"/>
      <c r="C820" s="131"/>
      <c r="D820" s="132"/>
      <c r="E820" s="133"/>
      <c r="F820" s="134"/>
      <c r="G820" s="133"/>
      <c r="H820" s="135"/>
      <c r="I820" s="110"/>
      <c r="J820" s="110"/>
      <c r="K820" s="110"/>
      <c r="L820" s="110"/>
      <c r="M820" s="110"/>
      <c r="N820" s="110"/>
      <c r="O820" s="110"/>
      <c r="P820" s="110"/>
      <c r="Q820" s="110"/>
      <c r="R820" s="110"/>
      <c r="S820" s="110"/>
      <c r="T820" s="110"/>
      <c r="U820" s="110"/>
      <c r="V820" s="110"/>
      <c r="W820" s="110"/>
      <c r="X820" s="110"/>
      <c r="Y820" s="110"/>
      <c r="Z820" s="110"/>
    </row>
    <row r="821" spans="1:26" ht="16" x14ac:dyDescent="0.2">
      <c r="A821" s="120"/>
      <c r="B821" s="131"/>
      <c r="C821" s="131"/>
      <c r="D821" s="132"/>
      <c r="E821" s="133"/>
      <c r="F821" s="134"/>
      <c r="G821" s="133"/>
      <c r="H821" s="135"/>
      <c r="I821" s="110"/>
      <c r="J821" s="110"/>
      <c r="K821" s="110"/>
      <c r="L821" s="110"/>
      <c r="M821" s="110"/>
      <c r="N821" s="110"/>
      <c r="O821" s="110"/>
      <c r="P821" s="110"/>
      <c r="Q821" s="110"/>
      <c r="R821" s="110"/>
      <c r="S821" s="110"/>
      <c r="T821" s="110"/>
      <c r="U821" s="110"/>
      <c r="V821" s="110"/>
      <c r="W821" s="110"/>
      <c r="X821" s="110"/>
      <c r="Y821" s="110"/>
      <c r="Z821" s="110"/>
    </row>
    <row r="822" spans="1:26" ht="16" x14ac:dyDescent="0.2">
      <c r="A822" s="120"/>
      <c r="B822" s="131"/>
      <c r="C822" s="131"/>
      <c r="D822" s="132"/>
      <c r="E822" s="133"/>
      <c r="F822" s="134"/>
      <c r="G822" s="133"/>
      <c r="H822" s="135"/>
      <c r="I822" s="110"/>
      <c r="J822" s="110"/>
      <c r="K822" s="110"/>
      <c r="L822" s="110"/>
      <c r="M822" s="110"/>
      <c r="N822" s="110"/>
      <c r="O822" s="110"/>
      <c r="P822" s="110"/>
      <c r="Q822" s="110"/>
      <c r="R822" s="110"/>
      <c r="S822" s="110"/>
      <c r="T822" s="110"/>
      <c r="U822" s="110"/>
      <c r="V822" s="110"/>
      <c r="W822" s="110"/>
      <c r="X822" s="110"/>
      <c r="Y822" s="110"/>
      <c r="Z822" s="110"/>
    </row>
    <row r="823" spans="1:26" ht="16" x14ac:dyDescent="0.2">
      <c r="A823" s="120"/>
      <c r="B823" s="131"/>
      <c r="C823" s="131"/>
      <c r="D823" s="132"/>
      <c r="E823" s="133"/>
      <c r="F823" s="134"/>
      <c r="G823" s="133"/>
      <c r="H823" s="135"/>
      <c r="I823" s="110"/>
      <c r="J823" s="110"/>
      <c r="K823" s="110"/>
      <c r="L823" s="110"/>
      <c r="M823" s="110"/>
      <c r="N823" s="110"/>
      <c r="O823" s="110"/>
      <c r="P823" s="110"/>
      <c r="Q823" s="110"/>
      <c r="R823" s="110"/>
      <c r="S823" s="110"/>
      <c r="T823" s="110"/>
      <c r="U823" s="110"/>
      <c r="V823" s="110"/>
      <c r="W823" s="110"/>
      <c r="X823" s="110"/>
      <c r="Y823" s="110"/>
      <c r="Z823" s="110"/>
    </row>
    <row r="824" spans="1:26" ht="16" x14ac:dyDescent="0.2">
      <c r="A824" s="120"/>
      <c r="B824" s="131"/>
      <c r="C824" s="131"/>
      <c r="D824" s="132"/>
      <c r="E824" s="133"/>
      <c r="F824" s="134"/>
      <c r="G824" s="133"/>
      <c r="H824" s="135"/>
      <c r="I824" s="110"/>
      <c r="J824" s="110"/>
      <c r="K824" s="110"/>
      <c r="L824" s="110"/>
      <c r="M824" s="110"/>
      <c r="N824" s="110"/>
      <c r="O824" s="110"/>
      <c r="P824" s="110"/>
      <c r="Q824" s="110"/>
      <c r="R824" s="110"/>
      <c r="S824" s="110"/>
      <c r="T824" s="110"/>
      <c r="U824" s="110"/>
      <c r="V824" s="110"/>
      <c r="W824" s="110"/>
      <c r="X824" s="110"/>
      <c r="Y824" s="110"/>
      <c r="Z824" s="110"/>
    </row>
    <row r="825" spans="1:26" ht="16" x14ac:dyDescent="0.2">
      <c r="A825" s="120"/>
      <c r="B825" s="131"/>
      <c r="C825" s="131"/>
      <c r="D825" s="132"/>
      <c r="E825" s="133"/>
      <c r="F825" s="134"/>
      <c r="G825" s="133"/>
      <c r="H825" s="135"/>
      <c r="I825" s="110"/>
      <c r="J825" s="110"/>
      <c r="K825" s="110"/>
      <c r="L825" s="110"/>
      <c r="M825" s="110"/>
      <c r="N825" s="110"/>
      <c r="O825" s="110"/>
      <c r="P825" s="110"/>
      <c r="Q825" s="110"/>
      <c r="R825" s="110"/>
      <c r="S825" s="110"/>
      <c r="T825" s="110"/>
      <c r="U825" s="110"/>
      <c r="V825" s="110"/>
      <c r="W825" s="110"/>
      <c r="X825" s="110"/>
      <c r="Y825" s="110"/>
      <c r="Z825" s="110"/>
    </row>
    <row r="826" spans="1:26" ht="16" x14ac:dyDescent="0.2">
      <c r="A826" s="120"/>
      <c r="B826" s="131"/>
      <c r="C826" s="131"/>
      <c r="D826" s="132"/>
      <c r="E826" s="133"/>
      <c r="F826" s="134"/>
      <c r="G826" s="133"/>
      <c r="H826" s="135"/>
      <c r="I826" s="110"/>
      <c r="J826" s="110"/>
      <c r="K826" s="110"/>
      <c r="L826" s="110"/>
      <c r="M826" s="110"/>
      <c r="N826" s="110"/>
      <c r="O826" s="110"/>
      <c r="P826" s="110"/>
      <c r="Q826" s="110"/>
      <c r="R826" s="110"/>
      <c r="S826" s="110"/>
      <c r="T826" s="110"/>
      <c r="U826" s="110"/>
      <c r="V826" s="110"/>
      <c r="W826" s="110"/>
      <c r="X826" s="110"/>
      <c r="Y826" s="110"/>
      <c r="Z826" s="110"/>
    </row>
    <row r="827" spans="1:26" ht="16" x14ac:dyDescent="0.2">
      <c r="A827" s="120"/>
      <c r="B827" s="131"/>
      <c r="C827" s="131"/>
      <c r="D827" s="132"/>
      <c r="E827" s="133"/>
      <c r="F827" s="134"/>
      <c r="G827" s="133"/>
      <c r="H827" s="135"/>
      <c r="I827" s="110"/>
      <c r="J827" s="110"/>
      <c r="K827" s="110"/>
      <c r="L827" s="110"/>
      <c r="M827" s="110"/>
      <c r="N827" s="110"/>
      <c r="O827" s="110"/>
      <c r="P827" s="110"/>
      <c r="Q827" s="110"/>
      <c r="R827" s="110"/>
      <c r="S827" s="110"/>
      <c r="T827" s="110"/>
      <c r="U827" s="110"/>
      <c r="V827" s="110"/>
      <c r="W827" s="110"/>
      <c r="X827" s="110"/>
      <c r="Y827" s="110"/>
      <c r="Z827" s="110"/>
    </row>
    <row r="828" spans="1:26" ht="16" x14ac:dyDescent="0.2">
      <c r="A828" s="120"/>
      <c r="B828" s="131"/>
      <c r="C828" s="131"/>
      <c r="D828" s="132"/>
      <c r="E828" s="133"/>
      <c r="F828" s="134"/>
      <c r="G828" s="133"/>
      <c r="H828" s="135"/>
      <c r="I828" s="110"/>
      <c r="J828" s="110"/>
      <c r="K828" s="110"/>
      <c r="L828" s="110"/>
      <c r="M828" s="110"/>
      <c r="N828" s="110"/>
      <c r="O828" s="110"/>
      <c r="P828" s="110"/>
      <c r="Q828" s="110"/>
      <c r="R828" s="110"/>
      <c r="S828" s="110"/>
      <c r="T828" s="110"/>
      <c r="U828" s="110"/>
      <c r="V828" s="110"/>
      <c r="W828" s="110"/>
      <c r="X828" s="110"/>
      <c r="Y828" s="110"/>
      <c r="Z828" s="110"/>
    </row>
    <row r="829" spans="1:26" ht="16" x14ac:dyDescent="0.2">
      <c r="A829" s="120"/>
      <c r="B829" s="131"/>
      <c r="C829" s="131"/>
      <c r="D829" s="132"/>
      <c r="E829" s="133"/>
      <c r="F829" s="134"/>
      <c r="G829" s="133"/>
      <c r="H829" s="135"/>
      <c r="I829" s="110"/>
      <c r="J829" s="110"/>
      <c r="K829" s="110"/>
      <c r="L829" s="110"/>
      <c r="M829" s="110"/>
      <c r="N829" s="110"/>
      <c r="O829" s="110"/>
      <c r="P829" s="110"/>
      <c r="Q829" s="110"/>
      <c r="R829" s="110"/>
      <c r="S829" s="110"/>
      <c r="T829" s="110"/>
      <c r="U829" s="110"/>
      <c r="V829" s="110"/>
      <c r="W829" s="110"/>
      <c r="X829" s="110"/>
      <c r="Y829" s="110"/>
      <c r="Z829" s="110"/>
    </row>
    <row r="830" spans="1:26" ht="16" x14ac:dyDescent="0.2">
      <c r="A830" s="120"/>
      <c r="B830" s="131"/>
      <c r="C830" s="131"/>
      <c r="D830" s="132"/>
      <c r="E830" s="133"/>
      <c r="F830" s="134"/>
      <c r="G830" s="133"/>
      <c r="H830" s="135"/>
      <c r="I830" s="110"/>
      <c r="J830" s="110"/>
      <c r="K830" s="110"/>
      <c r="L830" s="110"/>
      <c r="M830" s="110"/>
      <c r="N830" s="110"/>
      <c r="O830" s="110"/>
      <c r="P830" s="110"/>
      <c r="Q830" s="110"/>
      <c r="R830" s="110"/>
      <c r="S830" s="110"/>
      <c r="T830" s="110"/>
      <c r="U830" s="110"/>
      <c r="V830" s="110"/>
      <c r="W830" s="110"/>
      <c r="X830" s="110"/>
      <c r="Y830" s="110"/>
      <c r="Z830" s="110"/>
    </row>
    <row r="831" spans="1:26" ht="16" x14ac:dyDescent="0.2">
      <c r="A831" s="120"/>
      <c r="B831" s="131"/>
      <c r="C831" s="131"/>
      <c r="D831" s="132"/>
      <c r="E831" s="133"/>
      <c r="F831" s="134"/>
      <c r="G831" s="133"/>
      <c r="H831" s="135"/>
      <c r="I831" s="110"/>
      <c r="J831" s="110"/>
      <c r="K831" s="110"/>
      <c r="L831" s="110"/>
      <c r="M831" s="110"/>
      <c r="N831" s="110"/>
      <c r="O831" s="110"/>
      <c r="P831" s="110"/>
      <c r="Q831" s="110"/>
      <c r="R831" s="110"/>
      <c r="S831" s="110"/>
      <c r="T831" s="110"/>
      <c r="U831" s="110"/>
      <c r="V831" s="110"/>
      <c r="W831" s="110"/>
      <c r="X831" s="110"/>
      <c r="Y831" s="110"/>
      <c r="Z831" s="110"/>
    </row>
    <row r="832" spans="1:26" ht="16" x14ac:dyDescent="0.2">
      <c r="A832" s="120"/>
      <c r="B832" s="131"/>
      <c r="C832" s="131"/>
      <c r="D832" s="132"/>
      <c r="E832" s="133"/>
      <c r="F832" s="134"/>
      <c r="G832" s="133"/>
      <c r="H832" s="135"/>
      <c r="I832" s="110"/>
      <c r="J832" s="110"/>
      <c r="K832" s="110"/>
      <c r="L832" s="110"/>
      <c r="M832" s="110"/>
      <c r="N832" s="110"/>
      <c r="O832" s="110"/>
      <c r="P832" s="110"/>
      <c r="Q832" s="110"/>
      <c r="R832" s="110"/>
      <c r="S832" s="110"/>
      <c r="T832" s="110"/>
      <c r="U832" s="110"/>
      <c r="V832" s="110"/>
      <c r="W832" s="110"/>
      <c r="X832" s="110"/>
      <c r="Y832" s="110"/>
      <c r="Z832" s="110"/>
    </row>
    <row r="833" spans="1:26" ht="16" x14ac:dyDescent="0.2">
      <c r="A833" s="120"/>
      <c r="B833" s="131"/>
      <c r="C833" s="131"/>
      <c r="D833" s="132"/>
      <c r="E833" s="133"/>
      <c r="F833" s="134"/>
      <c r="G833" s="133"/>
      <c r="H833" s="135"/>
      <c r="I833" s="110"/>
      <c r="J833" s="110"/>
      <c r="K833" s="110"/>
      <c r="L833" s="110"/>
      <c r="M833" s="110"/>
      <c r="N833" s="110"/>
      <c r="O833" s="110"/>
      <c r="P833" s="110"/>
      <c r="Q833" s="110"/>
      <c r="R833" s="110"/>
      <c r="S833" s="110"/>
      <c r="T833" s="110"/>
      <c r="U833" s="110"/>
      <c r="V833" s="110"/>
      <c r="W833" s="110"/>
      <c r="X833" s="110"/>
      <c r="Y833" s="110"/>
      <c r="Z833" s="110"/>
    </row>
    <row r="834" spans="1:26" ht="16" x14ac:dyDescent="0.2">
      <c r="A834" s="120"/>
      <c r="B834" s="131"/>
      <c r="C834" s="131"/>
      <c r="D834" s="132"/>
      <c r="E834" s="133"/>
      <c r="F834" s="134"/>
      <c r="G834" s="133"/>
      <c r="H834" s="135"/>
      <c r="I834" s="110"/>
      <c r="J834" s="110"/>
      <c r="K834" s="110"/>
      <c r="L834" s="110"/>
      <c r="M834" s="110"/>
      <c r="N834" s="110"/>
      <c r="O834" s="110"/>
      <c r="P834" s="110"/>
      <c r="Q834" s="110"/>
      <c r="R834" s="110"/>
      <c r="S834" s="110"/>
      <c r="T834" s="110"/>
      <c r="U834" s="110"/>
      <c r="V834" s="110"/>
      <c r="W834" s="110"/>
      <c r="X834" s="110"/>
      <c r="Y834" s="110"/>
      <c r="Z834" s="110"/>
    </row>
    <row r="835" spans="1:26" ht="16" x14ac:dyDescent="0.2">
      <c r="A835" s="120"/>
      <c r="B835" s="131"/>
      <c r="C835" s="131"/>
      <c r="D835" s="132"/>
      <c r="E835" s="133"/>
      <c r="F835" s="134"/>
      <c r="G835" s="133"/>
      <c r="H835" s="135"/>
      <c r="I835" s="110"/>
      <c r="J835" s="110"/>
      <c r="K835" s="110"/>
      <c r="L835" s="110"/>
      <c r="M835" s="110"/>
      <c r="N835" s="110"/>
      <c r="O835" s="110"/>
      <c r="P835" s="110"/>
      <c r="Q835" s="110"/>
      <c r="R835" s="110"/>
      <c r="S835" s="110"/>
      <c r="T835" s="110"/>
      <c r="U835" s="110"/>
      <c r="V835" s="110"/>
      <c r="W835" s="110"/>
      <c r="X835" s="110"/>
      <c r="Y835" s="110"/>
      <c r="Z835" s="110"/>
    </row>
    <row r="836" spans="1:26" ht="16" x14ac:dyDescent="0.2">
      <c r="A836" s="120"/>
      <c r="B836" s="131"/>
      <c r="C836" s="131"/>
      <c r="D836" s="132"/>
      <c r="E836" s="133"/>
      <c r="F836" s="134"/>
      <c r="G836" s="133"/>
      <c r="H836" s="135"/>
      <c r="I836" s="110"/>
      <c r="J836" s="110"/>
      <c r="K836" s="110"/>
      <c r="L836" s="110"/>
      <c r="M836" s="110"/>
      <c r="N836" s="110"/>
      <c r="O836" s="110"/>
      <c r="P836" s="110"/>
      <c r="Q836" s="110"/>
      <c r="R836" s="110"/>
      <c r="S836" s="110"/>
      <c r="T836" s="110"/>
      <c r="U836" s="110"/>
      <c r="V836" s="110"/>
      <c r="W836" s="110"/>
      <c r="X836" s="110"/>
      <c r="Y836" s="110"/>
      <c r="Z836" s="110"/>
    </row>
    <row r="837" spans="1:26" ht="16" x14ac:dyDescent="0.2">
      <c r="A837" s="120"/>
      <c r="B837" s="131"/>
      <c r="C837" s="131"/>
      <c r="D837" s="132"/>
      <c r="E837" s="133"/>
      <c r="F837" s="134"/>
      <c r="G837" s="133"/>
      <c r="H837" s="135"/>
      <c r="I837" s="110"/>
      <c r="J837" s="110"/>
      <c r="K837" s="110"/>
      <c r="L837" s="110"/>
      <c r="M837" s="110"/>
      <c r="N837" s="110"/>
      <c r="O837" s="110"/>
      <c r="P837" s="110"/>
      <c r="Q837" s="110"/>
      <c r="R837" s="110"/>
      <c r="S837" s="110"/>
      <c r="T837" s="110"/>
      <c r="U837" s="110"/>
      <c r="V837" s="110"/>
      <c r="W837" s="110"/>
      <c r="X837" s="110"/>
      <c r="Y837" s="110"/>
      <c r="Z837" s="110"/>
    </row>
    <row r="838" spans="1:26" ht="16" x14ac:dyDescent="0.2">
      <c r="A838" s="120"/>
      <c r="B838" s="131"/>
      <c r="C838" s="131"/>
      <c r="D838" s="132"/>
      <c r="E838" s="133"/>
      <c r="F838" s="134"/>
      <c r="G838" s="133"/>
      <c r="H838" s="135"/>
      <c r="I838" s="110"/>
      <c r="J838" s="110"/>
      <c r="K838" s="110"/>
      <c r="L838" s="110"/>
      <c r="M838" s="110"/>
      <c r="N838" s="110"/>
      <c r="O838" s="110"/>
      <c r="P838" s="110"/>
      <c r="Q838" s="110"/>
      <c r="R838" s="110"/>
      <c r="S838" s="110"/>
      <c r="T838" s="110"/>
      <c r="U838" s="110"/>
      <c r="V838" s="110"/>
      <c r="W838" s="110"/>
      <c r="X838" s="110"/>
      <c r="Y838" s="110"/>
      <c r="Z838" s="110"/>
    </row>
    <row r="839" spans="1:26" ht="16" x14ac:dyDescent="0.2">
      <c r="A839" s="120"/>
      <c r="B839" s="131"/>
      <c r="C839" s="131"/>
      <c r="D839" s="132"/>
      <c r="E839" s="133"/>
      <c r="F839" s="134"/>
      <c r="G839" s="133"/>
      <c r="H839" s="135"/>
      <c r="I839" s="110"/>
      <c r="J839" s="110"/>
      <c r="K839" s="110"/>
      <c r="L839" s="110"/>
      <c r="M839" s="110"/>
      <c r="N839" s="110"/>
      <c r="O839" s="110"/>
      <c r="P839" s="110"/>
      <c r="Q839" s="110"/>
      <c r="R839" s="110"/>
      <c r="S839" s="110"/>
      <c r="T839" s="110"/>
      <c r="U839" s="110"/>
      <c r="V839" s="110"/>
      <c r="W839" s="110"/>
      <c r="X839" s="110"/>
      <c r="Y839" s="110"/>
      <c r="Z839" s="110"/>
    </row>
    <row r="840" spans="1:26" ht="16" x14ac:dyDescent="0.2">
      <c r="A840" s="120"/>
      <c r="B840" s="131"/>
      <c r="C840" s="131"/>
      <c r="D840" s="132"/>
      <c r="E840" s="133"/>
      <c r="F840" s="134"/>
      <c r="G840" s="133"/>
      <c r="H840" s="135"/>
      <c r="I840" s="110"/>
      <c r="J840" s="110"/>
      <c r="K840" s="110"/>
      <c r="L840" s="110"/>
      <c r="M840" s="110"/>
      <c r="N840" s="110"/>
      <c r="O840" s="110"/>
      <c r="P840" s="110"/>
      <c r="Q840" s="110"/>
      <c r="R840" s="110"/>
      <c r="S840" s="110"/>
      <c r="T840" s="110"/>
      <c r="U840" s="110"/>
      <c r="V840" s="110"/>
      <c r="W840" s="110"/>
      <c r="X840" s="110"/>
      <c r="Y840" s="110"/>
      <c r="Z840" s="110"/>
    </row>
    <row r="841" spans="1:26" ht="16" x14ac:dyDescent="0.2">
      <c r="A841" s="120"/>
      <c r="B841" s="131"/>
      <c r="C841" s="131"/>
      <c r="D841" s="132"/>
      <c r="E841" s="133"/>
      <c r="F841" s="134"/>
      <c r="G841" s="133"/>
      <c r="H841" s="135"/>
      <c r="I841" s="110"/>
      <c r="J841" s="110"/>
      <c r="K841" s="110"/>
      <c r="L841" s="110"/>
      <c r="M841" s="110"/>
      <c r="N841" s="110"/>
      <c r="O841" s="110"/>
      <c r="P841" s="110"/>
      <c r="Q841" s="110"/>
      <c r="R841" s="110"/>
      <c r="S841" s="110"/>
      <c r="T841" s="110"/>
      <c r="U841" s="110"/>
      <c r="V841" s="110"/>
      <c r="W841" s="110"/>
      <c r="X841" s="110"/>
      <c r="Y841" s="110"/>
      <c r="Z841" s="110"/>
    </row>
    <row r="842" spans="1:26" ht="16" x14ac:dyDescent="0.2">
      <c r="A842" s="120"/>
      <c r="B842" s="131"/>
      <c r="C842" s="131"/>
      <c r="D842" s="132"/>
      <c r="E842" s="133"/>
      <c r="F842" s="134"/>
      <c r="G842" s="133"/>
      <c r="H842" s="135"/>
      <c r="I842" s="110"/>
      <c r="J842" s="110"/>
      <c r="K842" s="110"/>
      <c r="L842" s="110"/>
      <c r="M842" s="110"/>
      <c r="N842" s="110"/>
      <c r="O842" s="110"/>
      <c r="P842" s="110"/>
      <c r="Q842" s="110"/>
      <c r="R842" s="110"/>
      <c r="S842" s="110"/>
      <c r="T842" s="110"/>
      <c r="U842" s="110"/>
      <c r="V842" s="110"/>
      <c r="W842" s="110"/>
      <c r="X842" s="110"/>
      <c r="Y842" s="110"/>
      <c r="Z842" s="110"/>
    </row>
    <row r="843" spans="1:26" ht="16" x14ac:dyDescent="0.2">
      <c r="A843" s="120"/>
      <c r="B843" s="131"/>
      <c r="C843" s="131"/>
      <c r="D843" s="132"/>
      <c r="E843" s="133"/>
      <c r="F843" s="134"/>
      <c r="G843" s="133"/>
      <c r="H843" s="135"/>
      <c r="I843" s="110"/>
      <c r="J843" s="110"/>
      <c r="K843" s="110"/>
      <c r="L843" s="110"/>
      <c r="M843" s="110"/>
      <c r="N843" s="110"/>
      <c r="O843" s="110"/>
      <c r="P843" s="110"/>
      <c r="Q843" s="110"/>
      <c r="R843" s="110"/>
      <c r="S843" s="110"/>
      <c r="T843" s="110"/>
      <c r="U843" s="110"/>
      <c r="V843" s="110"/>
      <c r="W843" s="110"/>
      <c r="X843" s="110"/>
      <c r="Y843" s="110"/>
      <c r="Z843" s="110"/>
    </row>
    <row r="844" spans="1:26" ht="16" x14ac:dyDescent="0.2">
      <c r="A844" s="120"/>
      <c r="B844" s="131"/>
      <c r="C844" s="131"/>
      <c r="D844" s="132"/>
      <c r="E844" s="133"/>
      <c r="F844" s="134"/>
      <c r="G844" s="133"/>
      <c r="H844" s="135"/>
      <c r="I844" s="110"/>
      <c r="J844" s="110"/>
      <c r="K844" s="110"/>
      <c r="L844" s="110"/>
      <c r="M844" s="110"/>
      <c r="N844" s="110"/>
      <c r="O844" s="110"/>
      <c r="P844" s="110"/>
      <c r="Q844" s="110"/>
      <c r="R844" s="110"/>
      <c r="S844" s="110"/>
      <c r="T844" s="110"/>
      <c r="U844" s="110"/>
      <c r="V844" s="110"/>
      <c r="W844" s="110"/>
      <c r="X844" s="110"/>
      <c r="Y844" s="110"/>
      <c r="Z844" s="110"/>
    </row>
    <row r="845" spans="1:26" ht="16" x14ac:dyDescent="0.2">
      <c r="A845" s="120"/>
      <c r="B845" s="131"/>
      <c r="C845" s="131"/>
      <c r="D845" s="132"/>
      <c r="E845" s="133"/>
      <c r="F845" s="134"/>
      <c r="G845" s="133"/>
      <c r="H845" s="135"/>
      <c r="I845" s="110"/>
      <c r="J845" s="110"/>
      <c r="K845" s="110"/>
      <c r="L845" s="110"/>
      <c r="M845" s="110"/>
      <c r="N845" s="110"/>
      <c r="O845" s="110"/>
      <c r="P845" s="110"/>
      <c r="Q845" s="110"/>
      <c r="R845" s="110"/>
      <c r="S845" s="110"/>
      <c r="T845" s="110"/>
      <c r="U845" s="110"/>
      <c r="V845" s="110"/>
      <c r="W845" s="110"/>
      <c r="X845" s="110"/>
      <c r="Y845" s="110"/>
      <c r="Z845" s="110"/>
    </row>
    <row r="846" spans="1:26" ht="16" x14ac:dyDescent="0.2">
      <c r="A846" s="120"/>
      <c r="B846" s="131"/>
      <c r="C846" s="131"/>
      <c r="D846" s="132"/>
      <c r="E846" s="133"/>
      <c r="F846" s="134"/>
      <c r="G846" s="133"/>
      <c r="H846" s="135"/>
      <c r="I846" s="110"/>
      <c r="J846" s="110"/>
      <c r="K846" s="110"/>
      <c r="L846" s="110"/>
      <c r="M846" s="110"/>
      <c r="N846" s="110"/>
      <c r="O846" s="110"/>
      <c r="P846" s="110"/>
      <c r="Q846" s="110"/>
      <c r="R846" s="110"/>
      <c r="S846" s="110"/>
      <c r="T846" s="110"/>
      <c r="U846" s="110"/>
      <c r="V846" s="110"/>
      <c r="W846" s="110"/>
      <c r="X846" s="110"/>
      <c r="Y846" s="110"/>
      <c r="Z846" s="110"/>
    </row>
    <row r="847" spans="1:26" ht="16" x14ac:dyDescent="0.2">
      <c r="A847" s="120"/>
      <c r="B847" s="131"/>
      <c r="C847" s="131"/>
      <c r="D847" s="132"/>
      <c r="E847" s="133"/>
      <c r="F847" s="134"/>
      <c r="G847" s="133"/>
      <c r="H847" s="135"/>
      <c r="I847" s="110"/>
      <c r="J847" s="110"/>
      <c r="K847" s="110"/>
      <c r="L847" s="110"/>
      <c r="M847" s="110"/>
      <c r="N847" s="110"/>
      <c r="O847" s="110"/>
      <c r="P847" s="110"/>
      <c r="Q847" s="110"/>
      <c r="R847" s="110"/>
      <c r="S847" s="110"/>
      <c r="T847" s="110"/>
      <c r="U847" s="110"/>
      <c r="V847" s="110"/>
      <c r="W847" s="110"/>
      <c r="X847" s="110"/>
      <c r="Y847" s="110"/>
      <c r="Z847" s="110"/>
    </row>
    <row r="848" spans="1:26" ht="16" x14ac:dyDescent="0.2">
      <c r="A848" s="120"/>
      <c r="B848" s="131"/>
      <c r="C848" s="131"/>
      <c r="D848" s="132"/>
      <c r="E848" s="133"/>
      <c r="F848" s="134"/>
      <c r="G848" s="133"/>
      <c r="H848" s="135"/>
      <c r="I848" s="110"/>
      <c r="J848" s="110"/>
      <c r="K848" s="110"/>
      <c r="L848" s="110"/>
      <c r="M848" s="110"/>
      <c r="N848" s="110"/>
      <c r="O848" s="110"/>
      <c r="P848" s="110"/>
      <c r="Q848" s="110"/>
      <c r="R848" s="110"/>
      <c r="S848" s="110"/>
      <c r="T848" s="110"/>
      <c r="U848" s="110"/>
      <c r="V848" s="110"/>
      <c r="W848" s="110"/>
      <c r="X848" s="110"/>
      <c r="Y848" s="110"/>
      <c r="Z848" s="110"/>
    </row>
    <row r="849" spans="1:26" ht="16" x14ac:dyDescent="0.2">
      <c r="A849" s="120"/>
      <c r="B849" s="131"/>
      <c r="C849" s="131"/>
      <c r="D849" s="132"/>
      <c r="E849" s="133"/>
      <c r="F849" s="134"/>
      <c r="G849" s="133"/>
      <c r="H849" s="135"/>
      <c r="I849" s="110"/>
      <c r="J849" s="110"/>
      <c r="K849" s="110"/>
      <c r="L849" s="110"/>
      <c r="M849" s="110"/>
      <c r="N849" s="110"/>
      <c r="O849" s="110"/>
      <c r="P849" s="110"/>
      <c r="Q849" s="110"/>
      <c r="R849" s="110"/>
      <c r="S849" s="110"/>
      <c r="T849" s="110"/>
      <c r="U849" s="110"/>
      <c r="V849" s="110"/>
      <c r="W849" s="110"/>
      <c r="X849" s="110"/>
      <c r="Y849" s="110"/>
      <c r="Z849" s="110"/>
    </row>
    <row r="850" spans="1:26" ht="16" x14ac:dyDescent="0.2">
      <c r="A850" s="120"/>
      <c r="B850" s="131"/>
      <c r="C850" s="131"/>
      <c r="D850" s="132"/>
      <c r="E850" s="133"/>
      <c r="F850" s="134"/>
      <c r="G850" s="133"/>
      <c r="H850" s="135"/>
      <c r="I850" s="110"/>
      <c r="J850" s="110"/>
      <c r="K850" s="110"/>
      <c r="L850" s="110"/>
      <c r="M850" s="110"/>
      <c r="N850" s="110"/>
      <c r="O850" s="110"/>
      <c r="P850" s="110"/>
      <c r="Q850" s="110"/>
      <c r="R850" s="110"/>
      <c r="S850" s="110"/>
      <c r="T850" s="110"/>
      <c r="U850" s="110"/>
      <c r="V850" s="110"/>
      <c r="W850" s="110"/>
      <c r="X850" s="110"/>
      <c r="Y850" s="110"/>
      <c r="Z850" s="110"/>
    </row>
    <row r="851" spans="1:26" ht="16" x14ac:dyDescent="0.2">
      <c r="A851" s="120"/>
      <c r="B851" s="131"/>
      <c r="C851" s="131"/>
      <c r="D851" s="132"/>
      <c r="E851" s="133"/>
      <c r="F851" s="134"/>
      <c r="G851" s="133"/>
      <c r="H851" s="135"/>
      <c r="I851" s="110"/>
      <c r="J851" s="110"/>
      <c r="K851" s="110"/>
      <c r="L851" s="110"/>
      <c r="M851" s="110"/>
      <c r="N851" s="110"/>
      <c r="O851" s="110"/>
      <c r="P851" s="110"/>
      <c r="Q851" s="110"/>
      <c r="R851" s="110"/>
      <c r="S851" s="110"/>
      <c r="T851" s="110"/>
      <c r="U851" s="110"/>
      <c r="V851" s="110"/>
      <c r="W851" s="110"/>
      <c r="X851" s="110"/>
      <c r="Y851" s="110"/>
      <c r="Z851" s="110"/>
    </row>
    <row r="852" spans="1:26" ht="16" x14ac:dyDescent="0.2">
      <c r="A852" s="120"/>
      <c r="B852" s="131"/>
      <c r="C852" s="131"/>
      <c r="D852" s="132"/>
      <c r="E852" s="133"/>
      <c r="F852" s="134"/>
      <c r="G852" s="133"/>
      <c r="H852" s="135"/>
      <c r="I852" s="110"/>
      <c r="J852" s="110"/>
      <c r="K852" s="110"/>
      <c r="L852" s="110"/>
      <c r="M852" s="110"/>
      <c r="N852" s="110"/>
      <c r="O852" s="110"/>
      <c r="P852" s="110"/>
      <c r="Q852" s="110"/>
      <c r="R852" s="110"/>
      <c r="S852" s="110"/>
      <c r="T852" s="110"/>
      <c r="U852" s="110"/>
      <c r="V852" s="110"/>
      <c r="W852" s="110"/>
      <c r="X852" s="110"/>
      <c r="Y852" s="110"/>
      <c r="Z852" s="110"/>
    </row>
    <row r="853" spans="1:26" ht="16" x14ac:dyDescent="0.2">
      <c r="A853" s="120"/>
      <c r="B853" s="131"/>
      <c r="C853" s="131"/>
      <c r="D853" s="132"/>
      <c r="E853" s="133"/>
      <c r="F853" s="134"/>
      <c r="G853" s="133"/>
      <c r="H853" s="135"/>
      <c r="I853" s="110"/>
      <c r="J853" s="110"/>
      <c r="K853" s="110"/>
      <c r="L853" s="110"/>
      <c r="M853" s="110"/>
      <c r="N853" s="110"/>
      <c r="O853" s="110"/>
      <c r="P853" s="110"/>
      <c r="Q853" s="110"/>
      <c r="R853" s="110"/>
      <c r="S853" s="110"/>
      <c r="T853" s="110"/>
      <c r="U853" s="110"/>
      <c r="V853" s="110"/>
      <c r="W853" s="110"/>
      <c r="X853" s="110"/>
      <c r="Y853" s="110"/>
      <c r="Z853" s="110"/>
    </row>
    <row r="854" spans="1:26" ht="16" x14ac:dyDescent="0.2">
      <c r="A854" s="120"/>
      <c r="B854" s="131"/>
      <c r="C854" s="131"/>
      <c r="D854" s="132"/>
      <c r="E854" s="133"/>
      <c r="F854" s="134"/>
      <c r="G854" s="133"/>
      <c r="H854" s="135"/>
      <c r="I854" s="110"/>
      <c r="J854" s="110"/>
      <c r="K854" s="110"/>
      <c r="L854" s="110"/>
      <c r="M854" s="110"/>
      <c r="N854" s="110"/>
      <c r="O854" s="110"/>
      <c r="P854" s="110"/>
      <c r="Q854" s="110"/>
      <c r="R854" s="110"/>
      <c r="S854" s="110"/>
      <c r="T854" s="110"/>
      <c r="U854" s="110"/>
      <c r="V854" s="110"/>
      <c r="W854" s="110"/>
      <c r="X854" s="110"/>
      <c r="Y854" s="110"/>
      <c r="Z854" s="110"/>
    </row>
    <row r="855" spans="1:26" ht="16" x14ac:dyDescent="0.2">
      <c r="A855" s="120"/>
      <c r="B855" s="131"/>
      <c r="C855" s="131"/>
      <c r="D855" s="132"/>
      <c r="E855" s="133"/>
      <c r="F855" s="134"/>
      <c r="G855" s="133"/>
      <c r="H855" s="135"/>
      <c r="I855" s="110"/>
      <c r="J855" s="110"/>
      <c r="K855" s="110"/>
      <c r="L855" s="110"/>
      <c r="M855" s="110"/>
      <c r="N855" s="110"/>
      <c r="O855" s="110"/>
      <c r="P855" s="110"/>
      <c r="Q855" s="110"/>
      <c r="R855" s="110"/>
      <c r="S855" s="110"/>
      <c r="T855" s="110"/>
      <c r="U855" s="110"/>
      <c r="V855" s="110"/>
      <c r="W855" s="110"/>
      <c r="X855" s="110"/>
      <c r="Y855" s="110"/>
      <c r="Z855" s="110"/>
    </row>
    <row r="856" spans="1:26" ht="16" x14ac:dyDescent="0.2">
      <c r="A856" s="120"/>
      <c r="B856" s="131"/>
      <c r="C856" s="131"/>
      <c r="D856" s="132"/>
      <c r="E856" s="133"/>
      <c r="F856" s="134"/>
      <c r="G856" s="133"/>
      <c r="H856" s="135"/>
      <c r="I856" s="110"/>
      <c r="J856" s="110"/>
      <c r="K856" s="110"/>
      <c r="L856" s="110"/>
      <c r="M856" s="110"/>
      <c r="N856" s="110"/>
      <c r="O856" s="110"/>
      <c r="P856" s="110"/>
      <c r="Q856" s="110"/>
      <c r="R856" s="110"/>
      <c r="S856" s="110"/>
      <c r="T856" s="110"/>
      <c r="U856" s="110"/>
      <c r="V856" s="110"/>
      <c r="W856" s="110"/>
      <c r="X856" s="110"/>
      <c r="Y856" s="110"/>
      <c r="Z856" s="110"/>
    </row>
    <row r="857" spans="1:26" ht="16" x14ac:dyDescent="0.2">
      <c r="A857" s="120"/>
      <c r="B857" s="131"/>
      <c r="C857" s="131"/>
      <c r="D857" s="132"/>
      <c r="E857" s="133"/>
      <c r="F857" s="134"/>
      <c r="G857" s="133"/>
      <c r="H857" s="135"/>
      <c r="I857" s="110"/>
      <c r="J857" s="110"/>
      <c r="K857" s="110"/>
      <c r="L857" s="110"/>
      <c r="M857" s="110"/>
      <c r="N857" s="110"/>
      <c r="O857" s="110"/>
      <c r="P857" s="110"/>
      <c r="Q857" s="110"/>
      <c r="R857" s="110"/>
      <c r="S857" s="110"/>
      <c r="T857" s="110"/>
      <c r="U857" s="110"/>
      <c r="V857" s="110"/>
      <c r="W857" s="110"/>
      <c r="X857" s="110"/>
      <c r="Y857" s="110"/>
      <c r="Z857" s="110"/>
    </row>
    <row r="858" spans="1:26" ht="16" x14ac:dyDescent="0.2">
      <c r="A858" s="120"/>
      <c r="B858" s="131"/>
      <c r="C858" s="131"/>
      <c r="D858" s="132"/>
      <c r="E858" s="133"/>
      <c r="F858" s="134"/>
      <c r="G858" s="133"/>
      <c r="H858" s="135"/>
      <c r="I858" s="110"/>
      <c r="J858" s="110"/>
      <c r="K858" s="110"/>
      <c r="L858" s="110"/>
      <c r="M858" s="110"/>
      <c r="N858" s="110"/>
      <c r="O858" s="110"/>
      <c r="P858" s="110"/>
      <c r="Q858" s="110"/>
      <c r="R858" s="110"/>
      <c r="S858" s="110"/>
      <c r="T858" s="110"/>
      <c r="U858" s="110"/>
      <c r="V858" s="110"/>
      <c r="W858" s="110"/>
      <c r="X858" s="110"/>
      <c r="Y858" s="110"/>
      <c r="Z858" s="110"/>
    </row>
    <row r="859" spans="1:26" ht="16" x14ac:dyDescent="0.2">
      <c r="A859" s="120"/>
      <c r="B859" s="131"/>
      <c r="C859" s="131"/>
      <c r="D859" s="132"/>
      <c r="E859" s="133"/>
      <c r="F859" s="134"/>
      <c r="G859" s="133"/>
      <c r="H859" s="135"/>
      <c r="I859" s="110"/>
      <c r="J859" s="110"/>
      <c r="K859" s="110"/>
      <c r="L859" s="110"/>
      <c r="M859" s="110"/>
      <c r="N859" s="110"/>
      <c r="O859" s="110"/>
      <c r="P859" s="110"/>
      <c r="Q859" s="110"/>
      <c r="R859" s="110"/>
      <c r="S859" s="110"/>
      <c r="T859" s="110"/>
      <c r="U859" s="110"/>
      <c r="V859" s="110"/>
      <c r="W859" s="110"/>
      <c r="X859" s="110"/>
      <c r="Y859" s="110"/>
      <c r="Z859" s="110"/>
    </row>
    <row r="860" spans="1:26" ht="16" x14ac:dyDescent="0.2">
      <c r="A860" s="120"/>
      <c r="B860" s="131"/>
      <c r="C860" s="131"/>
      <c r="D860" s="132"/>
      <c r="E860" s="133"/>
      <c r="F860" s="134"/>
      <c r="G860" s="133"/>
      <c r="H860" s="135"/>
      <c r="I860" s="110"/>
      <c r="J860" s="110"/>
      <c r="K860" s="110"/>
      <c r="L860" s="110"/>
      <c r="M860" s="110"/>
      <c r="N860" s="110"/>
      <c r="O860" s="110"/>
      <c r="P860" s="110"/>
      <c r="Q860" s="110"/>
      <c r="R860" s="110"/>
      <c r="S860" s="110"/>
      <c r="T860" s="110"/>
      <c r="U860" s="110"/>
      <c r="V860" s="110"/>
      <c r="W860" s="110"/>
      <c r="X860" s="110"/>
      <c r="Y860" s="110"/>
      <c r="Z860" s="110"/>
    </row>
    <row r="861" spans="1:26" ht="16" x14ac:dyDescent="0.2">
      <c r="A861" s="120"/>
      <c r="B861" s="131"/>
      <c r="C861" s="131"/>
      <c r="D861" s="132"/>
      <c r="E861" s="133"/>
      <c r="F861" s="134"/>
      <c r="G861" s="133"/>
      <c r="H861" s="135"/>
      <c r="I861" s="110"/>
      <c r="J861" s="110"/>
      <c r="K861" s="110"/>
      <c r="L861" s="110"/>
      <c r="M861" s="110"/>
      <c r="N861" s="110"/>
      <c r="O861" s="110"/>
      <c r="P861" s="110"/>
      <c r="Q861" s="110"/>
      <c r="R861" s="110"/>
      <c r="S861" s="110"/>
      <c r="T861" s="110"/>
      <c r="U861" s="110"/>
      <c r="V861" s="110"/>
      <c r="W861" s="110"/>
      <c r="X861" s="110"/>
      <c r="Y861" s="110"/>
      <c r="Z861" s="110"/>
    </row>
    <row r="862" spans="1:26" ht="16" x14ac:dyDescent="0.2">
      <c r="A862" s="120"/>
      <c r="B862" s="131"/>
      <c r="C862" s="131"/>
      <c r="D862" s="132"/>
      <c r="E862" s="133"/>
      <c r="F862" s="134"/>
      <c r="G862" s="133"/>
      <c r="H862" s="135"/>
      <c r="I862" s="110"/>
      <c r="J862" s="110"/>
      <c r="K862" s="110"/>
      <c r="L862" s="110"/>
      <c r="M862" s="110"/>
      <c r="N862" s="110"/>
      <c r="O862" s="110"/>
      <c r="P862" s="110"/>
      <c r="Q862" s="110"/>
      <c r="R862" s="110"/>
      <c r="S862" s="110"/>
      <c r="T862" s="110"/>
      <c r="U862" s="110"/>
      <c r="V862" s="110"/>
      <c r="W862" s="110"/>
      <c r="X862" s="110"/>
      <c r="Y862" s="110"/>
      <c r="Z862" s="110"/>
    </row>
    <row r="863" spans="1:26" ht="16" x14ac:dyDescent="0.2">
      <c r="A863" s="120"/>
      <c r="B863" s="131"/>
      <c r="C863" s="131"/>
      <c r="D863" s="132"/>
      <c r="E863" s="133"/>
      <c r="F863" s="134"/>
      <c r="G863" s="133"/>
      <c r="H863" s="135"/>
      <c r="I863" s="110"/>
      <c r="J863" s="110"/>
      <c r="K863" s="110"/>
      <c r="L863" s="110"/>
      <c r="M863" s="110"/>
      <c r="N863" s="110"/>
      <c r="O863" s="110"/>
      <c r="P863" s="110"/>
      <c r="Q863" s="110"/>
      <c r="R863" s="110"/>
      <c r="S863" s="110"/>
      <c r="T863" s="110"/>
      <c r="U863" s="110"/>
      <c r="V863" s="110"/>
      <c r="W863" s="110"/>
      <c r="X863" s="110"/>
      <c r="Y863" s="110"/>
      <c r="Z863" s="110"/>
    </row>
    <row r="864" spans="1:26" ht="16" x14ac:dyDescent="0.2">
      <c r="A864" s="120"/>
      <c r="B864" s="131"/>
      <c r="C864" s="131"/>
      <c r="D864" s="132"/>
      <c r="E864" s="133"/>
      <c r="F864" s="134"/>
      <c r="G864" s="133"/>
      <c r="H864" s="135"/>
      <c r="I864" s="110"/>
      <c r="J864" s="110"/>
      <c r="K864" s="110"/>
      <c r="L864" s="110"/>
      <c r="M864" s="110"/>
      <c r="N864" s="110"/>
      <c r="O864" s="110"/>
      <c r="P864" s="110"/>
      <c r="Q864" s="110"/>
      <c r="R864" s="110"/>
      <c r="S864" s="110"/>
      <c r="T864" s="110"/>
      <c r="U864" s="110"/>
      <c r="V864" s="110"/>
      <c r="W864" s="110"/>
      <c r="X864" s="110"/>
      <c r="Y864" s="110"/>
      <c r="Z864" s="110"/>
    </row>
    <row r="865" spans="1:26" ht="16" x14ac:dyDescent="0.2">
      <c r="A865" s="120"/>
      <c r="B865" s="131"/>
      <c r="C865" s="131"/>
      <c r="D865" s="132"/>
      <c r="E865" s="133"/>
      <c r="F865" s="134"/>
      <c r="G865" s="133"/>
      <c r="H865" s="135"/>
      <c r="I865" s="110"/>
      <c r="J865" s="110"/>
      <c r="K865" s="110"/>
      <c r="L865" s="110"/>
      <c r="M865" s="110"/>
      <c r="N865" s="110"/>
      <c r="O865" s="110"/>
      <c r="P865" s="110"/>
      <c r="Q865" s="110"/>
      <c r="R865" s="110"/>
      <c r="S865" s="110"/>
      <c r="T865" s="110"/>
      <c r="U865" s="110"/>
      <c r="V865" s="110"/>
      <c r="W865" s="110"/>
      <c r="X865" s="110"/>
      <c r="Y865" s="110"/>
      <c r="Z865" s="110"/>
    </row>
    <row r="866" spans="1:26" ht="16" x14ac:dyDescent="0.2">
      <c r="A866" s="120"/>
      <c r="B866" s="131"/>
      <c r="C866" s="131"/>
      <c r="D866" s="132"/>
      <c r="E866" s="133"/>
      <c r="F866" s="134"/>
      <c r="G866" s="133"/>
      <c r="H866" s="135"/>
      <c r="I866" s="110"/>
      <c r="J866" s="110"/>
      <c r="K866" s="110"/>
      <c r="L866" s="110"/>
      <c r="M866" s="110"/>
      <c r="N866" s="110"/>
      <c r="O866" s="110"/>
      <c r="P866" s="110"/>
      <c r="Q866" s="110"/>
      <c r="R866" s="110"/>
      <c r="S866" s="110"/>
      <c r="T866" s="110"/>
      <c r="U866" s="110"/>
      <c r="V866" s="110"/>
      <c r="W866" s="110"/>
      <c r="X866" s="110"/>
      <c r="Y866" s="110"/>
      <c r="Z866" s="110"/>
    </row>
    <row r="867" spans="1:26" ht="16" x14ac:dyDescent="0.2">
      <c r="A867" s="120"/>
      <c r="B867" s="131"/>
      <c r="C867" s="131"/>
      <c r="D867" s="132"/>
      <c r="E867" s="133"/>
      <c r="F867" s="134"/>
      <c r="G867" s="133"/>
      <c r="H867" s="135"/>
      <c r="I867" s="110"/>
      <c r="J867" s="110"/>
      <c r="K867" s="110"/>
      <c r="L867" s="110"/>
      <c r="M867" s="110"/>
      <c r="N867" s="110"/>
      <c r="O867" s="110"/>
      <c r="P867" s="110"/>
      <c r="Q867" s="110"/>
      <c r="R867" s="110"/>
      <c r="S867" s="110"/>
      <c r="T867" s="110"/>
      <c r="U867" s="110"/>
      <c r="V867" s="110"/>
      <c r="W867" s="110"/>
      <c r="X867" s="110"/>
      <c r="Y867" s="110"/>
      <c r="Z867" s="110"/>
    </row>
    <row r="868" spans="1:26" ht="16" x14ac:dyDescent="0.2">
      <c r="A868" s="120"/>
      <c r="B868" s="131"/>
      <c r="C868" s="131"/>
      <c r="D868" s="132"/>
      <c r="E868" s="133"/>
      <c r="F868" s="134"/>
      <c r="G868" s="133"/>
      <c r="H868" s="135"/>
      <c r="I868" s="110"/>
      <c r="J868" s="110"/>
      <c r="K868" s="110"/>
      <c r="L868" s="110"/>
      <c r="M868" s="110"/>
      <c r="N868" s="110"/>
      <c r="O868" s="110"/>
      <c r="P868" s="110"/>
      <c r="Q868" s="110"/>
      <c r="R868" s="110"/>
      <c r="S868" s="110"/>
      <c r="T868" s="110"/>
      <c r="U868" s="110"/>
      <c r="V868" s="110"/>
      <c r="W868" s="110"/>
      <c r="X868" s="110"/>
      <c r="Y868" s="110"/>
      <c r="Z868" s="110"/>
    </row>
    <row r="869" spans="1:26" ht="16" x14ac:dyDescent="0.2">
      <c r="A869" s="120"/>
      <c r="B869" s="131"/>
      <c r="C869" s="131"/>
      <c r="D869" s="132"/>
      <c r="E869" s="133"/>
      <c r="F869" s="134"/>
      <c r="G869" s="133"/>
      <c r="H869" s="135"/>
      <c r="I869" s="110"/>
      <c r="J869" s="110"/>
      <c r="K869" s="110"/>
      <c r="L869" s="110"/>
      <c r="M869" s="110"/>
      <c r="N869" s="110"/>
      <c r="O869" s="110"/>
      <c r="P869" s="110"/>
      <c r="Q869" s="110"/>
      <c r="R869" s="110"/>
      <c r="S869" s="110"/>
      <c r="T869" s="110"/>
      <c r="U869" s="110"/>
      <c r="V869" s="110"/>
      <c r="W869" s="110"/>
      <c r="X869" s="110"/>
      <c r="Y869" s="110"/>
      <c r="Z869" s="110"/>
    </row>
    <row r="870" spans="1:26" ht="16" x14ac:dyDescent="0.2">
      <c r="A870" s="120"/>
      <c r="B870" s="131"/>
      <c r="C870" s="131"/>
      <c r="D870" s="132"/>
      <c r="E870" s="133"/>
      <c r="F870" s="134"/>
      <c r="G870" s="133"/>
      <c r="H870" s="135"/>
      <c r="I870" s="110"/>
      <c r="J870" s="110"/>
      <c r="K870" s="110"/>
      <c r="L870" s="110"/>
      <c r="M870" s="110"/>
      <c r="N870" s="110"/>
      <c r="O870" s="110"/>
      <c r="P870" s="110"/>
      <c r="Q870" s="110"/>
      <c r="R870" s="110"/>
      <c r="S870" s="110"/>
      <c r="T870" s="110"/>
      <c r="U870" s="110"/>
      <c r="V870" s="110"/>
      <c r="W870" s="110"/>
      <c r="X870" s="110"/>
      <c r="Y870" s="110"/>
      <c r="Z870" s="110"/>
    </row>
    <row r="871" spans="1:26" ht="16" x14ac:dyDescent="0.2">
      <c r="A871" s="120"/>
      <c r="B871" s="131"/>
      <c r="C871" s="131"/>
      <c r="D871" s="132"/>
      <c r="E871" s="133"/>
      <c r="F871" s="134"/>
      <c r="G871" s="133"/>
      <c r="H871" s="135"/>
      <c r="I871" s="110"/>
      <c r="J871" s="110"/>
      <c r="K871" s="110"/>
      <c r="L871" s="110"/>
      <c r="M871" s="110"/>
      <c r="N871" s="110"/>
      <c r="O871" s="110"/>
      <c r="P871" s="110"/>
      <c r="Q871" s="110"/>
      <c r="R871" s="110"/>
      <c r="S871" s="110"/>
      <c r="T871" s="110"/>
      <c r="U871" s="110"/>
      <c r="V871" s="110"/>
      <c r="W871" s="110"/>
      <c r="X871" s="110"/>
      <c r="Y871" s="110"/>
      <c r="Z871" s="110"/>
    </row>
    <row r="872" spans="1:26" ht="16" x14ac:dyDescent="0.2">
      <c r="A872" s="120"/>
      <c r="B872" s="131"/>
      <c r="C872" s="131"/>
      <c r="D872" s="132"/>
      <c r="E872" s="133"/>
      <c r="F872" s="134"/>
      <c r="G872" s="133"/>
      <c r="H872" s="135"/>
      <c r="I872" s="110"/>
      <c r="J872" s="110"/>
      <c r="K872" s="110"/>
      <c r="L872" s="110"/>
      <c r="M872" s="110"/>
      <c r="N872" s="110"/>
      <c r="O872" s="110"/>
      <c r="P872" s="110"/>
      <c r="Q872" s="110"/>
      <c r="R872" s="110"/>
      <c r="S872" s="110"/>
      <c r="T872" s="110"/>
      <c r="U872" s="110"/>
      <c r="V872" s="110"/>
      <c r="W872" s="110"/>
      <c r="X872" s="110"/>
      <c r="Y872" s="110"/>
      <c r="Z872" s="110"/>
    </row>
    <row r="873" spans="1:26" ht="16" x14ac:dyDescent="0.2">
      <c r="A873" s="120"/>
      <c r="B873" s="131"/>
      <c r="C873" s="131"/>
      <c r="D873" s="132"/>
      <c r="E873" s="133"/>
      <c r="F873" s="134"/>
      <c r="G873" s="133"/>
      <c r="H873" s="135"/>
      <c r="I873" s="110"/>
      <c r="J873" s="110"/>
      <c r="K873" s="110"/>
      <c r="L873" s="110"/>
      <c r="M873" s="110"/>
      <c r="N873" s="110"/>
      <c r="O873" s="110"/>
      <c r="P873" s="110"/>
      <c r="Q873" s="110"/>
      <c r="R873" s="110"/>
      <c r="S873" s="110"/>
      <c r="T873" s="110"/>
      <c r="U873" s="110"/>
      <c r="V873" s="110"/>
      <c r="W873" s="110"/>
      <c r="X873" s="110"/>
      <c r="Y873" s="110"/>
      <c r="Z873" s="110"/>
    </row>
    <row r="874" spans="1:26" ht="16" x14ac:dyDescent="0.2">
      <c r="A874" s="120"/>
      <c r="B874" s="131"/>
      <c r="C874" s="131"/>
      <c r="D874" s="132"/>
      <c r="E874" s="133"/>
      <c r="F874" s="134"/>
      <c r="G874" s="133"/>
      <c r="H874" s="135"/>
      <c r="I874" s="110"/>
      <c r="J874" s="110"/>
      <c r="K874" s="110"/>
      <c r="L874" s="110"/>
      <c r="M874" s="110"/>
      <c r="N874" s="110"/>
      <c r="O874" s="110"/>
      <c r="P874" s="110"/>
      <c r="Q874" s="110"/>
      <c r="R874" s="110"/>
      <c r="S874" s="110"/>
      <c r="T874" s="110"/>
      <c r="U874" s="110"/>
      <c r="V874" s="110"/>
      <c r="W874" s="110"/>
      <c r="X874" s="110"/>
      <c r="Y874" s="110"/>
      <c r="Z874" s="110"/>
    </row>
    <row r="875" spans="1:26" ht="16" x14ac:dyDescent="0.2">
      <c r="A875" s="120"/>
      <c r="B875" s="131"/>
      <c r="C875" s="131"/>
      <c r="D875" s="132"/>
      <c r="E875" s="133"/>
      <c r="F875" s="134"/>
      <c r="G875" s="133"/>
      <c r="H875" s="135"/>
      <c r="I875" s="110"/>
      <c r="J875" s="110"/>
      <c r="K875" s="110"/>
      <c r="L875" s="110"/>
      <c r="M875" s="110"/>
      <c r="N875" s="110"/>
      <c r="O875" s="110"/>
      <c r="P875" s="110"/>
      <c r="Q875" s="110"/>
      <c r="R875" s="110"/>
      <c r="S875" s="110"/>
      <c r="T875" s="110"/>
      <c r="U875" s="110"/>
      <c r="V875" s="110"/>
      <c r="W875" s="110"/>
      <c r="X875" s="110"/>
      <c r="Y875" s="110"/>
      <c r="Z875" s="110"/>
    </row>
    <row r="876" spans="1:26" ht="16" x14ac:dyDescent="0.2">
      <c r="A876" s="120"/>
      <c r="B876" s="131"/>
      <c r="C876" s="131"/>
      <c r="D876" s="132"/>
      <c r="E876" s="133"/>
      <c r="F876" s="134"/>
      <c r="G876" s="133"/>
      <c r="H876" s="135"/>
      <c r="I876" s="110"/>
      <c r="J876" s="110"/>
      <c r="K876" s="110"/>
      <c r="L876" s="110"/>
      <c r="M876" s="110"/>
      <c r="N876" s="110"/>
      <c r="O876" s="110"/>
      <c r="P876" s="110"/>
      <c r="Q876" s="110"/>
      <c r="R876" s="110"/>
      <c r="S876" s="110"/>
      <c r="T876" s="110"/>
      <c r="U876" s="110"/>
      <c r="V876" s="110"/>
      <c r="W876" s="110"/>
      <c r="X876" s="110"/>
      <c r="Y876" s="110"/>
      <c r="Z876" s="110"/>
    </row>
    <row r="877" spans="1:26" ht="16" x14ac:dyDescent="0.2">
      <c r="A877" s="120"/>
      <c r="B877" s="131"/>
      <c r="C877" s="131"/>
      <c r="D877" s="132"/>
      <c r="E877" s="133"/>
      <c r="F877" s="134"/>
      <c r="G877" s="133"/>
      <c r="H877" s="135"/>
      <c r="I877" s="110"/>
      <c r="J877" s="110"/>
      <c r="K877" s="110"/>
      <c r="L877" s="110"/>
      <c r="M877" s="110"/>
      <c r="N877" s="110"/>
      <c r="O877" s="110"/>
      <c r="P877" s="110"/>
      <c r="Q877" s="110"/>
      <c r="R877" s="110"/>
      <c r="S877" s="110"/>
      <c r="T877" s="110"/>
      <c r="U877" s="110"/>
      <c r="V877" s="110"/>
      <c r="W877" s="110"/>
      <c r="X877" s="110"/>
      <c r="Y877" s="110"/>
      <c r="Z877" s="110"/>
    </row>
    <row r="878" spans="1:26" ht="16" x14ac:dyDescent="0.2">
      <c r="A878" s="120"/>
      <c r="B878" s="131"/>
      <c r="C878" s="131"/>
      <c r="D878" s="132"/>
      <c r="E878" s="133"/>
      <c r="F878" s="134"/>
      <c r="G878" s="133"/>
      <c r="H878" s="135"/>
      <c r="I878" s="110"/>
      <c r="J878" s="110"/>
      <c r="K878" s="110"/>
      <c r="L878" s="110"/>
      <c r="M878" s="110"/>
      <c r="N878" s="110"/>
      <c r="O878" s="110"/>
      <c r="P878" s="110"/>
      <c r="Q878" s="110"/>
      <c r="R878" s="110"/>
      <c r="S878" s="110"/>
      <c r="T878" s="110"/>
      <c r="U878" s="110"/>
      <c r="V878" s="110"/>
      <c r="W878" s="110"/>
      <c r="X878" s="110"/>
      <c r="Y878" s="110"/>
      <c r="Z878" s="110"/>
    </row>
    <row r="879" spans="1:26" ht="16" x14ac:dyDescent="0.2">
      <c r="A879" s="120"/>
      <c r="B879" s="131"/>
      <c r="C879" s="131"/>
      <c r="D879" s="132"/>
      <c r="E879" s="133"/>
      <c r="F879" s="134"/>
      <c r="G879" s="133"/>
      <c r="H879" s="135"/>
      <c r="I879" s="110"/>
      <c r="J879" s="110"/>
      <c r="K879" s="110"/>
      <c r="L879" s="110"/>
      <c r="M879" s="110"/>
      <c r="N879" s="110"/>
      <c r="O879" s="110"/>
      <c r="P879" s="110"/>
      <c r="Q879" s="110"/>
      <c r="R879" s="110"/>
      <c r="S879" s="110"/>
      <c r="T879" s="110"/>
      <c r="U879" s="110"/>
      <c r="V879" s="110"/>
      <c r="W879" s="110"/>
      <c r="X879" s="110"/>
      <c r="Y879" s="110"/>
      <c r="Z879" s="110"/>
    </row>
    <row r="880" spans="1:26" ht="16" x14ac:dyDescent="0.2">
      <c r="A880" s="120"/>
      <c r="B880" s="131"/>
      <c r="C880" s="131"/>
      <c r="D880" s="132"/>
      <c r="E880" s="133"/>
      <c r="F880" s="134"/>
      <c r="G880" s="133"/>
      <c r="H880" s="135"/>
      <c r="I880" s="110"/>
      <c r="J880" s="110"/>
      <c r="K880" s="110"/>
      <c r="L880" s="110"/>
      <c r="M880" s="110"/>
      <c r="N880" s="110"/>
      <c r="O880" s="110"/>
      <c r="P880" s="110"/>
      <c r="Q880" s="110"/>
      <c r="R880" s="110"/>
      <c r="S880" s="110"/>
      <c r="T880" s="110"/>
      <c r="U880" s="110"/>
      <c r="V880" s="110"/>
      <c r="W880" s="110"/>
      <c r="X880" s="110"/>
      <c r="Y880" s="110"/>
      <c r="Z880" s="110"/>
    </row>
    <row r="881" spans="1:26" ht="16" x14ac:dyDescent="0.2">
      <c r="A881" s="120"/>
      <c r="B881" s="131"/>
      <c r="C881" s="131"/>
      <c r="D881" s="132"/>
      <c r="E881" s="133"/>
      <c r="F881" s="134"/>
      <c r="G881" s="133"/>
      <c r="H881" s="135"/>
      <c r="I881" s="110"/>
      <c r="J881" s="110"/>
      <c r="K881" s="110"/>
      <c r="L881" s="110"/>
      <c r="M881" s="110"/>
      <c r="N881" s="110"/>
      <c r="O881" s="110"/>
      <c r="P881" s="110"/>
      <c r="Q881" s="110"/>
      <c r="R881" s="110"/>
      <c r="S881" s="110"/>
      <c r="T881" s="110"/>
      <c r="U881" s="110"/>
      <c r="V881" s="110"/>
      <c r="W881" s="110"/>
      <c r="X881" s="110"/>
      <c r="Y881" s="110"/>
      <c r="Z881" s="110"/>
    </row>
    <row r="882" spans="1:26" ht="16" x14ac:dyDescent="0.2">
      <c r="A882" s="120"/>
      <c r="B882" s="131"/>
      <c r="C882" s="131"/>
      <c r="D882" s="132"/>
      <c r="E882" s="133"/>
      <c r="F882" s="134"/>
      <c r="G882" s="133"/>
      <c r="H882" s="135"/>
      <c r="I882" s="110"/>
      <c r="J882" s="110"/>
      <c r="K882" s="110"/>
      <c r="L882" s="110"/>
      <c r="M882" s="110"/>
      <c r="N882" s="110"/>
      <c r="O882" s="110"/>
      <c r="P882" s="110"/>
      <c r="Q882" s="110"/>
      <c r="R882" s="110"/>
      <c r="S882" s="110"/>
      <c r="T882" s="110"/>
      <c r="U882" s="110"/>
      <c r="V882" s="110"/>
      <c r="W882" s="110"/>
      <c r="X882" s="110"/>
      <c r="Y882" s="110"/>
      <c r="Z882" s="110"/>
    </row>
    <row r="883" spans="1:26" ht="16" x14ac:dyDescent="0.2">
      <c r="A883" s="120"/>
      <c r="B883" s="131"/>
      <c r="C883" s="131"/>
      <c r="D883" s="132"/>
      <c r="E883" s="133"/>
      <c r="F883" s="134"/>
      <c r="G883" s="133"/>
      <c r="H883" s="135"/>
      <c r="I883" s="110"/>
      <c r="J883" s="110"/>
      <c r="K883" s="110"/>
      <c r="L883" s="110"/>
      <c r="M883" s="110"/>
      <c r="N883" s="110"/>
      <c r="O883" s="110"/>
      <c r="P883" s="110"/>
      <c r="Q883" s="110"/>
      <c r="R883" s="110"/>
      <c r="S883" s="110"/>
      <c r="T883" s="110"/>
      <c r="U883" s="110"/>
      <c r="V883" s="110"/>
      <c r="W883" s="110"/>
      <c r="X883" s="110"/>
      <c r="Y883" s="110"/>
      <c r="Z883" s="110"/>
    </row>
    <row r="884" spans="1:26" ht="16" x14ac:dyDescent="0.2">
      <c r="A884" s="120"/>
      <c r="B884" s="131"/>
      <c r="C884" s="131"/>
      <c r="D884" s="132"/>
      <c r="E884" s="133"/>
      <c r="F884" s="134"/>
      <c r="G884" s="133"/>
      <c r="H884" s="135"/>
      <c r="I884" s="110"/>
      <c r="J884" s="110"/>
      <c r="K884" s="110"/>
      <c r="L884" s="110"/>
      <c r="M884" s="110"/>
      <c r="N884" s="110"/>
      <c r="O884" s="110"/>
      <c r="P884" s="110"/>
      <c r="Q884" s="110"/>
      <c r="R884" s="110"/>
      <c r="S884" s="110"/>
      <c r="T884" s="110"/>
      <c r="U884" s="110"/>
      <c r="V884" s="110"/>
      <c r="W884" s="110"/>
      <c r="X884" s="110"/>
      <c r="Y884" s="110"/>
      <c r="Z884" s="110"/>
    </row>
    <row r="885" spans="1:26" ht="16" x14ac:dyDescent="0.2">
      <c r="A885" s="120"/>
      <c r="B885" s="131"/>
      <c r="C885" s="131"/>
      <c r="D885" s="132"/>
      <c r="E885" s="133"/>
      <c r="F885" s="134"/>
      <c r="G885" s="133"/>
      <c r="H885" s="135"/>
      <c r="I885" s="110"/>
      <c r="J885" s="110"/>
      <c r="K885" s="110"/>
      <c r="L885" s="110"/>
      <c r="M885" s="110"/>
      <c r="N885" s="110"/>
      <c r="O885" s="110"/>
      <c r="P885" s="110"/>
      <c r="Q885" s="110"/>
      <c r="R885" s="110"/>
      <c r="S885" s="110"/>
      <c r="T885" s="110"/>
      <c r="U885" s="110"/>
      <c r="V885" s="110"/>
      <c r="W885" s="110"/>
      <c r="X885" s="110"/>
      <c r="Y885" s="110"/>
      <c r="Z885" s="110"/>
    </row>
    <row r="886" spans="1:26" ht="16" x14ac:dyDescent="0.2">
      <c r="A886" s="120"/>
      <c r="B886" s="131"/>
      <c r="C886" s="131"/>
      <c r="D886" s="132"/>
      <c r="E886" s="133"/>
      <c r="F886" s="134"/>
      <c r="G886" s="133"/>
      <c r="H886" s="135"/>
      <c r="I886" s="110"/>
      <c r="J886" s="110"/>
      <c r="K886" s="110"/>
      <c r="L886" s="110"/>
      <c r="M886" s="110"/>
      <c r="N886" s="110"/>
      <c r="O886" s="110"/>
      <c r="P886" s="110"/>
      <c r="Q886" s="110"/>
      <c r="R886" s="110"/>
      <c r="S886" s="110"/>
      <c r="T886" s="110"/>
      <c r="U886" s="110"/>
      <c r="V886" s="110"/>
      <c r="W886" s="110"/>
      <c r="X886" s="110"/>
      <c r="Y886" s="110"/>
      <c r="Z886" s="110"/>
    </row>
    <row r="887" spans="1:26" ht="16" x14ac:dyDescent="0.2">
      <c r="A887" s="120"/>
      <c r="B887" s="131"/>
      <c r="C887" s="131"/>
      <c r="D887" s="132"/>
      <c r="E887" s="133"/>
      <c r="F887" s="134"/>
      <c r="G887" s="133"/>
      <c r="H887" s="135"/>
      <c r="I887" s="110"/>
      <c r="J887" s="110"/>
      <c r="K887" s="110"/>
      <c r="L887" s="110"/>
      <c r="M887" s="110"/>
      <c r="N887" s="110"/>
      <c r="O887" s="110"/>
      <c r="P887" s="110"/>
      <c r="Q887" s="110"/>
      <c r="R887" s="110"/>
      <c r="S887" s="110"/>
      <c r="T887" s="110"/>
      <c r="U887" s="110"/>
      <c r="V887" s="110"/>
      <c r="W887" s="110"/>
      <c r="X887" s="110"/>
      <c r="Y887" s="110"/>
      <c r="Z887" s="110"/>
    </row>
    <row r="888" spans="1:26" ht="16" x14ac:dyDescent="0.2">
      <c r="A888" s="120"/>
      <c r="B888" s="131"/>
      <c r="C888" s="131"/>
      <c r="D888" s="132"/>
      <c r="E888" s="133"/>
      <c r="F888" s="134"/>
      <c r="G888" s="133"/>
      <c r="H888" s="135"/>
      <c r="I888" s="110"/>
      <c r="J888" s="110"/>
      <c r="K888" s="110"/>
      <c r="L888" s="110"/>
      <c r="M888" s="110"/>
      <c r="N888" s="110"/>
      <c r="O888" s="110"/>
      <c r="P888" s="110"/>
      <c r="Q888" s="110"/>
      <c r="R888" s="110"/>
      <c r="S888" s="110"/>
      <c r="T888" s="110"/>
      <c r="U888" s="110"/>
      <c r="V888" s="110"/>
      <c r="W888" s="110"/>
      <c r="X888" s="110"/>
      <c r="Y888" s="110"/>
      <c r="Z888" s="110"/>
    </row>
    <row r="889" spans="1:26" ht="16" x14ac:dyDescent="0.2">
      <c r="A889" s="120"/>
      <c r="B889" s="131"/>
      <c r="C889" s="131"/>
      <c r="D889" s="132"/>
      <c r="E889" s="133"/>
      <c r="F889" s="134"/>
      <c r="G889" s="133"/>
      <c r="H889" s="135"/>
      <c r="I889" s="110"/>
      <c r="J889" s="110"/>
      <c r="K889" s="110"/>
      <c r="L889" s="110"/>
      <c r="M889" s="110"/>
      <c r="N889" s="110"/>
      <c r="O889" s="110"/>
      <c r="P889" s="110"/>
      <c r="Q889" s="110"/>
      <c r="R889" s="110"/>
      <c r="S889" s="110"/>
      <c r="T889" s="110"/>
      <c r="U889" s="110"/>
      <c r="V889" s="110"/>
      <c r="W889" s="110"/>
      <c r="X889" s="110"/>
      <c r="Y889" s="110"/>
      <c r="Z889" s="110"/>
    </row>
    <row r="890" spans="1:26" ht="16" x14ac:dyDescent="0.2">
      <c r="A890" s="120"/>
      <c r="B890" s="131"/>
      <c r="C890" s="131"/>
      <c r="D890" s="132"/>
      <c r="E890" s="133"/>
      <c r="F890" s="134"/>
      <c r="G890" s="133"/>
      <c r="H890" s="135"/>
      <c r="I890" s="110"/>
      <c r="J890" s="110"/>
      <c r="K890" s="110"/>
      <c r="L890" s="110"/>
      <c r="M890" s="110"/>
      <c r="N890" s="110"/>
      <c r="O890" s="110"/>
      <c r="P890" s="110"/>
      <c r="Q890" s="110"/>
      <c r="R890" s="110"/>
      <c r="S890" s="110"/>
      <c r="T890" s="110"/>
      <c r="U890" s="110"/>
      <c r="V890" s="110"/>
      <c r="W890" s="110"/>
      <c r="X890" s="110"/>
      <c r="Y890" s="110"/>
      <c r="Z890" s="110"/>
    </row>
    <row r="891" spans="1:26" ht="16" x14ac:dyDescent="0.2">
      <c r="A891" s="120"/>
      <c r="B891" s="131"/>
      <c r="C891" s="131"/>
      <c r="D891" s="132"/>
      <c r="E891" s="133"/>
      <c r="F891" s="134"/>
      <c r="G891" s="133"/>
      <c r="H891" s="135"/>
      <c r="I891" s="110"/>
      <c r="J891" s="110"/>
      <c r="K891" s="110"/>
      <c r="L891" s="110"/>
      <c r="M891" s="110"/>
      <c r="N891" s="110"/>
      <c r="O891" s="110"/>
      <c r="P891" s="110"/>
      <c r="Q891" s="110"/>
      <c r="R891" s="110"/>
      <c r="S891" s="110"/>
      <c r="T891" s="110"/>
      <c r="U891" s="110"/>
      <c r="V891" s="110"/>
      <c r="W891" s="110"/>
      <c r="X891" s="110"/>
      <c r="Y891" s="110"/>
      <c r="Z891" s="110"/>
    </row>
    <row r="892" spans="1:26" ht="16" x14ac:dyDescent="0.2">
      <c r="A892" s="120"/>
      <c r="B892" s="131"/>
      <c r="C892" s="131"/>
      <c r="D892" s="132"/>
      <c r="E892" s="133"/>
      <c r="F892" s="134"/>
      <c r="G892" s="133"/>
      <c r="H892" s="135"/>
      <c r="I892" s="110"/>
      <c r="J892" s="110"/>
      <c r="K892" s="110"/>
      <c r="L892" s="110"/>
      <c r="M892" s="110"/>
      <c r="N892" s="110"/>
      <c r="O892" s="110"/>
      <c r="P892" s="110"/>
      <c r="Q892" s="110"/>
      <c r="R892" s="110"/>
      <c r="S892" s="110"/>
      <c r="T892" s="110"/>
      <c r="U892" s="110"/>
      <c r="V892" s="110"/>
      <c r="W892" s="110"/>
      <c r="X892" s="110"/>
      <c r="Y892" s="110"/>
      <c r="Z892" s="110"/>
    </row>
    <row r="893" spans="1:26" ht="16" x14ac:dyDescent="0.2">
      <c r="A893" s="120"/>
      <c r="B893" s="131"/>
      <c r="C893" s="131"/>
      <c r="D893" s="132"/>
      <c r="E893" s="133"/>
      <c r="F893" s="134"/>
      <c r="G893" s="133"/>
      <c r="H893" s="135"/>
      <c r="I893" s="110"/>
      <c r="J893" s="110"/>
      <c r="K893" s="110"/>
      <c r="L893" s="110"/>
      <c r="M893" s="110"/>
      <c r="N893" s="110"/>
      <c r="O893" s="110"/>
      <c r="P893" s="110"/>
      <c r="Q893" s="110"/>
      <c r="R893" s="110"/>
      <c r="S893" s="110"/>
      <c r="T893" s="110"/>
      <c r="U893" s="110"/>
      <c r="V893" s="110"/>
      <c r="W893" s="110"/>
      <c r="X893" s="110"/>
      <c r="Y893" s="110"/>
      <c r="Z893" s="110"/>
    </row>
    <row r="894" spans="1:26" ht="16" x14ac:dyDescent="0.2">
      <c r="A894" s="120"/>
      <c r="B894" s="131"/>
      <c r="C894" s="131"/>
      <c r="D894" s="132"/>
      <c r="E894" s="133"/>
      <c r="F894" s="134"/>
      <c r="G894" s="133"/>
      <c r="H894" s="135"/>
      <c r="I894" s="110"/>
      <c r="J894" s="110"/>
      <c r="K894" s="110"/>
      <c r="L894" s="110"/>
      <c r="M894" s="110"/>
      <c r="N894" s="110"/>
      <c r="O894" s="110"/>
      <c r="P894" s="110"/>
      <c r="Q894" s="110"/>
      <c r="R894" s="110"/>
      <c r="S894" s="110"/>
      <c r="T894" s="110"/>
      <c r="U894" s="110"/>
      <c r="V894" s="110"/>
      <c r="W894" s="110"/>
      <c r="X894" s="110"/>
      <c r="Y894" s="110"/>
      <c r="Z894" s="110"/>
    </row>
    <row r="895" spans="1:26" ht="16" x14ac:dyDescent="0.2">
      <c r="A895" s="120"/>
      <c r="B895" s="131"/>
      <c r="C895" s="131"/>
      <c r="D895" s="132"/>
      <c r="E895" s="133"/>
      <c r="F895" s="134"/>
      <c r="G895" s="133"/>
      <c r="H895" s="135"/>
      <c r="I895" s="110"/>
      <c r="J895" s="110"/>
      <c r="K895" s="110"/>
      <c r="L895" s="110"/>
      <c r="M895" s="110"/>
      <c r="N895" s="110"/>
      <c r="O895" s="110"/>
      <c r="P895" s="110"/>
      <c r="Q895" s="110"/>
      <c r="R895" s="110"/>
      <c r="S895" s="110"/>
      <c r="T895" s="110"/>
      <c r="U895" s="110"/>
      <c r="V895" s="110"/>
      <c r="W895" s="110"/>
      <c r="X895" s="110"/>
      <c r="Y895" s="110"/>
      <c r="Z895" s="110"/>
    </row>
    <row r="896" spans="1:26" ht="16" x14ac:dyDescent="0.2">
      <c r="A896" s="120"/>
      <c r="B896" s="131"/>
      <c r="C896" s="131"/>
      <c r="D896" s="132"/>
      <c r="E896" s="133"/>
      <c r="F896" s="134"/>
      <c r="G896" s="133"/>
      <c r="H896" s="135"/>
      <c r="I896" s="110"/>
      <c r="J896" s="110"/>
      <c r="K896" s="110"/>
      <c r="L896" s="110"/>
      <c r="M896" s="110"/>
      <c r="N896" s="110"/>
      <c r="O896" s="110"/>
      <c r="P896" s="110"/>
      <c r="Q896" s="110"/>
      <c r="R896" s="110"/>
      <c r="S896" s="110"/>
      <c r="T896" s="110"/>
      <c r="U896" s="110"/>
      <c r="V896" s="110"/>
      <c r="W896" s="110"/>
      <c r="X896" s="110"/>
      <c r="Y896" s="110"/>
      <c r="Z896" s="110"/>
    </row>
    <row r="897" spans="1:26" ht="16" x14ac:dyDescent="0.2">
      <c r="A897" s="120"/>
      <c r="B897" s="131"/>
      <c r="C897" s="131"/>
      <c r="D897" s="132"/>
      <c r="E897" s="133"/>
      <c r="F897" s="134"/>
      <c r="G897" s="133"/>
      <c r="H897" s="135"/>
      <c r="I897" s="110"/>
      <c r="J897" s="110"/>
      <c r="K897" s="110"/>
      <c r="L897" s="110"/>
      <c r="M897" s="110"/>
      <c r="N897" s="110"/>
      <c r="O897" s="110"/>
      <c r="P897" s="110"/>
      <c r="Q897" s="110"/>
      <c r="R897" s="110"/>
      <c r="S897" s="110"/>
      <c r="T897" s="110"/>
      <c r="U897" s="110"/>
      <c r="V897" s="110"/>
      <c r="W897" s="110"/>
      <c r="X897" s="110"/>
      <c r="Y897" s="110"/>
      <c r="Z897" s="110"/>
    </row>
    <row r="898" spans="1:26" ht="16" x14ac:dyDescent="0.2">
      <c r="A898" s="120"/>
      <c r="B898" s="131"/>
      <c r="C898" s="131"/>
      <c r="D898" s="132"/>
      <c r="E898" s="133"/>
      <c r="F898" s="134"/>
      <c r="G898" s="133"/>
      <c r="H898" s="135"/>
      <c r="I898" s="110"/>
      <c r="J898" s="110"/>
      <c r="K898" s="110"/>
      <c r="L898" s="110"/>
      <c r="M898" s="110"/>
      <c r="N898" s="110"/>
      <c r="O898" s="110"/>
      <c r="P898" s="110"/>
      <c r="Q898" s="110"/>
      <c r="R898" s="110"/>
      <c r="S898" s="110"/>
      <c r="T898" s="110"/>
      <c r="U898" s="110"/>
      <c r="V898" s="110"/>
      <c r="W898" s="110"/>
      <c r="X898" s="110"/>
      <c r="Y898" s="110"/>
      <c r="Z898" s="110"/>
    </row>
    <row r="899" spans="1:26" ht="16" x14ac:dyDescent="0.2">
      <c r="A899" s="120"/>
      <c r="B899" s="131"/>
      <c r="C899" s="131"/>
      <c r="D899" s="132"/>
      <c r="E899" s="133"/>
      <c r="F899" s="134"/>
      <c r="G899" s="133"/>
      <c r="H899" s="135"/>
      <c r="I899" s="110"/>
      <c r="J899" s="110"/>
      <c r="K899" s="110"/>
      <c r="L899" s="110"/>
      <c r="M899" s="110"/>
      <c r="N899" s="110"/>
      <c r="O899" s="110"/>
      <c r="P899" s="110"/>
      <c r="Q899" s="110"/>
      <c r="R899" s="110"/>
      <c r="S899" s="110"/>
      <c r="T899" s="110"/>
      <c r="U899" s="110"/>
      <c r="V899" s="110"/>
      <c r="W899" s="110"/>
      <c r="X899" s="110"/>
      <c r="Y899" s="110"/>
      <c r="Z899" s="110"/>
    </row>
    <row r="900" spans="1:26" ht="16" x14ac:dyDescent="0.2">
      <c r="A900" s="120"/>
      <c r="B900" s="131"/>
      <c r="C900" s="131"/>
      <c r="D900" s="132"/>
      <c r="E900" s="133"/>
      <c r="F900" s="134"/>
      <c r="G900" s="133"/>
      <c r="H900" s="135"/>
      <c r="I900" s="110"/>
      <c r="J900" s="110"/>
      <c r="K900" s="110"/>
      <c r="L900" s="110"/>
      <c r="M900" s="110"/>
      <c r="N900" s="110"/>
      <c r="O900" s="110"/>
      <c r="P900" s="110"/>
      <c r="Q900" s="110"/>
      <c r="R900" s="110"/>
      <c r="S900" s="110"/>
      <c r="T900" s="110"/>
      <c r="U900" s="110"/>
      <c r="V900" s="110"/>
      <c r="W900" s="110"/>
      <c r="X900" s="110"/>
      <c r="Y900" s="110"/>
      <c r="Z900" s="110"/>
    </row>
    <row r="901" spans="1:26" ht="16" x14ac:dyDescent="0.2">
      <c r="A901" s="120"/>
      <c r="B901" s="131"/>
      <c r="C901" s="131"/>
      <c r="D901" s="132"/>
      <c r="E901" s="133"/>
      <c r="F901" s="134"/>
      <c r="G901" s="133"/>
      <c r="H901" s="135"/>
      <c r="I901" s="110"/>
      <c r="J901" s="110"/>
      <c r="K901" s="110"/>
      <c r="L901" s="110"/>
      <c r="M901" s="110"/>
      <c r="N901" s="110"/>
      <c r="O901" s="110"/>
      <c r="P901" s="110"/>
      <c r="Q901" s="110"/>
      <c r="R901" s="110"/>
      <c r="S901" s="110"/>
      <c r="T901" s="110"/>
      <c r="U901" s="110"/>
      <c r="V901" s="110"/>
      <c r="W901" s="110"/>
      <c r="X901" s="110"/>
      <c r="Y901" s="110"/>
      <c r="Z901" s="110"/>
    </row>
    <row r="902" spans="1:26" ht="16" x14ac:dyDescent="0.2">
      <c r="A902" s="120"/>
      <c r="B902" s="131"/>
      <c r="C902" s="131"/>
      <c r="D902" s="132"/>
      <c r="E902" s="133"/>
      <c r="F902" s="134"/>
      <c r="G902" s="133"/>
      <c r="H902" s="135"/>
      <c r="I902" s="110"/>
      <c r="J902" s="110"/>
      <c r="K902" s="110"/>
      <c r="L902" s="110"/>
      <c r="M902" s="110"/>
      <c r="N902" s="110"/>
      <c r="O902" s="110"/>
      <c r="P902" s="110"/>
      <c r="Q902" s="110"/>
      <c r="R902" s="110"/>
      <c r="S902" s="110"/>
      <c r="T902" s="110"/>
      <c r="U902" s="110"/>
      <c r="V902" s="110"/>
      <c r="W902" s="110"/>
      <c r="X902" s="110"/>
      <c r="Y902" s="110"/>
      <c r="Z902" s="110"/>
    </row>
    <row r="903" spans="1:26" ht="16" x14ac:dyDescent="0.2">
      <c r="A903" s="120"/>
      <c r="B903" s="131"/>
      <c r="C903" s="131"/>
      <c r="D903" s="132"/>
      <c r="E903" s="133"/>
      <c r="F903" s="134"/>
      <c r="G903" s="133"/>
      <c r="H903" s="135"/>
      <c r="I903" s="110"/>
      <c r="J903" s="110"/>
      <c r="K903" s="110"/>
      <c r="L903" s="110"/>
      <c r="M903" s="110"/>
      <c r="N903" s="110"/>
      <c r="O903" s="110"/>
      <c r="P903" s="110"/>
      <c r="Q903" s="110"/>
      <c r="R903" s="110"/>
      <c r="S903" s="110"/>
      <c r="T903" s="110"/>
      <c r="U903" s="110"/>
      <c r="V903" s="110"/>
      <c r="W903" s="110"/>
      <c r="X903" s="110"/>
      <c r="Y903" s="110"/>
      <c r="Z903" s="110"/>
    </row>
    <row r="904" spans="1:26" ht="16" x14ac:dyDescent="0.2">
      <c r="A904" s="120"/>
      <c r="B904" s="131"/>
      <c r="C904" s="131"/>
      <c r="D904" s="132"/>
      <c r="E904" s="133"/>
      <c r="F904" s="134"/>
      <c r="G904" s="133"/>
      <c r="H904" s="135"/>
      <c r="I904" s="110"/>
      <c r="J904" s="110"/>
      <c r="K904" s="110"/>
      <c r="L904" s="110"/>
      <c r="M904" s="110"/>
      <c r="N904" s="110"/>
      <c r="O904" s="110"/>
      <c r="P904" s="110"/>
      <c r="Q904" s="110"/>
      <c r="R904" s="110"/>
      <c r="S904" s="110"/>
      <c r="T904" s="110"/>
      <c r="U904" s="110"/>
      <c r="V904" s="110"/>
      <c r="W904" s="110"/>
      <c r="X904" s="110"/>
      <c r="Y904" s="110"/>
      <c r="Z904" s="110"/>
    </row>
    <row r="905" spans="1:26" ht="16" x14ac:dyDescent="0.2">
      <c r="A905" s="120"/>
      <c r="B905" s="131"/>
      <c r="C905" s="131"/>
      <c r="D905" s="132"/>
      <c r="E905" s="133"/>
      <c r="F905" s="134"/>
      <c r="G905" s="133"/>
      <c r="H905" s="135"/>
      <c r="I905" s="110"/>
      <c r="J905" s="110"/>
      <c r="K905" s="110"/>
      <c r="L905" s="110"/>
      <c r="M905" s="110"/>
      <c r="N905" s="110"/>
      <c r="O905" s="110"/>
      <c r="P905" s="110"/>
      <c r="Q905" s="110"/>
      <c r="R905" s="110"/>
      <c r="S905" s="110"/>
      <c r="T905" s="110"/>
      <c r="U905" s="110"/>
      <c r="V905" s="110"/>
      <c r="W905" s="110"/>
      <c r="X905" s="110"/>
      <c r="Y905" s="110"/>
      <c r="Z905" s="110"/>
    </row>
    <row r="906" spans="1:26" ht="16" x14ac:dyDescent="0.2">
      <c r="A906" s="120"/>
      <c r="B906" s="131"/>
      <c r="C906" s="131"/>
      <c r="D906" s="132"/>
      <c r="E906" s="133"/>
      <c r="F906" s="134"/>
      <c r="G906" s="133"/>
      <c r="H906" s="135"/>
      <c r="I906" s="110"/>
      <c r="J906" s="110"/>
      <c r="K906" s="110"/>
      <c r="L906" s="110"/>
      <c r="M906" s="110"/>
      <c r="N906" s="110"/>
      <c r="O906" s="110"/>
      <c r="P906" s="110"/>
      <c r="Q906" s="110"/>
      <c r="R906" s="110"/>
      <c r="S906" s="110"/>
      <c r="T906" s="110"/>
      <c r="U906" s="110"/>
      <c r="V906" s="110"/>
      <c r="W906" s="110"/>
      <c r="X906" s="110"/>
      <c r="Y906" s="110"/>
      <c r="Z906" s="110"/>
    </row>
    <row r="907" spans="1:26" ht="16" x14ac:dyDescent="0.2">
      <c r="A907" s="120"/>
      <c r="B907" s="131"/>
      <c r="C907" s="131"/>
      <c r="D907" s="132"/>
      <c r="E907" s="133"/>
      <c r="F907" s="134"/>
      <c r="G907" s="133"/>
      <c r="H907" s="135"/>
      <c r="I907" s="110"/>
      <c r="J907" s="110"/>
      <c r="K907" s="110"/>
      <c r="L907" s="110"/>
      <c r="M907" s="110"/>
      <c r="N907" s="110"/>
      <c r="O907" s="110"/>
      <c r="P907" s="110"/>
      <c r="Q907" s="110"/>
      <c r="R907" s="110"/>
      <c r="S907" s="110"/>
      <c r="T907" s="110"/>
      <c r="U907" s="110"/>
      <c r="V907" s="110"/>
      <c r="W907" s="110"/>
      <c r="X907" s="110"/>
      <c r="Y907" s="110"/>
      <c r="Z907" s="110"/>
    </row>
    <row r="908" spans="1:26" ht="16" x14ac:dyDescent="0.2">
      <c r="A908" s="120"/>
      <c r="B908" s="131"/>
      <c r="C908" s="131"/>
      <c r="D908" s="132"/>
      <c r="E908" s="133"/>
      <c r="F908" s="134"/>
      <c r="G908" s="133"/>
      <c r="H908" s="135"/>
      <c r="I908" s="110"/>
      <c r="J908" s="110"/>
      <c r="K908" s="110"/>
      <c r="L908" s="110"/>
      <c r="M908" s="110"/>
      <c r="N908" s="110"/>
      <c r="O908" s="110"/>
      <c r="P908" s="110"/>
      <c r="Q908" s="110"/>
      <c r="R908" s="110"/>
      <c r="S908" s="110"/>
      <c r="T908" s="110"/>
      <c r="U908" s="110"/>
      <c r="V908" s="110"/>
      <c r="W908" s="110"/>
      <c r="X908" s="110"/>
      <c r="Y908" s="110"/>
      <c r="Z908" s="110"/>
    </row>
    <row r="909" spans="1:26" ht="16" x14ac:dyDescent="0.2">
      <c r="A909" s="120"/>
      <c r="B909" s="131"/>
      <c r="C909" s="131"/>
      <c r="D909" s="132"/>
      <c r="E909" s="133"/>
      <c r="F909" s="134"/>
      <c r="G909" s="133"/>
      <c r="H909" s="135"/>
      <c r="I909" s="110"/>
      <c r="J909" s="110"/>
      <c r="K909" s="110"/>
      <c r="L909" s="110"/>
      <c r="M909" s="110"/>
      <c r="N909" s="110"/>
      <c r="O909" s="110"/>
      <c r="P909" s="110"/>
      <c r="Q909" s="110"/>
      <c r="R909" s="110"/>
      <c r="S909" s="110"/>
      <c r="T909" s="110"/>
      <c r="U909" s="110"/>
      <c r="V909" s="110"/>
      <c r="W909" s="110"/>
      <c r="X909" s="110"/>
      <c r="Y909" s="110"/>
      <c r="Z909" s="110"/>
    </row>
    <row r="910" spans="1:26" ht="16" x14ac:dyDescent="0.2">
      <c r="A910" s="120"/>
      <c r="B910" s="131"/>
      <c r="C910" s="131"/>
      <c r="D910" s="132"/>
      <c r="E910" s="133"/>
      <c r="F910" s="134"/>
      <c r="G910" s="133"/>
      <c r="H910" s="135"/>
      <c r="I910" s="110"/>
      <c r="J910" s="110"/>
      <c r="K910" s="110"/>
      <c r="L910" s="110"/>
      <c r="M910" s="110"/>
      <c r="N910" s="110"/>
      <c r="O910" s="110"/>
      <c r="P910" s="110"/>
      <c r="Q910" s="110"/>
      <c r="R910" s="110"/>
      <c r="S910" s="110"/>
      <c r="T910" s="110"/>
      <c r="U910" s="110"/>
      <c r="V910" s="110"/>
      <c r="W910" s="110"/>
      <c r="X910" s="110"/>
      <c r="Y910" s="110"/>
      <c r="Z910" s="110"/>
    </row>
    <row r="911" spans="1:26" ht="16" x14ac:dyDescent="0.2">
      <c r="A911" s="120"/>
      <c r="B911" s="131"/>
      <c r="C911" s="131"/>
      <c r="D911" s="132"/>
      <c r="E911" s="133"/>
      <c r="F911" s="134"/>
      <c r="G911" s="133"/>
      <c r="H911" s="135"/>
      <c r="I911" s="110"/>
      <c r="J911" s="110"/>
      <c r="K911" s="110"/>
      <c r="L911" s="110"/>
      <c r="M911" s="110"/>
      <c r="N911" s="110"/>
      <c r="O911" s="110"/>
      <c r="P911" s="110"/>
      <c r="Q911" s="110"/>
      <c r="R911" s="110"/>
      <c r="S911" s="110"/>
      <c r="T911" s="110"/>
      <c r="U911" s="110"/>
      <c r="V911" s="110"/>
      <c r="W911" s="110"/>
      <c r="X911" s="110"/>
      <c r="Y911" s="110"/>
      <c r="Z911" s="110"/>
    </row>
    <row r="912" spans="1:26" ht="16" x14ac:dyDescent="0.2">
      <c r="A912" s="120"/>
      <c r="B912" s="131"/>
      <c r="C912" s="131"/>
      <c r="D912" s="132"/>
      <c r="E912" s="133"/>
      <c r="F912" s="134"/>
      <c r="G912" s="133"/>
      <c r="H912" s="135"/>
      <c r="I912" s="110"/>
      <c r="J912" s="110"/>
      <c r="K912" s="110"/>
      <c r="L912" s="110"/>
      <c r="M912" s="110"/>
      <c r="N912" s="110"/>
      <c r="O912" s="110"/>
      <c r="P912" s="110"/>
      <c r="Q912" s="110"/>
      <c r="R912" s="110"/>
      <c r="S912" s="110"/>
      <c r="T912" s="110"/>
      <c r="U912" s="110"/>
      <c r="V912" s="110"/>
      <c r="W912" s="110"/>
      <c r="X912" s="110"/>
      <c r="Y912" s="110"/>
      <c r="Z912" s="110"/>
    </row>
    <row r="913" spans="1:26" ht="16" x14ac:dyDescent="0.2">
      <c r="A913" s="120"/>
      <c r="B913" s="131"/>
      <c r="C913" s="131"/>
      <c r="D913" s="132"/>
      <c r="E913" s="133"/>
      <c r="F913" s="134"/>
      <c r="G913" s="133"/>
      <c r="H913" s="135"/>
      <c r="I913" s="110"/>
      <c r="J913" s="110"/>
      <c r="K913" s="110"/>
      <c r="L913" s="110"/>
      <c r="M913" s="110"/>
      <c r="N913" s="110"/>
      <c r="O913" s="110"/>
      <c r="P913" s="110"/>
      <c r="Q913" s="110"/>
      <c r="R913" s="110"/>
      <c r="S913" s="110"/>
      <c r="T913" s="110"/>
      <c r="U913" s="110"/>
      <c r="V913" s="110"/>
      <c r="W913" s="110"/>
      <c r="X913" s="110"/>
      <c r="Y913" s="110"/>
      <c r="Z913" s="110"/>
    </row>
    <row r="914" spans="1:26" ht="16" x14ac:dyDescent="0.2">
      <c r="A914" s="120"/>
      <c r="B914" s="131"/>
      <c r="C914" s="131"/>
      <c r="D914" s="132"/>
      <c r="E914" s="133"/>
      <c r="F914" s="134"/>
      <c r="G914" s="133"/>
      <c r="H914" s="135"/>
      <c r="I914" s="110"/>
      <c r="J914" s="110"/>
      <c r="K914" s="110"/>
      <c r="L914" s="110"/>
      <c r="M914" s="110"/>
      <c r="N914" s="110"/>
      <c r="O914" s="110"/>
      <c r="P914" s="110"/>
      <c r="Q914" s="110"/>
      <c r="R914" s="110"/>
      <c r="S914" s="110"/>
      <c r="T914" s="110"/>
      <c r="U914" s="110"/>
      <c r="V914" s="110"/>
      <c r="W914" s="110"/>
      <c r="X914" s="110"/>
      <c r="Y914" s="110"/>
      <c r="Z914" s="110"/>
    </row>
    <row r="915" spans="1:26" ht="16" x14ac:dyDescent="0.2">
      <c r="A915" s="120"/>
      <c r="B915" s="131"/>
      <c r="C915" s="131"/>
      <c r="D915" s="132"/>
      <c r="E915" s="133"/>
      <c r="F915" s="134"/>
      <c r="G915" s="133"/>
      <c r="H915" s="135"/>
      <c r="I915" s="110"/>
      <c r="J915" s="110"/>
      <c r="K915" s="110"/>
      <c r="L915" s="110"/>
      <c r="M915" s="110"/>
      <c r="N915" s="110"/>
      <c r="O915" s="110"/>
      <c r="P915" s="110"/>
      <c r="Q915" s="110"/>
      <c r="R915" s="110"/>
      <c r="S915" s="110"/>
      <c r="T915" s="110"/>
      <c r="U915" s="110"/>
      <c r="V915" s="110"/>
      <c r="W915" s="110"/>
      <c r="X915" s="110"/>
      <c r="Y915" s="110"/>
      <c r="Z915" s="110"/>
    </row>
    <row r="916" spans="1:26" ht="16" x14ac:dyDescent="0.2">
      <c r="A916" s="120"/>
      <c r="B916" s="131"/>
      <c r="C916" s="131"/>
      <c r="D916" s="132"/>
      <c r="E916" s="133"/>
      <c r="F916" s="134"/>
      <c r="G916" s="133"/>
      <c r="H916" s="135"/>
      <c r="I916" s="110"/>
      <c r="J916" s="110"/>
      <c r="K916" s="110"/>
      <c r="L916" s="110"/>
      <c r="M916" s="110"/>
      <c r="N916" s="110"/>
      <c r="O916" s="110"/>
      <c r="P916" s="110"/>
      <c r="Q916" s="110"/>
      <c r="R916" s="110"/>
      <c r="S916" s="110"/>
      <c r="T916" s="110"/>
      <c r="U916" s="110"/>
      <c r="V916" s="110"/>
      <c r="W916" s="110"/>
      <c r="X916" s="110"/>
      <c r="Y916" s="110"/>
      <c r="Z916" s="110"/>
    </row>
    <row r="917" spans="1:26" ht="16" x14ac:dyDescent="0.2">
      <c r="A917" s="120"/>
      <c r="B917" s="131"/>
      <c r="C917" s="131"/>
      <c r="D917" s="132"/>
      <c r="E917" s="133"/>
      <c r="F917" s="134"/>
      <c r="G917" s="133"/>
      <c r="H917" s="135"/>
      <c r="I917" s="110"/>
      <c r="J917" s="110"/>
      <c r="K917" s="110"/>
      <c r="L917" s="110"/>
      <c r="M917" s="110"/>
      <c r="N917" s="110"/>
      <c r="O917" s="110"/>
      <c r="P917" s="110"/>
      <c r="Q917" s="110"/>
      <c r="R917" s="110"/>
      <c r="S917" s="110"/>
      <c r="T917" s="110"/>
      <c r="U917" s="110"/>
      <c r="V917" s="110"/>
      <c r="W917" s="110"/>
      <c r="X917" s="110"/>
      <c r="Y917" s="110"/>
      <c r="Z917" s="110"/>
    </row>
    <row r="918" spans="1:26" ht="16" x14ac:dyDescent="0.2">
      <c r="A918" s="120"/>
      <c r="B918" s="131"/>
      <c r="C918" s="131"/>
      <c r="D918" s="132"/>
      <c r="E918" s="133"/>
      <c r="F918" s="134"/>
      <c r="G918" s="133"/>
      <c r="H918" s="135"/>
      <c r="I918" s="110"/>
      <c r="J918" s="110"/>
      <c r="K918" s="110"/>
      <c r="L918" s="110"/>
      <c r="M918" s="110"/>
      <c r="N918" s="110"/>
      <c r="O918" s="110"/>
      <c r="P918" s="110"/>
      <c r="Q918" s="110"/>
      <c r="R918" s="110"/>
      <c r="S918" s="110"/>
      <c r="T918" s="110"/>
      <c r="U918" s="110"/>
      <c r="V918" s="110"/>
      <c r="W918" s="110"/>
      <c r="X918" s="110"/>
      <c r="Y918" s="110"/>
      <c r="Z918" s="110"/>
    </row>
    <row r="919" spans="1:26" ht="16" x14ac:dyDescent="0.2">
      <c r="A919" s="120"/>
      <c r="B919" s="131"/>
      <c r="C919" s="131"/>
      <c r="D919" s="132"/>
      <c r="E919" s="133"/>
      <c r="F919" s="134"/>
      <c r="G919" s="133"/>
      <c r="H919" s="135"/>
      <c r="I919" s="110"/>
      <c r="J919" s="110"/>
      <c r="K919" s="110"/>
      <c r="L919" s="110"/>
      <c r="M919" s="110"/>
      <c r="N919" s="110"/>
      <c r="O919" s="110"/>
      <c r="P919" s="110"/>
      <c r="Q919" s="110"/>
      <c r="R919" s="110"/>
      <c r="S919" s="110"/>
      <c r="T919" s="110"/>
      <c r="U919" s="110"/>
      <c r="V919" s="110"/>
      <c r="W919" s="110"/>
      <c r="X919" s="110"/>
      <c r="Y919" s="110"/>
      <c r="Z919" s="110"/>
    </row>
    <row r="920" spans="1:26" ht="16" x14ac:dyDescent="0.2">
      <c r="A920" s="120"/>
      <c r="B920" s="131"/>
      <c r="C920" s="131"/>
      <c r="D920" s="132"/>
      <c r="E920" s="133"/>
      <c r="F920" s="134"/>
      <c r="G920" s="133"/>
      <c r="H920" s="135"/>
      <c r="I920" s="110"/>
      <c r="J920" s="110"/>
      <c r="K920" s="110"/>
      <c r="L920" s="110"/>
      <c r="M920" s="110"/>
      <c r="N920" s="110"/>
      <c r="O920" s="110"/>
      <c r="P920" s="110"/>
      <c r="Q920" s="110"/>
      <c r="R920" s="110"/>
      <c r="S920" s="110"/>
      <c r="T920" s="110"/>
      <c r="U920" s="110"/>
      <c r="V920" s="110"/>
      <c r="W920" s="110"/>
      <c r="X920" s="110"/>
      <c r="Y920" s="110"/>
      <c r="Z920" s="110"/>
    </row>
    <row r="921" spans="1:26" ht="16" x14ac:dyDescent="0.2">
      <c r="A921" s="120"/>
      <c r="B921" s="131"/>
      <c r="C921" s="131"/>
      <c r="D921" s="132"/>
      <c r="E921" s="133"/>
      <c r="F921" s="134"/>
      <c r="G921" s="133"/>
      <c r="H921" s="135"/>
      <c r="I921" s="110"/>
      <c r="J921" s="110"/>
      <c r="K921" s="110"/>
      <c r="L921" s="110"/>
      <c r="M921" s="110"/>
      <c r="N921" s="110"/>
      <c r="O921" s="110"/>
      <c r="P921" s="110"/>
      <c r="Q921" s="110"/>
      <c r="R921" s="110"/>
      <c r="S921" s="110"/>
      <c r="T921" s="110"/>
      <c r="U921" s="110"/>
      <c r="V921" s="110"/>
      <c r="W921" s="110"/>
      <c r="X921" s="110"/>
      <c r="Y921" s="110"/>
      <c r="Z921" s="110"/>
    </row>
    <row r="922" spans="1:26" ht="16" x14ac:dyDescent="0.2">
      <c r="A922" s="120"/>
      <c r="B922" s="131"/>
      <c r="C922" s="131"/>
      <c r="D922" s="132"/>
      <c r="E922" s="133"/>
      <c r="F922" s="134"/>
      <c r="G922" s="133"/>
      <c r="H922" s="135"/>
      <c r="I922" s="110"/>
      <c r="J922" s="110"/>
      <c r="K922" s="110"/>
      <c r="L922" s="110"/>
      <c r="M922" s="110"/>
      <c r="N922" s="110"/>
      <c r="O922" s="110"/>
      <c r="P922" s="110"/>
      <c r="Q922" s="110"/>
      <c r="R922" s="110"/>
      <c r="S922" s="110"/>
      <c r="T922" s="110"/>
      <c r="U922" s="110"/>
      <c r="V922" s="110"/>
      <c r="W922" s="110"/>
      <c r="X922" s="110"/>
      <c r="Y922" s="110"/>
      <c r="Z922" s="110"/>
    </row>
    <row r="923" spans="1:26" ht="16" x14ac:dyDescent="0.2">
      <c r="A923" s="120"/>
      <c r="B923" s="131"/>
      <c r="C923" s="131"/>
      <c r="D923" s="132"/>
      <c r="E923" s="133"/>
      <c r="F923" s="134"/>
      <c r="G923" s="133"/>
      <c r="H923" s="135"/>
      <c r="I923" s="110"/>
      <c r="J923" s="110"/>
      <c r="K923" s="110"/>
      <c r="L923" s="110"/>
      <c r="M923" s="110"/>
      <c r="N923" s="110"/>
      <c r="O923" s="110"/>
      <c r="P923" s="110"/>
      <c r="Q923" s="110"/>
      <c r="R923" s="110"/>
      <c r="S923" s="110"/>
      <c r="T923" s="110"/>
      <c r="U923" s="110"/>
      <c r="V923" s="110"/>
      <c r="W923" s="110"/>
      <c r="X923" s="110"/>
      <c r="Y923" s="110"/>
      <c r="Z923" s="110"/>
    </row>
    <row r="924" spans="1:26" ht="16" x14ac:dyDescent="0.2">
      <c r="A924" s="120"/>
      <c r="B924" s="131"/>
      <c r="C924" s="131"/>
      <c r="D924" s="132"/>
      <c r="E924" s="133"/>
      <c r="F924" s="134"/>
      <c r="G924" s="133"/>
      <c r="H924" s="135"/>
      <c r="I924" s="110"/>
      <c r="J924" s="110"/>
      <c r="K924" s="110"/>
      <c r="L924" s="110"/>
      <c r="M924" s="110"/>
      <c r="N924" s="110"/>
      <c r="O924" s="110"/>
      <c r="P924" s="110"/>
      <c r="Q924" s="110"/>
      <c r="R924" s="110"/>
      <c r="S924" s="110"/>
      <c r="T924" s="110"/>
      <c r="U924" s="110"/>
      <c r="V924" s="110"/>
      <c r="W924" s="110"/>
      <c r="X924" s="110"/>
      <c r="Y924" s="110"/>
      <c r="Z924" s="110"/>
    </row>
    <row r="925" spans="1:26" ht="16" x14ac:dyDescent="0.2">
      <c r="A925" s="120"/>
      <c r="B925" s="131"/>
      <c r="C925" s="131"/>
      <c r="D925" s="132"/>
      <c r="E925" s="133"/>
      <c r="F925" s="134"/>
      <c r="G925" s="133"/>
      <c r="H925" s="135"/>
      <c r="I925" s="110"/>
      <c r="J925" s="110"/>
      <c r="K925" s="110"/>
      <c r="L925" s="110"/>
      <c r="M925" s="110"/>
      <c r="N925" s="110"/>
      <c r="O925" s="110"/>
      <c r="P925" s="110"/>
      <c r="Q925" s="110"/>
      <c r="R925" s="110"/>
      <c r="S925" s="110"/>
      <c r="T925" s="110"/>
      <c r="U925" s="110"/>
      <c r="V925" s="110"/>
      <c r="W925" s="110"/>
      <c r="X925" s="110"/>
      <c r="Y925" s="110"/>
      <c r="Z925" s="110"/>
    </row>
    <row r="926" spans="1:26" ht="16" x14ac:dyDescent="0.2">
      <c r="A926" s="120"/>
      <c r="B926" s="131"/>
      <c r="C926" s="131"/>
      <c r="D926" s="132"/>
      <c r="E926" s="133"/>
      <c r="F926" s="134"/>
      <c r="G926" s="133"/>
      <c r="H926" s="135"/>
      <c r="I926" s="110"/>
      <c r="J926" s="110"/>
      <c r="K926" s="110"/>
      <c r="L926" s="110"/>
      <c r="M926" s="110"/>
      <c r="N926" s="110"/>
      <c r="O926" s="110"/>
      <c r="P926" s="110"/>
      <c r="Q926" s="110"/>
      <c r="R926" s="110"/>
      <c r="S926" s="110"/>
      <c r="T926" s="110"/>
      <c r="U926" s="110"/>
      <c r="V926" s="110"/>
      <c r="W926" s="110"/>
      <c r="X926" s="110"/>
      <c r="Y926" s="110"/>
      <c r="Z926" s="110"/>
    </row>
    <row r="927" spans="1:26" ht="16" x14ac:dyDescent="0.2">
      <c r="A927" s="120"/>
      <c r="B927" s="131"/>
      <c r="C927" s="131"/>
      <c r="D927" s="132"/>
      <c r="E927" s="133"/>
      <c r="F927" s="134"/>
      <c r="G927" s="133"/>
      <c r="H927" s="135"/>
      <c r="I927" s="110"/>
      <c r="J927" s="110"/>
      <c r="K927" s="110"/>
      <c r="L927" s="110"/>
      <c r="M927" s="110"/>
      <c r="N927" s="110"/>
      <c r="O927" s="110"/>
      <c r="P927" s="110"/>
      <c r="Q927" s="110"/>
      <c r="R927" s="110"/>
      <c r="S927" s="110"/>
      <c r="T927" s="110"/>
      <c r="U927" s="110"/>
      <c r="V927" s="110"/>
      <c r="W927" s="110"/>
      <c r="X927" s="110"/>
      <c r="Y927" s="110"/>
      <c r="Z927" s="110"/>
    </row>
    <row r="928" spans="1:26" ht="16" x14ac:dyDescent="0.2">
      <c r="A928" s="120"/>
      <c r="B928" s="131"/>
      <c r="C928" s="131"/>
      <c r="D928" s="132"/>
      <c r="E928" s="133"/>
      <c r="F928" s="134"/>
      <c r="G928" s="133"/>
      <c r="H928" s="135"/>
      <c r="I928" s="110"/>
      <c r="J928" s="110"/>
      <c r="K928" s="110"/>
      <c r="L928" s="110"/>
      <c r="M928" s="110"/>
      <c r="N928" s="110"/>
      <c r="O928" s="110"/>
      <c r="P928" s="110"/>
      <c r="Q928" s="110"/>
      <c r="R928" s="110"/>
      <c r="S928" s="110"/>
      <c r="T928" s="110"/>
      <c r="U928" s="110"/>
      <c r="V928" s="110"/>
      <c r="W928" s="110"/>
      <c r="X928" s="110"/>
      <c r="Y928" s="110"/>
      <c r="Z928" s="110"/>
    </row>
    <row r="929" spans="1:26" ht="16" x14ac:dyDescent="0.2">
      <c r="A929" s="120"/>
      <c r="B929" s="131"/>
      <c r="C929" s="131"/>
      <c r="D929" s="132"/>
      <c r="E929" s="133"/>
      <c r="F929" s="134"/>
      <c r="G929" s="133"/>
      <c r="H929" s="135"/>
      <c r="I929" s="110"/>
      <c r="J929" s="110"/>
      <c r="K929" s="110"/>
      <c r="L929" s="110"/>
      <c r="M929" s="110"/>
      <c r="N929" s="110"/>
      <c r="O929" s="110"/>
      <c r="P929" s="110"/>
      <c r="Q929" s="110"/>
      <c r="R929" s="110"/>
      <c r="S929" s="110"/>
      <c r="T929" s="110"/>
      <c r="U929" s="110"/>
      <c r="V929" s="110"/>
      <c r="W929" s="110"/>
      <c r="X929" s="110"/>
      <c r="Y929" s="110"/>
      <c r="Z929" s="110"/>
    </row>
    <row r="930" spans="1:26" ht="16" x14ac:dyDescent="0.2">
      <c r="A930" s="120"/>
      <c r="B930" s="131"/>
      <c r="C930" s="131"/>
      <c r="D930" s="132"/>
      <c r="E930" s="133"/>
      <c r="F930" s="134"/>
      <c r="G930" s="133"/>
      <c r="H930" s="135"/>
      <c r="I930" s="110"/>
      <c r="J930" s="110"/>
      <c r="K930" s="110"/>
      <c r="L930" s="110"/>
      <c r="M930" s="110"/>
      <c r="N930" s="110"/>
      <c r="O930" s="110"/>
      <c r="P930" s="110"/>
      <c r="Q930" s="110"/>
      <c r="R930" s="110"/>
      <c r="S930" s="110"/>
      <c r="T930" s="110"/>
      <c r="U930" s="110"/>
      <c r="V930" s="110"/>
      <c r="W930" s="110"/>
      <c r="X930" s="110"/>
      <c r="Y930" s="110"/>
      <c r="Z930" s="110"/>
    </row>
    <row r="931" spans="1:26" ht="16" x14ac:dyDescent="0.2">
      <c r="A931" s="120"/>
      <c r="B931" s="131"/>
      <c r="C931" s="131"/>
      <c r="D931" s="132"/>
      <c r="E931" s="133"/>
      <c r="F931" s="134"/>
      <c r="G931" s="133"/>
      <c r="H931" s="135"/>
      <c r="I931" s="110"/>
      <c r="J931" s="110"/>
      <c r="K931" s="110"/>
      <c r="L931" s="110"/>
      <c r="M931" s="110"/>
      <c r="N931" s="110"/>
      <c r="O931" s="110"/>
      <c r="P931" s="110"/>
      <c r="Q931" s="110"/>
      <c r="R931" s="110"/>
      <c r="S931" s="110"/>
      <c r="T931" s="110"/>
      <c r="U931" s="110"/>
      <c r="V931" s="110"/>
      <c r="W931" s="110"/>
      <c r="X931" s="110"/>
      <c r="Y931" s="110"/>
      <c r="Z931" s="110"/>
    </row>
    <row r="932" spans="1:26" ht="16" x14ac:dyDescent="0.2">
      <c r="A932" s="120"/>
      <c r="B932" s="131"/>
      <c r="C932" s="131"/>
      <c r="D932" s="132"/>
      <c r="E932" s="133"/>
      <c r="F932" s="134"/>
      <c r="G932" s="133"/>
      <c r="H932" s="135"/>
      <c r="I932" s="110"/>
      <c r="J932" s="110"/>
      <c r="K932" s="110"/>
      <c r="L932" s="110"/>
      <c r="M932" s="110"/>
      <c r="N932" s="110"/>
      <c r="O932" s="110"/>
      <c r="P932" s="110"/>
      <c r="Q932" s="110"/>
      <c r="R932" s="110"/>
      <c r="S932" s="110"/>
      <c r="T932" s="110"/>
      <c r="U932" s="110"/>
      <c r="V932" s="110"/>
      <c r="W932" s="110"/>
      <c r="X932" s="110"/>
      <c r="Y932" s="110"/>
      <c r="Z932" s="110"/>
    </row>
    <row r="933" spans="1:26" ht="16" x14ac:dyDescent="0.2">
      <c r="A933" s="120"/>
      <c r="B933" s="131"/>
      <c r="C933" s="131"/>
      <c r="D933" s="132"/>
      <c r="E933" s="133"/>
      <c r="F933" s="134"/>
      <c r="G933" s="133"/>
      <c r="H933" s="135"/>
      <c r="I933" s="110"/>
      <c r="J933" s="110"/>
      <c r="K933" s="110"/>
      <c r="L933" s="110"/>
      <c r="M933" s="110"/>
      <c r="N933" s="110"/>
      <c r="O933" s="110"/>
      <c r="P933" s="110"/>
      <c r="Q933" s="110"/>
      <c r="R933" s="110"/>
      <c r="S933" s="110"/>
      <c r="T933" s="110"/>
      <c r="U933" s="110"/>
      <c r="V933" s="110"/>
      <c r="W933" s="110"/>
      <c r="X933" s="110"/>
      <c r="Y933" s="110"/>
      <c r="Z933" s="110"/>
    </row>
    <row r="934" spans="1:26" ht="16" x14ac:dyDescent="0.2">
      <c r="A934" s="120"/>
      <c r="B934" s="131"/>
      <c r="C934" s="131"/>
      <c r="D934" s="132"/>
      <c r="E934" s="133"/>
      <c r="F934" s="134"/>
      <c r="G934" s="133"/>
      <c r="H934" s="135"/>
      <c r="I934" s="110"/>
      <c r="J934" s="110"/>
      <c r="K934" s="110"/>
      <c r="L934" s="110"/>
      <c r="M934" s="110"/>
      <c r="N934" s="110"/>
      <c r="O934" s="110"/>
      <c r="P934" s="110"/>
      <c r="Q934" s="110"/>
      <c r="R934" s="110"/>
      <c r="S934" s="110"/>
      <c r="T934" s="110"/>
      <c r="U934" s="110"/>
      <c r="V934" s="110"/>
      <c r="W934" s="110"/>
      <c r="X934" s="110"/>
      <c r="Y934" s="110"/>
      <c r="Z934" s="110"/>
    </row>
    <row r="935" spans="1:26" ht="16" x14ac:dyDescent="0.2">
      <c r="A935" s="120"/>
      <c r="B935" s="131"/>
      <c r="C935" s="131"/>
      <c r="D935" s="132"/>
      <c r="E935" s="133"/>
      <c r="F935" s="134"/>
      <c r="G935" s="133"/>
      <c r="H935" s="135"/>
      <c r="I935" s="110"/>
      <c r="J935" s="110"/>
      <c r="K935" s="110"/>
      <c r="L935" s="110"/>
      <c r="M935" s="110"/>
      <c r="N935" s="110"/>
      <c r="O935" s="110"/>
      <c r="P935" s="110"/>
      <c r="Q935" s="110"/>
      <c r="R935" s="110"/>
      <c r="S935" s="110"/>
      <c r="T935" s="110"/>
      <c r="U935" s="110"/>
      <c r="V935" s="110"/>
      <c r="W935" s="110"/>
      <c r="X935" s="110"/>
      <c r="Y935" s="110"/>
      <c r="Z935" s="110"/>
    </row>
    <row r="936" spans="1:26" ht="16" x14ac:dyDescent="0.2">
      <c r="A936" s="120"/>
      <c r="B936" s="131"/>
      <c r="C936" s="131"/>
      <c r="D936" s="132"/>
      <c r="E936" s="133"/>
      <c r="F936" s="134"/>
      <c r="G936" s="133"/>
      <c r="H936" s="135"/>
      <c r="I936" s="110"/>
      <c r="J936" s="110"/>
      <c r="K936" s="110"/>
      <c r="L936" s="110"/>
      <c r="M936" s="110"/>
      <c r="N936" s="110"/>
      <c r="O936" s="110"/>
      <c r="P936" s="110"/>
      <c r="Q936" s="110"/>
      <c r="R936" s="110"/>
      <c r="S936" s="110"/>
      <c r="T936" s="110"/>
      <c r="U936" s="110"/>
      <c r="V936" s="110"/>
      <c r="W936" s="110"/>
      <c r="X936" s="110"/>
      <c r="Y936" s="110"/>
      <c r="Z936" s="110"/>
    </row>
    <row r="937" spans="1:26" ht="16" x14ac:dyDescent="0.2">
      <c r="A937" s="120"/>
      <c r="B937" s="131"/>
      <c r="C937" s="131"/>
      <c r="D937" s="132"/>
      <c r="E937" s="133"/>
      <c r="F937" s="134"/>
      <c r="G937" s="133"/>
      <c r="H937" s="135"/>
      <c r="I937" s="110"/>
      <c r="J937" s="110"/>
      <c r="K937" s="110"/>
      <c r="L937" s="110"/>
      <c r="M937" s="110"/>
      <c r="N937" s="110"/>
      <c r="O937" s="110"/>
      <c r="P937" s="110"/>
      <c r="Q937" s="110"/>
      <c r="R937" s="110"/>
      <c r="S937" s="110"/>
      <c r="T937" s="110"/>
      <c r="U937" s="110"/>
      <c r="V937" s="110"/>
      <c r="W937" s="110"/>
      <c r="X937" s="110"/>
      <c r="Y937" s="110"/>
      <c r="Z937" s="110"/>
    </row>
    <row r="938" spans="1:26" ht="16" x14ac:dyDescent="0.2">
      <c r="A938" s="120"/>
      <c r="B938" s="131"/>
      <c r="C938" s="131"/>
      <c r="D938" s="132"/>
      <c r="E938" s="133"/>
      <c r="F938" s="134"/>
      <c r="G938" s="133"/>
      <c r="H938" s="135"/>
      <c r="I938" s="110"/>
      <c r="J938" s="110"/>
      <c r="K938" s="110"/>
      <c r="L938" s="110"/>
      <c r="M938" s="110"/>
      <c r="N938" s="110"/>
      <c r="O938" s="110"/>
      <c r="P938" s="110"/>
      <c r="Q938" s="110"/>
      <c r="R938" s="110"/>
      <c r="S938" s="110"/>
      <c r="T938" s="110"/>
      <c r="U938" s="110"/>
      <c r="V938" s="110"/>
      <c r="W938" s="110"/>
      <c r="X938" s="110"/>
      <c r="Y938" s="110"/>
      <c r="Z938" s="110"/>
    </row>
    <row r="939" spans="1:26" ht="16" x14ac:dyDescent="0.2">
      <c r="A939" s="120"/>
      <c r="B939" s="131"/>
      <c r="C939" s="131"/>
      <c r="D939" s="132"/>
      <c r="E939" s="133"/>
      <c r="F939" s="134"/>
      <c r="G939" s="133"/>
      <c r="H939" s="135"/>
      <c r="I939" s="110"/>
      <c r="J939" s="110"/>
      <c r="K939" s="110"/>
      <c r="L939" s="110"/>
      <c r="M939" s="110"/>
      <c r="N939" s="110"/>
      <c r="O939" s="110"/>
      <c r="P939" s="110"/>
      <c r="Q939" s="110"/>
      <c r="R939" s="110"/>
      <c r="S939" s="110"/>
      <c r="T939" s="110"/>
      <c r="U939" s="110"/>
      <c r="V939" s="110"/>
      <c r="W939" s="110"/>
      <c r="X939" s="110"/>
      <c r="Y939" s="110"/>
      <c r="Z939" s="110"/>
    </row>
    <row r="940" spans="1:26" ht="16" x14ac:dyDescent="0.2">
      <c r="A940" s="120"/>
      <c r="B940" s="131"/>
      <c r="C940" s="131"/>
      <c r="D940" s="132"/>
      <c r="E940" s="133"/>
      <c r="F940" s="134"/>
      <c r="G940" s="133"/>
      <c r="H940" s="135"/>
      <c r="I940" s="110"/>
      <c r="J940" s="110"/>
      <c r="K940" s="110"/>
      <c r="L940" s="110"/>
      <c r="M940" s="110"/>
      <c r="N940" s="110"/>
      <c r="O940" s="110"/>
      <c r="P940" s="110"/>
      <c r="Q940" s="110"/>
      <c r="R940" s="110"/>
      <c r="S940" s="110"/>
      <c r="T940" s="110"/>
      <c r="U940" s="110"/>
      <c r="V940" s="110"/>
      <c r="W940" s="110"/>
      <c r="X940" s="110"/>
      <c r="Y940" s="110"/>
      <c r="Z940" s="110"/>
    </row>
    <row r="941" spans="1:26" ht="16" x14ac:dyDescent="0.2">
      <c r="A941" s="120"/>
      <c r="B941" s="131"/>
      <c r="C941" s="131"/>
      <c r="D941" s="132"/>
      <c r="E941" s="133"/>
      <c r="F941" s="134"/>
      <c r="G941" s="133"/>
      <c r="H941" s="135"/>
      <c r="I941" s="110"/>
      <c r="J941" s="110"/>
      <c r="K941" s="110"/>
      <c r="L941" s="110"/>
      <c r="M941" s="110"/>
      <c r="N941" s="110"/>
      <c r="O941" s="110"/>
      <c r="P941" s="110"/>
      <c r="Q941" s="110"/>
      <c r="R941" s="110"/>
      <c r="S941" s="110"/>
      <c r="T941" s="110"/>
      <c r="U941" s="110"/>
      <c r="V941" s="110"/>
      <c r="W941" s="110"/>
      <c r="X941" s="110"/>
      <c r="Y941" s="110"/>
      <c r="Z941" s="110"/>
    </row>
    <row r="942" spans="1:26" ht="16" x14ac:dyDescent="0.2">
      <c r="A942" s="120"/>
      <c r="B942" s="131"/>
      <c r="C942" s="131"/>
      <c r="D942" s="132"/>
      <c r="E942" s="133"/>
      <c r="F942" s="134"/>
      <c r="G942" s="133"/>
      <c r="H942" s="135"/>
      <c r="I942" s="110"/>
      <c r="J942" s="110"/>
      <c r="K942" s="110"/>
      <c r="L942" s="110"/>
      <c r="M942" s="110"/>
      <c r="N942" s="110"/>
      <c r="O942" s="110"/>
      <c r="P942" s="110"/>
      <c r="Q942" s="110"/>
      <c r="R942" s="110"/>
      <c r="S942" s="110"/>
      <c r="T942" s="110"/>
      <c r="U942" s="110"/>
      <c r="V942" s="110"/>
      <c r="W942" s="110"/>
      <c r="X942" s="110"/>
      <c r="Y942" s="110"/>
      <c r="Z942" s="110"/>
    </row>
    <row r="943" spans="1:26" ht="16" x14ac:dyDescent="0.2">
      <c r="A943" s="120"/>
      <c r="B943" s="131"/>
      <c r="C943" s="131"/>
      <c r="D943" s="132"/>
      <c r="E943" s="133"/>
      <c r="F943" s="134"/>
      <c r="G943" s="133"/>
      <c r="H943" s="135"/>
      <c r="I943" s="110"/>
      <c r="J943" s="110"/>
      <c r="K943" s="110"/>
      <c r="L943" s="110"/>
      <c r="M943" s="110"/>
      <c r="N943" s="110"/>
      <c r="O943" s="110"/>
      <c r="P943" s="110"/>
      <c r="Q943" s="110"/>
      <c r="R943" s="110"/>
      <c r="S943" s="110"/>
      <c r="T943" s="110"/>
      <c r="U943" s="110"/>
      <c r="V943" s="110"/>
      <c r="W943" s="110"/>
      <c r="X943" s="110"/>
      <c r="Y943" s="110"/>
      <c r="Z943" s="110"/>
    </row>
    <row r="944" spans="1:26" ht="16" x14ac:dyDescent="0.2">
      <c r="A944" s="120"/>
      <c r="B944" s="131"/>
      <c r="C944" s="131"/>
      <c r="D944" s="132"/>
      <c r="E944" s="133"/>
      <c r="F944" s="134"/>
      <c r="G944" s="133"/>
      <c r="H944" s="135"/>
      <c r="I944" s="110"/>
      <c r="J944" s="110"/>
      <c r="K944" s="110"/>
      <c r="L944" s="110"/>
      <c r="M944" s="110"/>
      <c r="N944" s="110"/>
      <c r="O944" s="110"/>
      <c r="P944" s="110"/>
      <c r="Q944" s="110"/>
      <c r="R944" s="110"/>
      <c r="S944" s="110"/>
      <c r="T944" s="110"/>
      <c r="U944" s="110"/>
      <c r="V944" s="110"/>
      <c r="W944" s="110"/>
      <c r="X944" s="110"/>
      <c r="Y944" s="110"/>
      <c r="Z944" s="110"/>
    </row>
    <row r="945" spans="1:26" ht="16" x14ac:dyDescent="0.2">
      <c r="A945" s="120"/>
      <c r="B945" s="131"/>
      <c r="C945" s="131"/>
      <c r="D945" s="132"/>
      <c r="E945" s="133"/>
      <c r="F945" s="134"/>
      <c r="G945" s="133"/>
      <c r="H945" s="135"/>
      <c r="I945" s="110"/>
      <c r="J945" s="110"/>
      <c r="K945" s="110"/>
      <c r="L945" s="110"/>
      <c r="M945" s="110"/>
      <c r="N945" s="110"/>
      <c r="O945" s="110"/>
      <c r="P945" s="110"/>
      <c r="Q945" s="110"/>
      <c r="R945" s="110"/>
      <c r="S945" s="110"/>
      <c r="T945" s="110"/>
      <c r="U945" s="110"/>
      <c r="V945" s="110"/>
      <c r="W945" s="110"/>
      <c r="X945" s="110"/>
      <c r="Y945" s="110"/>
      <c r="Z945" s="110"/>
    </row>
    <row r="946" spans="1:26" ht="16" x14ac:dyDescent="0.2">
      <c r="A946" s="120"/>
      <c r="B946" s="131"/>
      <c r="C946" s="131"/>
      <c r="D946" s="132"/>
      <c r="E946" s="133"/>
      <c r="F946" s="134"/>
      <c r="G946" s="133"/>
      <c r="H946" s="135"/>
      <c r="I946" s="110"/>
      <c r="J946" s="110"/>
      <c r="K946" s="110"/>
      <c r="L946" s="110"/>
      <c r="M946" s="110"/>
      <c r="N946" s="110"/>
      <c r="O946" s="110"/>
      <c r="P946" s="110"/>
      <c r="Q946" s="110"/>
      <c r="R946" s="110"/>
      <c r="S946" s="110"/>
      <c r="T946" s="110"/>
      <c r="U946" s="110"/>
      <c r="V946" s="110"/>
      <c r="W946" s="110"/>
      <c r="X946" s="110"/>
      <c r="Y946" s="110"/>
      <c r="Z946" s="110"/>
    </row>
    <row r="947" spans="1:26" ht="16" x14ac:dyDescent="0.2">
      <c r="A947" s="120"/>
      <c r="B947" s="131"/>
      <c r="C947" s="131"/>
      <c r="D947" s="132"/>
      <c r="E947" s="133"/>
      <c r="F947" s="134"/>
      <c r="G947" s="133"/>
      <c r="H947" s="135"/>
      <c r="I947" s="110"/>
      <c r="J947" s="110"/>
      <c r="K947" s="110"/>
      <c r="L947" s="110"/>
      <c r="M947" s="110"/>
      <c r="N947" s="110"/>
      <c r="O947" s="110"/>
      <c r="P947" s="110"/>
      <c r="Q947" s="110"/>
      <c r="R947" s="110"/>
      <c r="S947" s="110"/>
      <c r="T947" s="110"/>
      <c r="U947" s="110"/>
      <c r="V947" s="110"/>
      <c r="W947" s="110"/>
      <c r="X947" s="110"/>
      <c r="Y947" s="110"/>
      <c r="Z947" s="110"/>
    </row>
    <row r="948" spans="1:26" ht="16" x14ac:dyDescent="0.2">
      <c r="A948" s="120"/>
      <c r="B948" s="131"/>
      <c r="C948" s="131"/>
      <c r="D948" s="132"/>
      <c r="E948" s="133"/>
      <c r="F948" s="134"/>
      <c r="G948" s="133"/>
      <c r="H948" s="135"/>
      <c r="I948" s="110"/>
      <c r="J948" s="110"/>
      <c r="K948" s="110"/>
      <c r="L948" s="110"/>
      <c r="M948" s="110"/>
      <c r="N948" s="110"/>
      <c r="O948" s="110"/>
      <c r="P948" s="110"/>
      <c r="Q948" s="110"/>
      <c r="R948" s="110"/>
      <c r="S948" s="110"/>
      <c r="T948" s="110"/>
      <c r="U948" s="110"/>
      <c r="V948" s="110"/>
      <c r="W948" s="110"/>
      <c r="X948" s="110"/>
      <c r="Y948" s="110"/>
      <c r="Z948" s="110"/>
    </row>
    <row r="949" spans="1:26" ht="16" x14ac:dyDescent="0.2">
      <c r="A949" s="120"/>
      <c r="B949" s="131"/>
      <c r="C949" s="131"/>
      <c r="D949" s="132"/>
      <c r="E949" s="133"/>
      <c r="F949" s="134"/>
      <c r="G949" s="133"/>
      <c r="H949" s="135"/>
      <c r="I949" s="110"/>
      <c r="J949" s="110"/>
      <c r="K949" s="110"/>
      <c r="L949" s="110"/>
      <c r="M949" s="110"/>
      <c r="N949" s="110"/>
      <c r="O949" s="110"/>
      <c r="P949" s="110"/>
      <c r="Q949" s="110"/>
      <c r="R949" s="110"/>
      <c r="S949" s="110"/>
      <c r="T949" s="110"/>
      <c r="U949" s="110"/>
      <c r="V949" s="110"/>
      <c r="W949" s="110"/>
      <c r="X949" s="110"/>
      <c r="Y949" s="110"/>
      <c r="Z949" s="110"/>
    </row>
    <row r="950" spans="1:26" ht="16" x14ac:dyDescent="0.2">
      <c r="A950" s="120"/>
      <c r="B950" s="131"/>
      <c r="C950" s="131"/>
      <c r="D950" s="132"/>
      <c r="E950" s="133"/>
      <c r="F950" s="134"/>
      <c r="G950" s="133"/>
      <c r="H950" s="135"/>
      <c r="I950" s="110"/>
      <c r="J950" s="110"/>
      <c r="K950" s="110"/>
      <c r="L950" s="110"/>
      <c r="M950" s="110"/>
      <c r="N950" s="110"/>
      <c r="O950" s="110"/>
      <c r="P950" s="110"/>
      <c r="Q950" s="110"/>
      <c r="R950" s="110"/>
      <c r="S950" s="110"/>
      <c r="T950" s="110"/>
      <c r="U950" s="110"/>
      <c r="V950" s="110"/>
      <c r="W950" s="110"/>
      <c r="X950" s="110"/>
      <c r="Y950" s="110"/>
      <c r="Z950" s="110"/>
    </row>
    <row r="951" spans="1:26" ht="16" x14ac:dyDescent="0.2">
      <c r="A951" s="120"/>
      <c r="B951" s="131"/>
      <c r="C951" s="131"/>
      <c r="D951" s="132"/>
      <c r="E951" s="133"/>
      <c r="F951" s="134"/>
      <c r="G951" s="133"/>
      <c r="H951" s="135"/>
      <c r="I951" s="110"/>
      <c r="J951" s="110"/>
      <c r="K951" s="110"/>
      <c r="L951" s="110"/>
      <c r="M951" s="110"/>
      <c r="N951" s="110"/>
      <c r="O951" s="110"/>
      <c r="P951" s="110"/>
      <c r="Q951" s="110"/>
      <c r="R951" s="110"/>
      <c r="S951" s="110"/>
      <c r="T951" s="110"/>
      <c r="U951" s="110"/>
      <c r="V951" s="110"/>
      <c r="W951" s="110"/>
      <c r="X951" s="110"/>
      <c r="Y951" s="110"/>
      <c r="Z951" s="110"/>
    </row>
    <row r="952" spans="1:26" ht="16" x14ac:dyDescent="0.2">
      <c r="A952" s="120"/>
      <c r="B952" s="131"/>
      <c r="C952" s="131"/>
      <c r="D952" s="132"/>
      <c r="E952" s="133"/>
      <c r="F952" s="134"/>
      <c r="G952" s="133"/>
      <c r="H952" s="135"/>
      <c r="I952" s="110"/>
      <c r="J952" s="110"/>
      <c r="K952" s="110"/>
      <c r="L952" s="110"/>
      <c r="M952" s="110"/>
      <c r="N952" s="110"/>
      <c r="O952" s="110"/>
      <c r="P952" s="110"/>
      <c r="Q952" s="110"/>
      <c r="R952" s="110"/>
      <c r="S952" s="110"/>
      <c r="T952" s="110"/>
      <c r="U952" s="110"/>
      <c r="V952" s="110"/>
      <c r="W952" s="110"/>
      <c r="X952" s="110"/>
      <c r="Y952" s="110"/>
      <c r="Z952" s="110"/>
    </row>
    <row r="953" spans="1:26" ht="16" x14ac:dyDescent="0.2">
      <c r="A953" s="120"/>
      <c r="B953" s="131"/>
      <c r="C953" s="131"/>
      <c r="D953" s="132"/>
      <c r="E953" s="133"/>
      <c r="F953" s="134"/>
      <c r="G953" s="133"/>
      <c r="H953" s="135"/>
      <c r="I953" s="110"/>
      <c r="J953" s="110"/>
      <c r="K953" s="110"/>
      <c r="L953" s="110"/>
      <c r="M953" s="110"/>
      <c r="N953" s="110"/>
      <c r="O953" s="110"/>
      <c r="P953" s="110"/>
      <c r="Q953" s="110"/>
      <c r="R953" s="110"/>
      <c r="S953" s="110"/>
      <c r="T953" s="110"/>
      <c r="U953" s="110"/>
      <c r="V953" s="110"/>
      <c r="W953" s="110"/>
      <c r="X953" s="110"/>
      <c r="Y953" s="110"/>
      <c r="Z953" s="110"/>
    </row>
    <row r="954" spans="1:26" ht="16" x14ac:dyDescent="0.2">
      <c r="A954" s="120"/>
      <c r="B954" s="131"/>
      <c r="C954" s="131"/>
      <c r="D954" s="132"/>
      <c r="E954" s="133"/>
      <c r="F954" s="134"/>
      <c r="G954" s="133"/>
      <c r="H954" s="135"/>
      <c r="I954" s="110"/>
      <c r="J954" s="110"/>
      <c r="K954" s="110"/>
      <c r="L954" s="110"/>
      <c r="M954" s="110"/>
      <c r="N954" s="110"/>
      <c r="O954" s="110"/>
      <c r="P954" s="110"/>
      <c r="Q954" s="110"/>
      <c r="R954" s="110"/>
      <c r="S954" s="110"/>
      <c r="T954" s="110"/>
      <c r="U954" s="110"/>
      <c r="V954" s="110"/>
      <c r="W954" s="110"/>
      <c r="X954" s="110"/>
      <c r="Y954" s="110"/>
      <c r="Z954" s="110"/>
    </row>
    <row r="955" spans="1:26" ht="16" x14ac:dyDescent="0.2">
      <c r="A955" s="120"/>
      <c r="B955" s="131"/>
      <c r="C955" s="131"/>
      <c r="D955" s="132"/>
      <c r="E955" s="133"/>
      <c r="F955" s="134"/>
      <c r="G955" s="133"/>
      <c r="H955" s="135"/>
      <c r="I955" s="110"/>
      <c r="J955" s="110"/>
      <c r="K955" s="110"/>
      <c r="L955" s="110"/>
      <c r="M955" s="110"/>
      <c r="N955" s="110"/>
      <c r="O955" s="110"/>
      <c r="P955" s="110"/>
      <c r="Q955" s="110"/>
      <c r="R955" s="110"/>
      <c r="S955" s="110"/>
      <c r="T955" s="110"/>
      <c r="U955" s="110"/>
      <c r="V955" s="110"/>
      <c r="W955" s="110"/>
      <c r="X955" s="110"/>
      <c r="Y955" s="110"/>
      <c r="Z955" s="110"/>
    </row>
    <row r="956" spans="1:26" ht="16" x14ac:dyDescent="0.2">
      <c r="A956" s="120"/>
      <c r="B956" s="131"/>
      <c r="C956" s="131"/>
      <c r="D956" s="132"/>
      <c r="E956" s="133"/>
      <c r="F956" s="134"/>
      <c r="G956" s="133"/>
      <c r="H956" s="135"/>
      <c r="I956" s="110"/>
      <c r="J956" s="110"/>
      <c r="K956" s="110"/>
      <c r="L956" s="110"/>
      <c r="M956" s="110"/>
      <c r="N956" s="110"/>
      <c r="O956" s="110"/>
      <c r="P956" s="110"/>
      <c r="Q956" s="110"/>
      <c r="R956" s="110"/>
      <c r="S956" s="110"/>
      <c r="T956" s="110"/>
      <c r="U956" s="110"/>
      <c r="V956" s="110"/>
      <c r="W956" s="110"/>
      <c r="X956" s="110"/>
      <c r="Y956" s="110"/>
      <c r="Z956" s="110"/>
    </row>
    <row r="957" spans="1:26" ht="16" x14ac:dyDescent="0.2">
      <c r="A957" s="120"/>
      <c r="B957" s="131"/>
      <c r="C957" s="131"/>
      <c r="D957" s="132"/>
      <c r="E957" s="133"/>
      <c r="F957" s="134"/>
      <c r="G957" s="133"/>
      <c r="H957" s="135"/>
      <c r="I957" s="110"/>
      <c r="J957" s="110"/>
      <c r="K957" s="110"/>
      <c r="L957" s="110"/>
      <c r="M957" s="110"/>
      <c r="N957" s="110"/>
      <c r="O957" s="110"/>
      <c r="P957" s="110"/>
      <c r="Q957" s="110"/>
      <c r="R957" s="110"/>
      <c r="S957" s="110"/>
      <c r="T957" s="110"/>
      <c r="U957" s="110"/>
      <c r="V957" s="110"/>
      <c r="W957" s="110"/>
      <c r="X957" s="110"/>
      <c r="Y957" s="110"/>
      <c r="Z957" s="110"/>
    </row>
    <row r="958" spans="1:26" ht="16" x14ac:dyDescent="0.2">
      <c r="A958" s="120"/>
      <c r="B958" s="131"/>
      <c r="C958" s="131"/>
      <c r="D958" s="132"/>
      <c r="E958" s="133"/>
      <c r="F958" s="134"/>
      <c r="G958" s="133"/>
      <c r="H958" s="135"/>
      <c r="I958" s="110"/>
      <c r="J958" s="110"/>
      <c r="K958" s="110"/>
      <c r="L958" s="110"/>
      <c r="M958" s="110"/>
      <c r="N958" s="110"/>
      <c r="O958" s="110"/>
      <c r="P958" s="110"/>
      <c r="Q958" s="110"/>
      <c r="R958" s="110"/>
      <c r="S958" s="110"/>
      <c r="T958" s="110"/>
      <c r="U958" s="110"/>
      <c r="V958" s="110"/>
      <c r="W958" s="110"/>
      <c r="X958" s="110"/>
      <c r="Y958" s="110"/>
      <c r="Z958" s="110"/>
    </row>
    <row r="959" spans="1:26" ht="16" x14ac:dyDescent="0.2">
      <c r="A959" s="120"/>
      <c r="B959" s="131"/>
      <c r="C959" s="131"/>
      <c r="D959" s="132"/>
      <c r="E959" s="133"/>
      <c r="F959" s="134"/>
      <c r="G959" s="133"/>
      <c r="H959" s="135"/>
      <c r="I959" s="110"/>
      <c r="J959" s="110"/>
      <c r="K959" s="110"/>
      <c r="L959" s="110"/>
      <c r="M959" s="110"/>
      <c r="N959" s="110"/>
      <c r="O959" s="110"/>
      <c r="P959" s="110"/>
      <c r="Q959" s="110"/>
      <c r="R959" s="110"/>
      <c r="S959" s="110"/>
      <c r="T959" s="110"/>
      <c r="U959" s="110"/>
      <c r="V959" s="110"/>
      <c r="W959" s="110"/>
      <c r="X959" s="110"/>
      <c r="Y959" s="110"/>
      <c r="Z959" s="110"/>
    </row>
    <row r="960" spans="1:26" ht="16" x14ac:dyDescent="0.2">
      <c r="A960" s="120"/>
      <c r="B960" s="131"/>
      <c r="C960" s="131"/>
      <c r="D960" s="132"/>
      <c r="E960" s="133"/>
      <c r="F960" s="134"/>
      <c r="G960" s="133"/>
      <c r="H960" s="135"/>
      <c r="I960" s="110"/>
      <c r="J960" s="110"/>
      <c r="K960" s="110"/>
      <c r="L960" s="110"/>
      <c r="M960" s="110"/>
      <c r="N960" s="110"/>
      <c r="O960" s="110"/>
      <c r="P960" s="110"/>
      <c r="Q960" s="110"/>
      <c r="R960" s="110"/>
      <c r="S960" s="110"/>
      <c r="T960" s="110"/>
      <c r="U960" s="110"/>
      <c r="V960" s="110"/>
      <c r="W960" s="110"/>
      <c r="X960" s="110"/>
      <c r="Y960" s="110"/>
      <c r="Z960" s="110"/>
    </row>
    <row r="961" spans="1:26" ht="16" x14ac:dyDescent="0.2">
      <c r="A961" s="120"/>
      <c r="B961" s="131"/>
      <c r="C961" s="131"/>
      <c r="D961" s="132"/>
      <c r="E961" s="133"/>
      <c r="F961" s="134"/>
      <c r="G961" s="133"/>
      <c r="H961" s="135"/>
      <c r="I961" s="110"/>
      <c r="J961" s="110"/>
      <c r="K961" s="110"/>
      <c r="L961" s="110"/>
      <c r="M961" s="110"/>
      <c r="N961" s="110"/>
      <c r="O961" s="110"/>
      <c r="P961" s="110"/>
      <c r="Q961" s="110"/>
      <c r="R961" s="110"/>
      <c r="S961" s="110"/>
      <c r="T961" s="110"/>
      <c r="U961" s="110"/>
      <c r="V961" s="110"/>
      <c r="W961" s="110"/>
      <c r="X961" s="110"/>
      <c r="Y961" s="110"/>
      <c r="Z961" s="110"/>
    </row>
    <row r="962" spans="1:26" ht="16" x14ac:dyDescent="0.2">
      <c r="A962" s="120"/>
      <c r="B962" s="131"/>
      <c r="C962" s="131"/>
      <c r="D962" s="132"/>
      <c r="E962" s="133"/>
      <c r="F962" s="134"/>
      <c r="G962" s="133"/>
      <c r="H962" s="135"/>
      <c r="I962" s="110"/>
      <c r="J962" s="110"/>
      <c r="K962" s="110"/>
      <c r="L962" s="110"/>
      <c r="M962" s="110"/>
      <c r="N962" s="110"/>
      <c r="O962" s="110"/>
      <c r="P962" s="110"/>
      <c r="Q962" s="110"/>
      <c r="R962" s="110"/>
      <c r="S962" s="110"/>
      <c r="T962" s="110"/>
      <c r="U962" s="110"/>
      <c r="V962" s="110"/>
      <c r="W962" s="110"/>
      <c r="X962" s="110"/>
      <c r="Y962" s="110"/>
      <c r="Z962" s="110"/>
    </row>
    <row r="963" spans="1:26" ht="16" x14ac:dyDescent="0.2">
      <c r="A963" s="120"/>
      <c r="B963" s="131"/>
      <c r="C963" s="131"/>
      <c r="D963" s="132"/>
      <c r="E963" s="133"/>
      <c r="F963" s="134"/>
      <c r="G963" s="133"/>
      <c r="H963" s="135"/>
      <c r="I963" s="110"/>
      <c r="J963" s="110"/>
      <c r="K963" s="110"/>
      <c r="L963" s="110"/>
      <c r="M963" s="110"/>
      <c r="N963" s="110"/>
      <c r="O963" s="110"/>
      <c r="P963" s="110"/>
      <c r="Q963" s="110"/>
      <c r="R963" s="110"/>
      <c r="S963" s="110"/>
      <c r="T963" s="110"/>
      <c r="U963" s="110"/>
      <c r="V963" s="110"/>
      <c r="W963" s="110"/>
      <c r="X963" s="110"/>
      <c r="Y963" s="110"/>
      <c r="Z963" s="110"/>
    </row>
    <row r="964" spans="1:26" ht="16" x14ac:dyDescent="0.2">
      <c r="A964" s="120"/>
      <c r="B964" s="131"/>
      <c r="C964" s="131"/>
      <c r="D964" s="132"/>
      <c r="E964" s="133"/>
      <c r="F964" s="134"/>
      <c r="G964" s="133"/>
      <c r="H964" s="135"/>
      <c r="I964" s="110"/>
      <c r="J964" s="110"/>
      <c r="K964" s="110"/>
      <c r="L964" s="110"/>
      <c r="M964" s="110"/>
      <c r="N964" s="110"/>
      <c r="O964" s="110"/>
      <c r="P964" s="110"/>
      <c r="Q964" s="110"/>
      <c r="R964" s="110"/>
      <c r="S964" s="110"/>
      <c r="T964" s="110"/>
      <c r="U964" s="110"/>
      <c r="V964" s="110"/>
      <c r="W964" s="110"/>
      <c r="X964" s="110"/>
      <c r="Y964" s="110"/>
      <c r="Z964" s="110"/>
    </row>
    <row r="965" spans="1:26" ht="16" x14ac:dyDescent="0.2">
      <c r="A965" s="120"/>
      <c r="B965" s="131"/>
      <c r="C965" s="131"/>
      <c r="D965" s="132"/>
      <c r="E965" s="133"/>
      <c r="F965" s="134"/>
      <c r="G965" s="133"/>
      <c r="H965" s="135"/>
      <c r="I965" s="110"/>
      <c r="J965" s="110"/>
      <c r="K965" s="110"/>
      <c r="L965" s="110"/>
      <c r="M965" s="110"/>
      <c r="N965" s="110"/>
      <c r="O965" s="110"/>
      <c r="P965" s="110"/>
      <c r="Q965" s="110"/>
      <c r="R965" s="110"/>
      <c r="S965" s="110"/>
      <c r="T965" s="110"/>
      <c r="U965" s="110"/>
      <c r="V965" s="110"/>
      <c r="W965" s="110"/>
      <c r="X965" s="110"/>
      <c r="Y965" s="110"/>
      <c r="Z965" s="110"/>
    </row>
    <row r="966" spans="1:26" ht="16" x14ac:dyDescent="0.2">
      <c r="A966" s="120"/>
      <c r="B966" s="131"/>
      <c r="C966" s="131"/>
      <c r="D966" s="132"/>
      <c r="E966" s="133"/>
      <c r="F966" s="134"/>
      <c r="G966" s="133"/>
      <c r="H966" s="135"/>
      <c r="I966" s="110"/>
      <c r="J966" s="110"/>
      <c r="K966" s="110"/>
      <c r="L966" s="110"/>
      <c r="M966" s="110"/>
      <c r="N966" s="110"/>
      <c r="O966" s="110"/>
      <c r="P966" s="110"/>
      <c r="Q966" s="110"/>
      <c r="R966" s="110"/>
      <c r="S966" s="110"/>
      <c r="T966" s="110"/>
      <c r="U966" s="110"/>
      <c r="V966" s="110"/>
      <c r="W966" s="110"/>
      <c r="X966" s="110"/>
      <c r="Y966" s="110"/>
      <c r="Z966" s="110"/>
    </row>
    <row r="967" spans="1:26" ht="16" x14ac:dyDescent="0.2">
      <c r="A967" s="120"/>
      <c r="B967" s="131"/>
      <c r="C967" s="131"/>
      <c r="D967" s="132"/>
      <c r="E967" s="133"/>
      <c r="F967" s="134"/>
      <c r="G967" s="133"/>
      <c r="H967" s="135"/>
      <c r="I967" s="110"/>
      <c r="J967" s="110"/>
      <c r="K967" s="110"/>
      <c r="L967" s="110"/>
      <c r="M967" s="110"/>
      <c r="N967" s="110"/>
      <c r="O967" s="110"/>
      <c r="P967" s="110"/>
      <c r="Q967" s="110"/>
      <c r="R967" s="110"/>
      <c r="S967" s="110"/>
      <c r="T967" s="110"/>
      <c r="U967" s="110"/>
      <c r="V967" s="110"/>
      <c r="W967" s="110"/>
      <c r="X967" s="110"/>
      <c r="Y967" s="110"/>
      <c r="Z967" s="110"/>
    </row>
    <row r="968" spans="1:26" ht="16" x14ac:dyDescent="0.2">
      <c r="A968" s="120"/>
      <c r="B968" s="131"/>
      <c r="C968" s="131"/>
      <c r="D968" s="132"/>
      <c r="E968" s="133"/>
      <c r="F968" s="134"/>
      <c r="G968" s="133"/>
      <c r="H968" s="135"/>
      <c r="I968" s="110"/>
      <c r="J968" s="110"/>
      <c r="K968" s="110"/>
      <c r="L968" s="110"/>
      <c r="M968" s="110"/>
      <c r="N968" s="110"/>
      <c r="O968" s="110"/>
      <c r="P968" s="110"/>
      <c r="Q968" s="110"/>
      <c r="R968" s="110"/>
      <c r="S968" s="110"/>
      <c r="T968" s="110"/>
      <c r="U968" s="110"/>
      <c r="V968" s="110"/>
      <c r="W968" s="110"/>
      <c r="X968" s="110"/>
      <c r="Y968" s="110"/>
      <c r="Z968" s="110"/>
    </row>
    <row r="969" spans="1:26" ht="16" x14ac:dyDescent="0.2">
      <c r="A969" s="120"/>
      <c r="B969" s="131"/>
      <c r="C969" s="131"/>
      <c r="D969" s="132"/>
      <c r="E969" s="133"/>
      <c r="F969" s="134"/>
      <c r="G969" s="133"/>
      <c r="H969" s="135"/>
      <c r="I969" s="110"/>
      <c r="J969" s="110"/>
      <c r="K969" s="110"/>
      <c r="L969" s="110"/>
      <c r="M969" s="110"/>
      <c r="N969" s="110"/>
      <c r="O969" s="110"/>
      <c r="P969" s="110"/>
      <c r="Q969" s="110"/>
      <c r="R969" s="110"/>
      <c r="S969" s="110"/>
      <c r="T969" s="110"/>
      <c r="U969" s="110"/>
      <c r="V969" s="110"/>
      <c r="W969" s="110"/>
      <c r="X969" s="110"/>
      <c r="Y969" s="110"/>
      <c r="Z969" s="110"/>
    </row>
    <row r="970" spans="1:26" ht="16" x14ac:dyDescent="0.2">
      <c r="A970" s="120"/>
      <c r="B970" s="131"/>
      <c r="C970" s="131"/>
      <c r="D970" s="132"/>
      <c r="E970" s="133"/>
      <c r="F970" s="134"/>
      <c r="G970" s="133"/>
      <c r="H970" s="135"/>
      <c r="I970" s="110"/>
      <c r="J970" s="110"/>
      <c r="K970" s="110"/>
      <c r="L970" s="110"/>
      <c r="M970" s="110"/>
      <c r="N970" s="110"/>
      <c r="O970" s="110"/>
      <c r="P970" s="110"/>
      <c r="Q970" s="110"/>
      <c r="R970" s="110"/>
      <c r="S970" s="110"/>
      <c r="T970" s="110"/>
      <c r="U970" s="110"/>
      <c r="V970" s="110"/>
      <c r="W970" s="110"/>
      <c r="X970" s="110"/>
      <c r="Y970" s="110"/>
      <c r="Z970" s="110"/>
    </row>
    <row r="971" spans="1:26" ht="16" x14ac:dyDescent="0.2">
      <c r="A971" s="120"/>
      <c r="B971" s="131"/>
      <c r="C971" s="131"/>
      <c r="D971" s="132"/>
      <c r="E971" s="133"/>
      <c r="F971" s="134"/>
      <c r="G971" s="133"/>
      <c r="H971" s="135"/>
      <c r="I971" s="110"/>
      <c r="J971" s="110"/>
      <c r="K971" s="110"/>
      <c r="L971" s="110"/>
      <c r="M971" s="110"/>
      <c r="N971" s="110"/>
      <c r="O971" s="110"/>
      <c r="P971" s="110"/>
      <c r="Q971" s="110"/>
      <c r="R971" s="110"/>
      <c r="S971" s="110"/>
      <c r="T971" s="110"/>
      <c r="U971" s="110"/>
      <c r="V971" s="110"/>
      <c r="W971" s="110"/>
      <c r="X971" s="110"/>
      <c r="Y971" s="110"/>
      <c r="Z971" s="110"/>
    </row>
    <row r="972" spans="1:26" ht="16" x14ac:dyDescent="0.2">
      <c r="A972" s="120"/>
      <c r="B972" s="131"/>
      <c r="C972" s="131"/>
      <c r="D972" s="132"/>
      <c r="E972" s="133"/>
      <c r="F972" s="134"/>
      <c r="G972" s="133"/>
      <c r="H972" s="135"/>
      <c r="I972" s="110"/>
      <c r="J972" s="110"/>
      <c r="K972" s="110"/>
      <c r="L972" s="110"/>
      <c r="M972" s="110"/>
      <c r="N972" s="110"/>
      <c r="O972" s="110"/>
      <c r="P972" s="110"/>
      <c r="Q972" s="110"/>
      <c r="R972" s="110"/>
      <c r="S972" s="110"/>
      <c r="T972" s="110"/>
      <c r="U972" s="110"/>
      <c r="V972" s="110"/>
      <c r="W972" s="110"/>
      <c r="X972" s="110"/>
      <c r="Y972" s="110"/>
      <c r="Z972" s="110"/>
    </row>
    <row r="973" spans="1:26" ht="16" x14ac:dyDescent="0.2">
      <c r="A973" s="120"/>
      <c r="B973" s="131"/>
      <c r="C973" s="131"/>
      <c r="D973" s="132"/>
      <c r="E973" s="133"/>
      <c r="F973" s="134"/>
      <c r="G973" s="133"/>
      <c r="H973" s="135"/>
      <c r="I973" s="110"/>
      <c r="J973" s="110"/>
      <c r="K973" s="110"/>
      <c r="L973" s="110"/>
      <c r="M973" s="110"/>
      <c r="N973" s="110"/>
      <c r="O973" s="110"/>
      <c r="P973" s="110"/>
      <c r="Q973" s="110"/>
      <c r="R973" s="110"/>
      <c r="S973" s="110"/>
      <c r="T973" s="110"/>
      <c r="U973" s="110"/>
      <c r="V973" s="110"/>
      <c r="W973" s="110"/>
      <c r="X973" s="110"/>
      <c r="Y973" s="110"/>
      <c r="Z973" s="110"/>
    </row>
    <row r="974" spans="1:26" ht="16" x14ac:dyDescent="0.2">
      <c r="A974" s="120"/>
      <c r="B974" s="131"/>
      <c r="C974" s="131"/>
      <c r="D974" s="132"/>
      <c r="E974" s="133"/>
      <c r="F974" s="134"/>
      <c r="G974" s="133"/>
      <c r="H974" s="135"/>
      <c r="I974" s="110"/>
      <c r="J974" s="110"/>
      <c r="K974" s="110"/>
      <c r="L974" s="110"/>
      <c r="M974" s="110"/>
      <c r="N974" s="110"/>
      <c r="O974" s="110"/>
      <c r="P974" s="110"/>
      <c r="Q974" s="110"/>
      <c r="R974" s="110"/>
      <c r="S974" s="110"/>
      <c r="T974" s="110"/>
      <c r="U974" s="110"/>
      <c r="V974" s="110"/>
      <c r="W974" s="110"/>
      <c r="X974" s="110"/>
      <c r="Y974" s="110"/>
      <c r="Z974" s="110"/>
    </row>
    <row r="975" spans="1:26" ht="16" x14ac:dyDescent="0.2">
      <c r="A975" s="120"/>
      <c r="B975" s="131"/>
      <c r="C975" s="131"/>
      <c r="D975" s="132"/>
      <c r="E975" s="133"/>
      <c r="F975" s="134"/>
      <c r="G975" s="133"/>
      <c r="H975" s="135"/>
      <c r="I975" s="110"/>
      <c r="J975" s="110"/>
      <c r="K975" s="110"/>
      <c r="L975" s="110"/>
      <c r="M975" s="110"/>
      <c r="N975" s="110"/>
      <c r="O975" s="110"/>
      <c r="P975" s="110"/>
      <c r="Q975" s="110"/>
      <c r="R975" s="110"/>
      <c r="S975" s="110"/>
      <c r="T975" s="110"/>
      <c r="U975" s="110"/>
      <c r="V975" s="110"/>
      <c r="W975" s="110"/>
      <c r="X975" s="110"/>
      <c r="Y975" s="110"/>
      <c r="Z975" s="110"/>
    </row>
    <row r="976" spans="1:26" ht="16" x14ac:dyDescent="0.2">
      <c r="A976" s="120"/>
      <c r="B976" s="131"/>
      <c r="C976" s="131"/>
      <c r="D976" s="132"/>
      <c r="E976" s="133"/>
      <c r="F976" s="134"/>
      <c r="G976" s="133"/>
      <c r="H976" s="135"/>
      <c r="I976" s="110"/>
      <c r="J976" s="110"/>
      <c r="K976" s="110"/>
      <c r="L976" s="110"/>
      <c r="M976" s="110"/>
      <c r="N976" s="110"/>
      <c r="O976" s="110"/>
      <c r="P976" s="110"/>
      <c r="Q976" s="110"/>
      <c r="R976" s="110"/>
      <c r="S976" s="110"/>
      <c r="T976" s="110"/>
      <c r="U976" s="110"/>
      <c r="V976" s="110"/>
      <c r="W976" s="110"/>
      <c r="X976" s="110"/>
      <c r="Y976" s="110"/>
      <c r="Z976" s="110"/>
    </row>
    <row r="977" spans="1:26" ht="16" x14ac:dyDescent="0.2">
      <c r="A977" s="120"/>
      <c r="B977" s="131"/>
      <c r="C977" s="131"/>
      <c r="D977" s="132"/>
      <c r="E977" s="133"/>
      <c r="F977" s="134"/>
      <c r="G977" s="133"/>
      <c r="H977" s="135"/>
      <c r="I977" s="110"/>
      <c r="J977" s="110"/>
      <c r="K977" s="110"/>
      <c r="L977" s="110"/>
      <c r="M977" s="110"/>
      <c r="N977" s="110"/>
      <c r="O977" s="110"/>
      <c r="P977" s="110"/>
      <c r="Q977" s="110"/>
      <c r="R977" s="110"/>
      <c r="S977" s="110"/>
      <c r="T977" s="110"/>
      <c r="U977" s="110"/>
      <c r="V977" s="110"/>
      <c r="W977" s="110"/>
      <c r="X977" s="110"/>
      <c r="Y977" s="110"/>
      <c r="Z977" s="110"/>
    </row>
    <row r="978" spans="1:26" ht="16" x14ac:dyDescent="0.2">
      <c r="A978" s="120"/>
      <c r="B978" s="131"/>
      <c r="C978" s="131"/>
      <c r="D978" s="132"/>
      <c r="E978" s="133"/>
      <c r="F978" s="134"/>
      <c r="G978" s="133"/>
      <c r="H978" s="135"/>
      <c r="I978" s="110"/>
      <c r="J978" s="110"/>
      <c r="K978" s="110"/>
      <c r="L978" s="110"/>
      <c r="M978" s="110"/>
      <c r="N978" s="110"/>
      <c r="O978" s="110"/>
      <c r="P978" s="110"/>
      <c r="Q978" s="110"/>
      <c r="R978" s="110"/>
      <c r="S978" s="110"/>
      <c r="T978" s="110"/>
      <c r="U978" s="110"/>
      <c r="V978" s="110"/>
      <c r="W978" s="110"/>
      <c r="X978" s="110"/>
      <c r="Y978" s="110"/>
      <c r="Z978" s="110"/>
    </row>
    <row r="979" spans="1:26" ht="16" x14ac:dyDescent="0.2">
      <c r="A979" s="120"/>
      <c r="B979" s="131"/>
      <c r="C979" s="131"/>
      <c r="D979" s="132"/>
      <c r="E979" s="133"/>
      <c r="F979" s="134"/>
      <c r="G979" s="133"/>
      <c r="H979" s="135"/>
      <c r="I979" s="110"/>
      <c r="J979" s="110"/>
      <c r="K979" s="110"/>
      <c r="L979" s="110"/>
      <c r="M979" s="110"/>
      <c r="N979" s="110"/>
      <c r="O979" s="110"/>
      <c r="P979" s="110"/>
      <c r="Q979" s="110"/>
      <c r="R979" s="110"/>
      <c r="S979" s="110"/>
      <c r="T979" s="110"/>
      <c r="U979" s="110"/>
      <c r="V979" s="110"/>
      <c r="W979" s="110"/>
      <c r="X979" s="110"/>
      <c r="Y979" s="110"/>
      <c r="Z979" s="110"/>
    </row>
    <row r="980" spans="1:26" ht="16" x14ac:dyDescent="0.2">
      <c r="A980" s="120"/>
      <c r="B980" s="131"/>
      <c r="C980" s="131"/>
      <c r="D980" s="132"/>
      <c r="E980" s="133"/>
      <c r="F980" s="134"/>
      <c r="G980" s="133"/>
      <c r="H980" s="135"/>
      <c r="I980" s="110"/>
      <c r="J980" s="110"/>
      <c r="K980" s="110"/>
      <c r="L980" s="110"/>
      <c r="M980" s="110"/>
      <c r="N980" s="110"/>
      <c r="O980" s="110"/>
      <c r="P980" s="110"/>
      <c r="Q980" s="110"/>
      <c r="R980" s="110"/>
      <c r="S980" s="110"/>
      <c r="T980" s="110"/>
      <c r="U980" s="110"/>
      <c r="V980" s="110"/>
      <c r="W980" s="110"/>
      <c r="X980" s="110"/>
      <c r="Y980" s="110"/>
      <c r="Z980" s="110"/>
    </row>
    <row r="981" spans="1:26" ht="16" x14ac:dyDescent="0.2">
      <c r="A981" s="120"/>
      <c r="B981" s="131"/>
      <c r="C981" s="131"/>
      <c r="D981" s="132"/>
      <c r="E981" s="133"/>
      <c r="F981" s="134"/>
      <c r="G981" s="133"/>
      <c r="H981" s="135"/>
      <c r="I981" s="110"/>
      <c r="J981" s="110"/>
      <c r="K981" s="110"/>
      <c r="L981" s="110"/>
      <c r="M981" s="110"/>
      <c r="N981" s="110"/>
      <c r="O981" s="110"/>
      <c r="P981" s="110"/>
      <c r="Q981" s="110"/>
      <c r="R981" s="110"/>
      <c r="S981" s="110"/>
      <c r="T981" s="110"/>
      <c r="U981" s="110"/>
      <c r="V981" s="110"/>
      <c r="W981" s="110"/>
      <c r="X981" s="110"/>
      <c r="Y981" s="110"/>
      <c r="Z981" s="110"/>
    </row>
    <row r="982" spans="1:26" ht="16" x14ac:dyDescent="0.2">
      <c r="A982" s="120"/>
      <c r="B982" s="131"/>
      <c r="C982" s="131"/>
      <c r="D982" s="132"/>
      <c r="E982" s="133"/>
      <c r="F982" s="134"/>
      <c r="G982" s="133"/>
      <c r="H982" s="135"/>
      <c r="I982" s="110"/>
      <c r="J982" s="110"/>
      <c r="K982" s="110"/>
      <c r="L982" s="110"/>
      <c r="M982" s="110"/>
      <c r="N982" s="110"/>
      <c r="O982" s="110"/>
      <c r="P982" s="110"/>
      <c r="Q982" s="110"/>
      <c r="R982" s="110"/>
      <c r="S982" s="110"/>
      <c r="T982" s="110"/>
      <c r="U982" s="110"/>
      <c r="V982" s="110"/>
      <c r="W982" s="110"/>
      <c r="X982" s="110"/>
      <c r="Y982" s="110"/>
      <c r="Z982" s="110"/>
    </row>
    <row r="983" spans="1:26" ht="16" x14ac:dyDescent="0.2">
      <c r="A983" s="120"/>
      <c r="B983" s="131"/>
      <c r="C983" s="131"/>
      <c r="D983" s="132"/>
      <c r="E983" s="133"/>
      <c r="F983" s="134"/>
      <c r="G983" s="133"/>
      <c r="H983" s="135"/>
      <c r="I983" s="110"/>
      <c r="J983" s="110"/>
      <c r="K983" s="110"/>
      <c r="L983" s="110"/>
      <c r="M983" s="110"/>
      <c r="N983" s="110"/>
      <c r="O983" s="110"/>
      <c r="P983" s="110"/>
      <c r="Q983" s="110"/>
      <c r="R983" s="110"/>
      <c r="S983" s="110"/>
      <c r="T983" s="110"/>
      <c r="U983" s="110"/>
      <c r="V983" s="110"/>
      <c r="W983" s="110"/>
      <c r="X983" s="110"/>
      <c r="Y983" s="110"/>
      <c r="Z983" s="110"/>
    </row>
    <row r="984" spans="1:26" ht="16" x14ac:dyDescent="0.2">
      <c r="A984" s="120"/>
      <c r="B984" s="131"/>
      <c r="C984" s="131"/>
      <c r="D984" s="132"/>
      <c r="E984" s="133"/>
      <c r="F984" s="134"/>
      <c r="G984" s="133"/>
      <c r="H984" s="135"/>
      <c r="I984" s="110"/>
      <c r="J984" s="110"/>
      <c r="K984" s="110"/>
      <c r="L984" s="110"/>
      <c r="M984" s="110"/>
      <c r="N984" s="110"/>
      <c r="O984" s="110"/>
      <c r="P984" s="110"/>
      <c r="Q984" s="110"/>
      <c r="R984" s="110"/>
      <c r="S984" s="110"/>
      <c r="T984" s="110"/>
      <c r="U984" s="110"/>
      <c r="V984" s="110"/>
      <c r="W984" s="110"/>
      <c r="X984" s="110"/>
      <c r="Y984" s="110"/>
      <c r="Z984" s="110"/>
    </row>
    <row r="985" spans="1:26" ht="16" x14ac:dyDescent="0.2">
      <c r="A985" s="120"/>
      <c r="B985" s="131"/>
      <c r="C985" s="131"/>
      <c r="D985" s="132"/>
      <c r="E985" s="133"/>
      <c r="F985" s="134"/>
      <c r="G985" s="133"/>
      <c r="H985" s="135"/>
      <c r="I985" s="110"/>
      <c r="J985" s="110"/>
      <c r="K985" s="110"/>
      <c r="L985" s="110"/>
      <c r="M985" s="110"/>
      <c r="N985" s="110"/>
      <c r="O985" s="110"/>
      <c r="P985" s="110"/>
      <c r="Q985" s="110"/>
      <c r="R985" s="110"/>
      <c r="S985" s="110"/>
      <c r="T985" s="110"/>
      <c r="U985" s="110"/>
      <c r="V985" s="110"/>
      <c r="W985" s="110"/>
      <c r="X985" s="110"/>
      <c r="Y985" s="110"/>
      <c r="Z985" s="110"/>
    </row>
    <row r="986" spans="1:26" ht="16" x14ac:dyDescent="0.2">
      <c r="A986" s="120"/>
      <c r="B986" s="131"/>
      <c r="C986" s="131"/>
      <c r="D986" s="132"/>
      <c r="E986" s="133"/>
      <c r="F986" s="134"/>
      <c r="G986" s="133"/>
      <c r="H986" s="135"/>
      <c r="I986" s="110"/>
      <c r="J986" s="110"/>
      <c r="K986" s="110"/>
      <c r="L986" s="110"/>
      <c r="M986" s="110"/>
      <c r="N986" s="110"/>
      <c r="O986" s="110"/>
      <c r="P986" s="110"/>
      <c r="Q986" s="110"/>
      <c r="R986" s="110"/>
      <c r="S986" s="110"/>
      <c r="T986" s="110"/>
      <c r="U986" s="110"/>
      <c r="V986" s="110"/>
      <c r="W986" s="110"/>
      <c r="X986" s="110"/>
      <c r="Y986" s="110"/>
      <c r="Z986" s="110"/>
    </row>
    <row r="987" spans="1:26" ht="16" x14ac:dyDescent="0.2">
      <c r="A987" s="120"/>
      <c r="B987" s="131"/>
      <c r="C987" s="131"/>
      <c r="D987" s="132"/>
      <c r="E987" s="133"/>
      <c r="F987" s="134"/>
      <c r="G987" s="133"/>
      <c r="H987" s="135"/>
      <c r="I987" s="110"/>
      <c r="J987" s="110"/>
      <c r="K987" s="110"/>
      <c r="L987" s="110"/>
      <c r="M987" s="110"/>
      <c r="N987" s="110"/>
      <c r="O987" s="110"/>
      <c r="P987" s="110"/>
      <c r="Q987" s="110"/>
      <c r="R987" s="110"/>
      <c r="S987" s="110"/>
      <c r="T987" s="110"/>
      <c r="U987" s="110"/>
      <c r="V987" s="110"/>
      <c r="W987" s="110"/>
      <c r="X987" s="110"/>
      <c r="Y987" s="110"/>
      <c r="Z987" s="110"/>
    </row>
    <row r="988" spans="1:26" ht="16" x14ac:dyDescent="0.2">
      <c r="A988" s="120"/>
      <c r="B988" s="131"/>
      <c r="C988" s="131"/>
      <c r="D988" s="132"/>
      <c r="E988" s="133"/>
      <c r="F988" s="134"/>
      <c r="G988" s="133"/>
      <c r="H988" s="135"/>
      <c r="I988" s="110"/>
      <c r="J988" s="110"/>
      <c r="K988" s="110"/>
      <c r="L988" s="110"/>
      <c r="M988" s="110"/>
      <c r="N988" s="110"/>
      <c r="O988" s="110"/>
      <c r="P988" s="110"/>
      <c r="Q988" s="110"/>
      <c r="R988" s="110"/>
      <c r="S988" s="110"/>
      <c r="T988" s="110"/>
      <c r="U988" s="110"/>
      <c r="V988" s="110"/>
      <c r="W988" s="110"/>
      <c r="X988" s="110"/>
      <c r="Y988" s="110"/>
      <c r="Z988" s="110"/>
    </row>
    <row r="989" spans="1:26" ht="16" x14ac:dyDescent="0.2">
      <c r="A989" s="120"/>
      <c r="B989" s="131"/>
      <c r="C989" s="131"/>
      <c r="D989" s="132"/>
      <c r="E989" s="133"/>
      <c r="F989" s="134"/>
      <c r="G989" s="133"/>
      <c r="H989" s="135"/>
      <c r="I989" s="110"/>
      <c r="J989" s="110"/>
      <c r="K989" s="110"/>
      <c r="L989" s="110"/>
      <c r="M989" s="110"/>
      <c r="N989" s="110"/>
      <c r="O989" s="110"/>
      <c r="P989" s="110"/>
      <c r="Q989" s="110"/>
      <c r="R989" s="110"/>
      <c r="S989" s="110"/>
      <c r="T989" s="110"/>
      <c r="U989" s="110"/>
      <c r="V989" s="110"/>
      <c r="W989" s="110"/>
      <c r="X989" s="110"/>
      <c r="Y989" s="110"/>
      <c r="Z989" s="110"/>
    </row>
    <row r="990" spans="1:26" ht="16" x14ac:dyDescent="0.2">
      <c r="A990" s="120"/>
      <c r="B990" s="131"/>
      <c r="C990" s="131"/>
      <c r="D990" s="132"/>
      <c r="E990" s="133"/>
      <c r="F990" s="134"/>
      <c r="G990" s="133"/>
      <c r="H990" s="135"/>
      <c r="I990" s="110"/>
      <c r="J990" s="110"/>
      <c r="K990" s="110"/>
      <c r="L990" s="110"/>
      <c r="M990" s="110"/>
      <c r="N990" s="110"/>
      <c r="O990" s="110"/>
      <c r="P990" s="110"/>
      <c r="Q990" s="110"/>
      <c r="R990" s="110"/>
      <c r="S990" s="110"/>
      <c r="T990" s="110"/>
      <c r="U990" s="110"/>
      <c r="V990" s="110"/>
      <c r="W990" s="110"/>
      <c r="X990" s="110"/>
      <c r="Y990" s="110"/>
      <c r="Z990" s="110"/>
    </row>
    <row r="991" spans="1:26" ht="16" x14ac:dyDescent="0.2">
      <c r="A991" s="120"/>
      <c r="B991" s="131"/>
      <c r="C991" s="131"/>
      <c r="D991" s="132"/>
      <c r="E991" s="133"/>
      <c r="F991" s="134"/>
      <c r="G991" s="133"/>
      <c r="H991" s="135"/>
      <c r="I991" s="110"/>
      <c r="J991" s="110"/>
      <c r="K991" s="110"/>
      <c r="L991" s="110"/>
      <c r="M991" s="110"/>
      <c r="N991" s="110"/>
      <c r="O991" s="110"/>
      <c r="P991" s="110"/>
      <c r="Q991" s="110"/>
      <c r="R991" s="110"/>
      <c r="S991" s="110"/>
      <c r="T991" s="110"/>
      <c r="U991" s="110"/>
      <c r="V991" s="110"/>
      <c r="W991" s="110"/>
      <c r="X991" s="110"/>
      <c r="Y991" s="110"/>
      <c r="Z991" s="110"/>
    </row>
    <row r="992" spans="1:26" ht="16" x14ac:dyDescent="0.2">
      <c r="A992" s="120"/>
      <c r="B992" s="131"/>
      <c r="C992" s="131"/>
      <c r="D992" s="132"/>
      <c r="E992" s="133"/>
      <c r="F992" s="134"/>
      <c r="G992" s="133"/>
      <c r="H992" s="135"/>
      <c r="I992" s="110"/>
      <c r="J992" s="110"/>
      <c r="K992" s="110"/>
      <c r="L992" s="110"/>
      <c r="M992" s="110"/>
      <c r="N992" s="110"/>
      <c r="O992" s="110"/>
      <c r="P992" s="110"/>
      <c r="Q992" s="110"/>
      <c r="R992" s="110"/>
      <c r="S992" s="110"/>
      <c r="T992" s="110"/>
      <c r="U992" s="110"/>
      <c r="V992" s="110"/>
      <c r="W992" s="110"/>
      <c r="X992" s="110"/>
      <c r="Y992" s="110"/>
      <c r="Z992" s="110"/>
    </row>
    <row r="993" spans="1:26" ht="16" x14ac:dyDescent="0.2">
      <c r="A993" s="120"/>
      <c r="B993" s="131"/>
      <c r="C993" s="131"/>
      <c r="D993" s="132"/>
      <c r="E993" s="133"/>
      <c r="F993" s="134"/>
      <c r="G993" s="133"/>
      <c r="H993" s="135"/>
      <c r="I993" s="110"/>
      <c r="J993" s="110"/>
      <c r="K993" s="110"/>
      <c r="L993" s="110"/>
      <c r="M993" s="110"/>
      <c r="N993" s="110"/>
      <c r="O993" s="110"/>
      <c r="P993" s="110"/>
      <c r="Q993" s="110"/>
      <c r="R993" s="110"/>
      <c r="S993" s="110"/>
      <c r="T993" s="110"/>
      <c r="U993" s="110"/>
      <c r="V993" s="110"/>
      <c r="W993" s="110"/>
      <c r="X993" s="110"/>
      <c r="Y993" s="110"/>
      <c r="Z993" s="110"/>
    </row>
    <row r="994" spans="1:26" ht="16" x14ac:dyDescent="0.2">
      <c r="A994" s="120"/>
      <c r="B994" s="131"/>
      <c r="C994" s="131"/>
      <c r="D994" s="132"/>
      <c r="E994" s="133"/>
      <c r="F994" s="134"/>
      <c r="G994" s="133"/>
      <c r="H994" s="135"/>
      <c r="I994" s="110"/>
      <c r="J994" s="110"/>
      <c r="K994" s="110"/>
      <c r="L994" s="110"/>
      <c r="M994" s="110"/>
      <c r="N994" s="110"/>
      <c r="O994" s="110"/>
      <c r="P994" s="110"/>
      <c r="Q994" s="110"/>
      <c r="R994" s="110"/>
      <c r="S994" s="110"/>
      <c r="T994" s="110"/>
      <c r="U994" s="110"/>
      <c r="V994" s="110"/>
      <c r="W994" s="110"/>
      <c r="X994" s="110"/>
      <c r="Y994" s="110"/>
      <c r="Z994" s="110"/>
    </row>
    <row r="995" spans="1:26" ht="16" x14ac:dyDescent="0.2">
      <c r="A995" s="120"/>
      <c r="B995" s="131"/>
      <c r="C995" s="131"/>
      <c r="D995" s="132"/>
      <c r="E995" s="133"/>
      <c r="F995" s="134"/>
      <c r="G995" s="133"/>
      <c r="H995" s="135"/>
      <c r="I995" s="110"/>
      <c r="J995" s="110"/>
      <c r="K995" s="110"/>
      <c r="L995" s="110"/>
      <c r="M995" s="110"/>
      <c r="N995" s="110"/>
      <c r="O995" s="110"/>
      <c r="P995" s="110"/>
      <c r="Q995" s="110"/>
      <c r="R995" s="110"/>
      <c r="S995" s="110"/>
      <c r="T995" s="110"/>
      <c r="U995" s="110"/>
      <c r="V995" s="110"/>
      <c r="W995" s="110"/>
      <c r="X995" s="110"/>
      <c r="Y995" s="110"/>
      <c r="Z995" s="110"/>
    </row>
    <row r="996" spans="1:26" ht="16" x14ac:dyDescent="0.2">
      <c r="A996" s="120"/>
      <c r="B996" s="131"/>
      <c r="C996" s="131"/>
      <c r="D996" s="132"/>
      <c r="E996" s="133"/>
      <c r="F996" s="134"/>
      <c r="G996" s="133"/>
      <c r="H996" s="135"/>
      <c r="I996" s="110"/>
      <c r="J996" s="110"/>
      <c r="K996" s="110"/>
      <c r="L996" s="110"/>
      <c r="M996" s="110"/>
      <c r="N996" s="110"/>
      <c r="O996" s="110"/>
      <c r="P996" s="110"/>
      <c r="Q996" s="110"/>
      <c r="R996" s="110"/>
      <c r="S996" s="110"/>
      <c r="T996" s="110"/>
      <c r="U996" s="110"/>
      <c r="V996" s="110"/>
      <c r="W996" s="110"/>
      <c r="X996" s="110"/>
      <c r="Y996" s="110"/>
      <c r="Z996" s="110"/>
    </row>
    <row r="997" spans="1:26" ht="16" x14ac:dyDescent="0.2">
      <c r="A997" s="120"/>
      <c r="B997" s="131"/>
      <c r="C997" s="131"/>
      <c r="D997" s="132"/>
      <c r="E997" s="133"/>
      <c r="F997" s="134"/>
      <c r="G997" s="133"/>
      <c r="H997" s="135"/>
      <c r="I997" s="110"/>
      <c r="J997" s="110"/>
      <c r="K997" s="110"/>
      <c r="L997" s="110"/>
      <c r="M997" s="110"/>
      <c r="N997" s="110"/>
      <c r="O997" s="110"/>
      <c r="P997" s="110"/>
      <c r="Q997" s="110"/>
      <c r="R997" s="110"/>
      <c r="S997" s="110"/>
      <c r="T997" s="110"/>
      <c r="U997" s="110"/>
      <c r="V997" s="110"/>
      <c r="W997" s="110"/>
      <c r="X997" s="110"/>
      <c r="Y997" s="110"/>
      <c r="Z997" s="110"/>
    </row>
    <row r="998" spans="1:26" ht="16" x14ac:dyDescent="0.2">
      <c r="A998" s="120"/>
      <c r="B998" s="131"/>
      <c r="C998" s="131"/>
      <c r="D998" s="132"/>
      <c r="E998" s="133"/>
      <c r="F998" s="134"/>
      <c r="G998" s="133"/>
      <c r="H998" s="135"/>
      <c r="I998" s="110"/>
      <c r="J998" s="110"/>
      <c r="K998" s="110"/>
      <c r="L998" s="110"/>
      <c r="M998" s="110"/>
      <c r="N998" s="110"/>
      <c r="O998" s="110"/>
      <c r="P998" s="110"/>
      <c r="Q998" s="110"/>
      <c r="R998" s="110"/>
      <c r="S998" s="110"/>
      <c r="T998" s="110"/>
      <c r="U998" s="110"/>
      <c r="V998" s="110"/>
      <c r="W998" s="110"/>
      <c r="X998" s="110"/>
      <c r="Y998" s="110"/>
      <c r="Z998" s="110"/>
    </row>
    <row r="999" spans="1:26" ht="16" x14ac:dyDescent="0.2">
      <c r="A999" s="120"/>
      <c r="B999" s="131"/>
      <c r="C999" s="131"/>
      <c r="D999" s="132"/>
      <c r="E999" s="133"/>
      <c r="F999" s="134"/>
      <c r="G999" s="133"/>
      <c r="H999" s="135"/>
      <c r="I999" s="110"/>
      <c r="J999" s="110"/>
      <c r="K999" s="110"/>
      <c r="L999" s="110"/>
      <c r="M999" s="110"/>
      <c r="N999" s="110"/>
      <c r="O999" s="110"/>
      <c r="P999" s="110"/>
      <c r="Q999" s="110"/>
      <c r="R999" s="110"/>
      <c r="S999" s="110"/>
      <c r="T999" s="110"/>
      <c r="U999" s="110"/>
      <c r="V999" s="110"/>
      <c r="W999" s="110"/>
      <c r="X999" s="110"/>
      <c r="Y999" s="110"/>
      <c r="Z999" s="110"/>
    </row>
    <row r="1000" spans="1:26" ht="16" x14ac:dyDescent="0.2">
      <c r="A1000" s="120"/>
      <c r="B1000" s="131"/>
      <c r="C1000" s="131"/>
      <c r="D1000" s="132"/>
      <c r="E1000" s="133"/>
      <c r="F1000" s="134"/>
      <c r="G1000" s="133"/>
      <c r="H1000" s="135"/>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1:H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6C6AC"/>
  </sheetPr>
  <dimension ref="A1:Z1000"/>
  <sheetViews>
    <sheetView workbookViewId="0">
      <selection activeCell="G18" sqref="G18"/>
    </sheetView>
  </sheetViews>
  <sheetFormatPr baseColWidth="10" defaultColWidth="11.1640625" defaultRowHeight="15" customHeight="1" x14ac:dyDescent="0.2"/>
  <cols>
    <col min="1" max="1" width="8.83203125" customWidth="1"/>
    <col min="2" max="2" width="51.5" customWidth="1"/>
    <col min="3" max="3" width="15.6640625" customWidth="1"/>
    <col min="4" max="4" width="8.83203125" customWidth="1"/>
    <col min="5" max="5" width="14.33203125" customWidth="1"/>
    <col min="6" max="6" width="20" customWidth="1"/>
    <col min="7" max="7" width="61" customWidth="1"/>
    <col min="8" max="8" width="39.83203125" customWidth="1"/>
    <col min="9" max="26" width="8.83203125" customWidth="1"/>
  </cols>
  <sheetData>
    <row r="1" spans="1:26" ht="30.75" customHeight="1" x14ac:dyDescent="0.2">
      <c r="A1" s="660" t="s">
        <v>173</v>
      </c>
      <c r="B1" s="661"/>
      <c r="C1" s="661"/>
      <c r="D1" s="661"/>
      <c r="E1" s="661"/>
      <c r="F1" s="661"/>
      <c r="G1" s="661"/>
      <c r="H1" s="136"/>
      <c r="I1" s="136"/>
      <c r="J1" s="136"/>
      <c r="K1" s="136"/>
      <c r="L1" s="136"/>
      <c r="M1" s="136"/>
      <c r="N1" s="136"/>
      <c r="O1" s="136"/>
      <c r="P1" s="136"/>
      <c r="Q1" s="136"/>
      <c r="R1" s="136"/>
      <c r="S1" s="136"/>
      <c r="T1" s="136"/>
      <c r="U1" s="136"/>
      <c r="V1" s="136"/>
      <c r="W1" s="136"/>
      <c r="X1" s="136"/>
      <c r="Y1" s="136"/>
      <c r="Z1" s="136"/>
    </row>
    <row r="2" spans="1:26" ht="15.75" customHeight="1" x14ac:dyDescent="0.2">
      <c r="A2" s="544" t="s">
        <v>3</v>
      </c>
      <c r="B2" s="544" t="s">
        <v>174</v>
      </c>
      <c r="C2" s="544" t="s">
        <v>175</v>
      </c>
      <c r="D2" s="544" t="s">
        <v>159</v>
      </c>
      <c r="E2" s="544" t="s">
        <v>176</v>
      </c>
      <c r="F2" s="544" t="s">
        <v>177</v>
      </c>
      <c r="G2" s="544" t="s">
        <v>178</v>
      </c>
      <c r="H2" s="137"/>
      <c r="I2" s="137"/>
      <c r="J2" s="137"/>
      <c r="K2" s="137"/>
      <c r="L2" s="137"/>
      <c r="M2" s="137"/>
      <c r="N2" s="137"/>
      <c r="O2" s="137"/>
      <c r="P2" s="137"/>
      <c r="Q2" s="137"/>
      <c r="R2" s="137"/>
      <c r="S2" s="137"/>
      <c r="T2" s="137"/>
      <c r="U2" s="137"/>
      <c r="V2" s="137"/>
      <c r="W2" s="137"/>
      <c r="X2" s="137"/>
      <c r="Y2" s="137"/>
      <c r="Z2" s="137"/>
    </row>
    <row r="3" spans="1:26" ht="15.75" customHeight="1" x14ac:dyDescent="0.2">
      <c r="A3" s="545" t="s">
        <v>22</v>
      </c>
      <c r="B3" s="546" t="s">
        <v>179</v>
      </c>
      <c r="C3" s="545" t="s">
        <v>180</v>
      </c>
      <c r="D3" s="547">
        <v>1</v>
      </c>
      <c r="E3" s="548"/>
      <c r="F3" s="549">
        <f>F4</f>
        <v>80207507.692307711</v>
      </c>
      <c r="G3" s="550"/>
      <c r="H3" s="138"/>
      <c r="I3" s="137"/>
      <c r="J3" s="137"/>
      <c r="K3" s="137"/>
      <c r="L3" s="137"/>
      <c r="M3" s="137"/>
      <c r="N3" s="137"/>
      <c r="O3" s="137"/>
      <c r="P3" s="137"/>
      <c r="Q3" s="137"/>
      <c r="R3" s="137"/>
      <c r="S3" s="137"/>
      <c r="T3" s="137"/>
      <c r="U3" s="137"/>
      <c r="V3" s="137"/>
      <c r="W3" s="137"/>
      <c r="X3" s="137"/>
      <c r="Y3" s="137"/>
      <c r="Z3" s="137"/>
    </row>
    <row r="4" spans="1:26" ht="15.75" customHeight="1" x14ac:dyDescent="0.2">
      <c r="A4" s="544"/>
      <c r="B4" s="551" t="s">
        <v>181</v>
      </c>
      <c r="C4" s="552"/>
      <c r="D4" s="553"/>
      <c r="E4" s="554"/>
      <c r="F4" s="554">
        <f>SUM(F7:F13)</f>
        <v>80207507.692307711</v>
      </c>
      <c r="G4" s="555"/>
      <c r="H4" s="137"/>
      <c r="I4" s="137"/>
      <c r="J4" s="137"/>
      <c r="K4" s="137"/>
      <c r="L4" s="137"/>
      <c r="M4" s="137"/>
      <c r="N4" s="137"/>
      <c r="O4" s="137"/>
      <c r="P4" s="137"/>
      <c r="Q4" s="137"/>
      <c r="R4" s="137"/>
      <c r="S4" s="137"/>
      <c r="T4" s="137"/>
      <c r="U4" s="137"/>
      <c r="V4" s="137"/>
      <c r="W4" s="137"/>
      <c r="X4" s="137"/>
      <c r="Y4" s="137"/>
      <c r="Z4" s="137"/>
    </row>
    <row r="5" spans="1:26" ht="15.75" customHeight="1" x14ac:dyDescent="0.2">
      <c r="A5" s="544"/>
      <c r="B5" s="546" t="s">
        <v>182</v>
      </c>
      <c r="C5" s="550" t="s">
        <v>183</v>
      </c>
      <c r="D5" s="556">
        <v>1</v>
      </c>
      <c r="E5" s="554"/>
      <c r="F5" s="554"/>
      <c r="G5" s="555"/>
      <c r="H5" s="137"/>
      <c r="I5" s="137"/>
      <c r="J5" s="137"/>
      <c r="K5" s="137"/>
      <c r="L5" s="137"/>
      <c r="M5" s="137"/>
      <c r="N5" s="137"/>
      <c r="O5" s="137"/>
      <c r="P5" s="137"/>
      <c r="Q5" s="137"/>
      <c r="R5" s="137"/>
      <c r="S5" s="137"/>
      <c r="T5" s="137"/>
      <c r="U5" s="137"/>
      <c r="V5" s="137"/>
      <c r="W5" s="137"/>
      <c r="X5" s="137"/>
      <c r="Y5" s="137"/>
      <c r="Z5" s="137"/>
    </row>
    <row r="6" spans="1:26" ht="15.75" customHeight="1" x14ac:dyDescent="0.2">
      <c r="A6" s="544"/>
      <c r="B6" s="546" t="s">
        <v>184</v>
      </c>
      <c r="C6" s="550" t="s">
        <v>185</v>
      </c>
      <c r="D6" s="556">
        <v>15</v>
      </c>
      <c r="E6" s="554"/>
      <c r="F6" s="554"/>
      <c r="G6" s="555"/>
      <c r="H6" s="137"/>
      <c r="I6" s="137"/>
      <c r="J6" s="137"/>
      <c r="K6" s="137"/>
      <c r="L6" s="137"/>
      <c r="M6" s="137"/>
      <c r="N6" s="137"/>
      <c r="O6" s="137"/>
      <c r="P6" s="137"/>
      <c r="Q6" s="137"/>
      <c r="R6" s="137"/>
      <c r="S6" s="137"/>
      <c r="T6" s="137"/>
      <c r="U6" s="137"/>
      <c r="V6" s="137"/>
      <c r="W6" s="137"/>
      <c r="X6" s="137"/>
      <c r="Y6" s="137"/>
      <c r="Z6" s="137"/>
    </row>
    <row r="7" spans="1:26" ht="15.75" customHeight="1" x14ac:dyDescent="0.2">
      <c r="A7" s="557">
        <v>1</v>
      </c>
      <c r="B7" s="555" t="s">
        <v>186</v>
      </c>
      <c r="C7" s="550" t="s">
        <v>187</v>
      </c>
      <c r="D7" s="556">
        <f>D6*D5</f>
        <v>15</v>
      </c>
      <c r="E7" s="558">
        <v>100000</v>
      </c>
      <c r="F7" s="548">
        <f t="shared" ref="F7:F13" si="0">D7*E7</f>
        <v>1500000</v>
      </c>
      <c r="G7" s="571" t="s">
        <v>2450</v>
      </c>
      <c r="H7" s="535"/>
      <c r="I7" s="137"/>
      <c r="J7" s="137"/>
      <c r="K7" s="137"/>
      <c r="L7" s="137"/>
      <c r="M7" s="137"/>
      <c r="N7" s="137"/>
      <c r="O7" s="137"/>
      <c r="P7" s="137"/>
      <c r="Q7" s="137"/>
      <c r="R7" s="137"/>
      <c r="S7" s="137"/>
      <c r="T7" s="137"/>
      <c r="U7" s="137"/>
      <c r="V7" s="137"/>
      <c r="W7" s="137"/>
      <c r="X7" s="137"/>
      <c r="Y7" s="137"/>
      <c r="Z7" s="137"/>
    </row>
    <row r="8" spans="1:26" ht="15.75" customHeight="1" x14ac:dyDescent="0.2">
      <c r="A8" s="557">
        <v>2</v>
      </c>
      <c r="B8" s="555" t="s">
        <v>188</v>
      </c>
      <c r="C8" s="550" t="s">
        <v>189</v>
      </c>
      <c r="D8" s="556">
        <f>D5*D6</f>
        <v>15</v>
      </c>
      <c r="E8" s="558">
        <v>20000</v>
      </c>
      <c r="F8" s="548">
        <f t="shared" si="0"/>
        <v>300000</v>
      </c>
      <c r="G8" s="571" t="s">
        <v>2450</v>
      </c>
      <c r="H8" s="535"/>
      <c r="I8" s="137"/>
      <c r="J8" s="137"/>
      <c r="K8" s="137"/>
      <c r="L8" s="137"/>
      <c r="M8" s="137"/>
      <c r="N8" s="137"/>
      <c r="O8" s="137"/>
      <c r="P8" s="137"/>
      <c r="Q8" s="137"/>
      <c r="R8" s="137"/>
      <c r="S8" s="137"/>
      <c r="T8" s="137"/>
      <c r="U8" s="137"/>
      <c r="V8" s="137"/>
      <c r="W8" s="137"/>
      <c r="X8" s="137"/>
      <c r="Y8" s="137"/>
      <c r="Z8" s="137"/>
    </row>
    <row r="9" spans="1:26" ht="15.75" customHeight="1" x14ac:dyDescent="0.2">
      <c r="A9" s="557">
        <v>3</v>
      </c>
      <c r="B9" s="555" t="s">
        <v>190</v>
      </c>
      <c r="C9" s="550" t="s">
        <v>191</v>
      </c>
      <c r="D9" s="556">
        <f>D5*1</f>
        <v>1</v>
      </c>
      <c r="E9" s="558">
        <v>2000000</v>
      </c>
      <c r="F9" s="548">
        <f t="shared" si="0"/>
        <v>2000000</v>
      </c>
      <c r="G9" s="571" t="s">
        <v>2450</v>
      </c>
      <c r="H9" s="535"/>
      <c r="I9" s="137"/>
      <c r="J9" s="137"/>
      <c r="K9" s="137"/>
      <c r="L9" s="137"/>
      <c r="M9" s="137"/>
      <c r="N9" s="137"/>
      <c r="O9" s="137"/>
      <c r="P9" s="137"/>
      <c r="Q9" s="137"/>
      <c r="R9" s="137"/>
      <c r="S9" s="137"/>
      <c r="T9" s="137"/>
      <c r="U9" s="137"/>
      <c r="V9" s="137"/>
      <c r="W9" s="137"/>
      <c r="X9" s="137"/>
      <c r="Y9" s="137"/>
      <c r="Z9" s="137"/>
    </row>
    <row r="10" spans="1:26" ht="15.75" customHeight="1" x14ac:dyDescent="0.2">
      <c r="A10" s="557">
        <v>4</v>
      </c>
      <c r="B10" s="572" t="s">
        <v>2449</v>
      </c>
      <c r="C10" s="550" t="s">
        <v>191</v>
      </c>
      <c r="D10" s="559">
        <v>1</v>
      </c>
      <c r="E10" s="558">
        <v>1500000</v>
      </c>
      <c r="F10" s="548">
        <f t="shared" si="0"/>
        <v>1500000</v>
      </c>
      <c r="G10" s="571" t="s">
        <v>2450</v>
      </c>
      <c r="H10" s="535"/>
      <c r="I10" s="137"/>
      <c r="J10" s="137"/>
      <c r="K10" s="137"/>
      <c r="L10" s="137"/>
      <c r="M10" s="137"/>
      <c r="N10" s="137"/>
      <c r="O10" s="137"/>
      <c r="P10" s="137"/>
      <c r="Q10" s="137"/>
      <c r="R10" s="137"/>
      <c r="S10" s="137"/>
      <c r="T10" s="137"/>
      <c r="U10" s="137"/>
      <c r="V10" s="137"/>
      <c r="W10" s="137"/>
      <c r="X10" s="137"/>
      <c r="Y10" s="137"/>
      <c r="Z10" s="137"/>
    </row>
    <row r="11" spans="1:26" ht="15.75" customHeight="1" x14ac:dyDescent="0.2">
      <c r="A11" s="557">
        <v>5</v>
      </c>
      <c r="B11" s="555" t="s">
        <v>192</v>
      </c>
      <c r="C11" s="550" t="s">
        <v>191</v>
      </c>
      <c r="D11" s="559">
        <f>D5*2</f>
        <v>2</v>
      </c>
      <c r="E11" s="560">
        <v>300000</v>
      </c>
      <c r="F11" s="548">
        <f t="shared" si="0"/>
        <v>600000</v>
      </c>
      <c r="G11" s="571" t="s">
        <v>2461</v>
      </c>
      <c r="H11" s="535"/>
      <c r="I11" s="137"/>
      <c r="J11" s="137"/>
      <c r="K11" s="137"/>
      <c r="L11" s="137"/>
      <c r="M11" s="137"/>
      <c r="N11" s="137"/>
      <c r="O11" s="137"/>
      <c r="P11" s="137"/>
      <c r="Q11" s="137"/>
      <c r="R11" s="137"/>
      <c r="S11" s="137"/>
      <c r="T11" s="137"/>
      <c r="U11" s="137"/>
      <c r="V11" s="137"/>
      <c r="W11" s="137"/>
      <c r="X11" s="137"/>
      <c r="Y11" s="137"/>
      <c r="Z11" s="137"/>
    </row>
    <row r="12" spans="1:26" ht="15.75" customHeight="1" x14ac:dyDescent="0.2">
      <c r="A12" s="557">
        <v>6</v>
      </c>
      <c r="B12" s="555" t="s">
        <v>193</v>
      </c>
      <c r="C12" s="550" t="s">
        <v>191</v>
      </c>
      <c r="D12" s="556">
        <f>D6*D5</f>
        <v>15</v>
      </c>
      <c r="E12" s="558">
        <v>40000</v>
      </c>
      <c r="F12" s="548">
        <f t="shared" si="0"/>
        <v>600000</v>
      </c>
      <c r="G12" s="571" t="s">
        <v>2450</v>
      </c>
      <c r="H12" s="535"/>
      <c r="I12" s="137"/>
      <c r="J12" s="137"/>
      <c r="K12" s="137"/>
      <c r="L12" s="137"/>
      <c r="M12" s="137"/>
      <c r="N12" s="137"/>
      <c r="O12" s="137"/>
      <c r="P12" s="137"/>
      <c r="Q12" s="137"/>
      <c r="R12" s="137"/>
      <c r="S12" s="137"/>
      <c r="T12" s="137"/>
      <c r="U12" s="137"/>
      <c r="V12" s="137"/>
      <c r="W12" s="137"/>
      <c r="X12" s="137"/>
      <c r="Y12" s="137"/>
      <c r="Z12" s="137"/>
    </row>
    <row r="13" spans="1:26" ht="48.75" customHeight="1" x14ac:dyDescent="0.2">
      <c r="A13" s="557">
        <v>7</v>
      </c>
      <c r="B13" s="555" t="s">
        <v>194</v>
      </c>
      <c r="C13" s="550" t="s">
        <v>195</v>
      </c>
      <c r="D13" s="556">
        <v>1</v>
      </c>
      <c r="E13" s="558">
        <f>'B5.1. Xây dựng video bài giảng'!G15</f>
        <v>73707507.692307711</v>
      </c>
      <c r="F13" s="548">
        <f t="shared" si="0"/>
        <v>73707507.692307711</v>
      </c>
      <c r="G13" s="555" t="s">
        <v>196</v>
      </c>
      <c r="H13" s="137"/>
      <c r="I13" s="137"/>
      <c r="J13" s="137"/>
      <c r="K13" s="137"/>
      <c r="L13" s="137"/>
      <c r="M13" s="137"/>
      <c r="N13" s="137"/>
      <c r="O13" s="137"/>
      <c r="P13" s="137"/>
      <c r="Q13" s="137"/>
      <c r="R13" s="137"/>
      <c r="S13" s="137"/>
      <c r="T13" s="137"/>
      <c r="U13" s="137"/>
      <c r="V13" s="137"/>
      <c r="W13" s="137"/>
      <c r="X13" s="137"/>
      <c r="Y13" s="137"/>
      <c r="Z13" s="137"/>
    </row>
    <row r="14" spans="1:26" ht="28.5" customHeight="1" x14ac:dyDescent="0.2">
      <c r="A14" s="544"/>
      <c r="B14" s="544" t="s">
        <v>197</v>
      </c>
      <c r="C14" s="544"/>
      <c r="D14" s="544"/>
      <c r="E14" s="561"/>
      <c r="F14" s="549">
        <f>F3</f>
        <v>80207507.692307711</v>
      </c>
      <c r="G14" s="544"/>
      <c r="H14" s="137"/>
      <c r="I14" s="137"/>
      <c r="J14" s="137"/>
      <c r="K14" s="137"/>
      <c r="L14" s="137"/>
      <c r="M14" s="137"/>
      <c r="N14" s="137"/>
      <c r="O14" s="137"/>
      <c r="P14" s="137"/>
      <c r="Q14" s="137"/>
      <c r="R14" s="137"/>
      <c r="S14" s="137"/>
      <c r="T14" s="137"/>
      <c r="U14" s="137"/>
      <c r="V14" s="137"/>
      <c r="W14" s="137"/>
      <c r="X14" s="137"/>
      <c r="Y14" s="137"/>
      <c r="Z14" s="137"/>
    </row>
    <row r="15" spans="1:26" ht="15.75" customHeight="1" x14ac:dyDescent="0.2">
      <c r="A15" s="544" t="s">
        <v>40</v>
      </c>
      <c r="B15" s="547" t="s">
        <v>198</v>
      </c>
      <c r="C15" s="544" t="s">
        <v>199</v>
      </c>
      <c r="D15" s="544">
        <v>1</v>
      </c>
      <c r="E15" s="558">
        <v>5000000</v>
      </c>
      <c r="F15" s="549">
        <f>E15*D15</f>
        <v>5000000</v>
      </c>
      <c r="G15" s="571" t="s">
        <v>2450</v>
      </c>
      <c r="H15" s="137"/>
      <c r="I15" s="137"/>
      <c r="J15" s="137"/>
      <c r="K15" s="137"/>
      <c r="L15" s="137"/>
      <c r="M15" s="137"/>
      <c r="N15" s="137"/>
      <c r="O15" s="137"/>
      <c r="P15" s="137"/>
      <c r="Q15" s="137"/>
      <c r="R15" s="137"/>
      <c r="S15" s="137"/>
      <c r="T15" s="137"/>
      <c r="U15" s="137"/>
      <c r="V15" s="137"/>
      <c r="W15" s="137"/>
      <c r="X15" s="137"/>
      <c r="Y15" s="137"/>
      <c r="Z15" s="137"/>
    </row>
    <row r="16" spans="1:26" ht="15.75" customHeight="1" x14ac:dyDescent="0.2">
      <c r="A16" s="544"/>
      <c r="B16" s="544" t="s">
        <v>200</v>
      </c>
      <c r="C16" s="544"/>
      <c r="D16" s="544"/>
      <c r="E16" s="561"/>
      <c r="F16" s="562">
        <f>F15+F14</f>
        <v>85207507.692307711</v>
      </c>
      <c r="G16" s="544"/>
      <c r="H16" s="137"/>
      <c r="I16" s="137"/>
      <c r="J16" s="137"/>
      <c r="K16" s="137"/>
      <c r="L16" s="137"/>
      <c r="M16" s="137"/>
      <c r="N16" s="137"/>
      <c r="O16" s="137"/>
      <c r="P16" s="137"/>
      <c r="Q16" s="137"/>
      <c r="R16" s="137"/>
      <c r="S16" s="137"/>
      <c r="T16" s="137"/>
      <c r="U16" s="137"/>
      <c r="V16" s="137"/>
      <c r="W16" s="137"/>
      <c r="X16" s="137"/>
      <c r="Y16" s="137"/>
      <c r="Z16" s="137"/>
    </row>
    <row r="17" spans="1:26" ht="15.75" customHeight="1" x14ac:dyDescent="0.2">
      <c r="A17" s="137"/>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spans="1:26" ht="15.75" customHeight="1" x14ac:dyDescent="0.2">
      <c r="A18" s="137"/>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spans="1:26" ht="15.75" customHeight="1" x14ac:dyDescent="0.2">
      <c r="A19" s="137"/>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spans="1:26" ht="15.75" customHeight="1" x14ac:dyDescent="0.2">
      <c r="A20" s="137"/>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137"/>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2">
      <c r="A22" s="137"/>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2">
      <c r="A23" s="137"/>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137"/>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137"/>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mergeCells count="1">
    <mergeCell ref="A1:G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H21" sqref="H21"/>
    </sheetView>
  </sheetViews>
  <sheetFormatPr baseColWidth="10" defaultColWidth="11.1640625" defaultRowHeight="15" customHeight="1" x14ac:dyDescent="0.2"/>
  <cols>
    <col min="1" max="1" width="10.83203125" customWidth="1"/>
    <col min="2" max="2" width="25.6640625" customWidth="1"/>
    <col min="3" max="3" width="20" customWidth="1"/>
    <col min="4" max="7" width="10.83203125" customWidth="1"/>
    <col min="8" max="8" width="18" customWidth="1"/>
    <col min="9" max="26" width="10.83203125" customWidth="1"/>
  </cols>
  <sheetData>
    <row r="1" spans="1:26" ht="14.25" customHeight="1" x14ac:dyDescent="0.2">
      <c r="A1" s="688" t="s">
        <v>201</v>
      </c>
      <c r="B1" s="666"/>
      <c r="C1" s="666"/>
      <c r="D1" s="666"/>
      <c r="E1" s="666"/>
      <c r="F1" s="666"/>
      <c r="G1" s="666"/>
      <c r="H1" s="667"/>
      <c r="I1" s="140"/>
      <c r="J1" s="140"/>
      <c r="K1" s="140"/>
      <c r="L1" s="140"/>
      <c r="M1" s="140"/>
      <c r="N1" s="140"/>
      <c r="O1" s="141"/>
      <c r="P1" s="141"/>
      <c r="Q1" s="141"/>
      <c r="R1" s="141"/>
      <c r="S1" s="141"/>
      <c r="T1" s="141"/>
      <c r="U1" s="141"/>
      <c r="V1" s="141"/>
      <c r="W1" s="141"/>
      <c r="X1" s="141"/>
      <c r="Y1" s="141"/>
      <c r="Z1" s="141"/>
    </row>
    <row r="2" spans="1:26" ht="14.25" customHeight="1" x14ac:dyDescent="0.2">
      <c r="A2" s="142"/>
      <c r="B2" s="142"/>
      <c r="C2" s="142"/>
      <c r="D2" s="142"/>
      <c r="E2" s="142"/>
      <c r="F2" s="142"/>
      <c r="G2" s="142"/>
      <c r="H2" s="142"/>
      <c r="I2" s="142"/>
      <c r="J2" s="142"/>
      <c r="K2" s="142"/>
      <c r="L2" s="142"/>
      <c r="M2" s="142"/>
      <c r="N2" s="142"/>
      <c r="O2" s="141"/>
      <c r="P2" s="141"/>
      <c r="Q2" s="141"/>
      <c r="R2" s="141"/>
      <c r="S2" s="141"/>
      <c r="T2" s="141"/>
      <c r="U2" s="141"/>
      <c r="V2" s="141"/>
      <c r="W2" s="141"/>
      <c r="X2" s="141"/>
      <c r="Y2" s="141"/>
      <c r="Z2" s="141"/>
    </row>
    <row r="3" spans="1:26" ht="14.25" customHeight="1" x14ac:dyDescent="0.2">
      <c r="A3" s="689" t="s">
        <v>3</v>
      </c>
      <c r="B3" s="689" t="s">
        <v>202</v>
      </c>
      <c r="C3" s="690" t="s">
        <v>203</v>
      </c>
      <c r="D3" s="669"/>
      <c r="E3" s="669"/>
      <c r="F3" s="670"/>
      <c r="G3" s="689" t="s">
        <v>204</v>
      </c>
      <c r="H3" s="689" t="s">
        <v>21</v>
      </c>
      <c r="I3" s="142"/>
      <c r="J3" s="142"/>
      <c r="K3" s="142"/>
      <c r="L3" s="142"/>
      <c r="M3" s="142"/>
      <c r="N3" s="142"/>
      <c r="O3" s="141"/>
      <c r="P3" s="141"/>
      <c r="Q3" s="141"/>
      <c r="R3" s="141"/>
      <c r="S3" s="141"/>
      <c r="T3" s="141"/>
      <c r="U3" s="141"/>
      <c r="V3" s="141"/>
      <c r="W3" s="141"/>
      <c r="X3" s="141"/>
      <c r="Y3" s="141"/>
      <c r="Z3" s="141"/>
    </row>
    <row r="4" spans="1:26" ht="14.25" customHeight="1" x14ac:dyDescent="0.2">
      <c r="A4" s="677"/>
      <c r="B4" s="677"/>
      <c r="C4" s="143" t="s">
        <v>205</v>
      </c>
      <c r="D4" s="143" t="s">
        <v>206</v>
      </c>
      <c r="E4" s="143" t="s">
        <v>207</v>
      </c>
      <c r="F4" s="143" t="s">
        <v>208</v>
      </c>
      <c r="G4" s="677"/>
      <c r="H4" s="677"/>
      <c r="I4" s="142"/>
      <c r="J4" s="142"/>
      <c r="K4" s="142"/>
      <c r="L4" s="142"/>
      <c r="M4" s="142"/>
      <c r="N4" s="142"/>
      <c r="O4" s="141"/>
      <c r="P4" s="141"/>
      <c r="Q4" s="141"/>
      <c r="R4" s="141"/>
      <c r="S4" s="141"/>
      <c r="T4" s="141"/>
      <c r="U4" s="141"/>
      <c r="V4" s="141"/>
      <c r="W4" s="141"/>
      <c r="X4" s="141"/>
      <c r="Y4" s="141"/>
      <c r="Z4" s="141"/>
    </row>
    <row r="5" spans="1:26" ht="14.25" customHeight="1" x14ac:dyDescent="0.2">
      <c r="A5" s="144" t="s">
        <v>22</v>
      </c>
      <c r="B5" s="698" t="s">
        <v>209</v>
      </c>
      <c r="C5" s="669"/>
      <c r="D5" s="669"/>
      <c r="E5" s="670"/>
      <c r="F5" s="145"/>
      <c r="G5" s="146">
        <f>SUM(G6:G9)</f>
        <v>41538461.538461544</v>
      </c>
      <c r="H5" s="147"/>
      <c r="I5" s="142"/>
      <c r="J5" s="142"/>
      <c r="K5" s="142"/>
      <c r="L5" s="142"/>
      <c r="M5" s="142"/>
      <c r="N5" s="142"/>
      <c r="O5" s="141"/>
      <c r="P5" s="141"/>
      <c r="Q5" s="141"/>
      <c r="R5" s="141"/>
      <c r="S5" s="141"/>
      <c r="T5" s="141"/>
      <c r="U5" s="141"/>
      <c r="V5" s="141"/>
      <c r="W5" s="141"/>
      <c r="X5" s="141"/>
      <c r="Y5" s="141"/>
      <c r="Z5" s="141"/>
    </row>
    <row r="6" spans="1:26" ht="14.25" customHeight="1" x14ac:dyDescent="0.2">
      <c r="A6" s="148">
        <v>1</v>
      </c>
      <c r="B6" s="149" t="s">
        <v>210</v>
      </c>
      <c r="C6" s="563">
        <v>6</v>
      </c>
      <c r="D6" s="563">
        <v>6</v>
      </c>
      <c r="E6" s="148"/>
      <c r="F6" s="148"/>
      <c r="G6" s="147">
        <f t="shared" ref="G6:G9" si="0">C6*$C$19+D6*$D$19+E6*$E$19</f>
        <v>16153846.153846154</v>
      </c>
      <c r="H6" s="691"/>
      <c r="I6" s="142"/>
      <c r="J6" s="142"/>
      <c r="K6" s="142"/>
      <c r="L6" s="142"/>
      <c r="M6" s="142"/>
      <c r="N6" s="142"/>
      <c r="O6" s="141"/>
      <c r="P6" s="141"/>
      <c r="Q6" s="141"/>
      <c r="R6" s="141"/>
      <c r="S6" s="141"/>
      <c r="T6" s="141"/>
      <c r="U6" s="141"/>
      <c r="V6" s="141"/>
      <c r="W6" s="141"/>
      <c r="X6" s="141"/>
      <c r="Y6" s="141"/>
      <c r="Z6" s="141"/>
    </row>
    <row r="7" spans="1:26" ht="14.25" customHeight="1" x14ac:dyDescent="0.2">
      <c r="A7" s="148">
        <v>2</v>
      </c>
      <c r="B7" s="149" t="s">
        <v>211</v>
      </c>
      <c r="C7" s="563">
        <v>5</v>
      </c>
      <c r="D7" s="563">
        <v>5</v>
      </c>
      <c r="E7" s="148"/>
      <c r="F7" s="148"/>
      <c r="G7" s="147">
        <f t="shared" si="0"/>
        <v>13461538.46153846</v>
      </c>
      <c r="H7" s="677"/>
      <c r="I7" s="142"/>
      <c r="J7" s="142"/>
      <c r="K7" s="142"/>
      <c r="L7" s="142"/>
      <c r="M7" s="142"/>
      <c r="N7" s="142"/>
      <c r="O7" s="141"/>
      <c r="P7" s="141"/>
      <c r="Q7" s="141"/>
      <c r="R7" s="141"/>
      <c r="S7" s="141"/>
      <c r="T7" s="141"/>
      <c r="U7" s="141"/>
      <c r="V7" s="141"/>
      <c r="W7" s="141"/>
      <c r="X7" s="141"/>
      <c r="Y7" s="141"/>
      <c r="Z7" s="141"/>
    </row>
    <row r="8" spans="1:26" ht="14.25" customHeight="1" x14ac:dyDescent="0.2">
      <c r="A8" s="148">
        <v>3</v>
      </c>
      <c r="B8" s="149" t="s">
        <v>212</v>
      </c>
      <c r="C8" s="563">
        <v>3</v>
      </c>
      <c r="D8" s="563">
        <v>3</v>
      </c>
      <c r="E8" s="148"/>
      <c r="F8" s="148"/>
      <c r="G8" s="147">
        <f t="shared" si="0"/>
        <v>8076923.076923077</v>
      </c>
      <c r="H8" s="150"/>
      <c r="I8" s="142"/>
      <c r="J8" s="142"/>
      <c r="K8" s="142"/>
      <c r="L8" s="142"/>
      <c r="M8" s="142"/>
      <c r="N8" s="142"/>
      <c r="O8" s="141"/>
      <c r="P8" s="141"/>
      <c r="Q8" s="141"/>
      <c r="R8" s="141"/>
      <c r="S8" s="141"/>
      <c r="T8" s="141"/>
      <c r="U8" s="141"/>
      <c r="V8" s="141"/>
      <c r="W8" s="141"/>
      <c r="X8" s="141"/>
      <c r="Y8" s="141"/>
      <c r="Z8" s="141"/>
    </row>
    <row r="9" spans="1:26" ht="14.25" customHeight="1" x14ac:dyDescent="0.2">
      <c r="A9" s="148">
        <v>4</v>
      </c>
      <c r="B9" s="149" t="s">
        <v>213</v>
      </c>
      <c r="C9" s="563">
        <v>2</v>
      </c>
      <c r="D9" s="563">
        <v>1</v>
      </c>
      <c r="E9" s="148"/>
      <c r="F9" s="148"/>
      <c r="G9" s="147">
        <f t="shared" si="0"/>
        <v>3846153.846153846</v>
      </c>
      <c r="H9" s="150"/>
      <c r="I9" s="142"/>
      <c r="J9" s="142"/>
      <c r="K9" s="142"/>
      <c r="L9" s="142"/>
      <c r="M9" s="142"/>
      <c r="N9" s="142"/>
      <c r="O9" s="141"/>
      <c r="P9" s="141"/>
      <c r="Q9" s="141"/>
      <c r="R9" s="141"/>
      <c r="S9" s="141"/>
      <c r="T9" s="141"/>
      <c r="U9" s="141"/>
      <c r="V9" s="141"/>
      <c r="W9" s="141"/>
      <c r="X9" s="141"/>
      <c r="Y9" s="141"/>
      <c r="Z9" s="141"/>
    </row>
    <row r="10" spans="1:26" ht="37.25" customHeight="1" x14ac:dyDescent="0.2">
      <c r="A10" s="144" t="s">
        <v>40</v>
      </c>
      <c r="B10" s="698" t="s">
        <v>214</v>
      </c>
      <c r="C10" s="669"/>
      <c r="D10" s="669"/>
      <c r="E10" s="670"/>
      <c r="F10" s="145"/>
      <c r="G10" s="146">
        <f>55%*G5</f>
        <v>22846153.846153852</v>
      </c>
      <c r="H10" s="150" t="s">
        <v>215</v>
      </c>
      <c r="I10" s="142"/>
      <c r="J10" s="142"/>
      <c r="K10" s="142"/>
      <c r="L10" s="142"/>
      <c r="M10" s="142"/>
      <c r="N10" s="142"/>
      <c r="O10" s="141"/>
      <c r="P10" s="141"/>
      <c r="Q10" s="141"/>
      <c r="R10" s="141"/>
      <c r="S10" s="141"/>
      <c r="T10" s="141"/>
      <c r="U10" s="141"/>
      <c r="V10" s="141"/>
      <c r="W10" s="141"/>
      <c r="X10" s="141"/>
      <c r="Y10" s="141"/>
      <c r="Z10" s="141"/>
    </row>
    <row r="11" spans="1:26" ht="14.25" customHeight="1" x14ac:dyDescent="0.2">
      <c r="A11" s="144" t="s">
        <v>50</v>
      </c>
      <c r="B11" s="699" t="s">
        <v>216</v>
      </c>
      <c r="C11" s="669"/>
      <c r="D11" s="669"/>
      <c r="E11" s="670"/>
      <c r="F11" s="145"/>
      <c r="G11" s="146">
        <v>0</v>
      </c>
      <c r="H11" s="150"/>
      <c r="I11" s="142"/>
      <c r="J11" s="142"/>
      <c r="K11" s="142"/>
      <c r="L11" s="142"/>
      <c r="M11" s="142"/>
      <c r="N11" s="142"/>
      <c r="O11" s="141"/>
      <c r="P11" s="141"/>
      <c r="Q11" s="141"/>
      <c r="R11" s="141"/>
      <c r="S11" s="141"/>
      <c r="T11" s="141"/>
      <c r="U11" s="141"/>
      <c r="V11" s="141"/>
      <c r="W11" s="141"/>
      <c r="X11" s="141"/>
      <c r="Y11" s="141"/>
      <c r="Z11" s="141"/>
    </row>
    <row r="12" spans="1:26" ht="30.25" customHeight="1" x14ac:dyDescent="0.2">
      <c r="A12" s="144" t="s">
        <v>68</v>
      </c>
      <c r="B12" s="698" t="s">
        <v>217</v>
      </c>
      <c r="C12" s="669"/>
      <c r="D12" s="669"/>
      <c r="E12" s="670"/>
      <c r="F12" s="145"/>
      <c r="G12" s="146">
        <f>6%*(G5+G10+G11)</f>
        <v>3863076.9230769235</v>
      </c>
      <c r="H12" s="150" t="s">
        <v>215</v>
      </c>
      <c r="I12" s="142"/>
      <c r="J12" s="142"/>
      <c r="K12" s="142"/>
      <c r="L12" s="142"/>
      <c r="M12" s="142"/>
      <c r="N12" s="142"/>
      <c r="O12" s="141"/>
      <c r="P12" s="141"/>
      <c r="Q12" s="141"/>
      <c r="R12" s="141"/>
      <c r="S12" s="141"/>
      <c r="T12" s="141"/>
      <c r="U12" s="141"/>
      <c r="V12" s="141"/>
      <c r="W12" s="141"/>
      <c r="X12" s="141"/>
      <c r="Y12" s="141"/>
      <c r="Z12" s="141"/>
    </row>
    <row r="13" spans="1:26" ht="14.25" customHeight="1" x14ac:dyDescent="0.2">
      <c r="A13" s="144"/>
      <c r="B13" s="700" t="s">
        <v>218</v>
      </c>
      <c r="C13" s="669"/>
      <c r="D13" s="669"/>
      <c r="E13" s="670"/>
      <c r="F13" s="144"/>
      <c r="G13" s="146">
        <f>G5+G10+G11+G12</f>
        <v>68247692.307692319</v>
      </c>
      <c r="H13" s="150"/>
      <c r="I13" s="142"/>
      <c r="J13" s="142"/>
      <c r="K13" s="142"/>
      <c r="L13" s="142"/>
      <c r="M13" s="142"/>
      <c r="N13" s="142"/>
      <c r="O13" s="141"/>
      <c r="P13" s="141"/>
      <c r="Q13" s="141"/>
      <c r="R13" s="141"/>
      <c r="S13" s="141"/>
      <c r="T13" s="141"/>
      <c r="U13" s="141"/>
      <c r="V13" s="141"/>
      <c r="W13" s="141"/>
      <c r="X13" s="141"/>
      <c r="Y13" s="141"/>
      <c r="Z13" s="141"/>
    </row>
    <row r="14" spans="1:26" ht="14.25" customHeight="1" x14ac:dyDescent="0.2">
      <c r="A14" s="144" t="s">
        <v>75</v>
      </c>
      <c r="B14" s="698" t="s">
        <v>219</v>
      </c>
      <c r="C14" s="669"/>
      <c r="D14" s="669"/>
      <c r="E14" s="670"/>
      <c r="F14" s="145"/>
      <c r="G14" s="146">
        <f>8%*G13</f>
        <v>5459815.3846153859</v>
      </c>
      <c r="H14" s="150"/>
      <c r="I14" s="142"/>
      <c r="J14" s="142"/>
      <c r="K14" s="142"/>
      <c r="L14" s="142"/>
      <c r="M14" s="142"/>
      <c r="N14" s="142"/>
      <c r="O14" s="141"/>
      <c r="P14" s="141"/>
      <c r="Q14" s="141"/>
      <c r="R14" s="141"/>
      <c r="S14" s="141"/>
      <c r="T14" s="141"/>
      <c r="U14" s="141"/>
      <c r="V14" s="141"/>
      <c r="W14" s="141"/>
      <c r="X14" s="141"/>
      <c r="Y14" s="141"/>
      <c r="Z14" s="141"/>
    </row>
    <row r="15" spans="1:26" ht="14.25" customHeight="1" x14ac:dyDescent="0.2">
      <c r="A15" s="700" t="s">
        <v>220</v>
      </c>
      <c r="B15" s="669"/>
      <c r="C15" s="669"/>
      <c r="D15" s="669"/>
      <c r="E15" s="670"/>
      <c r="F15" s="144"/>
      <c r="G15" s="146">
        <f>G13+G14</f>
        <v>73707507.692307711</v>
      </c>
      <c r="H15" s="151"/>
      <c r="I15" s="142"/>
      <c r="J15" s="142"/>
      <c r="K15" s="142"/>
      <c r="L15" s="142"/>
      <c r="M15" s="142"/>
      <c r="N15" s="142"/>
      <c r="O15" s="141"/>
      <c r="P15" s="141"/>
      <c r="Q15" s="141"/>
      <c r="R15" s="141"/>
      <c r="S15" s="141"/>
      <c r="T15" s="141"/>
      <c r="U15" s="141"/>
      <c r="V15" s="141"/>
      <c r="W15" s="141"/>
      <c r="X15" s="141"/>
      <c r="Y15" s="141"/>
      <c r="Z15" s="141"/>
    </row>
    <row r="16" spans="1:26" ht="14.25" customHeight="1" x14ac:dyDescent="0.2">
      <c r="A16" s="152"/>
      <c r="B16" s="153"/>
      <c r="C16" s="154"/>
      <c r="D16" s="154"/>
      <c r="E16" s="154"/>
      <c r="F16" s="154"/>
      <c r="G16" s="155"/>
      <c r="H16" s="156"/>
      <c r="I16" s="142"/>
      <c r="J16" s="142"/>
      <c r="K16" s="142"/>
      <c r="L16" s="142"/>
      <c r="M16" s="142"/>
      <c r="N16" s="142"/>
      <c r="O16" s="141"/>
      <c r="P16" s="141"/>
      <c r="Q16" s="141"/>
      <c r="R16" s="141"/>
      <c r="S16" s="141"/>
      <c r="T16" s="141"/>
      <c r="U16" s="141"/>
      <c r="V16" s="141"/>
      <c r="W16" s="141"/>
      <c r="X16" s="141"/>
      <c r="Y16" s="141"/>
      <c r="Z16" s="141"/>
    </row>
    <row r="17" spans="1:26" ht="34" customHeight="1" x14ac:dyDescent="0.2">
      <c r="A17" s="692" t="s">
        <v>2451</v>
      </c>
      <c r="B17" s="693"/>
      <c r="C17" s="564" t="s">
        <v>222</v>
      </c>
      <c r="D17" s="564" t="s">
        <v>223</v>
      </c>
      <c r="E17" s="565" t="s">
        <v>224</v>
      </c>
      <c r="F17" s="566" t="s">
        <v>225</v>
      </c>
      <c r="G17" s="157"/>
      <c r="H17" s="157"/>
      <c r="I17" s="142"/>
      <c r="J17" s="142"/>
      <c r="K17" s="142"/>
      <c r="L17" s="142"/>
      <c r="M17" s="142"/>
      <c r="N17" s="142"/>
      <c r="O17" s="141"/>
      <c r="P17" s="141"/>
      <c r="Q17" s="141"/>
      <c r="R17" s="141"/>
      <c r="S17" s="141"/>
      <c r="T17" s="141"/>
      <c r="U17" s="141"/>
      <c r="V17" s="141"/>
      <c r="W17" s="141"/>
      <c r="X17" s="141"/>
      <c r="Y17" s="141"/>
      <c r="Z17" s="141"/>
    </row>
    <row r="18" spans="1:26" ht="14.25" customHeight="1" x14ac:dyDescent="0.2">
      <c r="A18" s="694" t="s">
        <v>226</v>
      </c>
      <c r="B18" s="695"/>
      <c r="C18" s="567">
        <v>30000000</v>
      </c>
      <c r="D18" s="567">
        <v>40000000</v>
      </c>
      <c r="E18" s="568">
        <v>55000000</v>
      </c>
      <c r="F18" s="569">
        <v>70000000</v>
      </c>
      <c r="G18" s="157"/>
      <c r="H18" s="157"/>
      <c r="I18" s="142"/>
      <c r="J18" s="142"/>
      <c r="K18" s="142"/>
      <c r="L18" s="142"/>
      <c r="M18" s="142"/>
      <c r="N18" s="142"/>
      <c r="O18" s="141"/>
      <c r="P18" s="141"/>
      <c r="Q18" s="141"/>
      <c r="R18" s="141"/>
      <c r="S18" s="141"/>
      <c r="T18" s="141"/>
      <c r="U18" s="141"/>
      <c r="V18" s="141"/>
      <c r="W18" s="141"/>
      <c r="X18" s="141"/>
      <c r="Y18" s="141"/>
      <c r="Z18" s="141"/>
    </row>
    <row r="19" spans="1:26" ht="14.25" customHeight="1" x14ac:dyDescent="0.2">
      <c r="A19" s="696" t="s">
        <v>227</v>
      </c>
      <c r="B19" s="697"/>
      <c r="C19" s="570">
        <f>C18/26</f>
        <v>1153846.1538461538</v>
      </c>
      <c r="D19" s="570">
        <f>D18/26</f>
        <v>1538461.5384615385</v>
      </c>
      <c r="E19" s="570">
        <f>E18/26</f>
        <v>2115384.6153846155</v>
      </c>
      <c r="F19" s="570">
        <f>F18/26</f>
        <v>2692307.6923076925</v>
      </c>
      <c r="G19" s="157"/>
      <c r="H19" s="157"/>
      <c r="I19" s="142"/>
      <c r="J19" s="142"/>
      <c r="K19" s="142"/>
      <c r="L19" s="142"/>
      <c r="M19" s="142"/>
      <c r="N19" s="142"/>
      <c r="O19" s="141"/>
      <c r="P19" s="141"/>
      <c r="Q19" s="141"/>
      <c r="R19" s="141"/>
      <c r="S19" s="141"/>
      <c r="T19" s="141"/>
      <c r="U19" s="141"/>
      <c r="V19" s="141"/>
      <c r="W19" s="141"/>
      <c r="X19" s="141"/>
      <c r="Y19" s="141"/>
      <c r="Z19" s="141"/>
    </row>
    <row r="20" spans="1:26" ht="14.25" customHeight="1" x14ac:dyDescent="0.2">
      <c r="A20" s="141"/>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row>
    <row r="21" spans="1:26" ht="14.25" customHeight="1" x14ac:dyDescent="0.2">
      <c r="A21" s="141"/>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spans="1:26" ht="14.25" customHeight="1" x14ac:dyDescent="0.2">
      <c r="A22" s="141"/>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spans="1:26" ht="14.25" customHeight="1" x14ac:dyDescent="0.2">
      <c r="A23" s="141"/>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spans="1:26" ht="14.25" customHeight="1" x14ac:dyDescent="0.2">
      <c r="A24" s="141"/>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spans="1:26" ht="14.25" customHeight="1" x14ac:dyDescent="0.2">
      <c r="A25" s="141"/>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spans="1:26" ht="14.25" customHeight="1" x14ac:dyDescent="0.2">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4.25" customHeight="1" x14ac:dyDescent="0.2">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4.25" customHeight="1" x14ac:dyDescent="0.2">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4.25" customHeight="1" x14ac:dyDescent="0.2">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4.25" customHeight="1" x14ac:dyDescent="0.2">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4.25" customHeight="1" x14ac:dyDescent="0.2">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4.25" customHeight="1" x14ac:dyDescent="0.2">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4.25" customHeight="1" x14ac:dyDescent="0.2">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4.25" customHeight="1" x14ac:dyDescent="0.2">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4.25" customHeight="1" x14ac:dyDescent="0.2">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4.25" customHeight="1" x14ac:dyDescent="0.2">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spans="1:26" ht="14.25" customHeight="1" x14ac:dyDescent="0.2">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4.25" customHeight="1" x14ac:dyDescent="0.2">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4.25" customHeight="1" x14ac:dyDescent="0.2">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4.25" customHeight="1" x14ac:dyDescent="0.2">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4.25" customHeight="1" x14ac:dyDescent="0.2">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spans="1:26" ht="14.25" customHeight="1" x14ac:dyDescent="0.2">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spans="1:26" ht="14.25" customHeight="1" x14ac:dyDescent="0.2">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spans="1:26" ht="14.25" customHeight="1" x14ac:dyDescent="0.2">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spans="1:26" ht="14.25" customHeight="1" x14ac:dyDescent="0.2">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spans="1:26" ht="14.25" customHeight="1" x14ac:dyDescent="0.2">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spans="1:26" ht="14.25" customHeight="1" x14ac:dyDescent="0.2">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spans="1:26" ht="14.25" customHeight="1" x14ac:dyDescent="0.2">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spans="1:26" ht="14.25" customHeight="1" x14ac:dyDescent="0.2">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spans="1:26" ht="14.25" customHeight="1" x14ac:dyDescent="0.2">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spans="1:26" ht="14.25" customHeight="1" x14ac:dyDescent="0.2">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spans="1:26" ht="14.25" customHeight="1" x14ac:dyDescent="0.2">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spans="1:26" ht="14.25" customHeight="1" x14ac:dyDescent="0.2">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spans="1:26" ht="14.25" customHeight="1" x14ac:dyDescent="0.2">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spans="1:26" ht="14.25" customHeight="1" x14ac:dyDescent="0.2">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spans="1:26" ht="14.25" customHeight="1" x14ac:dyDescent="0.2">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spans="1:26" ht="14.25" customHeight="1" x14ac:dyDescent="0.2">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spans="1:26" ht="14.25" customHeight="1" x14ac:dyDescent="0.2">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spans="1:26" ht="14.25" customHeight="1" x14ac:dyDescent="0.2">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spans="1:26" ht="14.25" customHeight="1" x14ac:dyDescent="0.2">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spans="1:26" ht="14.25" customHeight="1" x14ac:dyDescent="0.2">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spans="1:26" ht="14.25" customHeight="1" x14ac:dyDescent="0.2">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spans="1:26" ht="14.25" customHeight="1" x14ac:dyDescent="0.2">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ht="14.25" customHeight="1" x14ac:dyDescent="0.2">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4.25" customHeight="1" x14ac:dyDescent="0.2">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spans="1:26" ht="14.25" customHeight="1" x14ac:dyDescent="0.2">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ht="14.25" customHeight="1" x14ac:dyDescent="0.2">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ht="14.25" customHeight="1" x14ac:dyDescent="0.2">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ht="14.25" customHeight="1" x14ac:dyDescent="0.2">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ht="14.25" customHeight="1" x14ac:dyDescent="0.2">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spans="1:26" ht="14.25" customHeight="1" x14ac:dyDescent="0.2">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spans="1:26" ht="14.25" customHeight="1" x14ac:dyDescent="0.2">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spans="1:26" ht="14.25" customHeight="1" x14ac:dyDescent="0.2">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spans="1:26" ht="14.25" customHeight="1" x14ac:dyDescent="0.2">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ht="14.25" customHeight="1" x14ac:dyDescent="0.2">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spans="1:26" ht="14.25" customHeight="1" x14ac:dyDescent="0.2">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spans="1:26" ht="14.25" customHeight="1" x14ac:dyDescent="0.2">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spans="1:26" ht="14.25" customHeight="1" x14ac:dyDescent="0.2">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spans="1:26" ht="14.25" customHeight="1" x14ac:dyDescent="0.2">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spans="1:26" ht="14.25" customHeight="1" x14ac:dyDescent="0.2">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spans="1:26" ht="14.25" customHeight="1" x14ac:dyDescent="0.2">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spans="1:26" ht="14.25" customHeight="1" x14ac:dyDescent="0.2">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spans="1:26" ht="14.25" customHeight="1" x14ac:dyDescent="0.2">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spans="1:26" ht="14.25" customHeight="1" x14ac:dyDescent="0.2">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spans="1:26" ht="14.25" customHeight="1" x14ac:dyDescent="0.2">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spans="1:26" ht="14.25" customHeight="1" x14ac:dyDescent="0.2">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spans="1:26" ht="14.25" customHeight="1" x14ac:dyDescent="0.2">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spans="1:26" ht="14.25" customHeight="1" x14ac:dyDescent="0.2">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spans="1:26" ht="14.25" customHeight="1" x14ac:dyDescent="0.2">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spans="1:26" ht="14.25" customHeight="1" x14ac:dyDescent="0.2">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spans="1:26" ht="14.25" customHeight="1" x14ac:dyDescent="0.2">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spans="1:26" ht="14.25" customHeight="1" x14ac:dyDescent="0.2">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spans="1:26" ht="14.25" customHeight="1" x14ac:dyDescent="0.2">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spans="1:26" ht="14.25" customHeight="1" x14ac:dyDescent="0.2">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spans="1:26" ht="14.25" customHeight="1" x14ac:dyDescent="0.2">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spans="1:26" ht="14.25" customHeight="1" x14ac:dyDescent="0.2">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spans="1:26" ht="14.25" customHeight="1" x14ac:dyDescent="0.2">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spans="1:26" ht="14.25" customHeight="1" x14ac:dyDescent="0.2">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spans="1:26" ht="14.25" customHeight="1" x14ac:dyDescent="0.2">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spans="1:26" ht="14.25" customHeight="1" x14ac:dyDescent="0.2">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4.25" customHeight="1" x14ac:dyDescent="0.2">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4.25" customHeight="1" x14ac:dyDescent="0.2">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4.25" customHeight="1" x14ac:dyDescent="0.2">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4.25" customHeight="1" x14ac:dyDescent="0.2">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4.25" customHeight="1" x14ac:dyDescent="0.2">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4.25" customHeight="1" x14ac:dyDescent="0.2">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4.25" customHeight="1" x14ac:dyDescent="0.2">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4.25" customHeight="1" x14ac:dyDescent="0.2">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4.25" customHeight="1" x14ac:dyDescent="0.2">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4.25" customHeight="1" x14ac:dyDescent="0.2">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4.25" customHeight="1" x14ac:dyDescent="0.2">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4.25" customHeight="1" x14ac:dyDescent="0.2">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4.25" customHeight="1" x14ac:dyDescent="0.2">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4.25" customHeight="1" x14ac:dyDescent="0.2">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4.25" customHeight="1" x14ac:dyDescent="0.2">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4.25" customHeight="1" x14ac:dyDescent="0.2">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4.25" customHeight="1" x14ac:dyDescent="0.2">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4.25" customHeight="1" x14ac:dyDescent="0.2">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4.25" customHeight="1" x14ac:dyDescent="0.2">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4.25" customHeight="1" x14ac:dyDescent="0.2">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4.25" customHeight="1" x14ac:dyDescent="0.2">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4.25" customHeight="1" x14ac:dyDescent="0.2">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4.25" customHeight="1" x14ac:dyDescent="0.2">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4.25" customHeight="1" x14ac:dyDescent="0.2">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4.25" customHeight="1" x14ac:dyDescent="0.2">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4.25" customHeight="1" x14ac:dyDescent="0.2">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4.25" customHeight="1" x14ac:dyDescent="0.2">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4.25" customHeight="1" x14ac:dyDescent="0.2">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4.25" customHeight="1" x14ac:dyDescent="0.2">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4.25" customHeight="1" x14ac:dyDescent="0.2">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4.25" customHeight="1" x14ac:dyDescent="0.2">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4.25" customHeight="1" x14ac:dyDescent="0.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4.25" customHeight="1" x14ac:dyDescent="0.2">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4.25" customHeight="1" x14ac:dyDescent="0.2">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4.25" customHeight="1" x14ac:dyDescent="0.2">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4.25" customHeight="1" x14ac:dyDescent="0.2">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4.25" customHeight="1" x14ac:dyDescent="0.2">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4.25" customHeight="1" x14ac:dyDescent="0.2">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4.25" customHeight="1" x14ac:dyDescent="0.2">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4.25" customHeight="1" x14ac:dyDescent="0.2">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4.25" customHeight="1" x14ac:dyDescent="0.2">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4.25" customHeight="1" x14ac:dyDescent="0.2">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4.25" customHeight="1" x14ac:dyDescent="0.2">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4.25" customHeight="1" x14ac:dyDescent="0.2">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4.25" customHeight="1" x14ac:dyDescent="0.2">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4.25" customHeight="1" x14ac:dyDescent="0.2">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4.25" customHeight="1" x14ac:dyDescent="0.2">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4.25" customHeight="1" x14ac:dyDescent="0.2">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4.25" customHeight="1" x14ac:dyDescent="0.2">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4.25" customHeight="1" x14ac:dyDescent="0.2">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4.25" customHeight="1" x14ac:dyDescent="0.2">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4.25" customHeight="1" x14ac:dyDescent="0.2">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4.25" customHeight="1" x14ac:dyDescent="0.2">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4.25" customHeight="1" x14ac:dyDescent="0.2">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4.25" customHeight="1" x14ac:dyDescent="0.2">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4.25" customHeight="1" x14ac:dyDescent="0.2">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4.25" customHeight="1" x14ac:dyDescent="0.2">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4.25" customHeight="1" x14ac:dyDescent="0.2">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4.25" customHeight="1" x14ac:dyDescent="0.2">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4.25" customHeight="1" x14ac:dyDescent="0.2">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4.25" customHeight="1" x14ac:dyDescent="0.2">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4.25" customHeight="1" x14ac:dyDescent="0.2">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4.25" customHeight="1" x14ac:dyDescent="0.2">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4.25" customHeight="1" x14ac:dyDescent="0.2">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4.25" customHeight="1" x14ac:dyDescent="0.2">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4.25" customHeight="1" x14ac:dyDescent="0.2">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4.25" customHeight="1" x14ac:dyDescent="0.2">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4.25" customHeight="1" x14ac:dyDescent="0.2">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4.25" customHeight="1" x14ac:dyDescent="0.2">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4.25" customHeight="1" x14ac:dyDescent="0.2">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4.25" customHeight="1" x14ac:dyDescent="0.2">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4.25" customHeight="1" x14ac:dyDescent="0.2">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4.25" customHeight="1" x14ac:dyDescent="0.2">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4.25" customHeight="1" x14ac:dyDescent="0.2">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4.25" customHeight="1" x14ac:dyDescent="0.2">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4.25" customHeight="1" x14ac:dyDescent="0.2">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4.25" customHeight="1" x14ac:dyDescent="0.2">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4.25" customHeight="1" x14ac:dyDescent="0.2">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4.25" customHeight="1" x14ac:dyDescent="0.2">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4.25" customHeight="1" x14ac:dyDescent="0.2">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4.25" customHeight="1" x14ac:dyDescent="0.2">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4.25" customHeight="1" x14ac:dyDescent="0.2">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4.25" customHeight="1" x14ac:dyDescent="0.2">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4.25" customHeight="1" x14ac:dyDescent="0.2">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4.25" customHeight="1" x14ac:dyDescent="0.2">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4.25" customHeight="1" x14ac:dyDescent="0.2">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4.25" customHeight="1" x14ac:dyDescent="0.2">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4.25" customHeight="1" x14ac:dyDescent="0.2">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4.25" customHeight="1" x14ac:dyDescent="0.2">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4.25" customHeight="1" x14ac:dyDescent="0.2">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4.25" customHeight="1" x14ac:dyDescent="0.2">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4.25" customHeight="1" x14ac:dyDescent="0.2">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4.25" customHeight="1" x14ac:dyDescent="0.2">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4.25" customHeight="1" x14ac:dyDescent="0.2">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4.25" customHeight="1" x14ac:dyDescent="0.2">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4.25" customHeight="1" x14ac:dyDescent="0.2">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4.25" customHeight="1" x14ac:dyDescent="0.2">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4.25" customHeight="1" x14ac:dyDescent="0.2">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4.25" customHeight="1" x14ac:dyDescent="0.2">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4.25" customHeight="1" x14ac:dyDescent="0.2">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4.25" customHeight="1" x14ac:dyDescent="0.2">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4.25" customHeight="1" x14ac:dyDescent="0.2">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4.25" customHeight="1" x14ac:dyDescent="0.2">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4.25" customHeight="1" x14ac:dyDescent="0.2">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4.25" customHeight="1" x14ac:dyDescent="0.2">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4.25" customHeight="1" x14ac:dyDescent="0.2">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4.25" customHeight="1" x14ac:dyDescent="0.2">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4.25" customHeight="1" x14ac:dyDescent="0.2">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4.25" customHeight="1" x14ac:dyDescent="0.2">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4.25" customHeight="1" x14ac:dyDescent="0.2">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4.25" customHeight="1" x14ac:dyDescent="0.2">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4.25" customHeight="1" x14ac:dyDescent="0.2">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4.25" customHeight="1" x14ac:dyDescent="0.2">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4.25" customHeight="1" x14ac:dyDescent="0.2">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4.25" customHeight="1" x14ac:dyDescent="0.2">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4.25" customHeight="1" x14ac:dyDescent="0.2">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4.25" customHeight="1" x14ac:dyDescent="0.2">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4.25" customHeight="1" x14ac:dyDescent="0.2">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4.25" customHeight="1" x14ac:dyDescent="0.2">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4.25" customHeight="1" x14ac:dyDescent="0.2">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4.25" customHeight="1" x14ac:dyDescent="0.2">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4.25" customHeight="1" x14ac:dyDescent="0.2">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4.25" customHeight="1" x14ac:dyDescent="0.2">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4.25" customHeight="1" x14ac:dyDescent="0.2">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4.25" customHeight="1" x14ac:dyDescent="0.2">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4.25" customHeight="1" x14ac:dyDescent="0.2">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4.25" customHeight="1" x14ac:dyDescent="0.2">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4.25" customHeight="1" x14ac:dyDescent="0.2">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4.25" customHeight="1" x14ac:dyDescent="0.2">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4.25" customHeight="1" x14ac:dyDescent="0.2">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4.25" customHeight="1" x14ac:dyDescent="0.2">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4.25" customHeight="1" x14ac:dyDescent="0.2">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4.25" customHeight="1" x14ac:dyDescent="0.2">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4.25" customHeight="1" x14ac:dyDescent="0.2">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4.25" customHeight="1" x14ac:dyDescent="0.2">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4.25" customHeight="1" x14ac:dyDescent="0.2">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4.25" customHeight="1" x14ac:dyDescent="0.2">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4.25" customHeight="1" x14ac:dyDescent="0.2">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4.25" customHeight="1" x14ac:dyDescent="0.2">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4.25" customHeight="1" x14ac:dyDescent="0.2">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4.25" customHeight="1" x14ac:dyDescent="0.2">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4.25" customHeight="1" x14ac:dyDescent="0.2">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4.25" customHeight="1" x14ac:dyDescent="0.2">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4.25" customHeight="1" x14ac:dyDescent="0.2">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4.25" customHeight="1" x14ac:dyDescent="0.2">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4.25" customHeight="1" x14ac:dyDescent="0.2">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4.25" customHeight="1" x14ac:dyDescent="0.2">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4.25" customHeight="1" x14ac:dyDescent="0.2">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4.25" customHeight="1" x14ac:dyDescent="0.2">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4.25" customHeight="1" x14ac:dyDescent="0.2">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4.25" customHeight="1" x14ac:dyDescent="0.2">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4.25" customHeight="1" x14ac:dyDescent="0.2">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4.25" customHeight="1" x14ac:dyDescent="0.2">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4.25" customHeight="1" x14ac:dyDescent="0.2">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4.25" customHeight="1" x14ac:dyDescent="0.2">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4.25" customHeight="1" x14ac:dyDescent="0.2">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4.25" customHeight="1" x14ac:dyDescent="0.2">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4.25" customHeight="1" x14ac:dyDescent="0.2">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4.25" customHeight="1" x14ac:dyDescent="0.2">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4.25" customHeight="1" x14ac:dyDescent="0.2">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4.25" customHeight="1" x14ac:dyDescent="0.2">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4.25" customHeight="1" x14ac:dyDescent="0.2">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4.25" customHeight="1" x14ac:dyDescent="0.2">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spans="1:26" ht="14.25" customHeight="1" x14ac:dyDescent="0.2">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spans="1:26" ht="14.25" customHeight="1" x14ac:dyDescent="0.2">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spans="1:26" ht="14.25" customHeight="1" x14ac:dyDescent="0.2">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spans="1:26" ht="14.25" customHeight="1" x14ac:dyDescent="0.2">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spans="1:26" ht="14.25" customHeight="1" x14ac:dyDescent="0.2">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spans="1:26" ht="14.25" customHeight="1" x14ac:dyDescent="0.2">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spans="1:26" ht="14.25" customHeight="1" x14ac:dyDescent="0.2">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spans="1:26" ht="14.25" customHeight="1" x14ac:dyDescent="0.2">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spans="1:26" ht="14.25" customHeight="1" x14ac:dyDescent="0.2">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spans="1:26" ht="14.25" customHeight="1" x14ac:dyDescent="0.2">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spans="1:26" ht="14.25" customHeight="1" x14ac:dyDescent="0.2">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spans="1:26" ht="14.25" customHeight="1" x14ac:dyDescent="0.2">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spans="1:26" ht="14.25" customHeight="1" x14ac:dyDescent="0.2">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spans="1:26" ht="14.25" customHeight="1" x14ac:dyDescent="0.2">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spans="1:26" ht="14.25" customHeight="1" x14ac:dyDescent="0.2">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spans="1:26" ht="14.25" customHeight="1" x14ac:dyDescent="0.2">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spans="1:26" ht="14.25" customHeight="1" x14ac:dyDescent="0.2">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spans="1:26" ht="14.25" customHeight="1" x14ac:dyDescent="0.2">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spans="1:26" ht="14.25" customHeight="1" x14ac:dyDescent="0.2">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spans="1:26" ht="14.25" customHeight="1" x14ac:dyDescent="0.2">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spans="1:26" ht="14.25" customHeight="1" x14ac:dyDescent="0.2">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spans="1:26" ht="14.25" customHeight="1" x14ac:dyDescent="0.2">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spans="1:26" ht="14.25" customHeight="1" x14ac:dyDescent="0.2">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spans="1:26" ht="14.25" customHeight="1" x14ac:dyDescent="0.2">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spans="1:26" ht="14.25" customHeight="1" x14ac:dyDescent="0.2">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spans="1:26" ht="14.25" customHeight="1" x14ac:dyDescent="0.2">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spans="1:26" ht="14.25" customHeight="1" x14ac:dyDescent="0.2">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spans="1:26" ht="14.25" customHeight="1" x14ac:dyDescent="0.2">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spans="1:26" ht="14.25" customHeight="1" x14ac:dyDescent="0.2">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spans="1:26" ht="14.25" customHeight="1" x14ac:dyDescent="0.2">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spans="1:26" ht="14.25" customHeight="1" x14ac:dyDescent="0.2">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spans="1:26" ht="14.25" customHeight="1" x14ac:dyDescent="0.2">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spans="1:26" ht="14.25" customHeight="1" x14ac:dyDescent="0.2">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spans="1:26" ht="14.25" customHeight="1" x14ac:dyDescent="0.2">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spans="1:26" ht="14.25" customHeight="1" x14ac:dyDescent="0.2">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spans="1:26" ht="14.25" customHeight="1" x14ac:dyDescent="0.2">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spans="1:26" ht="14.25" customHeight="1" x14ac:dyDescent="0.2">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spans="1:26" ht="14.25" customHeight="1" x14ac:dyDescent="0.2">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spans="1:26" ht="14.25" customHeight="1" x14ac:dyDescent="0.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spans="1:26" ht="14.25" customHeight="1" x14ac:dyDescent="0.2">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spans="1:26" ht="14.25" customHeight="1" x14ac:dyDescent="0.2">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spans="1:26" ht="14.25" customHeight="1" x14ac:dyDescent="0.2">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spans="1:26" ht="14.25" customHeight="1" x14ac:dyDescent="0.2">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spans="1:26" ht="14.25" customHeight="1" x14ac:dyDescent="0.2">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spans="1:26" ht="14.25" customHeight="1" x14ac:dyDescent="0.2">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spans="1:26" ht="14.25" customHeight="1" x14ac:dyDescent="0.2">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spans="1:26" ht="14.25" customHeight="1" x14ac:dyDescent="0.2">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spans="1:26" ht="14.25" customHeight="1" x14ac:dyDescent="0.2">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spans="1:26" ht="14.25" customHeight="1" x14ac:dyDescent="0.2">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spans="1:26" ht="14.25" customHeight="1" x14ac:dyDescent="0.2">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spans="1:26" ht="14.25" customHeight="1" x14ac:dyDescent="0.2">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spans="1:26" ht="14.25" customHeight="1" x14ac:dyDescent="0.2">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spans="1:26" ht="14.25" customHeight="1" x14ac:dyDescent="0.2">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spans="1:26" ht="14.25" customHeight="1" x14ac:dyDescent="0.2">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spans="1:26" ht="14.25" customHeight="1" x14ac:dyDescent="0.2">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spans="1:26" ht="14.25" customHeight="1" x14ac:dyDescent="0.2">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spans="1:26" ht="14.25" customHeight="1" x14ac:dyDescent="0.2">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spans="1:26" ht="14.25" customHeight="1" x14ac:dyDescent="0.2">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spans="1:26" ht="14.25" customHeight="1" x14ac:dyDescent="0.2">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spans="1:26" ht="14.25" customHeight="1" x14ac:dyDescent="0.2">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spans="1:26" ht="14.25" customHeight="1" x14ac:dyDescent="0.2">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spans="1:26" ht="14.25" customHeight="1" x14ac:dyDescent="0.2">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spans="1:26" ht="14.25" customHeight="1" x14ac:dyDescent="0.2">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spans="1:26" ht="14.25" customHeight="1" x14ac:dyDescent="0.2">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spans="1:26" ht="14.25" customHeight="1" x14ac:dyDescent="0.2">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spans="1:26" ht="14.25" customHeight="1" x14ac:dyDescent="0.2">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spans="1:26" ht="14.25" customHeight="1" x14ac:dyDescent="0.2">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spans="1:26" ht="14.25" customHeight="1" x14ac:dyDescent="0.2">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spans="1:26" ht="14.25" customHeight="1" x14ac:dyDescent="0.2">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spans="1:26" ht="14.25" customHeight="1" x14ac:dyDescent="0.2">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spans="1:26" ht="14.25" customHeight="1" x14ac:dyDescent="0.2">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spans="1:26" ht="14.25" customHeight="1" x14ac:dyDescent="0.2">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spans="1:26" ht="14.25" customHeight="1" x14ac:dyDescent="0.2">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spans="1:26" ht="14.25" customHeight="1" x14ac:dyDescent="0.2">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spans="1:26" ht="14.25" customHeight="1" x14ac:dyDescent="0.2">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spans="1:26" ht="14.25" customHeight="1" x14ac:dyDescent="0.2">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spans="1:26" ht="14.25" customHeight="1" x14ac:dyDescent="0.2">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spans="1:26" ht="14.25" customHeight="1" x14ac:dyDescent="0.2">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spans="1:26" ht="14.25" customHeight="1" x14ac:dyDescent="0.2">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spans="1:26" ht="14.25" customHeight="1" x14ac:dyDescent="0.2">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spans="1:26" ht="14.25" customHeight="1" x14ac:dyDescent="0.2">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spans="1:26" ht="14.25" customHeight="1" x14ac:dyDescent="0.2">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spans="1:26" ht="14.25" customHeight="1" x14ac:dyDescent="0.2">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spans="1:26" ht="14.25" customHeight="1" x14ac:dyDescent="0.2">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spans="1:26" ht="14.25" customHeight="1" x14ac:dyDescent="0.2">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spans="1:26" ht="14.25" customHeight="1" x14ac:dyDescent="0.2">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spans="1:26" ht="14.25" customHeight="1" x14ac:dyDescent="0.2">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spans="1:26" ht="14.25" customHeight="1" x14ac:dyDescent="0.2">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spans="1:26" ht="14.25" customHeight="1" x14ac:dyDescent="0.2">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spans="1:26" ht="14.25" customHeight="1" x14ac:dyDescent="0.2">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spans="1:26" ht="14.25" customHeight="1" x14ac:dyDescent="0.2">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spans="1:26" ht="14.25" customHeight="1" x14ac:dyDescent="0.2">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spans="1:26" ht="14.25" customHeight="1" x14ac:dyDescent="0.2">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spans="1:26" ht="14.25" customHeight="1" x14ac:dyDescent="0.2">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spans="1:26" ht="14.25" customHeight="1" x14ac:dyDescent="0.2">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spans="1:26" ht="14.25" customHeight="1" x14ac:dyDescent="0.2">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spans="1:26" ht="14.25" customHeight="1" x14ac:dyDescent="0.2">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spans="1:26" ht="14.25" customHeight="1" x14ac:dyDescent="0.2">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spans="1:26" ht="14.25" customHeight="1" x14ac:dyDescent="0.2">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spans="1:26" ht="14.25" customHeight="1" x14ac:dyDescent="0.2">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spans="1:26" ht="14.25" customHeight="1" x14ac:dyDescent="0.2">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spans="1:26" ht="14.25" customHeight="1" x14ac:dyDescent="0.2">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spans="1:26" ht="14.25" customHeight="1" x14ac:dyDescent="0.2">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spans="1:26" ht="14.25" customHeight="1" x14ac:dyDescent="0.2">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spans="1:26" ht="14.25" customHeight="1" x14ac:dyDescent="0.2">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spans="1:26" ht="14.25" customHeight="1" x14ac:dyDescent="0.2">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spans="1:26" ht="14.25" customHeight="1" x14ac:dyDescent="0.2">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spans="1:26" ht="14.25" customHeight="1" x14ac:dyDescent="0.2">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spans="1:26" ht="14.25" customHeight="1" x14ac:dyDescent="0.2">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spans="1:26" ht="14.25" customHeight="1" x14ac:dyDescent="0.2">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spans="1:26" ht="14.25" customHeight="1" x14ac:dyDescent="0.2">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spans="1:26" ht="14.25" customHeight="1" x14ac:dyDescent="0.2">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spans="1:26" ht="14.25" customHeight="1" x14ac:dyDescent="0.2">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spans="1:26" ht="14.25" customHeight="1" x14ac:dyDescent="0.2">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spans="1:26" ht="14.25" customHeight="1" x14ac:dyDescent="0.2">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spans="1:26" ht="14.25" customHeight="1" x14ac:dyDescent="0.2">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spans="1:26" ht="14.25" customHeight="1" x14ac:dyDescent="0.2">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spans="1:26" ht="14.25" customHeight="1" x14ac:dyDescent="0.2">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spans="1:26" ht="14.25" customHeight="1" x14ac:dyDescent="0.2">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spans="1:26" ht="14.25" customHeight="1" x14ac:dyDescent="0.2">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spans="1:26" ht="14.25" customHeight="1" x14ac:dyDescent="0.2">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spans="1:26" ht="14.25" customHeight="1" x14ac:dyDescent="0.2">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spans="1:26" ht="14.25" customHeight="1" x14ac:dyDescent="0.2">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spans="1:26" ht="14.25" customHeight="1" x14ac:dyDescent="0.2">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spans="1:26" ht="14.25" customHeight="1" x14ac:dyDescent="0.2">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spans="1:26" ht="14.25" customHeight="1" x14ac:dyDescent="0.2">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spans="1:26" ht="14.25" customHeight="1" x14ac:dyDescent="0.2">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spans="1:26" ht="14.25" customHeight="1" x14ac:dyDescent="0.2">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spans="1:26" ht="14.25" customHeight="1" x14ac:dyDescent="0.2">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spans="1:26" ht="14.25" customHeight="1" x14ac:dyDescent="0.2">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spans="1:26" ht="14.25" customHeight="1" x14ac:dyDescent="0.2">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spans="1:26" ht="14.25" customHeight="1" x14ac:dyDescent="0.2">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spans="1:26" ht="14.25" customHeight="1" x14ac:dyDescent="0.2">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spans="1:26" ht="14.25" customHeight="1" x14ac:dyDescent="0.2">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spans="1:26" ht="14.25" customHeight="1" x14ac:dyDescent="0.2">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spans="1:26" ht="14.25" customHeight="1" x14ac:dyDescent="0.2">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spans="1:26" ht="14.25" customHeight="1" x14ac:dyDescent="0.2">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spans="1:26" ht="14.25" customHeight="1" x14ac:dyDescent="0.2">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spans="1:26" ht="14.25" customHeight="1" x14ac:dyDescent="0.2">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spans="1:26" ht="14.25" customHeight="1" x14ac:dyDescent="0.2">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spans="1:26" ht="14.25" customHeight="1" x14ac:dyDescent="0.2">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spans="1:26" ht="14.25" customHeight="1" x14ac:dyDescent="0.2">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spans="1:26" ht="14.25" customHeight="1" x14ac:dyDescent="0.2">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spans="1:26" ht="14.25" customHeight="1" x14ac:dyDescent="0.2">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spans="1:26" ht="14.25" customHeight="1" x14ac:dyDescent="0.2">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spans="1:26" ht="14.25" customHeight="1" x14ac:dyDescent="0.2">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spans="1:26" ht="14.25" customHeight="1" x14ac:dyDescent="0.2">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spans="1:26" ht="14.25" customHeight="1" x14ac:dyDescent="0.2">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spans="1:26" ht="14.25" customHeight="1" x14ac:dyDescent="0.2">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spans="1:26" ht="14.25" customHeight="1" x14ac:dyDescent="0.2">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spans="1:26" ht="14.25" customHeight="1" x14ac:dyDescent="0.2">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spans="1:26" ht="14.25" customHeight="1" x14ac:dyDescent="0.2">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spans="1:26" ht="14.25" customHeight="1" x14ac:dyDescent="0.2">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spans="1:26" ht="14.25" customHeight="1" x14ac:dyDescent="0.2">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spans="1:26" ht="14.25" customHeight="1" x14ac:dyDescent="0.2">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spans="1:26" ht="14.25" customHeight="1" x14ac:dyDescent="0.2">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spans="1:26" ht="14.25" customHeight="1" x14ac:dyDescent="0.2">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spans="1:26" ht="14.25" customHeight="1" x14ac:dyDescent="0.2">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spans="1:26" ht="14.25" customHeight="1" x14ac:dyDescent="0.2">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spans="1:26" ht="14.25" customHeight="1" x14ac:dyDescent="0.2">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spans="1:26" ht="14.25" customHeight="1" x14ac:dyDescent="0.2">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spans="1:26" ht="14.25" customHeight="1" x14ac:dyDescent="0.2">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spans="1:26" ht="14.25" customHeight="1" x14ac:dyDescent="0.2">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spans="1:26" ht="14.25" customHeight="1" x14ac:dyDescent="0.2">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spans="1:26" ht="14.25" customHeight="1" x14ac:dyDescent="0.2">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spans="1:26" ht="14.25" customHeight="1" x14ac:dyDescent="0.2">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spans="1:26" ht="14.25" customHeight="1" x14ac:dyDescent="0.2">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spans="1:26" ht="14.25" customHeight="1" x14ac:dyDescent="0.2">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spans="1:26" ht="14.25" customHeight="1" x14ac:dyDescent="0.2">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spans="1:26" ht="14.25" customHeight="1" x14ac:dyDescent="0.2">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spans="1:26" ht="14.25" customHeight="1" x14ac:dyDescent="0.2">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spans="1:26" ht="14.25" customHeight="1" x14ac:dyDescent="0.2">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spans="1:26" ht="14.25" customHeight="1" x14ac:dyDescent="0.2">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spans="1:26" ht="14.25" customHeight="1" x14ac:dyDescent="0.2">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spans="1:26" ht="14.25" customHeight="1" x14ac:dyDescent="0.2">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spans="1:26" ht="14.25" customHeight="1" x14ac:dyDescent="0.2">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spans="1:26" ht="14.25" customHeight="1" x14ac:dyDescent="0.2">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spans="1:26" ht="14.25" customHeight="1" x14ac:dyDescent="0.2">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spans="1:26" ht="14.25" customHeight="1" x14ac:dyDescent="0.2">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spans="1:26" ht="14.25" customHeight="1" x14ac:dyDescent="0.2">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spans="1:26" ht="14.25" customHeight="1" x14ac:dyDescent="0.2">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spans="1:26" ht="14.25" customHeight="1" x14ac:dyDescent="0.2">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spans="1:26" ht="14.25" customHeight="1" x14ac:dyDescent="0.2">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spans="1:26" ht="14.25" customHeight="1" x14ac:dyDescent="0.2">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spans="1:26" ht="14.25" customHeight="1" x14ac:dyDescent="0.2">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spans="1:26" ht="14.25" customHeight="1" x14ac:dyDescent="0.2">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spans="1:26" ht="14.25" customHeight="1" x14ac:dyDescent="0.2">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spans="1:26" ht="14.25" customHeight="1" x14ac:dyDescent="0.2">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spans="1:26" ht="14.25" customHeight="1" x14ac:dyDescent="0.2">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spans="1:26" ht="14.25" customHeight="1" x14ac:dyDescent="0.2">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spans="1:26" ht="14.25" customHeight="1" x14ac:dyDescent="0.2">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spans="1:26" ht="14.25" customHeight="1" x14ac:dyDescent="0.2">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spans="1:26" ht="14.25" customHeight="1" x14ac:dyDescent="0.2">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spans="1:26" ht="14.25" customHeight="1" x14ac:dyDescent="0.2">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spans="1:26" ht="14.25" customHeight="1" x14ac:dyDescent="0.2">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spans="1:26" ht="14.25" customHeight="1" x14ac:dyDescent="0.2">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spans="1:26" ht="14.25" customHeight="1" x14ac:dyDescent="0.2">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spans="1:26" ht="14.25" customHeight="1" x14ac:dyDescent="0.2">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spans="1:26" ht="14.25" customHeight="1" x14ac:dyDescent="0.2">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spans="1:26" ht="14.25" customHeight="1" x14ac:dyDescent="0.2">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spans="1:26" ht="14.25" customHeight="1" x14ac:dyDescent="0.2">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spans="1:26" ht="14.25" customHeight="1" x14ac:dyDescent="0.2">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spans="1:26" ht="14.25" customHeight="1" x14ac:dyDescent="0.2">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spans="1:26" ht="14.25" customHeight="1" x14ac:dyDescent="0.2">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spans="1:26" ht="14.25" customHeight="1" x14ac:dyDescent="0.2">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spans="1:26" ht="14.25" customHeight="1" x14ac:dyDescent="0.2">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spans="1:26" ht="14.25" customHeight="1" x14ac:dyDescent="0.2">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spans="1:26" ht="14.25" customHeight="1" x14ac:dyDescent="0.2">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spans="1:26" ht="14.25" customHeight="1" x14ac:dyDescent="0.2">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spans="1:26" ht="14.25" customHeight="1" x14ac:dyDescent="0.2">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spans="1:26" ht="14.25" customHeight="1" x14ac:dyDescent="0.2">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spans="1:26" ht="14.25" customHeight="1" x14ac:dyDescent="0.2">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spans="1:26" ht="14.25" customHeight="1" x14ac:dyDescent="0.2">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spans="1:26" ht="14.25" customHeight="1" x14ac:dyDescent="0.2">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spans="1:26" ht="14.25" customHeight="1" x14ac:dyDescent="0.2">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spans="1:26" ht="14.25" customHeight="1" x14ac:dyDescent="0.2">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spans="1:26" ht="14.25" customHeight="1" x14ac:dyDescent="0.2">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spans="1:26" ht="14.25" customHeight="1" x14ac:dyDescent="0.2">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spans="1:26" ht="14.25" customHeight="1" x14ac:dyDescent="0.2">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spans="1:26" ht="14.25" customHeight="1" x14ac:dyDescent="0.2">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spans="1:26" ht="14.25" customHeight="1" x14ac:dyDescent="0.2">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spans="1:26" ht="14.25" customHeight="1" x14ac:dyDescent="0.2">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spans="1:26" ht="14.25" customHeight="1" x14ac:dyDescent="0.2">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spans="1:26" ht="14.25" customHeight="1" x14ac:dyDescent="0.2">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spans="1:26" ht="14.25" customHeight="1" x14ac:dyDescent="0.2">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spans="1:26" ht="14.25" customHeight="1" x14ac:dyDescent="0.2">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spans="1:26" ht="14.25" customHeight="1" x14ac:dyDescent="0.2">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spans="1:26" ht="14.25" customHeight="1" x14ac:dyDescent="0.2">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spans="1:26" ht="14.25" customHeight="1" x14ac:dyDescent="0.2">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spans="1:26" ht="14.25" customHeight="1" x14ac:dyDescent="0.2">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spans="1:26" ht="14.25" customHeight="1" x14ac:dyDescent="0.2">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spans="1:26" ht="14.25" customHeight="1" x14ac:dyDescent="0.2">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spans="1:26" ht="14.25" customHeight="1" x14ac:dyDescent="0.2">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spans="1:26" ht="14.25" customHeight="1" x14ac:dyDescent="0.2">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spans="1:26" ht="14.25" customHeight="1" x14ac:dyDescent="0.2">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spans="1:26" ht="14.25" customHeight="1" x14ac:dyDescent="0.2">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spans="1:26" ht="14.25" customHeight="1" x14ac:dyDescent="0.2">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spans="1:26" ht="14.25" customHeight="1" x14ac:dyDescent="0.2">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spans="1:26" ht="14.25" customHeight="1" x14ac:dyDescent="0.2">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spans="1:26" ht="14.25" customHeight="1" x14ac:dyDescent="0.2">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spans="1:26" ht="14.25" customHeight="1" x14ac:dyDescent="0.2">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spans="1:26" ht="14.25" customHeight="1" x14ac:dyDescent="0.2">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spans="1:26" ht="14.25" customHeight="1" x14ac:dyDescent="0.2">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spans="1:26" ht="14.25" customHeight="1" x14ac:dyDescent="0.2">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spans="1:26" ht="14.25" customHeight="1" x14ac:dyDescent="0.2">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spans="1:26" ht="14.25" customHeight="1" x14ac:dyDescent="0.2">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spans="1:26" ht="14.25" customHeight="1" x14ac:dyDescent="0.2">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spans="1:26" ht="14.25" customHeight="1" x14ac:dyDescent="0.2">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spans="1:26" ht="14.25" customHeight="1" x14ac:dyDescent="0.2">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spans="1:26" ht="14.25" customHeight="1" x14ac:dyDescent="0.2">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spans="1:26" ht="14.25" customHeight="1" x14ac:dyDescent="0.2">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spans="1:26" ht="14.25" customHeight="1" x14ac:dyDescent="0.2">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spans="1:26" ht="14.25" customHeight="1" x14ac:dyDescent="0.2">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spans="1:26" ht="14.25" customHeight="1" x14ac:dyDescent="0.2">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spans="1:26" ht="14.25" customHeight="1" x14ac:dyDescent="0.2">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spans="1:26" ht="14.25" customHeight="1" x14ac:dyDescent="0.2">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spans="1:26" ht="14.25" customHeight="1" x14ac:dyDescent="0.2">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spans="1:26" ht="14.25" customHeight="1" x14ac:dyDescent="0.2">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spans="1:26" ht="14.25" customHeight="1" x14ac:dyDescent="0.2">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spans="1:26" ht="14.25" customHeight="1" x14ac:dyDescent="0.2">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spans="1:26" ht="14.25" customHeight="1" x14ac:dyDescent="0.2">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spans="1:26" ht="14.25" customHeight="1" x14ac:dyDescent="0.2">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spans="1:26" ht="14.25" customHeight="1" x14ac:dyDescent="0.2">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spans="1:26" ht="14.25" customHeight="1" x14ac:dyDescent="0.2">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spans="1:26" ht="14.25" customHeight="1" x14ac:dyDescent="0.2">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spans="1:26" ht="14.25" customHeight="1" x14ac:dyDescent="0.2">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spans="1:26" ht="14.25" customHeight="1" x14ac:dyDescent="0.2">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spans="1:26" ht="14.25" customHeight="1" x14ac:dyDescent="0.2">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spans="1:26" ht="14.25" customHeight="1" x14ac:dyDescent="0.2">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spans="1:26" ht="14.25" customHeight="1" x14ac:dyDescent="0.2">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spans="1:26" ht="14.25" customHeight="1" x14ac:dyDescent="0.2">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spans="1:26" ht="14.25" customHeight="1" x14ac:dyDescent="0.2">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spans="1:26" ht="14.25" customHeight="1" x14ac:dyDescent="0.2">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spans="1:26" ht="14.25" customHeight="1" x14ac:dyDescent="0.2">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spans="1:26" ht="14.25" customHeight="1" x14ac:dyDescent="0.2">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spans="1:26" ht="14.25" customHeight="1" x14ac:dyDescent="0.2">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spans="1:26" ht="14.25" customHeight="1" x14ac:dyDescent="0.2">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spans="1:26" ht="14.25" customHeight="1" x14ac:dyDescent="0.2">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spans="1:26" ht="14.25" customHeight="1" x14ac:dyDescent="0.2">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spans="1:26" ht="14.25" customHeight="1" x14ac:dyDescent="0.2">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spans="1:26" ht="14.25" customHeight="1" x14ac:dyDescent="0.2">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spans="1:26" ht="14.25" customHeight="1" x14ac:dyDescent="0.2">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spans="1:26" ht="14.25" customHeight="1" x14ac:dyDescent="0.2">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spans="1:26" ht="14.25" customHeight="1" x14ac:dyDescent="0.2">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spans="1:26" ht="14.25" customHeight="1" x14ac:dyDescent="0.2">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spans="1:26" ht="14.25" customHeight="1" x14ac:dyDescent="0.2">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spans="1:26" ht="14.25" customHeight="1" x14ac:dyDescent="0.2">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spans="1:26" ht="14.25" customHeight="1" x14ac:dyDescent="0.2">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spans="1:26" ht="14.25" customHeight="1" x14ac:dyDescent="0.2">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spans="1:26" ht="14.25" customHeight="1" x14ac:dyDescent="0.2">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spans="1:26" ht="14.25" customHeight="1" x14ac:dyDescent="0.2">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spans="1:26" ht="14.25" customHeight="1" x14ac:dyDescent="0.2">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spans="1:26" ht="14.25" customHeight="1" x14ac:dyDescent="0.2">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spans="1:26" ht="14.25" customHeight="1" x14ac:dyDescent="0.2">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spans="1:26" ht="14.25" customHeight="1" x14ac:dyDescent="0.2">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spans="1:26" ht="14.25" customHeight="1" x14ac:dyDescent="0.2">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spans="1:26" ht="14.25" customHeight="1" x14ac:dyDescent="0.2">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spans="1:26" ht="14.25" customHeight="1" x14ac:dyDescent="0.2">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spans="1:26" ht="14.25" customHeight="1" x14ac:dyDescent="0.2">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spans="1:26" ht="14.25" customHeight="1" x14ac:dyDescent="0.2">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spans="1:26" ht="14.25" customHeight="1" x14ac:dyDescent="0.2">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spans="1:26" ht="14.25" customHeight="1" x14ac:dyDescent="0.2">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spans="1:26" ht="14.25" customHeight="1" x14ac:dyDescent="0.2">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spans="1:26" ht="14.25" customHeight="1" x14ac:dyDescent="0.2">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spans="1:26" ht="14.25" customHeight="1" x14ac:dyDescent="0.2">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spans="1:26" ht="14.25" customHeight="1" x14ac:dyDescent="0.2">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spans="1:26" ht="14.25" customHeight="1" x14ac:dyDescent="0.2">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spans="1:26" ht="14.25" customHeight="1" x14ac:dyDescent="0.2">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spans="1:26" ht="14.25" customHeight="1" x14ac:dyDescent="0.2">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spans="1:26" ht="14.25" customHeight="1" x14ac:dyDescent="0.2">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spans="1:26" ht="14.25" customHeight="1" x14ac:dyDescent="0.2">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spans="1:26" ht="14.25" customHeight="1" x14ac:dyDescent="0.2">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spans="1:26" ht="14.25" customHeight="1" x14ac:dyDescent="0.2">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spans="1:26" ht="14.25" customHeight="1" x14ac:dyDescent="0.2">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spans="1:26" ht="14.25" customHeight="1" x14ac:dyDescent="0.2">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spans="1:26" ht="14.25" customHeight="1" x14ac:dyDescent="0.2">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spans="1:26" ht="14.25" customHeight="1" x14ac:dyDescent="0.2">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spans="1:26" ht="14.25" customHeight="1" x14ac:dyDescent="0.2">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spans="1:26" ht="14.25" customHeight="1" x14ac:dyDescent="0.2">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spans="1:26" ht="14.25" customHeight="1" x14ac:dyDescent="0.2">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spans="1:26" ht="14.25" customHeight="1" x14ac:dyDescent="0.2">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spans="1:26" ht="14.25" customHeight="1" x14ac:dyDescent="0.2">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spans="1:26" ht="14.25" customHeight="1" x14ac:dyDescent="0.2">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spans="1:26" ht="14.25" customHeight="1" x14ac:dyDescent="0.2">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spans="1:26" ht="14.25" customHeight="1" x14ac:dyDescent="0.2">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spans="1:26" ht="14.25" customHeight="1" x14ac:dyDescent="0.2">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spans="1:26" ht="14.25" customHeight="1" x14ac:dyDescent="0.2">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spans="1:26" ht="14.25" customHeight="1" x14ac:dyDescent="0.2">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spans="1:26" ht="14.25" customHeight="1" x14ac:dyDescent="0.2">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spans="1:26" ht="14.25" customHeight="1" x14ac:dyDescent="0.2">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spans="1:26" ht="14.25" customHeight="1" x14ac:dyDescent="0.2">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spans="1:26" ht="14.25" customHeight="1" x14ac:dyDescent="0.2">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spans="1:26" ht="14.25" customHeight="1" x14ac:dyDescent="0.2">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spans="1:26" ht="14.25" customHeight="1" x14ac:dyDescent="0.2">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spans="1:26" ht="14.25" customHeight="1" x14ac:dyDescent="0.2">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spans="1:26" ht="14.25" customHeight="1" x14ac:dyDescent="0.2">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spans="1:26" ht="14.25" customHeight="1" x14ac:dyDescent="0.2">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spans="1:26" ht="14.25" customHeight="1" x14ac:dyDescent="0.2">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spans="1:26" ht="14.25" customHeight="1" x14ac:dyDescent="0.2">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spans="1:26" ht="14.25" customHeight="1" x14ac:dyDescent="0.2">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spans="1:26" ht="14.25" customHeight="1" x14ac:dyDescent="0.2">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spans="1:26" ht="14.25" customHeight="1" x14ac:dyDescent="0.2">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spans="1:26" ht="14.25" customHeight="1" x14ac:dyDescent="0.2">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spans="1:26" ht="14.25" customHeight="1" x14ac:dyDescent="0.2">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spans="1:26" ht="14.25" customHeight="1" x14ac:dyDescent="0.2">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spans="1:26" ht="14.25" customHeight="1" x14ac:dyDescent="0.2">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spans="1:26" ht="14.25" customHeight="1" x14ac:dyDescent="0.2">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spans="1:26" ht="14.25" customHeight="1" x14ac:dyDescent="0.2">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spans="1:26" ht="14.25" customHeight="1" x14ac:dyDescent="0.2">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spans="1:26" ht="14.25" customHeight="1" x14ac:dyDescent="0.2">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spans="1:26" ht="14.25" customHeight="1" x14ac:dyDescent="0.2">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spans="1:26" ht="14.25" customHeight="1" x14ac:dyDescent="0.2">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spans="1:26" ht="14.25" customHeight="1" x14ac:dyDescent="0.2">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spans="1:26" ht="14.25" customHeight="1" x14ac:dyDescent="0.2">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spans="1:26" ht="14.25" customHeight="1" x14ac:dyDescent="0.2">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spans="1:26" ht="14.25" customHeight="1" x14ac:dyDescent="0.2">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spans="1:26" ht="14.25" customHeight="1" x14ac:dyDescent="0.2">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spans="1:26" ht="14.25" customHeight="1" x14ac:dyDescent="0.2">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spans="1:26" ht="14.25" customHeight="1" x14ac:dyDescent="0.2">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spans="1:26" ht="14.25" customHeight="1" x14ac:dyDescent="0.2">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spans="1:26" ht="14.25" customHeight="1" x14ac:dyDescent="0.2">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spans="1:26" ht="14.25" customHeight="1" x14ac:dyDescent="0.2">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spans="1:26" ht="14.25" customHeight="1" x14ac:dyDescent="0.2">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spans="1:26" ht="14.25" customHeight="1" x14ac:dyDescent="0.2">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spans="1:26" ht="14.25" customHeight="1" x14ac:dyDescent="0.2">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spans="1:26" ht="14.25" customHeight="1" x14ac:dyDescent="0.2">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spans="1:26" ht="14.25" customHeight="1" x14ac:dyDescent="0.2">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spans="1:26" ht="14.25" customHeight="1" x14ac:dyDescent="0.2">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spans="1:26" ht="14.25" customHeight="1" x14ac:dyDescent="0.2">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spans="1:26" ht="14.25" customHeight="1" x14ac:dyDescent="0.2">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spans="1:26" ht="14.25" customHeight="1" x14ac:dyDescent="0.2">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spans="1:26" ht="14.25" customHeight="1" x14ac:dyDescent="0.2">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spans="1:26" ht="14.25" customHeight="1" x14ac:dyDescent="0.2">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spans="1:26" ht="14.25" customHeight="1" x14ac:dyDescent="0.2">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spans="1:26" ht="14.25" customHeight="1" x14ac:dyDescent="0.2">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spans="1:26" ht="14.25" customHeight="1" x14ac:dyDescent="0.2">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spans="1:26" ht="14.25" customHeight="1" x14ac:dyDescent="0.2">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spans="1:26" ht="14.25" customHeight="1" x14ac:dyDescent="0.2">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spans="1:26" ht="14.25" customHeight="1" x14ac:dyDescent="0.2">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spans="1:26" ht="14.25" customHeight="1" x14ac:dyDescent="0.2">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spans="1:26" ht="14.25" customHeight="1" x14ac:dyDescent="0.2">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spans="1:26" ht="14.25" customHeight="1" x14ac:dyDescent="0.2">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spans="1:26" ht="14.25" customHeight="1" x14ac:dyDescent="0.2">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spans="1:26" ht="14.25" customHeight="1" x14ac:dyDescent="0.2">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spans="1:26" ht="14.25" customHeight="1" x14ac:dyDescent="0.2">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spans="1:26" ht="14.25" customHeight="1" x14ac:dyDescent="0.2">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spans="1:26" ht="14.25" customHeight="1" x14ac:dyDescent="0.2">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spans="1:26" ht="14.25" customHeight="1" x14ac:dyDescent="0.2">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spans="1:26" ht="14.25" customHeight="1" x14ac:dyDescent="0.2">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spans="1:26" ht="14.25" customHeight="1" x14ac:dyDescent="0.2">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spans="1:26" ht="14.25" customHeight="1" x14ac:dyDescent="0.2">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spans="1:26" ht="14.25" customHeight="1" x14ac:dyDescent="0.2">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spans="1:26" ht="14.25" customHeight="1" x14ac:dyDescent="0.2">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spans="1:26" ht="14.25" customHeight="1" x14ac:dyDescent="0.2">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spans="1:26" ht="14.25" customHeight="1" x14ac:dyDescent="0.2">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spans="1:26" ht="14.25" customHeight="1" x14ac:dyDescent="0.2">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spans="1:26" ht="14.25" customHeight="1" x14ac:dyDescent="0.2">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spans="1:26" ht="14.25" customHeight="1" x14ac:dyDescent="0.2">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spans="1:26" ht="14.25" customHeight="1" x14ac:dyDescent="0.2">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spans="1:26" ht="14.25" customHeight="1" x14ac:dyDescent="0.2">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spans="1:26" ht="14.25" customHeight="1" x14ac:dyDescent="0.2">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spans="1:26" ht="14.25" customHeight="1" x14ac:dyDescent="0.2">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spans="1:26" ht="14.25" customHeight="1" x14ac:dyDescent="0.2">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spans="1:26" ht="14.25" customHeight="1" x14ac:dyDescent="0.2">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spans="1:26" ht="14.25" customHeight="1" x14ac:dyDescent="0.2">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spans="1:26" ht="14.25" customHeight="1" x14ac:dyDescent="0.2">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spans="1:26" ht="14.25" customHeight="1" x14ac:dyDescent="0.2">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spans="1:26" ht="14.25" customHeight="1" x14ac:dyDescent="0.2">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spans="1:26" ht="14.25" customHeight="1" x14ac:dyDescent="0.2">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spans="1:26" ht="14.25" customHeight="1" x14ac:dyDescent="0.2">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spans="1:26" ht="14.25" customHeight="1" x14ac:dyDescent="0.2">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spans="1:26" ht="14.25" customHeight="1" x14ac:dyDescent="0.2">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spans="1:26" ht="14.25" customHeight="1" x14ac:dyDescent="0.2">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spans="1:26" ht="14.25" customHeight="1" x14ac:dyDescent="0.2">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spans="1:26" ht="14.25" customHeight="1" x14ac:dyDescent="0.2">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spans="1:26" ht="14.25" customHeight="1" x14ac:dyDescent="0.2">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spans="1:26" ht="14.25" customHeight="1" x14ac:dyDescent="0.2">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spans="1:26" ht="14.25" customHeight="1" x14ac:dyDescent="0.2">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spans="1:26" ht="14.25" customHeight="1" x14ac:dyDescent="0.2">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spans="1:26" ht="14.25" customHeight="1" x14ac:dyDescent="0.2">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spans="1:26" ht="14.25" customHeight="1" x14ac:dyDescent="0.2">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spans="1:26" ht="14.25" customHeight="1" x14ac:dyDescent="0.2">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spans="1:26" ht="14.25" customHeight="1" x14ac:dyDescent="0.2">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spans="1:26" ht="14.25" customHeight="1" x14ac:dyDescent="0.2">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spans="1:26" ht="14.25" customHeight="1" x14ac:dyDescent="0.2">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spans="1:26" ht="14.25" customHeight="1" x14ac:dyDescent="0.2">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spans="1:26" ht="14.25" customHeight="1" x14ac:dyDescent="0.2">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spans="1:26" ht="14.25" customHeight="1" x14ac:dyDescent="0.2">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spans="1:26" ht="14.25" customHeight="1" x14ac:dyDescent="0.2">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spans="1:26" ht="14.25" customHeight="1" x14ac:dyDescent="0.2">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spans="1:26" ht="14.25" customHeight="1" x14ac:dyDescent="0.2">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spans="1:26" ht="14.25" customHeight="1" x14ac:dyDescent="0.2">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spans="1:26" ht="14.25" customHeight="1" x14ac:dyDescent="0.2">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spans="1:26" ht="14.25" customHeight="1" x14ac:dyDescent="0.2">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spans="1:26" ht="14.25" customHeight="1" x14ac:dyDescent="0.2">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spans="1:26" ht="14.25" customHeight="1" x14ac:dyDescent="0.2">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spans="1:26" ht="14.25" customHeight="1" x14ac:dyDescent="0.2">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spans="1:26" ht="14.25" customHeight="1" x14ac:dyDescent="0.2">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spans="1:26" ht="14.25" customHeight="1" x14ac:dyDescent="0.2">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spans="1:26" ht="14.25" customHeight="1" x14ac:dyDescent="0.2">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spans="1:26" ht="14.25" customHeight="1" x14ac:dyDescent="0.2">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spans="1:26" ht="14.25" customHeight="1" x14ac:dyDescent="0.2">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spans="1:26" ht="14.25" customHeight="1" x14ac:dyDescent="0.2">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spans="1:26" ht="14.25" customHeight="1" x14ac:dyDescent="0.2">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spans="1:26" ht="14.25" customHeight="1" x14ac:dyDescent="0.2">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spans="1:26" ht="14.25" customHeight="1" x14ac:dyDescent="0.2">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spans="1:26" ht="14.25" customHeight="1" x14ac:dyDescent="0.2">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spans="1:26" ht="14.25" customHeight="1" x14ac:dyDescent="0.2">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spans="1:26" ht="14.25" customHeight="1" x14ac:dyDescent="0.2">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spans="1:26" ht="14.25" customHeight="1" x14ac:dyDescent="0.2">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spans="1:26" ht="14.25" customHeight="1" x14ac:dyDescent="0.2">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spans="1:26" ht="14.25" customHeight="1" x14ac:dyDescent="0.2">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spans="1:26" ht="14.25" customHeight="1" x14ac:dyDescent="0.2">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spans="1:26" ht="14.25" customHeight="1" x14ac:dyDescent="0.2">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spans="1:26" ht="14.25" customHeight="1" x14ac:dyDescent="0.2">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spans="1:26" ht="14.25" customHeight="1" x14ac:dyDescent="0.2">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spans="1:26" ht="14.25" customHeight="1" x14ac:dyDescent="0.2">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spans="1:26" ht="14.25" customHeight="1" x14ac:dyDescent="0.2">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spans="1:26" ht="14.25" customHeight="1" x14ac:dyDescent="0.2">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spans="1:26" ht="14.25" customHeight="1" x14ac:dyDescent="0.2">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spans="1:26" ht="14.25" customHeight="1" x14ac:dyDescent="0.2">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spans="1:26" ht="14.25" customHeight="1" x14ac:dyDescent="0.2">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spans="1:26" ht="14.25" customHeight="1" x14ac:dyDescent="0.2">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spans="1:26" ht="14.25" customHeight="1" x14ac:dyDescent="0.2">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spans="1:26" ht="14.25" customHeight="1" x14ac:dyDescent="0.2">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spans="1:26" ht="14.25" customHeight="1" x14ac:dyDescent="0.2">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spans="1:26" ht="14.25" customHeight="1" x14ac:dyDescent="0.2">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spans="1:26" ht="14.25" customHeight="1" x14ac:dyDescent="0.2">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spans="1:26" ht="14.25" customHeight="1" x14ac:dyDescent="0.2">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spans="1:26" ht="14.25" customHeight="1" x14ac:dyDescent="0.2">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spans="1:26" ht="14.25" customHeight="1" x14ac:dyDescent="0.2">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spans="1:26" ht="14.25" customHeight="1" x14ac:dyDescent="0.2">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spans="1:26" ht="14.25" customHeight="1" x14ac:dyDescent="0.2">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spans="1:26" ht="14.25" customHeight="1" x14ac:dyDescent="0.2">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spans="1:26" ht="14.25" customHeight="1" x14ac:dyDescent="0.2">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spans="1:26" ht="14.25" customHeight="1" x14ac:dyDescent="0.2">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spans="1:26" ht="14.25" customHeight="1" x14ac:dyDescent="0.2">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spans="1:26" ht="14.25" customHeight="1" x14ac:dyDescent="0.2">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spans="1:26" ht="14.25" customHeight="1" x14ac:dyDescent="0.2">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spans="1:26" ht="14.25" customHeight="1" x14ac:dyDescent="0.2">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spans="1:26" ht="14.25" customHeight="1" x14ac:dyDescent="0.2">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spans="1:26" ht="14.25" customHeight="1" x14ac:dyDescent="0.2">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spans="1:26" ht="14.25" customHeight="1" x14ac:dyDescent="0.2">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spans="1:26" ht="14.25" customHeight="1" x14ac:dyDescent="0.2">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spans="1:26" ht="14.25" customHeight="1" x14ac:dyDescent="0.2">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spans="1:26" ht="14.25" customHeight="1" x14ac:dyDescent="0.2">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spans="1:26" ht="14.25" customHeight="1" x14ac:dyDescent="0.2">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spans="1:26" ht="14.25" customHeight="1" x14ac:dyDescent="0.2">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spans="1:26" ht="14.25" customHeight="1" x14ac:dyDescent="0.2">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spans="1:26" ht="14.25" customHeight="1" x14ac:dyDescent="0.2">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spans="1:26" ht="14.25" customHeight="1" x14ac:dyDescent="0.2">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spans="1:26" ht="14.25" customHeight="1" x14ac:dyDescent="0.2">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spans="1:26" ht="14.25" customHeight="1" x14ac:dyDescent="0.2">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spans="1:26" ht="14.25" customHeight="1" x14ac:dyDescent="0.2">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spans="1:26" ht="14.25" customHeight="1" x14ac:dyDescent="0.2">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spans="1:26" ht="14.25" customHeight="1" x14ac:dyDescent="0.2">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spans="1:26" ht="14.25" customHeight="1" x14ac:dyDescent="0.2">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spans="1:26" ht="14.25" customHeight="1" x14ac:dyDescent="0.2">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spans="1:26" ht="14.25" customHeight="1" x14ac:dyDescent="0.2">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spans="1:26" ht="14.25" customHeight="1" x14ac:dyDescent="0.2">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spans="1:26" ht="14.25" customHeight="1" x14ac:dyDescent="0.2">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spans="1:26" ht="14.25" customHeight="1" x14ac:dyDescent="0.2">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spans="1:26" ht="14.25" customHeight="1" x14ac:dyDescent="0.2">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spans="1:26" ht="14.25" customHeight="1" x14ac:dyDescent="0.2">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spans="1:26" ht="14.25" customHeight="1" x14ac:dyDescent="0.2">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spans="1:26" ht="14.25" customHeight="1" x14ac:dyDescent="0.2">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spans="1:26" ht="14.25" customHeight="1" x14ac:dyDescent="0.2">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spans="1:26" ht="14.25" customHeight="1" x14ac:dyDescent="0.2">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spans="1:26" ht="14.25" customHeight="1" x14ac:dyDescent="0.2">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spans="1:26" ht="14.25" customHeight="1" x14ac:dyDescent="0.2">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spans="1:26" ht="14.25" customHeight="1" x14ac:dyDescent="0.2">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spans="1:26" ht="14.25" customHeight="1" x14ac:dyDescent="0.2">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spans="1:26" ht="14.25" customHeight="1" x14ac:dyDescent="0.2">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spans="1:26" ht="14.25" customHeight="1" x14ac:dyDescent="0.2">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spans="1:26" ht="14.25" customHeight="1" x14ac:dyDescent="0.2">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spans="1:26" ht="14.25" customHeight="1" x14ac:dyDescent="0.2">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spans="1:26" ht="14.25" customHeight="1" x14ac:dyDescent="0.2">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spans="1:26" ht="14.25" customHeight="1" x14ac:dyDescent="0.2">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spans="1:26" ht="14.25" customHeight="1" x14ac:dyDescent="0.2">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spans="1:26" ht="14.25" customHeight="1" x14ac:dyDescent="0.2">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spans="1:26" ht="14.25" customHeight="1" x14ac:dyDescent="0.2">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spans="1:26" ht="14.25" customHeight="1" x14ac:dyDescent="0.2">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spans="1:26" ht="14.25" customHeight="1" x14ac:dyDescent="0.2">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spans="1:26" ht="14.25" customHeight="1" x14ac:dyDescent="0.2">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spans="1:26" ht="14.25" customHeight="1" x14ac:dyDescent="0.2">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spans="1:26" ht="14.25" customHeight="1" x14ac:dyDescent="0.2">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spans="1:26" ht="14.25" customHeight="1" x14ac:dyDescent="0.2">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spans="1:26" ht="14.25" customHeight="1" x14ac:dyDescent="0.2">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spans="1:26" ht="14.25" customHeight="1" x14ac:dyDescent="0.2">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spans="1:26" ht="14.25" customHeight="1" x14ac:dyDescent="0.2">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spans="1:26" ht="14.25" customHeight="1" x14ac:dyDescent="0.2">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spans="1:26" ht="14.25" customHeight="1" x14ac:dyDescent="0.2">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spans="1:26" ht="14.25" customHeight="1" x14ac:dyDescent="0.2">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spans="1:26" ht="14.25" customHeight="1" x14ac:dyDescent="0.2">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spans="1:26" ht="14.25" customHeight="1" x14ac:dyDescent="0.2">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spans="1:26" ht="14.25" customHeight="1" x14ac:dyDescent="0.2">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spans="1:26" ht="14.25" customHeight="1" x14ac:dyDescent="0.2">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spans="1:26" ht="14.25" customHeight="1" x14ac:dyDescent="0.2">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spans="1:26" ht="14.25" customHeight="1" x14ac:dyDescent="0.2">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spans="1:26" ht="14.25" customHeight="1" x14ac:dyDescent="0.2">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spans="1:26" ht="14.25" customHeight="1" x14ac:dyDescent="0.2">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spans="1:26" ht="14.25" customHeight="1" x14ac:dyDescent="0.2">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spans="1:26" ht="14.25" customHeight="1" x14ac:dyDescent="0.2">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spans="1:26" ht="14.25" customHeight="1" x14ac:dyDescent="0.2">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spans="1:26" ht="14.25" customHeight="1" x14ac:dyDescent="0.2">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spans="1:26" ht="14.25" customHeight="1" x14ac:dyDescent="0.2">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spans="1:26" ht="14.25" customHeight="1" x14ac:dyDescent="0.2">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spans="1:26" ht="14.25" customHeight="1" x14ac:dyDescent="0.2">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spans="1:26" ht="14.25" customHeight="1" x14ac:dyDescent="0.2">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spans="1:26" ht="14.25" customHeight="1" x14ac:dyDescent="0.2">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spans="1:26" ht="14.25" customHeight="1" x14ac:dyDescent="0.2">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spans="1:26" ht="14.25" customHeight="1" x14ac:dyDescent="0.2">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spans="1:26" ht="14.25" customHeight="1" x14ac:dyDescent="0.2">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spans="1:26" ht="14.25" customHeight="1" x14ac:dyDescent="0.2">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spans="1:26" ht="14.25" customHeight="1" x14ac:dyDescent="0.2">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spans="1:26" ht="14.25" customHeight="1" x14ac:dyDescent="0.2">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spans="1:26" ht="14.25" customHeight="1" x14ac:dyDescent="0.2">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spans="1:26" ht="14.25" customHeight="1" x14ac:dyDescent="0.2">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spans="1:26" ht="14.25" customHeight="1" x14ac:dyDescent="0.2">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spans="1:26" ht="14.25" customHeight="1" x14ac:dyDescent="0.2">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spans="1:26" ht="14.25" customHeight="1" x14ac:dyDescent="0.2">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spans="1:26" ht="14.25" customHeight="1" x14ac:dyDescent="0.2">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spans="1:26" ht="14.25" customHeight="1" x14ac:dyDescent="0.2">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spans="1:26" ht="14.25" customHeight="1" x14ac:dyDescent="0.2">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spans="1:26" ht="14.25" customHeight="1" x14ac:dyDescent="0.2">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spans="1:26" ht="14.25" customHeight="1" x14ac:dyDescent="0.2">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spans="1:26" ht="14.25" customHeight="1" x14ac:dyDescent="0.2">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spans="1:26" ht="14.25" customHeight="1" x14ac:dyDescent="0.2">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spans="1:26" ht="14.25" customHeight="1" x14ac:dyDescent="0.2">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spans="1:26" ht="14.25" customHeight="1" x14ac:dyDescent="0.2">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spans="1:26" ht="14.25" customHeight="1" x14ac:dyDescent="0.2">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spans="1:26" ht="14.25" customHeight="1" x14ac:dyDescent="0.2">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spans="1:26" ht="14.25" customHeight="1" x14ac:dyDescent="0.2">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spans="1:26" ht="14.25" customHeight="1" x14ac:dyDescent="0.2">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spans="1:26" ht="14.25" customHeight="1" x14ac:dyDescent="0.2">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spans="1:26" ht="14.25" customHeight="1" x14ac:dyDescent="0.2">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spans="1:26" ht="14.25" customHeight="1" x14ac:dyDescent="0.2">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spans="1:26" ht="14.25" customHeight="1" x14ac:dyDescent="0.2">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spans="1:26" ht="14.25" customHeight="1" x14ac:dyDescent="0.2">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spans="1:26" ht="14.25" customHeight="1" x14ac:dyDescent="0.2">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spans="1:26" ht="14.25" customHeight="1" x14ac:dyDescent="0.2">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spans="1:26" ht="14.25" customHeight="1" x14ac:dyDescent="0.2">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spans="1:26" ht="14.25" customHeight="1" x14ac:dyDescent="0.2">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spans="1:26" ht="14.25" customHeight="1" x14ac:dyDescent="0.2">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spans="1:26" ht="14.25" customHeight="1" x14ac:dyDescent="0.2">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spans="1:26" ht="14.25" customHeight="1" x14ac:dyDescent="0.2">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spans="1:26" ht="14.25" customHeight="1" x14ac:dyDescent="0.2">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spans="1:26" ht="14.25" customHeight="1" x14ac:dyDescent="0.2">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spans="1:26" ht="14.25" customHeight="1" x14ac:dyDescent="0.2">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spans="1:26" ht="14.25" customHeight="1" x14ac:dyDescent="0.2">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spans="1:26" ht="14.25" customHeight="1" x14ac:dyDescent="0.2">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spans="1:26" ht="14.25" customHeight="1" x14ac:dyDescent="0.2">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spans="1:26" ht="14.25" customHeight="1" x14ac:dyDescent="0.2">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spans="1:26" ht="14.25" customHeight="1" x14ac:dyDescent="0.2">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spans="1:26" ht="14.25" customHeight="1" x14ac:dyDescent="0.2">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spans="1:26" ht="14.25" customHeight="1" x14ac:dyDescent="0.2">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spans="1:26" ht="14.25" customHeight="1" x14ac:dyDescent="0.2">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spans="1:26" ht="14.25" customHeight="1" x14ac:dyDescent="0.2">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4.25" customHeight="1" x14ac:dyDescent="0.2">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4.25" customHeight="1" x14ac:dyDescent="0.2">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4.25" customHeight="1" x14ac:dyDescent="0.2">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4.25" customHeight="1" x14ac:dyDescent="0.2">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4.25" customHeight="1" x14ac:dyDescent="0.2">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4.25" customHeight="1" x14ac:dyDescent="0.2">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4.25" customHeight="1" x14ac:dyDescent="0.2">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4.25" customHeight="1" x14ac:dyDescent="0.2">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4.25" customHeight="1" x14ac:dyDescent="0.2">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4.25" customHeight="1" x14ac:dyDescent="0.2">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4.25" customHeight="1" x14ac:dyDescent="0.2">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4.25" customHeight="1" x14ac:dyDescent="0.2">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4.25" customHeight="1" x14ac:dyDescent="0.2">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4.25" customHeight="1" x14ac:dyDescent="0.2">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4.25" customHeight="1" x14ac:dyDescent="0.2">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4.25" customHeight="1" x14ac:dyDescent="0.2">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4.25" customHeight="1" x14ac:dyDescent="0.2">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4.25" customHeight="1" x14ac:dyDescent="0.2">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4.25" customHeight="1" x14ac:dyDescent="0.2">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4.25" customHeight="1" x14ac:dyDescent="0.2">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4.25" customHeight="1" x14ac:dyDescent="0.2">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4.25" customHeight="1" x14ac:dyDescent="0.2">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4.25" customHeight="1" x14ac:dyDescent="0.2">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4.25" customHeight="1" x14ac:dyDescent="0.2">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4.25" customHeight="1" x14ac:dyDescent="0.2">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4.25" customHeight="1" x14ac:dyDescent="0.2">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4.25" customHeight="1" x14ac:dyDescent="0.2">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4.25" customHeight="1" x14ac:dyDescent="0.2">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4.25" customHeight="1" x14ac:dyDescent="0.2">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4.25" customHeight="1" x14ac:dyDescent="0.2">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4.25" customHeight="1" x14ac:dyDescent="0.2">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4.25" customHeight="1" x14ac:dyDescent="0.2">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4.25" customHeight="1" x14ac:dyDescent="0.2">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4.25" customHeight="1" x14ac:dyDescent="0.2">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4.25" customHeight="1" x14ac:dyDescent="0.2">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4.25" customHeight="1" x14ac:dyDescent="0.2">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4.25" customHeight="1" x14ac:dyDescent="0.2">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4.25" customHeight="1" x14ac:dyDescent="0.2">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4.25" customHeight="1" x14ac:dyDescent="0.2">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4.25" customHeight="1" x14ac:dyDescent="0.2">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4.25" customHeight="1" x14ac:dyDescent="0.2">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4.25" customHeight="1" x14ac:dyDescent="0.2">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4.25" customHeight="1" x14ac:dyDescent="0.2">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4.25" customHeight="1" x14ac:dyDescent="0.2">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4.25" customHeight="1" x14ac:dyDescent="0.2">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4.25" customHeight="1" x14ac:dyDescent="0.2">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4.25" customHeight="1" x14ac:dyDescent="0.2">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4.25" customHeight="1" x14ac:dyDescent="0.2">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4.25" customHeight="1" x14ac:dyDescent="0.2">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4.25" customHeight="1" x14ac:dyDescent="0.2">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4.25" customHeight="1" x14ac:dyDescent="0.2">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4.25" customHeight="1" x14ac:dyDescent="0.2">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4.25" customHeight="1" x14ac:dyDescent="0.2">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4.25" customHeight="1" x14ac:dyDescent="0.2">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4.25" customHeight="1" x14ac:dyDescent="0.2">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4.25" customHeight="1" x14ac:dyDescent="0.2">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4.25" customHeight="1" x14ac:dyDescent="0.2">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4.25" customHeight="1" x14ac:dyDescent="0.2">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4.25" customHeight="1" x14ac:dyDescent="0.2">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4.25" customHeight="1" x14ac:dyDescent="0.2">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4.25" customHeight="1" x14ac:dyDescent="0.2">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4.25" customHeight="1" x14ac:dyDescent="0.2">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4.25" customHeight="1" x14ac:dyDescent="0.2">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4.25" customHeight="1" x14ac:dyDescent="0.2">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4.25" customHeight="1" x14ac:dyDescent="0.2">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4.25" customHeight="1" x14ac:dyDescent="0.2">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4.25" customHeight="1" x14ac:dyDescent="0.2">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4.25" customHeight="1" x14ac:dyDescent="0.2">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4.25" customHeight="1" x14ac:dyDescent="0.2">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4.25" customHeight="1" x14ac:dyDescent="0.2">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4.25" customHeight="1" x14ac:dyDescent="0.2">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4.25" customHeight="1" x14ac:dyDescent="0.2">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4.25" customHeight="1" x14ac:dyDescent="0.2">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4.25" customHeight="1" x14ac:dyDescent="0.2">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4.25" customHeight="1" x14ac:dyDescent="0.2">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4.25" customHeight="1" x14ac:dyDescent="0.2">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4.25" customHeight="1" x14ac:dyDescent="0.2">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4.25" customHeight="1" x14ac:dyDescent="0.2">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4.25" customHeight="1" x14ac:dyDescent="0.2">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4.25" customHeight="1" x14ac:dyDescent="0.2">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4.25" customHeight="1" x14ac:dyDescent="0.2">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4.25" customHeight="1" x14ac:dyDescent="0.2">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4.25" customHeight="1" x14ac:dyDescent="0.2">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4.25" customHeight="1" x14ac:dyDescent="0.2">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4.25" customHeight="1" x14ac:dyDescent="0.2">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4.25" customHeight="1" x14ac:dyDescent="0.2">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4.25" customHeight="1" x14ac:dyDescent="0.2">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4.25" customHeight="1" x14ac:dyDescent="0.2">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4.25" customHeight="1" x14ac:dyDescent="0.2">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4.25" customHeight="1" x14ac:dyDescent="0.2">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4.25" customHeight="1" x14ac:dyDescent="0.2">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4.25" customHeight="1" x14ac:dyDescent="0.2">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4.25" customHeight="1" x14ac:dyDescent="0.2">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4.25" customHeight="1" x14ac:dyDescent="0.2">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4.25" customHeight="1" x14ac:dyDescent="0.2">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4.25" customHeight="1" x14ac:dyDescent="0.2">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4.25" customHeight="1" x14ac:dyDescent="0.2">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4.25" customHeight="1" x14ac:dyDescent="0.2">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4.25" customHeight="1" x14ac:dyDescent="0.2">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4.25" customHeight="1" x14ac:dyDescent="0.2">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4.25" customHeight="1" x14ac:dyDescent="0.2">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4.25" customHeight="1" x14ac:dyDescent="0.2">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4.25" customHeight="1" x14ac:dyDescent="0.2">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4.25" customHeight="1" x14ac:dyDescent="0.2">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4.25" customHeight="1" x14ac:dyDescent="0.2">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4.25" customHeight="1" x14ac:dyDescent="0.2">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4.25" customHeight="1" x14ac:dyDescent="0.2">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4.25" customHeight="1" x14ac:dyDescent="0.2">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4.25" customHeight="1" x14ac:dyDescent="0.2">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4.25" customHeight="1" x14ac:dyDescent="0.2">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4.25" customHeight="1" x14ac:dyDescent="0.2">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4.25" customHeight="1" x14ac:dyDescent="0.2">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4.25" customHeight="1" x14ac:dyDescent="0.2">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4.25" customHeight="1" x14ac:dyDescent="0.2">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4.25" customHeight="1" x14ac:dyDescent="0.2">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4.25" customHeight="1" x14ac:dyDescent="0.2">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4.25" customHeight="1" x14ac:dyDescent="0.2">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4.25" customHeight="1" x14ac:dyDescent="0.2">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4.25" customHeight="1" x14ac:dyDescent="0.2">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4.25" customHeight="1" x14ac:dyDescent="0.2">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4.25" customHeight="1" x14ac:dyDescent="0.2">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4.25" customHeight="1" x14ac:dyDescent="0.2">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4.25" customHeight="1" x14ac:dyDescent="0.2">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4.25" customHeight="1" x14ac:dyDescent="0.2">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4.25" customHeight="1" x14ac:dyDescent="0.2">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4.25" customHeight="1" x14ac:dyDescent="0.2">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4.25" customHeight="1" x14ac:dyDescent="0.2">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4.25" customHeight="1" x14ac:dyDescent="0.2">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4.25" customHeight="1" x14ac:dyDescent="0.2">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4.25" customHeight="1" x14ac:dyDescent="0.2">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4.25" customHeight="1" x14ac:dyDescent="0.2">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4.25" customHeight="1" x14ac:dyDescent="0.2">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spans="1:26" ht="14.25" customHeight="1" x14ac:dyDescent="0.2">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spans="1:26" ht="14.25" customHeight="1" x14ac:dyDescent="0.2">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spans="1:26" ht="14.25" customHeight="1" x14ac:dyDescent="0.2">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spans="1:26" ht="14.25" customHeight="1" x14ac:dyDescent="0.2">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spans="1:26" ht="14.25" customHeight="1" x14ac:dyDescent="0.2">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spans="1:26" ht="14.25" customHeight="1" x14ac:dyDescent="0.2">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spans="1:26" ht="14.25" customHeight="1" x14ac:dyDescent="0.2">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mergeCells count="17">
    <mergeCell ref="H6:H7"/>
    <mergeCell ref="A17:B17"/>
    <mergeCell ref="A18:B18"/>
    <mergeCell ref="A19:B19"/>
    <mergeCell ref="B5:E5"/>
    <mergeCell ref="B10:E10"/>
    <mergeCell ref="B11:E11"/>
    <mergeCell ref="B12:E12"/>
    <mergeCell ref="B13:E13"/>
    <mergeCell ref="B14:E14"/>
    <mergeCell ref="A15:E15"/>
    <mergeCell ref="A1:H1"/>
    <mergeCell ref="A3:A4"/>
    <mergeCell ref="B3:B4"/>
    <mergeCell ref="C3:F3"/>
    <mergeCell ref="G3:G4"/>
    <mergeCell ref="H3:H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6C6AC"/>
  </sheetPr>
  <dimension ref="A1:Z1000"/>
  <sheetViews>
    <sheetView workbookViewId="0"/>
  </sheetViews>
  <sheetFormatPr baseColWidth="10" defaultColWidth="11.1640625" defaultRowHeight="15" customHeight="1" x14ac:dyDescent="0.2"/>
  <cols>
    <col min="1" max="1" width="7.1640625" customWidth="1"/>
    <col min="2" max="2" width="28.6640625" customWidth="1"/>
    <col min="3" max="6" width="11.33203125" customWidth="1"/>
    <col min="7" max="7" width="13.6640625" customWidth="1"/>
    <col min="8" max="8" width="18.1640625" customWidth="1"/>
    <col min="9" max="15" width="8.83203125" customWidth="1"/>
    <col min="16" max="16" width="7.1640625" customWidth="1"/>
    <col min="17" max="17" width="28.6640625" customWidth="1"/>
    <col min="18" max="18" width="12.33203125" customWidth="1"/>
    <col min="19" max="19" width="12.5" customWidth="1"/>
    <col min="20" max="20" width="12.33203125" customWidth="1"/>
    <col min="21" max="21" width="12.1640625" customWidth="1"/>
    <col min="22" max="22" width="13.6640625" customWidth="1"/>
    <col min="23" max="23" width="18.1640625" customWidth="1"/>
    <col min="24" max="26" width="8.83203125" customWidth="1"/>
  </cols>
  <sheetData>
    <row r="1" spans="1:26" ht="14.25" customHeight="1" x14ac:dyDescent="0.2">
      <c r="A1" s="701" t="s">
        <v>228</v>
      </c>
      <c r="B1" s="661"/>
      <c r="C1" s="661"/>
      <c r="D1" s="661"/>
      <c r="E1" s="661"/>
      <c r="F1" s="661"/>
      <c r="G1" s="661"/>
      <c r="H1" s="661"/>
      <c r="I1" s="158"/>
      <c r="J1" s="158"/>
      <c r="K1" s="158"/>
      <c r="L1" s="158"/>
      <c r="M1" s="158"/>
      <c r="N1" s="158"/>
      <c r="O1" s="158"/>
      <c r="P1" s="701" t="s">
        <v>229</v>
      </c>
      <c r="Q1" s="661"/>
      <c r="R1" s="661"/>
      <c r="S1" s="661"/>
      <c r="T1" s="661"/>
      <c r="U1" s="661"/>
      <c r="V1" s="661"/>
      <c r="W1" s="661"/>
      <c r="X1" s="158"/>
      <c r="Y1" s="158"/>
      <c r="Z1" s="158"/>
    </row>
    <row r="2" spans="1:26" ht="14.25" customHeight="1" x14ac:dyDescent="0.2">
      <c r="A2" s="141"/>
      <c r="B2" s="141"/>
      <c r="C2" s="141"/>
      <c r="D2" s="141"/>
      <c r="E2" s="141"/>
      <c r="F2" s="141"/>
      <c r="G2" s="141"/>
      <c r="H2" s="141"/>
      <c r="I2" s="141"/>
      <c r="J2" s="141"/>
      <c r="K2" s="141"/>
      <c r="L2" s="141"/>
      <c r="M2" s="141"/>
      <c r="N2" s="141"/>
      <c r="O2" s="141"/>
      <c r="P2" s="141"/>
      <c r="Q2" s="141"/>
      <c r="R2" s="141"/>
      <c r="S2" s="141"/>
      <c r="T2" s="141"/>
      <c r="U2" s="141"/>
      <c r="V2" s="141"/>
      <c r="W2" s="141"/>
      <c r="X2" s="141"/>
      <c r="Y2" s="141"/>
      <c r="Z2" s="141"/>
    </row>
    <row r="3" spans="1:26" ht="14.25" customHeight="1" x14ac:dyDescent="0.2">
      <c r="A3" s="702" t="s">
        <v>3</v>
      </c>
      <c r="B3" s="702" t="s">
        <v>202</v>
      </c>
      <c r="C3" s="703" t="s">
        <v>203</v>
      </c>
      <c r="D3" s="669"/>
      <c r="E3" s="669"/>
      <c r="F3" s="670"/>
      <c r="G3" s="702" t="s">
        <v>204</v>
      </c>
      <c r="H3" s="702" t="s">
        <v>21</v>
      </c>
      <c r="I3" s="141"/>
      <c r="J3" s="141"/>
      <c r="K3" s="141"/>
      <c r="L3" s="141"/>
      <c r="M3" s="141"/>
      <c r="N3" s="141"/>
      <c r="O3" s="141"/>
      <c r="P3" s="702" t="s">
        <v>3</v>
      </c>
      <c r="Q3" s="702" t="s">
        <v>202</v>
      </c>
      <c r="R3" s="703" t="s">
        <v>203</v>
      </c>
      <c r="S3" s="669"/>
      <c r="T3" s="669"/>
      <c r="U3" s="670"/>
      <c r="V3" s="702" t="s">
        <v>204</v>
      </c>
      <c r="W3" s="702" t="s">
        <v>21</v>
      </c>
      <c r="X3" s="141"/>
      <c r="Y3" s="141"/>
      <c r="Z3" s="141"/>
    </row>
    <row r="4" spans="1:26" ht="14.25" customHeight="1" x14ac:dyDescent="0.2">
      <c r="A4" s="677"/>
      <c r="B4" s="677"/>
      <c r="C4" s="159" t="s">
        <v>205</v>
      </c>
      <c r="D4" s="159" t="s">
        <v>206</v>
      </c>
      <c r="E4" s="159" t="s">
        <v>207</v>
      </c>
      <c r="F4" s="159" t="s">
        <v>208</v>
      </c>
      <c r="G4" s="677"/>
      <c r="H4" s="677"/>
      <c r="I4" s="141"/>
      <c r="J4" s="141"/>
      <c r="K4" s="141"/>
      <c r="L4" s="141"/>
      <c r="M4" s="141"/>
      <c r="N4" s="141"/>
      <c r="O4" s="141"/>
      <c r="P4" s="677"/>
      <c r="Q4" s="677"/>
      <c r="R4" s="159" t="s">
        <v>205</v>
      </c>
      <c r="S4" s="159" t="s">
        <v>206</v>
      </c>
      <c r="T4" s="159" t="s">
        <v>207</v>
      </c>
      <c r="U4" s="159" t="s">
        <v>208</v>
      </c>
      <c r="V4" s="677"/>
      <c r="W4" s="677"/>
      <c r="X4" s="141"/>
      <c r="Y4" s="141"/>
      <c r="Z4" s="141"/>
    </row>
    <row r="5" spans="1:26" ht="14.25" customHeight="1" x14ac:dyDescent="0.2">
      <c r="A5" s="160" t="s">
        <v>22</v>
      </c>
      <c r="B5" s="706" t="s">
        <v>209</v>
      </c>
      <c r="C5" s="669"/>
      <c r="D5" s="669"/>
      <c r="E5" s="670"/>
      <c r="F5" s="161"/>
      <c r="G5" s="162">
        <f>SUM(G6:G10)</f>
        <v>8000000</v>
      </c>
      <c r="H5" s="163"/>
      <c r="I5" s="141"/>
      <c r="J5" s="141"/>
      <c r="K5" s="141"/>
      <c r="L5" s="141"/>
      <c r="M5" s="141"/>
      <c r="N5" s="141"/>
      <c r="O5" s="141"/>
      <c r="P5" s="160" t="s">
        <v>22</v>
      </c>
      <c r="Q5" s="706" t="s">
        <v>209</v>
      </c>
      <c r="R5" s="669"/>
      <c r="S5" s="669"/>
      <c r="T5" s="670"/>
      <c r="U5" s="161"/>
      <c r="V5" s="162">
        <f>SUM(V6:V10)</f>
        <v>5125000</v>
      </c>
      <c r="W5" s="163"/>
      <c r="X5" s="141"/>
      <c r="Y5" s="141"/>
      <c r="Z5" s="141"/>
    </row>
    <row r="6" spans="1:26" ht="14.25" customHeight="1" x14ac:dyDescent="0.2">
      <c r="A6" s="164">
        <v>1</v>
      </c>
      <c r="B6" s="165" t="s">
        <v>230</v>
      </c>
      <c r="C6" s="164">
        <v>2</v>
      </c>
      <c r="D6" s="164">
        <v>1</v>
      </c>
      <c r="E6" s="164"/>
      <c r="F6" s="164"/>
      <c r="G6" s="163">
        <f t="shared" ref="G6:G10" si="0">C6*$C$20+D6*$D$20+E6*$E$20</f>
        <v>2500000</v>
      </c>
      <c r="H6" s="707"/>
      <c r="I6" s="141"/>
      <c r="J6" s="141"/>
      <c r="K6" s="141"/>
      <c r="L6" s="141"/>
      <c r="M6" s="141"/>
      <c r="N6" s="141"/>
      <c r="O6" s="141"/>
      <c r="P6" s="164">
        <v>1</v>
      </c>
      <c r="Q6" s="165" t="s">
        <v>231</v>
      </c>
      <c r="R6" s="164">
        <v>1</v>
      </c>
      <c r="S6" s="164">
        <v>0.5</v>
      </c>
      <c r="T6" s="164"/>
      <c r="U6" s="164"/>
      <c r="V6" s="163">
        <f t="shared" ref="V6:V10" si="1">R6*$C$20+S6*$D$20</f>
        <v>1250000</v>
      </c>
      <c r="W6" s="707"/>
      <c r="X6" s="141"/>
      <c r="Y6" s="141"/>
      <c r="Z6" s="141"/>
    </row>
    <row r="7" spans="1:26" ht="14.25" customHeight="1" x14ac:dyDescent="0.2">
      <c r="A7" s="164">
        <v>2</v>
      </c>
      <c r="B7" s="165" t="s">
        <v>232</v>
      </c>
      <c r="C7" s="164">
        <v>1</v>
      </c>
      <c r="D7" s="164">
        <v>0.5</v>
      </c>
      <c r="E7" s="164"/>
      <c r="F7" s="164"/>
      <c r="G7" s="163">
        <f t="shared" si="0"/>
        <v>1250000</v>
      </c>
      <c r="H7" s="708"/>
      <c r="I7" s="141"/>
      <c r="J7" s="141"/>
      <c r="K7" s="141"/>
      <c r="L7" s="141"/>
      <c r="M7" s="141"/>
      <c r="N7" s="141"/>
      <c r="O7" s="141"/>
      <c r="P7" s="164">
        <v>2</v>
      </c>
      <c r="Q7" s="165" t="s">
        <v>233</v>
      </c>
      <c r="R7" s="164">
        <v>0.5</v>
      </c>
      <c r="S7" s="164">
        <v>0.5</v>
      </c>
      <c r="T7" s="164"/>
      <c r="U7" s="164"/>
      <c r="V7" s="163">
        <f t="shared" si="1"/>
        <v>875000</v>
      </c>
      <c r="W7" s="708"/>
      <c r="X7" s="141"/>
      <c r="Y7" s="141"/>
      <c r="Z7" s="141"/>
    </row>
    <row r="8" spans="1:26" ht="14.25" customHeight="1" x14ac:dyDescent="0.2">
      <c r="A8" s="164">
        <v>3</v>
      </c>
      <c r="B8" s="165" t="s">
        <v>234</v>
      </c>
      <c r="C8" s="164">
        <v>1</v>
      </c>
      <c r="D8" s="164">
        <v>0.5</v>
      </c>
      <c r="E8" s="164"/>
      <c r="F8" s="164"/>
      <c r="G8" s="163">
        <f t="shared" si="0"/>
        <v>1250000</v>
      </c>
      <c r="H8" s="708"/>
      <c r="I8" s="141"/>
      <c r="J8" s="141"/>
      <c r="K8" s="141"/>
      <c r="L8" s="141"/>
      <c r="M8" s="141"/>
      <c r="N8" s="141"/>
      <c r="O8" s="141"/>
      <c r="P8" s="164">
        <v>3</v>
      </c>
      <c r="Q8" s="165" t="s">
        <v>235</v>
      </c>
      <c r="R8" s="164">
        <v>0.5</v>
      </c>
      <c r="S8" s="164">
        <v>0.5</v>
      </c>
      <c r="T8" s="164"/>
      <c r="U8" s="164"/>
      <c r="V8" s="163">
        <f t="shared" si="1"/>
        <v>875000</v>
      </c>
      <c r="W8" s="708"/>
      <c r="X8" s="141"/>
      <c r="Y8" s="141"/>
      <c r="Z8" s="141"/>
    </row>
    <row r="9" spans="1:26" ht="14.25" customHeight="1" x14ac:dyDescent="0.2">
      <c r="A9" s="164">
        <v>4</v>
      </c>
      <c r="B9" s="165" t="s">
        <v>236</v>
      </c>
      <c r="C9" s="164">
        <v>1</v>
      </c>
      <c r="D9" s="164">
        <v>1</v>
      </c>
      <c r="E9" s="164"/>
      <c r="F9" s="164"/>
      <c r="G9" s="163">
        <f t="shared" si="0"/>
        <v>1750000</v>
      </c>
      <c r="H9" s="708"/>
      <c r="I9" s="141"/>
      <c r="J9" s="141"/>
      <c r="K9" s="141"/>
      <c r="L9" s="141"/>
      <c r="M9" s="141"/>
      <c r="N9" s="141"/>
      <c r="O9" s="141"/>
      <c r="P9" s="164">
        <v>4</v>
      </c>
      <c r="Q9" s="165" t="s">
        <v>237</v>
      </c>
      <c r="R9" s="164">
        <v>1</v>
      </c>
      <c r="S9" s="164">
        <v>0.5</v>
      </c>
      <c r="T9" s="164"/>
      <c r="U9" s="164"/>
      <c r="V9" s="163">
        <f t="shared" si="1"/>
        <v>1250000</v>
      </c>
      <c r="W9" s="708"/>
      <c r="X9" s="141"/>
      <c r="Y9" s="141"/>
      <c r="Z9" s="141"/>
    </row>
    <row r="10" spans="1:26" ht="14.25" customHeight="1" x14ac:dyDescent="0.2">
      <c r="A10" s="164">
        <v>5</v>
      </c>
      <c r="B10" s="165" t="s">
        <v>238</v>
      </c>
      <c r="C10" s="164">
        <v>1</v>
      </c>
      <c r="D10" s="164">
        <v>0.5</v>
      </c>
      <c r="E10" s="164"/>
      <c r="F10" s="164"/>
      <c r="G10" s="163">
        <f t="shared" si="0"/>
        <v>1250000</v>
      </c>
      <c r="H10" s="677"/>
      <c r="I10" s="141"/>
      <c r="J10" s="141"/>
      <c r="K10" s="141"/>
      <c r="L10" s="141"/>
      <c r="M10" s="141"/>
      <c r="N10" s="141"/>
      <c r="O10" s="141"/>
      <c r="P10" s="164">
        <v>5</v>
      </c>
      <c r="Q10" s="165" t="s">
        <v>239</v>
      </c>
      <c r="R10" s="164">
        <v>0.5</v>
      </c>
      <c r="S10" s="164">
        <v>0.5</v>
      </c>
      <c r="T10" s="164"/>
      <c r="U10" s="164"/>
      <c r="V10" s="163">
        <f t="shared" si="1"/>
        <v>875000</v>
      </c>
      <c r="W10" s="677"/>
      <c r="X10" s="141"/>
      <c r="Y10" s="141"/>
      <c r="Z10" s="141"/>
    </row>
    <row r="11" spans="1:26" ht="14.25" customHeight="1" x14ac:dyDescent="0.2">
      <c r="A11" s="160" t="s">
        <v>40</v>
      </c>
      <c r="B11" s="706" t="s">
        <v>214</v>
      </c>
      <c r="C11" s="669"/>
      <c r="D11" s="669"/>
      <c r="E11" s="670"/>
      <c r="F11" s="161"/>
      <c r="G11" s="162">
        <f>55%*G5</f>
        <v>4400000</v>
      </c>
      <c r="H11" s="166" t="s">
        <v>215</v>
      </c>
      <c r="I11" s="141"/>
      <c r="J11" s="141"/>
      <c r="K11" s="141"/>
      <c r="L11" s="141"/>
      <c r="M11" s="141"/>
      <c r="N11" s="141"/>
      <c r="O11" s="141"/>
      <c r="P11" s="160" t="s">
        <v>40</v>
      </c>
      <c r="Q11" s="706" t="s">
        <v>214</v>
      </c>
      <c r="R11" s="669"/>
      <c r="S11" s="669"/>
      <c r="T11" s="670"/>
      <c r="U11" s="161"/>
      <c r="V11" s="162">
        <f>55%*V5</f>
        <v>2818750</v>
      </c>
      <c r="W11" s="166" t="s">
        <v>215</v>
      </c>
      <c r="X11" s="141"/>
      <c r="Y11" s="141"/>
      <c r="Z11" s="141"/>
    </row>
    <row r="12" spans="1:26" ht="14.25" customHeight="1" x14ac:dyDescent="0.2">
      <c r="A12" s="160" t="s">
        <v>50</v>
      </c>
      <c r="B12" s="709" t="s">
        <v>216</v>
      </c>
      <c r="C12" s="669"/>
      <c r="D12" s="669"/>
      <c r="E12" s="670"/>
      <c r="F12" s="161"/>
      <c r="G12" s="162">
        <f>N25</f>
        <v>118750</v>
      </c>
      <c r="H12" s="166" t="s">
        <v>240</v>
      </c>
      <c r="I12" s="141"/>
      <c r="J12" s="141"/>
      <c r="K12" s="141"/>
      <c r="L12" s="141"/>
      <c r="M12" s="141"/>
      <c r="N12" s="141"/>
      <c r="O12" s="141"/>
      <c r="P12" s="160" t="s">
        <v>50</v>
      </c>
      <c r="Q12" s="709" t="s">
        <v>216</v>
      </c>
      <c r="R12" s="669"/>
      <c r="S12" s="669"/>
      <c r="T12" s="670"/>
      <c r="U12" s="161"/>
      <c r="V12" s="162">
        <f>N25</f>
        <v>118750</v>
      </c>
      <c r="W12" s="166" t="s">
        <v>240</v>
      </c>
      <c r="X12" s="141"/>
      <c r="Y12" s="141"/>
      <c r="Z12" s="141"/>
    </row>
    <row r="13" spans="1:26" ht="14.25" customHeight="1" x14ac:dyDescent="0.2">
      <c r="A13" s="160" t="s">
        <v>68</v>
      </c>
      <c r="B13" s="706" t="s">
        <v>217</v>
      </c>
      <c r="C13" s="669"/>
      <c r="D13" s="669"/>
      <c r="E13" s="670"/>
      <c r="F13" s="161"/>
      <c r="G13" s="162">
        <f>6%*(G5+G11+G12)</f>
        <v>751125</v>
      </c>
      <c r="H13" s="166" t="s">
        <v>215</v>
      </c>
      <c r="I13" s="141"/>
      <c r="J13" s="141"/>
      <c r="K13" s="141"/>
      <c r="L13" s="141"/>
      <c r="M13" s="141"/>
      <c r="N13" s="141"/>
      <c r="O13" s="141"/>
      <c r="P13" s="160" t="s">
        <v>68</v>
      </c>
      <c r="Q13" s="706" t="s">
        <v>217</v>
      </c>
      <c r="R13" s="669"/>
      <c r="S13" s="669"/>
      <c r="T13" s="670"/>
      <c r="U13" s="161"/>
      <c r="V13" s="162">
        <f>6%*(V5+V11+V12)</f>
        <v>483750</v>
      </c>
      <c r="W13" s="166" t="s">
        <v>215</v>
      </c>
      <c r="X13" s="141"/>
      <c r="Y13" s="141"/>
      <c r="Z13" s="141"/>
    </row>
    <row r="14" spans="1:26" ht="14.25" customHeight="1" x14ac:dyDescent="0.2">
      <c r="A14" s="160"/>
      <c r="B14" s="710" t="s">
        <v>218</v>
      </c>
      <c r="C14" s="669"/>
      <c r="D14" s="669"/>
      <c r="E14" s="670"/>
      <c r="F14" s="160"/>
      <c r="G14" s="167">
        <f>G5+G11+G12+G13</f>
        <v>13269875</v>
      </c>
      <c r="H14" s="166"/>
      <c r="I14" s="141"/>
      <c r="J14" s="141"/>
      <c r="K14" s="141"/>
      <c r="L14" s="141"/>
      <c r="M14" s="141"/>
      <c r="N14" s="141"/>
      <c r="O14" s="141"/>
      <c r="P14" s="160"/>
      <c r="Q14" s="710" t="s">
        <v>218</v>
      </c>
      <c r="R14" s="669"/>
      <c r="S14" s="669"/>
      <c r="T14" s="670"/>
      <c r="U14" s="160"/>
      <c r="V14" s="167">
        <f>V5+V11+V12+V13</f>
        <v>8546250</v>
      </c>
      <c r="W14" s="166"/>
      <c r="X14" s="141"/>
      <c r="Y14" s="141"/>
      <c r="Z14" s="141"/>
    </row>
    <row r="15" spans="1:26" ht="14.25" customHeight="1" x14ac:dyDescent="0.2">
      <c r="A15" s="160" t="s">
        <v>75</v>
      </c>
      <c r="B15" s="706" t="s">
        <v>219</v>
      </c>
      <c r="C15" s="669"/>
      <c r="D15" s="669"/>
      <c r="E15" s="670"/>
      <c r="F15" s="161"/>
      <c r="G15" s="162">
        <f>8%*G14</f>
        <v>1061590</v>
      </c>
      <c r="H15" s="166"/>
      <c r="I15" s="141"/>
      <c r="J15" s="141"/>
      <c r="K15" s="141"/>
      <c r="L15" s="141"/>
      <c r="M15" s="141"/>
      <c r="N15" s="141"/>
      <c r="O15" s="141"/>
      <c r="P15" s="160" t="s">
        <v>75</v>
      </c>
      <c r="Q15" s="706" t="s">
        <v>219</v>
      </c>
      <c r="R15" s="669"/>
      <c r="S15" s="669"/>
      <c r="T15" s="670"/>
      <c r="U15" s="161"/>
      <c r="V15" s="162">
        <f>8%*V14</f>
        <v>683700</v>
      </c>
      <c r="W15" s="166"/>
      <c r="X15" s="141"/>
      <c r="Y15" s="141"/>
      <c r="Z15" s="141"/>
    </row>
    <row r="16" spans="1:26" ht="14.25" customHeight="1" x14ac:dyDescent="0.2">
      <c r="A16" s="710" t="s">
        <v>220</v>
      </c>
      <c r="B16" s="669"/>
      <c r="C16" s="669"/>
      <c r="D16" s="669"/>
      <c r="E16" s="670"/>
      <c r="F16" s="160"/>
      <c r="G16" s="162">
        <f>G14+G15</f>
        <v>14331465</v>
      </c>
      <c r="H16" s="168"/>
      <c r="I16" s="141"/>
      <c r="J16" s="141"/>
      <c r="K16" s="141"/>
      <c r="L16" s="141"/>
      <c r="M16" s="141"/>
      <c r="N16" s="141"/>
      <c r="O16" s="141"/>
      <c r="P16" s="710" t="s">
        <v>220</v>
      </c>
      <c r="Q16" s="669"/>
      <c r="R16" s="669"/>
      <c r="S16" s="669"/>
      <c r="T16" s="670"/>
      <c r="U16" s="160"/>
      <c r="V16" s="162">
        <f>V14+V15</f>
        <v>9229950</v>
      </c>
      <c r="W16" s="168"/>
      <c r="X16" s="141"/>
      <c r="Y16" s="141"/>
      <c r="Z16" s="141"/>
    </row>
    <row r="17" spans="1:26" ht="14.25" customHeight="1" x14ac:dyDescent="0.2">
      <c r="A17" s="169"/>
      <c r="B17" s="170"/>
      <c r="C17" s="171"/>
      <c r="D17" s="171"/>
      <c r="E17" s="171"/>
      <c r="F17" s="171"/>
      <c r="G17" s="172"/>
      <c r="H17" s="173"/>
      <c r="I17" s="141"/>
      <c r="J17" s="141"/>
      <c r="K17" s="141"/>
      <c r="L17" s="141"/>
      <c r="M17" s="141"/>
      <c r="N17" s="141"/>
      <c r="O17" s="141"/>
      <c r="P17" s="169"/>
      <c r="Q17" s="170"/>
      <c r="R17" s="171"/>
      <c r="S17" s="171"/>
      <c r="T17" s="171"/>
      <c r="U17" s="171"/>
      <c r="V17" s="172"/>
      <c r="W17" s="173"/>
      <c r="X17" s="141"/>
      <c r="Y17" s="141"/>
      <c r="Z17" s="141"/>
    </row>
    <row r="18" spans="1:26" ht="14.25" customHeight="1" x14ac:dyDescent="0.2">
      <c r="A18" s="711" t="s">
        <v>221</v>
      </c>
      <c r="B18" s="712"/>
      <c r="C18" s="174" t="s">
        <v>222</v>
      </c>
      <c r="D18" s="174" t="s">
        <v>223</v>
      </c>
      <c r="E18" s="174" t="s">
        <v>224</v>
      </c>
      <c r="F18" s="175" t="s">
        <v>225</v>
      </c>
      <c r="G18" s="176"/>
      <c r="H18" s="176"/>
      <c r="I18" s="141"/>
      <c r="J18" s="141"/>
      <c r="K18" s="141"/>
      <c r="L18" s="141"/>
      <c r="M18" s="141"/>
      <c r="N18" s="141"/>
      <c r="O18" s="141"/>
      <c r="P18" s="711" t="s">
        <v>221</v>
      </c>
      <c r="Q18" s="712"/>
      <c r="R18" s="174" t="s">
        <v>222</v>
      </c>
      <c r="S18" s="174" t="s">
        <v>223</v>
      </c>
      <c r="T18" s="174" t="s">
        <v>224</v>
      </c>
      <c r="U18" s="175" t="s">
        <v>225</v>
      </c>
      <c r="V18" s="176"/>
      <c r="W18" s="176"/>
      <c r="X18" s="141"/>
      <c r="Y18" s="141"/>
      <c r="Z18" s="141"/>
    </row>
    <row r="19" spans="1:26" ht="14.25" customHeight="1" x14ac:dyDescent="0.2">
      <c r="A19" s="713" t="s">
        <v>226</v>
      </c>
      <c r="B19" s="670"/>
      <c r="C19" s="163">
        <v>15000000</v>
      </c>
      <c r="D19" s="163">
        <v>20000000</v>
      </c>
      <c r="E19" s="163">
        <v>30000000</v>
      </c>
      <c r="F19" s="177">
        <v>40000000</v>
      </c>
      <c r="G19" s="176"/>
      <c r="H19" s="176"/>
      <c r="I19" s="141"/>
      <c r="J19" s="141"/>
      <c r="K19" s="141"/>
      <c r="L19" s="141"/>
      <c r="M19" s="141"/>
      <c r="N19" s="141"/>
      <c r="O19" s="141"/>
      <c r="P19" s="713" t="s">
        <v>226</v>
      </c>
      <c r="Q19" s="670"/>
      <c r="R19" s="163">
        <v>15000000</v>
      </c>
      <c r="S19" s="163">
        <v>20000000</v>
      </c>
      <c r="T19" s="163">
        <v>30000000</v>
      </c>
      <c r="U19" s="177">
        <v>40000000</v>
      </c>
      <c r="V19" s="176"/>
      <c r="W19" s="176"/>
      <c r="X19" s="141"/>
      <c r="Y19" s="141"/>
      <c r="Z19" s="141"/>
    </row>
    <row r="20" spans="1:26" ht="14.25" customHeight="1" x14ac:dyDescent="0.2">
      <c r="A20" s="704" t="s">
        <v>227</v>
      </c>
      <c r="B20" s="705"/>
      <c r="C20" s="178">
        <v>750000</v>
      </c>
      <c r="D20" s="178">
        <v>1000000</v>
      </c>
      <c r="E20" s="178">
        <v>1500000</v>
      </c>
      <c r="F20" s="178">
        <v>2000000</v>
      </c>
      <c r="G20" s="176"/>
      <c r="H20" s="141"/>
      <c r="I20" s="141"/>
      <c r="J20" s="141"/>
      <c r="K20" s="141"/>
      <c r="L20" s="141"/>
      <c r="M20" s="141"/>
      <c r="N20" s="141"/>
      <c r="O20" s="141"/>
      <c r="P20" s="704" t="s">
        <v>227</v>
      </c>
      <c r="Q20" s="705"/>
      <c r="R20" s="178">
        <v>750000</v>
      </c>
      <c r="S20" s="178">
        <v>1000000</v>
      </c>
      <c r="T20" s="178">
        <v>1500000</v>
      </c>
      <c r="U20" s="178">
        <v>2000000</v>
      </c>
      <c r="V20" s="176"/>
      <c r="W20" s="176"/>
      <c r="X20" s="141"/>
      <c r="Y20" s="141"/>
      <c r="Z20" s="141"/>
    </row>
    <row r="21" spans="1:26" ht="14.25" customHeight="1" x14ac:dyDescent="0.2">
      <c r="A21" s="179"/>
      <c r="B21" s="179"/>
      <c r="C21" s="179"/>
      <c r="D21" s="179"/>
      <c r="E21" s="179"/>
      <c r="F21" s="179"/>
      <c r="G21" s="179"/>
      <c r="H21" s="179"/>
      <c r="I21" s="180" t="s">
        <v>15</v>
      </c>
      <c r="J21" s="181" t="s">
        <v>241</v>
      </c>
      <c r="K21" s="181" t="s">
        <v>175</v>
      </c>
      <c r="L21" s="181" t="s">
        <v>242</v>
      </c>
      <c r="M21" s="181" t="s">
        <v>243</v>
      </c>
      <c r="N21" s="181" t="s">
        <v>244</v>
      </c>
      <c r="O21" s="141"/>
      <c r="P21" s="179"/>
      <c r="Q21" s="179"/>
      <c r="R21" s="179"/>
      <c r="S21" s="179"/>
      <c r="T21" s="179"/>
      <c r="U21" s="179"/>
      <c r="V21" s="179"/>
      <c r="W21" s="179"/>
      <c r="X21" s="141"/>
      <c r="Y21" s="141"/>
      <c r="Z21" s="141"/>
    </row>
    <row r="22" spans="1:26" ht="14.25" customHeight="1" x14ac:dyDescent="0.2">
      <c r="A22" s="179"/>
      <c r="B22" s="179"/>
      <c r="C22" s="179"/>
      <c r="D22" s="179"/>
      <c r="E22" s="179"/>
      <c r="F22" s="179"/>
      <c r="G22" s="179"/>
      <c r="H22" s="179"/>
      <c r="I22" s="182">
        <v>1</v>
      </c>
      <c r="J22" s="183" t="s">
        <v>245</v>
      </c>
      <c r="K22" s="184" t="s">
        <v>246</v>
      </c>
      <c r="L22" s="184">
        <v>1</v>
      </c>
      <c r="M22" s="185">
        <v>60000</v>
      </c>
      <c r="N22" s="185">
        <f t="shared" ref="N22:N24" si="2">L22*M22</f>
        <v>60000</v>
      </c>
      <c r="O22" s="186" t="s">
        <v>247</v>
      </c>
      <c r="P22" s="179"/>
      <c r="Q22" s="179"/>
      <c r="R22" s="179"/>
      <c r="S22" s="179"/>
      <c r="T22" s="179"/>
      <c r="U22" s="179"/>
      <c r="V22" s="179"/>
      <c r="W22" s="179"/>
      <c r="X22" s="141"/>
      <c r="Y22" s="141"/>
      <c r="Z22" s="141"/>
    </row>
    <row r="23" spans="1:26" ht="14.25" customHeight="1" x14ac:dyDescent="0.2">
      <c r="A23" s="179"/>
      <c r="B23" s="179"/>
      <c r="C23" s="179"/>
      <c r="D23" s="179"/>
      <c r="E23" s="179"/>
      <c r="F23" s="179"/>
      <c r="G23" s="179"/>
      <c r="H23" s="179"/>
      <c r="I23" s="182">
        <v>2</v>
      </c>
      <c r="J23" s="183" t="s">
        <v>248</v>
      </c>
      <c r="K23" s="184" t="s">
        <v>249</v>
      </c>
      <c r="L23" s="184">
        <v>1</v>
      </c>
      <c r="M23" s="185">
        <f>(32000+71500)/2</f>
        <v>51750</v>
      </c>
      <c r="N23" s="185">
        <f t="shared" si="2"/>
        <v>51750</v>
      </c>
      <c r="O23" s="186" t="s">
        <v>250</v>
      </c>
      <c r="P23" s="179"/>
      <c r="Q23" s="179"/>
      <c r="R23" s="179"/>
      <c r="S23" s="179"/>
      <c r="T23" s="179"/>
      <c r="U23" s="179"/>
      <c r="V23" s="179"/>
      <c r="W23" s="179"/>
      <c r="X23" s="141"/>
      <c r="Y23" s="141"/>
      <c r="Z23" s="141"/>
    </row>
    <row r="24" spans="1:26" ht="14.25" customHeight="1" x14ac:dyDescent="0.2">
      <c r="A24" s="179"/>
      <c r="B24" s="179"/>
      <c r="C24" s="179"/>
      <c r="D24" s="179"/>
      <c r="E24" s="179"/>
      <c r="F24" s="179"/>
      <c r="G24" s="179"/>
      <c r="H24" s="179"/>
      <c r="I24" s="182">
        <v>3</v>
      </c>
      <c r="J24" s="183" t="s">
        <v>251</v>
      </c>
      <c r="K24" s="184" t="s">
        <v>252</v>
      </c>
      <c r="L24" s="184">
        <v>1</v>
      </c>
      <c r="M24" s="185">
        <v>7000</v>
      </c>
      <c r="N24" s="185">
        <f t="shared" si="2"/>
        <v>7000</v>
      </c>
      <c r="O24" s="141"/>
      <c r="P24" s="179"/>
      <c r="Q24" s="179"/>
      <c r="R24" s="179"/>
      <c r="S24" s="179"/>
      <c r="T24" s="179"/>
      <c r="U24" s="179"/>
      <c r="V24" s="179"/>
      <c r="W24" s="179"/>
      <c r="X24" s="141"/>
      <c r="Y24" s="141"/>
      <c r="Z24" s="141"/>
    </row>
    <row r="25" spans="1:26" ht="14.25" customHeight="1" x14ac:dyDescent="0.2">
      <c r="A25" s="141"/>
      <c r="B25" s="141"/>
      <c r="C25" s="141"/>
      <c r="D25" s="141"/>
      <c r="E25" s="141"/>
      <c r="F25" s="141"/>
      <c r="G25" s="141"/>
      <c r="H25" s="141"/>
      <c r="I25" s="187"/>
      <c r="J25" s="188" t="s">
        <v>89</v>
      </c>
      <c r="K25" s="189"/>
      <c r="L25" s="189"/>
      <c r="M25" s="190"/>
      <c r="N25" s="191">
        <f>SUM(N22:N24)</f>
        <v>118750</v>
      </c>
      <c r="O25" s="141"/>
      <c r="P25" s="141"/>
      <c r="Q25" s="141"/>
      <c r="R25" s="141"/>
      <c r="S25" s="141"/>
      <c r="T25" s="141"/>
      <c r="U25" s="141"/>
      <c r="V25" s="141"/>
      <c r="W25" s="141"/>
      <c r="X25" s="141"/>
      <c r="Y25" s="141"/>
      <c r="Z25" s="141"/>
    </row>
    <row r="26" spans="1:26" ht="14.25" customHeight="1" x14ac:dyDescent="0.2">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4.25" customHeight="1" x14ac:dyDescent="0.2">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4.25" customHeight="1" x14ac:dyDescent="0.2">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4.25" customHeight="1" x14ac:dyDescent="0.2">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4.25" customHeight="1" x14ac:dyDescent="0.2">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4.25" customHeight="1" x14ac:dyDescent="0.2">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4.25" customHeight="1" x14ac:dyDescent="0.2">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4.25" customHeight="1" x14ac:dyDescent="0.2">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4.25" customHeight="1" x14ac:dyDescent="0.2">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4.25" customHeight="1" x14ac:dyDescent="0.2">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4.25" customHeight="1" x14ac:dyDescent="0.2">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spans="1:26" ht="14.25" customHeight="1" x14ac:dyDescent="0.2">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4.25" customHeight="1" x14ac:dyDescent="0.2">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4.25" customHeight="1" x14ac:dyDescent="0.2">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4.25" customHeight="1" x14ac:dyDescent="0.2">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4.25" customHeight="1" x14ac:dyDescent="0.2">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spans="1:26" ht="14.25" customHeight="1" x14ac:dyDescent="0.2">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spans="1:26" ht="14.25" customHeight="1" x14ac:dyDescent="0.2">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spans="1:26" ht="14.25" customHeight="1" x14ac:dyDescent="0.2">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spans="1:26" ht="14.25" customHeight="1" x14ac:dyDescent="0.2">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spans="1:26" ht="14.25" customHeight="1" x14ac:dyDescent="0.2">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spans="1:26" ht="14.25" customHeight="1" x14ac:dyDescent="0.2">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spans="1:26" ht="14.25" customHeight="1" x14ac:dyDescent="0.2">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spans="1:26" ht="14.25" customHeight="1" x14ac:dyDescent="0.2">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spans="1:26" ht="14.25" customHeight="1" x14ac:dyDescent="0.2">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spans="1:26" ht="14.25" customHeight="1" x14ac:dyDescent="0.2">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spans="1:26" ht="14.25" customHeight="1" x14ac:dyDescent="0.2">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spans="1:26" ht="14.25" customHeight="1" x14ac:dyDescent="0.2">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spans="1:26" ht="14.25" customHeight="1" x14ac:dyDescent="0.2">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spans="1:26" ht="14.25" customHeight="1" x14ac:dyDescent="0.2">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spans="1:26" ht="14.25" customHeight="1" x14ac:dyDescent="0.2">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spans="1:26" ht="14.25" customHeight="1" x14ac:dyDescent="0.2">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spans="1:26" ht="14.25" customHeight="1" x14ac:dyDescent="0.2">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spans="1:26" ht="14.25" customHeight="1" x14ac:dyDescent="0.2">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spans="1:26" ht="14.25" customHeight="1" x14ac:dyDescent="0.2">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spans="1:26" ht="14.25" customHeight="1" x14ac:dyDescent="0.2">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spans="1:26" ht="14.25" customHeight="1" x14ac:dyDescent="0.2">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spans="1:26" ht="14.25" customHeight="1" x14ac:dyDescent="0.2">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ht="14.25" customHeight="1" x14ac:dyDescent="0.2">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4.25" customHeight="1" x14ac:dyDescent="0.2">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spans="1:26" ht="14.25" customHeight="1" x14ac:dyDescent="0.2">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ht="14.25" customHeight="1" x14ac:dyDescent="0.2">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ht="14.25" customHeight="1" x14ac:dyDescent="0.2">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ht="14.25" customHeight="1" x14ac:dyDescent="0.2">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ht="14.25" customHeight="1" x14ac:dyDescent="0.2">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spans="1:26" ht="14.25" customHeight="1" x14ac:dyDescent="0.2">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spans="1:26" ht="14.25" customHeight="1" x14ac:dyDescent="0.2">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spans="1:26" ht="14.25" customHeight="1" x14ac:dyDescent="0.2">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spans="1:26" ht="14.25" customHeight="1" x14ac:dyDescent="0.2">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ht="14.25" customHeight="1" x14ac:dyDescent="0.2">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spans="1:26" ht="14.25" customHeight="1" x14ac:dyDescent="0.2">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spans="1:26" ht="14.25" customHeight="1" x14ac:dyDescent="0.2">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spans="1:26" ht="14.25" customHeight="1" x14ac:dyDescent="0.2">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spans="1:26" ht="14.25" customHeight="1" x14ac:dyDescent="0.2">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spans="1:26" ht="14.25" customHeight="1" x14ac:dyDescent="0.2">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spans="1:26" ht="14.25" customHeight="1" x14ac:dyDescent="0.2">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spans="1:26" ht="14.25" customHeight="1" x14ac:dyDescent="0.2">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spans="1:26" ht="14.25" customHeight="1" x14ac:dyDescent="0.2">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spans="1:26" ht="14.25" customHeight="1" x14ac:dyDescent="0.2">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spans="1:26" ht="14.25" customHeight="1" x14ac:dyDescent="0.2">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spans="1:26" ht="14.25" customHeight="1" x14ac:dyDescent="0.2">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spans="1:26" ht="14.25" customHeight="1" x14ac:dyDescent="0.2">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spans="1:26" ht="14.25" customHeight="1" x14ac:dyDescent="0.2">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spans="1:26" ht="14.25" customHeight="1" x14ac:dyDescent="0.2">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spans="1:26" ht="14.25" customHeight="1" x14ac:dyDescent="0.2">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spans="1:26" ht="14.25" customHeight="1" x14ac:dyDescent="0.2">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spans="1:26" ht="14.25" customHeight="1" x14ac:dyDescent="0.2">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spans="1:26" ht="14.25" customHeight="1" x14ac:dyDescent="0.2">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spans="1:26" ht="14.25" customHeight="1" x14ac:dyDescent="0.2">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spans="1:26" ht="14.25" customHeight="1" x14ac:dyDescent="0.2">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spans="1:26" ht="14.25" customHeight="1" x14ac:dyDescent="0.2">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spans="1:26" ht="14.25" customHeight="1" x14ac:dyDescent="0.2">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spans="1:26" ht="14.25" customHeight="1" x14ac:dyDescent="0.2">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spans="1:26" ht="14.25" customHeight="1" x14ac:dyDescent="0.2">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spans="1:26" ht="14.25" customHeight="1" x14ac:dyDescent="0.2">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4.25" customHeight="1" x14ac:dyDescent="0.2">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4.25" customHeight="1" x14ac:dyDescent="0.2">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4.25" customHeight="1" x14ac:dyDescent="0.2">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4.25" customHeight="1" x14ac:dyDescent="0.2">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4.25" customHeight="1" x14ac:dyDescent="0.2">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4.25" customHeight="1" x14ac:dyDescent="0.2">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4.25" customHeight="1" x14ac:dyDescent="0.2">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4.25" customHeight="1" x14ac:dyDescent="0.2">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4.25" customHeight="1" x14ac:dyDescent="0.2">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4.25" customHeight="1" x14ac:dyDescent="0.2">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4.25" customHeight="1" x14ac:dyDescent="0.2">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4.25" customHeight="1" x14ac:dyDescent="0.2">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4.25" customHeight="1" x14ac:dyDescent="0.2">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4.25" customHeight="1" x14ac:dyDescent="0.2">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4.25" customHeight="1" x14ac:dyDescent="0.2">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4.25" customHeight="1" x14ac:dyDescent="0.2">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4.25" customHeight="1" x14ac:dyDescent="0.2">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4.25" customHeight="1" x14ac:dyDescent="0.2">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4.25" customHeight="1" x14ac:dyDescent="0.2">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4.25" customHeight="1" x14ac:dyDescent="0.2">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4.25" customHeight="1" x14ac:dyDescent="0.2">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4.25" customHeight="1" x14ac:dyDescent="0.2">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4.25" customHeight="1" x14ac:dyDescent="0.2">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4.25" customHeight="1" x14ac:dyDescent="0.2">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4.25" customHeight="1" x14ac:dyDescent="0.2">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4.25" customHeight="1" x14ac:dyDescent="0.2">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4.25" customHeight="1" x14ac:dyDescent="0.2">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4.25" customHeight="1" x14ac:dyDescent="0.2">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4.25" customHeight="1" x14ac:dyDescent="0.2">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4.25" customHeight="1" x14ac:dyDescent="0.2">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4.25" customHeight="1" x14ac:dyDescent="0.2">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4.25" customHeight="1" x14ac:dyDescent="0.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4.25" customHeight="1" x14ac:dyDescent="0.2">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4.25" customHeight="1" x14ac:dyDescent="0.2">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4.25" customHeight="1" x14ac:dyDescent="0.2">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4.25" customHeight="1" x14ac:dyDescent="0.2">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4.25" customHeight="1" x14ac:dyDescent="0.2">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4.25" customHeight="1" x14ac:dyDescent="0.2">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4.25" customHeight="1" x14ac:dyDescent="0.2">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4.25" customHeight="1" x14ac:dyDescent="0.2">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4.25" customHeight="1" x14ac:dyDescent="0.2">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4.25" customHeight="1" x14ac:dyDescent="0.2">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4.25" customHeight="1" x14ac:dyDescent="0.2">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4.25" customHeight="1" x14ac:dyDescent="0.2">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4.25" customHeight="1" x14ac:dyDescent="0.2">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4.25" customHeight="1" x14ac:dyDescent="0.2">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4.25" customHeight="1" x14ac:dyDescent="0.2">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4.25" customHeight="1" x14ac:dyDescent="0.2">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4.25" customHeight="1" x14ac:dyDescent="0.2">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4.25" customHeight="1" x14ac:dyDescent="0.2">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4.25" customHeight="1" x14ac:dyDescent="0.2">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4.25" customHeight="1" x14ac:dyDescent="0.2">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4.25" customHeight="1" x14ac:dyDescent="0.2">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4.25" customHeight="1" x14ac:dyDescent="0.2">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4.25" customHeight="1" x14ac:dyDescent="0.2">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4.25" customHeight="1" x14ac:dyDescent="0.2">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4.25" customHeight="1" x14ac:dyDescent="0.2">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4.25" customHeight="1" x14ac:dyDescent="0.2">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4.25" customHeight="1" x14ac:dyDescent="0.2">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4.25" customHeight="1" x14ac:dyDescent="0.2">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4.25" customHeight="1" x14ac:dyDescent="0.2">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4.25" customHeight="1" x14ac:dyDescent="0.2">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4.25" customHeight="1" x14ac:dyDescent="0.2">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4.25" customHeight="1" x14ac:dyDescent="0.2">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4.25" customHeight="1" x14ac:dyDescent="0.2">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4.25" customHeight="1" x14ac:dyDescent="0.2">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4.25" customHeight="1" x14ac:dyDescent="0.2">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4.25" customHeight="1" x14ac:dyDescent="0.2">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4.25" customHeight="1" x14ac:dyDescent="0.2">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4.25" customHeight="1" x14ac:dyDescent="0.2">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4.25" customHeight="1" x14ac:dyDescent="0.2">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4.25" customHeight="1" x14ac:dyDescent="0.2">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4.25" customHeight="1" x14ac:dyDescent="0.2">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4.25" customHeight="1" x14ac:dyDescent="0.2">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4.25" customHeight="1" x14ac:dyDescent="0.2">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4.25" customHeight="1" x14ac:dyDescent="0.2">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4.25" customHeight="1" x14ac:dyDescent="0.2">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4.25" customHeight="1" x14ac:dyDescent="0.2">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4.25" customHeight="1" x14ac:dyDescent="0.2">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4.25" customHeight="1" x14ac:dyDescent="0.2">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4.25" customHeight="1" x14ac:dyDescent="0.2">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4.25" customHeight="1" x14ac:dyDescent="0.2">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4.25" customHeight="1" x14ac:dyDescent="0.2">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4.25" customHeight="1" x14ac:dyDescent="0.2">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4.25" customHeight="1" x14ac:dyDescent="0.2">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4.25" customHeight="1" x14ac:dyDescent="0.2">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4.25" customHeight="1" x14ac:dyDescent="0.2">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4.25" customHeight="1" x14ac:dyDescent="0.2">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4.25" customHeight="1" x14ac:dyDescent="0.2">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4.25" customHeight="1" x14ac:dyDescent="0.2">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4.25" customHeight="1" x14ac:dyDescent="0.2">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4.25" customHeight="1" x14ac:dyDescent="0.2">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4.25" customHeight="1" x14ac:dyDescent="0.2">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4.25" customHeight="1" x14ac:dyDescent="0.2">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4.25" customHeight="1" x14ac:dyDescent="0.2">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4.25" customHeight="1" x14ac:dyDescent="0.2">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4.25" customHeight="1" x14ac:dyDescent="0.2">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4.25" customHeight="1" x14ac:dyDescent="0.2">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4.25" customHeight="1" x14ac:dyDescent="0.2">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4.25" customHeight="1" x14ac:dyDescent="0.2">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4.25" customHeight="1" x14ac:dyDescent="0.2">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4.25" customHeight="1" x14ac:dyDescent="0.2">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4.25" customHeight="1" x14ac:dyDescent="0.2">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4.25" customHeight="1" x14ac:dyDescent="0.2">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4.25" customHeight="1" x14ac:dyDescent="0.2">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4.25" customHeight="1" x14ac:dyDescent="0.2">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4.25" customHeight="1" x14ac:dyDescent="0.2">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4.25" customHeight="1" x14ac:dyDescent="0.2">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4.25" customHeight="1" x14ac:dyDescent="0.2">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4.25" customHeight="1" x14ac:dyDescent="0.2">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4.25" customHeight="1" x14ac:dyDescent="0.2">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4.25" customHeight="1" x14ac:dyDescent="0.2">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4.25" customHeight="1" x14ac:dyDescent="0.2">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4.25" customHeight="1" x14ac:dyDescent="0.2">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4.25" customHeight="1" x14ac:dyDescent="0.2">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4.25" customHeight="1" x14ac:dyDescent="0.2">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4.25" customHeight="1" x14ac:dyDescent="0.2">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4.25" customHeight="1" x14ac:dyDescent="0.2">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4.25" customHeight="1" x14ac:dyDescent="0.2">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4.25" customHeight="1" x14ac:dyDescent="0.2">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4.25" customHeight="1" x14ac:dyDescent="0.2">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4.25" customHeight="1" x14ac:dyDescent="0.2">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4.25" customHeight="1" x14ac:dyDescent="0.2">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4.25" customHeight="1" x14ac:dyDescent="0.2">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4.25" customHeight="1" x14ac:dyDescent="0.2">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4.25" customHeight="1" x14ac:dyDescent="0.2">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4.25" customHeight="1" x14ac:dyDescent="0.2">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4.25" customHeight="1" x14ac:dyDescent="0.2">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4.25" customHeight="1" x14ac:dyDescent="0.2">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4.25" customHeight="1" x14ac:dyDescent="0.2">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4.25" customHeight="1" x14ac:dyDescent="0.2">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4.25" customHeight="1" x14ac:dyDescent="0.2">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4.25" customHeight="1" x14ac:dyDescent="0.2">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4.25" customHeight="1" x14ac:dyDescent="0.2">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4.25" customHeight="1" x14ac:dyDescent="0.2">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4.25" customHeight="1" x14ac:dyDescent="0.2">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4.25" customHeight="1" x14ac:dyDescent="0.2">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4.25" customHeight="1" x14ac:dyDescent="0.2">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4.25" customHeight="1" x14ac:dyDescent="0.2">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4.25" customHeight="1" x14ac:dyDescent="0.2">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4.25" customHeight="1" x14ac:dyDescent="0.2">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4.25" customHeight="1" x14ac:dyDescent="0.2">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4.25" customHeight="1" x14ac:dyDescent="0.2">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4.25" customHeight="1" x14ac:dyDescent="0.2">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4.25" customHeight="1" x14ac:dyDescent="0.2">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4.25" customHeight="1" x14ac:dyDescent="0.2">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4.25" customHeight="1" x14ac:dyDescent="0.2">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4.25" customHeight="1" x14ac:dyDescent="0.2">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4.25" customHeight="1" x14ac:dyDescent="0.2">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4.25" customHeight="1" x14ac:dyDescent="0.2">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4.25" customHeight="1" x14ac:dyDescent="0.2">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4.25" customHeight="1" x14ac:dyDescent="0.2">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4.25" customHeight="1" x14ac:dyDescent="0.2">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4.25" customHeight="1" x14ac:dyDescent="0.2">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4.25" customHeight="1" x14ac:dyDescent="0.2">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4.25" customHeight="1" x14ac:dyDescent="0.2">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4.25" customHeight="1" x14ac:dyDescent="0.2">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4.25" customHeight="1" x14ac:dyDescent="0.2">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4.25" customHeight="1" x14ac:dyDescent="0.2">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4.25" customHeight="1" x14ac:dyDescent="0.2">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4.25" customHeight="1" x14ac:dyDescent="0.2">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4.25" customHeight="1" x14ac:dyDescent="0.2">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4.25" customHeight="1" x14ac:dyDescent="0.2">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spans="1:26" ht="14.25" customHeight="1" x14ac:dyDescent="0.2">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spans="1:26" ht="14.25" customHeight="1" x14ac:dyDescent="0.2">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spans="1:26" ht="14.25" customHeight="1" x14ac:dyDescent="0.2">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spans="1:26" ht="14.25" customHeight="1" x14ac:dyDescent="0.2">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spans="1:26" ht="14.25" customHeight="1" x14ac:dyDescent="0.2">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spans="1:26" ht="14.25" customHeight="1" x14ac:dyDescent="0.2">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spans="1:26" ht="14.25" customHeight="1" x14ac:dyDescent="0.2">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spans="1:26" ht="14.25" customHeight="1" x14ac:dyDescent="0.2">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spans="1:26" ht="14.25" customHeight="1" x14ac:dyDescent="0.2">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spans="1:26" ht="14.25" customHeight="1" x14ac:dyDescent="0.2">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spans="1:26" ht="14.25" customHeight="1" x14ac:dyDescent="0.2">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spans="1:26" ht="14.25" customHeight="1" x14ac:dyDescent="0.2">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spans="1:26" ht="14.25" customHeight="1" x14ac:dyDescent="0.2">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spans="1:26" ht="14.25" customHeight="1" x14ac:dyDescent="0.2">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spans="1:26" ht="14.25" customHeight="1" x14ac:dyDescent="0.2">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spans="1:26" ht="14.25" customHeight="1" x14ac:dyDescent="0.2">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spans="1:26" ht="14.25" customHeight="1" x14ac:dyDescent="0.2">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spans="1:26" ht="14.25" customHeight="1" x14ac:dyDescent="0.2">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spans="1:26" ht="14.25" customHeight="1" x14ac:dyDescent="0.2">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spans="1:26" ht="14.25" customHeight="1" x14ac:dyDescent="0.2">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spans="1:26" ht="14.25" customHeight="1" x14ac:dyDescent="0.2">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spans="1:26" ht="14.25" customHeight="1" x14ac:dyDescent="0.2">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spans="1:26" ht="14.25" customHeight="1" x14ac:dyDescent="0.2">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spans="1:26" ht="14.25" customHeight="1" x14ac:dyDescent="0.2">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spans="1:26" ht="14.25" customHeight="1" x14ac:dyDescent="0.2">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spans="1:26" ht="14.25" customHeight="1" x14ac:dyDescent="0.2">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spans="1:26" ht="14.25" customHeight="1" x14ac:dyDescent="0.2">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spans="1:26" ht="14.25" customHeight="1" x14ac:dyDescent="0.2">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spans="1:26" ht="14.25" customHeight="1" x14ac:dyDescent="0.2">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spans="1:26" ht="14.25" customHeight="1" x14ac:dyDescent="0.2">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spans="1:26" ht="14.25" customHeight="1" x14ac:dyDescent="0.2">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spans="1:26" ht="14.25" customHeight="1" x14ac:dyDescent="0.2">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spans="1:26" ht="14.25" customHeight="1" x14ac:dyDescent="0.2">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spans="1:26" ht="14.25" customHeight="1" x14ac:dyDescent="0.2">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spans="1:26" ht="14.25" customHeight="1" x14ac:dyDescent="0.2">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spans="1:26" ht="14.25" customHeight="1" x14ac:dyDescent="0.2">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spans="1:26" ht="14.25" customHeight="1" x14ac:dyDescent="0.2">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spans="1:26" ht="14.25" customHeight="1" x14ac:dyDescent="0.2">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spans="1:26" ht="14.25" customHeight="1" x14ac:dyDescent="0.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spans="1:26" ht="14.25" customHeight="1" x14ac:dyDescent="0.2">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spans="1:26" ht="14.25" customHeight="1" x14ac:dyDescent="0.2">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spans="1:26" ht="14.25" customHeight="1" x14ac:dyDescent="0.2">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spans="1:26" ht="14.25" customHeight="1" x14ac:dyDescent="0.2">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spans="1:26" ht="14.25" customHeight="1" x14ac:dyDescent="0.2">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spans="1:26" ht="14.25" customHeight="1" x14ac:dyDescent="0.2">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spans="1:26" ht="14.25" customHeight="1" x14ac:dyDescent="0.2">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spans="1:26" ht="14.25" customHeight="1" x14ac:dyDescent="0.2">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spans="1:26" ht="14.25" customHeight="1" x14ac:dyDescent="0.2">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spans="1:26" ht="14.25" customHeight="1" x14ac:dyDescent="0.2">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spans="1:26" ht="14.25" customHeight="1" x14ac:dyDescent="0.2">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spans="1:26" ht="14.25" customHeight="1" x14ac:dyDescent="0.2">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spans="1:26" ht="14.25" customHeight="1" x14ac:dyDescent="0.2">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spans="1:26" ht="14.25" customHeight="1" x14ac:dyDescent="0.2">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spans="1:26" ht="14.25" customHeight="1" x14ac:dyDescent="0.2">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spans="1:26" ht="14.25" customHeight="1" x14ac:dyDescent="0.2">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spans="1:26" ht="14.25" customHeight="1" x14ac:dyDescent="0.2">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spans="1:26" ht="14.25" customHeight="1" x14ac:dyDescent="0.2">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spans="1:26" ht="14.25" customHeight="1" x14ac:dyDescent="0.2">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spans="1:26" ht="14.25" customHeight="1" x14ac:dyDescent="0.2">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spans="1:26" ht="14.25" customHeight="1" x14ac:dyDescent="0.2">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spans="1:26" ht="14.25" customHeight="1" x14ac:dyDescent="0.2">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spans="1:26" ht="14.25" customHeight="1" x14ac:dyDescent="0.2">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spans="1:26" ht="14.25" customHeight="1" x14ac:dyDescent="0.2">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spans="1:26" ht="14.25" customHeight="1" x14ac:dyDescent="0.2">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spans="1:26" ht="14.25" customHeight="1" x14ac:dyDescent="0.2">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spans="1:26" ht="14.25" customHeight="1" x14ac:dyDescent="0.2">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spans="1:26" ht="14.25" customHeight="1" x14ac:dyDescent="0.2">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spans="1:26" ht="14.25" customHeight="1" x14ac:dyDescent="0.2">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spans="1:26" ht="14.25" customHeight="1" x14ac:dyDescent="0.2">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spans="1:26" ht="14.25" customHeight="1" x14ac:dyDescent="0.2">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spans="1:26" ht="14.25" customHeight="1" x14ac:dyDescent="0.2">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spans="1:26" ht="14.25" customHeight="1" x14ac:dyDescent="0.2">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spans="1:26" ht="14.25" customHeight="1" x14ac:dyDescent="0.2">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spans="1:26" ht="14.25" customHeight="1" x14ac:dyDescent="0.2">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spans="1:26" ht="14.25" customHeight="1" x14ac:dyDescent="0.2">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spans="1:26" ht="14.25" customHeight="1" x14ac:dyDescent="0.2">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spans="1:26" ht="14.25" customHeight="1" x14ac:dyDescent="0.2">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spans="1:26" ht="14.25" customHeight="1" x14ac:dyDescent="0.2">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spans="1:26" ht="14.25" customHeight="1" x14ac:dyDescent="0.2">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spans="1:26" ht="14.25" customHeight="1" x14ac:dyDescent="0.2">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spans="1:26" ht="14.25" customHeight="1" x14ac:dyDescent="0.2">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spans="1:26" ht="14.25" customHeight="1" x14ac:dyDescent="0.2">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spans="1:26" ht="14.25" customHeight="1" x14ac:dyDescent="0.2">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spans="1:26" ht="14.25" customHeight="1" x14ac:dyDescent="0.2">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spans="1:26" ht="14.25" customHeight="1" x14ac:dyDescent="0.2">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spans="1:26" ht="14.25" customHeight="1" x14ac:dyDescent="0.2">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spans="1:26" ht="14.25" customHeight="1" x14ac:dyDescent="0.2">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spans="1:26" ht="14.25" customHeight="1" x14ac:dyDescent="0.2">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spans="1:26" ht="14.25" customHeight="1" x14ac:dyDescent="0.2">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spans="1:26" ht="14.25" customHeight="1" x14ac:dyDescent="0.2">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spans="1:26" ht="14.25" customHeight="1" x14ac:dyDescent="0.2">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spans="1:26" ht="14.25" customHeight="1" x14ac:dyDescent="0.2">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spans="1:26" ht="14.25" customHeight="1" x14ac:dyDescent="0.2">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spans="1:26" ht="14.25" customHeight="1" x14ac:dyDescent="0.2">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spans="1:26" ht="14.25" customHeight="1" x14ac:dyDescent="0.2">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spans="1:26" ht="14.25" customHeight="1" x14ac:dyDescent="0.2">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spans="1:26" ht="14.25" customHeight="1" x14ac:dyDescent="0.2">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spans="1:26" ht="14.25" customHeight="1" x14ac:dyDescent="0.2">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spans="1:26" ht="14.25" customHeight="1" x14ac:dyDescent="0.2">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spans="1:26" ht="14.25" customHeight="1" x14ac:dyDescent="0.2">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spans="1:26" ht="14.25" customHeight="1" x14ac:dyDescent="0.2">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spans="1:26" ht="14.25" customHeight="1" x14ac:dyDescent="0.2">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spans="1:26" ht="14.25" customHeight="1" x14ac:dyDescent="0.2">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spans="1:26" ht="14.25" customHeight="1" x14ac:dyDescent="0.2">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spans="1:26" ht="14.25" customHeight="1" x14ac:dyDescent="0.2">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spans="1:26" ht="14.25" customHeight="1" x14ac:dyDescent="0.2">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spans="1:26" ht="14.25" customHeight="1" x14ac:dyDescent="0.2">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spans="1:26" ht="14.25" customHeight="1" x14ac:dyDescent="0.2">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spans="1:26" ht="14.25" customHeight="1" x14ac:dyDescent="0.2">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spans="1:26" ht="14.25" customHeight="1" x14ac:dyDescent="0.2">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spans="1:26" ht="14.25" customHeight="1" x14ac:dyDescent="0.2">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spans="1:26" ht="14.25" customHeight="1" x14ac:dyDescent="0.2">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spans="1:26" ht="14.25" customHeight="1" x14ac:dyDescent="0.2">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spans="1:26" ht="14.25" customHeight="1" x14ac:dyDescent="0.2">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spans="1:26" ht="14.25" customHeight="1" x14ac:dyDescent="0.2">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spans="1:26" ht="14.25" customHeight="1" x14ac:dyDescent="0.2">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spans="1:26" ht="14.25" customHeight="1" x14ac:dyDescent="0.2">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spans="1:26" ht="14.25" customHeight="1" x14ac:dyDescent="0.2">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spans="1:26" ht="14.25" customHeight="1" x14ac:dyDescent="0.2">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spans="1:26" ht="14.25" customHeight="1" x14ac:dyDescent="0.2">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spans="1:26" ht="14.25" customHeight="1" x14ac:dyDescent="0.2">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spans="1:26" ht="14.25" customHeight="1" x14ac:dyDescent="0.2">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spans="1:26" ht="14.25" customHeight="1" x14ac:dyDescent="0.2">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spans="1:26" ht="14.25" customHeight="1" x14ac:dyDescent="0.2">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spans="1:26" ht="14.25" customHeight="1" x14ac:dyDescent="0.2">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spans="1:26" ht="14.25" customHeight="1" x14ac:dyDescent="0.2">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spans="1:26" ht="14.25" customHeight="1" x14ac:dyDescent="0.2">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spans="1:26" ht="14.25" customHeight="1" x14ac:dyDescent="0.2">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spans="1:26" ht="14.25" customHeight="1" x14ac:dyDescent="0.2">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spans="1:26" ht="14.25" customHeight="1" x14ac:dyDescent="0.2">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spans="1:26" ht="14.25" customHeight="1" x14ac:dyDescent="0.2">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spans="1:26" ht="14.25" customHeight="1" x14ac:dyDescent="0.2">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spans="1:26" ht="14.25" customHeight="1" x14ac:dyDescent="0.2">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spans="1:26" ht="14.25" customHeight="1" x14ac:dyDescent="0.2">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spans="1:26" ht="14.25" customHeight="1" x14ac:dyDescent="0.2">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spans="1:26" ht="14.25" customHeight="1" x14ac:dyDescent="0.2">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spans="1:26" ht="14.25" customHeight="1" x14ac:dyDescent="0.2">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spans="1:26" ht="14.25" customHeight="1" x14ac:dyDescent="0.2">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spans="1:26" ht="14.25" customHeight="1" x14ac:dyDescent="0.2">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spans="1:26" ht="14.25" customHeight="1" x14ac:dyDescent="0.2">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spans="1:26" ht="14.25" customHeight="1" x14ac:dyDescent="0.2">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spans="1:26" ht="14.25" customHeight="1" x14ac:dyDescent="0.2">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spans="1:26" ht="14.25" customHeight="1" x14ac:dyDescent="0.2">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spans="1:26" ht="14.25" customHeight="1" x14ac:dyDescent="0.2">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spans="1:26" ht="14.25" customHeight="1" x14ac:dyDescent="0.2">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spans="1:26" ht="14.25" customHeight="1" x14ac:dyDescent="0.2">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spans="1:26" ht="14.25" customHeight="1" x14ac:dyDescent="0.2">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spans="1:26" ht="14.25" customHeight="1" x14ac:dyDescent="0.2">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spans="1:26" ht="14.25" customHeight="1" x14ac:dyDescent="0.2">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spans="1:26" ht="14.25" customHeight="1" x14ac:dyDescent="0.2">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spans="1:26" ht="14.25" customHeight="1" x14ac:dyDescent="0.2">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spans="1:26" ht="14.25" customHeight="1" x14ac:dyDescent="0.2">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spans="1:26" ht="14.25" customHeight="1" x14ac:dyDescent="0.2">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spans="1:26" ht="14.25" customHeight="1" x14ac:dyDescent="0.2">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spans="1:26" ht="14.25" customHeight="1" x14ac:dyDescent="0.2">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spans="1:26" ht="14.25" customHeight="1" x14ac:dyDescent="0.2">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spans="1:26" ht="14.25" customHeight="1" x14ac:dyDescent="0.2">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spans="1:26" ht="14.25" customHeight="1" x14ac:dyDescent="0.2">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spans="1:26" ht="14.25" customHeight="1" x14ac:dyDescent="0.2">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spans="1:26" ht="14.25" customHeight="1" x14ac:dyDescent="0.2">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spans="1:26" ht="14.25" customHeight="1" x14ac:dyDescent="0.2">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spans="1:26" ht="14.25" customHeight="1" x14ac:dyDescent="0.2">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spans="1:26" ht="14.25" customHeight="1" x14ac:dyDescent="0.2">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spans="1:26" ht="14.25" customHeight="1" x14ac:dyDescent="0.2">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spans="1:26" ht="14.25" customHeight="1" x14ac:dyDescent="0.2">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spans="1:26" ht="14.25" customHeight="1" x14ac:dyDescent="0.2">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spans="1:26" ht="14.25" customHeight="1" x14ac:dyDescent="0.2">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spans="1:26" ht="14.25" customHeight="1" x14ac:dyDescent="0.2">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spans="1:26" ht="14.25" customHeight="1" x14ac:dyDescent="0.2">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spans="1:26" ht="14.25" customHeight="1" x14ac:dyDescent="0.2">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spans="1:26" ht="14.25" customHeight="1" x14ac:dyDescent="0.2">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spans="1:26" ht="14.25" customHeight="1" x14ac:dyDescent="0.2">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spans="1:26" ht="14.25" customHeight="1" x14ac:dyDescent="0.2">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spans="1:26" ht="14.25" customHeight="1" x14ac:dyDescent="0.2">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spans="1:26" ht="14.25" customHeight="1" x14ac:dyDescent="0.2">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spans="1:26" ht="14.25" customHeight="1" x14ac:dyDescent="0.2">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spans="1:26" ht="14.25" customHeight="1" x14ac:dyDescent="0.2">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spans="1:26" ht="14.25" customHeight="1" x14ac:dyDescent="0.2">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spans="1:26" ht="14.25" customHeight="1" x14ac:dyDescent="0.2">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spans="1:26" ht="14.25" customHeight="1" x14ac:dyDescent="0.2">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spans="1:26" ht="14.25" customHeight="1" x14ac:dyDescent="0.2">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spans="1:26" ht="14.25" customHeight="1" x14ac:dyDescent="0.2">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spans="1:26" ht="14.25" customHeight="1" x14ac:dyDescent="0.2">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spans="1:26" ht="14.25" customHeight="1" x14ac:dyDescent="0.2">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spans="1:26" ht="14.25" customHeight="1" x14ac:dyDescent="0.2">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spans="1:26" ht="14.25" customHeight="1" x14ac:dyDescent="0.2">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spans="1:26" ht="14.25" customHeight="1" x14ac:dyDescent="0.2">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spans="1:26" ht="14.25" customHeight="1" x14ac:dyDescent="0.2">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spans="1:26" ht="14.25" customHeight="1" x14ac:dyDescent="0.2">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spans="1:26" ht="14.25" customHeight="1" x14ac:dyDescent="0.2">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spans="1:26" ht="14.25" customHeight="1" x14ac:dyDescent="0.2">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spans="1:26" ht="14.25" customHeight="1" x14ac:dyDescent="0.2">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spans="1:26" ht="14.25" customHeight="1" x14ac:dyDescent="0.2">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spans="1:26" ht="14.25" customHeight="1" x14ac:dyDescent="0.2">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spans="1:26" ht="14.25" customHeight="1" x14ac:dyDescent="0.2">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spans="1:26" ht="14.25" customHeight="1" x14ac:dyDescent="0.2">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spans="1:26" ht="14.25" customHeight="1" x14ac:dyDescent="0.2">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spans="1:26" ht="14.25" customHeight="1" x14ac:dyDescent="0.2">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spans="1:26" ht="14.25" customHeight="1" x14ac:dyDescent="0.2">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spans="1:26" ht="14.25" customHeight="1" x14ac:dyDescent="0.2">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spans="1:26" ht="14.25" customHeight="1" x14ac:dyDescent="0.2">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spans="1:26" ht="14.25" customHeight="1" x14ac:dyDescent="0.2">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spans="1:26" ht="14.25" customHeight="1" x14ac:dyDescent="0.2">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spans="1:26" ht="14.25" customHeight="1" x14ac:dyDescent="0.2">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spans="1:26" ht="14.25" customHeight="1" x14ac:dyDescent="0.2">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spans="1:26" ht="14.25" customHeight="1" x14ac:dyDescent="0.2">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spans="1:26" ht="14.25" customHeight="1" x14ac:dyDescent="0.2">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spans="1:26" ht="14.25" customHeight="1" x14ac:dyDescent="0.2">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spans="1:26" ht="14.25" customHeight="1" x14ac:dyDescent="0.2">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spans="1:26" ht="14.25" customHeight="1" x14ac:dyDescent="0.2">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spans="1:26" ht="14.25" customHeight="1" x14ac:dyDescent="0.2">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spans="1:26" ht="14.25" customHeight="1" x14ac:dyDescent="0.2">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spans="1:26" ht="14.25" customHeight="1" x14ac:dyDescent="0.2">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spans="1:26" ht="14.25" customHeight="1" x14ac:dyDescent="0.2">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spans="1:26" ht="14.25" customHeight="1" x14ac:dyDescent="0.2">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spans="1:26" ht="14.25" customHeight="1" x14ac:dyDescent="0.2">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spans="1:26" ht="14.25" customHeight="1" x14ac:dyDescent="0.2">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spans="1:26" ht="14.25" customHeight="1" x14ac:dyDescent="0.2">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spans="1:26" ht="14.25" customHeight="1" x14ac:dyDescent="0.2">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spans="1:26" ht="14.25" customHeight="1" x14ac:dyDescent="0.2">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spans="1:26" ht="14.25" customHeight="1" x14ac:dyDescent="0.2">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spans="1:26" ht="14.25" customHeight="1" x14ac:dyDescent="0.2">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spans="1:26" ht="14.25" customHeight="1" x14ac:dyDescent="0.2">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spans="1:26" ht="14.25" customHeight="1" x14ac:dyDescent="0.2">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spans="1:26" ht="14.25" customHeight="1" x14ac:dyDescent="0.2">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spans="1:26" ht="14.25" customHeight="1" x14ac:dyDescent="0.2">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spans="1:26" ht="14.25" customHeight="1" x14ac:dyDescent="0.2">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spans="1:26" ht="14.25" customHeight="1" x14ac:dyDescent="0.2">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spans="1:26" ht="14.25" customHeight="1" x14ac:dyDescent="0.2">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spans="1:26" ht="14.25" customHeight="1" x14ac:dyDescent="0.2">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spans="1:26" ht="14.25" customHeight="1" x14ac:dyDescent="0.2">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spans="1:26" ht="14.25" customHeight="1" x14ac:dyDescent="0.2">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spans="1:26" ht="14.25" customHeight="1" x14ac:dyDescent="0.2">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spans="1:26" ht="14.25" customHeight="1" x14ac:dyDescent="0.2">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spans="1:26" ht="14.25" customHeight="1" x14ac:dyDescent="0.2">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spans="1:26" ht="14.25" customHeight="1" x14ac:dyDescent="0.2">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spans="1:26" ht="14.25" customHeight="1" x14ac:dyDescent="0.2">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spans="1:26" ht="14.25" customHeight="1" x14ac:dyDescent="0.2">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spans="1:26" ht="14.25" customHeight="1" x14ac:dyDescent="0.2">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spans="1:26" ht="14.25" customHeight="1" x14ac:dyDescent="0.2">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spans="1:26" ht="14.25" customHeight="1" x14ac:dyDescent="0.2">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spans="1:26" ht="14.25" customHeight="1" x14ac:dyDescent="0.2">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spans="1:26" ht="14.25" customHeight="1" x14ac:dyDescent="0.2">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spans="1:26" ht="14.25" customHeight="1" x14ac:dyDescent="0.2">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spans="1:26" ht="14.25" customHeight="1" x14ac:dyDescent="0.2">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spans="1:26" ht="14.25" customHeight="1" x14ac:dyDescent="0.2">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spans="1:26" ht="14.25" customHeight="1" x14ac:dyDescent="0.2">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spans="1:26" ht="14.25" customHeight="1" x14ac:dyDescent="0.2">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spans="1:26" ht="14.25" customHeight="1" x14ac:dyDescent="0.2">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spans="1:26" ht="14.25" customHeight="1" x14ac:dyDescent="0.2">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spans="1:26" ht="14.25" customHeight="1" x14ac:dyDescent="0.2">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spans="1:26" ht="14.25" customHeight="1" x14ac:dyDescent="0.2">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spans="1:26" ht="14.25" customHeight="1" x14ac:dyDescent="0.2">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spans="1:26" ht="14.25" customHeight="1" x14ac:dyDescent="0.2">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spans="1:26" ht="14.25" customHeight="1" x14ac:dyDescent="0.2">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spans="1:26" ht="14.25" customHeight="1" x14ac:dyDescent="0.2">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spans="1:26" ht="14.25" customHeight="1" x14ac:dyDescent="0.2">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spans="1:26" ht="14.25" customHeight="1" x14ac:dyDescent="0.2">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spans="1:26" ht="14.25" customHeight="1" x14ac:dyDescent="0.2">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spans="1:26" ht="14.25" customHeight="1" x14ac:dyDescent="0.2">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spans="1:26" ht="14.25" customHeight="1" x14ac:dyDescent="0.2">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spans="1:26" ht="14.25" customHeight="1" x14ac:dyDescent="0.2">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spans="1:26" ht="14.25" customHeight="1" x14ac:dyDescent="0.2">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spans="1:26" ht="14.25" customHeight="1" x14ac:dyDescent="0.2">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spans="1:26" ht="14.25" customHeight="1" x14ac:dyDescent="0.2">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spans="1:26" ht="14.25" customHeight="1" x14ac:dyDescent="0.2">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spans="1:26" ht="14.25" customHeight="1" x14ac:dyDescent="0.2">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spans="1:26" ht="14.25" customHeight="1" x14ac:dyDescent="0.2">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spans="1:26" ht="14.25" customHeight="1" x14ac:dyDescent="0.2">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spans="1:26" ht="14.25" customHeight="1" x14ac:dyDescent="0.2">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spans="1:26" ht="14.25" customHeight="1" x14ac:dyDescent="0.2">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spans="1:26" ht="14.25" customHeight="1" x14ac:dyDescent="0.2">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spans="1:26" ht="14.25" customHeight="1" x14ac:dyDescent="0.2">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spans="1:26" ht="14.25" customHeight="1" x14ac:dyDescent="0.2">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spans="1:26" ht="14.25" customHeight="1" x14ac:dyDescent="0.2">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spans="1:26" ht="14.25" customHeight="1" x14ac:dyDescent="0.2">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spans="1:26" ht="14.25" customHeight="1" x14ac:dyDescent="0.2">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spans="1:26" ht="14.25" customHeight="1" x14ac:dyDescent="0.2">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spans="1:26" ht="14.25" customHeight="1" x14ac:dyDescent="0.2">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spans="1:26" ht="14.25" customHeight="1" x14ac:dyDescent="0.2">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spans="1:26" ht="14.25" customHeight="1" x14ac:dyDescent="0.2">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spans="1:26" ht="14.25" customHeight="1" x14ac:dyDescent="0.2">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spans="1:26" ht="14.25" customHeight="1" x14ac:dyDescent="0.2">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spans="1:26" ht="14.25" customHeight="1" x14ac:dyDescent="0.2">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spans="1:26" ht="14.25" customHeight="1" x14ac:dyDescent="0.2">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spans="1:26" ht="14.25" customHeight="1" x14ac:dyDescent="0.2">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spans="1:26" ht="14.25" customHeight="1" x14ac:dyDescent="0.2">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spans="1:26" ht="14.25" customHeight="1" x14ac:dyDescent="0.2">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spans="1:26" ht="14.25" customHeight="1" x14ac:dyDescent="0.2">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spans="1:26" ht="14.25" customHeight="1" x14ac:dyDescent="0.2">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spans="1:26" ht="14.25" customHeight="1" x14ac:dyDescent="0.2">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spans="1:26" ht="14.25" customHeight="1" x14ac:dyDescent="0.2">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spans="1:26" ht="14.25" customHeight="1" x14ac:dyDescent="0.2">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spans="1:26" ht="14.25" customHeight="1" x14ac:dyDescent="0.2">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spans="1:26" ht="14.25" customHeight="1" x14ac:dyDescent="0.2">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spans="1:26" ht="14.25" customHeight="1" x14ac:dyDescent="0.2">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spans="1:26" ht="14.25" customHeight="1" x14ac:dyDescent="0.2">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spans="1:26" ht="14.25" customHeight="1" x14ac:dyDescent="0.2">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spans="1:26" ht="14.25" customHeight="1" x14ac:dyDescent="0.2">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spans="1:26" ht="14.25" customHeight="1" x14ac:dyDescent="0.2">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spans="1:26" ht="14.25" customHeight="1" x14ac:dyDescent="0.2">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spans="1:26" ht="14.25" customHeight="1" x14ac:dyDescent="0.2">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spans="1:26" ht="14.25" customHeight="1" x14ac:dyDescent="0.2">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spans="1:26" ht="14.25" customHeight="1" x14ac:dyDescent="0.2">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spans="1:26" ht="14.25" customHeight="1" x14ac:dyDescent="0.2">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spans="1:26" ht="14.25" customHeight="1" x14ac:dyDescent="0.2">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spans="1:26" ht="14.25" customHeight="1" x14ac:dyDescent="0.2">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spans="1:26" ht="14.25" customHeight="1" x14ac:dyDescent="0.2">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spans="1:26" ht="14.25" customHeight="1" x14ac:dyDescent="0.2">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spans="1:26" ht="14.25" customHeight="1" x14ac:dyDescent="0.2">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spans="1:26" ht="14.25" customHeight="1" x14ac:dyDescent="0.2">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spans="1:26" ht="14.25" customHeight="1" x14ac:dyDescent="0.2">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spans="1:26" ht="14.25" customHeight="1" x14ac:dyDescent="0.2">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spans="1:26" ht="14.25" customHeight="1" x14ac:dyDescent="0.2">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spans="1:26" ht="14.25" customHeight="1" x14ac:dyDescent="0.2">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spans="1:26" ht="14.25" customHeight="1" x14ac:dyDescent="0.2">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spans="1:26" ht="14.25" customHeight="1" x14ac:dyDescent="0.2">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spans="1:26" ht="14.25" customHeight="1" x14ac:dyDescent="0.2">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spans="1:26" ht="14.25" customHeight="1" x14ac:dyDescent="0.2">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spans="1:26" ht="14.25" customHeight="1" x14ac:dyDescent="0.2">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spans="1:26" ht="14.25" customHeight="1" x14ac:dyDescent="0.2">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spans="1:26" ht="14.25" customHeight="1" x14ac:dyDescent="0.2">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spans="1:26" ht="14.25" customHeight="1" x14ac:dyDescent="0.2">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spans="1:26" ht="14.25" customHeight="1" x14ac:dyDescent="0.2">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spans="1:26" ht="14.25" customHeight="1" x14ac:dyDescent="0.2">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spans="1:26" ht="14.25" customHeight="1" x14ac:dyDescent="0.2">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spans="1:26" ht="14.25" customHeight="1" x14ac:dyDescent="0.2">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spans="1:26" ht="14.25" customHeight="1" x14ac:dyDescent="0.2">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spans="1:26" ht="14.25" customHeight="1" x14ac:dyDescent="0.2">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spans="1:26" ht="14.25" customHeight="1" x14ac:dyDescent="0.2">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spans="1:26" ht="14.25" customHeight="1" x14ac:dyDescent="0.2">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spans="1:26" ht="14.25" customHeight="1" x14ac:dyDescent="0.2">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spans="1:26" ht="14.25" customHeight="1" x14ac:dyDescent="0.2">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spans="1:26" ht="14.25" customHeight="1" x14ac:dyDescent="0.2">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spans="1:26" ht="14.25" customHeight="1" x14ac:dyDescent="0.2">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spans="1:26" ht="14.25" customHeight="1" x14ac:dyDescent="0.2">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spans="1:26" ht="14.25" customHeight="1" x14ac:dyDescent="0.2">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spans="1:26" ht="14.25" customHeight="1" x14ac:dyDescent="0.2">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spans="1:26" ht="14.25" customHeight="1" x14ac:dyDescent="0.2">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spans="1:26" ht="14.25" customHeight="1" x14ac:dyDescent="0.2">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spans="1:26" ht="14.25" customHeight="1" x14ac:dyDescent="0.2">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spans="1:26" ht="14.25" customHeight="1" x14ac:dyDescent="0.2">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spans="1:26" ht="14.25" customHeight="1" x14ac:dyDescent="0.2">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spans="1:26" ht="14.25" customHeight="1" x14ac:dyDescent="0.2">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spans="1:26" ht="14.25" customHeight="1" x14ac:dyDescent="0.2">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spans="1:26" ht="14.25" customHeight="1" x14ac:dyDescent="0.2">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spans="1:26" ht="14.25" customHeight="1" x14ac:dyDescent="0.2">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spans="1:26" ht="14.25" customHeight="1" x14ac:dyDescent="0.2">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spans="1:26" ht="14.25" customHeight="1" x14ac:dyDescent="0.2">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spans="1:26" ht="14.25" customHeight="1" x14ac:dyDescent="0.2">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spans="1:26" ht="14.25" customHeight="1" x14ac:dyDescent="0.2">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spans="1:26" ht="14.25" customHeight="1" x14ac:dyDescent="0.2">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spans="1:26" ht="14.25" customHeight="1" x14ac:dyDescent="0.2">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spans="1:26" ht="14.25" customHeight="1" x14ac:dyDescent="0.2">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spans="1:26" ht="14.25" customHeight="1" x14ac:dyDescent="0.2">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spans="1:26" ht="14.25" customHeight="1" x14ac:dyDescent="0.2">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spans="1:26" ht="14.25" customHeight="1" x14ac:dyDescent="0.2">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spans="1:26" ht="14.25" customHeight="1" x14ac:dyDescent="0.2">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spans="1:26" ht="14.25" customHeight="1" x14ac:dyDescent="0.2">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spans="1:26" ht="14.25" customHeight="1" x14ac:dyDescent="0.2">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spans="1:26" ht="14.25" customHeight="1" x14ac:dyDescent="0.2">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spans="1:26" ht="14.25" customHeight="1" x14ac:dyDescent="0.2">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spans="1:26" ht="14.25" customHeight="1" x14ac:dyDescent="0.2">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spans="1:26" ht="14.25" customHeight="1" x14ac:dyDescent="0.2">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spans="1:26" ht="14.25" customHeight="1" x14ac:dyDescent="0.2">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spans="1:26" ht="14.25" customHeight="1" x14ac:dyDescent="0.2">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spans="1:26" ht="14.25" customHeight="1" x14ac:dyDescent="0.2">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spans="1:26" ht="14.25" customHeight="1" x14ac:dyDescent="0.2">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spans="1:26" ht="14.25" customHeight="1" x14ac:dyDescent="0.2">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spans="1:26" ht="14.25" customHeight="1" x14ac:dyDescent="0.2">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spans="1:26" ht="14.25" customHeight="1" x14ac:dyDescent="0.2">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spans="1:26" ht="14.25" customHeight="1" x14ac:dyDescent="0.2">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spans="1:26" ht="14.25" customHeight="1" x14ac:dyDescent="0.2">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spans="1:26" ht="14.25" customHeight="1" x14ac:dyDescent="0.2">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spans="1:26" ht="14.25" customHeight="1" x14ac:dyDescent="0.2">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spans="1:26" ht="14.25" customHeight="1" x14ac:dyDescent="0.2">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spans="1:26" ht="14.25" customHeight="1" x14ac:dyDescent="0.2">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spans="1:26" ht="14.25" customHeight="1" x14ac:dyDescent="0.2">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spans="1:26" ht="14.25" customHeight="1" x14ac:dyDescent="0.2">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spans="1:26" ht="14.25" customHeight="1" x14ac:dyDescent="0.2">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spans="1:26" ht="14.25" customHeight="1" x14ac:dyDescent="0.2">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spans="1:26" ht="14.25" customHeight="1" x14ac:dyDescent="0.2">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spans="1:26" ht="14.25" customHeight="1" x14ac:dyDescent="0.2">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spans="1:26" ht="14.25" customHeight="1" x14ac:dyDescent="0.2">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spans="1:26" ht="14.25" customHeight="1" x14ac:dyDescent="0.2">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spans="1:26" ht="14.25" customHeight="1" x14ac:dyDescent="0.2">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spans="1:26" ht="14.25" customHeight="1" x14ac:dyDescent="0.2">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spans="1:26" ht="14.25" customHeight="1" x14ac:dyDescent="0.2">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spans="1:26" ht="14.25" customHeight="1" x14ac:dyDescent="0.2">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spans="1:26" ht="14.25" customHeight="1" x14ac:dyDescent="0.2">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spans="1:26" ht="14.25" customHeight="1" x14ac:dyDescent="0.2">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spans="1:26" ht="14.25" customHeight="1" x14ac:dyDescent="0.2">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spans="1:26" ht="14.25" customHeight="1" x14ac:dyDescent="0.2">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spans="1:26" ht="14.25" customHeight="1" x14ac:dyDescent="0.2">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spans="1:26" ht="14.25" customHeight="1" x14ac:dyDescent="0.2">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spans="1:26" ht="14.25" customHeight="1" x14ac:dyDescent="0.2">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spans="1:26" ht="14.25" customHeight="1" x14ac:dyDescent="0.2">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spans="1:26" ht="14.25" customHeight="1" x14ac:dyDescent="0.2">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spans="1:26" ht="14.25" customHeight="1" x14ac:dyDescent="0.2">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spans="1:26" ht="14.25" customHeight="1" x14ac:dyDescent="0.2">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spans="1:26" ht="14.25" customHeight="1" x14ac:dyDescent="0.2">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spans="1:26" ht="14.25" customHeight="1" x14ac:dyDescent="0.2">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spans="1:26" ht="14.25" customHeight="1" x14ac:dyDescent="0.2">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spans="1:26" ht="14.25" customHeight="1" x14ac:dyDescent="0.2">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spans="1:26" ht="14.25" customHeight="1" x14ac:dyDescent="0.2">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spans="1:26" ht="14.25" customHeight="1" x14ac:dyDescent="0.2">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spans="1:26" ht="14.25" customHeight="1" x14ac:dyDescent="0.2">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spans="1:26" ht="14.25" customHeight="1" x14ac:dyDescent="0.2">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spans="1:26" ht="14.25" customHeight="1" x14ac:dyDescent="0.2">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spans="1:26" ht="14.25" customHeight="1" x14ac:dyDescent="0.2">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spans="1:26" ht="14.25" customHeight="1" x14ac:dyDescent="0.2">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spans="1:26" ht="14.25" customHeight="1" x14ac:dyDescent="0.2">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spans="1:26" ht="14.25" customHeight="1" x14ac:dyDescent="0.2">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spans="1:26" ht="14.25" customHeight="1" x14ac:dyDescent="0.2">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spans="1:26" ht="14.25" customHeight="1" x14ac:dyDescent="0.2">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spans="1:26" ht="14.25" customHeight="1" x14ac:dyDescent="0.2">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spans="1:26" ht="14.25" customHeight="1" x14ac:dyDescent="0.2">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spans="1:26" ht="14.25" customHeight="1" x14ac:dyDescent="0.2">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spans="1:26" ht="14.25" customHeight="1" x14ac:dyDescent="0.2">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spans="1:26" ht="14.25" customHeight="1" x14ac:dyDescent="0.2">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spans="1:26" ht="14.25" customHeight="1" x14ac:dyDescent="0.2">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spans="1:26" ht="14.25" customHeight="1" x14ac:dyDescent="0.2">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spans="1:26" ht="14.25" customHeight="1" x14ac:dyDescent="0.2">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spans="1:26" ht="14.25" customHeight="1" x14ac:dyDescent="0.2">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spans="1:26" ht="14.25" customHeight="1" x14ac:dyDescent="0.2">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spans="1:26" ht="14.25" customHeight="1" x14ac:dyDescent="0.2">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spans="1:26" ht="14.25" customHeight="1" x14ac:dyDescent="0.2">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spans="1:26" ht="14.25" customHeight="1" x14ac:dyDescent="0.2">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spans="1:26" ht="14.25" customHeight="1" x14ac:dyDescent="0.2">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spans="1:26" ht="14.25" customHeight="1" x14ac:dyDescent="0.2">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spans="1:26" ht="14.25" customHeight="1" x14ac:dyDescent="0.2">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spans="1:26" ht="14.25" customHeight="1" x14ac:dyDescent="0.2">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spans="1:26" ht="14.25" customHeight="1" x14ac:dyDescent="0.2">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spans="1:26" ht="14.25" customHeight="1" x14ac:dyDescent="0.2">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spans="1:26" ht="14.25" customHeight="1" x14ac:dyDescent="0.2">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spans="1:26" ht="14.25" customHeight="1" x14ac:dyDescent="0.2">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spans="1:26" ht="14.25" customHeight="1" x14ac:dyDescent="0.2">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spans="1:26" ht="14.25" customHeight="1" x14ac:dyDescent="0.2">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spans="1:26" ht="14.25" customHeight="1" x14ac:dyDescent="0.2">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spans="1:26" ht="14.25" customHeight="1" x14ac:dyDescent="0.2">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spans="1:26" ht="14.25" customHeight="1" x14ac:dyDescent="0.2">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spans="1:26" ht="14.25" customHeight="1" x14ac:dyDescent="0.2">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spans="1:26" ht="14.25" customHeight="1" x14ac:dyDescent="0.2">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spans="1:26" ht="14.25" customHeight="1" x14ac:dyDescent="0.2">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spans="1:26" ht="14.25" customHeight="1" x14ac:dyDescent="0.2">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spans="1:26" ht="14.25" customHeight="1" x14ac:dyDescent="0.2">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spans="1:26" ht="14.25" customHeight="1" x14ac:dyDescent="0.2">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spans="1:26" ht="14.25" customHeight="1" x14ac:dyDescent="0.2">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spans="1:26" ht="14.25" customHeight="1" x14ac:dyDescent="0.2">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spans="1:26" ht="14.25" customHeight="1" x14ac:dyDescent="0.2">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spans="1:26" ht="14.25" customHeight="1" x14ac:dyDescent="0.2">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spans="1:26" ht="14.25" customHeight="1" x14ac:dyDescent="0.2">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spans="1:26" ht="14.25" customHeight="1" x14ac:dyDescent="0.2">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spans="1:26" ht="14.25" customHeight="1" x14ac:dyDescent="0.2">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spans="1:26" ht="14.25" customHeight="1" x14ac:dyDescent="0.2">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spans="1:26" ht="14.25" customHeight="1" x14ac:dyDescent="0.2">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spans="1:26" ht="14.25" customHeight="1" x14ac:dyDescent="0.2">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spans="1:26" ht="14.25" customHeight="1" x14ac:dyDescent="0.2">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spans="1:26" ht="14.25" customHeight="1" x14ac:dyDescent="0.2">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spans="1:26" ht="14.25" customHeight="1" x14ac:dyDescent="0.2">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spans="1:26" ht="14.25" customHeight="1" x14ac:dyDescent="0.2">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spans="1:26" ht="14.25" customHeight="1" x14ac:dyDescent="0.2">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spans="1:26" ht="14.25" customHeight="1" x14ac:dyDescent="0.2">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spans="1:26" ht="14.25" customHeight="1" x14ac:dyDescent="0.2">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spans="1:26" ht="14.25" customHeight="1" x14ac:dyDescent="0.2">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spans="1:26" ht="14.25" customHeight="1" x14ac:dyDescent="0.2">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spans="1:26" ht="14.25" customHeight="1" x14ac:dyDescent="0.2">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spans="1:26" ht="14.25" customHeight="1" x14ac:dyDescent="0.2">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spans="1:26" ht="14.25" customHeight="1" x14ac:dyDescent="0.2">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spans="1:26" ht="14.25" customHeight="1" x14ac:dyDescent="0.2">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spans="1:26" ht="14.25" customHeight="1" x14ac:dyDescent="0.2">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spans="1:26" ht="14.25" customHeight="1" x14ac:dyDescent="0.2">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spans="1:26" ht="14.25" customHeight="1" x14ac:dyDescent="0.2">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spans="1:26" ht="14.25" customHeight="1" x14ac:dyDescent="0.2">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spans="1:26" ht="14.25" customHeight="1" x14ac:dyDescent="0.2">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spans="1:26" ht="14.25" customHeight="1" x14ac:dyDescent="0.2">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spans="1:26" ht="14.25" customHeight="1" x14ac:dyDescent="0.2">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spans="1:26" ht="14.25" customHeight="1" x14ac:dyDescent="0.2">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spans="1:26" ht="14.25" customHeight="1" x14ac:dyDescent="0.2">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spans="1:26" ht="14.25" customHeight="1" x14ac:dyDescent="0.2">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spans="1:26" ht="14.25" customHeight="1" x14ac:dyDescent="0.2">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spans="1:26" ht="14.25" customHeight="1" x14ac:dyDescent="0.2">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spans="1:26" ht="14.25" customHeight="1" x14ac:dyDescent="0.2">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spans="1:26" ht="14.25" customHeight="1" x14ac:dyDescent="0.2">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spans="1:26" ht="14.25" customHeight="1" x14ac:dyDescent="0.2">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spans="1:26" ht="14.25" customHeight="1" x14ac:dyDescent="0.2">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spans="1:26" ht="14.25" customHeight="1" x14ac:dyDescent="0.2">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spans="1:26" ht="14.25" customHeight="1" x14ac:dyDescent="0.2">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spans="1:26" ht="14.25" customHeight="1" x14ac:dyDescent="0.2">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spans="1:26" ht="14.25" customHeight="1" x14ac:dyDescent="0.2">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spans="1:26" ht="14.25" customHeight="1" x14ac:dyDescent="0.2">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spans="1:26" ht="14.25" customHeight="1" x14ac:dyDescent="0.2">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spans="1:26" ht="14.25" customHeight="1" x14ac:dyDescent="0.2">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spans="1:26" ht="14.25" customHeight="1" x14ac:dyDescent="0.2">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spans="1:26" ht="14.25" customHeight="1" x14ac:dyDescent="0.2">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spans="1:26" ht="14.25" customHeight="1" x14ac:dyDescent="0.2">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spans="1:26" ht="14.25" customHeight="1" x14ac:dyDescent="0.2">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spans="1:26" ht="14.25" customHeight="1" x14ac:dyDescent="0.2">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spans="1:26" ht="14.25" customHeight="1" x14ac:dyDescent="0.2">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spans="1:26" ht="14.25" customHeight="1" x14ac:dyDescent="0.2">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spans="1:26" ht="14.25" customHeight="1" x14ac:dyDescent="0.2">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spans="1:26" ht="14.25" customHeight="1" x14ac:dyDescent="0.2">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spans="1:26" ht="14.25" customHeight="1" x14ac:dyDescent="0.2">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spans="1:26" ht="14.25" customHeight="1" x14ac:dyDescent="0.2">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spans="1:26" ht="14.25" customHeight="1" x14ac:dyDescent="0.2">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spans="1:26" ht="14.25" customHeight="1" x14ac:dyDescent="0.2">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spans="1:26" ht="14.25" customHeight="1" x14ac:dyDescent="0.2">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spans="1:26" ht="14.25" customHeight="1" x14ac:dyDescent="0.2">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spans="1:26" ht="14.25" customHeight="1" x14ac:dyDescent="0.2">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spans="1:26" ht="14.25" customHeight="1" x14ac:dyDescent="0.2">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spans="1:26" ht="14.25" customHeight="1" x14ac:dyDescent="0.2">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spans="1:26" ht="14.25" customHeight="1" x14ac:dyDescent="0.2">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spans="1:26" ht="14.25" customHeight="1" x14ac:dyDescent="0.2">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spans="1:26" ht="14.25" customHeight="1" x14ac:dyDescent="0.2">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spans="1:26" ht="14.25" customHeight="1" x14ac:dyDescent="0.2">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spans="1:26" ht="14.25" customHeight="1" x14ac:dyDescent="0.2">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spans="1:26" ht="14.25" customHeight="1" x14ac:dyDescent="0.2">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spans="1:26" ht="14.25" customHeight="1" x14ac:dyDescent="0.2">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spans="1:26" ht="14.25" customHeight="1" x14ac:dyDescent="0.2">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spans="1:26" ht="14.25" customHeight="1" x14ac:dyDescent="0.2">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spans="1:26" ht="14.25" customHeight="1" x14ac:dyDescent="0.2">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spans="1:26" ht="14.25" customHeight="1" x14ac:dyDescent="0.2">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spans="1:26" ht="14.25" customHeight="1" x14ac:dyDescent="0.2">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spans="1:26" ht="14.25" customHeight="1" x14ac:dyDescent="0.2">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spans="1:26" ht="14.25" customHeight="1" x14ac:dyDescent="0.2">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spans="1:26" ht="14.25" customHeight="1" x14ac:dyDescent="0.2">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spans="1:26" ht="14.25" customHeight="1" x14ac:dyDescent="0.2">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spans="1:26" ht="14.25" customHeight="1" x14ac:dyDescent="0.2">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spans="1:26" ht="14.25" customHeight="1" x14ac:dyDescent="0.2">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spans="1:26" ht="14.25" customHeight="1" x14ac:dyDescent="0.2">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spans="1:26" ht="14.25" customHeight="1" x14ac:dyDescent="0.2">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spans="1:26" ht="14.25" customHeight="1" x14ac:dyDescent="0.2">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spans="1:26" ht="14.25" customHeight="1" x14ac:dyDescent="0.2">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spans="1:26" ht="14.25" customHeight="1" x14ac:dyDescent="0.2">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spans="1:26" ht="14.25" customHeight="1" x14ac:dyDescent="0.2">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spans="1:26" ht="14.25" customHeight="1" x14ac:dyDescent="0.2">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spans="1:26" ht="14.25" customHeight="1" x14ac:dyDescent="0.2">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spans="1:26" ht="14.25" customHeight="1" x14ac:dyDescent="0.2">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spans="1:26" ht="14.25" customHeight="1" x14ac:dyDescent="0.2">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spans="1:26" ht="14.25" customHeight="1" x14ac:dyDescent="0.2">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spans="1:26" ht="14.25" customHeight="1" x14ac:dyDescent="0.2">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spans="1:26" ht="14.25" customHeight="1" x14ac:dyDescent="0.2">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spans="1:26" ht="14.25" customHeight="1" x14ac:dyDescent="0.2">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spans="1:26" ht="14.25" customHeight="1" x14ac:dyDescent="0.2">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spans="1:26" ht="14.25" customHeight="1" x14ac:dyDescent="0.2">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spans="1:26" ht="14.25" customHeight="1" x14ac:dyDescent="0.2">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spans="1:26" ht="14.25" customHeight="1" x14ac:dyDescent="0.2">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spans="1:26" ht="14.25" customHeight="1" x14ac:dyDescent="0.2">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spans="1:26" ht="14.25" customHeight="1" x14ac:dyDescent="0.2">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spans="1:26" ht="14.25" customHeight="1" x14ac:dyDescent="0.2">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spans="1:26" ht="14.25" customHeight="1" x14ac:dyDescent="0.2">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spans="1:26" ht="14.25" customHeight="1" x14ac:dyDescent="0.2">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spans="1:26" ht="14.25" customHeight="1" x14ac:dyDescent="0.2">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spans="1:26" ht="14.25" customHeight="1" x14ac:dyDescent="0.2">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spans="1:26" ht="14.25" customHeight="1" x14ac:dyDescent="0.2">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spans="1:26" ht="14.25" customHeight="1" x14ac:dyDescent="0.2">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spans="1:26" ht="14.25" customHeight="1" x14ac:dyDescent="0.2">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spans="1:26" ht="14.25" customHeight="1" x14ac:dyDescent="0.2">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spans="1:26" ht="14.25" customHeight="1" x14ac:dyDescent="0.2">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spans="1:26" ht="14.25" customHeight="1" x14ac:dyDescent="0.2">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spans="1:26" ht="14.25" customHeight="1" x14ac:dyDescent="0.2">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spans="1:26" ht="14.25" customHeight="1" x14ac:dyDescent="0.2">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spans="1:26" ht="14.25" customHeight="1" x14ac:dyDescent="0.2">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spans="1:26" ht="14.25" customHeight="1" x14ac:dyDescent="0.2">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spans="1:26" ht="14.25" customHeight="1" x14ac:dyDescent="0.2">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spans="1:26" ht="14.25" customHeight="1" x14ac:dyDescent="0.2">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spans="1:26" ht="14.25" customHeight="1" x14ac:dyDescent="0.2">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spans="1:26" ht="14.25" customHeight="1" x14ac:dyDescent="0.2">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spans="1:26" ht="14.25" customHeight="1" x14ac:dyDescent="0.2">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spans="1:26" ht="14.25" customHeight="1" x14ac:dyDescent="0.2">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spans="1:26" ht="14.25" customHeight="1" x14ac:dyDescent="0.2">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spans="1:26" ht="14.25" customHeight="1" x14ac:dyDescent="0.2">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spans="1:26" ht="14.25" customHeight="1" x14ac:dyDescent="0.2">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spans="1:26" ht="14.25" customHeight="1" x14ac:dyDescent="0.2">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spans="1:26" ht="14.25" customHeight="1" x14ac:dyDescent="0.2">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spans="1:26" ht="14.25" customHeight="1" x14ac:dyDescent="0.2">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spans="1:26" ht="14.25" customHeight="1" x14ac:dyDescent="0.2">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spans="1:26" ht="14.25" customHeight="1" x14ac:dyDescent="0.2">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spans="1:26" ht="14.25" customHeight="1" x14ac:dyDescent="0.2">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spans="1:26" ht="14.25" customHeight="1" x14ac:dyDescent="0.2">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spans="1:26" ht="14.25" customHeight="1" x14ac:dyDescent="0.2">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spans="1:26" ht="14.25" customHeight="1" x14ac:dyDescent="0.2">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spans="1:26" ht="14.25" customHeight="1" x14ac:dyDescent="0.2">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spans="1:26" ht="14.25" customHeight="1" x14ac:dyDescent="0.2">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spans="1:26" ht="14.25" customHeight="1" x14ac:dyDescent="0.2">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spans="1:26" ht="14.25" customHeight="1" x14ac:dyDescent="0.2">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spans="1:26" ht="14.25" customHeight="1" x14ac:dyDescent="0.2">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spans="1:26" ht="14.25" customHeight="1" x14ac:dyDescent="0.2">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spans="1:26" ht="14.25" customHeight="1" x14ac:dyDescent="0.2">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spans="1:26" ht="14.25" customHeight="1" x14ac:dyDescent="0.2">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spans="1:26" ht="14.25" customHeight="1" x14ac:dyDescent="0.2">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spans="1:26" ht="14.25" customHeight="1" x14ac:dyDescent="0.2">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spans="1:26" ht="14.25" customHeight="1" x14ac:dyDescent="0.2">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spans="1:26" ht="14.25" customHeight="1" x14ac:dyDescent="0.2">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spans="1:26" ht="14.25" customHeight="1" x14ac:dyDescent="0.2">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spans="1:26" ht="14.25" customHeight="1" x14ac:dyDescent="0.2">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spans="1:26" ht="14.25" customHeight="1" x14ac:dyDescent="0.2">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spans="1:26" ht="14.25" customHeight="1" x14ac:dyDescent="0.2">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4.25" customHeight="1" x14ac:dyDescent="0.2">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4.25" customHeight="1" x14ac:dyDescent="0.2">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4.25" customHeight="1" x14ac:dyDescent="0.2">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4.25" customHeight="1" x14ac:dyDescent="0.2">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4.25" customHeight="1" x14ac:dyDescent="0.2">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4.25" customHeight="1" x14ac:dyDescent="0.2">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4.25" customHeight="1" x14ac:dyDescent="0.2">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4.25" customHeight="1" x14ac:dyDescent="0.2">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4.25" customHeight="1" x14ac:dyDescent="0.2">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4.25" customHeight="1" x14ac:dyDescent="0.2">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4.25" customHeight="1" x14ac:dyDescent="0.2">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4.25" customHeight="1" x14ac:dyDescent="0.2">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4.25" customHeight="1" x14ac:dyDescent="0.2">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4.25" customHeight="1" x14ac:dyDescent="0.2">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4.25" customHeight="1" x14ac:dyDescent="0.2">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4.25" customHeight="1" x14ac:dyDescent="0.2">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4.25" customHeight="1" x14ac:dyDescent="0.2">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4.25" customHeight="1" x14ac:dyDescent="0.2">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4.25" customHeight="1" x14ac:dyDescent="0.2">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4.25" customHeight="1" x14ac:dyDescent="0.2">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4.25" customHeight="1" x14ac:dyDescent="0.2">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4.25" customHeight="1" x14ac:dyDescent="0.2">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4.25" customHeight="1" x14ac:dyDescent="0.2">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4.25" customHeight="1" x14ac:dyDescent="0.2">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4.25" customHeight="1" x14ac:dyDescent="0.2">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4.25" customHeight="1" x14ac:dyDescent="0.2">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4.25" customHeight="1" x14ac:dyDescent="0.2">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4.25" customHeight="1" x14ac:dyDescent="0.2">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4.25" customHeight="1" x14ac:dyDescent="0.2">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4.25" customHeight="1" x14ac:dyDescent="0.2">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4.25" customHeight="1" x14ac:dyDescent="0.2">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4.25" customHeight="1" x14ac:dyDescent="0.2">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4.25" customHeight="1" x14ac:dyDescent="0.2">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4.25" customHeight="1" x14ac:dyDescent="0.2">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4.25" customHeight="1" x14ac:dyDescent="0.2">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4.25" customHeight="1" x14ac:dyDescent="0.2">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4.25" customHeight="1" x14ac:dyDescent="0.2">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4.25" customHeight="1" x14ac:dyDescent="0.2">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4.25" customHeight="1" x14ac:dyDescent="0.2">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4.25" customHeight="1" x14ac:dyDescent="0.2">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4.25" customHeight="1" x14ac:dyDescent="0.2">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4.25" customHeight="1" x14ac:dyDescent="0.2">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4.25" customHeight="1" x14ac:dyDescent="0.2">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4.25" customHeight="1" x14ac:dyDescent="0.2">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4.25" customHeight="1" x14ac:dyDescent="0.2">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4.25" customHeight="1" x14ac:dyDescent="0.2">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4.25" customHeight="1" x14ac:dyDescent="0.2">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4.25" customHeight="1" x14ac:dyDescent="0.2">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4.25" customHeight="1" x14ac:dyDescent="0.2">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4.25" customHeight="1" x14ac:dyDescent="0.2">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4.25" customHeight="1" x14ac:dyDescent="0.2">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4.25" customHeight="1" x14ac:dyDescent="0.2">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4.25" customHeight="1" x14ac:dyDescent="0.2">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4.25" customHeight="1" x14ac:dyDescent="0.2">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4.25" customHeight="1" x14ac:dyDescent="0.2">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4.25" customHeight="1" x14ac:dyDescent="0.2">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4.25" customHeight="1" x14ac:dyDescent="0.2">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4.25" customHeight="1" x14ac:dyDescent="0.2">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4.25" customHeight="1" x14ac:dyDescent="0.2">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4.25" customHeight="1" x14ac:dyDescent="0.2">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4.25" customHeight="1" x14ac:dyDescent="0.2">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4.25" customHeight="1" x14ac:dyDescent="0.2">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4.25" customHeight="1" x14ac:dyDescent="0.2">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4.25" customHeight="1" x14ac:dyDescent="0.2">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4.25" customHeight="1" x14ac:dyDescent="0.2">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4.25" customHeight="1" x14ac:dyDescent="0.2">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4.25" customHeight="1" x14ac:dyDescent="0.2">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4.25" customHeight="1" x14ac:dyDescent="0.2">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4.25" customHeight="1" x14ac:dyDescent="0.2">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4.25" customHeight="1" x14ac:dyDescent="0.2">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4.25" customHeight="1" x14ac:dyDescent="0.2">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4.25" customHeight="1" x14ac:dyDescent="0.2">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4.25" customHeight="1" x14ac:dyDescent="0.2">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4.25" customHeight="1" x14ac:dyDescent="0.2">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4.25" customHeight="1" x14ac:dyDescent="0.2">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4.25" customHeight="1" x14ac:dyDescent="0.2">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4.25" customHeight="1" x14ac:dyDescent="0.2">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4.25" customHeight="1" x14ac:dyDescent="0.2">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4.25" customHeight="1" x14ac:dyDescent="0.2">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4.25" customHeight="1" x14ac:dyDescent="0.2">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4.25" customHeight="1" x14ac:dyDescent="0.2">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4.25" customHeight="1" x14ac:dyDescent="0.2">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4.25" customHeight="1" x14ac:dyDescent="0.2">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4.25" customHeight="1" x14ac:dyDescent="0.2">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4.25" customHeight="1" x14ac:dyDescent="0.2">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4.25" customHeight="1" x14ac:dyDescent="0.2">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4.25" customHeight="1" x14ac:dyDescent="0.2">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4.25" customHeight="1" x14ac:dyDescent="0.2">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4.25" customHeight="1" x14ac:dyDescent="0.2">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4.25" customHeight="1" x14ac:dyDescent="0.2">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4.25" customHeight="1" x14ac:dyDescent="0.2">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4.25" customHeight="1" x14ac:dyDescent="0.2">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4.25" customHeight="1" x14ac:dyDescent="0.2">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4.25" customHeight="1" x14ac:dyDescent="0.2">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4.25" customHeight="1" x14ac:dyDescent="0.2">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4.25" customHeight="1" x14ac:dyDescent="0.2">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4.25" customHeight="1" x14ac:dyDescent="0.2">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4.25" customHeight="1" x14ac:dyDescent="0.2">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4.25" customHeight="1" x14ac:dyDescent="0.2">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4.25" customHeight="1" x14ac:dyDescent="0.2">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4.25" customHeight="1" x14ac:dyDescent="0.2">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4.25" customHeight="1" x14ac:dyDescent="0.2">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4.25" customHeight="1" x14ac:dyDescent="0.2">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4.25" customHeight="1" x14ac:dyDescent="0.2">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4.25" customHeight="1" x14ac:dyDescent="0.2">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4.25" customHeight="1" x14ac:dyDescent="0.2">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4.25" customHeight="1" x14ac:dyDescent="0.2">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4.25" customHeight="1" x14ac:dyDescent="0.2">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4.25" customHeight="1" x14ac:dyDescent="0.2">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4.25" customHeight="1" x14ac:dyDescent="0.2">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4.25" customHeight="1" x14ac:dyDescent="0.2">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4.25" customHeight="1" x14ac:dyDescent="0.2">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4.25" customHeight="1" x14ac:dyDescent="0.2">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4.25" customHeight="1" x14ac:dyDescent="0.2">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4.25" customHeight="1" x14ac:dyDescent="0.2">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4.25" customHeight="1" x14ac:dyDescent="0.2">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4.25" customHeight="1" x14ac:dyDescent="0.2">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4.25" customHeight="1" x14ac:dyDescent="0.2">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4.25" customHeight="1" x14ac:dyDescent="0.2">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4.25" customHeight="1" x14ac:dyDescent="0.2">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4.25" customHeight="1" x14ac:dyDescent="0.2">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4.25" customHeight="1" x14ac:dyDescent="0.2">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4.25" customHeight="1" x14ac:dyDescent="0.2">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4.25" customHeight="1" x14ac:dyDescent="0.2">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4.25" customHeight="1" x14ac:dyDescent="0.2">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4.25" customHeight="1" x14ac:dyDescent="0.2">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4.25" customHeight="1" x14ac:dyDescent="0.2">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4.25" customHeight="1" x14ac:dyDescent="0.2">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4.25" customHeight="1" x14ac:dyDescent="0.2">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4.25" customHeight="1" x14ac:dyDescent="0.2">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4.25" customHeight="1" x14ac:dyDescent="0.2">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4.25" customHeight="1" x14ac:dyDescent="0.2">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spans="1:26" ht="14.25" customHeight="1" x14ac:dyDescent="0.2">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spans="1:26" ht="14.25" customHeight="1" x14ac:dyDescent="0.2">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spans="1:26" ht="14.25" customHeight="1" x14ac:dyDescent="0.2">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spans="1:26" ht="14.25" customHeight="1" x14ac:dyDescent="0.2">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spans="1:26" ht="14.25" customHeight="1" x14ac:dyDescent="0.2">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spans="1:26" ht="14.25" customHeight="1" x14ac:dyDescent="0.2">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spans="1:26" ht="14.25" customHeight="1" x14ac:dyDescent="0.2">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mergeCells count="34">
    <mergeCell ref="B14:E14"/>
    <mergeCell ref="B5:E5"/>
    <mergeCell ref="H6:H10"/>
    <mergeCell ref="B11:E11"/>
    <mergeCell ref="B12:E12"/>
    <mergeCell ref="B13:E13"/>
    <mergeCell ref="B15:E15"/>
    <mergeCell ref="A16:E16"/>
    <mergeCell ref="A18:B18"/>
    <mergeCell ref="A19:B19"/>
    <mergeCell ref="A20:B20"/>
    <mergeCell ref="P20:Q20"/>
    <mergeCell ref="R3:U3"/>
    <mergeCell ref="V3:V4"/>
    <mergeCell ref="Q5:T5"/>
    <mergeCell ref="W6:W10"/>
    <mergeCell ref="Q11:T11"/>
    <mergeCell ref="Q12:T12"/>
    <mergeCell ref="Q13:T13"/>
    <mergeCell ref="Q14:T14"/>
    <mergeCell ref="Q15:T15"/>
    <mergeCell ref="P16:T16"/>
    <mergeCell ref="P18:Q18"/>
    <mergeCell ref="P19:Q19"/>
    <mergeCell ref="P3:P4"/>
    <mergeCell ref="Q3:Q4"/>
    <mergeCell ref="A1:H1"/>
    <mergeCell ref="P1:W1"/>
    <mergeCell ref="A3:A4"/>
    <mergeCell ref="C3:F3"/>
    <mergeCell ref="G3:G4"/>
    <mergeCell ref="H3:H4"/>
    <mergeCell ref="W3:W4"/>
    <mergeCell ref="B3:B4"/>
  </mergeCells>
  <hyperlinks>
    <hyperlink ref="O22" r:id="rId1" xr:uid="{00000000-0004-0000-0600-000000000000}"/>
    <hyperlink ref="O23" r:id="rId2" xr:uid="{00000000-0004-0000-0600-00000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Z1000"/>
  <sheetViews>
    <sheetView topLeftCell="A43" zoomScale="85" zoomScaleNormal="85" workbookViewId="0">
      <selection activeCell="F47" sqref="F47"/>
    </sheetView>
  </sheetViews>
  <sheetFormatPr baseColWidth="10" defaultColWidth="11.1640625" defaultRowHeight="15" customHeight="1" x14ac:dyDescent="0.2"/>
  <cols>
    <col min="1" max="1" width="4.5" customWidth="1"/>
    <col min="2" max="2" width="24.6640625" customWidth="1"/>
    <col min="3" max="3" width="12" customWidth="1"/>
    <col min="4" max="4" width="21.5" customWidth="1"/>
    <col min="5" max="5" width="18.33203125" customWidth="1"/>
    <col min="6" max="6" width="13.6640625" customWidth="1"/>
    <col min="7" max="7" width="23.1640625" customWidth="1"/>
    <col min="8" max="8" width="16" customWidth="1"/>
    <col min="9" max="9" width="15.5" customWidth="1"/>
    <col min="10" max="10" width="14.6640625" customWidth="1"/>
    <col min="11" max="11" width="13.6640625" customWidth="1"/>
    <col min="12" max="12" width="13" customWidth="1"/>
    <col min="13" max="13" width="56.33203125" customWidth="1"/>
    <col min="14" max="14" width="44.33203125" customWidth="1"/>
    <col min="15" max="26" width="7.5" customWidth="1"/>
  </cols>
  <sheetData>
    <row r="1" spans="1:26" ht="20.25" customHeight="1" x14ac:dyDescent="0.2">
      <c r="A1" s="192"/>
      <c r="B1" s="714" t="s">
        <v>253</v>
      </c>
      <c r="C1" s="666"/>
      <c r="D1" s="666"/>
      <c r="E1" s="666"/>
      <c r="F1" s="666"/>
      <c r="G1" s="666"/>
      <c r="H1" s="666"/>
      <c r="I1" s="666"/>
      <c r="J1" s="666"/>
      <c r="K1" s="666"/>
      <c r="L1" s="667"/>
      <c r="M1" s="192"/>
      <c r="N1" s="192"/>
      <c r="O1" s="192"/>
      <c r="P1" s="192"/>
      <c r="Q1" s="192"/>
      <c r="R1" s="192"/>
      <c r="S1" s="192"/>
      <c r="T1" s="192"/>
      <c r="U1" s="192"/>
      <c r="V1" s="192"/>
      <c r="W1" s="192"/>
      <c r="X1" s="192"/>
      <c r="Y1" s="192"/>
      <c r="Z1" s="192"/>
    </row>
    <row r="2" spans="1:26" ht="17.25" customHeight="1" x14ac:dyDescent="0.2">
      <c r="A2" s="192"/>
      <c r="B2" s="715" t="s">
        <v>254</v>
      </c>
      <c r="C2" s="666"/>
      <c r="D2" s="666"/>
      <c r="E2" s="666"/>
      <c r="F2" s="666"/>
      <c r="G2" s="666"/>
      <c r="H2" s="666"/>
      <c r="I2" s="666"/>
      <c r="J2" s="666"/>
      <c r="K2" s="666"/>
      <c r="L2" s="666"/>
      <c r="M2" s="667"/>
      <c r="N2" s="192"/>
      <c r="O2" s="192"/>
      <c r="P2" s="192"/>
      <c r="Q2" s="192"/>
      <c r="R2" s="192"/>
      <c r="S2" s="192"/>
      <c r="T2" s="192"/>
      <c r="U2" s="192"/>
      <c r="V2" s="192"/>
      <c r="W2" s="192"/>
      <c r="X2" s="192"/>
      <c r="Y2" s="192"/>
      <c r="Z2" s="192"/>
    </row>
    <row r="3" spans="1:26" ht="21" customHeight="1" x14ac:dyDescent="0.2">
      <c r="A3" s="192"/>
      <c r="B3" s="716" t="s">
        <v>255</v>
      </c>
      <c r="C3" s="670"/>
      <c r="D3" s="193">
        <v>2340000</v>
      </c>
      <c r="E3" s="717" t="s">
        <v>256</v>
      </c>
      <c r="F3" s="666"/>
      <c r="G3" s="666"/>
      <c r="H3" s="666"/>
      <c r="I3" s="666"/>
      <c r="J3" s="666"/>
      <c r="K3" s="666"/>
      <c r="L3" s="666"/>
      <c r="M3" s="667"/>
      <c r="N3" s="192"/>
      <c r="O3" s="192"/>
      <c r="P3" s="192"/>
      <c r="Q3" s="192"/>
      <c r="R3" s="192"/>
      <c r="S3" s="192"/>
      <c r="T3" s="192"/>
      <c r="U3" s="192"/>
      <c r="V3" s="192"/>
      <c r="W3" s="192"/>
      <c r="X3" s="192"/>
      <c r="Y3" s="192"/>
      <c r="Z3" s="192"/>
    </row>
    <row r="4" spans="1:26" ht="17.25" customHeight="1" x14ac:dyDescent="0.2">
      <c r="A4" s="192"/>
      <c r="B4" s="718" t="s">
        <v>257</v>
      </c>
      <c r="C4" s="670"/>
      <c r="D4" s="193">
        <v>26</v>
      </c>
      <c r="E4" s="130"/>
      <c r="F4" s="130"/>
      <c r="G4" s="194"/>
      <c r="H4" s="130"/>
      <c r="I4" s="130"/>
      <c r="J4" s="130"/>
      <c r="K4" s="130"/>
      <c r="L4" s="130"/>
      <c r="M4" s="130"/>
      <c r="N4" s="192"/>
      <c r="O4" s="192"/>
      <c r="P4" s="192"/>
      <c r="Q4" s="192"/>
      <c r="R4" s="192"/>
      <c r="S4" s="192"/>
      <c r="T4" s="192"/>
      <c r="U4" s="192"/>
      <c r="V4" s="192"/>
      <c r="W4" s="192"/>
      <c r="X4" s="192"/>
      <c r="Y4" s="192"/>
      <c r="Z4" s="192"/>
    </row>
    <row r="5" spans="1:26" ht="17.25" customHeight="1" x14ac:dyDescent="0.2">
      <c r="A5" s="192"/>
      <c r="B5" s="719" t="s">
        <v>258</v>
      </c>
      <c r="C5" s="670"/>
      <c r="D5" s="195" t="s">
        <v>22</v>
      </c>
      <c r="E5" s="130" t="s">
        <v>259</v>
      </c>
      <c r="F5" s="130"/>
      <c r="G5" s="194"/>
      <c r="H5" s="130"/>
      <c r="I5" s="130"/>
      <c r="J5" s="130"/>
      <c r="K5" s="130"/>
      <c r="L5" s="130"/>
      <c r="M5" s="130"/>
      <c r="N5" s="192"/>
      <c r="O5" s="192"/>
      <c r="P5" s="192"/>
      <c r="Q5" s="192"/>
      <c r="R5" s="192"/>
      <c r="S5" s="192"/>
      <c r="T5" s="192"/>
      <c r="U5" s="192"/>
      <c r="V5" s="192"/>
      <c r="W5" s="192"/>
      <c r="X5" s="192"/>
      <c r="Y5" s="192"/>
      <c r="Z5" s="192"/>
    </row>
    <row r="6" spans="1:26" ht="17.25" customHeight="1" x14ac:dyDescent="0.2">
      <c r="A6" s="192"/>
      <c r="B6" s="718" t="s">
        <v>260</v>
      </c>
      <c r="C6" s="670"/>
      <c r="D6" s="196">
        <f>IFERROR(HLOOKUP(D5,$D$28:$G$29,2,TRUE),"")</f>
        <v>1.2</v>
      </c>
      <c r="E6" s="130" t="s">
        <v>261</v>
      </c>
      <c r="F6" s="194"/>
      <c r="G6" s="197"/>
      <c r="H6" s="197"/>
      <c r="I6" s="197"/>
      <c r="J6" s="197"/>
      <c r="K6" s="197"/>
      <c r="L6" s="197"/>
      <c r="M6" s="197"/>
      <c r="N6" s="192"/>
      <c r="O6" s="192"/>
      <c r="P6" s="192"/>
      <c r="Q6" s="192"/>
      <c r="R6" s="192"/>
      <c r="S6" s="192"/>
      <c r="T6" s="192"/>
      <c r="U6" s="192"/>
      <c r="V6" s="192"/>
      <c r="W6" s="192"/>
      <c r="X6" s="192"/>
      <c r="Y6" s="192"/>
      <c r="Z6" s="192"/>
    </row>
    <row r="7" spans="1:26" ht="17.25" customHeight="1" x14ac:dyDescent="0.2">
      <c r="A7" s="192"/>
      <c r="B7" s="718" t="s">
        <v>262</v>
      </c>
      <c r="C7" s="670"/>
      <c r="D7" s="198">
        <f>IFERROR(HLOOKUP(D5,$D$32:$G$33,2,TRUE),"")</f>
        <v>4960000</v>
      </c>
      <c r="E7" s="717" t="s">
        <v>261</v>
      </c>
      <c r="F7" s="666"/>
      <c r="G7" s="666"/>
      <c r="H7" s="666"/>
      <c r="I7" s="666"/>
      <c r="J7" s="666"/>
      <c r="K7" s="666"/>
      <c r="L7" s="666"/>
      <c r="M7" s="667"/>
      <c r="N7" s="192"/>
      <c r="O7" s="192"/>
      <c r="P7" s="192"/>
      <c r="Q7" s="192"/>
      <c r="R7" s="192"/>
      <c r="S7" s="192"/>
      <c r="T7" s="192"/>
      <c r="U7" s="192"/>
      <c r="V7" s="192"/>
      <c r="W7" s="192"/>
      <c r="X7" s="192"/>
      <c r="Y7" s="192"/>
      <c r="Z7" s="192"/>
    </row>
    <row r="8" spans="1:26" ht="18" customHeight="1" x14ac:dyDescent="0.2">
      <c r="A8" s="192"/>
      <c r="B8" s="192"/>
      <c r="C8" s="192"/>
      <c r="D8" s="192"/>
      <c r="E8" s="192"/>
      <c r="F8" s="192"/>
      <c r="G8" s="199"/>
      <c r="H8" s="192"/>
      <c r="I8" s="192"/>
      <c r="J8" s="192"/>
      <c r="K8" s="192"/>
      <c r="L8" s="192"/>
      <c r="M8" s="192"/>
      <c r="N8" s="192"/>
      <c r="O8" s="192"/>
      <c r="P8" s="192"/>
      <c r="Q8" s="192"/>
      <c r="R8" s="192"/>
      <c r="S8" s="192"/>
      <c r="T8" s="192"/>
      <c r="U8" s="192"/>
      <c r="V8" s="192"/>
      <c r="W8" s="192"/>
      <c r="X8" s="192"/>
      <c r="Y8" s="192"/>
      <c r="Z8" s="192"/>
    </row>
    <row r="9" spans="1:26" ht="44.25" customHeight="1" x14ac:dyDescent="0.2">
      <c r="A9" s="200" t="s">
        <v>15</v>
      </c>
      <c r="B9" s="200" t="s">
        <v>263</v>
      </c>
      <c r="C9" s="200" t="s">
        <v>264</v>
      </c>
      <c r="D9" s="200" t="s">
        <v>265</v>
      </c>
      <c r="E9" s="720" t="s">
        <v>266</v>
      </c>
      <c r="F9" s="669"/>
      <c r="G9" s="669"/>
      <c r="H9" s="669"/>
      <c r="I9" s="669"/>
      <c r="J9" s="669"/>
      <c r="K9" s="669"/>
      <c r="L9" s="670"/>
      <c r="M9" s="200" t="s">
        <v>21</v>
      </c>
      <c r="N9" s="192"/>
      <c r="O9" s="192"/>
      <c r="P9" s="192"/>
      <c r="Q9" s="192"/>
      <c r="R9" s="192"/>
      <c r="S9" s="192"/>
      <c r="T9" s="192"/>
      <c r="U9" s="192"/>
      <c r="V9" s="192"/>
      <c r="W9" s="192"/>
      <c r="X9" s="192"/>
      <c r="Y9" s="192"/>
      <c r="Z9" s="192"/>
    </row>
    <row r="10" spans="1:26" ht="17.25" customHeight="1" x14ac:dyDescent="0.2">
      <c r="A10" s="201">
        <v>1</v>
      </c>
      <c r="B10" s="202" t="s">
        <v>267</v>
      </c>
      <c r="C10" s="201" t="s">
        <v>268</v>
      </c>
      <c r="D10" s="201" t="s">
        <v>269</v>
      </c>
      <c r="E10" s="203" t="s">
        <v>270</v>
      </c>
      <c r="F10" s="203" t="s">
        <v>271</v>
      </c>
      <c r="G10" s="203" t="s">
        <v>272</v>
      </c>
      <c r="H10" s="203" t="s">
        <v>273</v>
      </c>
      <c r="I10" s="203" t="s">
        <v>274</v>
      </c>
      <c r="J10" s="203" t="s">
        <v>275</v>
      </c>
      <c r="K10" s="203" t="s">
        <v>276</v>
      </c>
      <c r="L10" s="203" t="s">
        <v>277</v>
      </c>
      <c r="M10" s="204"/>
      <c r="N10" s="192"/>
      <c r="O10" s="192"/>
      <c r="P10" s="192"/>
      <c r="Q10" s="192"/>
      <c r="R10" s="192"/>
      <c r="S10" s="192"/>
      <c r="T10" s="192"/>
      <c r="U10" s="192"/>
      <c r="V10" s="192"/>
      <c r="W10" s="192"/>
      <c r="X10" s="192"/>
      <c r="Y10" s="192"/>
      <c r="Z10" s="192"/>
    </row>
    <row r="11" spans="1:26" ht="17.25" customHeight="1" x14ac:dyDescent="0.2">
      <c r="A11" s="201">
        <v>2</v>
      </c>
      <c r="B11" s="202" t="s">
        <v>278</v>
      </c>
      <c r="C11" s="201" t="s">
        <v>279</v>
      </c>
      <c r="D11" s="201" t="s">
        <v>269</v>
      </c>
      <c r="E11" s="205">
        <v>2.34</v>
      </c>
      <c r="F11" s="206">
        <v>2.65</v>
      </c>
      <c r="G11" s="206">
        <v>2.96</v>
      </c>
      <c r="H11" s="206">
        <v>3.27</v>
      </c>
      <c r="I11" s="206">
        <v>3.58</v>
      </c>
      <c r="J11" s="206">
        <v>3.89</v>
      </c>
      <c r="K11" s="206">
        <v>4.2</v>
      </c>
      <c r="L11" s="206">
        <v>4.51</v>
      </c>
      <c r="M11" s="207" t="s">
        <v>280</v>
      </c>
      <c r="N11" s="208"/>
      <c r="O11" s="192"/>
      <c r="P11" s="192"/>
      <c r="Q11" s="192"/>
      <c r="R11" s="192"/>
      <c r="S11" s="192"/>
      <c r="T11" s="192"/>
      <c r="U11" s="192"/>
      <c r="V11" s="192"/>
      <c r="W11" s="192"/>
      <c r="X11" s="192"/>
      <c r="Y11" s="192"/>
      <c r="Z11" s="192"/>
    </row>
    <row r="12" spans="1:26" ht="17.25" customHeight="1" x14ac:dyDescent="0.2">
      <c r="A12" s="201">
        <v>3</v>
      </c>
      <c r="B12" s="202" t="s">
        <v>281</v>
      </c>
      <c r="C12" s="201" t="s">
        <v>282</v>
      </c>
      <c r="D12" s="201" t="s">
        <v>269</v>
      </c>
      <c r="E12" s="209">
        <f t="shared" ref="E12:L12" si="0">$D$3</f>
        <v>2340000</v>
      </c>
      <c r="F12" s="209">
        <f t="shared" si="0"/>
        <v>2340000</v>
      </c>
      <c r="G12" s="209">
        <f t="shared" si="0"/>
        <v>2340000</v>
      </c>
      <c r="H12" s="209">
        <f t="shared" si="0"/>
        <v>2340000</v>
      </c>
      <c r="I12" s="209">
        <f t="shared" si="0"/>
        <v>2340000</v>
      </c>
      <c r="J12" s="209">
        <f t="shared" si="0"/>
        <v>2340000</v>
      </c>
      <c r="K12" s="209">
        <f t="shared" si="0"/>
        <v>2340000</v>
      </c>
      <c r="L12" s="209">
        <f t="shared" si="0"/>
        <v>2340000</v>
      </c>
      <c r="M12" s="126"/>
      <c r="N12" s="192"/>
      <c r="O12" s="192"/>
      <c r="P12" s="192"/>
      <c r="Q12" s="192"/>
      <c r="R12" s="192"/>
      <c r="S12" s="192"/>
      <c r="T12" s="192"/>
      <c r="U12" s="192"/>
      <c r="V12" s="192"/>
      <c r="W12" s="192"/>
      <c r="X12" s="192"/>
      <c r="Y12" s="192"/>
      <c r="Z12" s="192"/>
    </row>
    <row r="13" spans="1:26" ht="17.25" customHeight="1" x14ac:dyDescent="0.2">
      <c r="A13" s="201">
        <v>4</v>
      </c>
      <c r="B13" s="202" t="s">
        <v>260</v>
      </c>
      <c r="C13" s="201" t="s">
        <v>283</v>
      </c>
      <c r="D13" s="201" t="s">
        <v>269</v>
      </c>
      <c r="E13" s="210">
        <f t="shared" ref="E13:L13" si="1">$D$6</f>
        <v>1.2</v>
      </c>
      <c r="F13" s="210">
        <f t="shared" si="1"/>
        <v>1.2</v>
      </c>
      <c r="G13" s="210">
        <f t="shared" si="1"/>
        <v>1.2</v>
      </c>
      <c r="H13" s="210">
        <f t="shared" si="1"/>
        <v>1.2</v>
      </c>
      <c r="I13" s="210">
        <f t="shared" si="1"/>
        <v>1.2</v>
      </c>
      <c r="J13" s="210">
        <f t="shared" si="1"/>
        <v>1.2</v>
      </c>
      <c r="K13" s="210">
        <f t="shared" si="1"/>
        <v>1.2</v>
      </c>
      <c r="L13" s="210">
        <f t="shared" si="1"/>
        <v>1.2</v>
      </c>
      <c r="M13" s="207" t="s">
        <v>284</v>
      </c>
      <c r="N13" s="192"/>
      <c r="O13" s="192"/>
      <c r="P13" s="192"/>
      <c r="Q13" s="192"/>
      <c r="R13" s="192"/>
      <c r="S13" s="192"/>
      <c r="T13" s="192"/>
      <c r="U13" s="192"/>
      <c r="V13" s="192"/>
      <c r="W13" s="192"/>
      <c r="X13" s="192"/>
      <c r="Y13" s="192"/>
      <c r="Z13" s="192"/>
    </row>
    <row r="14" spans="1:26" ht="17.25" customHeight="1" x14ac:dyDescent="0.2">
      <c r="A14" s="201">
        <v>5</v>
      </c>
      <c r="B14" s="202" t="s">
        <v>285</v>
      </c>
      <c r="C14" s="201" t="s">
        <v>286</v>
      </c>
      <c r="D14" s="201" t="s">
        <v>287</v>
      </c>
      <c r="E14" s="209">
        <f t="shared" ref="E14:L14" si="2">E11*E12</f>
        <v>5475600</v>
      </c>
      <c r="F14" s="209">
        <f t="shared" si="2"/>
        <v>6201000</v>
      </c>
      <c r="G14" s="209">
        <f t="shared" si="2"/>
        <v>6926400</v>
      </c>
      <c r="H14" s="209">
        <f t="shared" si="2"/>
        <v>7651800</v>
      </c>
      <c r="I14" s="209">
        <f t="shared" si="2"/>
        <v>8377200</v>
      </c>
      <c r="J14" s="209">
        <f t="shared" si="2"/>
        <v>9102600</v>
      </c>
      <c r="K14" s="209">
        <f t="shared" si="2"/>
        <v>9828000</v>
      </c>
      <c r="L14" s="209">
        <f t="shared" si="2"/>
        <v>10553400</v>
      </c>
      <c r="M14" s="126"/>
      <c r="N14" s="192"/>
      <c r="O14" s="192"/>
      <c r="P14" s="192"/>
      <c r="Q14" s="192"/>
      <c r="R14" s="192"/>
      <c r="S14" s="192"/>
      <c r="T14" s="192"/>
      <c r="U14" s="192"/>
      <c r="V14" s="192"/>
      <c r="W14" s="192"/>
      <c r="X14" s="192"/>
      <c r="Y14" s="192"/>
      <c r="Z14" s="192"/>
    </row>
    <row r="15" spans="1:26" ht="17.25" customHeight="1" x14ac:dyDescent="0.2">
      <c r="A15" s="203">
        <v>6</v>
      </c>
      <c r="B15" s="211" t="s">
        <v>288</v>
      </c>
      <c r="C15" s="203" t="s">
        <v>289</v>
      </c>
      <c r="D15" s="212" t="s">
        <v>290</v>
      </c>
      <c r="E15" s="213">
        <f t="shared" ref="E15:L15" si="3">E12*E11*(1+E13)</f>
        <v>12046320.000000002</v>
      </c>
      <c r="F15" s="213">
        <f t="shared" si="3"/>
        <v>13642200.000000002</v>
      </c>
      <c r="G15" s="213">
        <f t="shared" si="3"/>
        <v>15238080.000000002</v>
      </c>
      <c r="H15" s="213">
        <f t="shared" si="3"/>
        <v>16833960</v>
      </c>
      <c r="I15" s="213">
        <f t="shared" si="3"/>
        <v>18429840</v>
      </c>
      <c r="J15" s="213">
        <f t="shared" si="3"/>
        <v>20025720</v>
      </c>
      <c r="K15" s="213">
        <f t="shared" si="3"/>
        <v>21621600</v>
      </c>
      <c r="L15" s="213">
        <f t="shared" si="3"/>
        <v>23217480.000000004</v>
      </c>
      <c r="M15" s="126"/>
      <c r="N15" s="192"/>
      <c r="O15" s="192"/>
      <c r="P15" s="192"/>
      <c r="Q15" s="192"/>
      <c r="R15" s="192"/>
      <c r="S15" s="192"/>
      <c r="T15" s="192"/>
      <c r="U15" s="192"/>
      <c r="V15" s="192"/>
      <c r="W15" s="192"/>
      <c r="X15" s="192"/>
      <c r="Y15" s="192"/>
      <c r="Z15" s="192"/>
    </row>
    <row r="16" spans="1:26" ht="17.25" customHeight="1" x14ac:dyDescent="0.2">
      <c r="A16" s="203">
        <v>7</v>
      </c>
      <c r="B16" s="214" t="s">
        <v>291</v>
      </c>
      <c r="C16" s="215" t="s">
        <v>292</v>
      </c>
      <c r="D16" s="211" t="s">
        <v>293</v>
      </c>
      <c r="E16" s="213">
        <f t="shared" ref="E16:L16" si="4">SUBTOTAL(9,E17:E20)</f>
        <v>1286766</v>
      </c>
      <c r="F16" s="213">
        <f t="shared" si="4"/>
        <v>1457235</v>
      </c>
      <c r="G16" s="213">
        <f t="shared" si="4"/>
        <v>1627704</v>
      </c>
      <c r="H16" s="213">
        <f t="shared" si="4"/>
        <v>1798173</v>
      </c>
      <c r="I16" s="213">
        <f t="shared" si="4"/>
        <v>1968642</v>
      </c>
      <c r="J16" s="213">
        <f t="shared" si="4"/>
        <v>2139111</v>
      </c>
      <c r="K16" s="213">
        <f t="shared" si="4"/>
        <v>2309580</v>
      </c>
      <c r="L16" s="213">
        <f t="shared" si="4"/>
        <v>2480049</v>
      </c>
      <c r="M16" s="126"/>
      <c r="N16" s="192"/>
      <c r="O16" s="192"/>
      <c r="P16" s="192"/>
      <c r="Q16" s="192"/>
      <c r="R16" s="192"/>
      <c r="S16" s="192"/>
      <c r="T16" s="192"/>
      <c r="U16" s="192"/>
      <c r="V16" s="192"/>
      <c r="W16" s="192"/>
      <c r="X16" s="192"/>
      <c r="Y16" s="192"/>
      <c r="Z16" s="192"/>
    </row>
    <row r="17" spans="1:26" ht="131.25" customHeight="1" x14ac:dyDescent="0.2">
      <c r="A17" s="201"/>
      <c r="B17" s="216" t="s">
        <v>294</v>
      </c>
      <c r="C17" s="125" t="s">
        <v>295</v>
      </c>
      <c r="D17" s="217" t="s">
        <v>296</v>
      </c>
      <c r="E17" s="209">
        <f t="shared" ref="E17:L17" si="5">IF(E$14&gt;$D$7,E$11*E12*17.5%,$D$7*17.5%)</f>
        <v>958229.99999999988</v>
      </c>
      <c r="F17" s="209">
        <f t="shared" si="5"/>
        <v>1085175</v>
      </c>
      <c r="G17" s="209">
        <f t="shared" si="5"/>
        <v>1212120</v>
      </c>
      <c r="H17" s="209">
        <f t="shared" si="5"/>
        <v>1339065</v>
      </c>
      <c r="I17" s="209">
        <f t="shared" si="5"/>
        <v>1466010</v>
      </c>
      <c r="J17" s="209">
        <f t="shared" si="5"/>
        <v>1592955</v>
      </c>
      <c r="K17" s="209">
        <f t="shared" si="5"/>
        <v>1719900</v>
      </c>
      <c r="L17" s="209">
        <f t="shared" si="5"/>
        <v>1846844.9999999998</v>
      </c>
      <c r="M17" s="126" t="s">
        <v>297</v>
      </c>
      <c r="N17" s="218"/>
      <c r="O17" s="192"/>
      <c r="P17" s="192"/>
      <c r="Q17" s="192"/>
      <c r="R17" s="192"/>
      <c r="S17" s="192"/>
      <c r="T17" s="192"/>
      <c r="U17" s="192"/>
      <c r="V17" s="192"/>
      <c r="W17" s="192"/>
      <c r="X17" s="192"/>
      <c r="Y17" s="192"/>
      <c r="Z17" s="192"/>
    </row>
    <row r="18" spans="1:26" ht="17.25" customHeight="1" x14ac:dyDescent="0.2">
      <c r="A18" s="201"/>
      <c r="B18" s="216" t="s">
        <v>298</v>
      </c>
      <c r="C18" s="125" t="s">
        <v>299</v>
      </c>
      <c r="D18" s="217" t="s">
        <v>300</v>
      </c>
      <c r="E18" s="209">
        <f t="shared" ref="E18:L18" si="6">IF(E$14&gt;$D$7,E$11*E12*3%,$D$7*3%)</f>
        <v>164268</v>
      </c>
      <c r="F18" s="209">
        <f t="shared" si="6"/>
        <v>186030</v>
      </c>
      <c r="G18" s="209">
        <f t="shared" si="6"/>
        <v>207792</v>
      </c>
      <c r="H18" s="209">
        <f t="shared" si="6"/>
        <v>229554</v>
      </c>
      <c r="I18" s="209">
        <f t="shared" si="6"/>
        <v>251316</v>
      </c>
      <c r="J18" s="209">
        <f t="shared" si="6"/>
        <v>273078</v>
      </c>
      <c r="K18" s="209">
        <f t="shared" si="6"/>
        <v>294840</v>
      </c>
      <c r="L18" s="209">
        <f t="shared" si="6"/>
        <v>316602</v>
      </c>
      <c r="M18" s="207" t="s">
        <v>301</v>
      </c>
      <c r="N18" s="192"/>
      <c r="O18" s="192"/>
      <c r="P18" s="192"/>
      <c r="Q18" s="192"/>
      <c r="R18" s="192"/>
      <c r="S18" s="192"/>
      <c r="T18" s="192"/>
      <c r="U18" s="192"/>
      <c r="V18" s="192"/>
      <c r="W18" s="192"/>
      <c r="X18" s="192"/>
      <c r="Y18" s="192"/>
      <c r="Z18" s="192"/>
    </row>
    <row r="19" spans="1:26" ht="17.25" customHeight="1" x14ac:dyDescent="0.2">
      <c r="A19" s="201"/>
      <c r="B19" s="216" t="s">
        <v>302</v>
      </c>
      <c r="C19" s="125" t="s">
        <v>303</v>
      </c>
      <c r="D19" s="217" t="s">
        <v>304</v>
      </c>
      <c r="E19" s="209">
        <f t="shared" ref="E19:L19" si="7">IF(E$14&gt;$D$7,E$11*E12*1%,$D$7*1%)</f>
        <v>54756</v>
      </c>
      <c r="F19" s="209">
        <f t="shared" si="7"/>
        <v>62010</v>
      </c>
      <c r="G19" s="209">
        <f t="shared" si="7"/>
        <v>69264</v>
      </c>
      <c r="H19" s="209">
        <f t="shared" si="7"/>
        <v>76518</v>
      </c>
      <c r="I19" s="209">
        <f t="shared" si="7"/>
        <v>83772</v>
      </c>
      <c r="J19" s="209">
        <f t="shared" si="7"/>
        <v>91026</v>
      </c>
      <c r="K19" s="209">
        <f t="shared" si="7"/>
        <v>98280</v>
      </c>
      <c r="L19" s="209">
        <f t="shared" si="7"/>
        <v>105534</v>
      </c>
      <c r="M19" s="207" t="s">
        <v>305</v>
      </c>
      <c r="N19" s="192"/>
      <c r="O19" s="192"/>
      <c r="P19" s="192"/>
      <c r="Q19" s="192"/>
      <c r="R19" s="192"/>
      <c r="S19" s="192"/>
      <c r="T19" s="192"/>
      <c r="U19" s="192"/>
      <c r="V19" s="192"/>
      <c r="W19" s="192"/>
      <c r="X19" s="192"/>
      <c r="Y19" s="192"/>
      <c r="Z19" s="192"/>
    </row>
    <row r="20" spans="1:26" ht="17.25" customHeight="1" x14ac:dyDescent="0.2">
      <c r="A20" s="201"/>
      <c r="B20" s="216" t="s">
        <v>306</v>
      </c>
      <c r="C20" s="219" t="s">
        <v>307</v>
      </c>
      <c r="D20" s="217" t="s">
        <v>308</v>
      </c>
      <c r="E20" s="209">
        <f t="shared" ref="E20:L20" si="8">IF(E$14&gt;$D$7,E$11*E12*2%,$D$7*2%)</f>
        <v>109512</v>
      </c>
      <c r="F20" s="209">
        <f t="shared" si="8"/>
        <v>124020</v>
      </c>
      <c r="G20" s="209">
        <f t="shared" si="8"/>
        <v>138528</v>
      </c>
      <c r="H20" s="209">
        <f t="shared" si="8"/>
        <v>153036</v>
      </c>
      <c r="I20" s="209">
        <f t="shared" si="8"/>
        <v>167544</v>
      </c>
      <c r="J20" s="209">
        <f t="shared" si="8"/>
        <v>182052</v>
      </c>
      <c r="K20" s="209">
        <f t="shared" si="8"/>
        <v>196560</v>
      </c>
      <c r="L20" s="209">
        <f t="shared" si="8"/>
        <v>211068</v>
      </c>
      <c r="M20" s="220" t="s">
        <v>309</v>
      </c>
      <c r="N20" s="192"/>
      <c r="O20" s="192"/>
      <c r="P20" s="192"/>
      <c r="Q20" s="192"/>
      <c r="R20" s="192"/>
      <c r="S20" s="192"/>
      <c r="T20" s="192"/>
      <c r="U20" s="192"/>
      <c r="V20" s="192"/>
      <c r="W20" s="192"/>
      <c r="X20" s="192"/>
      <c r="Y20" s="192"/>
      <c r="Z20" s="192"/>
    </row>
    <row r="21" spans="1:26" ht="17.25" customHeight="1" x14ac:dyDescent="0.2">
      <c r="A21" s="203">
        <v>8</v>
      </c>
      <c r="B21" s="221" t="s">
        <v>310</v>
      </c>
      <c r="C21" s="203" t="s">
        <v>311</v>
      </c>
      <c r="D21" s="203" t="s">
        <v>312</v>
      </c>
      <c r="E21" s="222">
        <f t="shared" ref="E21:L21" si="9">E15+E16</f>
        <v>13333086.000000002</v>
      </c>
      <c r="F21" s="222">
        <f t="shared" si="9"/>
        <v>15099435.000000002</v>
      </c>
      <c r="G21" s="222">
        <f t="shared" si="9"/>
        <v>16865784</v>
      </c>
      <c r="H21" s="222">
        <f t="shared" si="9"/>
        <v>18632133</v>
      </c>
      <c r="I21" s="222">
        <f t="shared" si="9"/>
        <v>20398482</v>
      </c>
      <c r="J21" s="222">
        <f t="shared" si="9"/>
        <v>22164831</v>
      </c>
      <c r="K21" s="222">
        <f t="shared" si="9"/>
        <v>23931180</v>
      </c>
      <c r="L21" s="222">
        <f t="shared" si="9"/>
        <v>25697529.000000004</v>
      </c>
      <c r="M21" s="204"/>
      <c r="N21" s="192"/>
      <c r="O21" s="192"/>
      <c r="P21" s="192"/>
      <c r="Q21" s="192"/>
      <c r="R21" s="192"/>
      <c r="S21" s="192"/>
      <c r="T21" s="192"/>
      <c r="U21" s="192"/>
      <c r="V21" s="192"/>
      <c r="W21" s="192"/>
      <c r="X21" s="192"/>
      <c r="Y21" s="192"/>
      <c r="Z21" s="192"/>
    </row>
    <row r="22" spans="1:26" ht="17.25" customHeight="1" x14ac:dyDescent="0.2">
      <c r="A22" s="203">
        <v>9</v>
      </c>
      <c r="B22" s="221" t="s">
        <v>313</v>
      </c>
      <c r="C22" s="203" t="s">
        <v>314</v>
      </c>
      <c r="D22" s="203" t="s">
        <v>315</v>
      </c>
      <c r="E22" s="223">
        <f t="shared" ref="E22:L22" si="10">E21/26</f>
        <v>512811.00000000006</v>
      </c>
      <c r="F22" s="223">
        <f t="shared" si="10"/>
        <v>580747.50000000012</v>
      </c>
      <c r="G22" s="223">
        <f t="shared" si="10"/>
        <v>648684</v>
      </c>
      <c r="H22" s="223">
        <f t="shared" si="10"/>
        <v>716620.5</v>
      </c>
      <c r="I22" s="222">
        <f t="shared" si="10"/>
        <v>784557</v>
      </c>
      <c r="J22" s="222">
        <f t="shared" si="10"/>
        <v>852493.5</v>
      </c>
      <c r="K22" s="222">
        <f t="shared" si="10"/>
        <v>920430</v>
      </c>
      <c r="L22" s="222">
        <f t="shared" si="10"/>
        <v>988366.50000000012</v>
      </c>
      <c r="M22" s="207" t="s">
        <v>316</v>
      </c>
      <c r="N22" s="192"/>
      <c r="O22" s="192"/>
      <c r="P22" s="192"/>
      <c r="Q22" s="192"/>
      <c r="R22" s="192"/>
      <c r="S22" s="192"/>
      <c r="T22" s="192"/>
      <c r="U22" s="192"/>
      <c r="V22" s="192"/>
      <c r="W22" s="192"/>
      <c r="X22" s="192"/>
      <c r="Y22" s="192"/>
      <c r="Z22" s="192"/>
    </row>
    <row r="23" spans="1:26" ht="17.25" customHeight="1" x14ac:dyDescent="0.2">
      <c r="A23" s="224">
        <v>10</v>
      </c>
      <c r="B23" s="225" t="s">
        <v>317</v>
      </c>
      <c r="C23" s="224" t="s">
        <v>318</v>
      </c>
      <c r="D23" s="224" t="s">
        <v>319</v>
      </c>
      <c r="E23" s="226">
        <f t="shared" ref="E23:L23" si="11">ROUND(E22/8,0)</f>
        <v>64101</v>
      </c>
      <c r="F23" s="227">
        <f t="shared" si="11"/>
        <v>72593</v>
      </c>
      <c r="G23" s="227">
        <f t="shared" si="11"/>
        <v>81086</v>
      </c>
      <c r="H23" s="227">
        <f t="shared" si="11"/>
        <v>89578</v>
      </c>
      <c r="I23" s="227">
        <f t="shared" si="11"/>
        <v>98070</v>
      </c>
      <c r="J23" s="227">
        <f t="shared" si="11"/>
        <v>106562</v>
      </c>
      <c r="K23" s="227">
        <f t="shared" si="11"/>
        <v>115054</v>
      </c>
      <c r="L23" s="227">
        <f t="shared" si="11"/>
        <v>123546</v>
      </c>
      <c r="M23" s="228" t="s">
        <v>320</v>
      </c>
      <c r="N23" s="192"/>
      <c r="O23" s="192"/>
      <c r="P23" s="192"/>
      <c r="Q23" s="192"/>
      <c r="R23" s="192"/>
      <c r="S23" s="192"/>
      <c r="T23" s="192"/>
      <c r="U23" s="192"/>
      <c r="V23" s="192"/>
      <c r="W23" s="192"/>
      <c r="X23" s="192"/>
      <c r="Y23" s="192"/>
      <c r="Z23" s="192"/>
    </row>
    <row r="24" spans="1:26" ht="17.25" customHeight="1" x14ac:dyDescent="0.2">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7.25" customHeight="1" x14ac:dyDescent="0.2">
      <c r="A25" s="192"/>
      <c r="B25" s="192"/>
      <c r="C25" s="192"/>
      <c r="D25" s="192"/>
      <c r="E25" s="199"/>
      <c r="F25" s="192"/>
      <c r="G25" s="192"/>
      <c r="H25" s="192"/>
      <c r="I25" s="192"/>
      <c r="J25" s="192"/>
      <c r="K25" s="192"/>
      <c r="L25" s="192"/>
      <c r="M25" s="192"/>
      <c r="N25" s="192"/>
      <c r="O25" s="192"/>
      <c r="P25" s="192"/>
      <c r="Q25" s="192"/>
      <c r="R25" s="192"/>
      <c r="S25" s="192"/>
      <c r="T25" s="192"/>
      <c r="U25" s="192"/>
      <c r="V25" s="192"/>
      <c r="W25" s="192"/>
      <c r="X25" s="192"/>
      <c r="Y25" s="192"/>
      <c r="Z25" s="192"/>
    </row>
    <row r="26" spans="1:26" ht="17.25" customHeight="1" x14ac:dyDescent="0.2">
      <c r="A26" s="192"/>
      <c r="B26" s="192"/>
      <c r="C26" s="192"/>
      <c r="D26" s="192"/>
      <c r="E26" s="199"/>
      <c r="F26" s="192"/>
      <c r="G26" s="192"/>
      <c r="H26" s="192"/>
      <c r="I26" s="192"/>
      <c r="J26" s="192"/>
      <c r="K26" s="192"/>
      <c r="L26" s="192"/>
      <c r="M26" s="192"/>
      <c r="N26" s="192"/>
      <c r="O26" s="192"/>
      <c r="P26" s="192"/>
      <c r="Q26" s="192"/>
      <c r="R26" s="192"/>
      <c r="S26" s="192"/>
      <c r="T26" s="192"/>
      <c r="U26" s="192"/>
      <c r="V26" s="192"/>
      <c r="W26" s="192"/>
      <c r="X26" s="192"/>
      <c r="Y26" s="192"/>
      <c r="Z26" s="192"/>
    </row>
    <row r="27" spans="1:26" ht="24.75" customHeight="1" x14ac:dyDescent="0.2">
      <c r="A27" s="229"/>
      <c r="B27" s="721" t="s">
        <v>321</v>
      </c>
      <c r="C27" s="722"/>
      <c r="D27" s="722"/>
      <c r="E27" s="722"/>
      <c r="F27" s="722"/>
      <c r="G27" s="723"/>
      <c r="H27" s="229"/>
      <c r="I27" s="192"/>
      <c r="J27" s="192"/>
      <c r="K27" s="192"/>
      <c r="L27" s="192"/>
      <c r="M27" s="192"/>
      <c r="N27" s="192"/>
      <c r="O27" s="192"/>
      <c r="P27" s="192"/>
      <c r="Q27" s="192"/>
      <c r="R27" s="192"/>
      <c r="S27" s="192"/>
      <c r="T27" s="192"/>
      <c r="U27" s="192"/>
      <c r="V27" s="192"/>
      <c r="W27" s="192"/>
      <c r="X27" s="192"/>
      <c r="Y27" s="192"/>
      <c r="Z27" s="192"/>
    </row>
    <row r="28" spans="1:26" ht="17.25" customHeight="1" x14ac:dyDescent="0.2">
      <c r="A28" s="229"/>
      <c r="B28" s="724" t="s">
        <v>322</v>
      </c>
      <c r="C28" s="670"/>
      <c r="D28" s="230" t="s">
        <v>22</v>
      </c>
      <c r="E28" s="230" t="s">
        <v>40</v>
      </c>
      <c r="F28" s="230" t="s">
        <v>50</v>
      </c>
      <c r="G28" s="230" t="s">
        <v>68</v>
      </c>
      <c r="H28" s="229"/>
      <c r="I28" s="192"/>
      <c r="J28" s="192"/>
      <c r="K28" s="192"/>
      <c r="L28" s="192"/>
      <c r="M28" s="192"/>
      <c r="N28" s="192"/>
      <c r="O28" s="192"/>
      <c r="P28" s="192"/>
      <c r="Q28" s="192"/>
      <c r="R28" s="192"/>
      <c r="S28" s="192"/>
      <c r="T28" s="192"/>
      <c r="U28" s="192"/>
      <c r="V28" s="192"/>
      <c r="W28" s="192"/>
      <c r="X28" s="192"/>
      <c r="Y28" s="192"/>
      <c r="Z28" s="192"/>
    </row>
    <row r="29" spans="1:26" ht="17.25" customHeight="1" x14ac:dyDescent="0.2">
      <c r="A29" s="229"/>
      <c r="B29" s="725" t="s">
        <v>260</v>
      </c>
      <c r="C29" s="670"/>
      <c r="D29" s="231">
        <v>1.2</v>
      </c>
      <c r="E29" s="231">
        <v>0.9</v>
      </c>
      <c r="F29" s="231">
        <v>0.7</v>
      </c>
      <c r="G29" s="231">
        <v>0.5</v>
      </c>
      <c r="H29" s="229"/>
      <c r="I29" s="192"/>
      <c r="J29" s="192"/>
      <c r="K29" s="192"/>
      <c r="L29" s="192"/>
      <c r="M29" s="192"/>
      <c r="N29" s="192"/>
      <c r="O29" s="192"/>
      <c r="P29" s="192"/>
      <c r="Q29" s="192"/>
      <c r="R29" s="192"/>
      <c r="S29" s="192"/>
      <c r="T29" s="192"/>
      <c r="U29" s="192"/>
      <c r="V29" s="192"/>
      <c r="W29" s="192"/>
      <c r="X29" s="192"/>
      <c r="Y29" s="192"/>
      <c r="Z29" s="192"/>
    </row>
    <row r="30" spans="1:26" ht="17.25" customHeight="1" x14ac:dyDescent="0.2">
      <c r="A30" s="229"/>
      <c r="B30" s="141"/>
      <c r="C30" s="141"/>
      <c r="D30" s="232"/>
      <c r="E30" s="141"/>
      <c r="F30" s="141"/>
      <c r="G30" s="141"/>
      <c r="H30" s="229"/>
      <c r="I30" s="192"/>
      <c r="J30" s="192"/>
      <c r="K30" s="192"/>
      <c r="L30" s="192"/>
      <c r="M30" s="192"/>
      <c r="N30" s="192"/>
      <c r="O30" s="192"/>
      <c r="P30" s="192"/>
      <c r="Q30" s="192"/>
      <c r="R30" s="192"/>
      <c r="S30" s="192"/>
      <c r="T30" s="192"/>
      <c r="U30" s="192"/>
      <c r="V30" s="192"/>
      <c r="W30" s="192"/>
      <c r="X30" s="192"/>
      <c r="Y30" s="192"/>
      <c r="Z30" s="192"/>
    </row>
    <row r="31" spans="1:26" ht="17.25" customHeight="1" x14ac:dyDescent="0.2">
      <c r="A31" s="229"/>
      <c r="B31" s="233" t="s">
        <v>323</v>
      </c>
      <c r="C31" s="234"/>
      <c r="D31" s="235"/>
      <c r="E31" s="235"/>
      <c r="F31" s="235"/>
      <c r="G31" s="235"/>
      <c r="H31" s="229"/>
      <c r="I31" s="192"/>
      <c r="J31" s="192"/>
      <c r="K31" s="192"/>
      <c r="L31" s="192"/>
      <c r="M31" s="192"/>
      <c r="N31" s="192"/>
      <c r="O31" s="192"/>
      <c r="P31" s="192"/>
      <c r="Q31" s="192"/>
      <c r="R31" s="192"/>
      <c r="S31" s="192"/>
      <c r="T31" s="192"/>
      <c r="U31" s="192"/>
      <c r="V31" s="192"/>
      <c r="W31" s="192"/>
      <c r="X31" s="192"/>
      <c r="Y31" s="192"/>
      <c r="Z31" s="192"/>
    </row>
    <row r="32" spans="1:26" ht="17.25" customHeight="1" x14ac:dyDescent="0.2">
      <c r="A32" s="229"/>
      <c r="B32" s="724" t="s">
        <v>322</v>
      </c>
      <c r="C32" s="670"/>
      <c r="D32" s="230" t="s">
        <v>22</v>
      </c>
      <c r="E32" s="230" t="s">
        <v>40</v>
      </c>
      <c r="F32" s="230" t="s">
        <v>50</v>
      </c>
      <c r="G32" s="230" t="s">
        <v>68</v>
      </c>
      <c r="H32" s="229"/>
      <c r="I32" s="192"/>
      <c r="J32" s="192"/>
      <c r="K32" s="192"/>
      <c r="L32" s="192"/>
      <c r="M32" s="192"/>
      <c r="N32" s="192"/>
      <c r="O32" s="192"/>
      <c r="P32" s="192"/>
      <c r="Q32" s="192"/>
      <c r="R32" s="192"/>
      <c r="S32" s="192"/>
      <c r="T32" s="192"/>
      <c r="U32" s="192"/>
      <c r="V32" s="192"/>
      <c r="W32" s="192"/>
      <c r="X32" s="192"/>
      <c r="Y32" s="192"/>
      <c r="Z32" s="192"/>
    </row>
    <row r="33" spans="1:26" ht="31.5" customHeight="1" x14ac:dyDescent="0.2">
      <c r="A33" s="229"/>
      <c r="B33" s="725" t="s">
        <v>324</v>
      </c>
      <c r="C33" s="670"/>
      <c r="D33" s="236">
        <v>4960000</v>
      </c>
      <c r="E33" s="236">
        <v>4410000</v>
      </c>
      <c r="F33" s="236">
        <v>3860000</v>
      </c>
      <c r="G33" s="236">
        <v>3450000</v>
      </c>
      <c r="H33" s="229"/>
      <c r="I33" s="192"/>
      <c r="J33" s="192"/>
      <c r="K33" s="192"/>
      <c r="L33" s="192"/>
      <c r="M33" s="192"/>
      <c r="N33" s="192"/>
      <c r="O33" s="192"/>
      <c r="P33" s="192"/>
      <c r="Q33" s="192"/>
      <c r="R33" s="192"/>
      <c r="S33" s="192"/>
      <c r="T33" s="192"/>
      <c r="U33" s="192"/>
      <c r="V33" s="192"/>
      <c r="W33" s="192"/>
      <c r="X33" s="192"/>
      <c r="Y33" s="192"/>
      <c r="Z33" s="192"/>
    </row>
    <row r="34" spans="1:26" ht="17.25" customHeight="1" x14ac:dyDescent="0.2">
      <c r="A34" s="229"/>
      <c r="B34" s="229"/>
      <c r="C34" s="229"/>
      <c r="D34" s="229"/>
      <c r="E34" s="229"/>
      <c r="F34" s="229"/>
      <c r="G34" s="229"/>
      <c r="H34" s="229"/>
      <c r="I34" s="192"/>
      <c r="J34" s="192"/>
      <c r="K34" s="192"/>
      <c r="L34" s="192"/>
      <c r="M34" s="192"/>
      <c r="N34" s="192"/>
      <c r="O34" s="192"/>
      <c r="P34" s="192"/>
      <c r="Q34" s="192"/>
      <c r="R34" s="192"/>
      <c r="S34" s="192"/>
      <c r="T34" s="192"/>
      <c r="U34" s="192"/>
      <c r="V34" s="192"/>
      <c r="W34" s="192"/>
      <c r="X34" s="192"/>
      <c r="Y34" s="192"/>
      <c r="Z34" s="192"/>
    </row>
    <row r="35" spans="1:26" ht="17.25" customHeight="1" x14ac:dyDescent="0.2">
      <c r="A35" s="229"/>
      <c r="B35" s="233" t="s">
        <v>256</v>
      </c>
      <c r="C35" s="234"/>
      <c r="D35" s="235"/>
      <c r="E35" s="235"/>
      <c r="F35" s="235"/>
      <c r="G35" s="235"/>
      <c r="H35" s="229"/>
      <c r="I35" s="192"/>
      <c r="J35" s="192"/>
      <c r="K35" s="192"/>
      <c r="L35" s="192"/>
      <c r="M35" s="192"/>
      <c r="N35" s="192"/>
      <c r="O35" s="192"/>
      <c r="P35" s="192"/>
      <c r="Q35" s="192"/>
      <c r="R35" s="192"/>
      <c r="S35" s="192"/>
      <c r="T35" s="192"/>
      <c r="U35" s="192"/>
      <c r="V35" s="192"/>
      <c r="W35" s="192"/>
      <c r="X35" s="192"/>
      <c r="Y35" s="192"/>
      <c r="Z35" s="192"/>
    </row>
    <row r="36" spans="1:26" ht="33.75" customHeight="1" x14ac:dyDescent="0.2">
      <c r="A36" s="229"/>
      <c r="B36" s="731" t="s">
        <v>325</v>
      </c>
      <c r="C36" s="670"/>
      <c r="D36" s="236">
        <v>2340000</v>
      </c>
      <c r="E36" s="229"/>
      <c r="F36" s="229"/>
      <c r="G36" s="229"/>
      <c r="H36" s="229"/>
      <c r="I36" s="192"/>
      <c r="J36" s="192"/>
      <c r="K36" s="192"/>
      <c r="L36" s="192"/>
      <c r="M36" s="192"/>
      <c r="N36" s="192"/>
      <c r="O36" s="192"/>
      <c r="P36" s="192"/>
      <c r="Q36" s="192"/>
      <c r="R36" s="192"/>
      <c r="S36" s="192"/>
      <c r="T36" s="192"/>
      <c r="U36" s="192"/>
      <c r="V36" s="192"/>
      <c r="W36" s="192"/>
      <c r="X36" s="192"/>
      <c r="Y36" s="192"/>
      <c r="Z36" s="192"/>
    </row>
    <row r="37" spans="1:26" ht="17.25" customHeight="1" x14ac:dyDescent="0.2">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spans="1:26" ht="17.25" customHeight="1" x14ac:dyDescent="0.2">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spans="1:26" ht="17.25" customHeight="1" x14ac:dyDescent="0.2">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ht="17.25" customHeight="1" x14ac:dyDescent="0.2">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spans="1:26" ht="17.25" customHeight="1" x14ac:dyDescent="0.25">
      <c r="A41" s="732" t="s">
        <v>326</v>
      </c>
      <c r="B41" s="661"/>
      <c r="C41" s="661"/>
      <c r="D41" s="661"/>
      <c r="E41" s="661"/>
      <c r="F41" s="661"/>
      <c r="G41" s="661"/>
      <c r="H41" s="661"/>
      <c r="I41" s="661"/>
      <c r="J41" s="237"/>
      <c r="K41" s="237"/>
      <c r="L41" s="237"/>
      <c r="M41" s="237"/>
      <c r="N41" s="237"/>
      <c r="O41" s="237"/>
      <c r="P41" s="237"/>
      <c r="Q41" s="237"/>
      <c r="R41" s="237"/>
      <c r="S41" s="237"/>
      <c r="T41" s="237"/>
      <c r="U41" s="237"/>
      <c r="V41" s="237"/>
      <c r="W41" s="237"/>
      <c r="X41" s="237"/>
      <c r="Y41" s="237"/>
      <c r="Z41" s="237"/>
    </row>
    <row r="42" spans="1:26" ht="57.75" customHeight="1" x14ac:dyDescent="0.25">
      <c r="A42" s="733" t="s">
        <v>2460</v>
      </c>
      <c r="B42" s="661"/>
      <c r="C42" s="661"/>
      <c r="D42" s="661"/>
      <c r="E42" s="661"/>
      <c r="F42" s="661"/>
      <c r="G42" s="661"/>
      <c r="H42" s="661"/>
      <c r="I42" s="661"/>
      <c r="J42" s="661"/>
      <c r="K42" s="661"/>
      <c r="L42" s="237"/>
      <c r="M42" s="237"/>
      <c r="N42" s="237"/>
      <c r="O42" s="237"/>
      <c r="P42" s="237"/>
      <c r="Q42" s="237"/>
      <c r="R42" s="237"/>
      <c r="S42" s="237"/>
      <c r="T42" s="237"/>
      <c r="U42" s="237"/>
      <c r="V42" s="237"/>
      <c r="W42" s="237"/>
      <c r="X42" s="237"/>
      <c r="Y42" s="237"/>
      <c r="Z42" s="237"/>
    </row>
    <row r="43" spans="1:26" ht="17.25" customHeight="1" x14ac:dyDescent="0.2">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spans="1:26" ht="18" customHeight="1" x14ac:dyDescent="0.2">
      <c r="A44" s="238"/>
      <c r="B44" s="734" t="s">
        <v>2458</v>
      </c>
      <c r="C44" s="734"/>
      <c r="D44" s="536" t="s">
        <v>327</v>
      </c>
      <c r="E44" s="537"/>
      <c r="F44" s="537"/>
      <c r="G44" s="537"/>
      <c r="H44" s="537"/>
      <c r="I44" s="537"/>
      <c r="J44" s="537"/>
      <c r="K44" s="538"/>
      <c r="L44" s="192"/>
      <c r="M44" s="192"/>
      <c r="N44" s="192"/>
      <c r="O44" s="192"/>
      <c r="P44" s="192"/>
      <c r="Q44" s="192"/>
      <c r="R44" s="192"/>
      <c r="S44" s="192"/>
      <c r="T44" s="192"/>
      <c r="U44" s="192"/>
      <c r="V44" s="192"/>
      <c r="W44" s="192"/>
      <c r="X44" s="192"/>
      <c r="Y44" s="192"/>
      <c r="Z44" s="192"/>
    </row>
    <row r="45" spans="1:26" ht="59.75" customHeight="1" x14ac:dyDescent="0.2">
      <c r="A45" s="238"/>
      <c r="B45" s="734"/>
      <c r="C45" s="734"/>
      <c r="D45" s="539" t="s">
        <v>328</v>
      </c>
      <c r="E45" s="539"/>
      <c r="F45" s="539" t="s">
        <v>329</v>
      </c>
      <c r="G45" s="539"/>
      <c r="H45" s="539" t="s">
        <v>330</v>
      </c>
      <c r="I45" s="539"/>
      <c r="J45" s="539" t="s">
        <v>331</v>
      </c>
      <c r="K45" s="539"/>
      <c r="L45" s="192"/>
      <c r="M45" s="192"/>
      <c r="N45" s="192"/>
      <c r="O45" s="192"/>
      <c r="P45" s="192"/>
      <c r="Q45" s="192"/>
      <c r="R45" s="192"/>
      <c r="S45" s="192"/>
      <c r="T45" s="192"/>
      <c r="U45" s="192"/>
      <c r="V45" s="192"/>
      <c r="W45" s="192"/>
      <c r="X45" s="192"/>
      <c r="Y45" s="192"/>
      <c r="Z45" s="192"/>
    </row>
    <row r="46" spans="1:26" ht="124.5" customHeight="1" x14ac:dyDescent="0.2">
      <c r="A46" s="238"/>
      <c r="B46" s="735" t="s">
        <v>332</v>
      </c>
      <c r="C46" s="735"/>
      <c r="D46" s="540" t="s">
        <v>2454</v>
      </c>
      <c r="E46" s="541"/>
      <c r="F46" s="540" t="s">
        <v>2455</v>
      </c>
      <c r="G46" s="541"/>
      <c r="H46" s="540" t="s">
        <v>2456</v>
      </c>
      <c r="I46" s="541"/>
      <c r="J46" s="540" t="s">
        <v>2457</v>
      </c>
      <c r="K46" s="541"/>
      <c r="L46" s="192"/>
      <c r="M46" s="192"/>
      <c r="N46" s="192"/>
      <c r="O46" s="192"/>
      <c r="P46" s="192"/>
      <c r="Q46" s="192"/>
      <c r="R46" s="192"/>
      <c r="S46" s="192"/>
      <c r="T46" s="192"/>
      <c r="U46" s="192"/>
      <c r="V46" s="192"/>
      <c r="W46" s="192"/>
      <c r="X46" s="192"/>
      <c r="Y46" s="192"/>
      <c r="Z46" s="192"/>
    </row>
    <row r="47" spans="1:26" ht="54.5" customHeight="1" x14ac:dyDescent="0.2">
      <c r="A47" s="238"/>
      <c r="B47" s="726" t="s">
        <v>333</v>
      </c>
      <c r="C47" s="727"/>
      <c r="D47" s="542">
        <v>30000000</v>
      </c>
      <c r="E47" s="542"/>
      <c r="F47" s="542">
        <v>40000000</v>
      </c>
      <c r="G47" s="542"/>
      <c r="H47" s="542">
        <v>55000000</v>
      </c>
      <c r="I47" s="542"/>
      <c r="J47" s="542">
        <v>70000000</v>
      </c>
      <c r="K47" s="542"/>
      <c r="L47" s="192"/>
      <c r="M47" s="192"/>
      <c r="N47" s="192"/>
      <c r="O47" s="192"/>
      <c r="P47" s="192"/>
      <c r="Q47" s="192"/>
      <c r="R47" s="192"/>
      <c r="S47" s="192"/>
      <c r="T47" s="192"/>
      <c r="U47" s="192"/>
      <c r="V47" s="192"/>
      <c r="W47" s="192"/>
      <c r="X47" s="192"/>
      <c r="Y47" s="192"/>
      <c r="Z47" s="192"/>
    </row>
    <row r="48" spans="1:26" ht="93" customHeight="1" x14ac:dyDescent="0.2">
      <c r="A48" s="238"/>
      <c r="B48" s="726" t="s">
        <v>2459</v>
      </c>
      <c r="C48" s="727"/>
      <c r="D48" s="543">
        <f>D47/26</f>
        <v>1153846.1538461538</v>
      </c>
      <c r="E48" s="543"/>
      <c r="F48" s="543">
        <f>F47/26</f>
        <v>1538461.5384615385</v>
      </c>
      <c r="G48" s="543"/>
      <c r="H48" s="543">
        <f>H47/26</f>
        <v>2115384.6153846155</v>
      </c>
      <c r="I48" s="543"/>
      <c r="J48" s="543">
        <f>J47/26</f>
        <v>2692307.6923076925</v>
      </c>
      <c r="K48" s="543"/>
      <c r="L48" s="192"/>
      <c r="M48" s="192"/>
      <c r="N48" s="192"/>
      <c r="O48" s="192"/>
      <c r="P48" s="192"/>
      <c r="Q48" s="192"/>
      <c r="R48" s="192"/>
      <c r="S48" s="192"/>
      <c r="T48" s="192"/>
      <c r="U48" s="192"/>
      <c r="V48" s="192"/>
      <c r="W48" s="192"/>
      <c r="X48" s="192"/>
      <c r="Y48" s="192"/>
      <c r="Z48" s="192"/>
    </row>
    <row r="49" spans="1:26" ht="17.25" customHeight="1" x14ac:dyDescent="0.2">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spans="1:26" ht="17.25" customHeight="1" x14ac:dyDescent="0.2">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spans="1:26" ht="17.25" customHeight="1" x14ac:dyDescent="0.2">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spans="1:26" ht="17.25" customHeight="1" x14ac:dyDescent="0.2">
      <c r="A52" s="192"/>
      <c r="B52" s="728" t="s">
        <v>334</v>
      </c>
      <c r="C52" s="728" t="s">
        <v>335</v>
      </c>
      <c r="D52" s="729" t="s">
        <v>336</v>
      </c>
      <c r="E52" s="670"/>
      <c r="F52" s="730"/>
      <c r="G52" s="661"/>
      <c r="H52" s="192"/>
      <c r="I52" s="192"/>
      <c r="J52" s="192"/>
      <c r="K52" s="192"/>
      <c r="L52" s="192"/>
      <c r="M52" s="192"/>
      <c r="N52" s="192"/>
      <c r="O52" s="192"/>
      <c r="P52" s="192"/>
      <c r="Q52" s="192"/>
      <c r="R52" s="192"/>
      <c r="S52" s="192"/>
      <c r="T52" s="192"/>
      <c r="U52" s="192"/>
      <c r="V52" s="192"/>
      <c r="W52" s="192"/>
      <c r="X52" s="192"/>
      <c r="Y52" s="192"/>
      <c r="Z52" s="192"/>
    </row>
    <row r="53" spans="1:26" ht="17.25" customHeight="1" x14ac:dyDescent="0.2">
      <c r="A53" s="192"/>
      <c r="B53" s="677"/>
      <c r="C53" s="677"/>
      <c r="D53" s="240" t="s">
        <v>337</v>
      </c>
      <c r="E53" s="240" t="s">
        <v>338</v>
      </c>
      <c r="F53" s="241"/>
      <c r="G53" s="241"/>
      <c r="H53" s="192"/>
      <c r="I53" s="192"/>
      <c r="J53" s="192"/>
      <c r="K53" s="192"/>
      <c r="L53" s="192"/>
      <c r="M53" s="192"/>
      <c r="N53" s="192"/>
      <c r="O53" s="192"/>
      <c r="P53" s="192"/>
      <c r="Q53" s="192"/>
      <c r="R53" s="192"/>
      <c r="S53" s="192"/>
      <c r="T53" s="192"/>
      <c r="U53" s="192"/>
      <c r="V53" s="192"/>
      <c r="W53" s="192"/>
      <c r="X53" s="192"/>
      <c r="Y53" s="192"/>
      <c r="Z53" s="192"/>
    </row>
    <row r="54" spans="1:26" ht="17.25" customHeight="1" x14ac:dyDescent="0.2">
      <c r="A54" s="192"/>
      <c r="B54" s="242" t="s">
        <v>270</v>
      </c>
      <c r="C54" s="243" t="s">
        <v>339</v>
      </c>
      <c r="D54" s="242">
        <v>0</v>
      </c>
      <c r="E54" s="244">
        <f t="shared" ref="E54:E61" si="12">HLOOKUP(B54,$A$10:$L$23,14,FALSE)</f>
        <v>64101</v>
      </c>
      <c r="F54" s="245"/>
      <c r="G54" s="245"/>
      <c r="H54" s="192"/>
      <c r="I54" s="192"/>
      <c r="J54" s="192"/>
      <c r="K54" s="192"/>
      <c r="L54" s="192"/>
      <c r="M54" s="192"/>
      <c r="N54" s="192"/>
      <c r="O54" s="192"/>
      <c r="P54" s="192"/>
      <c r="Q54" s="192"/>
      <c r="R54" s="192"/>
      <c r="S54" s="192"/>
      <c r="T54" s="192"/>
      <c r="U54" s="192"/>
      <c r="V54" s="192"/>
      <c r="W54" s="192"/>
      <c r="X54" s="192"/>
      <c r="Y54" s="192"/>
      <c r="Z54" s="192"/>
    </row>
    <row r="55" spans="1:26" ht="17.25" customHeight="1" x14ac:dyDescent="0.2">
      <c r="A55" s="192"/>
      <c r="B55" s="242" t="s">
        <v>271</v>
      </c>
      <c r="C55" s="243" t="s">
        <v>340</v>
      </c>
      <c r="D55" s="242">
        <v>8</v>
      </c>
      <c r="E55" s="244">
        <f t="shared" si="12"/>
        <v>72593</v>
      </c>
      <c r="F55" s="245"/>
      <c r="G55" s="245"/>
      <c r="H55" s="192"/>
      <c r="I55" s="192"/>
      <c r="J55" s="192"/>
      <c r="K55" s="192"/>
      <c r="L55" s="192"/>
      <c r="M55" s="192"/>
      <c r="N55" s="192"/>
      <c r="O55" s="192"/>
      <c r="P55" s="192"/>
      <c r="Q55" s="192"/>
      <c r="R55" s="192"/>
      <c r="S55" s="192"/>
      <c r="T55" s="192"/>
      <c r="U55" s="192"/>
      <c r="V55" s="192"/>
      <c r="W55" s="192"/>
      <c r="X55" s="192"/>
      <c r="Y55" s="192"/>
      <c r="Z55" s="192"/>
    </row>
    <row r="56" spans="1:26" ht="17.25" customHeight="1" x14ac:dyDescent="0.2">
      <c r="A56" s="192"/>
      <c r="B56" s="242" t="s">
        <v>272</v>
      </c>
      <c r="C56" s="243" t="s">
        <v>341</v>
      </c>
      <c r="D56" s="242">
        <v>0</v>
      </c>
      <c r="E56" s="244">
        <f t="shared" si="12"/>
        <v>81086</v>
      </c>
      <c r="F56" s="245"/>
      <c r="G56" s="245"/>
      <c r="H56" s="192"/>
      <c r="I56" s="192"/>
      <c r="J56" s="192"/>
      <c r="K56" s="192"/>
      <c r="L56" s="192"/>
      <c r="M56" s="192"/>
      <c r="N56" s="192"/>
      <c r="O56" s="192"/>
      <c r="P56" s="192"/>
      <c r="Q56" s="192"/>
      <c r="R56" s="192"/>
      <c r="S56" s="192"/>
      <c r="T56" s="192"/>
      <c r="U56" s="192"/>
      <c r="V56" s="192"/>
      <c r="W56" s="192"/>
      <c r="X56" s="192"/>
      <c r="Y56" s="192"/>
      <c r="Z56" s="192"/>
    </row>
    <row r="57" spans="1:26" ht="17.25" customHeight="1" x14ac:dyDescent="0.2">
      <c r="A57" s="192"/>
      <c r="B57" s="242" t="s">
        <v>273</v>
      </c>
      <c r="C57" s="243" t="s">
        <v>342</v>
      </c>
      <c r="D57" s="242">
        <v>0</v>
      </c>
      <c r="E57" s="244">
        <f t="shared" si="12"/>
        <v>89578</v>
      </c>
      <c r="F57" s="245"/>
      <c r="G57" s="246"/>
      <c r="H57" s="192"/>
      <c r="I57" s="192"/>
      <c r="J57" s="192"/>
      <c r="K57" s="192"/>
      <c r="L57" s="192"/>
      <c r="M57" s="192"/>
      <c r="N57" s="192"/>
      <c r="O57" s="192"/>
      <c r="P57" s="192"/>
      <c r="Q57" s="192"/>
      <c r="R57" s="192"/>
      <c r="S57" s="192"/>
      <c r="T57" s="192"/>
      <c r="U57" s="192"/>
      <c r="V57" s="192"/>
      <c r="W57" s="192"/>
      <c r="X57" s="192"/>
      <c r="Y57" s="192"/>
      <c r="Z57" s="192"/>
    </row>
    <row r="58" spans="1:26" ht="17.25" customHeight="1" x14ac:dyDescent="0.2">
      <c r="A58" s="192"/>
      <c r="B58" s="242" t="s">
        <v>274</v>
      </c>
      <c r="C58" s="243" t="s">
        <v>343</v>
      </c>
      <c r="D58" s="242">
        <v>0</v>
      </c>
      <c r="E58" s="244">
        <f t="shared" si="12"/>
        <v>98070</v>
      </c>
      <c r="F58" s="245"/>
      <c r="G58" s="246"/>
      <c r="H58" s="192"/>
      <c r="I58" s="192"/>
      <c r="J58" s="192"/>
      <c r="K58" s="192"/>
      <c r="L58" s="192"/>
      <c r="M58" s="192"/>
      <c r="N58" s="192"/>
      <c r="O58" s="192"/>
      <c r="P58" s="192"/>
      <c r="Q58" s="192"/>
      <c r="R58" s="192"/>
      <c r="S58" s="192"/>
      <c r="T58" s="192"/>
      <c r="U58" s="192"/>
      <c r="V58" s="192"/>
      <c r="W58" s="192"/>
      <c r="X58" s="192"/>
      <c r="Y58" s="192"/>
      <c r="Z58" s="192"/>
    </row>
    <row r="59" spans="1:26" ht="17.25" customHeight="1" x14ac:dyDescent="0.2">
      <c r="A59" s="192"/>
      <c r="B59" s="242" t="s">
        <v>275</v>
      </c>
      <c r="C59" s="243" t="s">
        <v>344</v>
      </c>
      <c r="D59" s="242">
        <v>0</v>
      </c>
      <c r="E59" s="244">
        <f t="shared" si="12"/>
        <v>106562</v>
      </c>
      <c r="F59" s="247"/>
      <c r="G59" s="246"/>
      <c r="H59" s="192"/>
      <c r="I59" s="192"/>
      <c r="J59" s="192"/>
      <c r="K59" s="192"/>
      <c r="L59" s="192"/>
      <c r="M59" s="192"/>
      <c r="N59" s="192"/>
      <c r="O59" s="192"/>
      <c r="P59" s="192"/>
      <c r="Q59" s="192"/>
      <c r="R59" s="192"/>
      <c r="S59" s="192"/>
      <c r="T59" s="192"/>
      <c r="U59" s="192"/>
      <c r="V59" s="192"/>
      <c r="W59" s="192"/>
      <c r="X59" s="192"/>
      <c r="Y59" s="192"/>
      <c r="Z59" s="192"/>
    </row>
    <row r="60" spans="1:26" ht="17.25" customHeight="1" x14ac:dyDescent="0.2">
      <c r="A60" s="192"/>
      <c r="B60" s="242" t="s">
        <v>276</v>
      </c>
      <c r="C60" s="243" t="s">
        <v>345</v>
      </c>
      <c r="D60" s="242">
        <v>0</v>
      </c>
      <c r="E60" s="244">
        <f t="shared" si="12"/>
        <v>115054</v>
      </c>
      <c r="F60" s="247"/>
      <c r="G60" s="246"/>
      <c r="H60" s="192"/>
      <c r="I60" s="192"/>
      <c r="J60" s="192"/>
      <c r="K60" s="192"/>
      <c r="L60" s="192"/>
      <c r="M60" s="192"/>
      <c r="N60" s="192"/>
      <c r="O60" s="192"/>
      <c r="P60" s="192"/>
      <c r="Q60" s="192"/>
      <c r="R60" s="192"/>
      <c r="S60" s="192"/>
      <c r="T60" s="192"/>
      <c r="U60" s="192"/>
      <c r="V60" s="192"/>
      <c r="W60" s="192"/>
      <c r="X60" s="192"/>
      <c r="Y60" s="192"/>
      <c r="Z60" s="192"/>
    </row>
    <row r="61" spans="1:26" ht="17.25" customHeight="1" x14ac:dyDescent="0.2">
      <c r="A61" s="192"/>
      <c r="B61" s="242" t="s">
        <v>277</v>
      </c>
      <c r="C61" s="243" t="s">
        <v>346</v>
      </c>
      <c r="D61" s="242">
        <v>0</v>
      </c>
      <c r="E61" s="244">
        <f t="shared" si="12"/>
        <v>123546</v>
      </c>
      <c r="F61" s="247"/>
      <c r="G61" s="246"/>
      <c r="H61" s="192"/>
      <c r="I61" s="192"/>
      <c r="J61" s="192"/>
      <c r="K61" s="192"/>
      <c r="L61" s="192"/>
      <c r="M61" s="192"/>
      <c r="N61" s="192"/>
      <c r="O61" s="192"/>
      <c r="P61" s="192"/>
      <c r="Q61" s="192"/>
      <c r="R61" s="192"/>
      <c r="S61" s="192"/>
      <c r="T61" s="192"/>
      <c r="U61" s="192"/>
      <c r="V61" s="192"/>
      <c r="W61" s="192"/>
      <c r="X61" s="192"/>
      <c r="Y61" s="192"/>
      <c r="Z61" s="192"/>
    </row>
    <row r="62" spans="1:26" ht="17.25" customHeight="1" x14ac:dyDescent="0.2">
      <c r="A62" s="192"/>
      <c r="B62" s="248"/>
      <c r="C62" s="249" t="s">
        <v>347</v>
      </c>
      <c r="D62" s="250">
        <f>SUM(D54:D61)</f>
        <v>8</v>
      </c>
      <c r="E62" s="251">
        <f>SUMPRODUCT(D54:D61,E54:E61)/D62</f>
        <v>72593</v>
      </c>
      <c r="F62" s="239"/>
      <c r="G62" s="252"/>
      <c r="H62" s="192"/>
      <c r="I62" s="192"/>
      <c r="J62" s="192"/>
      <c r="K62" s="192"/>
      <c r="L62" s="192"/>
      <c r="M62" s="192"/>
      <c r="N62" s="192"/>
      <c r="O62" s="192"/>
      <c r="P62" s="192"/>
      <c r="Q62" s="192"/>
      <c r="R62" s="192"/>
      <c r="S62" s="192"/>
      <c r="T62" s="192"/>
      <c r="U62" s="192"/>
      <c r="V62" s="192"/>
      <c r="W62" s="192"/>
      <c r="X62" s="192"/>
      <c r="Y62" s="192"/>
      <c r="Z62" s="192"/>
    </row>
    <row r="63" spans="1:26" ht="17.25" customHeight="1" x14ac:dyDescent="0.2">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spans="1:26" ht="17.25" customHeight="1" x14ac:dyDescent="0.2">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spans="1:26" ht="17.25" customHeight="1" x14ac:dyDescent="0.2">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spans="1:26" ht="17.25" customHeight="1" x14ac:dyDescent="0.2">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spans="1:26" ht="17.25" customHeight="1" x14ac:dyDescent="0.2">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spans="1:26" ht="17.25" customHeight="1" x14ac:dyDescent="0.2">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spans="1:26" ht="17.25" customHeight="1" x14ac:dyDescent="0.2">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spans="1:26" ht="17.25" customHeight="1" x14ac:dyDescent="0.2">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spans="1:26" ht="17.25" customHeight="1" x14ac:dyDescent="0.2">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spans="1:26" ht="17.25" customHeight="1" x14ac:dyDescent="0.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spans="1:26" ht="17.25" customHeight="1" x14ac:dyDescent="0.2">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spans="1:26" ht="17.25" customHeight="1" x14ac:dyDescent="0.2">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spans="1:26" ht="17.25" customHeight="1" x14ac:dyDescent="0.2">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spans="1:26" ht="17.25" customHeight="1" x14ac:dyDescent="0.2">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spans="1:26" ht="17.25" customHeight="1" x14ac:dyDescent="0.2">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spans="1:26" ht="17.25" customHeight="1" x14ac:dyDescent="0.2">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spans="1:26" ht="17.25" customHeight="1" x14ac:dyDescent="0.2">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spans="1:26" ht="17.25" customHeight="1" x14ac:dyDescent="0.2">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spans="1:26" ht="17.25" customHeight="1" x14ac:dyDescent="0.2">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spans="1:26" ht="17.25" customHeight="1" x14ac:dyDescent="0.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spans="1:26" ht="17.25" customHeight="1" x14ac:dyDescent="0.2">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spans="1:26" ht="17.25" customHeight="1" x14ac:dyDescent="0.2">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spans="1:26" ht="17.25" customHeight="1" x14ac:dyDescent="0.2">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spans="1:26" ht="17.25" customHeight="1" x14ac:dyDescent="0.2">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spans="1:26" ht="17.25" customHeight="1" x14ac:dyDescent="0.2">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spans="1:26" ht="17.25" customHeight="1" x14ac:dyDescent="0.2">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spans="1:26" ht="17.25" customHeight="1" x14ac:dyDescent="0.2">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spans="1:26" ht="17.25" customHeight="1" x14ac:dyDescent="0.2">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spans="1:26" ht="17.25" customHeight="1" x14ac:dyDescent="0.2">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spans="1:26" ht="17.25" customHeight="1" x14ac:dyDescent="0.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spans="1:26" ht="17.25" customHeight="1" x14ac:dyDescent="0.2">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spans="1:26" ht="17.25" customHeight="1" x14ac:dyDescent="0.2">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spans="1:26" ht="17.25" customHeight="1" x14ac:dyDescent="0.2">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spans="1:26" ht="17.25" customHeight="1" x14ac:dyDescent="0.2">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spans="1:26" ht="17.25" customHeight="1" x14ac:dyDescent="0.2">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spans="1:26" ht="17.25" customHeight="1" x14ac:dyDescent="0.2">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spans="1:26" ht="17.25" customHeight="1" x14ac:dyDescent="0.2">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spans="1:26" ht="17.25" customHeight="1" x14ac:dyDescent="0.2">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7.25" customHeight="1" x14ac:dyDescent="0.2">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7.25" customHeight="1" x14ac:dyDescent="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7.25" customHeight="1" x14ac:dyDescent="0.2">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7.25" customHeight="1" x14ac:dyDescent="0.2">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7.25" customHeight="1" x14ac:dyDescent="0.2">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7.25" customHeight="1" x14ac:dyDescent="0.2">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7.25" customHeight="1" x14ac:dyDescent="0.2">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7.25" customHeight="1" x14ac:dyDescent="0.2">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7.25" customHeight="1" x14ac:dyDescent="0.2">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7.25" customHeight="1" x14ac:dyDescent="0.2">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7.25" customHeight="1" x14ac:dyDescent="0.2">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7.25" customHeight="1" x14ac:dyDescent="0.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7.25" customHeight="1" x14ac:dyDescent="0.2">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7.25" customHeight="1" x14ac:dyDescent="0.2">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7.25" customHeight="1" x14ac:dyDescent="0.2">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7.25" customHeight="1" x14ac:dyDescent="0.2">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7.25" customHeight="1" x14ac:dyDescent="0.2">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7.25" customHeight="1" x14ac:dyDescent="0.2">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7.25" customHeight="1" x14ac:dyDescent="0.2">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7.25" customHeight="1" x14ac:dyDescent="0.2">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7.25" customHeight="1" x14ac:dyDescent="0.2">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7.25" customHeight="1" x14ac:dyDescent="0.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7.25" customHeight="1" x14ac:dyDescent="0.2">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7.25" customHeight="1" x14ac:dyDescent="0.2">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7.25" customHeight="1" x14ac:dyDescent="0.2">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7.25" customHeight="1" x14ac:dyDescent="0.2">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7.25" customHeight="1" x14ac:dyDescent="0.2">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7.25" customHeight="1" x14ac:dyDescent="0.2">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7.25" customHeight="1" x14ac:dyDescent="0.2">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7.25" customHeight="1" x14ac:dyDescent="0.2">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7.25" customHeight="1" x14ac:dyDescent="0.2">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7.25" customHeight="1" x14ac:dyDescent="0.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7.25" customHeight="1" x14ac:dyDescent="0.2">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7.25" customHeight="1" x14ac:dyDescent="0.2">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7.25" customHeight="1" x14ac:dyDescent="0.2">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7.25" customHeight="1" x14ac:dyDescent="0.2">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7.25" customHeight="1" x14ac:dyDescent="0.2">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7.25" customHeight="1" x14ac:dyDescent="0.2">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7.25" customHeight="1" x14ac:dyDescent="0.2">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7.25" customHeight="1" x14ac:dyDescent="0.2">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7.25" customHeight="1" x14ac:dyDescent="0.2">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7.25" customHeight="1" x14ac:dyDescent="0.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7.25" customHeight="1" x14ac:dyDescent="0.2">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7.25" customHeight="1" x14ac:dyDescent="0.2">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7.25" customHeight="1" x14ac:dyDescent="0.2">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7.25" customHeight="1" x14ac:dyDescent="0.2">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7.25" customHeight="1" x14ac:dyDescent="0.2">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7.25" customHeight="1" x14ac:dyDescent="0.2">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7.25" customHeight="1" x14ac:dyDescent="0.2">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7.25" customHeight="1" x14ac:dyDescent="0.2">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7.25" customHeight="1" x14ac:dyDescent="0.2">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7.25" customHeight="1" x14ac:dyDescent="0.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7.25" customHeight="1" x14ac:dyDescent="0.2">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7.25" customHeight="1" x14ac:dyDescent="0.2">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7.25" customHeight="1" x14ac:dyDescent="0.2">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7.25" customHeight="1" x14ac:dyDescent="0.2">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7.25" customHeight="1" x14ac:dyDescent="0.2">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7.25" customHeight="1" x14ac:dyDescent="0.2">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7.25" customHeight="1" x14ac:dyDescent="0.2">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7.25" customHeight="1" x14ac:dyDescent="0.2">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7.25" customHeight="1" x14ac:dyDescent="0.2">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7.25" customHeight="1" x14ac:dyDescent="0.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7.25" customHeight="1" x14ac:dyDescent="0.2">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7.25" customHeight="1" x14ac:dyDescent="0.2">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7.25" customHeight="1" x14ac:dyDescent="0.2">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7.25" customHeight="1" x14ac:dyDescent="0.2">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7.25" customHeight="1" x14ac:dyDescent="0.2">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7.25" customHeight="1" x14ac:dyDescent="0.2">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7.25" customHeight="1" x14ac:dyDescent="0.2">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7.25" customHeight="1" x14ac:dyDescent="0.2">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7.25" customHeight="1" x14ac:dyDescent="0.2">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7.25" customHeight="1" x14ac:dyDescent="0.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7.25" customHeight="1" x14ac:dyDescent="0.2">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7.25" customHeight="1" x14ac:dyDescent="0.2">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7.25" customHeight="1" x14ac:dyDescent="0.2">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7.25" customHeight="1" x14ac:dyDescent="0.2">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7.25" customHeight="1" x14ac:dyDescent="0.2">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7.25" customHeight="1" x14ac:dyDescent="0.2">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7.25" customHeight="1" x14ac:dyDescent="0.2">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7.25" customHeight="1" x14ac:dyDescent="0.2">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7.25" customHeight="1" x14ac:dyDescent="0.2">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7.25" customHeight="1" x14ac:dyDescent="0.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7.25" customHeight="1" x14ac:dyDescent="0.2">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7.25" customHeight="1" x14ac:dyDescent="0.2">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7.25" customHeight="1" x14ac:dyDescent="0.2">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7.25" customHeight="1" x14ac:dyDescent="0.2">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7.25" customHeight="1" x14ac:dyDescent="0.2">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7.25" customHeight="1" x14ac:dyDescent="0.2">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7.25" customHeight="1" x14ac:dyDescent="0.2">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7.25" customHeight="1" x14ac:dyDescent="0.2">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7.25" customHeight="1" x14ac:dyDescent="0.2">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7.25" customHeight="1" x14ac:dyDescent="0.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7.25" customHeight="1" x14ac:dyDescent="0.2">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7.25" customHeight="1" x14ac:dyDescent="0.2">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7.25" customHeight="1" x14ac:dyDescent="0.2">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7.25" customHeight="1" x14ac:dyDescent="0.2">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7.25" customHeight="1" x14ac:dyDescent="0.2">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7.25" customHeight="1" x14ac:dyDescent="0.2">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7.25" customHeight="1" x14ac:dyDescent="0.2">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7.25" customHeight="1" x14ac:dyDescent="0.2">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7.25" customHeight="1" x14ac:dyDescent="0.2">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7.25" customHeight="1" x14ac:dyDescent="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7.25" customHeight="1" x14ac:dyDescent="0.2">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7.25" customHeight="1" x14ac:dyDescent="0.2">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7.25" customHeight="1" x14ac:dyDescent="0.2">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7.25" customHeight="1" x14ac:dyDescent="0.2">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7.25" customHeight="1" x14ac:dyDescent="0.2">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7.25" customHeight="1" x14ac:dyDescent="0.2">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7.25" customHeight="1" x14ac:dyDescent="0.2">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7.25" customHeight="1" x14ac:dyDescent="0.2">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7.25" customHeight="1" x14ac:dyDescent="0.2">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7.25" customHeight="1" x14ac:dyDescent="0.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7.25" customHeight="1" x14ac:dyDescent="0.2">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7.25" customHeight="1" x14ac:dyDescent="0.2">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7.25" customHeight="1" x14ac:dyDescent="0.2">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7.25" customHeight="1" x14ac:dyDescent="0.2">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7.25" customHeight="1" x14ac:dyDescent="0.2">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7.25" customHeight="1" x14ac:dyDescent="0.2">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7.25" customHeight="1" x14ac:dyDescent="0.2">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7.25" customHeight="1" x14ac:dyDescent="0.2">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7.25" customHeight="1" x14ac:dyDescent="0.2">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7.25" customHeight="1" x14ac:dyDescent="0.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spans="1:26" ht="17.25" customHeight="1" x14ac:dyDescent="0.2">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spans="1:26" ht="17.25" customHeight="1" x14ac:dyDescent="0.2">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spans="1:26" ht="17.25" customHeight="1" x14ac:dyDescent="0.2">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spans="1:26" ht="17.25" customHeight="1" x14ac:dyDescent="0.2">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spans="1:26" ht="17.25" customHeight="1" x14ac:dyDescent="0.2">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spans="1:26" ht="17.25" customHeight="1" x14ac:dyDescent="0.2">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spans="1:26" ht="17.25" customHeight="1" x14ac:dyDescent="0.2">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spans="1:26" ht="17.25" customHeight="1" x14ac:dyDescent="0.2">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spans="1:26" ht="17.25" customHeight="1" x14ac:dyDescent="0.2">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spans="1:26" ht="17.25" customHeight="1" x14ac:dyDescent="0.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spans="1:26" ht="17.25" customHeight="1" x14ac:dyDescent="0.2">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spans="1:26" ht="17.25" customHeight="1" x14ac:dyDescent="0.2">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spans="1:26" ht="17.25" customHeight="1" x14ac:dyDescent="0.2">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spans="1:26" ht="17.25" customHeight="1" x14ac:dyDescent="0.2">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spans="1:26" ht="17.25" customHeight="1" x14ac:dyDescent="0.2">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spans="1:26" ht="17.25" customHeight="1" x14ac:dyDescent="0.2">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spans="1:26" ht="17.25" customHeight="1" x14ac:dyDescent="0.2">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spans="1:26" ht="17.25" customHeight="1" x14ac:dyDescent="0.2">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spans="1:26" ht="17.25" customHeight="1" x14ac:dyDescent="0.2">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spans="1:26" ht="17.25" customHeight="1" x14ac:dyDescent="0.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spans="1:26" ht="17.25" customHeight="1" x14ac:dyDescent="0.2">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spans="1:26" ht="17.25" customHeight="1" x14ac:dyDescent="0.2">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spans="1:26" ht="17.25" customHeight="1" x14ac:dyDescent="0.2">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spans="1:26" ht="17.25" customHeight="1" x14ac:dyDescent="0.2">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spans="1:26" ht="17.25" customHeight="1" x14ac:dyDescent="0.2">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spans="1:26" ht="17.25" customHeight="1" x14ac:dyDescent="0.2">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spans="1:26" ht="17.25" customHeight="1" x14ac:dyDescent="0.2">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spans="1:26" ht="17.25" customHeight="1" x14ac:dyDescent="0.2">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spans="1:26" ht="17.25" customHeight="1" x14ac:dyDescent="0.2">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spans="1:26" ht="17.25" customHeight="1" x14ac:dyDescent="0.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spans="1:26" ht="17.25" customHeight="1" x14ac:dyDescent="0.2">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spans="1:26" ht="17.25" customHeight="1" x14ac:dyDescent="0.2">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spans="1:26" ht="17.25" customHeight="1" x14ac:dyDescent="0.2">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spans="1:26" ht="17.25" customHeight="1" x14ac:dyDescent="0.2">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spans="1:26" ht="17.25" customHeight="1" x14ac:dyDescent="0.2">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spans="1:26" ht="17.25" customHeight="1" x14ac:dyDescent="0.2">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spans="1:26" ht="17.25" customHeight="1" x14ac:dyDescent="0.2">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spans="1:26" ht="17.25" customHeight="1" x14ac:dyDescent="0.2">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spans="1:26" ht="17.25" customHeight="1" x14ac:dyDescent="0.2">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spans="1:26" ht="17.25" customHeight="1" x14ac:dyDescent="0.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spans="1:26" ht="17.25" customHeight="1" x14ac:dyDescent="0.2">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spans="1:26" ht="17.25" customHeight="1" x14ac:dyDescent="0.2">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spans="1:26" ht="17.25" customHeight="1" x14ac:dyDescent="0.2">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spans="1:26" ht="17.25" customHeight="1" x14ac:dyDescent="0.2">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spans="1:26" ht="17.25" customHeight="1" x14ac:dyDescent="0.2">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spans="1:26" ht="17.25" customHeight="1" x14ac:dyDescent="0.2">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spans="1:26" ht="17.25" customHeight="1" x14ac:dyDescent="0.2">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spans="1:26" ht="17.25" customHeight="1" x14ac:dyDescent="0.2">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spans="1:26" ht="17.25" customHeight="1" x14ac:dyDescent="0.2">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spans="1:26" ht="17.25" customHeight="1" x14ac:dyDescent="0.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spans="1:26" ht="17.25" customHeight="1" x14ac:dyDescent="0.2">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spans="1:26" ht="17.25" customHeight="1" x14ac:dyDescent="0.2">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spans="1:26" ht="17.25" customHeight="1" x14ac:dyDescent="0.2">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spans="1:26" ht="17.25" customHeight="1" x14ac:dyDescent="0.2">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spans="1:26" ht="17.25" customHeight="1" x14ac:dyDescent="0.2">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spans="1:26" ht="17.25" customHeight="1" x14ac:dyDescent="0.2">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spans="1:26" ht="17.25" customHeight="1" x14ac:dyDescent="0.2">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spans="1:26" ht="17.25" customHeight="1" x14ac:dyDescent="0.2">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spans="1:26" ht="17.25" customHeight="1" x14ac:dyDescent="0.2">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spans="1:26" ht="17.25" customHeight="1" x14ac:dyDescent="0.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spans="1:26" ht="17.25" customHeight="1" x14ac:dyDescent="0.2">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spans="1:26" ht="17.25" customHeight="1" x14ac:dyDescent="0.2">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spans="1:26" ht="17.25" customHeight="1" x14ac:dyDescent="0.2">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spans="1:26" ht="17.25" customHeight="1" x14ac:dyDescent="0.2">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spans="1:26" ht="17.25" customHeight="1" x14ac:dyDescent="0.2">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spans="1:26" ht="17.25" customHeight="1" x14ac:dyDescent="0.2">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spans="1:26" ht="17.25" customHeight="1" x14ac:dyDescent="0.2">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spans="1:26" ht="17.25" customHeight="1" x14ac:dyDescent="0.2">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spans="1:26" ht="17.25" customHeight="1" x14ac:dyDescent="0.2">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spans="1:26" ht="17.25" customHeight="1" x14ac:dyDescent="0.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spans="1:26" ht="17.25" customHeight="1" x14ac:dyDescent="0.2">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spans="1:26" ht="17.25" customHeight="1" x14ac:dyDescent="0.2">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spans="1:26" ht="17.25" customHeight="1" x14ac:dyDescent="0.2">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spans="1:26" ht="17.25" customHeight="1" x14ac:dyDescent="0.2">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spans="1:26" ht="17.25" customHeight="1" x14ac:dyDescent="0.2">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spans="1:26" ht="17.25" customHeight="1" x14ac:dyDescent="0.2">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spans="1:26" ht="17.25" customHeight="1" x14ac:dyDescent="0.2">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spans="1:26" ht="17.25" customHeight="1" x14ac:dyDescent="0.2">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spans="1:26" ht="17.25" customHeight="1" x14ac:dyDescent="0.2">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spans="1:26" ht="17.25" customHeight="1" x14ac:dyDescent="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spans="1:26" ht="17.25" customHeight="1" x14ac:dyDescent="0.2">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spans="1:26" ht="17.25" customHeight="1" x14ac:dyDescent="0.2">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spans="1:26" ht="17.25" customHeight="1" x14ac:dyDescent="0.2">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spans="1:26" ht="17.25" customHeight="1" x14ac:dyDescent="0.2">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spans="1:26" ht="17.25" customHeight="1" x14ac:dyDescent="0.2">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spans="1:26" ht="17.25" customHeight="1" x14ac:dyDescent="0.2">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spans="1:26" ht="17.25" customHeight="1" x14ac:dyDescent="0.2">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spans="1:26" ht="17.25" customHeight="1" x14ac:dyDescent="0.2">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spans="1:26" ht="17.25" customHeight="1" x14ac:dyDescent="0.2">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spans="1:26" ht="17.25" customHeight="1" x14ac:dyDescent="0.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spans="1:26" ht="17.25" customHeight="1" x14ac:dyDescent="0.2">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spans="1:26" ht="17.25" customHeight="1" x14ac:dyDescent="0.2">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spans="1:26" ht="17.25" customHeight="1" x14ac:dyDescent="0.2">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spans="1:26" ht="17.25" customHeight="1" x14ac:dyDescent="0.2">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spans="1:26" ht="17.25" customHeight="1" x14ac:dyDescent="0.2">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spans="1:26" ht="17.25" customHeight="1" x14ac:dyDescent="0.2">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spans="1:26" ht="17.25" customHeight="1" x14ac:dyDescent="0.2">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spans="1:26" ht="17.25" customHeight="1" x14ac:dyDescent="0.2">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spans="1:26" ht="17.25" customHeight="1" x14ac:dyDescent="0.2">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spans="1:26" ht="17.25" customHeight="1" x14ac:dyDescent="0.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spans="1:26" ht="17.25" customHeight="1" x14ac:dyDescent="0.2">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spans="1:26" ht="17.25" customHeight="1" x14ac:dyDescent="0.2">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spans="1:26" ht="17.25" customHeight="1" x14ac:dyDescent="0.2">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spans="1:26" ht="17.25" customHeight="1" x14ac:dyDescent="0.2">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spans="1:26" ht="17.25" customHeight="1" x14ac:dyDescent="0.2">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spans="1:26" ht="17.25" customHeight="1" x14ac:dyDescent="0.2">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spans="1:26" ht="17.25" customHeight="1" x14ac:dyDescent="0.2">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spans="1:26" ht="17.25" customHeight="1" x14ac:dyDescent="0.2">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spans="1:26" ht="17.25" customHeight="1" x14ac:dyDescent="0.2">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spans="1:26" ht="17.25" customHeight="1" x14ac:dyDescent="0.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spans="1:26" ht="17.25" customHeight="1" x14ac:dyDescent="0.2">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spans="1:26" ht="17.25" customHeight="1" x14ac:dyDescent="0.2">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spans="1:26" ht="17.25" customHeight="1" x14ac:dyDescent="0.2">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spans="1:26" ht="17.25" customHeight="1" x14ac:dyDescent="0.2">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spans="1:26" ht="17.25" customHeight="1" x14ac:dyDescent="0.2">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spans="1:26" ht="17.25" customHeight="1" x14ac:dyDescent="0.2">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spans="1:26" ht="17.25" customHeight="1" x14ac:dyDescent="0.2">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spans="1:26" ht="17.25" customHeight="1" x14ac:dyDescent="0.2">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spans="1:26" ht="17.25" customHeight="1" x14ac:dyDescent="0.2">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spans="1:26" ht="17.25" customHeight="1" x14ac:dyDescent="0.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spans="1:26" ht="17.25" customHeight="1" x14ac:dyDescent="0.2">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spans="1:26" ht="17.25" customHeight="1" x14ac:dyDescent="0.2">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spans="1:26" ht="17.25" customHeight="1" x14ac:dyDescent="0.2">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spans="1:26" ht="17.25" customHeight="1" x14ac:dyDescent="0.2">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spans="1:26" ht="17.25" customHeight="1" x14ac:dyDescent="0.2">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spans="1:26" ht="17.25" customHeight="1" x14ac:dyDescent="0.2">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spans="1:26" ht="17.25" customHeight="1" x14ac:dyDescent="0.2">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spans="1:26" ht="17.25" customHeight="1" x14ac:dyDescent="0.2">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spans="1:26" ht="17.25" customHeight="1" x14ac:dyDescent="0.2">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spans="1:26" ht="17.25" customHeight="1" x14ac:dyDescent="0.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spans="1:26" ht="17.25" customHeight="1" x14ac:dyDescent="0.2">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spans="1:26" ht="17.25" customHeight="1" x14ac:dyDescent="0.2">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spans="1:26" ht="17.25" customHeight="1" x14ac:dyDescent="0.2">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spans="1:26" ht="17.25" customHeight="1" x14ac:dyDescent="0.2">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spans="1:26" ht="17.25" customHeight="1" x14ac:dyDescent="0.2">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spans="1:26" ht="17.25" customHeight="1" x14ac:dyDescent="0.2">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spans="1:26" ht="17.25" customHeight="1" x14ac:dyDescent="0.2">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spans="1:26" ht="17.25" customHeight="1" x14ac:dyDescent="0.2">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spans="1:26" ht="17.25" customHeight="1" x14ac:dyDescent="0.2">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spans="1:26" ht="17.25" customHeight="1" x14ac:dyDescent="0.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spans="1:26" ht="17.25" customHeight="1" x14ac:dyDescent="0.2">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spans="1:26" ht="17.25" customHeight="1" x14ac:dyDescent="0.2">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spans="1:26" ht="17.25" customHeight="1" x14ac:dyDescent="0.2">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spans="1:26" ht="17.25" customHeight="1" x14ac:dyDescent="0.2">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spans="1:26" ht="17.25" customHeight="1" x14ac:dyDescent="0.2">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spans="1:26" ht="17.25" customHeight="1" x14ac:dyDescent="0.2">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spans="1:26" ht="17.25" customHeight="1" x14ac:dyDescent="0.2">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spans="1:26" ht="17.25" customHeight="1" x14ac:dyDescent="0.2">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spans="1:26" ht="17.25" customHeight="1" x14ac:dyDescent="0.2">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spans="1:26" ht="17.25" customHeight="1" x14ac:dyDescent="0.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spans="1:26" ht="17.25" customHeight="1" x14ac:dyDescent="0.2">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spans="1:26" ht="17.25" customHeight="1" x14ac:dyDescent="0.2">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spans="1:26" ht="17.25" customHeight="1" x14ac:dyDescent="0.2">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spans="1:26" ht="17.25" customHeight="1" x14ac:dyDescent="0.2">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spans="1:26" ht="17.25" customHeight="1" x14ac:dyDescent="0.2">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spans="1:26" ht="17.25" customHeight="1" x14ac:dyDescent="0.2">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spans="1:26" ht="17.25" customHeight="1" x14ac:dyDescent="0.2">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spans="1:26" ht="17.25" customHeight="1" x14ac:dyDescent="0.2">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spans="1:26" ht="17.25" customHeight="1" x14ac:dyDescent="0.2">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spans="1:26" ht="17.25" customHeight="1" x14ac:dyDescent="0.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spans="1:26" ht="17.25" customHeight="1" x14ac:dyDescent="0.2">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spans="1:26" ht="17.25" customHeight="1" x14ac:dyDescent="0.2">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spans="1:26" ht="17.25" customHeight="1" x14ac:dyDescent="0.2">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spans="1:26" ht="17.25" customHeight="1" x14ac:dyDescent="0.2">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spans="1:26" ht="17.25" customHeight="1" x14ac:dyDescent="0.2">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spans="1:26" ht="17.25" customHeight="1" x14ac:dyDescent="0.2">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spans="1:26" ht="17.25" customHeight="1" x14ac:dyDescent="0.2">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spans="1:26" ht="17.25" customHeight="1" x14ac:dyDescent="0.2">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spans="1:26" ht="17.25" customHeight="1" x14ac:dyDescent="0.2">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spans="1:26" ht="17.25" customHeight="1" x14ac:dyDescent="0.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spans="1:26" ht="17.25" customHeight="1" x14ac:dyDescent="0.2">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spans="1:26" ht="17.25" customHeight="1" x14ac:dyDescent="0.2">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spans="1:26" ht="17.25" customHeight="1" x14ac:dyDescent="0.2">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spans="1:26" ht="17.25" customHeight="1" x14ac:dyDescent="0.2">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spans="1:26" ht="17.25" customHeight="1" x14ac:dyDescent="0.2">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spans="1:26" ht="17.25" customHeight="1" x14ac:dyDescent="0.2">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spans="1:26" ht="17.25" customHeight="1" x14ac:dyDescent="0.2">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spans="1:26" ht="17.25" customHeight="1" x14ac:dyDescent="0.2">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spans="1:26" ht="17.25" customHeight="1" x14ac:dyDescent="0.2">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spans="1:26" ht="17.25" customHeight="1" x14ac:dyDescent="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spans="1:26" ht="17.25" customHeight="1" x14ac:dyDescent="0.2">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spans="1:26" ht="17.25" customHeight="1" x14ac:dyDescent="0.2">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spans="1:26" ht="17.25" customHeight="1" x14ac:dyDescent="0.2">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spans="1:26" ht="17.25" customHeight="1" x14ac:dyDescent="0.2">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spans="1:26" ht="17.25" customHeight="1" x14ac:dyDescent="0.2">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spans="1:26" ht="17.25" customHeight="1" x14ac:dyDescent="0.2">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spans="1:26" ht="17.25" customHeight="1" x14ac:dyDescent="0.2">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spans="1:26" ht="17.25" customHeight="1" x14ac:dyDescent="0.2">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spans="1:26" ht="17.25" customHeight="1" x14ac:dyDescent="0.2">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spans="1:26" ht="17.25" customHeight="1" x14ac:dyDescent="0.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spans="1:26" ht="17.25" customHeight="1" x14ac:dyDescent="0.2">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spans="1:26" ht="17.25" customHeight="1" x14ac:dyDescent="0.2">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spans="1:26" ht="17.25" customHeight="1" x14ac:dyDescent="0.2">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spans="1:26" ht="17.25" customHeight="1" x14ac:dyDescent="0.2">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spans="1:26" ht="17.25" customHeight="1" x14ac:dyDescent="0.2">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spans="1:26" ht="17.25" customHeight="1" x14ac:dyDescent="0.2">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spans="1:26" ht="17.25" customHeight="1" x14ac:dyDescent="0.2">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spans="1:26" ht="17.25" customHeight="1" x14ac:dyDescent="0.2">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spans="1:26" ht="17.25" customHeight="1" x14ac:dyDescent="0.2">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spans="1:26" ht="17.25" customHeight="1" x14ac:dyDescent="0.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spans="1:26" ht="17.25" customHeight="1" x14ac:dyDescent="0.2">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spans="1:26" ht="17.25" customHeight="1" x14ac:dyDescent="0.2">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spans="1:26" ht="17.25" customHeight="1" x14ac:dyDescent="0.2">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spans="1:26" ht="17.25" customHeight="1" x14ac:dyDescent="0.2">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spans="1:26" ht="17.25" customHeight="1" x14ac:dyDescent="0.2">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spans="1:26" ht="17.25" customHeight="1" x14ac:dyDescent="0.2">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spans="1:26" ht="17.25" customHeight="1" x14ac:dyDescent="0.2">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spans="1:26" ht="17.25" customHeight="1" x14ac:dyDescent="0.2">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spans="1:26" ht="17.25" customHeight="1" x14ac:dyDescent="0.2">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spans="1:26" ht="17.25" customHeight="1" x14ac:dyDescent="0.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spans="1:26" ht="17.25" customHeight="1" x14ac:dyDescent="0.2">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spans="1:26" ht="17.25" customHeight="1" x14ac:dyDescent="0.2">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spans="1:26" ht="17.25" customHeight="1" x14ac:dyDescent="0.2">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spans="1:26" ht="17.25" customHeight="1" x14ac:dyDescent="0.2">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spans="1:26" ht="17.25" customHeight="1" x14ac:dyDescent="0.2">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spans="1:26" ht="17.25" customHeight="1" x14ac:dyDescent="0.2">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spans="1:26" ht="17.25" customHeight="1" x14ac:dyDescent="0.2">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spans="1:26" ht="17.25" customHeight="1" x14ac:dyDescent="0.2">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spans="1:26" ht="17.25" customHeight="1" x14ac:dyDescent="0.2">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spans="1:26" ht="17.25" customHeight="1" x14ac:dyDescent="0.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spans="1:26" ht="17.25" customHeight="1" x14ac:dyDescent="0.2">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spans="1:26" ht="17.25" customHeight="1" x14ac:dyDescent="0.2">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spans="1:26" ht="17.25" customHeight="1" x14ac:dyDescent="0.2">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spans="1:26" ht="17.25" customHeight="1" x14ac:dyDescent="0.2">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spans="1:26" ht="17.25" customHeight="1" x14ac:dyDescent="0.2">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spans="1:26" ht="17.25" customHeight="1" x14ac:dyDescent="0.2">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spans="1:26" ht="17.25" customHeight="1" x14ac:dyDescent="0.2">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spans="1:26" ht="17.25" customHeight="1" x14ac:dyDescent="0.2">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spans="1:26" ht="17.25" customHeight="1" x14ac:dyDescent="0.2">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spans="1:26" ht="17.25" customHeight="1" x14ac:dyDescent="0.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spans="1:26" ht="17.25" customHeight="1" x14ac:dyDescent="0.2">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spans="1:26" ht="17.25" customHeight="1" x14ac:dyDescent="0.2">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spans="1:26" ht="17.25" customHeight="1" x14ac:dyDescent="0.2">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spans="1:26" ht="17.25" customHeight="1" x14ac:dyDescent="0.2">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spans="1:26" ht="17.25" customHeight="1" x14ac:dyDescent="0.2">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spans="1:26" ht="17.25" customHeight="1" x14ac:dyDescent="0.2">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spans="1:26" ht="17.25" customHeight="1" x14ac:dyDescent="0.2">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spans="1:26" ht="17.25" customHeight="1" x14ac:dyDescent="0.2">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spans="1:26" ht="17.25" customHeight="1" x14ac:dyDescent="0.2">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spans="1:26" ht="17.25" customHeight="1" x14ac:dyDescent="0.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spans="1:26" ht="17.25" customHeight="1" x14ac:dyDescent="0.2">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spans="1:26" ht="17.25" customHeight="1" x14ac:dyDescent="0.2">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spans="1:26" ht="17.25" customHeight="1" x14ac:dyDescent="0.2">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spans="1:26" ht="17.25" customHeight="1" x14ac:dyDescent="0.2">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spans="1:26" ht="17.25" customHeight="1" x14ac:dyDescent="0.2">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spans="1:26" ht="17.25" customHeight="1" x14ac:dyDescent="0.2">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spans="1:26" ht="17.25" customHeight="1" x14ac:dyDescent="0.2">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spans="1:26" ht="17.25" customHeight="1" x14ac:dyDescent="0.2">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spans="1:26" ht="17.25" customHeight="1" x14ac:dyDescent="0.2">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spans="1:26" ht="17.25" customHeight="1" x14ac:dyDescent="0.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spans="1:26" ht="17.25" customHeight="1" x14ac:dyDescent="0.2">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spans="1:26" ht="17.25" customHeight="1" x14ac:dyDescent="0.2">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spans="1:26" ht="17.25" customHeight="1" x14ac:dyDescent="0.2">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spans="1:26" ht="17.25" customHeight="1" x14ac:dyDescent="0.2">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spans="1:26" ht="17.25" customHeight="1" x14ac:dyDescent="0.2">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spans="1:26" ht="17.25" customHeight="1" x14ac:dyDescent="0.2">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spans="1:26" ht="17.25" customHeight="1" x14ac:dyDescent="0.2">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spans="1:26" ht="17.25" customHeight="1" x14ac:dyDescent="0.2">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spans="1:26" ht="17.25" customHeight="1" x14ac:dyDescent="0.2">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spans="1:26" ht="17.25" customHeight="1" x14ac:dyDescent="0.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spans="1:26" ht="17.25" customHeight="1" x14ac:dyDescent="0.2">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spans="1:26" ht="17.25" customHeight="1" x14ac:dyDescent="0.2">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spans="1:26" ht="17.25" customHeight="1" x14ac:dyDescent="0.2">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spans="1:26" ht="17.25" customHeight="1" x14ac:dyDescent="0.2">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spans="1:26" ht="17.25" customHeight="1" x14ac:dyDescent="0.2">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spans="1:26" ht="17.25" customHeight="1" x14ac:dyDescent="0.2">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spans="1:26" ht="17.25" customHeight="1" x14ac:dyDescent="0.2">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spans="1:26" ht="17.25" customHeight="1" x14ac:dyDescent="0.2">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spans="1:26" ht="17.25" customHeight="1" x14ac:dyDescent="0.2">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spans="1:26" ht="17.25" customHeight="1" x14ac:dyDescent="0.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spans="1:26" ht="17.25" customHeight="1" x14ac:dyDescent="0.2">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spans="1:26" ht="17.25" customHeight="1" x14ac:dyDescent="0.2">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spans="1:26" ht="17.25" customHeight="1" x14ac:dyDescent="0.2">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spans="1:26" ht="17.25" customHeight="1" x14ac:dyDescent="0.2">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spans="1:26" ht="17.25" customHeight="1" x14ac:dyDescent="0.2">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spans="1:26" ht="17.25" customHeight="1" x14ac:dyDescent="0.2">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spans="1:26" ht="17.25" customHeight="1" x14ac:dyDescent="0.2">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spans="1:26" ht="17.25" customHeight="1" x14ac:dyDescent="0.2">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spans="1:26" ht="17.25" customHeight="1" x14ac:dyDescent="0.2">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spans="1:26" ht="17.25" customHeight="1" x14ac:dyDescent="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spans="1:26" ht="17.25" customHeight="1" x14ac:dyDescent="0.2">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spans="1:26" ht="17.25" customHeight="1" x14ac:dyDescent="0.2">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spans="1:26" ht="17.25" customHeight="1" x14ac:dyDescent="0.2">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spans="1:26" ht="17.25" customHeight="1" x14ac:dyDescent="0.2">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spans="1:26" ht="17.25" customHeight="1" x14ac:dyDescent="0.2">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spans="1:26" ht="17.25" customHeight="1" x14ac:dyDescent="0.2">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spans="1:26" ht="17.25" customHeight="1" x14ac:dyDescent="0.2">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spans="1:26" ht="17.25" customHeight="1" x14ac:dyDescent="0.2">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spans="1:26" ht="17.25" customHeight="1" x14ac:dyDescent="0.2">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spans="1:26" ht="17.25" customHeight="1" x14ac:dyDescent="0.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spans="1:26" ht="17.25" customHeight="1" x14ac:dyDescent="0.2">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spans="1:26" ht="17.25" customHeight="1" x14ac:dyDescent="0.2">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spans="1:26" ht="17.25" customHeight="1" x14ac:dyDescent="0.2">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spans="1:26" ht="17.25" customHeight="1" x14ac:dyDescent="0.2">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spans="1:26" ht="17.25" customHeight="1" x14ac:dyDescent="0.2">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spans="1:26" ht="17.25" customHeight="1" x14ac:dyDescent="0.2">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spans="1:26" ht="17.25" customHeight="1" x14ac:dyDescent="0.2">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spans="1:26" ht="17.25" customHeight="1" x14ac:dyDescent="0.2">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spans="1:26" ht="17.25" customHeight="1" x14ac:dyDescent="0.2">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spans="1:26" ht="17.25" customHeight="1" x14ac:dyDescent="0.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spans="1:26" ht="17.25" customHeight="1" x14ac:dyDescent="0.2">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spans="1:26" ht="17.25" customHeight="1" x14ac:dyDescent="0.2">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spans="1:26" ht="17.25" customHeight="1" x14ac:dyDescent="0.2">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spans="1:26" ht="17.25" customHeight="1" x14ac:dyDescent="0.2">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spans="1:26" ht="17.25" customHeight="1" x14ac:dyDescent="0.2">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spans="1:26" ht="17.25" customHeight="1" x14ac:dyDescent="0.2">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spans="1:26" ht="17.25" customHeight="1" x14ac:dyDescent="0.2">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spans="1:26" ht="17.25" customHeight="1" x14ac:dyDescent="0.2">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spans="1:26" ht="17.25" customHeight="1" x14ac:dyDescent="0.2">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spans="1:26" ht="17.25" customHeight="1" x14ac:dyDescent="0.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spans="1:26" ht="17.25" customHeight="1" x14ac:dyDescent="0.2">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spans="1:26" ht="17.25" customHeight="1" x14ac:dyDescent="0.2">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spans="1:26" ht="17.25" customHeight="1" x14ac:dyDescent="0.2">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spans="1:26" ht="17.25" customHeight="1" x14ac:dyDescent="0.2">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spans="1:26" ht="17.25" customHeight="1" x14ac:dyDescent="0.2">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spans="1:26" ht="17.25" customHeight="1" x14ac:dyDescent="0.2">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spans="1:26" ht="17.25" customHeight="1" x14ac:dyDescent="0.2">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spans="1:26" ht="17.25" customHeight="1" x14ac:dyDescent="0.2">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spans="1:26" ht="17.25" customHeight="1" x14ac:dyDescent="0.2">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spans="1:26" ht="17.25" customHeight="1" x14ac:dyDescent="0.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spans="1:26" ht="17.25" customHeight="1" x14ac:dyDescent="0.2">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spans="1:26" ht="17.25" customHeight="1" x14ac:dyDescent="0.2">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spans="1:26" ht="17.25" customHeight="1" x14ac:dyDescent="0.2">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spans="1:26" ht="17.25" customHeight="1" x14ac:dyDescent="0.2">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spans="1:26" ht="17.25" customHeight="1" x14ac:dyDescent="0.2">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spans="1:26" ht="17.25" customHeight="1" x14ac:dyDescent="0.2">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spans="1:26" ht="17.25" customHeight="1" x14ac:dyDescent="0.2">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spans="1:26" ht="17.25" customHeight="1" x14ac:dyDescent="0.2">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spans="1:26" ht="17.25" customHeight="1" x14ac:dyDescent="0.2">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spans="1:26" ht="17.25" customHeight="1" x14ac:dyDescent="0.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spans="1:26" ht="17.25" customHeight="1" x14ac:dyDescent="0.2">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spans="1:26" ht="17.25" customHeight="1" x14ac:dyDescent="0.2">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spans="1:26" ht="17.25" customHeight="1" x14ac:dyDescent="0.2">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spans="1:26" ht="17.25" customHeight="1" x14ac:dyDescent="0.2">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spans="1:26" ht="17.25" customHeight="1" x14ac:dyDescent="0.2">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spans="1:26" ht="17.25" customHeight="1" x14ac:dyDescent="0.2">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spans="1:26" ht="17.25" customHeight="1" x14ac:dyDescent="0.2">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spans="1:26" ht="17.25" customHeight="1" x14ac:dyDescent="0.2">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spans="1:26" ht="17.25" customHeight="1" x14ac:dyDescent="0.2">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spans="1:26" ht="17.25" customHeight="1" x14ac:dyDescent="0.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spans="1:26" ht="17.25" customHeight="1" x14ac:dyDescent="0.2">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spans="1:26" ht="17.25" customHeight="1" x14ac:dyDescent="0.2">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spans="1:26" ht="17.25" customHeight="1" x14ac:dyDescent="0.2">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spans="1:26" ht="17.25" customHeight="1" x14ac:dyDescent="0.2">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spans="1:26" ht="17.25" customHeight="1" x14ac:dyDescent="0.2">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spans="1:26" ht="17.25" customHeight="1" x14ac:dyDescent="0.2">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spans="1:26" ht="17.25" customHeight="1" x14ac:dyDescent="0.2">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spans="1:26" ht="17.25" customHeight="1" x14ac:dyDescent="0.2">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spans="1:26" ht="17.25" customHeight="1" x14ac:dyDescent="0.2">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spans="1:26" ht="17.25" customHeight="1" x14ac:dyDescent="0.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spans="1:26" ht="17.25" customHeight="1" x14ac:dyDescent="0.2">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spans="1:26" ht="17.25" customHeight="1" x14ac:dyDescent="0.2">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spans="1:26" ht="17.25" customHeight="1" x14ac:dyDescent="0.2">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spans="1:26" ht="17.25" customHeight="1" x14ac:dyDescent="0.2">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spans="1:26" ht="17.25" customHeight="1" x14ac:dyDescent="0.2">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spans="1:26" ht="17.25" customHeight="1" x14ac:dyDescent="0.2">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spans="1:26" ht="17.25" customHeight="1" x14ac:dyDescent="0.2">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spans="1:26" ht="17.25" customHeight="1" x14ac:dyDescent="0.2">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spans="1:26" ht="17.25" customHeight="1" x14ac:dyDescent="0.2">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spans="1:26" ht="17.25" customHeight="1" x14ac:dyDescent="0.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spans="1:26" ht="17.25" customHeight="1" x14ac:dyDescent="0.2">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spans="1:26" ht="17.25" customHeight="1" x14ac:dyDescent="0.2">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spans="1:26" ht="17.25" customHeight="1" x14ac:dyDescent="0.2">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spans="1:26" ht="17.25" customHeight="1" x14ac:dyDescent="0.2">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spans="1:26" ht="17.25" customHeight="1" x14ac:dyDescent="0.2">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spans="1:26" ht="17.25" customHeight="1" x14ac:dyDescent="0.2">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spans="1:26" ht="17.25" customHeight="1" x14ac:dyDescent="0.2">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spans="1:26" ht="17.25" customHeight="1" x14ac:dyDescent="0.2">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spans="1:26" ht="17.25" customHeight="1" x14ac:dyDescent="0.2">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spans="1:26" ht="17.25" customHeight="1" x14ac:dyDescent="0.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spans="1:26" ht="17.25" customHeight="1" x14ac:dyDescent="0.2">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spans="1:26" ht="17.25" customHeight="1" x14ac:dyDescent="0.2">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spans="1:26" ht="17.25" customHeight="1" x14ac:dyDescent="0.2">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spans="1:26" ht="17.25" customHeight="1" x14ac:dyDescent="0.2">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spans="1:26" ht="17.25" customHeight="1" x14ac:dyDescent="0.2">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spans="1:26" ht="17.25" customHeight="1" x14ac:dyDescent="0.2">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spans="1:26" ht="17.25" customHeight="1" x14ac:dyDescent="0.2">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spans="1:26" ht="17.25" customHeight="1" x14ac:dyDescent="0.2">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spans="1:26" ht="17.25" customHeight="1" x14ac:dyDescent="0.2">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spans="1:26" ht="17.25" customHeight="1" x14ac:dyDescent="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spans="1:26" ht="17.25" customHeight="1" x14ac:dyDescent="0.2">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spans="1:26" ht="17.25" customHeight="1" x14ac:dyDescent="0.2">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spans="1:26" ht="17.25" customHeight="1" x14ac:dyDescent="0.2">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spans="1:26" ht="17.25" customHeight="1" x14ac:dyDescent="0.2">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spans="1:26" ht="17.25" customHeight="1" x14ac:dyDescent="0.2">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spans="1:26" ht="17.25" customHeight="1" x14ac:dyDescent="0.2">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spans="1:26" ht="17.25" customHeight="1" x14ac:dyDescent="0.2">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spans="1:26" ht="17.25" customHeight="1" x14ac:dyDescent="0.2">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spans="1:26" ht="17.25" customHeight="1" x14ac:dyDescent="0.2">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spans="1:26" ht="17.25" customHeight="1" x14ac:dyDescent="0.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spans="1:26" ht="17.25" customHeight="1" x14ac:dyDescent="0.2">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spans="1:26" ht="17.25" customHeight="1" x14ac:dyDescent="0.2">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spans="1:26" ht="17.25" customHeight="1" x14ac:dyDescent="0.2">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spans="1:26" ht="17.25" customHeight="1" x14ac:dyDescent="0.2">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spans="1:26" ht="17.25" customHeight="1" x14ac:dyDescent="0.2">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spans="1:26" ht="17.25" customHeight="1" x14ac:dyDescent="0.2">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spans="1:26" ht="17.25" customHeight="1" x14ac:dyDescent="0.2">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spans="1:26" ht="17.25" customHeight="1" x14ac:dyDescent="0.2">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spans="1:26" ht="17.25" customHeight="1" x14ac:dyDescent="0.2">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spans="1:26" ht="17.25" customHeight="1" x14ac:dyDescent="0.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spans="1:26" ht="17.25" customHeight="1" x14ac:dyDescent="0.2">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spans="1:26" ht="17.25" customHeight="1" x14ac:dyDescent="0.2">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spans="1:26" ht="17.25" customHeight="1" x14ac:dyDescent="0.2">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spans="1:26" ht="17.25" customHeight="1" x14ac:dyDescent="0.2">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spans="1:26" ht="17.25" customHeight="1" x14ac:dyDescent="0.2">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spans="1:26" ht="17.25" customHeight="1" x14ac:dyDescent="0.2">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spans="1:26" ht="17.25" customHeight="1" x14ac:dyDescent="0.2">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spans="1:26" ht="17.25" customHeight="1" x14ac:dyDescent="0.2">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spans="1:26" ht="17.25" customHeight="1" x14ac:dyDescent="0.2">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spans="1:26" ht="17.25" customHeight="1" x14ac:dyDescent="0.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spans="1:26" ht="17.25" customHeight="1" x14ac:dyDescent="0.2">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spans="1:26" ht="17.25" customHeight="1" x14ac:dyDescent="0.2">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spans="1:26" ht="17.25" customHeight="1" x14ac:dyDescent="0.2">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spans="1:26" ht="17.25" customHeight="1" x14ac:dyDescent="0.2">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spans="1:26" ht="17.25" customHeight="1" x14ac:dyDescent="0.2">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spans="1:26" ht="17.25" customHeight="1" x14ac:dyDescent="0.2">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spans="1:26" ht="17.25" customHeight="1" x14ac:dyDescent="0.2">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spans="1:26" ht="17.25" customHeight="1" x14ac:dyDescent="0.2">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spans="1:26" ht="17.25" customHeight="1" x14ac:dyDescent="0.2">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spans="1:26" ht="17.25" customHeight="1" x14ac:dyDescent="0.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spans="1:26" ht="17.25" customHeight="1" x14ac:dyDescent="0.2">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spans="1:26" ht="17.25" customHeight="1" x14ac:dyDescent="0.2">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spans="1:26" ht="17.25" customHeight="1" x14ac:dyDescent="0.2">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spans="1:26" ht="17.25" customHeight="1" x14ac:dyDescent="0.2">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spans="1:26" ht="17.25" customHeight="1" x14ac:dyDescent="0.2">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spans="1:26" ht="17.25" customHeight="1" x14ac:dyDescent="0.2">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spans="1:26" ht="17.25" customHeight="1" x14ac:dyDescent="0.2">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spans="1:26" ht="17.25" customHeight="1" x14ac:dyDescent="0.2">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spans="1:26" ht="17.25" customHeight="1" x14ac:dyDescent="0.2">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spans="1:26" ht="17.25" customHeight="1" x14ac:dyDescent="0.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spans="1:26" ht="17.25" customHeight="1" x14ac:dyDescent="0.2">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spans="1:26" ht="17.25" customHeight="1" x14ac:dyDescent="0.2">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spans="1:26" ht="17.25" customHeight="1" x14ac:dyDescent="0.2">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spans="1:26" ht="17.25" customHeight="1" x14ac:dyDescent="0.2">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spans="1:26" ht="17.25" customHeight="1" x14ac:dyDescent="0.2">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spans="1:26" ht="17.25" customHeight="1" x14ac:dyDescent="0.2">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spans="1:26" ht="17.25" customHeight="1" x14ac:dyDescent="0.2">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spans="1:26" ht="17.25" customHeight="1" x14ac:dyDescent="0.2">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spans="1:26" ht="17.25" customHeight="1" x14ac:dyDescent="0.2">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spans="1:26" ht="17.25" customHeight="1" x14ac:dyDescent="0.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spans="1:26" ht="17.25" customHeight="1" x14ac:dyDescent="0.2">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spans="1:26" ht="17.25" customHeight="1" x14ac:dyDescent="0.2">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spans="1:26" ht="17.25" customHeight="1" x14ac:dyDescent="0.2">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spans="1:26" ht="17.25" customHeight="1" x14ac:dyDescent="0.2">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spans="1:26" ht="17.25" customHeight="1" x14ac:dyDescent="0.2">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spans="1:26" ht="17.25" customHeight="1" x14ac:dyDescent="0.2">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spans="1:26" ht="17.25" customHeight="1" x14ac:dyDescent="0.2">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spans="1:26" ht="17.25" customHeight="1" x14ac:dyDescent="0.2">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spans="1:26" ht="17.25" customHeight="1" x14ac:dyDescent="0.2">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spans="1:26" ht="17.25" customHeight="1" x14ac:dyDescent="0.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spans="1:26" ht="17.25" customHeight="1" x14ac:dyDescent="0.2">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spans="1:26" ht="17.25" customHeight="1" x14ac:dyDescent="0.2">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spans="1:26" ht="17.25" customHeight="1" x14ac:dyDescent="0.2">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spans="1:26" ht="17.25" customHeight="1" x14ac:dyDescent="0.2">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spans="1:26" ht="17.25" customHeight="1" x14ac:dyDescent="0.2">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spans="1:26" ht="17.25" customHeight="1" x14ac:dyDescent="0.2">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spans="1:26" ht="17.25" customHeight="1" x14ac:dyDescent="0.2">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spans="1:26" ht="17.25" customHeight="1" x14ac:dyDescent="0.2">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spans="1:26" ht="17.25" customHeight="1" x14ac:dyDescent="0.2">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spans="1:26" ht="17.25" customHeight="1" x14ac:dyDescent="0.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spans="1:26" ht="17.25" customHeight="1" x14ac:dyDescent="0.2">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spans="1:26" ht="17.25" customHeight="1" x14ac:dyDescent="0.2">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spans="1:26" ht="17.25" customHeight="1" x14ac:dyDescent="0.2">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spans="1:26" ht="17.25" customHeight="1" x14ac:dyDescent="0.2">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spans="1:26" ht="17.25" customHeight="1" x14ac:dyDescent="0.2">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spans="1:26" ht="17.25" customHeight="1" x14ac:dyDescent="0.2">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spans="1:26" ht="17.25" customHeight="1" x14ac:dyDescent="0.2">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spans="1:26" ht="17.25" customHeight="1" x14ac:dyDescent="0.2">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spans="1:26" ht="17.25" customHeight="1" x14ac:dyDescent="0.2">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spans="1:26" ht="17.25" customHeight="1" x14ac:dyDescent="0.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spans="1:26" ht="17.25" customHeight="1" x14ac:dyDescent="0.2">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spans="1:26" ht="17.25" customHeight="1" x14ac:dyDescent="0.2">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spans="1:26" ht="17.25" customHeight="1" x14ac:dyDescent="0.2">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spans="1:26" ht="17.25" customHeight="1" x14ac:dyDescent="0.2">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spans="1:26" ht="17.25" customHeight="1" x14ac:dyDescent="0.2">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spans="1:26" ht="17.25" customHeight="1" x14ac:dyDescent="0.2">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spans="1:26" ht="17.25" customHeight="1" x14ac:dyDescent="0.2">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spans="1:26" ht="17.25" customHeight="1" x14ac:dyDescent="0.2">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spans="1:26" ht="17.25" customHeight="1" x14ac:dyDescent="0.2">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spans="1:26" ht="17.25" customHeight="1" x14ac:dyDescent="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spans="1:26" ht="17.25" customHeight="1" x14ac:dyDescent="0.2">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spans="1:26" ht="17.25" customHeight="1" x14ac:dyDescent="0.2">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spans="1:26" ht="17.25" customHeight="1" x14ac:dyDescent="0.2">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spans="1:26" ht="17.25" customHeight="1" x14ac:dyDescent="0.2">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spans="1:26" ht="17.25" customHeight="1" x14ac:dyDescent="0.2">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spans="1:26" ht="17.25" customHeight="1" x14ac:dyDescent="0.2">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spans="1:26" ht="17.25" customHeight="1" x14ac:dyDescent="0.2">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spans="1:26" ht="17.25" customHeight="1" x14ac:dyDescent="0.2">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spans="1:26" ht="17.25" customHeight="1" x14ac:dyDescent="0.2">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spans="1:26" ht="17.25" customHeight="1" x14ac:dyDescent="0.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spans="1:26" ht="17.25" customHeight="1" x14ac:dyDescent="0.2">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spans="1:26" ht="17.25" customHeight="1" x14ac:dyDescent="0.2">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spans="1:26" ht="17.25" customHeight="1" x14ac:dyDescent="0.2">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spans="1:26" ht="17.25" customHeight="1" x14ac:dyDescent="0.2">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spans="1:26" ht="17.25" customHeight="1" x14ac:dyDescent="0.2">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spans="1:26" ht="17.25" customHeight="1" x14ac:dyDescent="0.2">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spans="1:26" ht="17.25" customHeight="1" x14ac:dyDescent="0.2">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spans="1:26" ht="17.25" customHeight="1" x14ac:dyDescent="0.2">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spans="1:26" ht="17.25" customHeight="1" x14ac:dyDescent="0.2">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spans="1:26" ht="17.25" customHeight="1" x14ac:dyDescent="0.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spans="1:26" ht="17.25" customHeight="1" x14ac:dyDescent="0.2">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spans="1:26" ht="17.25" customHeight="1" x14ac:dyDescent="0.2">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spans="1:26" ht="17.25" customHeight="1" x14ac:dyDescent="0.2">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spans="1:26" ht="17.25" customHeight="1" x14ac:dyDescent="0.2">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spans="1:26" ht="17.25" customHeight="1" x14ac:dyDescent="0.2">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spans="1:26" ht="17.25" customHeight="1" x14ac:dyDescent="0.2">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spans="1:26" ht="17.25" customHeight="1" x14ac:dyDescent="0.2">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spans="1:26" ht="17.25" customHeight="1" x14ac:dyDescent="0.2">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spans="1:26" ht="17.25" customHeight="1" x14ac:dyDescent="0.2">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spans="1:26" ht="17.25" customHeight="1" x14ac:dyDescent="0.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spans="1:26" ht="17.25" customHeight="1" x14ac:dyDescent="0.2">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spans="1:26" ht="17.25" customHeight="1" x14ac:dyDescent="0.2">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spans="1:26" ht="17.25" customHeight="1" x14ac:dyDescent="0.2">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spans="1:26" ht="17.25" customHeight="1" x14ac:dyDescent="0.2">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spans="1:26" ht="17.25" customHeight="1" x14ac:dyDescent="0.2">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spans="1:26" ht="17.25" customHeight="1" x14ac:dyDescent="0.2">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spans="1:26" ht="17.25" customHeight="1" x14ac:dyDescent="0.2">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spans="1:26" ht="17.25" customHeight="1" x14ac:dyDescent="0.2">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spans="1:26" ht="17.25" customHeight="1" x14ac:dyDescent="0.2">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spans="1:26" ht="17.25" customHeight="1" x14ac:dyDescent="0.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spans="1:26" ht="17.25" customHeight="1" x14ac:dyDescent="0.2">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spans="1:26" ht="17.25" customHeight="1" x14ac:dyDescent="0.2">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spans="1:26" ht="17.25" customHeight="1" x14ac:dyDescent="0.2">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spans="1:26" ht="17.25" customHeight="1" x14ac:dyDescent="0.2">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spans="1:26" ht="17.25" customHeight="1" x14ac:dyDescent="0.2">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spans="1:26" ht="17.25" customHeight="1" x14ac:dyDescent="0.2">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spans="1:26" ht="17.25" customHeight="1" x14ac:dyDescent="0.2">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spans="1:26" ht="17.25" customHeight="1" x14ac:dyDescent="0.2">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spans="1:26" ht="17.25" customHeight="1" x14ac:dyDescent="0.2">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spans="1:26" ht="17.25" customHeight="1" x14ac:dyDescent="0.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spans="1:26" ht="17.25" customHeight="1" x14ac:dyDescent="0.2">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spans="1:26" ht="17.25" customHeight="1" x14ac:dyDescent="0.2">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spans="1:26" ht="17.25" customHeight="1" x14ac:dyDescent="0.2">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spans="1:26" ht="17.25" customHeight="1" x14ac:dyDescent="0.2">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spans="1:26" ht="17.25" customHeight="1" x14ac:dyDescent="0.2">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spans="1:26" ht="17.25" customHeight="1" x14ac:dyDescent="0.2">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spans="1:26" ht="17.25" customHeight="1" x14ac:dyDescent="0.2">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spans="1:26" ht="17.25" customHeight="1" x14ac:dyDescent="0.2">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spans="1:26" ht="17.25" customHeight="1" x14ac:dyDescent="0.2">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spans="1:26" ht="17.25" customHeight="1" x14ac:dyDescent="0.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spans="1:26" ht="17.25" customHeight="1" x14ac:dyDescent="0.2">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spans="1:26" ht="17.25" customHeight="1" x14ac:dyDescent="0.2">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spans="1:26" ht="17.25" customHeight="1" x14ac:dyDescent="0.2">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spans="1:26" ht="17.25" customHeight="1" x14ac:dyDescent="0.2">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spans="1:26" ht="17.25" customHeight="1" x14ac:dyDescent="0.2">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spans="1:26" ht="17.25" customHeight="1" x14ac:dyDescent="0.2">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spans="1:26" ht="17.25" customHeight="1" x14ac:dyDescent="0.2">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spans="1:26" ht="17.25" customHeight="1" x14ac:dyDescent="0.2">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spans="1:26" ht="17.25" customHeight="1" x14ac:dyDescent="0.2">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spans="1:26" ht="17.25" customHeight="1" x14ac:dyDescent="0.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spans="1:26" ht="17.25" customHeight="1" x14ac:dyDescent="0.2">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spans="1:26" ht="17.25" customHeight="1" x14ac:dyDescent="0.2">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spans="1:26" ht="17.25" customHeight="1" x14ac:dyDescent="0.2">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spans="1:26" ht="17.25" customHeight="1" x14ac:dyDescent="0.2">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spans="1:26" ht="17.25" customHeight="1" x14ac:dyDescent="0.2">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spans="1:26" ht="17.25" customHeight="1" x14ac:dyDescent="0.2">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spans="1:26" ht="17.25" customHeight="1" x14ac:dyDescent="0.2">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spans="1:26" ht="17.25" customHeight="1" x14ac:dyDescent="0.2">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spans="1:26" ht="17.25" customHeight="1" x14ac:dyDescent="0.2">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spans="1:26" ht="17.25" customHeight="1" x14ac:dyDescent="0.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spans="1:26" ht="17.25" customHeight="1" x14ac:dyDescent="0.2">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spans="1:26" ht="17.25" customHeight="1" x14ac:dyDescent="0.2">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spans="1:26" ht="17.25" customHeight="1" x14ac:dyDescent="0.2">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spans="1:26" ht="17.25" customHeight="1" x14ac:dyDescent="0.2">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spans="1:26" ht="17.25" customHeight="1" x14ac:dyDescent="0.2">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spans="1:26" ht="17.25" customHeight="1" x14ac:dyDescent="0.2">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spans="1:26" ht="17.25" customHeight="1" x14ac:dyDescent="0.2">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spans="1:26" ht="17.25" customHeight="1" x14ac:dyDescent="0.2">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spans="1:26" ht="17.25" customHeight="1" x14ac:dyDescent="0.2">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spans="1:26" ht="17.25" customHeight="1" x14ac:dyDescent="0.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spans="1:26" ht="17.25" customHeight="1" x14ac:dyDescent="0.2">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spans="1:26" ht="17.25" customHeight="1" x14ac:dyDescent="0.2">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spans="1:26" ht="17.25" customHeight="1" x14ac:dyDescent="0.2">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spans="1:26" ht="17.25" customHeight="1" x14ac:dyDescent="0.2">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spans="1:26" ht="17.25" customHeight="1" x14ac:dyDescent="0.2">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spans="1:26" ht="17.25" customHeight="1" x14ac:dyDescent="0.2">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spans="1:26" ht="17.25" customHeight="1" x14ac:dyDescent="0.2">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spans="1:26" ht="17.25" customHeight="1" x14ac:dyDescent="0.2">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spans="1:26" ht="17.25" customHeight="1" x14ac:dyDescent="0.2">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spans="1:26" ht="17.25" customHeight="1" x14ac:dyDescent="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spans="1:26" ht="17.25" customHeight="1" x14ac:dyDescent="0.2">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spans="1:26" ht="17.25" customHeight="1" x14ac:dyDescent="0.2">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spans="1:26" ht="17.25" customHeight="1" x14ac:dyDescent="0.2">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spans="1:26" ht="17.25" customHeight="1" x14ac:dyDescent="0.2">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spans="1:26" ht="17.25" customHeight="1" x14ac:dyDescent="0.2">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spans="1:26" ht="17.25" customHeight="1" x14ac:dyDescent="0.2">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spans="1:26" ht="17.25" customHeight="1" x14ac:dyDescent="0.2">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spans="1:26" ht="17.25" customHeight="1" x14ac:dyDescent="0.2">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spans="1:26" ht="17.25" customHeight="1" x14ac:dyDescent="0.2">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spans="1:26" ht="17.25" customHeight="1" x14ac:dyDescent="0.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spans="1:26" ht="17.25" customHeight="1" x14ac:dyDescent="0.2">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spans="1:26" ht="17.25" customHeight="1" x14ac:dyDescent="0.2">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spans="1:26" ht="17.25" customHeight="1" x14ac:dyDescent="0.2">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spans="1:26" ht="17.25" customHeight="1" x14ac:dyDescent="0.2">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spans="1:26" ht="17.25" customHeight="1" x14ac:dyDescent="0.2">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spans="1:26" ht="17.25" customHeight="1" x14ac:dyDescent="0.2">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spans="1:26" ht="17.25" customHeight="1" x14ac:dyDescent="0.2">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spans="1:26" ht="17.25" customHeight="1" x14ac:dyDescent="0.2">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spans="1:26" ht="17.25" customHeight="1" x14ac:dyDescent="0.2">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spans="1:26" ht="17.25" customHeight="1" x14ac:dyDescent="0.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spans="1:26" ht="17.25" customHeight="1" x14ac:dyDescent="0.2">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spans="1:26" ht="17.25" customHeight="1" x14ac:dyDescent="0.2">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spans="1:26" ht="17.25" customHeight="1" x14ac:dyDescent="0.2">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spans="1:26" ht="17.25" customHeight="1" x14ac:dyDescent="0.2">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spans="1:26" ht="17.25" customHeight="1" x14ac:dyDescent="0.2">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spans="1:26" ht="17.25" customHeight="1" x14ac:dyDescent="0.2">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spans="1:26" ht="17.25" customHeight="1" x14ac:dyDescent="0.2">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spans="1:26" ht="17.25" customHeight="1" x14ac:dyDescent="0.2">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spans="1:26" ht="17.25" customHeight="1" x14ac:dyDescent="0.2">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spans="1:26" ht="17.25" customHeight="1" x14ac:dyDescent="0.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spans="1:26" ht="17.25" customHeight="1" x14ac:dyDescent="0.2">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spans="1:26" ht="17.25" customHeight="1" x14ac:dyDescent="0.2">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spans="1:26" ht="17.25" customHeight="1" x14ac:dyDescent="0.2">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spans="1:26" ht="17.25" customHeight="1" x14ac:dyDescent="0.2">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spans="1:26" ht="17.25" customHeight="1" x14ac:dyDescent="0.2">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spans="1:26" ht="17.25" customHeight="1" x14ac:dyDescent="0.2">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spans="1:26" ht="17.25" customHeight="1" x14ac:dyDescent="0.2">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spans="1:26" ht="17.25" customHeight="1" x14ac:dyDescent="0.2">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spans="1:26" ht="17.25" customHeight="1" x14ac:dyDescent="0.2">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spans="1:26" ht="17.25" customHeight="1" x14ac:dyDescent="0.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spans="1:26" ht="17.25" customHeight="1" x14ac:dyDescent="0.2">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spans="1:26" ht="17.25" customHeight="1" x14ac:dyDescent="0.2">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spans="1:26" ht="17.25" customHeight="1" x14ac:dyDescent="0.2">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spans="1:26" ht="17.25" customHeight="1" x14ac:dyDescent="0.2">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spans="1:26" ht="17.25" customHeight="1" x14ac:dyDescent="0.2">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spans="1:26" ht="17.25" customHeight="1" x14ac:dyDescent="0.2">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spans="1:26" ht="17.25" customHeight="1" x14ac:dyDescent="0.2">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spans="1:26" ht="17.25" customHeight="1" x14ac:dyDescent="0.2">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spans="1:26" ht="17.25" customHeight="1" x14ac:dyDescent="0.2">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spans="1:26" ht="17.25" customHeight="1" x14ac:dyDescent="0.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spans="1:26" ht="17.25" customHeight="1" x14ac:dyDescent="0.2">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spans="1:26" ht="17.25" customHeight="1" x14ac:dyDescent="0.2">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spans="1:26" ht="17.25" customHeight="1" x14ac:dyDescent="0.2">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spans="1:26" ht="17.25" customHeight="1" x14ac:dyDescent="0.2">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spans="1:26" ht="17.25" customHeight="1" x14ac:dyDescent="0.2">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spans="1:26" ht="17.25" customHeight="1" x14ac:dyDescent="0.2">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spans="1:26" ht="17.25" customHeight="1" x14ac:dyDescent="0.2">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spans="1:26" ht="17.25" customHeight="1" x14ac:dyDescent="0.2">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spans="1:26" ht="17.25" customHeight="1" x14ac:dyDescent="0.2">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spans="1:26" ht="17.25" customHeight="1" x14ac:dyDescent="0.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spans="1:26" ht="17.25" customHeight="1" x14ac:dyDescent="0.2">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spans="1:26" ht="17.25" customHeight="1" x14ac:dyDescent="0.2">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spans="1:26" ht="17.25" customHeight="1" x14ac:dyDescent="0.2">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spans="1:26" ht="17.25" customHeight="1" x14ac:dyDescent="0.2">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spans="1:26" ht="17.25" customHeight="1" x14ac:dyDescent="0.2">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spans="1:26" ht="17.25" customHeight="1" x14ac:dyDescent="0.2">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spans="1:26" ht="17.25" customHeight="1" x14ac:dyDescent="0.2">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spans="1:26" ht="17.25" customHeight="1" x14ac:dyDescent="0.2">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spans="1:26" ht="17.25" customHeight="1" x14ac:dyDescent="0.2">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spans="1:26" ht="17.25" customHeight="1" x14ac:dyDescent="0.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spans="1:26" ht="17.25" customHeight="1" x14ac:dyDescent="0.2">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spans="1:26" ht="17.25" customHeight="1" x14ac:dyDescent="0.2">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spans="1:26" ht="17.25" customHeight="1" x14ac:dyDescent="0.2">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spans="1:26" ht="17.25" customHeight="1" x14ac:dyDescent="0.2">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spans="1:26" ht="17.25" customHeight="1" x14ac:dyDescent="0.2">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spans="1:26" ht="17.25" customHeight="1" x14ac:dyDescent="0.2">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spans="1:26" ht="17.25" customHeight="1" x14ac:dyDescent="0.2">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spans="1:26" ht="17.25" customHeight="1" x14ac:dyDescent="0.2">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spans="1:26" ht="17.25" customHeight="1" x14ac:dyDescent="0.2">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spans="1:26" ht="17.25" customHeight="1" x14ac:dyDescent="0.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spans="1:26" ht="17.25" customHeight="1" x14ac:dyDescent="0.2">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spans="1:26" ht="17.25" customHeight="1" x14ac:dyDescent="0.2">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spans="1:26" ht="17.25" customHeight="1" x14ac:dyDescent="0.2">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spans="1:26" ht="17.25" customHeight="1" x14ac:dyDescent="0.2">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spans="1:26" ht="17.25" customHeight="1" x14ac:dyDescent="0.2">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spans="1:26" ht="17.25" customHeight="1" x14ac:dyDescent="0.2">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spans="1:26" ht="17.25" customHeight="1" x14ac:dyDescent="0.2">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spans="1:26" ht="17.25" customHeight="1" x14ac:dyDescent="0.2">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spans="1:26" ht="17.25" customHeight="1" x14ac:dyDescent="0.2">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spans="1:26" ht="17.25" customHeight="1" x14ac:dyDescent="0.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spans="1:26" ht="17.25" customHeight="1" x14ac:dyDescent="0.2">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spans="1:26" ht="17.25" customHeight="1" x14ac:dyDescent="0.2">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spans="1:26" ht="17.25" customHeight="1" x14ac:dyDescent="0.2">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spans="1:26" ht="17.25" customHeight="1" x14ac:dyDescent="0.2">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spans="1:26" ht="17.25" customHeight="1" x14ac:dyDescent="0.2">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spans="1:26" ht="17.25" customHeight="1" x14ac:dyDescent="0.2">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spans="1:26" ht="17.25" customHeight="1" x14ac:dyDescent="0.2">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spans="1:26" ht="17.25" customHeight="1" x14ac:dyDescent="0.2">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spans="1:26" ht="17.25" customHeight="1" x14ac:dyDescent="0.2">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spans="1:26" ht="17.25" customHeight="1" x14ac:dyDescent="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spans="1:26" ht="17.25" customHeight="1" x14ac:dyDescent="0.2">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spans="1:26" ht="17.25" customHeight="1" x14ac:dyDescent="0.2">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spans="1:26" ht="17.25" customHeight="1" x14ac:dyDescent="0.2">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spans="1:26" ht="17.25" customHeight="1" x14ac:dyDescent="0.2">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spans="1:26" ht="17.25" customHeight="1" x14ac:dyDescent="0.2">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spans="1:26" ht="17.25" customHeight="1" x14ac:dyDescent="0.2">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spans="1:26" ht="17.25" customHeight="1" x14ac:dyDescent="0.2">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spans="1:26" ht="17.25" customHeight="1" x14ac:dyDescent="0.2">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spans="1:26" ht="17.25" customHeight="1" x14ac:dyDescent="0.2">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spans="1:26" ht="17.25" customHeight="1" x14ac:dyDescent="0.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spans="1:26" ht="17.25" customHeight="1" x14ac:dyDescent="0.2">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spans="1:26" ht="17.25" customHeight="1" x14ac:dyDescent="0.2">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spans="1:26" ht="17.25" customHeight="1" x14ac:dyDescent="0.2">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spans="1:26" ht="17.25" customHeight="1" x14ac:dyDescent="0.2">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spans="1:26" ht="17.25" customHeight="1" x14ac:dyDescent="0.2">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spans="1:26" ht="17.25" customHeight="1" x14ac:dyDescent="0.2">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spans="1:26" ht="17.25" customHeight="1" x14ac:dyDescent="0.2">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spans="1:26" ht="17.25" customHeight="1" x14ac:dyDescent="0.2">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spans="1:26" ht="17.25" customHeight="1" x14ac:dyDescent="0.2">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spans="1:26" ht="17.25" customHeight="1" x14ac:dyDescent="0.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spans="1:26" ht="17.25" customHeight="1" x14ac:dyDescent="0.2">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spans="1:26" ht="17.25" customHeight="1" x14ac:dyDescent="0.2">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spans="1:26" ht="17.25" customHeight="1" x14ac:dyDescent="0.2">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spans="1:26" ht="17.25" customHeight="1" x14ac:dyDescent="0.2">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spans="1:26" ht="17.25" customHeight="1" x14ac:dyDescent="0.2">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spans="1:26" ht="17.25" customHeight="1" x14ac:dyDescent="0.2">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spans="1:26" ht="17.25" customHeight="1" x14ac:dyDescent="0.2">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spans="1:26" ht="17.25" customHeight="1" x14ac:dyDescent="0.2">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spans="1:26" ht="17.25" customHeight="1" x14ac:dyDescent="0.2">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spans="1:26" ht="17.25" customHeight="1" x14ac:dyDescent="0.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spans="1:26" ht="17.25" customHeight="1" x14ac:dyDescent="0.2">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spans="1:26" ht="17.25" customHeight="1" x14ac:dyDescent="0.2">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spans="1:26" ht="17.25" customHeight="1" x14ac:dyDescent="0.2">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spans="1:26" ht="17.25" customHeight="1" x14ac:dyDescent="0.2">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spans="1:26" ht="17.25" customHeight="1" x14ac:dyDescent="0.2">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spans="1:26" ht="17.25" customHeight="1" x14ac:dyDescent="0.2">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spans="1:26" ht="17.25" customHeight="1" x14ac:dyDescent="0.2">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spans="1:26" ht="17.25" customHeight="1" x14ac:dyDescent="0.2">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spans="1:26" ht="17.25" customHeight="1" x14ac:dyDescent="0.2">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spans="1:26" ht="17.25" customHeight="1" x14ac:dyDescent="0.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spans="1:26" ht="17.25" customHeight="1" x14ac:dyDescent="0.2">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spans="1:26" ht="17.25" customHeight="1" x14ac:dyDescent="0.2">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spans="1:26" ht="17.25" customHeight="1" x14ac:dyDescent="0.2">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spans="1:26" ht="17.25" customHeight="1" x14ac:dyDescent="0.2">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spans="1:26" ht="17.25" customHeight="1" x14ac:dyDescent="0.2">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spans="1:26" ht="17.25" customHeight="1" x14ac:dyDescent="0.2">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spans="1:26" ht="17.25" customHeight="1" x14ac:dyDescent="0.2">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spans="1:26" ht="17.25" customHeight="1" x14ac:dyDescent="0.2">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spans="1:26" ht="17.25" customHeight="1" x14ac:dyDescent="0.2">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spans="1:26" ht="17.25" customHeight="1" x14ac:dyDescent="0.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spans="1:26" ht="17.25" customHeight="1" x14ac:dyDescent="0.2">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spans="1:26" ht="17.25" customHeight="1" x14ac:dyDescent="0.2">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spans="1:26" ht="17.25" customHeight="1" x14ac:dyDescent="0.2">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spans="1:26" ht="17.25" customHeight="1" x14ac:dyDescent="0.2">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spans="1:26" ht="17.25" customHeight="1" x14ac:dyDescent="0.2">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spans="1:26" ht="17.25" customHeight="1" x14ac:dyDescent="0.2">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spans="1:26" ht="17.25" customHeight="1" x14ac:dyDescent="0.2">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spans="1:26" ht="17.25" customHeight="1" x14ac:dyDescent="0.2">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spans="1:26" ht="17.25" customHeight="1" x14ac:dyDescent="0.2">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spans="1:26" ht="17.25" customHeight="1" x14ac:dyDescent="0.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spans="1:26" ht="17.25" customHeight="1" x14ac:dyDescent="0.2">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spans="1:26" ht="17.25" customHeight="1" x14ac:dyDescent="0.2">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spans="1:26" ht="17.25" customHeight="1" x14ac:dyDescent="0.2">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spans="1:26" ht="17.25" customHeight="1" x14ac:dyDescent="0.2">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spans="1:26" ht="17.25" customHeight="1" x14ac:dyDescent="0.2">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spans="1:26" ht="17.25" customHeight="1" x14ac:dyDescent="0.2">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spans="1:26" ht="17.25" customHeight="1" x14ac:dyDescent="0.2">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spans="1:26" ht="17.25" customHeight="1" x14ac:dyDescent="0.2">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spans="1:26" ht="17.25" customHeight="1" x14ac:dyDescent="0.2">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spans="1:26" ht="17.25" customHeight="1" x14ac:dyDescent="0.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spans="1:26" ht="17.25" customHeight="1" x14ac:dyDescent="0.2">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spans="1:26" ht="17.25" customHeight="1" x14ac:dyDescent="0.2">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spans="1:26" ht="17.25" customHeight="1" x14ac:dyDescent="0.2">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spans="1:26" ht="17.25" customHeight="1" x14ac:dyDescent="0.2">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spans="1:26" ht="17.25" customHeight="1" x14ac:dyDescent="0.2">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spans="1:26" ht="17.25" customHeight="1" x14ac:dyDescent="0.2">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spans="1:26" ht="17.25" customHeight="1" x14ac:dyDescent="0.2">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spans="1:26" ht="17.25" customHeight="1" x14ac:dyDescent="0.2">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spans="1:26" ht="17.25" customHeight="1" x14ac:dyDescent="0.2">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spans="1:26" ht="17.25" customHeight="1" x14ac:dyDescent="0.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spans="1:26" ht="17.25" customHeight="1" x14ac:dyDescent="0.2">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spans="1:26" ht="17.25" customHeight="1" x14ac:dyDescent="0.2">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spans="1:26" ht="17.25" customHeight="1" x14ac:dyDescent="0.2">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spans="1:26" ht="17.25" customHeight="1" x14ac:dyDescent="0.2">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spans="1:26" ht="17.25" customHeight="1" x14ac:dyDescent="0.2">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spans="1:26" ht="17.25" customHeight="1" x14ac:dyDescent="0.2">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spans="1:26" ht="17.25" customHeight="1" x14ac:dyDescent="0.2">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spans="1:26" ht="17.25" customHeight="1" x14ac:dyDescent="0.2">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spans="1:26" ht="17.25" customHeight="1" x14ac:dyDescent="0.2">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spans="1:26" ht="17.25" customHeight="1" x14ac:dyDescent="0.2">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spans="1:26" ht="17.25" customHeight="1" x14ac:dyDescent="0.2">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spans="1:26" ht="17.25" customHeight="1" x14ac:dyDescent="0.2">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spans="1:26" ht="17.25" customHeight="1" x14ac:dyDescent="0.2">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spans="1:26" ht="17.25" customHeight="1" x14ac:dyDescent="0.2">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spans="1:26" ht="17.25" customHeight="1" x14ac:dyDescent="0.2">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spans="1:26" ht="17.25" customHeight="1" x14ac:dyDescent="0.2">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spans="1:26" ht="17.25" customHeight="1" x14ac:dyDescent="0.2">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spans="1:26" ht="17.25" customHeight="1" x14ac:dyDescent="0.2">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6">
    <mergeCell ref="B52:B53"/>
    <mergeCell ref="C52:C53"/>
    <mergeCell ref="D52:E52"/>
    <mergeCell ref="F52:G52"/>
    <mergeCell ref="B33:C33"/>
    <mergeCell ref="B36:C36"/>
    <mergeCell ref="A41:I41"/>
    <mergeCell ref="A42:K42"/>
    <mergeCell ref="B44:C45"/>
    <mergeCell ref="B46:C46"/>
    <mergeCell ref="B47:C47"/>
    <mergeCell ref="B27:G27"/>
    <mergeCell ref="B28:C28"/>
    <mergeCell ref="B29:C29"/>
    <mergeCell ref="B32:C32"/>
    <mergeCell ref="B48:C48"/>
    <mergeCell ref="B5:C5"/>
    <mergeCell ref="B6:C6"/>
    <mergeCell ref="B7:C7"/>
    <mergeCell ref="E7:M7"/>
    <mergeCell ref="E9:L9"/>
    <mergeCell ref="B1:L1"/>
    <mergeCell ref="B2:M2"/>
    <mergeCell ref="B3:C3"/>
    <mergeCell ref="E3:M3"/>
    <mergeCell ref="B4:C4"/>
  </mergeCells>
  <dataValidations count="1">
    <dataValidation type="list" allowBlank="1" showErrorMessage="1" sqref="D5" xr:uid="{00000000-0002-0000-0700-000000000000}">
      <formula1>"I,II,III,IV"</formula1>
    </dataValidation>
  </dataValidations>
  <pageMargins left="0.20000000000000004" right="0.20000000000000004"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3E5A1"/>
  </sheetPr>
  <dimension ref="A1:Z1000"/>
  <sheetViews>
    <sheetView workbookViewId="0"/>
  </sheetViews>
  <sheetFormatPr baseColWidth="10" defaultColWidth="11.1640625" defaultRowHeight="15" customHeight="1" x14ac:dyDescent="0.2"/>
  <cols>
    <col min="1" max="1" width="8.5" customWidth="1"/>
    <col min="2" max="2" width="38.5" customWidth="1"/>
    <col min="3" max="3" width="33.5" customWidth="1"/>
    <col min="4" max="4" width="11" customWidth="1"/>
    <col min="5" max="5" width="24" customWidth="1"/>
    <col min="6" max="6" width="56.6640625" customWidth="1"/>
    <col min="7" max="7" width="26.6640625" customWidth="1"/>
    <col min="8" max="26" width="9.1640625" customWidth="1"/>
  </cols>
  <sheetData>
    <row r="1" spans="1:26" ht="16.5" customHeight="1" x14ac:dyDescent="0.2">
      <c r="A1" s="662" t="s">
        <v>348</v>
      </c>
      <c r="B1" s="661"/>
      <c r="C1" s="661"/>
      <c r="D1" s="661"/>
      <c r="E1" s="661"/>
      <c r="F1" s="661"/>
      <c r="G1" s="1"/>
      <c r="H1" s="1"/>
      <c r="I1" s="1"/>
      <c r="J1" s="1"/>
      <c r="K1" s="1"/>
      <c r="L1" s="1"/>
      <c r="M1" s="1"/>
      <c r="N1" s="1"/>
      <c r="O1" s="1"/>
      <c r="P1" s="1"/>
      <c r="Q1" s="1"/>
      <c r="R1" s="1"/>
      <c r="S1" s="1"/>
      <c r="T1" s="1"/>
      <c r="U1" s="1"/>
      <c r="V1" s="1"/>
      <c r="W1" s="1"/>
      <c r="X1" s="1"/>
      <c r="Y1" s="1"/>
      <c r="Z1" s="1"/>
    </row>
    <row r="2" spans="1:26" ht="61.5" customHeight="1" x14ac:dyDescent="0.2">
      <c r="A2" s="685" t="s">
        <v>99</v>
      </c>
      <c r="B2" s="661"/>
      <c r="C2" s="661"/>
      <c r="D2" s="661"/>
      <c r="E2" s="661"/>
      <c r="F2" s="661"/>
      <c r="G2" s="1"/>
      <c r="H2" s="1"/>
      <c r="I2" s="1"/>
      <c r="J2" s="1"/>
      <c r="K2" s="1"/>
      <c r="L2" s="1"/>
      <c r="M2" s="1"/>
      <c r="N2" s="1"/>
      <c r="O2" s="1"/>
      <c r="P2" s="1"/>
      <c r="Q2" s="1"/>
      <c r="R2" s="1"/>
      <c r="S2" s="1"/>
      <c r="T2" s="1"/>
      <c r="U2" s="1"/>
      <c r="V2" s="1"/>
      <c r="W2" s="1"/>
      <c r="X2" s="1"/>
      <c r="Y2" s="1"/>
      <c r="Z2" s="1"/>
    </row>
    <row r="3" spans="1:26" ht="16.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6.5" customHeight="1" x14ac:dyDescent="0.2">
      <c r="A4" s="59" t="s">
        <v>3</v>
      </c>
      <c r="B4" s="59" t="s">
        <v>100</v>
      </c>
      <c r="C4" s="59" t="s">
        <v>101</v>
      </c>
      <c r="D4" s="59" t="s">
        <v>102</v>
      </c>
      <c r="E4" s="59" t="s">
        <v>103</v>
      </c>
      <c r="F4" s="73" t="s">
        <v>21</v>
      </c>
      <c r="G4" s="1"/>
      <c r="H4" s="1"/>
      <c r="I4" s="1"/>
      <c r="J4" s="1"/>
      <c r="K4" s="1"/>
      <c r="L4" s="1"/>
      <c r="M4" s="1"/>
      <c r="N4" s="1"/>
      <c r="O4" s="1"/>
      <c r="P4" s="1"/>
      <c r="Q4" s="1"/>
      <c r="R4" s="1"/>
      <c r="S4" s="1"/>
      <c r="T4" s="1"/>
      <c r="U4" s="1"/>
      <c r="V4" s="1"/>
      <c r="W4" s="1"/>
      <c r="X4" s="1"/>
      <c r="Y4" s="1"/>
      <c r="Z4" s="1"/>
    </row>
    <row r="5" spans="1:26" ht="16.5" customHeight="1" x14ac:dyDescent="0.2">
      <c r="A5" s="44">
        <v>1</v>
      </c>
      <c r="B5" s="53" t="s">
        <v>349</v>
      </c>
      <c r="C5" s="40" t="s">
        <v>105</v>
      </c>
      <c r="D5" s="44" t="s">
        <v>106</v>
      </c>
      <c r="E5" s="79">
        <f>E6*E13</f>
        <v>3247794000</v>
      </c>
      <c r="F5" s="75"/>
      <c r="G5" s="80"/>
      <c r="H5" s="1"/>
      <c r="I5" s="1"/>
      <c r="J5" s="1"/>
      <c r="K5" s="1"/>
      <c r="L5" s="1"/>
      <c r="M5" s="1"/>
      <c r="N5" s="1"/>
      <c r="O5" s="1"/>
      <c r="P5" s="1"/>
      <c r="Q5" s="1"/>
      <c r="R5" s="1"/>
      <c r="S5" s="1"/>
      <c r="T5" s="1"/>
      <c r="U5" s="1"/>
      <c r="V5" s="1"/>
      <c r="W5" s="1"/>
      <c r="X5" s="1"/>
      <c r="Y5" s="1"/>
      <c r="Z5" s="1"/>
    </row>
    <row r="6" spans="1:26" ht="16.5" customHeight="1" x14ac:dyDescent="0.2">
      <c r="A6" s="44">
        <v>2</v>
      </c>
      <c r="B6" s="53" t="s">
        <v>107</v>
      </c>
      <c r="C6" s="40" t="s">
        <v>108</v>
      </c>
      <c r="D6" s="44" t="s">
        <v>106</v>
      </c>
      <c r="E6" s="79">
        <f>ROUND((E7*E8*(1+E8)^E13-E11*E8)/(((1+E8)^E13-1))*1.1,-3)</f>
        <v>541299000</v>
      </c>
      <c r="F6" s="81" t="s">
        <v>109</v>
      </c>
      <c r="G6" s="1"/>
      <c r="H6" s="1"/>
      <c r="I6" s="1"/>
      <c r="J6" s="1"/>
      <c r="K6" s="1"/>
      <c r="L6" s="1"/>
      <c r="M6" s="1"/>
      <c r="N6" s="1"/>
      <c r="O6" s="1"/>
      <c r="P6" s="1"/>
      <c r="Q6" s="1"/>
      <c r="R6" s="1"/>
      <c r="S6" s="1"/>
      <c r="T6" s="1"/>
      <c r="U6" s="1"/>
      <c r="V6" s="1"/>
      <c r="W6" s="1"/>
      <c r="X6" s="1"/>
      <c r="Y6" s="1"/>
      <c r="Z6" s="1"/>
    </row>
    <row r="7" spans="1:26" ht="16.5" customHeight="1" x14ac:dyDescent="0.2">
      <c r="A7" s="44" t="s">
        <v>110</v>
      </c>
      <c r="B7" s="53" t="s">
        <v>111</v>
      </c>
      <c r="C7" s="40" t="s">
        <v>112</v>
      </c>
      <c r="D7" s="44" t="s">
        <v>106</v>
      </c>
      <c r="E7" s="45">
        <f>'B11. Du toan GTPM '!D11</f>
        <v>4249443000</v>
      </c>
      <c r="F7" s="81" t="s">
        <v>350</v>
      </c>
      <c r="G7" s="1"/>
      <c r="H7" s="1"/>
      <c r="I7" s="1"/>
      <c r="J7" s="1"/>
      <c r="K7" s="1"/>
      <c r="L7" s="1"/>
      <c r="M7" s="1"/>
      <c r="N7" s="1"/>
      <c r="O7" s="1"/>
      <c r="P7" s="1"/>
      <c r="Q7" s="1"/>
      <c r="R7" s="1"/>
      <c r="S7" s="1"/>
      <c r="T7" s="1"/>
      <c r="U7" s="1"/>
      <c r="V7" s="1"/>
      <c r="W7" s="1"/>
      <c r="X7" s="1"/>
      <c r="Y7" s="1"/>
      <c r="Z7" s="1"/>
    </row>
    <row r="8" spans="1:26" ht="16.5" customHeight="1" x14ac:dyDescent="0.2">
      <c r="A8" s="44" t="s">
        <v>114</v>
      </c>
      <c r="B8" s="53" t="s">
        <v>115</v>
      </c>
      <c r="C8" s="40" t="s">
        <v>116</v>
      </c>
      <c r="D8" s="44" t="s">
        <v>117</v>
      </c>
      <c r="E8" s="82">
        <f>ROUND(E9/E10,4)</f>
        <v>2.0899999999999998E-2</v>
      </c>
      <c r="F8" s="83" t="s">
        <v>118</v>
      </c>
      <c r="G8" s="1"/>
      <c r="H8" s="1"/>
      <c r="I8" s="1"/>
      <c r="J8" s="1"/>
      <c r="K8" s="1"/>
      <c r="L8" s="1"/>
      <c r="M8" s="1"/>
      <c r="N8" s="1"/>
      <c r="O8" s="1"/>
      <c r="P8" s="1"/>
      <c r="Q8" s="1"/>
      <c r="R8" s="1"/>
      <c r="S8" s="1"/>
      <c r="T8" s="1"/>
      <c r="U8" s="1"/>
      <c r="V8" s="1"/>
      <c r="W8" s="1"/>
      <c r="X8" s="1"/>
      <c r="Y8" s="1"/>
      <c r="Z8" s="1"/>
    </row>
    <row r="9" spans="1:26" ht="16.5" customHeight="1" x14ac:dyDescent="0.2">
      <c r="A9" s="44" t="s">
        <v>119</v>
      </c>
      <c r="B9" s="53" t="s">
        <v>120</v>
      </c>
      <c r="C9" s="40" t="s">
        <v>121</v>
      </c>
      <c r="D9" s="44" t="s">
        <v>117</v>
      </c>
      <c r="E9" s="82">
        <f>'B10. Lãi suất'!G5</f>
        <v>4.1799999999999997E-2</v>
      </c>
      <c r="F9" s="83" t="s">
        <v>122</v>
      </c>
      <c r="G9" s="1"/>
      <c r="H9" s="1"/>
      <c r="I9" s="1"/>
      <c r="J9" s="1"/>
      <c r="K9" s="1"/>
      <c r="L9" s="1"/>
      <c r="M9" s="1"/>
      <c r="N9" s="1"/>
      <c r="O9" s="1"/>
      <c r="P9" s="1"/>
      <c r="Q9" s="1"/>
      <c r="R9" s="1"/>
      <c r="S9" s="1"/>
      <c r="T9" s="1"/>
      <c r="U9" s="1"/>
      <c r="V9" s="1"/>
      <c r="W9" s="1"/>
      <c r="X9" s="1"/>
      <c r="Y9" s="1"/>
      <c r="Z9" s="1"/>
    </row>
    <row r="10" spans="1:26" ht="16.5" customHeight="1" x14ac:dyDescent="0.2">
      <c r="A10" s="44" t="s">
        <v>123</v>
      </c>
      <c r="B10" s="53" t="s">
        <v>124</v>
      </c>
      <c r="C10" s="40" t="s">
        <v>125</v>
      </c>
      <c r="D10" s="44" t="s">
        <v>126</v>
      </c>
      <c r="E10" s="75">
        <v>2</v>
      </c>
      <c r="F10" s="83" t="s">
        <v>127</v>
      </c>
      <c r="G10" s="1"/>
      <c r="H10" s="1"/>
      <c r="I10" s="1"/>
      <c r="J10" s="1"/>
      <c r="K10" s="1"/>
      <c r="L10" s="1"/>
      <c r="M10" s="1"/>
      <c r="N10" s="1"/>
      <c r="O10" s="1"/>
      <c r="P10" s="1"/>
      <c r="Q10" s="1"/>
      <c r="R10" s="1"/>
      <c r="S10" s="1"/>
      <c r="T10" s="1"/>
      <c r="U10" s="1"/>
      <c r="V10" s="1"/>
      <c r="W10" s="1"/>
      <c r="X10" s="1"/>
      <c r="Y10" s="1"/>
      <c r="Z10" s="1"/>
    </row>
    <row r="11" spans="1:26" ht="16.5" customHeight="1" x14ac:dyDescent="0.2">
      <c r="A11" s="44" t="s">
        <v>128</v>
      </c>
      <c r="B11" s="53" t="s">
        <v>129</v>
      </c>
      <c r="C11" s="40" t="s">
        <v>130</v>
      </c>
      <c r="D11" s="44" t="s">
        <v>106</v>
      </c>
      <c r="E11" s="45">
        <f>ROUND(E7/E12*(E12-C17),0)</f>
        <v>1699777200</v>
      </c>
      <c r="F11" s="84"/>
      <c r="G11" s="1"/>
      <c r="H11" s="1"/>
      <c r="I11" s="1"/>
      <c r="J11" s="1"/>
      <c r="K11" s="1"/>
      <c r="L11" s="1"/>
      <c r="M11" s="1"/>
      <c r="N11" s="1"/>
      <c r="O11" s="1"/>
      <c r="P11" s="1"/>
      <c r="Q11" s="1"/>
      <c r="R11" s="1"/>
      <c r="S11" s="1"/>
      <c r="T11" s="1"/>
      <c r="U11" s="1"/>
      <c r="V11" s="1"/>
      <c r="W11" s="1"/>
      <c r="X11" s="1"/>
      <c r="Y11" s="1"/>
      <c r="Z11" s="1"/>
    </row>
    <row r="12" spans="1:26" ht="16.5" customHeight="1" x14ac:dyDescent="0.2">
      <c r="A12" s="44" t="s">
        <v>131</v>
      </c>
      <c r="B12" s="75" t="s">
        <v>132</v>
      </c>
      <c r="C12" s="44" t="s">
        <v>133</v>
      </c>
      <c r="D12" s="44" t="s">
        <v>134</v>
      </c>
      <c r="E12" s="75">
        <v>5</v>
      </c>
      <c r="F12" s="84"/>
      <c r="G12" s="1"/>
      <c r="H12" s="1"/>
      <c r="I12" s="1"/>
      <c r="J12" s="1"/>
      <c r="K12" s="1"/>
      <c r="L12" s="1"/>
      <c r="M12" s="1"/>
      <c r="N12" s="1"/>
      <c r="O12" s="1"/>
      <c r="P12" s="1"/>
      <c r="Q12" s="1"/>
      <c r="R12" s="1"/>
      <c r="S12" s="1"/>
      <c r="T12" s="1"/>
      <c r="U12" s="1"/>
      <c r="V12" s="1"/>
      <c r="W12" s="1"/>
      <c r="X12" s="1"/>
      <c r="Y12" s="1"/>
      <c r="Z12" s="1"/>
    </row>
    <row r="13" spans="1:26" ht="16.5" customHeight="1" x14ac:dyDescent="0.2">
      <c r="A13" s="44">
        <v>3</v>
      </c>
      <c r="B13" s="53" t="s">
        <v>135</v>
      </c>
      <c r="C13" s="40" t="s">
        <v>136</v>
      </c>
      <c r="D13" s="44" t="s">
        <v>126</v>
      </c>
      <c r="E13" s="75">
        <v>6</v>
      </c>
      <c r="F13" s="83" t="s">
        <v>137</v>
      </c>
      <c r="G13" s="1"/>
      <c r="H13" s="1"/>
      <c r="I13" s="1"/>
      <c r="J13" s="1"/>
      <c r="K13" s="1"/>
      <c r="L13" s="1"/>
      <c r="M13" s="1"/>
      <c r="N13" s="1"/>
      <c r="O13" s="1"/>
      <c r="P13" s="1"/>
      <c r="Q13" s="1"/>
      <c r="R13" s="1"/>
      <c r="S13" s="1"/>
      <c r="T13" s="1"/>
      <c r="U13" s="1"/>
      <c r="V13" s="1"/>
      <c r="W13" s="1"/>
      <c r="X13" s="1"/>
      <c r="Y13" s="1"/>
      <c r="Z13" s="1"/>
    </row>
    <row r="14" spans="1:26" ht="16.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6.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6.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6.5" customHeight="1" x14ac:dyDescent="0.2">
      <c r="A17" s="1"/>
      <c r="B17" s="85" t="s">
        <v>138</v>
      </c>
      <c r="C17" s="85">
        <v>3</v>
      </c>
      <c r="D17" s="85" t="s">
        <v>139</v>
      </c>
      <c r="E17" s="1"/>
      <c r="F17" s="1"/>
      <c r="G17" s="1"/>
      <c r="H17" s="1"/>
      <c r="I17" s="1"/>
      <c r="J17" s="1"/>
      <c r="K17" s="1"/>
      <c r="L17" s="1"/>
      <c r="M17" s="1"/>
      <c r="N17" s="1"/>
      <c r="O17" s="1"/>
      <c r="P17" s="1"/>
      <c r="Q17" s="1"/>
      <c r="R17" s="1"/>
      <c r="S17" s="1"/>
      <c r="T17" s="1"/>
      <c r="U17" s="1"/>
      <c r="V17" s="1"/>
      <c r="W17" s="1"/>
      <c r="X17" s="1"/>
      <c r="Y17" s="1"/>
      <c r="Z17" s="1"/>
    </row>
    <row r="18" spans="1:26" ht="16.5" customHeight="1" x14ac:dyDescent="0.2">
      <c r="A18" s="1"/>
      <c r="B18" s="85" t="s">
        <v>140</v>
      </c>
      <c r="C18" s="85">
        <f>E10</f>
        <v>2</v>
      </c>
      <c r="D18" s="85" t="s">
        <v>141</v>
      </c>
      <c r="E18" s="1"/>
      <c r="F18" s="1"/>
      <c r="G18" s="1"/>
      <c r="H18" s="1"/>
      <c r="I18" s="1"/>
      <c r="J18" s="1"/>
      <c r="K18" s="1"/>
      <c r="L18" s="1"/>
      <c r="M18" s="1"/>
      <c r="N18" s="1"/>
      <c r="O18" s="1"/>
      <c r="P18" s="1"/>
      <c r="Q18" s="1"/>
      <c r="R18" s="1"/>
      <c r="S18" s="1"/>
      <c r="T18" s="1"/>
      <c r="U18" s="1"/>
      <c r="V18" s="1"/>
      <c r="W18" s="1"/>
      <c r="X18" s="1"/>
      <c r="Y18" s="1"/>
      <c r="Z18" s="1"/>
    </row>
    <row r="19" spans="1:26" ht="16.5" customHeight="1" x14ac:dyDescent="0.2">
      <c r="A19" s="1"/>
      <c r="B19" s="85" t="s">
        <v>132</v>
      </c>
      <c r="C19" s="85">
        <v>5</v>
      </c>
      <c r="D19" s="85" t="s">
        <v>139</v>
      </c>
      <c r="E19" s="1"/>
      <c r="F19" s="1"/>
      <c r="G19" s="1"/>
      <c r="H19" s="1"/>
      <c r="I19" s="1"/>
      <c r="J19" s="1"/>
      <c r="K19" s="1"/>
      <c r="L19" s="1"/>
      <c r="M19" s="1"/>
      <c r="N19" s="1"/>
      <c r="O19" s="1"/>
      <c r="P19" s="1"/>
      <c r="Q19" s="1"/>
      <c r="R19" s="1"/>
      <c r="S19" s="1"/>
      <c r="T19" s="1"/>
      <c r="U19" s="1"/>
      <c r="V19" s="1"/>
      <c r="W19" s="1"/>
      <c r="X19" s="1"/>
      <c r="Y19" s="1"/>
      <c r="Z19" s="1"/>
    </row>
    <row r="20" spans="1:26" ht="16.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6.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6.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3E5A1"/>
  </sheetPr>
  <dimension ref="A1:Z1000"/>
  <sheetViews>
    <sheetView workbookViewId="0"/>
  </sheetViews>
  <sheetFormatPr baseColWidth="10" defaultColWidth="11.1640625" defaultRowHeight="15" customHeight="1" x14ac:dyDescent="0.2"/>
  <cols>
    <col min="1" max="1" width="8.5" customWidth="1"/>
    <col min="2" max="2" width="20.6640625" customWidth="1"/>
    <col min="3" max="4" width="22.5" customWidth="1"/>
    <col min="5" max="5" width="24" customWidth="1"/>
    <col min="6" max="6" width="19.1640625" customWidth="1"/>
    <col min="7" max="26" width="9.1640625" customWidth="1"/>
  </cols>
  <sheetData>
    <row r="1" spans="1:26" ht="16.5" customHeight="1" x14ac:dyDescent="0.2">
      <c r="A1" s="662" t="s">
        <v>351</v>
      </c>
      <c r="B1" s="661"/>
      <c r="C1" s="661"/>
      <c r="D1" s="661"/>
      <c r="E1" s="661"/>
      <c r="F1" s="661"/>
      <c r="G1" s="1"/>
      <c r="H1" s="1"/>
      <c r="I1" s="1"/>
      <c r="J1" s="1"/>
      <c r="K1" s="1"/>
      <c r="L1" s="1"/>
      <c r="M1" s="1"/>
      <c r="N1" s="1"/>
      <c r="O1" s="1"/>
      <c r="P1" s="1"/>
      <c r="Q1" s="1"/>
      <c r="R1" s="1"/>
      <c r="S1" s="1"/>
      <c r="T1" s="1"/>
      <c r="U1" s="1"/>
      <c r="V1" s="1"/>
      <c r="W1" s="1"/>
      <c r="X1" s="1"/>
      <c r="Y1" s="1"/>
      <c r="Z1" s="1"/>
    </row>
    <row r="2" spans="1:26" ht="16.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6.5" customHeight="1" x14ac:dyDescent="0.2">
      <c r="A3" s="737" t="s">
        <v>3</v>
      </c>
      <c r="B3" s="737" t="s">
        <v>352</v>
      </c>
      <c r="C3" s="738" t="s">
        <v>353</v>
      </c>
      <c r="D3" s="670"/>
      <c r="E3" s="737" t="s">
        <v>354</v>
      </c>
      <c r="F3" s="737" t="s">
        <v>120</v>
      </c>
      <c r="G3" s="1"/>
      <c r="H3" s="1"/>
      <c r="I3" s="1"/>
      <c r="J3" s="1"/>
      <c r="K3" s="1"/>
      <c r="L3" s="1"/>
      <c r="M3" s="1"/>
      <c r="N3" s="1"/>
      <c r="O3" s="1"/>
      <c r="P3" s="1"/>
      <c r="Q3" s="1"/>
      <c r="R3" s="1"/>
      <c r="S3" s="1"/>
      <c r="T3" s="1"/>
      <c r="U3" s="1"/>
      <c r="V3" s="1"/>
      <c r="W3" s="1"/>
      <c r="X3" s="1"/>
      <c r="Y3" s="1"/>
      <c r="Z3" s="1"/>
    </row>
    <row r="4" spans="1:26" ht="16.5" customHeight="1" x14ac:dyDescent="0.2">
      <c r="A4" s="677"/>
      <c r="B4" s="677"/>
      <c r="C4" s="59" t="s">
        <v>355</v>
      </c>
      <c r="D4" s="59" t="s">
        <v>356</v>
      </c>
      <c r="E4" s="677"/>
      <c r="F4" s="677"/>
      <c r="G4" s="1"/>
      <c r="H4" s="1"/>
      <c r="I4" s="1"/>
      <c r="J4" s="1"/>
      <c r="K4" s="1"/>
      <c r="L4" s="1"/>
      <c r="M4" s="1"/>
      <c r="N4" s="1"/>
      <c r="O4" s="1"/>
      <c r="P4" s="1"/>
      <c r="Q4" s="1"/>
      <c r="R4" s="1"/>
      <c r="S4" s="1"/>
      <c r="T4" s="1"/>
      <c r="U4" s="1"/>
      <c r="V4" s="1"/>
      <c r="W4" s="1"/>
      <c r="X4" s="1"/>
      <c r="Y4" s="1"/>
      <c r="Z4" s="1"/>
    </row>
    <row r="5" spans="1:26" ht="16.5" customHeight="1" x14ac:dyDescent="0.2">
      <c r="A5" s="44">
        <v>1</v>
      </c>
      <c r="B5" s="75" t="s">
        <v>357</v>
      </c>
      <c r="C5" s="253">
        <v>4.1000000000000002E-2</v>
      </c>
      <c r="D5" s="253">
        <v>4.2000000000000003E-2</v>
      </c>
      <c r="E5" s="253">
        <f t="shared" ref="E5:E7" si="0">ROUND((C5+D5)/2,4)</f>
        <v>4.1500000000000002E-2</v>
      </c>
      <c r="F5" s="736">
        <f>ROUND(SUM(E5:E7)/3,4)</f>
        <v>4.1799999999999997E-2</v>
      </c>
      <c r="G5" s="254">
        <f>F5</f>
        <v>4.1799999999999997E-2</v>
      </c>
      <c r="H5" s="1"/>
      <c r="I5" s="1"/>
      <c r="J5" s="1"/>
      <c r="K5" s="1"/>
      <c r="L5" s="1"/>
      <c r="M5" s="1"/>
      <c r="N5" s="1"/>
      <c r="O5" s="1"/>
      <c r="P5" s="1"/>
      <c r="Q5" s="1"/>
      <c r="R5" s="1"/>
      <c r="S5" s="1"/>
      <c r="T5" s="1"/>
      <c r="U5" s="1"/>
      <c r="V5" s="1"/>
      <c r="W5" s="1"/>
      <c r="X5" s="1"/>
      <c r="Y5" s="1"/>
      <c r="Z5" s="1"/>
    </row>
    <row r="6" spans="1:26" ht="16.5" customHeight="1" x14ac:dyDescent="0.2">
      <c r="A6" s="44">
        <v>2</v>
      </c>
      <c r="B6" s="75" t="s">
        <v>358</v>
      </c>
      <c r="C6" s="253">
        <v>4.2000000000000003E-2</v>
      </c>
      <c r="D6" s="253">
        <f t="shared" ref="D6:D7" si="1">C6</f>
        <v>4.2000000000000003E-2</v>
      </c>
      <c r="E6" s="253">
        <f t="shared" si="0"/>
        <v>4.2000000000000003E-2</v>
      </c>
      <c r="F6" s="708"/>
      <c r="G6" s="1"/>
      <c r="H6" s="1"/>
      <c r="I6" s="1"/>
      <c r="J6" s="1"/>
      <c r="K6" s="1"/>
      <c r="L6" s="1"/>
      <c r="M6" s="1"/>
      <c r="N6" s="1"/>
      <c r="O6" s="1"/>
      <c r="P6" s="1"/>
      <c r="Q6" s="1"/>
      <c r="R6" s="1"/>
      <c r="S6" s="1"/>
      <c r="T6" s="1"/>
      <c r="U6" s="1"/>
      <c r="V6" s="1"/>
      <c r="W6" s="1"/>
      <c r="X6" s="1"/>
      <c r="Y6" s="1"/>
      <c r="Z6" s="1"/>
    </row>
    <row r="7" spans="1:26" ht="16.5" customHeight="1" x14ac:dyDescent="0.2">
      <c r="A7" s="44">
        <v>3</v>
      </c>
      <c r="B7" s="75" t="s">
        <v>359</v>
      </c>
      <c r="C7" s="253">
        <v>4.2000000000000003E-2</v>
      </c>
      <c r="D7" s="253">
        <f t="shared" si="1"/>
        <v>4.2000000000000003E-2</v>
      </c>
      <c r="E7" s="253">
        <f t="shared" si="0"/>
        <v>4.2000000000000003E-2</v>
      </c>
      <c r="F7" s="677"/>
      <c r="G7" s="1"/>
      <c r="H7" s="1"/>
      <c r="I7" s="1"/>
      <c r="J7" s="1"/>
      <c r="K7" s="1"/>
      <c r="L7" s="1"/>
      <c r="M7" s="1"/>
      <c r="N7" s="1"/>
      <c r="O7" s="1"/>
      <c r="P7" s="1"/>
      <c r="Q7" s="1"/>
      <c r="R7" s="1"/>
      <c r="S7" s="1"/>
      <c r="T7" s="1"/>
      <c r="U7" s="1"/>
      <c r="V7" s="1"/>
      <c r="W7" s="1"/>
      <c r="X7" s="1"/>
      <c r="Y7" s="1"/>
      <c r="Z7" s="1"/>
    </row>
    <row r="8" spans="1:26" ht="16.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6.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6.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6.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6.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6.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6.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6.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6.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6.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6.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6.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6.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6.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F5:F7"/>
    <mergeCell ref="A1:F1"/>
    <mergeCell ref="A3:A4"/>
    <mergeCell ref="B3:B4"/>
    <mergeCell ref="C3:D3"/>
    <mergeCell ref="E3:E4"/>
    <mergeCell ref="F3:F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49EDD"/>
  </sheetPr>
  <dimension ref="A1:Z1000"/>
  <sheetViews>
    <sheetView topLeftCell="A7" workbookViewId="0">
      <selection activeCell="D11" sqref="D11"/>
    </sheetView>
  </sheetViews>
  <sheetFormatPr baseColWidth="10" defaultColWidth="11.1640625" defaultRowHeight="15" customHeight="1" x14ac:dyDescent="0.2"/>
  <cols>
    <col min="1" max="1" width="4" customWidth="1"/>
    <col min="2" max="2" width="47.1640625" customWidth="1"/>
    <col min="3" max="3" width="33.83203125" customWidth="1"/>
    <col min="4" max="4" width="17.83203125" customWidth="1"/>
    <col min="5" max="5" width="64.6640625" customWidth="1"/>
    <col min="6" max="6" width="72.83203125" customWidth="1"/>
    <col min="7" max="7" width="24" customWidth="1"/>
    <col min="8" max="26" width="7.33203125" customWidth="1"/>
  </cols>
  <sheetData>
    <row r="1" spans="1:26" ht="17.25" customHeight="1" x14ac:dyDescent="0.2">
      <c r="A1" s="255"/>
      <c r="B1" s="255"/>
      <c r="C1" s="255"/>
      <c r="D1" s="255"/>
      <c r="E1" s="255"/>
      <c r="F1" s="256"/>
      <c r="G1" s="255"/>
      <c r="H1" s="192"/>
      <c r="I1" s="192"/>
      <c r="J1" s="192"/>
      <c r="K1" s="192"/>
      <c r="L1" s="192"/>
      <c r="M1" s="192"/>
      <c r="N1" s="192"/>
      <c r="O1" s="192"/>
      <c r="P1" s="192"/>
      <c r="Q1" s="192"/>
      <c r="R1" s="192"/>
      <c r="S1" s="192"/>
      <c r="T1" s="192"/>
      <c r="U1" s="192"/>
      <c r="V1" s="192"/>
      <c r="W1" s="192"/>
      <c r="X1" s="192"/>
      <c r="Y1" s="192"/>
      <c r="Z1" s="192"/>
    </row>
    <row r="2" spans="1:26" ht="50.25" customHeight="1" x14ac:dyDescent="0.2">
      <c r="A2" s="742" t="s">
        <v>360</v>
      </c>
      <c r="B2" s="666"/>
      <c r="C2" s="666"/>
      <c r="D2" s="666"/>
      <c r="E2" s="667"/>
      <c r="F2" s="257"/>
      <c r="G2" s="192"/>
      <c r="H2" s="192"/>
      <c r="I2" s="192"/>
      <c r="J2" s="192"/>
      <c r="K2" s="192"/>
      <c r="L2" s="192"/>
      <c r="M2" s="192"/>
      <c r="N2" s="192"/>
      <c r="O2" s="192"/>
      <c r="P2" s="192"/>
      <c r="Q2" s="192"/>
      <c r="R2" s="192"/>
      <c r="S2" s="192"/>
      <c r="T2" s="192"/>
      <c r="U2" s="192"/>
      <c r="V2" s="192"/>
      <c r="W2" s="192"/>
      <c r="X2" s="192"/>
      <c r="Y2" s="192"/>
      <c r="Z2" s="192"/>
    </row>
    <row r="3" spans="1:26" ht="91.5" customHeight="1" x14ac:dyDescent="0.2">
      <c r="A3" s="743" t="s">
        <v>361</v>
      </c>
      <c r="B3" s="666"/>
      <c r="C3" s="666"/>
      <c r="D3" s="666"/>
      <c r="E3" s="667"/>
      <c r="F3" s="218"/>
      <c r="G3" s="192"/>
      <c r="H3" s="192"/>
      <c r="I3" s="192"/>
      <c r="J3" s="192"/>
      <c r="K3" s="192"/>
      <c r="L3" s="192"/>
      <c r="M3" s="192"/>
      <c r="N3" s="192"/>
      <c r="O3" s="192"/>
      <c r="P3" s="192"/>
      <c r="Q3" s="192"/>
      <c r="R3" s="192"/>
      <c r="S3" s="192"/>
      <c r="T3" s="192"/>
      <c r="U3" s="192"/>
      <c r="V3" s="192"/>
      <c r="W3" s="192"/>
      <c r="X3" s="192"/>
      <c r="Y3" s="192"/>
      <c r="Z3" s="192"/>
    </row>
    <row r="4" spans="1:26" ht="17.25" customHeight="1" x14ac:dyDescent="0.2">
      <c r="A4" s="258"/>
      <c r="B4" s="192"/>
      <c r="C4" s="192"/>
      <c r="D4" s="259"/>
      <c r="E4" s="192"/>
      <c r="F4" s="260"/>
      <c r="G4" s="192"/>
      <c r="H4" s="192"/>
      <c r="I4" s="192"/>
      <c r="J4" s="192"/>
      <c r="K4" s="192"/>
      <c r="L4" s="192"/>
      <c r="M4" s="192"/>
      <c r="N4" s="192"/>
      <c r="O4" s="192"/>
      <c r="P4" s="192"/>
      <c r="Q4" s="192"/>
      <c r="R4" s="192"/>
      <c r="S4" s="192"/>
      <c r="T4" s="192"/>
      <c r="U4" s="192"/>
      <c r="V4" s="192"/>
      <c r="W4" s="192"/>
      <c r="X4" s="192"/>
      <c r="Y4" s="192"/>
      <c r="Z4" s="192"/>
    </row>
    <row r="5" spans="1:26" ht="17.25" customHeight="1" x14ac:dyDescent="0.2">
      <c r="A5" s="744" t="s">
        <v>362</v>
      </c>
      <c r="B5" s="722"/>
      <c r="C5" s="722"/>
      <c r="D5" s="722"/>
      <c r="E5" s="723"/>
      <c r="F5" s="260"/>
      <c r="G5" s="192"/>
      <c r="H5" s="192"/>
      <c r="I5" s="192"/>
      <c r="J5" s="192"/>
      <c r="K5" s="192"/>
      <c r="L5" s="192"/>
      <c r="M5" s="192"/>
      <c r="N5" s="192"/>
      <c r="O5" s="192"/>
      <c r="P5" s="192"/>
      <c r="Q5" s="192"/>
      <c r="R5" s="192"/>
      <c r="S5" s="192"/>
      <c r="T5" s="192"/>
      <c r="U5" s="192"/>
      <c r="V5" s="192"/>
      <c r="W5" s="192"/>
      <c r="X5" s="192"/>
      <c r="Y5" s="192"/>
      <c r="Z5" s="192"/>
    </row>
    <row r="6" spans="1:26" ht="17.25" customHeight="1" x14ac:dyDescent="0.2">
      <c r="A6" s="261" t="s">
        <v>15</v>
      </c>
      <c r="B6" s="261" t="s">
        <v>363</v>
      </c>
      <c r="C6" s="261" t="s">
        <v>101</v>
      </c>
      <c r="D6" s="261" t="s">
        <v>103</v>
      </c>
      <c r="E6" s="261" t="s">
        <v>21</v>
      </c>
      <c r="F6" s="260"/>
      <c r="G6" s="192"/>
      <c r="H6" s="192"/>
      <c r="I6" s="192"/>
      <c r="J6" s="192"/>
      <c r="K6" s="192"/>
      <c r="L6" s="192"/>
      <c r="M6" s="192"/>
      <c r="N6" s="192"/>
      <c r="O6" s="192"/>
      <c r="P6" s="192"/>
      <c r="Q6" s="192"/>
      <c r="R6" s="192"/>
      <c r="S6" s="192"/>
      <c r="T6" s="192"/>
      <c r="U6" s="192"/>
      <c r="V6" s="192"/>
      <c r="W6" s="192"/>
      <c r="X6" s="192"/>
      <c r="Y6" s="192"/>
      <c r="Z6" s="192"/>
    </row>
    <row r="7" spans="1:26" ht="17.25" customHeight="1" x14ac:dyDescent="0.2">
      <c r="A7" s="262">
        <v>1</v>
      </c>
      <c r="B7" s="263" t="s">
        <v>364</v>
      </c>
      <c r="C7" s="262" t="s">
        <v>365</v>
      </c>
      <c r="D7" s="264">
        <f>D25</f>
        <v>2429641103.9741268</v>
      </c>
      <c r="E7" s="265"/>
      <c r="F7" s="260"/>
      <c r="G7" s="192"/>
      <c r="H7" s="192"/>
      <c r="I7" s="192"/>
      <c r="J7" s="192"/>
      <c r="K7" s="192"/>
      <c r="L7" s="192"/>
      <c r="M7" s="192"/>
      <c r="N7" s="192"/>
      <c r="O7" s="192"/>
      <c r="P7" s="192"/>
      <c r="Q7" s="192"/>
      <c r="R7" s="192"/>
      <c r="S7" s="192"/>
      <c r="T7" s="192"/>
      <c r="U7" s="192"/>
      <c r="V7" s="192"/>
      <c r="W7" s="192"/>
      <c r="X7" s="192"/>
      <c r="Y7" s="192"/>
      <c r="Z7" s="192"/>
    </row>
    <row r="8" spans="1:26" ht="17.25" customHeight="1" x14ac:dyDescent="0.2">
      <c r="A8" s="262">
        <v>2</v>
      </c>
      <c r="B8" s="266" t="s">
        <v>366</v>
      </c>
      <c r="C8" s="262" t="s">
        <v>367</v>
      </c>
      <c r="D8" s="264">
        <f>65%*D7</f>
        <v>1579266717.5831826</v>
      </c>
      <c r="E8" s="267"/>
      <c r="F8" s="260"/>
      <c r="G8" s="192"/>
      <c r="H8" s="192"/>
      <c r="I8" s="192"/>
      <c r="J8" s="192"/>
      <c r="K8" s="192"/>
      <c r="L8" s="192"/>
      <c r="M8" s="192"/>
      <c r="N8" s="192"/>
      <c r="O8" s="192"/>
      <c r="P8" s="192"/>
      <c r="Q8" s="192"/>
      <c r="R8" s="192"/>
      <c r="S8" s="192"/>
      <c r="T8" s="192"/>
      <c r="U8" s="192"/>
      <c r="V8" s="192"/>
      <c r="W8" s="192"/>
      <c r="X8" s="192"/>
      <c r="Y8" s="192"/>
      <c r="Z8" s="192"/>
    </row>
    <row r="9" spans="1:26" ht="17.25" customHeight="1" x14ac:dyDescent="0.2">
      <c r="A9" s="268">
        <v>3</v>
      </c>
      <c r="B9" s="269" t="s">
        <v>368</v>
      </c>
      <c r="C9" s="262" t="s">
        <v>369</v>
      </c>
      <c r="D9" s="264">
        <f>6%*(D7+D8)</f>
        <v>240534469.29343855</v>
      </c>
      <c r="E9" s="267"/>
      <c r="F9" s="260"/>
      <c r="G9" s="192"/>
      <c r="H9" s="192"/>
      <c r="I9" s="192"/>
      <c r="J9" s="192"/>
      <c r="K9" s="192"/>
      <c r="L9" s="192"/>
      <c r="M9" s="192"/>
      <c r="N9" s="192"/>
      <c r="O9" s="192"/>
      <c r="P9" s="192"/>
      <c r="Q9" s="192"/>
      <c r="R9" s="192"/>
      <c r="S9" s="192"/>
      <c r="T9" s="192"/>
      <c r="U9" s="192"/>
      <c r="V9" s="192"/>
      <c r="W9" s="192"/>
      <c r="X9" s="192"/>
      <c r="Y9" s="192"/>
      <c r="Z9" s="192"/>
    </row>
    <row r="10" spans="1:26" ht="17.25" customHeight="1" x14ac:dyDescent="0.2">
      <c r="A10" s="262">
        <v>4</v>
      </c>
      <c r="B10" s="270" t="s">
        <v>370</v>
      </c>
      <c r="C10" s="262" t="s">
        <v>371</v>
      </c>
      <c r="D10" s="271">
        <f>SUM(D7+D8+D9)</f>
        <v>4249442290.8507476</v>
      </c>
      <c r="E10" s="271"/>
      <c r="F10" s="260"/>
      <c r="G10" s="192"/>
      <c r="H10" s="192"/>
      <c r="I10" s="192"/>
      <c r="J10" s="192"/>
      <c r="K10" s="192"/>
      <c r="L10" s="192"/>
      <c r="M10" s="192"/>
      <c r="N10" s="192"/>
      <c r="O10" s="192"/>
      <c r="P10" s="192"/>
      <c r="Q10" s="192"/>
      <c r="R10" s="192"/>
      <c r="S10" s="192"/>
      <c r="T10" s="192"/>
      <c r="U10" s="192"/>
      <c r="V10" s="192"/>
      <c r="W10" s="192"/>
      <c r="X10" s="192"/>
      <c r="Y10" s="192"/>
      <c r="Z10" s="192"/>
    </row>
    <row r="11" spans="1:26" ht="17.25" customHeight="1" x14ac:dyDescent="0.2">
      <c r="A11" s="741" t="s">
        <v>372</v>
      </c>
      <c r="B11" s="670"/>
      <c r="C11" s="272" t="s">
        <v>373</v>
      </c>
      <c r="D11" s="273">
        <f>ROUNDUP(D10,-3)</f>
        <v>4249443000</v>
      </c>
      <c r="E11" s="274"/>
      <c r="F11" s="260"/>
      <c r="G11" s="192"/>
      <c r="H11" s="192"/>
      <c r="I11" s="192"/>
      <c r="J11" s="192"/>
      <c r="K11" s="192"/>
      <c r="L11" s="192"/>
      <c r="M11" s="192"/>
      <c r="N11" s="192"/>
      <c r="O11" s="192"/>
      <c r="P11" s="192"/>
      <c r="Q11" s="192"/>
      <c r="R11" s="192"/>
      <c r="S11" s="192"/>
      <c r="T11" s="192"/>
      <c r="U11" s="192"/>
      <c r="V11" s="192"/>
      <c r="W11" s="192"/>
      <c r="X11" s="192"/>
      <c r="Y11" s="192"/>
      <c r="Z11" s="192"/>
    </row>
    <row r="12" spans="1:26" ht="17.25" customHeight="1" x14ac:dyDescent="0.2">
      <c r="A12" s="258"/>
      <c r="B12" s="192"/>
      <c r="C12" s="192"/>
      <c r="D12" s="259"/>
      <c r="E12" s="192"/>
      <c r="F12" s="260"/>
      <c r="G12" s="192"/>
      <c r="H12" s="192"/>
      <c r="I12" s="192"/>
      <c r="J12" s="192"/>
      <c r="K12" s="192"/>
      <c r="L12" s="192"/>
      <c r="M12" s="192"/>
      <c r="N12" s="192"/>
      <c r="O12" s="192"/>
      <c r="P12" s="192"/>
      <c r="Q12" s="192"/>
      <c r="R12" s="192"/>
      <c r="S12" s="192"/>
      <c r="T12" s="192"/>
      <c r="U12" s="192"/>
      <c r="V12" s="192"/>
      <c r="W12" s="192"/>
      <c r="X12" s="192"/>
      <c r="Y12" s="192"/>
      <c r="Z12" s="192"/>
    </row>
    <row r="13" spans="1:26" ht="17.25" customHeight="1" x14ac:dyDescent="0.2">
      <c r="A13" s="744" t="s">
        <v>374</v>
      </c>
      <c r="B13" s="722"/>
      <c r="C13" s="722"/>
      <c r="D13" s="722"/>
      <c r="E13" s="723"/>
      <c r="F13" s="260"/>
      <c r="G13" s="192"/>
      <c r="H13" s="192"/>
      <c r="I13" s="192"/>
      <c r="J13" s="192"/>
      <c r="K13" s="192"/>
      <c r="L13" s="192"/>
      <c r="M13" s="192"/>
      <c r="N13" s="192"/>
      <c r="O13" s="192"/>
      <c r="P13" s="192"/>
      <c r="Q13" s="192"/>
      <c r="R13" s="192"/>
      <c r="S13" s="192"/>
      <c r="T13" s="192"/>
      <c r="U13" s="192"/>
      <c r="V13" s="192"/>
      <c r="W13" s="192"/>
      <c r="X13" s="192"/>
      <c r="Y13" s="192"/>
      <c r="Z13" s="192"/>
    </row>
    <row r="14" spans="1:26" ht="17.25" customHeight="1" x14ac:dyDescent="0.2">
      <c r="A14" s="261" t="s">
        <v>15</v>
      </c>
      <c r="B14" s="261" t="s">
        <v>84</v>
      </c>
      <c r="C14" s="261" t="s">
        <v>101</v>
      </c>
      <c r="D14" s="261" t="s">
        <v>103</v>
      </c>
      <c r="E14" s="261" t="s">
        <v>21</v>
      </c>
      <c r="F14" s="260"/>
      <c r="G14" s="192"/>
      <c r="H14" s="192"/>
      <c r="I14" s="192"/>
      <c r="J14" s="192"/>
      <c r="K14" s="192"/>
      <c r="L14" s="192"/>
      <c r="M14" s="192"/>
      <c r="N14" s="192"/>
      <c r="O14" s="192"/>
      <c r="P14" s="192"/>
      <c r="Q14" s="192"/>
      <c r="R14" s="192"/>
      <c r="S14" s="192"/>
      <c r="T14" s="192"/>
      <c r="U14" s="192"/>
      <c r="V14" s="192"/>
      <c r="W14" s="192"/>
      <c r="X14" s="192"/>
      <c r="Y14" s="192"/>
      <c r="Z14" s="192"/>
    </row>
    <row r="15" spans="1:26" ht="17.25" customHeight="1" x14ac:dyDescent="0.2">
      <c r="A15" s="275" t="s">
        <v>22</v>
      </c>
      <c r="B15" s="745" t="s">
        <v>375</v>
      </c>
      <c r="C15" s="670"/>
      <c r="D15" s="276"/>
      <c r="E15" s="275"/>
      <c r="F15" s="218"/>
      <c r="G15" s="192"/>
      <c r="H15" s="192"/>
      <c r="I15" s="192"/>
      <c r="J15" s="192"/>
      <c r="K15" s="192"/>
      <c r="L15" s="192"/>
      <c r="M15" s="192"/>
      <c r="N15" s="192"/>
      <c r="O15" s="192"/>
      <c r="P15" s="192"/>
      <c r="Q15" s="192"/>
      <c r="R15" s="192"/>
      <c r="S15" s="192"/>
      <c r="T15" s="192"/>
      <c r="U15" s="192"/>
      <c r="V15" s="192"/>
      <c r="W15" s="192"/>
      <c r="X15" s="192"/>
      <c r="Y15" s="192"/>
      <c r="Z15" s="192"/>
    </row>
    <row r="16" spans="1:26" ht="17.25" customHeight="1" x14ac:dyDescent="0.2">
      <c r="A16" s="268">
        <v>1</v>
      </c>
      <c r="B16" s="269" t="s">
        <v>376</v>
      </c>
      <c r="C16" s="269"/>
      <c r="D16" s="277">
        <f>'B11.2.Diem tac nhan'!F7</f>
        <v>19</v>
      </c>
      <c r="E16" s="269" t="s">
        <v>377</v>
      </c>
      <c r="F16" s="218"/>
      <c r="G16" s="192"/>
      <c r="H16" s="192"/>
      <c r="I16" s="192"/>
      <c r="J16" s="192"/>
      <c r="K16" s="192"/>
      <c r="L16" s="192"/>
      <c r="M16" s="192"/>
      <c r="N16" s="192"/>
      <c r="O16" s="192"/>
      <c r="P16" s="192"/>
      <c r="Q16" s="192"/>
      <c r="R16" s="192"/>
      <c r="S16" s="192"/>
      <c r="T16" s="192"/>
      <c r="U16" s="192"/>
      <c r="V16" s="192"/>
      <c r="W16" s="192"/>
      <c r="X16" s="192"/>
      <c r="Y16" s="192"/>
      <c r="Z16" s="192"/>
    </row>
    <row r="17" spans="1:26" ht="17.25" customHeight="1" x14ac:dyDescent="0.2">
      <c r="A17" s="268">
        <v>2</v>
      </c>
      <c r="B17" s="269" t="s">
        <v>378</v>
      </c>
      <c r="C17" s="269"/>
      <c r="D17" s="277">
        <f>'B11.1.Tong hop Usecases'!F18</f>
        <v>657</v>
      </c>
      <c r="E17" s="269" t="s">
        <v>379</v>
      </c>
      <c r="F17" s="218"/>
      <c r="G17" s="192"/>
      <c r="H17" s="192"/>
      <c r="I17" s="192"/>
      <c r="J17" s="192"/>
      <c r="K17" s="192"/>
      <c r="L17" s="192"/>
      <c r="M17" s="192"/>
      <c r="N17" s="192"/>
      <c r="O17" s="192"/>
      <c r="P17" s="192"/>
      <c r="Q17" s="192"/>
      <c r="R17" s="192"/>
      <c r="S17" s="192"/>
      <c r="T17" s="192"/>
      <c r="U17" s="192"/>
      <c r="V17" s="192"/>
      <c r="W17" s="192"/>
      <c r="X17" s="192"/>
      <c r="Y17" s="192"/>
      <c r="Z17" s="192"/>
    </row>
    <row r="18" spans="1:26" ht="17.25" customHeight="1" x14ac:dyDescent="0.2">
      <c r="A18" s="268">
        <v>3</v>
      </c>
      <c r="B18" s="269" t="s">
        <v>380</v>
      </c>
      <c r="C18" s="269" t="s">
        <v>381</v>
      </c>
      <c r="D18" s="277">
        <f>D17+D16</f>
        <v>676</v>
      </c>
      <c r="E18" s="269" t="s">
        <v>118</v>
      </c>
      <c r="F18" s="218"/>
      <c r="G18" s="192"/>
      <c r="H18" s="192"/>
      <c r="I18" s="192"/>
      <c r="J18" s="192"/>
      <c r="K18" s="192"/>
      <c r="L18" s="192"/>
      <c r="M18" s="192"/>
      <c r="N18" s="192"/>
      <c r="O18" s="192"/>
      <c r="P18" s="192"/>
      <c r="Q18" s="192"/>
      <c r="R18" s="192"/>
      <c r="S18" s="192"/>
      <c r="T18" s="192"/>
      <c r="U18" s="192"/>
      <c r="V18" s="192"/>
      <c r="W18" s="192"/>
      <c r="X18" s="192"/>
      <c r="Y18" s="192"/>
      <c r="Z18" s="192"/>
    </row>
    <row r="19" spans="1:26" ht="17.25" customHeight="1" x14ac:dyDescent="0.2">
      <c r="A19" s="268">
        <v>4</v>
      </c>
      <c r="B19" s="269" t="s">
        <v>382</v>
      </c>
      <c r="C19" s="269" t="s">
        <v>383</v>
      </c>
      <c r="D19" s="278">
        <f>'B11.3.He so Cong nghe'!E20</f>
        <v>1.03</v>
      </c>
      <c r="E19" s="269" t="s">
        <v>384</v>
      </c>
      <c r="F19" s="218"/>
      <c r="G19" s="218"/>
      <c r="H19" s="218"/>
      <c r="I19" s="218"/>
      <c r="J19" s="218"/>
      <c r="K19" s="218"/>
      <c r="L19" s="192"/>
      <c r="M19" s="192"/>
      <c r="N19" s="192"/>
      <c r="O19" s="192"/>
      <c r="P19" s="192"/>
      <c r="Q19" s="192"/>
      <c r="R19" s="192"/>
      <c r="S19" s="192"/>
      <c r="T19" s="192"/>
      <c r="U19" s="192"/>
      <c r="V19" s="192"/>
      <c r="W19" s="192"/>
      <c r="X19" s="192"/>
      <c r="Y19" s="192"/>
      <c r="Z19" s="192"/>
    </row>
    <row r="20" spans="1:26" ht="17.25" customHeight="1" x14ac:dyDescent="0.2">
      <c r="A20" s="268">
        <v>5</v>
      </c>
      <c r="B20" s="269" t="s">
        <v>385</v>
      </c>
      <c r="C20" s="269" t="s">
        <v>386</v>
      </c>
      <c r="D20" s="278">
        <f>'B11.4.He so Moi truong'!F15</f>
        <v>0.85999999999999988</v>
      </c>
      <c r="E20" s="269" t="s">
        <v>387</v>
      </c>
      <c r="F20" s="218"/>
      <c r="G20" s="218"/>
      <c r="H20" s="218"/>
      <c r="I20" s="218"/>
      <c r="J20" s="218"/>
      <c r="K20" s="218"/>
      <c r="L20" s="218"/>
      <c r="M20" s="192"/>
      <c r="N20" s="192"/>
      <c r="O20" s="192"/>
      <c r="P20" s="192"/>
      <c r="Q20" s="192"/>
      <c r="R20" s="192"/>
      <c r="S20" s="192"/>
      <c r="T20" s="192"/>
      <c r="U20" s="192"/>
      <c r="V20" s="192"/>
      <c r="W20" s="192"/>
      <c r="X20" s="192"/>
      <c r="Y20" s="192"/>
      <c r="Z20" s="192"/>
    </row>
    <row r="21" spans="1:26" ht="17.25" customHeight="1" x14ac:dyDescent="0.2">
      <c r="A21" s="268">
        <v>6</v>
      </c>
      <c r="B21" s="269" t="s">
        <v>388</v>
      </c>
      <c r="C21" s="269" t="s">
        <v>389</v>
      </c>
      <c r="D21" s="279">
        <f>D18*D19*D20</f>
        <v>598.80079999999987</v>
      </c>
      <c r="E21" s="269" t="s">
        <v>118</v>
      </c>
      <c r="F21" s="218"/>
      <c r="G21" s="192"/>
      <c r="H21" s="192"/>
      <c r="I21" s="192"/>
      <c r="J21" s="192"/>
      <c r="K21" s="192"/>
      <c r="L21" s="192"/>
      <c r="M21" s="192"/>
      <c r="N21" s="192"/>
      <c r="O21" s="192"/>
      <c r="P21" s="192"/>
      <c r="Q21" s="192"/>
      <c r="R21" s="192"/>
      <c r="S21" s="192"/>
      <c r="T21" s="192"/>
      <c r="U21" s="192"/>
      <c r="V21" s="192"/>
      <c r="W21" s="192"/>
      <c r="X21" s="192"/>
      <c r="Y21" s="192"/>
      <c r="Z21" s="192"/>
    </row>
    <row r="22" spans="1:26" ht="17.25" customHeight="1" x14ac:dyDescent="0.2">
      <c r="A22" s="280" t="s">
        <v>40</v>
      </c>
      <c r="B22" s="281" t="s">
        <v>390</v>
      </c>
      <c r="C22" s="269" t="s">
        <v>391</v>
      </c>
      <c r="D22" s="279">
        <f>'B11.4.He so Moi truong'!G17</f>
        <v>23.954545454545453</v>
      </c>
      <c r="E22" s="269" t="s">
        <v>392</v>
      </c>
      <c r="F22" s="218"/>
      <c r="G22" s="192"/>
      <c r="H22" s="192"/>
      <c r="I22" s="192"/>
      <c r="J22" s="192"/>
      <c r="K22" s="192"/>
      <c r="L22" s="192"/>
      <c r="M22" s="192"/>
      <c r="N22" s="192"/>
      <c r="O22" s="192"/>
      <c r="P22" s="192"/>
      <c r="Q22" s="192"/>
      <c r="R22" s="192"/>
      <c r="S22" s="192"/>
      <c r="T22" s="192"/>
      <c r="U22" s="192"/>
      <c r="V22" s="192"/>
      <c r="W22" s="192"/>
      <c r="X22" s="192"/>
      <c r="Y22" s="192"/>
      <c r="Z22" s="192"/>
    </row>
    <row r="23" spans="1:26" ht="17.25" customHeight="1" x14ac:dyDescent="0.2">
      <c r="A23" s="280" t="s">
        <v>50</v>
      </c>
      <c r="B23" s="281" t="s">
        <v>393</v>
      </c>
      <c r="C23" s="269" t="s">
        <v>394</v>
      </c>
      <c r="D23" s="279">
        <f>ROUNDUP(D21*10/6,3)</f>
        <v>998.00199999999995</v>
      </c>
      <c r="E23" s="269" t="s">
        <v>118</v>
      </c>
      <c r="F23" s="218"/>
      <c r="G23" s="192"/>
      <c r="H23" s="192"/>
      <c r="I23" s="192"/>
      <c r="J23" s="192"/>
      <c r="K23" s="192"/>
      <c r="L23" s="192"/>
      <c r="M23" s="192"/>
      <c r="N23" s="192"/>
      <c r="O23" s="192"/>
      <c r="P23" s="192"/>
      <c r="Q23" s="192"/>
      <c r="R23" s="192"/>
      <c r="S23" s="192"/>
      <c r="T23" s="192"/>
      <c r="U23" s="192"/>
      <c r="V23" s="192"/>
      <c r="W23" s="192"/>
      <c r="X23" s="192"/>
      <c r="Y23" s="192"/>
      <c r="Z23" s="192"/>
    </row>
    <row r="24" spans="1:26" ht="17.25" customHeight="1" x14ac:dyDescent="0.2">
      <c r="A24" s="275" t="s">
        <v>68</v>
      </c>
      <c r="B24" s="282" t="s">
        <v>395</v>
      </c>
      <c r="C24" s="263" t="s">
        <v>396</v>
      </c>
      <c r="D24" s="283">
        <f>'B8.Dinh muc nhan cong'!E62</f>
        <v>72593</v>
      </c>
      <c r="E24" s="269" t="s">
        <v>397</v>
      </c>
      <c r="F24" s="739"/>
      <c r="G24" s="666"/>
      <c r="H24" s="666"/>
      <c r="I24" s="666"/>
      <c r="J24" s="666"/>
      <c r="K24" s="666"/>
      <c r="L24" s="666"/>
      <c r="M24" s="666"/>
      <c r="N24" s="666"/>
      <c r="O24" s="666"/>
      <c r="P24" s="667"/>
      <c r="Q24" s="192"/>
      <c r="R24" s="192"/>
      <c r="S24" s="192"/>
      <c r="T24" s="192"/>
      <c r="U24" s="192"/>
      <c r="V24" s="192"/>
      <c r="W24" s="192"/>
      <c r="X24" s="192"/>
      <c r="Y24" s="192"/>
      <c r="Z24" s="192"/>
    </row>
    <row r="25" spans="1:26" ht="17.25" customHeight="1" x14ac:dyDescent="0.2">
      <c r="A25" s="740" t="s">
        <v>75</v>
      </c>
      <c r="B25" s="281" t="s">
        <v>398</v>
      </c>
      <c r="C25" s="269" t="s">
        <v>399</v>
      </c>
      <c r="D25" s="284">
        <f>1.4*D23*D22*D24</f>
        <v>2429641103.9741268</v>
      </c>
      <c r="E25" s="285"/>
      <c r="F25" s="218"/>
      <c r="G25" s="192"/>
      <c r="H25" s="192"/>
      <c r="I25" s="192"/>
      <c r="J25" s="192"/>
      <c r="K25" s="192"/>
      <c r="L25" s="192"/>
      <c r="M25" s="192"/>
      <c r="N25" s="192"/>
      <c r="O25" s="192"/>
      <c r="P25" s="192"/>
      <c r="Q25" s="192"/>
      <c r="R25" s="192"/>
      <c r="S25" s="192"/>
      <c r="T25" s="192"/>
      <c r="U25" s="192"/>
      <c r="V25" s="192"/>
      <c r="W25" s="192"/>
      <c r="X25" s="192"/>
      <c r="Y25" s="192"/>
      <c r="Z25" s="192"/>
    </row>
    <row r="26" spans="1:26" ht="17.25" customHeight="1" x14ac:dyDescent="0.2">
      <c r="A26" s="677"/>
      <c r="B26" s="741" t="s">
        <v>400</v>
      </c>
      <c r="C26" s="670"/>
      <c r="D26" s="274">
        <f>ROUNDDOWN(D25,-6)</f>
        <v>2429000000</v>
      </c>
      <c r="E26" s="286"/>
      <c r="F26" s="218"/>
      <c r="G26" s="192"/>
      <c r="H26" s="192"/>
      <c r="I26" s="192"/>
      <c r="J26" s="192"/>
      <c r="K26" s="192"/>
      <c r="L26" s="192"/>
      <c r="M26" s="192"/>
      <c r="N26" s="192"/>
      <c r="O26" s="192"/>
      <c r="P26" s="192"/>
      <c r="Q26" s="192"/>
      <c r="R26" s="192"/>
      <c r="S26" s="192"/>
      <c r="T26" s="192"/>
      <c r="U26" s="192"/>
      <c r="V26" s="192"/>
      <c r="W26" s="192"/>
      <c r="X26" s="192"/>
      <c r="Y26" s="192"/>
      <c r="Z26" s="192"/>
    </row>
    <row r="27" spans="1:26" ht="17.25" customHeight="1" x14ac:dyDescent="0.2">
      <c r="A27" s="258"/>
      <c r="B27" s="192"/>
      <c r="C27" s="192"/>
      <c r="D27" s="192"/>
      <c r="E27" s="192"/>
      <c r="F27" s="218"/>
      <c r="G27" s="192"/>
      <c r="H27" s="192"/>
      <c r="I27" s="192"/>
      <c r="J27" s="192"/>
      <c r="K27" s="192"/>
      <c r="L27" s="192"/>
      <c r="M27" s="192"/>
      <c r="N27" s="192"/>
      <c r="O27" s="192"/>
      <c r="P27" s="192"/>
      <c r="Q27" s="192"/>
      <c r="R27" s="192"/>
      <c r="S27" s="192"/>
      <c r="T27" s="192"/>
      <c r="U27" s="192"/>
      <c r="V27" s="192"/>
      <c r="W27" s="192"/>
      <c r="X27" s="192"/>
      <c r="Y27" s="192"/>
      <c r="Z27" s="192"/>
    </row>
    <row r="28" spans="1:26" ht="17.25" customHeight="1" x14ac:dyDescent="0.2">
      <c r="A28" s="258"/>
      <c r="B28" s="192"/>
      <c r="C28" s="192"/>
      <c r="D28" s="259"/>
      <c r="E28" s="192"/>
      <c r="F28" s="260"/>
      <c r="G28" s="192"/>
      <c r="H28" s="192"/>
      <c r="I28" s="192"/>
      <c r="J28" s="192"/>
      <c r="K28" s="192"/>
      <c r="L28" s="192"/>
      <c r="M28" s="192"/>
      <c r="N28" s="192"/>
      <c r="O28" s="192"/>
      <c r="P28" s="192"/>
      <c r="Q28" s="192"/>
      <c r="R28" s="192"/>
      <c r="S28" s="192"/>
      <c r="T28" s="192"/>
      <c r="U28" s="192"/>
      <c r="V28" s="192"/>
      <c r="W28" s="192"/>
      <c r="X28" s="192"/>
      <c r="Y28" s="192"/>
      <c r="Z28" s="192"/>
    </row>
    <row r="29" spans="1:26" ht="17.25" customHeight="1" x14ac:dyDescent="0.2">
      <c r="A29" s="258"/>
      <c r="B29" s="192"/>
      <c r="C29" s="192"/>
      <c r="D29" s="287"/>
      <c r="E29" s="192"/>
      <c r="F29" s="288"/>
      <c r="G29" s="287"/>
      <c r="H29" s="192"/>
      <c r="I29" s="192"/>
      <c r="J29" s="192"/>
      <c r="K29" s="192"/>
      <c r="L29" s="192"/>
      <c r="M29" s="192"/>
      <c r="N29" s="192"/>
      <c r="O29" s="192"/>
      <c r="P29" s="192"/>
      <c r="Q29" s="192"/>
      <c r="R29" s="192"/>
      <c r="S29" s="192"/>
      <c r="T29" s="192"/>
      <c r="U29" s="192"/>
      <c r="V29" s="192"/>
      <c r="W29" s="192"/>
      <c r="X29" s="192"/>
      <c r="Y29" s="192"/>
      <c r="Z29" s="192"/>
    </row>
    <row r="30" spans="1:26" ht="17.25" customHeight="1" x14ac:dyDescent="0.2">
      <c r="A30" s="258"/>
      <c r="B30" s="192"/>
      <c r="C30" s="192"/>
      <c r="D30" s="192"/>
      <c r="E30" s="192"/>
      <c r="F30" s="289"/>
      <c r="G30" s="192"/>
      <c r="H30" s="192"/>
      <c r="I30" s="192"/>
      <c r="J30" s="192"/>
      <c r="K30" s="192"/>
      <c r="L30" s="192"/>
      <c r="M30" s="192"/>
      <c r="N30" s="192"/>
      <c r="O30" s="192"/>
      <c r="P30" s="192"/>
      <c r="Q30" s="192"/>
      <c r="R30" s="192"/>
      <c r="S30" s="192"/>
      <c r="T30" s="192"/>
      <c r="U30" s="192"/>
      <c r="V30" s="192"/>
      <c r="W30" s="192"/>
      <c r="X30" s="192"/>
      <c r="Y30" s="192"/>
      <c r="Z30" s="192"/>
    </row>
    <row r="31" spans="1:26" ht="17.25" customHeight="1" x14ac:dyDescent="0.2">
      <c r="A31" s="258"/>
      <c r="B31" s="192"/>
      <c r="C31" s="192"/>
      <c r="D31" s="287"/>
      <c r="E31" s="192"/>
      <c r="F31" s="218"/>
      <c r="G31" s="192"/>
      <c r="H31" s="192"/>
      <c r="I31" s="192"/>
      <c r="J31" s="192"/>
      <c r="K31" s="192"/>
      <c r="L31" s="192"/>
      <c r="M31" s="192"/>
      <c r="N31" s="192"/>
      <c r="O31" s="192"/>
      <c r="P31" s="192"/>
      <c r="Q31" s="192"/>
      <c r="R31" s="192"/>
      <c r="S31" s="192"/>
      <c r="T31" s="192"/>
      <c r="U31" s="192"/>
      <c r="V31" s="192"/>
      <c r="W31" s="192"/>
      <c r="X31" s="192"/>
      <c r="Y31" s="192"/>
      <c r="Z31" s="192"/>
    </row>
    <row r="32" spans="1:26" ht="17.25" customHeight="1" x14ac:dyDescent="0.2">
      <c r="A32" s="258"/>
      <c r="B32" s="192"/>
      <c r="C32" s="192"/>
      <c r="D32" s="192"/>
      <c r="E32" s="192"/>
      <c r="F32" s="218"/>
      <c r="G32" s="192"/>
      <c r="H32" s="192"/>
      <c r="I32" s="192"/>
      <c r="J32" s="192"/>
      <c r="K32" s="192"/>
      <c r="L32" s="192"/>
      <c r="M32" s="192"/>
      <c r="N32" s="192"/>
      <c r="O32" s="192"/>
      <c r="P32" s="192"/>
      <c r="Q32" s="192"/>
      <c r="R32" s="192"/>
      <c r="S32" s="192"/>
      <c r="T32" s="192"/>
      <c r="U32" s="192"/>
      <c r="V32" s="192"/>
      <c r="W32" s="192"/>
      <c r="X32" s="192"/>
      <c r="Y32" s="192"/>
      <c r="Z32" s="192"/>
    </row>
    <row r="33" spans="1:26" ht="17.25" customHeight="1" x14ac:dyDescent="0.2">
      <c r="A33" s="258"/>
      <c r="B33" s="192"/>
      <c r="C33" s="192"/>
      <c r="D33" s="192"/>
      <c r="E33" s="192"/>
      <c r="F33" s="218"/>
      <c r="G33" s="192"/>
      <c r="H33" s="192"/>
      <c r="I33" s="192"/>
      <c r="J33" s="192"/>
      <c r="K33" s="192"/>
      <c r="L33" s="192"/>
      <c r="M33" s="192"/>
      <c r="N33" s="192"/>
      <c r="O33" s="192"/>
      <c r="P33" s="192"/>
      <c r="Q33" s="192"/>
      <c r="R33" s="192"/>
      <c r="S33" s="192"/>
      <c r="T33" s="192"/>
      <c r="U33" s="192"/>
      <c r="V33" s="192"/>
      <c r="W33" s="192"/>
      <c r="X33" s="192"/>
      <c r="Y33" s="192"/>
      <c r="Z33" s="192"/>
    </row>
    <row r="34" spans="1:26" ht="17.25" customHeight="1" x14ac:dyDescent="0.2">
      <c r="A34" s="258"/>
      <c r="B34" s="192"/>
      <c r="C34" s="192"/>
      <c r="D34" s="192"/>
      <c r="E34" s="192"/>
      <c r="F34" s="218"/>
      <c r="G34" s="192"/>
      <c r="H34" s="192"/>
      <c r="I34" s="192"/>
      <c r="J34" s="192"/>
      <c r="K34" s="192"/>
      <c r="L34" s="192"/>
      <c r="M34" s="192"/>
      <c r="N34" s="192"/>
      <c r="O34" s="192"/>
      <c r="P34" s="192"/>
      <c r="Q34" s="192"/>
      <c r="R34" s="192"/>
      <c r="S34" s="192"/>
      <c r="T34" s="192"/>
      <c r="U34" s="192"/>
      <c r="V34" s="192"/>
      <c r="W34" s="192"/>
      <c r="X34" s="192"/>
      <c r="Y34" s="192"/>
      <c r="Z34" s="192"/>
    </row>
    <row r="35" spans="1:26" ht="17.25" customHeight="1" x14ac:dyDescent="0.2">
      <c r="A35" s="258"/>
      <c r="B35" s="192"/>
      <c r="C35" s="192"/>
      <c r="D35" s="192"/>
      <c r="E35" s="192"/>
      <c r="F35" s="218"/>
      <c r="G35" s="192"/>
      <c r="H35" s="192"/>
      <c r="I35" s="192"/>
      <c r="J35" s="192"/>
      <c r="K35" s="192"/>
      <c r="L35" s="192"/>
      <c r="M35" s="192"/>
      <c r="N35" s="192"/>
      <c r="O35" s="192"/>
      <c r="P35" s="192"/>
      <c r="Q35" s="192"/>
      <c r="R35" s="192"/>
      <c r="S35" s="192"/>
      <c r="T35" s="192"/>
      <c r="U35" s="192"/>
      <c r="V35" s="192"/>
      <c r="W35" s="192"/>
      <c r="X35" s="192"/>
      <c r="Y35" s="192"/>
      <c r="Z35" s="192"/>
    </row>
    <row r="36" spans="1:26" ht="17.25" customHeight="1" x14ac:dyDescent="0.2">
      <c r="A36" s="258"/>
      <c r="B36" s="192"/>
      <c r="C36" s="192"/>
      <c r="D36" s="192"/>
      <c r="E36" s="192"/>
      <c r="F36" s="218"/>
      <c r="G36" s="192"/>
      <c r="H36" s="192"/>
      <c r="I36" s="192"/>
      <c r="J36" s="192"/>
      <c r="K36" s="192"/>
      <c r="L36" s="192"/>
      <c r="M36" s="192"/>
      <c r="N36" s="192"/>
      <c r="O36" s="192"/>
      <c r="P36" s="192"/>
      <c r="Q36" s="192"/>
      <c r="R36" s="192"/>
      <c r="S36" s="192"/>
      <c r="T36" s="192"/>
      <c r="U36" s="192"/>
      <c r="V36" s="192"/>
      <c r="W36" s="192"/>
      <c r="X36" s="192"/>
      <c r="Y36" s="192"/>
      <c r="Z36" s="192"/>
    </row>
    <row r="37" spans="1:26" ht="17.25" customHeight="1" x14ac:dyDescent="0.2">
      <c r="A37" s="258"/>
      <c r="B37" s="192"/>
      <c r="C37" s="192"/>
      <c r="D37" s="192"/>
      <c r="E37" s="192"/>
      <c r="F37" s="218"/>
      <c r="G37" s="192"/>
      <c r="H37" s="192"/>
      <c r="I37" s="192"/>
      <c r="J37" s="192"/>
      <c r="K37" s="192"/>
      <c r="L37" s="192"/>
      <c r="M37" s="192"/>
      <c r="N37" s="192"/>
      <c r="O37" s="192"/>
      <c r="P37" s="192"/>
      <c r="Q37" s="192"/>
      <c r="R37" s="192"/>
      <c r="S37" s="192"/>
      <c r="T37" s="192"/>
      <c r="U37" s="192"/>
      <c r="V37" s="192"/>
      <c r="W37" s="192"/>
      <c r="X37" s="192"/>
      <c r="Y37" s="192"/>
      <c r="Z37" s="192"/>
    </row>
    <row r="38" spans="1:26" ht="17.25" customHeight="1" x14ac:dyDescent="0.2">
      <c r="A38" s="258"/>
      <c r="B38" s="192"/>
      <c r="C38" s="192"/>
      <c r="D38" s="192"/>
      <c r="E38" s="192"/>
      <c r="F38" s="218"/>
      <c r="G38" s="192"/>
      <c r="H38" s="192"/>
      <c r="I38" s="192"/>
      <c r="J38" s="192"/>
      <c r="K38" s="192"/>
      <c r="L38" s="192"/>
      <c r="M38" s="192"/>
      <c r="N38" s="192"/>
      <c r="O38" s="192"/>
      <c r="P38" s="192"/>
      <c r="Q38" s="192"/>
      <c r="R38" s="192"/>
      <c r="S38" s="192"/>
      <c r="T38" s="192"/>
      <c r="U38" s="192"/>
      <c r="V38" s="192"/>
      <c r="W38" s="192"/>
      <c r="X38" s="192"/>
      <c r="Y38" s="192"/>
      <c r="Z38" s="192"/>
    </row>
    <row r="39" spans="1:26" ht="17.25" customHeight="1" x14ac:dyDescent="0.2">
      <c r="A39" s="258"/>
      <c r="B39" s="192"/>
      <c r="C39" s="192"/>
      <c r="D39" s="192"/>
      <c r="E39" s="192"/>
      <c r="F39" s="218"/>
      <c r="G39" s="192"/>
      <c r="H39" s="192"/>
      <c r="I39" s="192"/>
      <c r="J39" s="192"/>
      <c r="K39" s="192"/>
      <c r="L39" s="192"/>
      <c r="M39" s="192"/>
      <c r="N39" s="192"/>
      <c r="O39" s="192"/>
      <c r="P39" s="192"/>
      <c r="Q39" s="192"/>
      <c r="R39" s="192"/>
      <c r="S39" s="192"/>
      <c r="T39" s="192"/>
      <c r="U39" s="192"/>
      <c r="V39" s="192"/>
      <c r="W39" s="192"/>
      <c r="X39" s="192"/>
      <c r="Y39" s="192"/>
      <c r="Z39" s="192"/>
    </row>
    <row r="40" spans="1:26" ht="17.25" customHeight="1" x14ac:dyDescent="0.2">
      <c r="A40" s="258"/>
      <c r="B40" s="192"/>
      <c r="C40" s="192"/>
      <c r="D40" s="192"/>
      <c r="E40" s="192"/>
      <c r="F40" s="218"/>
      <c r="G40" s="192"/>
      <c r="H40" s="192"/>
      <c r="I40" s="192"/>
      <c r="J40" s="192"/>
      <c r="K40" s="192"/>
      <c r="L40" s="192"/>
      <c r="M40" s="192"/>
      <c r="N40" s="192"/>
      <c r="O40" s="192"/>
      <c r="P40" s="192"/>
      <c r="Q40" s="192"/>
      <c r="R40" s="192"/>
      <c r="S40" s="192"/>
      <c r="T40" s="192"/>
      <c r="U40" s="192"/>
      <c r="V40" s="192"/>
      <c r="W40" s="192"/>
      <c r="X40" s="192"/>
      <c r="Y40" s="192"/>
      <c r="Z40" s="192"/>
    </row>
    <row r="41" spans="1:26" ht="17.25" customHeight="1" x14ac:dyDescent="0.2">
      <c r="A41" s="258"/>
      <c r="B41" s="192"/>
      <c r="C41" s="192"/>
      <c r="D41" s="192"/>
      <c r="E41" s="192"/>
      <c r="F41" s="218"/>
      <c r="G41" s="192"/>
      <c r="H41" s="192"/>
      <c r="I41" s="192"/>
      <c r="J41" s="192"/>
      <c r="K41" s="192"/>
      <c r="L41" s="192"/>
      <c r="M41" s="192"/>
      <c r="N41" s="192"/>
      <c r="O41" s="192"/>
      <c r="P41" s="192"/>
      <c r="Q41" s="192"/>
      <c r="R41" s="192"/>
      <c r="S41" s="192"/>
      <c r="T41" s="192"/>
      <c r="U41" s="192"/>
      <c r="V41" s="192"/>
      <c r="W41" s="192"/>
      <c r="X41" s="192"/>
      <c r="Y41" s="192"/>
      <c r="Z41" s="192"/>
    </row>
    <row r="42" spans="1:26" ht="17.25" customHeight="1" x14ac:dyDescent="0.2">
      <c r="A42" s="258"/>
      <c r="B42" s="192"/>
      <c r="C42" s="192"/>
      <c r="D42" s="192"/>
      <c r="E42" s="192"/>
      <c r="F42" s="218"/>
      <c r="G42" s="192"/>
      <c r="H42" s="192"/>
      <c r="I42" s="192"/>
      <c r="J42" s="192"/>
      <c r="K42" s="192"/>
      <c r="L42" s="192"/>
      <c r="M42" s="192"/>
      <c r="N42" s="192"/>
      <c r="O42" s="192"/>
      <c r="P42" s="192"/>
      <c r="Q42" s="192"/>
      <c r="R42" s="192"/>
      <c r="S42" s="192"/>
      <c r="T42" s="192"/>
      <c r="U42" s="192"/>
      <c r="V42" s="192"/>
      <c r="W42" s="192"/>
      <c r="X42" s="192"/>
      <c r="Y42" s="192"/>
      <c r="Z42" s="192"/>
    </row>
    <row r="43" spans="1:26" ht="17.25" customHeight="1" x14ac:dyDescent="0.2">
      <c r="A43" s="258"/>
      <c r="B43" s="192"/>
      <c r="C43" s="192"/>
      <c r="D43" s="192"/>
      <c r="E43" s="192"/>
      <c r="F43" s="218"/>
      <c r="G43" s="192"/>
      <c r="H43" s="192"/>
      <c r="I43" s="192"/>
      <c r="J43" s="192"/>
      <c r="K43" s="192"/>
      <c r="L43" s="192"/>
      <c r="M43" s="192"/>
      <c r="N43" s="192"/>
      <c r="O43" s="192"/>
      <c r="P43" s="192"/>
      <c r="Q43" s="192"/>
      <c r="R43" s="192"/>
      <c r="S43" s="192"/>
      <c r="T43" s="192"/>
      <c r="U43" s="192"/>
      <c r="V43" s="192"/>
      <c r="W43" s="192"/>
      <c r="X43" s="192"/>
      <c r="Y43" s="192"/>
      <c r="Z43" s="192"/>
    </row>
    <row r="44" spans="1:26" ht="17.25" customHeight="1" x14ac:dyDescent="0.2">
      <c r="A44" s="258"/>
      <c r="B44" s="192"/>
      <c r="C44" s="192"/>
      <c r="D44" s="192"/>
      <c r="E44" s="192"/>
      <c r="F44" s="218"/>
      <c r="G44" s="192"/>
      <c r="H44" s="192"/>
      <c r="I44" s="192"/>
      <c r="J44" s="192"/>
      <c r="K44" s="192"/>
      <c r="L44" s="192"/>
      <c r="M44" s="192"/>
      <c r="N44" s="192"/>
      <c r="O44" s="192"/>
      <c r="P44" s="192"/>
      <c r="Q44" s="192"/>
      <c r="R44" s="192"/>
      <c r="S44" s="192"/>
      <c r="T44" s="192"/>
      <c r="U44" s="192"/>
      <c r="V44" s="192"/>
      <c r="W44" s="192"/>
      <c r="X44" s="192"/>
      <c r="Y44" s="192"/>
      <c r="Z44" s="192"/>
    </row>
    <row r="45" spans="1:26" ht="17.25" customHeight="1" x14ac:dyDescent="0.2">
      <c r="A45" s="258"/>
      <c r="B45" s="192"/>
      <c r="C45" s="192"/>
      <c r="D45" s="192"/>
      <c r="E45" s="192"/>
      <c r="F45" s="218"/>
      <c r="G45" s="192"/>
      <c r="H45" s="192"/>
      <c r="I45" s="192"/>
      <c r="J45" s="192"/>
      <c r="K45" s="192"/>
      <c r="L45" s="192"/>
      <c r="M45" s="192"/>
      <c r="N45" s="192"/>
      <c r="O45" s="192"/>
      <c r="P45" s="192"/>
      <c r="Q45" s="192"/>
      <c r="R45" s="192"/>
      <c r="S45" s="192"/>
      <c r="T45" s="192"/>
      <c r="U45" s="192"/>
      <c r="V45" s="192"/>
      <c r="W45" s="192"/>
      <c r="X45" s="192"/>
      <c r="Y45" s="192"/>
      <c r="Z45" s="192"/>
    </row>
    <row r="46" spans="1:26" ht="17.25" customHeight="1" x14ac:dyDescent="0.2">
      <c r="A46" s="258"/>
      <c r="B46" s="192"/>
      <c r="C46" s="192"/>
      <c r="D46" s="192"/>
      <c r="E46" s="192"/>
      <c r="F46" s="218"/>
      <c r="G46" s="192"/>
      <c r="H46" s="192"/>
      <c r="I46" s="192"/>
      <c r="J46" s="192"/>
      <c r="K46" s="192"/>
      <c r="L46" s="192"/>
      <c r="M46" s="192"/>
      <c r="N46" s="192"/>
      <c r="O46" s="192"/>
      <c r="P46" s="192"/>
      <c r="Q46" s="192"/>
      <c r="R46" s="192"/>
      <c r="S46" s="192"/>
      <c r="T46" s="192"/>
      <c r="U46" s="192"/>
      <c r="V46" s="192"/>
      <c r="W46" s="192"/>
      <c r="X46" s="192"/>
      <c r="Y46" s="192"/>
      <c r="Z46" s="192"/>
    </row>
    <row r="47" spans="1:26" ht="17.25" customHeight="1" x14ac:dyDescent="0.2">
      <c r="A47" s="258"/>
      <c r="B47" s="192"/>
      <c r="C47" s="192"/>
      <c r="D47" s="192"/>
      <c r="E47" s="192"/>
      <c r="F47" s="218"/>
      <c r="G47" s="192"/>
      <c r="H47" s="192"/>
      <c r="I47" s="192"/>
      <c r="J47" s="192"/>
      <c r="K47" s="192"/>
      <c r="L47" s="192"/>
      <c r="M47" s="192"/>
      <c r="N47" s="192"/>
      <c r="O47" s="192"/>
      <c r="P47" s="192"/>
      <c r="Q47" s="192"/>
      <c r="R47" s="192"/>
      <c r="S47" s="192"/>
      <c r="T47" s="192"/>
      <c r="U47" s="192"/>
      <c r="V47" s="192"/>
      <c r="W47" s="192"/>
      <c r="X47" s="192"/>
      <c r="Y47" s="192"/>
      <c r="Z47" s="192"/>
    </row>
    <row r="48" spans="1:26" ht="17.25" customHeight="1" x14ac:dyDescent="0.2">
      <c r="A48" s="258"/>
      <c r="B48" s="192"/>
      <c r="C48" s="192"/>
      <c r="D48" s="192"/>
      <c r="E48" s="192"/>
      <c r="F48" s="218"/>
      <c r="G48" s="192"/>
      <c r="H48" s="192"/>
      <c r="I48" s="192"/>
      <c r="J48" s="192"/>
      <c r="K48" s="192"/>
      <c r="L48" s="192"/>
      <c r="M48" s="192"/>
      <c r="N48" s="192"/>
      <c r="O48" s="192"/>
      <c r="P48" s="192"/>
      <c r="Q48" s="192"/>
      <c r="R48" s="192"/>
      <c r="S48" s="192"/>
      <c r="T48" s="192"/>
      <c r="U48" s="192"/>
      <c r="V48" s="192"/>
      <c r="W48" s="192"/>
      <c r="X48" s="192"/>
      <c r="Y48" s="192"/>
      <c r="Z48" s="192"/>
    </row>
    <row r="49" spans="1:26" ht="17.25" customHeight="1" x14ac:dyDescent="0.2">
      <c r="A49" s="258"/>
      <c r="B49" s="192"/>
      <c r="C49" s="192"/>
      <c r="D49" s="192"/>
      <c r="E49" s="192"/>
      <c r="F49" s="218"/>
      <c r="G49" s="192"/>
      <c r="H49" s="192"/>
      <c r="I49" s="192"/>
      <c r="J49" s="192"/>
      <c r="K49" s="192"/>
      <c r="L49" s="192"/>
      <c r="M49" s="192"/>
      <c r="N49" s="192"/>
      <c r="O49" s="192"/>
      <c r="P49" s="192"/>
      <c r="Q49" s="192"/>
      <c r="R49" s="192"/>
      <c r="S49" s="192"/>
      <c r="T49" s="192"/>
      <c r="U49" s="192"/>
      <c r="V49" s="192"/>
      <c r="W49" s="192"/>
      <c r="X49" s="192"/>
      <c r="Y49" s="192"/>
      <c r="Z49" s="192"/>
    </row>
    <row r="50" spans="1:26" ht="17.25" customHeight="1" x14ac:dyDescent="0.2">
      <c r="A50" s="258"/>
      <c r="B50" s="192"/>
      <c r="C50" s="192"/>
      <c r="D50" s="192"/>
      <c r="E50" s="192"/>
      <c r="F50" s="218"/>
      <c r="G50" s="192"/>
      <c r="H50" s="192"/>
      <c r="I50" s="192"/>
      <c r="J50" s="192"/>
      <c r="K50" s="192"/>
      <c r="L50" s="192"/>
      <c r="M50" s="192"/>
      <c r="N50" s="192"/>
      <c r="O50" s="192"/>
      <c r="P50" s="192"/>
      <c r="Q50" s="192"/>
      <c r="R50" s="192"/>
      <c r="S50" s="192"/>
      <c r="T50" s="192"/>
      <c r="U50" s="192"/>
      <c r="V50" s="192"/>
      <c r="W50" s="192"/>
      <c r="X50" s="192"/>
      <c r="Y50" s="192"/>
      <c r="Z50" s="192"/>
    </row>
    <row r="51" spans="1:26" ht="17.25" customHeight="1" x14ac:dyDescent="0.2">
      <c r="A51" s="258"/>
      <c r="B51" s="192"/>
      <c r="C51" s="192"/>
      <c r="D51" s="192"/>
      <c r="E51" s="192"/>
      <c r="F51" s="218"/>
      <c r="G51" s="192"/>
      <c r="H51" s="192"/>
      <c r="I51" s="192"/>
      <c r="J51" s="192"/>
      <c r="K51" s="192"/>
      <c r="L51" s="192"/>
      <c r="M51" s="192"/>
      <c r="N51" s="192"/>
      <c r="O51" s="192"/>
      <c r="P51" s="192"/>
      <c r="Q51" s="192"/>
      <c r="R51" s="192"/>
      <c r="S51" s="192"/>
      <c r="T51" s="192"/>
      <c r="U51" s="192"/>
      <c r="V51" s="192"/>
      <c r="W51" s="192"/>
      <c r="X51" s="192"/>
      <c r="Y51" s="192"/>
      <c r="Z51" s="192"/>
    </row>
    <row r="52" spans="1:26" ht="17.25" customHeight="1" x14ac:dyDescent="0.2">
      <c r="A52" s="258"/>
      <c r="B52" s="192"/>
      <c r="C52" s="192"/>
      <c r="D52" s="192"/>
      <c r="E52" s="192"/>
      <c r="F52" s="218"/>
      <c r="G52" s="192"/>
      <c r="H52" s="192"/>
      <c r="I52" s="192"/>
      <c r="J52" s="192"/>
      <c r="K52" s="192"/>
      <c r="L52" s="192"/>
      <c r="M52" s="192"/>
      <c r="N52" s="192"/>
      <c r="O52" s="192"/>
      <c r="P52" s="192"/>
      <c r="Q52" s="192"/>
      <c r="R52" s="192"/>
      <c r="S52" s="192"/>
      <c r="T52" s="192"/>
      <c r="U52" s="192"/>
      <c r="V52" s="192"/>
      <c r="W52" s="192"/>
      <c r="X52" s="192"/>
      <c r="Y52" s="192"/>
      <c r="Z52" s="192"/>
    </row>
    <row r="53" spans="1:26" ht="17.25" customHeight="1" x14ac:dyDescent="0.2">
      <c r="A53" s="258"/>
      <c r="B53" s="192"/>
      <c r="C53" s="192"/>
      <c r="D53" s="192"/>
      <c r="E53" s="192"/>
      <c r="F53" s="218"/>
      <c r="G53" s="192"/>
      <c r="H53" s="192"/>
      <c r="I53" s="192"/>
      <c r="J53" s="192"/>
      <c r="K53" s="192"/>
      <c r="L53" s="192"/>
      <c r="M53" s="192"/>
      <c r="N53" s="192"/>
      <c r="O53" s="192"/>
      <c r="P53" s="192"/>
      <c r="Q53" s="192"/>
      <c r="R53" s="192"/>
      <c r="S53" s="192"/>
      <c r="T53" s="192"/>
      <c r="U53" s="192"/>
      <c r="V53" s="192"/>
      <c r="W53" s="192"/>
      <c r="X53" s="192"/>
      <c r="Y53" s="192"/>
      <c r="Z53" s="192"/>
    </row>
    <row r="54" spans="1:26" ht="17.25" customHeight="1" x14ac:dyDescent="0.2">
      <c r="A54" s="258"/>
      <c r="B54" s="192"/>
      <c r="C54" s="192"/>
      <c r="D54" s="192"/>
      <c r="E54" s="192"/>
      <c r="F54" s="218"/>
      <c r="G54" s="192"/>
      <c r="H54" s="192"/>
      <c r="I54" s="192"/>
      <c r="J54" s="192"/>
      <c r="K54" s="192"/>
      <c r="L54" s="192"/>
      <c r="M54" s="192"/>
      <c r="N54" s="192"/>
      <c r="O54" s="192"/>
      <c r="P54" s="192"/>
      <c r="Q54" s="192"/>
      <c r="R54" s="192"/>
      <c r="S54" s="192"/>
      <c r="T54" s="192"/>
      <c r="U54" s="192"/>
      <c r="V54" s="192"/>
      <c r="W54" s="192"/>
      <c r="X54" s="192"/>
      <c r="Y54" s="192"/>
      <c r="Z54" s="192"/>
    </row>
    <row r="55" spans="1:26" ht="17.25" customHeight="1" x14ac:dyDescent="0.2">
      <c r="A55" s="258"/>
      <c r="B55" s="192"/>
      <c r="C55" s="192"/>
      <c r="D55" s="192"/>
      <c r="E55" s="192"/>
      <c r="F55" s="218"/>
      <c r="G55" s="192"/>
      <c r="H55" s="192"/>
      <c r="I55" s="192"/>
      <c r="J55" s="192"/>
      <c r="K55" s="192"/>
      <c r="L55" s="192"/>
      <c r="M55" s="192"/>
      <c r="N55" s="192"/>
      <c r="O55" s="192"/>
      <c r="P55" s="192"/>
      <c r="Q55" s="192"/>
      <c r="R55" s="192"/>
      <c r="S55" s="192"/>
      <c r="T55" s="192"/>
      <c r="U55" s="192"/>
      <c r="V55" s="192"/>
      <c r="W55" s="192"/>
      <c r="X55" s="192"/>
      <c r="Y55" s="192"/>
      <c r="Z55" s="192"/>
    </row>
    <row r="56" spans="1:26" ht="17.25" customHeight="1" x14ac:dyDescent="0.2">
      <c r="A56" s="258"/>
      <c r="B56" s="192"/>
      <c r="C56" s="192"/>
      <c r="D56" s="192"/>
      <c r="E56" s="192"/>
      <c r="F56" s="218"/>
      <c r="G56" s="192"/>
      <c r="H56" s="192"/>
      <c r="I56" s="192"/>
      <c r="J56" s="192"/>
      <c r="K56" s="192"/>
      <c r="L56" s="192"/>
      <c r="M56" s="192"/>
      <c r="N56" s="192"/>
      <c r="O56" s="192"/>
      <c r="P56" s="192"/>
      <c r="Q56" s="192"/>
      <c r="R56" s="192"/>
      <c r="S56" s="192"/>
      <c r="T56" s="192"/>
      <c r="U56" s="192"/>
      <c r="V56" s="192"/>
      <c r="W56" s="192"/>
      <c r="X56" s="192"/>
      <c r="Y56" s="192"/>
      <c r="Z56" s="192"/>
    </row>
    <row r="57" spans="1:26" ht="17.25" customHeight="1" x14ac:dyDescent="0.2">
      <c r="A57" s="258"/>
      <c r="B57" s="192"/>
      <c r="C57" s="192"/>
      <c r="D57" s="192"/>
      <c r="E57" s="192"/>
      <c r="F57" s="218"/>
      <c r="G57" s="192"/>
      <c r="H57" s="192"/>
      <c r="I57" s="192"/>
      <c r="J57" s="192"/>
      <c r="K57" s="192"/>
      <c r="L57" s="192"/>
      <c r="M57" s="192"/>
      <c r="N57" s="192"/>
      <c r="O57" s="192"/>
      <c r="P57" s="192"/>
      <c r="Q57" s="192"/>
      <c r="R57" s="192"/>
      <c r="S57" s="192"/>
      <c r="T57" s="192"/>
      <c r="U57" s="192"/>
      <c r="V57" s="192"/>
      <c r="W57" s="192"/>
      <c r="X57" s="192"/>
      <c r="Y57" s="192"/>
      <c r="Z57" s="192"/>
    </row>
    <row r="58" spans="1:26" ht="17.25" customHeight="1" x14ac:dyDescent="0.2">
      <c r="A58" s="258"/>
      <c r="B58" s="192"/>
      <c r="C58" s="192"/>
      <c r="D58" s="192"/>
      <c r="E58" s="192"/>
      <c r="F58" s="218"/>
      <c r="G58" s="192"/>
      <c r="H58" s="192"/>
      <c r="I58" s="192"/>
      <c r="J58" s="192"/>
      <c r="K58" s="192"/>
      <c r="L58" s="192"/>
      <c r="M58" s="192"/>
      <c r="N58" s="192"/>
      <c r="O58" s="192"/>
      <c r="P58" s="192"/>
      <c r="Q58" s="192"/>
      <c r="R58" s="192"/>
      <c r="S58" s="192"/>
      <c r="T58" s="192"/>
      <c r="U58" s="192"/>
      <c r="V58" s="192"/>
      <c r="W58" s="192"/>
      <c r="X58" s="192"/>
      <c r="Y58" s="192"/>
      <c r="Z58" s="192"/>
    </row>
    <row r="59" spans="1:26" ht="17.25" customHeight="1" x14ac:dyDescent="0.2">
      <c r="A59" s="258"/>
      <c r="B59" s="192"/>
      <c r="C59" s="192"/>
      <c r="D59" s="192"/>
      <c r="E59" s="192"/>
      <c r="F59" s="218"/>
      <c r="G59" s="192"/>
      <c r="H59" s="192"/>
      <c r="I59" s="192"/>
      <c r="J59" s="192"/>
      <c r="K59" s="192"/>
      <c r="L59" s="192"/>
      <c r="M59" s="192"/>
      <c r="N59" s="192"/>
      <c r="O59" s="192"/>
      <c r="P59" s="192"/>
      <c r="Q59" s="192"/>
      <c r="R59" s="192"/>
      <c r="S59" s="192"/>
      <c r="T59" s="192"/>
      <c r="U59" s="192"/>
      <c r="V59" s="192"/>
      <c r="W59" s="192"/>
      <c r="X59" s="192"/>
      <c r="Y59" s="192"/>
      <c r="Z59" s="192"/>
    </row>
    <row r="60" spans="1:26" ht="17.25" customHeight="1" x14ac:dyDescent="0.2">
      <c r="A60" s="258"/>
      <c r="B60" s="192"/>
      <c r="C60" s="192"/>
      <c r="D60" s="192"/>
      <c r="E60" s="192"/>
      <c r="F60" s="218"/>
      <c r="G60" s="192"/>
      <c r="H60" s="192"/>
      <c r="I60" s="192"/>
      <c r="J60" s="192"/>
      <c r="K60" s="192"/>
      <c r="L60" s="192"/>
      <c r="M60" s="192"/>
      <c r="N60" s="192"/>
      <c r="O60" s="192"/>
      <c r="P60" s="192"/>
      <c r="Q60" s="192"/>
      <c r="R60" s="192"/>
      <c r="S60" s="192"/>
      <c r="T60" s="192"/>
      <c r="U60" s="192"/>
      <c r="V60" s="192"/>
      <c r="W60" s="192"/>
      <c r="X60" s="192"/>
      <c r="Y60" s="192"/>
      <c r="Z60" s="192"/>
    </row>
    <row r="61" spans="1:26" ht="17.25" customHeight="1" x14ac:dyDescent="0.2">
      <c r="A61" s="258"/>
      <c r="B61" s="192"/>
      <c r="C61" s="192"/>
      <c r="D61" s="192"/>
      <c r="E61" s="192"/>
      <c r="F61" s="218"/>
      <c r="G61" s="192"/>
      <c r="H61" s="192"/>
      <c r="I61" s="192"/>
      <c r="J61" s="192"/>
      <c r="K61" s="192"/>
      <c r="L61" s="192"/>
      <c r="M61" s="192"/>
      <c r="N61" s="192"/>
      <c r="O61" s="192"/>
      <c r="P61" s="192"/>
      <c r="Q61" s="192"/>
      <c r="R61" s="192"/>
      <c r="S61" s="192"/>
      <c r="T61" s="192"/>
      <c r="U61" s="192"/>
      <c r="V61" s="192"/>
      <c r="W61" s="192"/>
      <c r="X61" s="192"/>
      <c r="Y61" s="192"/>
      <c r="Z61" s="192"/>
    </row>
    <row r="62" spans="1:26" ht="17.25" customHeight="1" x14ac:dyDescent="0.2">
      <c r="A62" s="258"/>
      <c r="B62" s="192"/>
      <c r="C62" s="192"/>
      <c r="D62" s="192"/>
      <c r="E62" s="192"/>
      <c r="F62" s="218"/>
      <c r="G62" s="192"/>
      <c r="H62" s="192"/>
      <c r="I62" s="192"/>
      <c r="J62" s="192"/>
      <c r="K62" s="192"/>
      <c r="L62" s="192"/>
      <c r="M62" s="192"/>
      <c r="N62" s="192"/>
      <c r="O62" s="192"/>
      <c r="P62" s="192"/>
      <c r="Q62" s="192"/>
      <c r="R62" s="192"/>
      <c r="S62" s="192"/>
      <c r="T62" s="192"/>
      <c r="U62" s="192"/>
      <c r="V62" s="192"/>
      <c r="W62" s="192"/>
      <c r="X62" s="192"/>
      <c r="Y62" s="192"/>
      <c r="Z62" s="192"/>
    </row>
    <row r="63" spans="1:26" ht="17.25" customHeight="1" x14ac:dyDescent="0.2">
      <c r="A63" s="258"/>
      <c r="B63" s="192"/>
      <c r="C63" s="192"/>
      <c r="D63" s="192"/>
      <c r="E63" s="192"/>
      <c r="F63" s="218"/>
      <c r="G63" s="192"/>
      <c r="H63" s="192"/>
      <c r="I63" s="192"/>
      <c r="J63" s="192"/>
      <c r="K63" s="192"/>
      <c r="L63" s="192"/>
      <c r="M63" s="192"/>
      <c r="N63" s="192"/>
      <c r="O63" s="192"/>
      <c r="P63" s="192"/>
      <c r="Q63" s="192"/>
      <c r="R63" s="192"/>
      <c r="S63" s="192"/>
      <c r="T63" s="192"/>
      <c r="U63" s="192"/>
      <c r="V63" s="192"/>
      <c r="W63" s="192"/>
      <c r="X63" s="192"/>
      <c r="Y63" s="192"/>
      <c r="Z63" s="192"/>
    </row>
    <row r="64" spans="1:26" ht="17.25" customHeight="1" x14ac:dyDescent="0.2">
      <c r="A64" s="258"/>
      <c r="B64" s="192"/>
      <c r="C64" s="192"/>
      <c r="D64" s="192"/>
      <c r="E64" s="192"/>
      <c r="F64" s="218"/>
      <c r="G64" s="192"/>
      <c r="H64" s="192"/>
      <c r="I64" s="192"/>
      <c r="J64" s="192"/>
      <c r="K64" s="192"/>
      <c r="L64" s="192"/>
      <c r="M64" s="192"/>
      <c r="N64" s="192"/>
      <c r="O64" s="192"/>
      <c r="P64" s="192"/>
      <c r="Q64" s="192"/>
      <c r="R64" s="192"/>
      <c r="S64" s="192"/>
      <c r="T64" s="192"/>
      <c r="U64" s="192"/>
      <c r="V64" s="192"/>
      <c r="W64" s="192"/>
      <c r="X64" s="192"/>
      <c r="Y64" s="192"/>
      <c r="Z64" s="192"/>
    </row>
    <row r="65" spans="1:26" ht="17.25" customHeight="1" x14ac:dyDescent="0.2">
      <c r="A65" s="258"/>
      <c r="B65" s="192"/>
      <c r="C65" s="192"/>
      <c r="D65" s="192"/>
      <c r="E65" s="192"/>
      <c r="F65" s="218"/>
      <c r="G65" s="192"/>
      <c r="H65" s="192"/>
      <c r="I65" s="192"/>
      <c r="J65" s="192"/>
      <c r="K65" s="192"/>
      <c r="L65" s="192"/>
      <c r="M65" s="192"/>
      <c r="N65" s="192"/>
      <c r="O65" s="192"/>
      <c r="P65" s="192"/>
      <c r="Q65" s="192"/>
      <c r="R65" s="192"/>
      <c r="S65" s="192"/>
      <c r="T65" s="192"/>
      <c r="U65" s="192"/>
      <c r="V65" s="192"/>
      <c r="W65" s="192"/>
      <c r="X65" s="192"/>
      <c r="Y65" s="192"/>
      <c r="Z65" s="192"/>
    </row>
    <row r="66" spans="1:26" ht="17.25" customHeight="1" x14ac:dyDescent="0.2">
      <c r="A66" s="258"/>
      <c r="B66" s="192"/>
      <c r="C66" s="192"/>
      <c r="D66" s="192"/>
      <c r="E66" s="192"/>
      <c r="F66" s="218"/>
      <c r="G66" s="192"/>
      <c r="H66" s="192"/>
      <c r="I66" s="192"/>
      <c r="J66" s="192"/>
      <c r="K66" s="192"/>
      <c r="L66" s="192"/>
      <c r="M66" s="192"/>
      <c r="N66" s="192"/>
      <c r="O66" s="192"/>
      <c r="P66" s="192"/>
      <c r="Q66" s="192"/>
      <c r="R66" s="192"/>
      <c r="S66" s="192"/>
      <c r="T66" s="192"/>
      <c r="U66" s="192"/>
      <c r="V66" s="192"/>
      <c r="W66" s="192"/>
      <c r="X66" s="192"/>
      <c r="Y66" s="192"/>
      <c r="Z66" s="192"/>
    </row>
    <row r="67" spans="1:26" ht="17.25" customHeight="1" x14ac:dyDescent="0.2">
      <c r="A67" s="258"/>
      <c r="B67" s="192"/>
      <c r="C67" s="192"/>
      <c r="D67" s="192"/>
      <c r="E67" s="192"/>
      <c r="F67" s="218"/>
      <c r="G67" s="192"/>
      <c r="H67" s="192"/>
      <c r="I67" s="192"/>
      <c r="J67" s="192"/>
      <c r="K67" s="192"/>
      <c r="L67" s="192"/>
      <c r="M67" s="192"/>
      <c r="N67" s="192"/>
      <c r="O67" s="192"/>
      <c r="P67" s="192"/>
      <c r="Q67" s="192"/>
      <c r="R67" s="192"/>
      <c r="S67" s="192"/>
      <c r="T67" s="192"/>
      <c r="U67" s="192"/>
      <c r="V67" s="192"/>
      <c r="W67" s="192"/>
      <c r="X67" s="192"/>
      <c r="Y67" s="192"/>
      <c r="Z67" s="192"/>
    </row>
    <row r="68" spans="1:26" ht="17.25" customHeight="1" x14ac:dyDescent="0.2">
      <c r="A68" s="258"/>
      <c r="B68" s="192"/>
      <c r="C68" s="192"/>
      <c r="D68" s="192"/>
      <c r="E68" s="192"/>
      <c r="F68" s="218"/>
      <c r="G68" s="192"/>
      <c r="H68" s="192"/>
      <c r="I68" s="192"/>
      <c r="J68" s="192"/>
      <c r="K68" s="192"/>
      <c r="L68" s="192"/>
      <c r="M68" s="192"/>
      <c r="N68" s="192"/>
      <c r="O68" s="192"/>
      <c r="P68" s="192"/>
      <c r="Q68" s="192"/>
      <c r="R68" s="192"/>
      <c r="S68" s="192"/>
      <c r="T68" s="192"/>
      <c r="U68" s="192"/>
      <c r="V68" s="192"/>
      <c r="W68" s="192"/>
      <c r="X68" s="192"/>
      <c r="Y68" s="192"/>
      <c r="Z68" s="192"/>
    </row>
    <row r="69" spans="1:26" ht="17.25" customHeight="1" x14ac:dyDescent="0.2">
      <c r="A69" s="258"/>
      <c r="B69" s="192"/>
      <c r="C69" s="192"/>
      <c r="D69" s="192"/>
      <c r="E69" s="192"/>
      <c r="F69" s="218"/>
      <c r="G69" s="192"/>
      <c r="H69" s="192"/>
      <c r="I69" s="192"/>
      <c r="J69" s="192"/>
      <c r="K69" s="192"/>
      <c r="L69" s="192"/>
      <c r="M69" s="192"/>
      <c r="N69" s="192"/>
      <c r="O69" s="192"/>
      <c r="P69" s="192"/>
      <c r="Q69" s="192"/>
      <c r="R69" s="192"/>
      <c r="S69" s="192"/>
      <c r="T69" s="192"/>
      <c r="U69" s="192"/>
      <c r="V69" s="192"/>
      <c r="W69" s="192"/>
      <c r="X69" s="192"/>
      <c r="Y69" s="192"/>
      <c r="Z69" s="192"/>
    </row>
    <row r="70" spans="1:26" ht="17.25" customHeight="1" x14ac:dyDescent="0.2">
      <c r="A70" s="258"/>
      <c r="B70" s="192"/>
      <c r="C70" s="192"/>
      <c r="D70" s="192"/>
      <c r="E70" s="192"/>
      <c r="F70" s="218"/>
      <c r="G70" s="192"/>
      <c r="H70" s="192"/>
      <c r="I70" s="192"/>
      <c r="J70" s="192"/>
      <c r="K70" s="192"/>
      <c r="L70" s="192"/>
      <c r="M70" s="192"/>
      <c r="N70" s="192"/>
      <c r="O70" s="192"/>
      <c r="P70" s="192"/>
      <c r="Q70" s="192"/>
      <c r="R70" s="192"/>
      <c r="S70" s="192"/>
      <c r="T70" s="192"/>
      <c r="U70" s="192"/>
      <c r="V70" s="192"/>
      <c r="W70" s="192"/>
      <c r="X70" s="192"/>
      <c r="Y70" s="192"/>
      <c r="Z70" s="192"/>
    </row>
    <row r="71" spans="1:26" ht="17.25" customHeight="1" x14ac:dyDescent="0.2">
      <c r="A71" s="258"/>
      <c r="B71" s="192"/>
      <c r="C71" s="192"/>
      <c r="D71" s="192"/>
      <c r="E71" s="192"/>
      <c r="F71" s="218"/>
      <c r="G71" s="192"/>
      <c r="H71" s="192"/>
      <c r="I71" s="192"/>
      <c r="J71" s="192"/>
      <c r="K71" s="192"/>
      <c r="L71" s="192"/>
      <c r="M71" s="192"/>
      <c r="N71" s="192"/>
      <c r="O71" s="192"/>
      <c r="P71" s="192"/>
      <c r="Q71" s="192"/>
      <c r="R71" s="192"/>
      <c r="S71" s="192"/>
      <c r="T71" s="192"/>
      <c r="U71" s="192"/>
      <c r="V71" s="192"/>
      <c r="W71" s="192"/>
      <c r="X71" s="192"/>
      <c r="Y71" s="192"/>
      <c r="Z71" s="192"/>
    </row>
    <row r="72" spans="1:26" ht="17.25" customHeight="1" x14ac:dyDescent="0.2">
      <c r="A72" s="258"/>
      <c r="B72" s="192"/>
      <c r="C72" s="192"/>
      <c r="D72" s="192"/>
      <c r="E72" s="192"/>
      <c r="F72" s="218"/>
      <c r="G72" s="192"/>
      <c r="H72" s="192"/>
      <c r="I72" s="192"/>
      <c r="J72" s="192"/>
      <c r="K72" s="192"/>
      <c r="L72" s="192"/>
      <c r="M72" s="192"/>
      <c r="N72" s="192"/>
      <c r="O72" s="192"/>
      <c r="P72" s="192"/>
      <c r="Q72" s="192"/>
      <c r="R72" s="192"/>
      <c r="S72" s="192"/>
      <c r="T72" s="192"/>
      <c r="U72" s="192"/>
      <c r="V72" s="192"/>
      <c r="W72" s="192"/>
      <c r="X72" s="192"/>
      <c r="Y72" s="192"/>
      <c r="Z72" s="192"/>
    </row>
    <row r="73" spans="1:26" ht="17.25" customHeight="1" x14ac:dyDescent="0.2">
      <c r="A73" s="258"/>
      <c r="B73" s="192"/>
      <c r="C73" s="192"/>
      <c r="D73" s="192"/>
      <c r="E73" s="192"/>
      <c r="F73" s="218"/>
      <c r="G73" s="192"/>
      <c r="H73" s="192"/>
      <c r="I73" s="192"/>
      <c r="J73" s="192"/>
      <c r="K73" s="192"/>
      <c r="L73" s="192"/>
      <c r="M73" s="192"/>
      <c r="N73" s="192"/>
      <c r="O73" s="192"/>
      <c r="P73" s="192"/>
      <c r="Q73" s="192"/>
      <c r="R73" s="192"/>
      <c r="S73" s="192"/>
      <c r="T73" s="192"/>
      <c r="U73" s="192"/>
      <c r="V73" s="192"/>
      <c r="W73" s="192"/>
      <c r="X73" s="192"/>
      <c r="Y73" s="192"/>
      <c r="Z73" s="192"/>
    </row>
    <row r="74" spans="1:26" ht="17.25" customHeight="1" x14ac:dyDescent="0.2">
      <c r="A74" s="258"/>
      <c r="B74" s="192"/>
      <c r="C74" s="192"/>
      <c r="D74" s="192"/>
      <c r="E74" s="192"/>
      <c r="F74" s="218"/>
      <c r="G74" s="192"/>
      <c r="H74" s="192"/>
      <c r="I74" s="192"/>
      <c r="J74" s="192"/>
      <c r="K74" s="192"/>
      <c r="L74" s="192"/>
      <c r="M74" s="192"/>
      <c r="N74" s="192"/>
      <c r="O74" s="192"/>
      <c r="P74" s="192"/>
      <c r="Q74" s="192"/>
      <c r="R74" s="192"/>
      <c r="S74" s="192"/>
      <c r="T74" s="192"/>
      <c r="U74" s="192"/>
      <c r="V74" s="192"/>
      <c r="W74" s="192"/>
      <c r="X74" s="192"/>
      <c r="Y74" s="192"/>
      <c r="Z74" s="192"/>
    </row>
    <row r="75" spans="1:26" ht="17.25" customHeight="1" x14ac:dyDescent="0.2">
      <c r="A75" s="258"/>
      <c r="B75" s="192"/>
      <c r="C75" s="192"/>
      <c r="D75" s="192"/>
      <c r="E75" s="192"/>
      <c r="F75" s="218"/>
      <c r="G75" s="192"/>
      <c r="H75" s="192"/>
      <c r="I75" s="192"/>
      <c r="J75" s="192"/>
      <c r="K75" s="192"/>
      <c r="L75" s="192"/>
      <c r="M75" s="192"/>
      <c r="N75" s="192"/>
      <c r="O75" s="192"/>
      <c r="P75" s="192"/>
      <c r="Q75" s="192"/>
      <c r="R75" s="192"/>
      <c r="S75" s="192"/>
      <c r="T75" s="192"/>
      <c r="U75" s="192"/>
      <c r="V75" s="192"/>
      <c r="W75" s="192"/>
      <c r="X75" s="192"/>
      <c r="Y75" s="192"/>
      <c r="Z75" s="192"/>
    </row>
    <row r="76" spans="1:26" ht="17.25" customHeight="1" x14ac:dyDescent="0.2">
      <c r="A76" s="258"/>
      <c r="B76" s="192"/>
      <c r="C76" s="192"/>
      <c r="D76" s="192"/>
      <c r="E76" s="192"/>
      <c r="F76" s="218"/>
      <c r="G76" s="192"/>
      <c r="H76" s="192"/>
      <c r="I76" s="192"/>
      <c r="J76" s="192"/>
      <c r="K76" s="192"/>
      <c r="L76" s="192"/>
      <c r="M76" s="192"/>
      <c r="N76" s="192"/>
      <c r="O76" s="192"/>
      <c r="P76" s="192"/>
      <c r="Q76" s="192"/>
      <c r="R76" s="192"/>
      <c r="S76" s="192"/>
      <c r="T76" s="192"/>
      <c r="U76" s="192"/>
      <c r="V76" s="192"/>
      <c r="W76" s="192"/>
      <c r="X76" s="192"/>
      <c r="Y76" s="192"/>
      <c r="Z76" s="192"/>
    </row>
    <row r="77" spans="1:26" ht="17.25" customHeight="1" x14ac:dyDescent="0.2">
      <c r="A77" s="258"/>
      <c r="B77" s="192"/>
      <c r="C77" s="192"/>
      <c r="D77" s="192"/>
      <c r="E77" s="192"/>
      <c r="F77" s="218"/>
      <c r="G77" s="192"/>
      <c r="H77" s="192"/>
      <c r="I77" s="192"/>
      <c r="J77" s="192"/>
      <c r="K77" s="192"/>
      <c r="L77" s="192"/>
      <c r="M77" s="192"/>
      <c r="N77" s="192"/>
      <c r="O77" s="192"/>
      <c r="P77" s="192"/>
      <c r="Q77" s="192"/>
      <c r="R77" s="192"/>
      <c r="S77" s="192"/>
      <c r="T77" s="192"/>
      <c r="U77" s="192"/>
      <c r="V77" s="192"/>
      <c r="W77" s="192"/>
      <c r="X77" s="192"/>
      <c r="Y77" s="192"/>
      <c r="Z77" s="192"/>
    </row>
    <row r="78" spans="1:26" ht="17.25" customHeight="1" x14ac:dyDescent="0.2">
      <c r="A78" s="258"/>
      <c r="B78" s="192"/>
      <c r="C78" s="192"/>
      <c r="D78" s="192"/>
      <c r="E78" s="192"/>
      <c r="F78" s="218"/>
      <c r="G78" s="192"/>
      <c r="H78" s="192"/>
      <c r="I78" s="192"/>
      <c r="J78" s="192"/>
      <c r="K78" s="192"/>
      <c r="L78" s="192"/>
      <c r="M78" s="192"/>
      <c r="N78" s="192"/>
      <c r="O78" s="192"/>
      <c r="P78" s="192"/>
      <c r="Q78" s="192"/>
      <c r="R78" s="192"/>
      <c r="S78" s="192"/>
      <c r="T78" s="192"/>
      <c r="U78" s="192"/>
      <c r="V78" s="192"/>
      <c r="W78" s="192"/>
      <c r="X78" s="192"/>
      <c r="Y78" s="192"/>
      <c r="Z78" s="192"/>
    </row>
    <row r="79" spans="1:26" ht="17.25" customHeight="1" x14ac:dyDescent="0.2">
      <c r="A79" s="258"/>
      <c r="B79" s="192"/>
      <c r="C79" s="192"/>
      <c r="D79" s="192"/>
      <c r="E79" s="192"/>
      <c r="F79" s="218"/>
      <c r="G79" s="192"/>
      <c r="H79" s="192"/>
      <c r="I79" s="192"/>
      <c r="J79" s="192"/>
      <c r="K79" s="192"/>
      <c r="L79" s="192"/>
      <c r="M79" s="192"/>
      <c r="N79" s="192"/>
      <c r="O79" s="192"/>
      <c r="P79" s="192"/>
      <c r="Q79" s="192"/>
      <c r="R79" s="192"/>
      <c r="S79" s="192"/>
      <c r="T79" s="192"/>
      <c r="U79" s="192"/>
      <c r="V79" s="192"/>
      <c r="W79" s="192"/>
      <c r="X79" s="192"/>
      <c r="Y79" s="192"/>
      <c r="Z79" s="192"/>
    </row>
    <row r="80" spans="1:26" ht="17.25" customHeight="1" x14ac:dyDescent="0.2">
      <c r="A80" s="258"/>
      <c r="B80" s="192"/>
      <c r="C80" s="192"/>
      <c r="D80" s="192"/>
      <c r="E80" s="192"/>
      <c r="F80" s="218"/>
      <c r="G80" s="192"/>
      <c r="H80" s="192"/>
      <c r="I80" s="192"/>
      <c r="J80" s="192"/>
      <c r="K80" s="192"/>
      <c r="L80" s="192"/>
      <c r="M80" s="192"/>
      <c r="N80" s="192"/>
      <c r="O80" s="192"/>
      <c r="P80" s="192"/>
      <c r="Q80" s="192"/>
      <c r="R80" s="192"/>
      <c r="S80" s="192"/>
      <c r="T80" s="192"/>
      <c r="U80" s="192"/>
      <c r="V80" s="192"/>
      <c r="W80" s="192"/>
      <c r="X80" s="192"/>
      <c r="Y80" s="192"/>
      <c r="Z80" s="192"/>
    </row>
    <row r="81" spans="1:26" ht="17.25" customHeight="1" x14ac:dyDescent="0.2">
      <c r="A81" s="258"/>
      <c r="B81" s="192"/>
      <c r="C81" s="192"/>
      <c r="D81" s="192"/>
      <c r="E81" s="192"/>
      <c r="F81" s="218"/>
      <c r="G81" s="192"/>
      <c r="H81" s="192"/>
      <c r="I81" s="192"/>
      <c r="J81" s="192"/>
      <c r="K81" s="192"/>
      <c r="L81" s="192"/>
      <c r="M81" s="192"/>
      <c r="N81" s="192"/>
      <c r="O81" s="192"/>
      <c r="P81" s="192"/>
      <c r="Q81" s="192"/>
      <c r="R81" s="192"/>
      <c r="S81" s="192"/>
      <c r="T81" s="192"/>
      <c r="U81" s="192"/>
      <c r="V81" s="192"/>
      <c r="W81" s="192"/>
      <c r="X81" s="192"/>
      <c r="Y81" s="192"/>
      <c r="Z81" s="192"/>
    </row>
    <row r="82" spans="1:26" ht="17.25" customHeight="1" x14ac:dyDescent="0.2">
      <c r="A82" s="258"/>
      <c r="B82" s="192"/>
      <c r="C82" s="192"/>
      <c r="D82" s="192"/>
      <c r="E82" s="192"/>
      <c r="F82" s="218"/>
      <c r="G82" s="192"/>
      <c r="H82" s="192"/>
      <c r="I82" s="192"/>
      <c r="J82" s="192"/>
      <c r="K82" s="192"/>
      <c r="L82" s="192"/>
      <c r="M82" s="192"/>
      <c r="N82" s="192"/>
      <c r="O82" s="192"/>
      <c r="P82" s="192"/>
      <c r="Q82" s="192"/>
      <c r="R82" s="192"/>
      <c r="S82" s="192"/>
      <c r="T82" s="192"/>
      <c r="U82" s="192"/>
      <c r="V82" s="192"/>
      <c r="W82" s="192"/>
      <c r="X82" s="192"/>
      <c r="Y82" s="192"/>
      <c r="Z82" s="192"/>
    </row>
    <row r="83" spans="1:26" ht="17.25" customHeight="1" x14ac:dyDescent="0.2">
      <c r="A83" s="258"/>
      <c r="B83" s="192"/>
      <c r="C83" s="192"/>
      <c r="D83" s="192"/>
      <c r="E83" s="192"/>
      <c r="F83" s="218"/>
      <c r="G83" s="192"/>
      <c r="H83" s="192"/>
      <c r="I83" s="192"/>
      <c r="J83" s="192"/>
      <c r="K83" s="192"/>
      <c r="L83" s="192"/>
      <c r="M83" s="192"/>
      <c r="N83" s="192"/>
      <c r="O83" s="192"/>
      <c r="P83" s="192"/>
      <c r="Q83" s="192"/>
      <c r="R83" s="192"/>
      <c r="S83" s="192"/>
      <c r="T83" s="192"/>
      <c r="U83" s="192"/>
      <c r="V83" s="192"/>
      <c r="W83" s="192"/>
      <c r="X83" s="192"/>
      <c r="Y83" s="192"/>
      <c r="Z83" s="192"/>
    </row>
    <row r="84" spans="1:26" ht="17.25" customHeight="1" x14ac:dyDescent="0.2">
      <c r="A84" s="258"/>
      <c r="B84" s="192"/>
      <c r="C84" s="192"/>
      <c r="D84" s="192"/>
      <c r="E84" s="192"/>
      <c r="F84" s="218"/>
      <c r="G84" s="192"/>
      <c r="H84" s="192"/>
      <c r="I84" s="192"/>
      <c r="J84" s="192"/>
      <c r="K84" s="192"/>
      <c r="L84" s="192"/>
      <c r="M84" s="192"/>
      <c r="N84" s="192"/>
      <c r="O84" s="192"/>
      <c r="P84" s="192"/>
      <c r="Q84" s="192"/>
      <c r="R84" s="192"/>
      <c r="S84" s="192"/>
      <c r="T84" s="192"/>
      <c r="U84" s="192"/>
      <c r="V84" s="192"/>
      <c r="W84" s="192"/>
      <c r="X84" s="192"/>
      <c r="Y84" s="192"/>
      <c r="Z84" s="192"/>
    </row>
    <row r="85" spans="1:26" ht="17.25" customHeight="1" x14ac:dyDescent="0.2">
      <c r="A85" s="258"/>
      <c r="B85" s="192"/>
      <c r="C85" s="192"/>
      <c r="D85" s="192"/>
      <c r="E85" s="192"/>
      <c r="F85" s="218"/>
      <c r="G85" s="192"/>
      <c r="H85" s="192"/>
      <c r="I85" s="192"/>
      <c r="J85" s="192"/>
      <c r="K85" s="192"/>
      <c r="L85" s="192"/>
      <c r="M85" s="192"/>
      <c r="N85" s="192"/>
      <c r="O85" s="192"/>
      <c r="P85" s="192"/>
      <c r="Q85" s="192"/>
      <c r="R85" s="192"/>
      <c r="S85" s="192"/>
      <c r="T85" s="192"/>
      <c r="U85" s="192"/>
      <c r="V85" s="192"/>
      <c r="W85" s="192"/>
      <c r="X85" s="192"/>
      <c r="Y85" s="192"/>
      <c r="Z85" s="192"/>
    </row>
    <row r="86" spans="1:26" ht="17.25" customHeight="1" x14ac:dyDescent="0.2">
      <c r="A86" s="258"/>
      <c r="B86" s="192"/>
      <c r="C86" s="192"/>
      <c r="D86" s="192"/>
      <c r="E86" s="192"/>
      <c r="F86" s="218"/>
      <c r="G86" s="192"/>
      <c r="H86" s="192"/>
      <c r="I86" s="192"/>
      <c r="J86" s="192"/>
      <c r="K86" s="192"/>
      <c r="L86" s="192"/>
      <c r="M86" s="192"/>
      <c r="N86" s="192"/>
      <c r="O86" s="192"/>
      <c r="P86" s="192"/>
      <c r="Q86" s="192"/>
      <c r="R86" s="192"/>
      <c r="S86" s="192"/>
      <c r="T86" s="192"/>
      <c r="U86" s="192"/>
      <c r="V86" s="192"/>
      <c r="W86" s="192"/>
      <c r="X86" s="192"/>
      <c r="Y86" s="192"/>
      <c r="Z86" s="192"/>
    </row>
    <row r="87" spans="1:26" ht="17.25" customHeight="1" x14ac:dyDescent="0.2">
      <c r="A87" s="258"/>
      <c r="B87" s="192"/>
      <c r="C87" s="192"/>
      <c r="D87" s="192"/>
      <c r="E87" s="192"/>
      <c r="F87" s="218"/>
      <c r="G87" s="192"/>
      <c r="H87" s="192"/>
      <c r="I87" s="192"/>
      <c r="J87" s="192"/>
      <c r="K87" s="192"/>
      <c r="L87" s="192"/>
      <c r="M87" s="192"/>
      <c r="N87" s="192"/>
      <c r="O87" s="192"/>
      <c r="P87" s="192"/>
      <c r="Q87" s="192"/>
      <c r="R87" s="192"/>
      <c r="S87" s="192"/>
      <c r="T87" s="192"/>
      <c r="U87" s="192"/>
      <c r="V87" s="192"/>
      <c r="W87" s="192"/>
      <c r="X87" s="192"/>
      <c r="Y87" s="192"/>
      <c r="Z87" s="192"/>
    </row>
    <row r="88" spans="1:26" ht="17.25" customHeight="1" x14ac:dyDescent="0.2">
      <c r="A88" s="258"/>
      <c r="B88" s="192"/>
      <c r="C88" s="192"/>
      <c r="D88" s="192"/>
      <c r="E88" s="192"/>
      <c r="F88" s="218"/>
      <c r="G88" s="192"/>
      <c r="H88" s="192"/>
      <c r="I88" s="192"/>
      <c r="J88" s="192"/>
      <c r="K88" s="192"/>
      <c r="L88" s="192"/>
      <c r="M88" s="192"/>
      <c r="N88" s="192"/>
      <c r="O88" s="192"/>
      <c r="P88" s="192"/>
      <c r="Q88" s="192"/>
      <c r="R88" s="192"/>
      <c r="S88" s="192"/>
      <c r="T88" s="192"/>
      <c r="U88" s="192"/>
      <c r="V88" s="192"/>
      <c r="W88" s="192"/>
      <c r="X88" s="192"/>
      <c r="Y88" s="192"/>
      <c r="Z88" s="192"/>
    </row>
    <row r="89" spans="1:26" ht="17.25" customHeight="1" x14ac:dyDescent="0.2">
      <c r="A89" s="258"/>
      <c r="B89" s="192"/>
      <c r="C89" s="192"/>
      <c r="D89" s="192"/>
      <c r="E89" s="192"/>
      <c r="F89" s="218"/>
      <c r="G89" s="192"/>
      <c r="H89" s="192"/>
      <c r="I89" s="192"/>
      <c r="J89" s="192"/>
      <c r="K89" s="192"/>
      <c r="L89" s="192"/>
      <c r="M89" s="192"/>
      <c r="N89" s="192"/>
      <c r="O89" s="192"/>
      <c r="P89" s="192"/>
      <c r="Q89" s="192"/>
      <c r="R89" s="192"/>
      <c r="S89" s="192"/>
      <c r="T89" s="192"/>
      <c r="U89" s="192"/>
      <c r="V89" s="192"/>
      <c r="W89" s="192"/>
      <c r="X89" s="192"/>
      <c r="Y89" s="192"/>
      <c r="Z89" s="192"/>
    </row>
    <row r="90" spans="1:26" ht="17.25" customHeight="1" x14ac:dyDescent="0.2">
      <c r="A90" s="258"/>
      <c r="B90" s="192"/>
      <c r="C90" s="192"/>
      <c r="D90" s="192"/>
      <c r="E90" s="192"/>
      <c r="F90" s="218"/>
      <c r="G90" s="192"/>
      <c r="H90" s="192"/>
      <c r="I90" s="192"/>
      <c r="J90" s="192"/>
      <c r="K90" s="192"/>
      <c r="L90" s="192"/>
      <c r="M90" s="192"/>
      <c r="N90" s="192"/>
      <c r="O90" s="192"/>
      <c r="P90" s="192"/>
      <c r="Q90" s="192"/>
      <c r="R90" s="192"/>
      <c r="S90" s="192"/>
      <c r="T90" s="192"/>
      <c r="U90" s="192"/>
      <c r="V90" s="192"/>
      <c r="W90" s="192"/>
      <c r="X90" s="192"/>
      <c r="Y90" s="192"/>
      <c r="Z90" s="192"/>
    </row>
    <row r="91" spans="1:26" ht="17.25" customHeight="1" x14ac:dyDescent="0.2">
      <c r="A91" s="258"/>
      <c r="B91" s="192"/>
      <c r="C91" s="192"/>
      <c r="D91" s="192"/>
      <c r="E91" s="192"/>
      <c r="F91" s="218"/>
      <c r="G91" s="192"/>
      <c r="H91" s="192"/>
      <c r="I91" s="192"/>
      <c r="J91" s="192"/>
      <c r="K91" s="192"/>
      <c r="L91" s="192"/>
      <c r="M91" s="192"/>
      <c r="N91" s="192"/>
      <c r="O91" s="192"/>
      <c r="P91" s="192"/>
      <c r="Q91" s="192"/>
      <c r="R91" s="192"/>
      <c r="S91" s="192"/>
      <c r="T91" s="192"/>
      <c r="U91" s="192"/>
      <c r="V91" s="192"/>
      <c r="W91" s="192"/>
      <c r="X91" s="192"/>
      <c r="Y91" s="192"/>
      <c r="Z91" s="192"/>
    </row>
    <row r="92" spans="1:26" ht="17.25" customHeight="1" x14ac:dyDescent="0.2">
      <c r="A92" s="258"/>
      <c r="B92" s="192"/>
      <c r="C92" s="192"/>
      <c r="D92" s="192"/>
      <c r="E92" s="192"/>
      <c r="F92" s="218"/>
      <c r="G92" s="192"/>
      <c r="H92" s="192"/>
      <c r="I92" s="192"/>
      <c r="J92" s="192"/>
      <c r="K92" s="192"/>
      <c r="L92" s="192"/>
      <c r="M92" s="192"/>
      <c r="N92" s="192"/>
      <c r="O92" s="192"/>
      <c r="P92" s="192"/>
      <c r="Q92" s="192"/>
      <c r="R92" s="192"/>
      <c r="S92" s="192"/>
      <c r="T92" s="192"/>
      <c r="U92" s="192"/>
      <c r="V92" s="192"/>
      <c r="W92" s="192"/>
      <c r="X92" s="192"/>
      <c r="Y92" s="192"/>
      <c r="Z92" s="192"/>
    </row>
    <row r="93" spans="1:26" ht="17.25" customHeight="1" x14ac:dyDescent="0.2">
      <c r="A93" s="258"/>
      <c r="B93" s="192"/>
      <c r="C93" s="192"/>
      <c r="D93" s="192"/>
      <c r="E93" s="192"/>
      <c r="F93" s="218"/>
      <c r="G93" s="192"/>
      <c r="H93" s="192"/>
      <c r="I93" s="192"/>
      <c r="J93" s="192"/>
      <c r="K93" s="192"/>
      <c r="L93" s="192"/>
      <c r="M93" s="192"/>
      <c r="N93" s="192"/>
      <c r="O93" s="192"/>
      <c r="P93" s="192"/>
      <c r="Q93" s="192"/>
      <c r="R93" s="192"/>
      <c r="S93" s="192"/>
      <c r="T93" s="192"/>
      <c r="U93" s="192"/>
      <c r="V93" s="192"/>
      <c r="W93" s="192"/>
      <c r="X93" s="192"/>
      <c r="Y93" s="192"/>
      <c r="Z93" s="192"/>
    </row>
    <row r="94" spans="1:26" ht="17.25" customHeight="1" x14ac:dyDescent="0.2">
      <c r="A94" s="258"/>
      <c r="B94" s="192"/>
      <c r="C94" s="192"/>
      <c r="D94" s="192"/>
      <c r="E94" s="192"/>
      <c r="F94" s="218"/>
      <c r="G94" s="192"/>
      <c r="H94" s="192"/>
      <c r="I94" s="192"/>
      <c r="J94" s="192"/>
      <c r="K94" s="192"/>
      <c r="L94" s="192"/>
      <c r="M94" s="192"/>
      <c r="N94" s="192"/>
      <c r="O94" s="192"/>
      <c r="P94" s="192"/>
      <c r="Q94" s="192"/>
      <c r="R94" s="192"/>
      <c r="S94" s="192"/>
      <c r="T94" s="192"/>
      <c r="U94" s="192"/>
      <c r="V94" s="192"/>
      <c r="W94" s="192"/>
      <c r="X94" s="192"/>
      <c r="Y94" s="192"/>
      <c r="Z94" s="192"/>
    </row>
    <row r="95" spans="1:26" ht="17.25" customHeight="1" x14ac:dyDescent="0.2">
      <c r="A95" s="258"/>
      <c r="B95" s="192"/>
      <c r="C95" s="192"/>
      <c r="D95" s="192"/>
      <c r="E95" s="192"/>
      <c r="F95" s="218"/>
      <c r="G95" s="192"/>
      <c r="H95" s="192"/>
      <c r="I95" s="192"/>
      <c r="J95" s="192"/>
      <c r="K95" s="192"/>
      <c r="L95" s="192"/>
      <c r="M95" s="192"/>
      <c r="N95" s="192"/>
      <c r="O95" s="192"/>
      <c r="P95" s="192"/>
      <c r="Q95" s="192"/>
      <c r="R95" s="192"/>
      <c r="S95" s="192"/>
      <c r="T95" s="192"/>
      <c r="U95" s="192"/>
      <c r="V95" s="192"/>
      <c r="W95" s="192"/>
      <c r="X95" s="192"/>
      <c r="Y95" s="192"/>
      <c r="Z95" s="192"/>
    </row>
    <row r="96" spans="1:26" ht="17.25" customHeight="1" x14ac:dyDescent="0.2">
      <c r="A96" s="258"/>
      <c r="B96" s="192"/>
      <c r="C96" s="192"/>
      <c r="D96" s="192"/>
      <c r="E96" s="192"/>
      <c r="F96" s="218"/>
      <c r="G96" s="192"/>
      <c r="H96" s="192"/>
      <c r="I96" s="192"/>
      <c r="J96" s="192"/>
      <c r="K96" s="192"/>
      <c r="L96" s="192"/>
      <c r="M96" s="192"/>
      <c r="N96" s="192"/>
      <c r="O96" s="192"/>
      <c r="P96" s="192"/>
      <c r="Q96" s="192"/>
      <c r="R96" s="192"/>
      <c r="S96" s="192"/>
      <c r="T96" s="192"/>
      <c r="U96" s="192"/>
      <c r="V96" s="192"/>
      <c r="W96" s="192"/>
      <c r="X96" s="192"/>
      <c r="Y96" s="192"/>
      <c r="Z96" s="192"/>
    </row>
    <row r="97" spans="1:26" ht="17.25" customHeight="1" x14ac:dyDescent="0.2">
      <c r="A97" s="258"/>
      <c r="B97" s="192"/>
      <c r="C97" s="192"/>
      <c r="D97" s="192"/>
      <c r="E97" s="192"/>
      <c r="F97" s="218"/>
      <c r="G97" s="192"/>
      <c r="H97" s="192"/>
      <c r="I97" s="192"/>
      <c r="J97" s="192"/>
      <c r="K97" s="192"/>
      <c r="L97" s="192"/>
      <c r="M97" s="192"/>
      <c r="N97" s="192"/>
      <c r="O97" s="192"/>
      <c r="P97" s="192"/>
      <c r="Q97" s="192"/>
      <c r="R97" s="192"/>
      <c r="S97" s="192"/>
      <c r="T97" s="192"/>
      <c r="U97" s="192"/>
      <c r="V97" s="192"/>
      <c r="W97" s="192"/>
      <c r="X97" s="192"/>
      <c r="Y97" s="192"/>
      <c r="Z97" s="192"/>
    </row>
    <row r="98" spans="1:26" ht="17.25" customHeight="1" x14ac:dyDescent="0.2">
      <c r="A98" s="258"/>
      <c r="B98" s="192"/>
      <c r="C98" s="192"/>
      <c r="D98" s="192"/>
      <c r="E98" s="192"/>
      <c r="F98" s="218"/>
      <c r="G98" s="192"/>
      <c r="H98" s="192"/>
      <c r="I98" s="192"/>
      <c r="J98" s="192"/>
      <c r="K98" s="192"/>
      <c r="L98" s="192"/>
      <c r="M98" s="192"/>
      <c r="N98" s="192"/>
      <c r="O98" s="192"/>
      <c r="P98" s="192"/>
      <c r="Q98" s="192"/>
      <c r="R98" s="192"/>
      <c r="S98" s="192"/>
      <c r="T98" s="192"/>
      <c r="U98" s="192"/>
      <c r="V98" s="192"/>
      <c r="W98" s="192"/>
      <c r="X98" s="192"/>
      <c r="Y98" s="192"/>
      <c r="Z98" s="192"/>
    </row>
    <row r="99" spans="1:26" ht="17.25" customHeight="1" x14ac:dyDescent="0.2">
      <c r="A99" s="258"/>
      <c r="B99" s="192"/>
      <c r="C99" s="192"/>
      <c r="D99" s="192"/>
      <c r="E99" s="192"/>
      <c r="F99" s="218"/>
      <c r="G99" s="192"/>
      <c r="H99" s="192"/>
      <c r="I99" s="192"/>
      <c r="J99" s="192"/>
      <c r="K99" s="192"/>
      <c r="L99" s="192"/>
      <c r="M99" s="192"/>
      <c r="N99" s="192"/>
      <c r="O99" s="192"/>
      <c r="P99" s="192"/>
      <c r="Q99" s="192"/>
      <c r="R99" s="192"/>
      <c r="S99" s="192"/>
      <c r="T99" s="192"/>
      <c r="U99" s="192"/>
      <c r="V99" s="192"/>
      <c r="W99" s="192"/>
      <c r="X99" s="192"/>
      <c r="Y99" s="192"/>
      <c r="Z99" s="192"/>
    </row>
    <row r="100" spans="1:26" ht="17.25" customHeight="1" x14ac:dyDescent="0.2">
      <c r="A100" s="258"/>
      <c r="B100" s="192"/>
      <c r="C100" s="192"/>
      <c r="D100" s="192"/>
      <c r="E100" s="192"/>
      <c r="F100" s="218"/>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7.25" customHeight="1" x14ac:dyDescent="0.2">
      <c r="A101" s="258"/>
      <c r="B101" s="192"/>
      <c r="C101" s="192"/>
      <c r="D101" s="192"/>
      <c r="E101" s="192"/>
      <c r="F101" s="218"/>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7.25" customHeight="1" x14ac:dyDescent="0.2">
      <c r="A102" s="258"/>
      <c r="B102" s="192"/>
      <c r="C102" s="192"/>
      <c r="D102" s="192"/>
      <c r="E102" s="192"/>
      <c r="F102" s="218"/>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7.25" customHeight="1" x14ac:dyDescent="0.2">
      <c r="A103" s="258"/>
      <c r="B103" s="192"/>
      <c r="C103" s="192"/>
      <c r="D103" s="192"/>
      <c r="E103" s="192"/>
      <c r="F103" s="218"/>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7.25" customHeight="1" x14ac:dyDescent="0.2">
      <c r="A104" s="258"/>
      <c r="B104" s="192"/>
      <c r="C104" s="192"/>
      <c r="D104" s="192"/>
      <c r="E104" s="192"/>
      <c r="F104" s="218"/>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7.25" customHeight="1" x14ac:dyDescent="0.2">
      <c r="A105" s="258"/>
      <c r="B105" s="192"/>
      <c r="C105" s="192"/>
      <c r="D105" s="192"/>
      <c r="E105" s="192"/>
      <c r="F105" s="218"/>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7.25" customHeight="1" x14ac:dyDescent="0.2">
      <c r="A106" s="258"/>
      <c r="B106" s="192"/>
      <c r="C106" s="192"/>
      <c r="D106" s="192"/>
      <c r="E106" s="192"/>
      <c r="F106" s="218"/>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7.25" customHeight="1" x14ac:dyDescent="0.2">
      <c r="A107" s="258"/>
      <c r="B107" s="192"/>
      <c r="C107" s="192"/>
      <c r="D107" s="192"/>
      <c r="E107" s="192"/>
      <c r="F107" s="218"/>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7.25" customHeight="1" x14ac:dyDescent="0.2">
      <c r="A108" s="258"/>
      <c r="B108" s="192"/>
      <c r="C108" s="192"/>
      <c r="D108" s="192"/>
      <c r="E108" s="192"/>
      <c r="F108" s="218"/>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7.25" customHeight="1" x14ac:dyDescent="0.2">
      <c r="A109" s="258"/>
      <c r="B109" s="192"/>
      <c r="C109" s="192"/>
      <c r="D109" s="192"/>
      <c r="E109" s="192"/>
      <c r="F109" s="218"/>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7.25" customHeight="1" x14ac:dyDescent="0.2">
      <c r="A110" s="258"/>
      <c r="B110" s="192"/>
      <c r="C110" s="192"/>
      <c r="D110" s="192"/>
      <c r="E110" s="192"/>
      <c r="F110" s="218"/>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7.25" customHeight="1" x14ac:dyDescent="0.2">
      <c r="A111" s="258"/>
      <c r="B111" s="192"/>
      <c r="C111" s="192"/>
      <c r="D111" s="192"/>
      <c r="E111" s="192"/>
      <c r="F111" s="218"/>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7.25" customHeight="1" x14ac:dyDescent="0.2">
      <c r="A112" s="258"/>
      <c r="B112" s="192"/>
      <c r="C112" s="192"/>
      <c r="D112" s="192"/>
      <c r="E112" s="192"/>
      <c r="F112" s="218"/>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7.25" customHeight="1" x14ac:dyDescent="0.2">
      <c r="A113" s="258"/>
      <c r="B113" s="192"/>
      <c r="C113" s="192"/>
      <c r="D113" s="192"/>
      <c r="E113" s="192"/>
      <c r="F113" s="218"/>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7.25" customHeight="1" x14ac:dyDescent="0.2">
      <c r="A114" s="258"/>
      <c r="B114" s="192"/>
      <c r="C114" s="192"/>
      <c r="D114" s="192"/>
      <c r="E114" s="192"/>
      <c r="F114" s="218"/>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7.25" customHeight="1" x14ac:dyDescent="0.2">
      <c r="A115" s="258"/>
      <c r="B115" s="192"/>
      <c r="C115" s="192"/>
      <c r="D115" s="192"/>
      <c r="E115" s="192"/>
      <c r="F115" s="218"/>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7.25" customHeight="1" x14ac:dyDescent="0.2">
      <c r="A116" s="258"/>
      <c r="B116" s="192"/>
      <c r="C116" s="192"/>
      <c r="D116" s="192"/>
      <c r="E116" s="192"/>
      <c r="F116" s="218"/>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7.25" customHeight="1" x14ac:dyDescent="0.2">
      <c r="A117" s="258"/>
      <c r="B117" s="192"/>
      <c r="C117" s="192"/>
      <c r="D117" s="192"/>
      <c r="E117" s="192"/>
      <c r="F117" s="218"/>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7.25" customHeight="1" x14ac:dyDescent="0.2">
      <c r="A118" s="258"/>
      <c r="B118" s="192"/>
      <c r="C118" s="192"/>
      <c r="D118" s="192"/>
      <c r="E118" s="192"/>
      <c r="F118" s="218"/>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7.25" customHeight="1" x14ac:dyDescent="0.2">
      <c r="A119" s="258"/>
      <c r="B119" s="192"/>
      <c r="C119" s="192"/>
      <c r="D119" s="192"/>
      <c r="E119" s="192"/>
      <c r="F119" s="218"/>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7.25" customHeight="1" x14ac:dyDescent="0.2">
      <c r="A120" s="258"/>
      <c r="B120" s="192"/>
      <c r="C120" s="192"/>
      <c r="D120" s="192"/>
      <c r="E120" s="192"/>
      <c r="F120" s="218"/>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7.25" customHeight="1" x14ac:dyDescent="0.2">
      <c r="A121" s="258"/>
      <c r="B121" s="192"/>
      <c r="C121" s="192"/>
      <c r="D121" s="192"/>
      <c r="E121" s="192"/>
      <c r="F121" s="218"/>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7.25" customHeight="1" x14ac:dyDescent="0.2">
      <c r="A122" s="258"/>
      <c r="B122" s="192"/>
      <c r="C122" s="192"/>
      <c r="D122" s="192"/>
      <c r="E122" s="192"/>
      <c r="F122" s="218"/>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7.25" customHeight="1" x14ac:dyDescent="0.2">
      <c r="A123" s="258"/>
      <c r="B123" s="192"/>
      <c r="C123" s="192"/>
      <c r="D123" s="192"/>
      <c r="E123" s="192"/>
      <c r="F123" s="218"/>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7.25" customHeight="1" x14ac:dyDescent="0.2">
      <c r="A124" s="258"/>
      <c r="B124" s="192"/>
      <c r="C124" s="192"/>
      <c r="D124" s="192"/>
      <c r="E124" s="192"/>
      <c r="F124" s="218"/>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7.25" customHeight="1" x14ac:dyDescent="0.2">
      <c r="A125" s="258"/>
      <c r="B125" s="192"/>
      <c r="C125" s="192"/>
      <c r="D125" s="192"/>
      <c r="E125" s="192"/>
      <c r="F125" s="218"/>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7.25" customHeight="1" x14ac:dyDescent="0.2">
      <c r="A126" s="258"/>
      <c r="B126" s="192"/>
      <c r="C126" s="192"/>
      <c r="D126" s="192"/>
      <c r="E126" s="192"/>
      <c r="F126" s="218"/>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7.25" customHeight="1" x14ac:dyDescent="0.2">
      <c r="A127" s="258"/>
      <c r="B127" s="192"/>
      <c r="C127" s="192"/>
      <c r="D127" s="192"/>
      <c r="E127" s="192"/>
      <c r="F127" s="218"/>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7.25" customHeight="1" x14ac:dyDescent="0.2">
      <c r="A128" s="258"/>
      <c r="B128" s="192"/>
      <c r="C128" s="192"/>
      <c r="D128" s="192"/>
      <c r="E128" s="192"/>
      <c r="F128" s="218"/>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7.25" customHeight="1" x14ac:dyDescent="0.2">
      <c r="A129" s="258"/>
      <c r="B129" s="192"/>
      <c r="C129" s="192"/>
      <c r="D129" s="192"/>
      <c r="E129" s="192"/>
      <c r="F129" s="218"/>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7.25" customHeight="1" x14ac:dyDescent="0.2">
      <c r="A130" s="258"/>
      <c r="B130" s="192"/>
      <c r="C130" s="192"/>
      <c r="D130" s="192"/>
      <c r="E130" s="192"/>
      <c r="F130" s="218"/>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7.25" customHeight="1" x14ac:dyDescent="0.2">
      <c r="A131" s="258"/>
      <c r="B131" s="192"/>
      <c r="C131" s="192"/>
      <c r="D131" s="192"/>
      <c r="E131" s="192"/>
      <c r="F131" s="218"/>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7.25" customHeight="1" x14ac:dyDescent="0.2">
      <c r="A132" s="258"/>
      <c r="B132" s="192"/>
      <c r="C132" s="192"/>
      <c r="D132" s="192"/>
      <c r="E132" s="192"/>
      <c r="F132" s="218"/>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7.25" customHeight="1" x14ac:dyDescent="0.2">
      <c r="A133" s="258"/>
      <c r="B133" s="192"/>
      <c r="C133" s="192"/>
      <c r="D133" s="192"/>
      <c r="E133" s="192"/>
      <c r="F133" s="218"/>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7.25" customHeight="1" x14ac:dyDescent="0.2">
      <c r="A134" s="258"/>
      <c r="B134" s="192"/>
      <c r="C134" s="192"/>
      <c r="D134" s="192"/>
      <c r="E134" s="192"/>
      <c r="F134" s="218"/>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7.25" customHeight="1" x14ac:dyDescent="0.2">
      <c r="A135" s="258"/>
      <c r="B135" s="192"/>
      <c r="C135" s="192"/>
      <c r="D135" s="192"/>
      <c r="E135" s="192"/>
      <c r="F135" s="218"/>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7.25" customHeight="1" x14ac:dyDescent="0.2">
      <c r="A136" s="258"/>
      <c r="B136" s="192"/>
      <c r="C136" s="192"/>
      <c r="D136" s="192"/>
      <c r="E136" s="192"/>
      <c r="F136" s="218"/>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7.25" customHeight="1" x14ac:dyDescent="0.2">
      <c r="A137" s="258"/>
      <c r="B137" s="192"/>
      <c r="C137" s="192"/>
      <c r="D137" s="192"/>
      <c r="E137" s="192"/>
      <c r="F137" s="218"/>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7.25" customHeight="1" x14ac:dyDescent="0.2">
      <c r="A138" s="258"/>
      <c r="B138" s="192"/>
      <c r="C138" s="192"/>
      <c r="D138" s="192"/>
      <c r="E138" s="192"/>
      <c r="F138" s="218"/>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7.25" customHeight="1" x14ac:dyDescent="0.2">
      <c r="A139" s="258"/>
      <c r="B139" s="192"/>
      <c r="C139" s="192"/>
      <c r="D139" s="192"/>
      <c r="E139" s="192"/>
      <c r="F139" s="218"/>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7.25" customHeight="1" x14ac:dyDescent="0.2">
      <c r="A140" s="258"/>
      <c r="B140" s="192"/>
      <c r="C140" s="192"/>
      <c r="D140" s="192"/>
      <c r="E140" s="192"/>
      <c r="F140" s="218"/>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7.25" customHeight="1" x14ac:dyDescent="0.2">
      <c r="A141" s="258"/>
      <c r="B141" s="192"/>
      <c r="C141" s="192"/>
      <c r="D141" s="192"/>
      <c r="E141" s="192"/>
      <c r="F141" s="218"/>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7.25" customHeight="1" x14ac:dyDescent="0.2">
      <c r="A142" s="258"/>
      <c r="B142" s="192"/>
      <c r="C142" s="192"/>
      <c r="D142" s="192"/>
      <c r="E142" s="192"/>
      <c r="F142" s="218"/>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7.25" customHeight="1" x14ac:dyDescent="0.2">
      <c r="A143" s="258"/>
      <c r="B143" s="192"/>
      <c r="C143" s="192"/>
      <c r="D143" s="192"/>
      <c r="E143" s="192"/>
      <c r="F143" s="218"/>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7.25" customHeight="1" x14ac:dyDescent="0.2">
      <c r="A144" s="258"/>
      <c r="B144" s="192"/>
      <c r="C144" s="192"/>
      <c r="D144" s="192"/>
      <c r="E144" s="192"/>
      <c r="F144" s="218"/>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7.25" customHeight="1" x14ac:dyDescent="0.2">
      <c r="A145" s="258"/>
      <c r="B145" s="192"/>
      <c r="C145" s="192"/>
      <c r="D145" s="192"/>
      <c r="E145" s="192"/>
      <c r="F145" s="218"/>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7.25" customHeight="1" x14ac:dyDescent="0.2">
      <c r="A146" s="258"/>
      <c r="B146" s="192"/>
      <c r="C146" s="192"/>
      <c r="D146" s="192"/>
      <c r="E146" s="192"/>
      <c r="F146" s="218"/>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7.25" customHeight="1" x14ac:dyDescent="0.2">
      <c r="A147" s="258"/>
      <c r="B147" s="192"/>
      <c r="C147" s="192"/>
      <c r="D147" s="192"/>
      <c r="E147" s="192"/>
      <c r="F147" s="218"/>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7.25" customHeight="1" x14ac:dyDescent="0.2">
      <c r="A148" s="258"/>
      <c r="B148" s="192"/>
      <c r="C148" s="192"/>
      <c r="D148" s="192"/>
      <c r="E148" s="192"/>
      <c r="F148" s="218"/>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7.25" customHeight="1" x14ac:dyDescent="0.2">
      <c r="A149" s="258"/>
      <c r="B149" s="192"/>
      <c r="C149" s="192"/>
      <c r="D149" s="192"/>
      <c r="E149" s="192"/>
      <c r="F149" s="218"/>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7.25" customHeight="1" x14ac:dyDescent="0.2">
      <c r="A150" s="258"/>
      <c r="B150" s="192"/>
      <c r="C150" s="192"/>
      <c r="D150" s="192"/>
      <c r="E150" s="192"/>
      <c r="F150" s="218"/>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7.25" customHeight="1" x14ac:dyDescent="0.2">
      <c r="A151" s="258"/>
      <c r="B151" s="192"/>
      <c r="C151" s="192"/>
      <c r="D151" s="192"/>
      <c r="E151" s="192"/>
      <c r="F151" s="218"/>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7.25" customHeight="1" x14ac:dyDescent="0.2">
      <c r="A152" s="258"/>
      <c r="B152" s="192"/>
      <c r="C152" s="192"/>
      <c r="D152" s="192"/>
      <c r="E152" s="192"/>
      <c r="F152" s="218"/>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7.25" customHeight="1" x14ac:dyDescent="0.2">
      <c r="A153" s="258"/>
      <c r="B153" s="192"/>
      <c r="C153" s="192"/>
      <c r="D153" s="192"/>
      <c r="E153" s="192"/>
      <c r="F153" s="218"/>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7.25" customHeight="1" x14ac:dyDescent="0.2">
      <c r="A154" s="258"/>
      <c r="B154" s="192"/>
      <c r="C154" s="192"/>
      <c r="D154" s="192"/>
      <c r="E154" s="192"/>
      <c r="F154" s="218"/>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7.25" customHeight="1" x14ac:dyDescent="0.2">
      <c r="A155" s="258"/>
      <c r="B155" s="192"/>
      <c r="C155" s="192"/>
      <c r="D155" s="192"/>
      <c r="E155" s="192"/>
      <c r="F155" s="218"/>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7.25" customHeight="1" x14ac:dyDescent="0.2">
      <c r="A156" s="258"/>
      <c r="B156" s="192"/>
      <c r="C156" s="192"/>
      <c r="D156" s="192"/>
      <c r="E156" s="192"/>
      <c r="F156" s="218"/>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7.25" customHeight="1" x14ac:dyDescent="0.2">
      <c r="A157" s="258"/>
      <c r="B157" s="192"/>
      <c r="C157" s="192"/>
      <c r="D157" s="192"/>
      <c r="E157" s="192"/>
      <c r="F157" s="218"/>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7.25" customHeight="1" x14ac:dyDescent="0.2">
      <c r="A158" s="258"/>
      <c r="B158" s="192"/>
      <c r="C158" s="192"/>
      <c r="D158" s="192"/>
      <c r="E158" s="192"/>
      <c r="F158" s="218"/>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7.25" customHeight="1" x14ac:dyDescent="0.2">
      <c r="A159" s="258"/>
      <c r="B159" s="192"/>
      <c r="C159" s="192"/>
      <c r="D159" s="192"/>
      <c r="E159" s="192"/>
      <c r="F159" s="218"/>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7.25" customHeight="1" x14ac:dyDescent="0.2">
      <c r="A160" s="258"/>
      <c r="B160" s="192"/>
      <c r="C160" s="192"/>
      <c r="D160" s="192"/>
      <c r="E160" s="192"/>
      <c r="F160" s="218"/>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7.25" customHeight="1" x14ac:dyDescent="0.2">
      <c r="A161" s="258"/>
      <c r="B161" s="192"/>
      <c r="C161" s="192"/>
      <c r="D161" s="192"/>
      <c r="E161" s="192"/>
      <c r="F161" s="218"/>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7.25" customHeight="1" x14ac:dyDescent="0.2">
      <c r="A162" s="258"/>
      <c r="B162" s="192"/>
      <c r="C162" s="192"/>
      <c r="D162" s="192"/>
      <c r="E162" s="192"/>
      <c r="F162" s="218"/>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7.25" customHeight="1" x14ac:dyDescent="0.2">
      <c r="A163" s="258"/>
      <c r="B163" s="192"/>
      <c r="C163" s="192"/>
      <c r="D163" s="192"/>
      <c r="E163" s="192"/>
      <c r="F163" s="218"/>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7.25" customHeight="1" x14ac:dyDescent="0.2">
      <c r="A164" s="258"/>
      <c r="B164" s="192"/>
      <c r="C164" s="192"/>
      <c r="D164" s="192"/>
      <c r="E164" s="192"/>
      <c r="F164" s="218"/>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7.25" customHeight="1" x14ac:dyDescent="0.2">
      <c r="A165" s="258"/>
      <c r="B165" s="192"/>
      <c r="C165" s="192"/>
      <c r="D165" s="192"/>
      <c r="E165" s="192"/>
      <c r="F165" s="218"/>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7.25" customHeight="1" x14ac:dyDescent="0.2">
      <c r="A166" s="258"/>
      <c r="B166" s="192"/>
      <c r="C166" s="192"/>
      <c r="D166" s="192"/>
      <c r="E166" s="192"/>
      <c r="F166" s="218"/>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7.25" customHeight="1" x14ac:dyDescent="0.2">
      <c r="A167" s="258"/>
      <c r="B167" s="192"/>
      <c r="C167" s="192"/>
      <c r="D167" s="192"/>
      <c r="E167" s="192"/>
      <c r="F167" s="218"/>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7.25" customHeight="1" x14ac:dyDescent="0.2">
      <c r="A168" s="258"/>
      <c r="B168" s="192"/>
      <c r="C168" s="192"/>
      <c r="D168" s="192"/>
      <c r="E168" s="192"/>
      <c r="F168" s="218"/>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7.25" customHeight="1" x14ac:dyDescent="0.2">
      <c r="A169" s="258"/>
      <c r="B169" s="192"/>
      <c r="C169" s="192"/>
      <c r="D169" s="192"/>
      <c r="E169" s="192"/>
      <c r="F169" s="218"/>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7.25" customHeight="1" x14ac:dyDescent="0.2">
      <c r="A170" s="258"/>
      <c r="B170" s="192"/>
      <c r="C170" s="192"/>
      <c r="D170" s="192"/>
      <c r="E170" s="192"/>
      <c r="F170" s="218"/>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7.25" customHeight="1" x14ac:dyDescent="0.2">
      <c r="A171" s="258"/>
      <c r="B171" s="192"/>
      <c r="C171" s="192"/>
      <c r="D171" s="192"/>
      <c r="E171" s="192"/>
      <c r="F171" s="218"/>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7.25" customHeight="1" x14ac:dyDescent="0.2">
      <c r="A172" s="258"/>
      <c r="B172" s="192"/>
      <c r="C172" s="192"/>
      <c r="D172" s="192"/>
      <c r="E172" s="192"/>
      <c r="F172" s="218"/>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7.25" customHeight="1" x14ac:dyDescent="0.2">
      <c r="A173" s="258"/>
      <c r="B173" s="192"/>
      <c r="C173" s="192"/>
      <c r="D173" s="192"/>
      <c r="E173" s="192"/>
      <c r="F173" s="218"/>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7.25" customHeight="1" x14ac:dyDescent="0.2">
      <c r="A174" s="258"/>
      <c r="B174" s="192"/>
      <c r="C174" s="192"/>
      <c r="D174" s="192"/>
      <c r="E174" s="192"/>
      <c r="F174" s="218"/>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7.25" customHeight="1" x14ac:dyDescent="0.2">
      <c r="A175" s="258"/>
      <c r="B175" s="192"/>
      <c r="C175" s="192"/>
      <c r="D175" s="192"/>
      <c r="E175" s="192"/>
      <c r="F175" s="218"/>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7.25" customHeight="1" x14ac:dyDescent="0.2">
      <c r="A176" s="258"/>
      <c r="B176" s="192"/>
      <c r="C176" s="192"/>
      <c r="D176" s="192"/>
      <c r="E176" s="192"/>
      <c r="F176" s="218"/>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7.25" customHeight="1" x14ac:dyDescent="0.2">
      <c r="A177" s="258"/>
      <c r="B177" s="192"/>
      <c r="C177" s="192"/>
      <c r="D177" s="192"/>
      <c r="E177" s="192"/>
      <c r="F177" s="218"/>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7.25" customHeight="1" x14ac:dyDescent="0.2">
      <c r="A178" s="258"/>
      <c r="B178" s="192"/>
      <c r="C178" s="192"/>
      <c r="D178" s="192"/>
      <c r="E178" s="192"/>
      <c r="F178" s="218"/>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7.25" customHeight="1" x14ac:dyDescent="0.2">
      <c r="A179" s="258"/>
      <c r="B179" s="192"/>
      <c r="C179" s="192"/>
      <c r="D179" s="192"/>
      <c r="E179" s="192"/>
      <c r="F179" s="218"/>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7.25" customHeight="1" x14ac:dyDescent="0.2">
      <c r="A180" s="258"/>
      <c r="B180" s="192"/>
      <c r="C180" s="192"/>
      <c r="D180" s="192"/>
      <c r="E180" s="192"/>
      <c r="F180" s="218"/>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7.25" customHeight="1" x14ac:dyDescent="0.2">
      <c r="A181" s="258"/>
      <c r="B181" s="192"/>
      <c r="C181" s="192"/>
      <c r="D181" s="192"/>
      <c r="E181" s="192"/>
      <c r="F181" s="218"/>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7.25" customHeight="1" x14ac:dyDescent="0.2">
      <c r="A182" s="258"/>
      <c r="B182" s="192"/>
      <c r="C182" s="192"/>
      <c r="D182" s="192"/>
      <c r="E182" s="192"/>
      <c r="F182" s="218"/>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7.25" customHeight="1" x14ac:dyDescent="0.2">
      <c r="A183" s="258"/>
      <c r="B183" s="192"/>
      <c r="C183" s="192"/>
      <c r="D183" s="192"/>
      <c r="E183" s="192"/>
      <c r="F183" s="218"/>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7.25" customHeight="1" x14ac:dyDescent="0.2">
      <c r="A184" s="258"/>
      <c r="B184" s="192"/>
      <c r="C184" s="192"/>
      <c r="D184" s="192"/>
      <c r="E184" s="192"/>
      <c r="F184" s="218"/>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7.25" customHeight="1" x14ac:dyDescent="0.2">
      <c r="A185" s="258"/>
      <c r="B185" s="192"/>
      <c r="C185" s="192"/>
      <c r="D185" s="192"/>
      <c r="E185" s="192"/>
      <c r="F185" s="218"/>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7.25" customHeight="1" x14ac:dyDescent="0.2">
      <c r="A186" s="258"/>
      <c r="B186" s="192"/>
      <c r="C186" s="192"/>
      <c r="D186" s="192"/>
      <c r="E186" s="192"/>
      <c r="F186" s="218"/>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7.25" customHeight="1" x14ac:dyDescent="0.2">
      <c r="A187" s="258"/>
      <c r="B187" s="192"/>
      <c r="C187" s="192"/>
      <c r="D187" s="192"/>
      <c r="E187" s="192"/>
      <c r="F187" s="218"/>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7.25" customHeight="1" x14ac:dyDescent="0.2">
      <c r="A188" s="258"/>
      <c r="B188" s="192"/>
      <c r="C188" s="192"/>
      <c r="D188" s="192"/>
      <c r="E188" s="192"/>
      <c r="F188" s="218"/>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7.25" customHeight="1" x14ac:dyDescent="0.2">
      <c r="A189" s="258"/>
      <c r="B189" s="192"/>
      <c r="C189" s="192"/>
      <c r="D189" s="192"/>
      <c r="E189" s="192"/>
      <c r="F189" s="218"/>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7.25" customHeight="1" x14ac:dyDescent="0.2">
      <c r="A190" s="258"/>
      <c r="B190" s="192"/>
      <c r="C190" s="192"/>
      <c r="D190" s="192"/>
      <c r="E190" s="192"/>
      <c r="F190" s="218"/>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7.25" customHeight="1" x14ac:dyDescent="0.2">
      <c r="A191" s="258"/>
      <c r="B191" s="192"/>
      <c r="C191" s="192"/>
      <c r="D191" s="192"/>
      <c r="E191" s="192"/>
      <c r="F191" s="218"/>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7.25" customHeight="1" x14ac:dyDescent="0.2">
      <c r="A192" s="258"/>
      <c r="B192" s="192"/>
      <c r="C192" s="192"/>
      <c r="D192" s="192"/>
      <c r="E192" s="192"/>
      <c r="F192" s="218"/>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7.25" customHeight="1" x14ac:dyDescent="0.2">
      <c r="A193" s="258"/>
      <c r="B193" s="192"/>
      <c r="C193" s="192"/>
      <c r="D193" s="192"/>
      <c r="E193" s="192"/>
      <c r="F193" s="218"/>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7.25" customHeight="1" x14ac:dyDescent="0.2">
      <c r="A194" s="258"/>
      <c r="B194" s="192"/>
      <c r="C194" s="192"/>
      <c r="D194" s="192"/>
      <c r="E194" s="192"/>
      <c r="F194" s="218"/>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7.25" customHeight="1" x14ac:dyDescent="0.2">
      <c r="A195" s="258"/>
      <c r="B195" s="192"/>
      <c r="C195" s="192"/>
      <c r="D195" s="192"/>
      <c r="E195" s="192"/>
      <c r="F195" s="218"/>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7.25" customHeight="1" x14ac:dyDescent="0.2">
      <c r="A196" s="258"/>
      <c r="B196" s="192"/>
      <c r="C196" s="192"/>
      <c r="D196" s="192"/>
      <c r="E196" s="192"/>
      <c r="F196" s="218"/>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7.25" customHeight="1" x14ac:dyDescent="0.2">
      <c r="A197" s="258"/>
      <c r="B197" s="192"/>
      <c r="C197" s="192"/>
      <c r="D197" s="192"/>
      <c r="E197" s="192"/>
      <c r="F197" s="218"/>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7.25" customHeight="1" x14ac:dyDescent="0.2">
      <c r="A198" s="258"/>
      <c r="B198" s="192"/>
      <c r="C198" s="192"/>
      <c r="D198" s="192"/>
      <c r="E198" s="192"/>
      <c r="F198" s="218"/>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7.25" customHeight="1" x14ac:dyDescent="0.2">
      <c r="A199" s="258"/>
      <c r="B199" s="192"/>
      <c r="C199" s="192"/>
      <c r="D199" s="192"/>
      <c r="E199" s="192"/>
      <c r="F199" s="218"/>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7.25" customHeight="1" x14ac:dyDescent="0.2">
      <c r="A200" s="258"/>
      <c r="B200" s="192"/>
      <c r="C200" s="192"/>
      <c r="D200" s="192"/>
      <c r="E200" s="192"/>
      <c r="F200" s="218"/>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7.25" customHeight="1" x14ac:dyDescent="0.2">
      <c r="A201" s="258"/>
      <c r="B201" s="192"/>
      <c r="C201" s="192"/>
      <c r="D201" s="192"/>
      <c r="E201" s="192"/>
      <c r="F201" s="218"/>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7.25" customHeight="1" x14ac:dyDescent="0.2">
      <c r="A202" s="258"/>
      <c r="B202" s="192"/>
      <c r="C202" s="192"/>
      <c r="D202" s="192"/>
      <c r="E202" s="192"/>
      <c r="F202" s="218"/>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7.25" customHeight="1" x14ac:dyDescent="0.2">
      <c r="A203" s="258"/>
      <c r="B203" s="192"/>
      <c r="C203" s="192"/>
      <c r="D203" s="192"/>
      <c r="E203" s="192"/>
      <c r="F203" s="218"/>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7.25" customHeight="1" x14ac:dyDescent="0.2">
      <c r="A204" s="258"/>
      <c r="B204" s="192"/>
      <c r="C204" s="192"/>
      <c r="D204" s="192"/>
      <c r="E204" s="192"/>
      <c r="F204" s="218"/>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7.25" customHeight="1" x14ac:dyDescent="0.2">
      <c r="A205" s="258"/>
      <c r="B205" s="192"/>
      <c r="C205" s="192"/>
      <c r="D205" s="192"/>
      <c r="E205" s="192"/>
      <c r="F205" s="218"/>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7.25" customHeight="1" x14ac:dyDescent="0.2">
      <c r="A206" s="258"/>
      <c r="B206" s="192"/>
      <c r="C206" s="192"/>
      <c r="D206" s="192"/>
      <c r="E206" s="192"/>
      <c r="F206" s="218"/>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7.25" customHeight="1" x14ac:dyDescent="0.2">
      <c r="A207" s="258"/>
      <c r="B207" s="192"/>
      <c r="C207" s="192"/>
      <c r="D207" s="192"/>
      <c r="E207" s="192"/>
      <c r="F207" s="218"/>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7.25" customHeight="1" x14ac:dyDescent="0.2">
      <c r="A208" s="258"/>
      <c r="B208" s="192"/>
      <c r="C208" s="192"/>
      <c r="D208" s="192"/>
      <c r="E208" s="192"/>
      <c r="F208" s="218"/>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7.25" customHeight="1" x14ac:dyDescent="0.2">
      <c r="A209" s="258"/>
      <c r="B209" s="192"/>
      <c r="C209" s="192"/>
      <c r="D209" s="192"/>
      <c r="E209" s="192"/>
      <c r="F209" s="218"/>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7.25" customHeight="1" x14ac:dyDescent="0.2">
      <c r="A210" s="258"/>
      <c r="B210" s="192"/>
      <c r="C210" s="192"/>
      <c r="D210" s="192"/>
      <c r="E210" s="192"/>
      <c r="F210" s="218"/>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7.25" customHeight="1" x14ac:dyDescent="0.2">
      <c r="A211" s="258"/>
      <c r="B211" s="192"/>
      <c r="C211" s="192"/>
      <c r="D211" s="192"/>
      <c r="E211" s="192"/>
      <c r="F211" s="218"/>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7.25" customHeight="1" x14ac:dyDescent="0.2">
      <c r="A212" s="258"/>
      <c r="B212" s="192"/>
      <c r="C212" s="192"/>
      <c r="D212" s="192"/>
      <c r="E212" s="192"/>
      <c r="F212" s="218"/>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7.25" customHeight="1" x14ac:dyDescent="0.2">
      <c r="A213" s="258"/>
      <c r="B213" s="192"/>
      <c r="C213" s="192"/>
      <c r="D213" s="192"/>
      <c r="E213" s="192"/>
      <c r="F213" s="218"/>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7.25" customHeight="1" x14ac:dyDescent="0.2">
      <c r="A214" s="258"/>
      <c r="B214" s="192"/>
      <c r="C214" s="192"/>
      <c r="D214" s="192"/>
      <c r="E214" s="192"/>
      <c r="F214" s="218"/>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7.25" customHeight="1" x14ac:dyDescent="0.2">
      <c r="A215" s="258"/>
      <c r="B215" s="192"/>
      <c r="C215" s="192"/>
      <c r="D215" s="192"/>
      <c r="E215" s="192"/>
      <c r="F215" s="218"/>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7.25" customHeight="1" x14ac:dyDescent="0.2">
      <c r="A216" s="258"/>
      <c r="B216" s="192"/>
      <c r="C216" s="192"/>
      <c r="D216" s="192"/>
      <c r="E216" s="192"/>
      <c r="F216" s="218"/>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7.25" customHeight="1" x14ac:dyDescent="0.2">
      <c r="A217" s="258"/>
      <c r="B217" s="192"/>
      <c r="C217" s="192"/>
      <c r="D217" s="192"/>
      <c r="E217" s="192"/>
      <c r="F217" s="218"/>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7.25" customHeight="1" x14ac:dyDescent="0.2">
      <c r="A218" s="258"/>
      <c r="B218" s="192"/>
      <c r="C218" s="192"/>
      <c r="D218" s="192"/>
      <c r="E218" s="192"/>
      <c r="F218" s="218"/>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7.25" customHeight="1" x14ac:dyDescent="0.2">
      <c r="A219" s="258"/>
      <c r="B219" s="192"/>
      <c r="C219" s="192"/>
      <c r="D219" s="192"/>
      <c r="E219" s="192"/>
      <c r="F219" s="218"/>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7.25" customHeight="1" x14ac:dyDescent="0.2">
      <c r="A220" s="258"/>
      <c r="B220" s="192"/>
      <c r="C220" s="192"/>
      <c r="D220" s="192"/>
      <c r="E220" s="192"/>
      <c r="F220" s="218"/>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7.25" customHeight="1" x14ac:dyDescent="0.2">
      <c r="A221" s="258"/>
      <c r="B221" s="192"/>
      <c r="C221" s="192"/>
      <c r="D221" s="192"/>
      <c r="E221" s="192"/>
      <c r="F221" s="218"/>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7.25" customHeight="1" x14ac:dyDescent="0.2">
      <c r="A222" s="258"/>
      <c r="B222" s="192"/>
      <c r="C222" s="192"/>
      <c r="D222" s="192"/>
      <c r="E222" s="192"/>
      <c r="F222" s="218"/>
      <c r="G222" s="192"/>
      <c r="H222" s="192"/>
      <c r="I222" s="192"/>
      <c r="J222" s="192"/>
      <c r="K222" s="192"/>
      <c r="L222" s="192"/>
      <c r="M222" s="192"/>
      <c r="N222" s="192"/>
      <c r="O222" s="192"/>
      <c r="P222" s="192"/>
      <c r="Q222" s="192"/>
      <c r="R222" s="192"/>
      <c r="S222" s="192"/>
      <c r="T222" s="192"/>
      <c r="U222" s="192"/>
      <c r="V222" s="192"/>
      <c r="W222" s="192"/>
      <c r="X222" s="192"/>
      <c r="Y222" s="192"/>
      <c r="Z222" s="192"/>
    </row>
    <row r="223" spans="1:26" ht="17.25" customHeight="1" x14ac:dyDescent="0.2">
      <c r="A223" s="258"/>
      <c r="B223" s="192"/>
      <c r="C223" s="192"/>
      <c r="D223" s="192"/>
      <c r="E223" s="192"/>
      <c r="F223" s="218"/>
      <c r="G223" s="192"/>
      <c r="H223" s="192"/>
      <c r="I223" s="192"/>
      <c r="J223" s="192"/>
      <c r="K223" s="192"/>
      <c r="L223" s="192"/>
      <c r="M223" s="192"/>
      <c r="N223" s="192"/>
      <c r="O223" s="192"/>
      <c r="P223" s="192"/>
      <c r="Q223" s="192"/>
      <c r="R223" s="192"/>
      <c r="S223" s="192"/>
      <c r="T223" s="192"/>
      <c r="U223" s="192"/>
      <c r="V223" s="192"/>
      <c r="W223" s="192"/>
      <c r="X223" s="192"/>
      <c r="Y223" s="192"/>
      <c r="Z223" s="192"/>
    </row>
    <row r="224" spans="1:26" ht="17.25" customHeight="1" x14ac:dyDescent="0.2">
      <c r="A224" s="258"/>
      <c r="B224" s="192"/>
      <c r="C224" s="192"/>
      <c r="D224" s="192"/>
      <c r="E224" s="192"/>
      <c r="F224" s="218"/>
      <c r="G224" s="192"/>
      <c r="H224" s="192"/>
      <c r="I224" s="192"/>
      <c r="J224" s="192"/>
      <c r="K224" s="192"/>
      <c r="L224" s="192"/>
      <c r="M224" s="192"/>
      <c r="N224" s="192"/>
      <c r="O224" s="192"/>
      <c r="P224" s="192"/>
      <c r="Q224" s="192"/>
      <c r="R224" s="192"/>
      <c r="S224" s="192"/>
      <c r="T224" s="192"/>
      <c r="U224" s="192"/>
      <c r="V224" s="192"/>
      <c r="W224" s="192"/>
      <c r="X224" s="192"/>
      <c r="Y224" s="192"/>
      <c r="Z224" s="192"/>
    </row>
    <row r="225" spans="1:26" ht="17.25" customHeight="1" x14ac:dyDescent="0.2">
      <c r="A225" s="258"/>
      <c r="B225" s="192"/>
      <c r="C225" s="192"/>
      <c r="D225" s="192"/>
      <c r="E225" s="192"/>
      <c r="F225" s="218"/>
      <c r="G225" s="192"/>
      <c r="H225" s="192"/>
      <c r="I225" s="192"/>
      <c r="J225" s="192"/>
      <c r="K225" s="192"/>
      <c r="L225" s="192"/>
      <c r="M225" s="192"/>
      <c r="N225" s="192"/>
      <c r="O225" s="192"/>
      <c r="P225" s="192"/>
      <c r="Q225" s="192"/>
      <c r="R225" s="192"/>
      <c r="S225" s="192"/>
      <c r="T225" s="192"/>
      <c r="U225" s="192"/>
      <c r="V225" s="192"/>
      <c r="W225" s="192"/>
      <c r="X225" s="192"/>
      <c r="Y225" s="192"/>
      <c r="Z225" s="192"/>
    </row>
    <row r="226" spans="1:26" ht="17.25" customHeight="1" x14ac:dyDescent="0.2">
      <c r="A226" s="258"/>
      <c r="B226" s="192"/>
      <c r="C226" s="192"/>
      <c r="D226" s="192"/>
      <c r="E226" s="192"/>
      <c r="F226" s="218"/>
      <c r="G226" s="192"/>
      <c r="H226" s="192"/>
      <c r="I226" s="192"/>
      <c r="J226" s="192"/>
      <c r="K226" s="192"/>
      <c r="L226" s="192"/>
      <c r="M226" s="192"/>
      <c r="N226" s="192"/>
      <c r="O226" s="192"/>
      <c r="P226" s="192"/>
      <c r="Q226" s="192"/>
      <c r="R226" s="192"/>
      <c r="S226" s="192"/>
      <c r="T226" s="192"/>
      <c r="U226" s="192"/>
      <c r="V226" s="192"/>
      <c r="W226" s="192"/>
      <c r="X226" s="192"/>
      <c r="Y226" s="192"/>
      <c r="Z226" s="192"/>
    </row>
    <row r="227" spans="1:26" ht="17.25" customHeight="1" x14ac:dyDescent="0.2">
      <c r="A227" s="258"/>
      <c r="B227" s="192"/>
      <c r="C227" s="192"/>
      <c r="D227" s="192"/>
      <c r="E227" s="192"/>
      <c r="F227" s="218"/>
      <c r="G227" s="192"/>
      <c r="H227" s="192"/>
      <c r="I227" s="192"/>
      <c r="J227" s="192"/>
      <c r="K227" s="192"/>
      <c r="L227" s="192"/>
      <c r="M227" s="192"/>
      <c r="N227" s="192"/>
      <c r="O227" s="192"/>
      <c r="P227" s="192"/>
      <c r="Q227" s="192"/>
      <c r="R227" s="192"/>
      <c r="S227" s="192"/>
      <c r="T227" s="192"/>
      <c r="U227" s="192"/>
      <c r="V227" s="192"/>
      <c r="W227" s="192"/>
      <c r="X227" s="192"/>
      <c r="Y227" s="192"/>
      <c r="Z227" s="192"/>
    </row>
    <row r="228" spans="1:26" ht="17.25" customHeight="1" x14ac:dyDescent="0.2">
      <c r="A228" s="258"/>
      <c r="B228" s="192"/>
      <c r="C228" s="192"/>
      <c r="D228" s="192"/>
      <c r="E228" s="192"/>
      <c r="F228" s="218"/>
      <c r="G228" s="192"/>
      <c r="H228" s="192"/>
      <c r="I228" s="192"/>
      <c r="J228" s="192"/>
      <c r="K228" s="192"/>
      <c r="L228" s="192"/>
      <c r="M228" s="192"/>
      <c r="N228" s="192"/>
      <c r="O228" s="192"/>
      <c r="P228" s="192"/>
      <c r="Q228" s="192"/>
      <c r="R228" s="192"/>
      <c r="S228" s="192"/>
      <c r="T228" s="192"/>
      <c r="U228" s="192"/>
      <c r="V228" s="192"/>
      <c r="W228" s="192"/>
      <c r="X228" s="192"/>
      <c r="Y228" s="192"/>
      <c r="Z228" s="192"/>
    </row>
    <row r="229" spans="1:26" ht="17.25" customHeight="1" x14ac:dyDescent="0.2">
      <c r="A229" s="258"/>
      <c r="B229" s="192"/>
      <c r="C229" s="192"/>
      <c r="D229" s="192"/>
      <c r="E229" s="192"/>
      <c r="F229" s="218"/>
      <c r="G229" s="192"/>
      <c r="H229" s="192"/>
      <c r="I229" s="192"/>
      <c r="J229" s="192"/>
      <c r="K229" s="192"/>
      <c r="L229" s="192"/>
      <c r="M229" s="192"/>
      <c r="N229" s="192"/>
      <c r="O229" s="192"/>
      <c r="P229" s="192"/>
      <c r="Q229" s="192"/>
      <c r="R229" s="192"/>
      <c r="S229" s="192"/>
      <c r="T229" s="192"/>
      <c r="U229" s="192"/>
      <c r="V229" s="192"/>
      <c r="W229" s="192"/>
      <c r="X229" s="192"/>
      <c r="Y229" s="192"/>
      <c r="Z229" s="192"/>
    </row>
    <row r="230" spans="1:26" ht="17.25" customHeight="1" x14ac:dyDescent="0.2">
      <c r="A230" s="258"/>
      <c r="B230" s="192"/>
      <c r="C230" s="192"/>
      <c r="D230" s="192"/>
      <c r="E230" s="192"/>
      <c r="F230" s="218"/>
      <c r="G230" s="192"/>
      <c r="H230" s="192"/>
      <c r="I230" s="192"/>
      <c r="J230" s="192"/>
      <c r="K230" s="192"/>
      <c r="L230" s="192"/>
      <c r="M230" s="192"/>
      <c r="N230" s="192"/>
      <c r="O230" s="192"/>
      <c r="P230" s="192"/>
      <c r="Q230" s="192"/>
      <c r="R230" s="192"/>
      <c r="S230" s="192"/>
      <c r="T230" s="192"/>
      <c r="U230" s="192"/>
      <c r="V230" s="192"/>
      <c r="W230" s="192"/>
      <c r="X230" s="192"/>
      <c r="Y230" s="192"/>
      <c r="Z230" s="192"/>
    </row>
    <row r="231" spans="1:26" ht="17.25" customHeight="1" x14ac:dyDescent="0.2">
      <c r="A231" s="258"/>
      <c r="B231" s="192"/>
      <c r="C231" s="192"/>
      <c r="D231" s="192"/>
      <c r="E231" s="192"/>
      <c r="F231" s="218"/>
      <c r="G231" s="192"/>
      <c r="H231" s="192"/>
      <c r="I231" s="192"/>
      <c r="J231" s="192"/>
      <c r="K231" s="192"/>
      <c r="L231" s="192"/>
      <c r="M231" s="192"/>
      <c r="N231" s="192"/>
      <c r="O231" s="192"/>
      <c r="P231" s="192"/>
      <c r="Q231" s="192"/>
      <c r="R231" s="192"/>
      <c r="S231" s="192"/>
      <c r="T231" s="192"/>
      <c r="U231" s="192"/>
      <c r="V231" s="192"/>
      <c r="W231" s="192"/>
      <c r="X231" s="192"/>
      <c r="Y231" s="192"/>
      <c r="Z231" s="192"/>
    </row>
    <row r="232" spans="1:26" ht="17.25" customHeight="1" x14ac:dyDescent="0.2">
      <c r="A232" s="258"/>
      <c r="B232" s="192"/>
      <c r="C232" s="192"/>
      <c r="D232" s="192"/>
      <c r="E232" s="192"/>
      <c r="F232" s="218"/>
      <c r="G232" s="192"/>
      <c r="H232" s="192"/>
      <c r="I232" s="192"/>
      <c r="J232" s="192"/>
      <c r="K232" s="192"/>
      <c r="L232" s="192"/>
      <c r="M232" s="192"/>
      <c r="N232" s="192"/>
      <c r="O232" s="192"/>
      <c r="P232" s="192"/>
      <c r="Q232" s="192"/>
      <c r="R232" s="192"/>
      <c r="S232" s="192"/>
      <c r="T232" s="192"/>
      <c r="U232" s="192"/>
      <c r="V232" s="192"/>
      <c r="W232" s="192"/>
      <c r="X232" s="192"/>
      <c r="Y232" s="192"/>
      <c r="Z232" s="192"/>
    </row>
    <row r="233" spans="1:26" ht="17.25" customHeight="1" x14ac:dyDescent="0.2">
      <c r="A233" s="258"/>
      <c r="B233" s="192"/>
      <c r="C233" s="192"/>
      <c r="D233" s="192"/>
      <c r="E233" s="192"/>
      <c r="F233" s="218"/>
      <c r="G233" s="192"/>
      <c r="H233" s="192"/>
      <c r="I233" s="192"/>
      <c r="J233" s="192"/>
      <c r="K233" s="192"/>
      <c r="L233" s="192"/>
      <c r="M233" s="192"/>
      <c r="N233" s="192"/>
      <c r="O233" s="192"/>
      <c r="P233" s="192"/>
      <c r="Q233" s="192"/>
      <c r="R233" s="192"/>
      <c r="S233" s="192"/>
      <c r="T233" s="192"/>
      <c r="U233" s="192"/>
      <c r="V233" s="192"/>
      <c r="W233" s="192"/>
      <c r="X233" s="192"/>
      <c r="Y233" s="192"/>
      <c r="Z233" s="192"/>
    </row>
    <row r="234" spans="1:26" ht="17.25" customHeight="1" x14ac:dyDescent="0.2">
      <c r="A234" s="258"/>
      <c r="B234" s="192"/>
      <c r="C234" s="192"/>
      <c r="D234" s="192"/>
      <c r="E234" s="192"/>
      <c r="F234" s="218"/>
      <c r="G234" s="192"/>
      <c r="H234" s="192"/>
      <c r="I234" s="192"/>
      <c r="J234" s="192"/>
      <c r="K234" s="192"/>
      <c r="L234" s="192"/>
      <c r="M234" s="192"/>
      <c r="N234" s="192"/>
      <c r="O234" s="192"/>
      <c r="P234" s="192"/>
      <c r="Q234" s="192"/>
      <c r="R234" s="192"/>
      <c r="S234" s="192"/>
      <c r="T234" s="192"/>
      <c r="U234" s="192"/>
      <c r="V234" s="192"/>
      <c r="W234" s="192"/>
      <c r="X234" s="192"/>
      <c r="Y234" s="192"/>
      <c r="Z234" s="192"/>
    </row>
    <row r="235" spans="1:26" ht="17.25" customHeight="1" x14ac:dyDescent="0.2">
      <c r="A235" s="258"/>
      <c r="B235" s="192"/>
      <c r="C235" s="192"/>
      <c r="D235" s="192"/>
      <c r="E235" s="192"/>
      <c r="F235" s="218"/>
      <c r="G235" s="192"/>
      <c r="H235" s="192"/>
      <c r="I235" s="192"/>
      <c r="J235" s="192"/>
      <c r="K235" s="192"/>
      <c r="L235" s="192"/>
      <c r="M235" s="192"/>
      <c r="N235" s="192"/>
      <c r="O235" s="192"/>
      <c r="P235" s="192"/>
      <c r="Q235" s="192"/>
      <c r="R235" s="192"/>
      <c r="S235" s="192"/>
      <c r="T235" s="192"/>
      <c r="U235" s="192"/>
      <c r="V235" s="192"/>
      <c r="W235" s="192"/>
      <c r="X235" s="192"/>
      <c r="Y235" s="192"/>
      <c r="Z235" s="192"/>
    </row>
    <row r="236" spans="1:26" ht="17.25" customHeight="1" x14ac:dyDescent="0.2">
      <c r="A236" s="258"/>
      <c r="B236" s="192"/>
      <c r="C236" s="192"/>
      <c r="D236" s="192"/>
      <c r="E236" s="192"/>
      <c r="F236" s="218"/>
      <c r="G236" s="192"/>
      <c r="H236" s="192"/>
      <c r="I236" s="192"/>
      <c r="J236" s="192"/>
      <c r="K236" s="192"/>
      <c r="L236" s="192"/>
      <c r="M236" s="192"/>
      <c r="N236" s="192"/>
      <c r="O236" s="192"/>
      <c r="P236" s="192"/>
      <c r="Q236" s="192"/>
      <c r="R236" s="192"/>
      <c r="S236" s="192"/>
      <c r="T236" s="192"/>
      <c r="U236" s="192"/>
      <c r="V236" s="192"/>
      <c r="W236" s="192"/>
      <c r="X236" s="192"/>
      <c r="Y236" s="192"/>
      <c r="Z236" s="192"/>
    </row>
    <row r="237" spans="1:26" ht="17.25" customHeight="1" x14ac:dyDescent="0.2">
      <c r="A237" s="258"/>
      <c r="B237" s="192"/>
      <c r="C237" s="192"/>
      <c r="D237" s="192"/>
      <c r="E237" s="192"/>
      <c r="F237" s="218"/>
      <c r="G237" s="192"/>
      <c r="H237" s="192"/>
      <c r="I237" s="192"/>
      <c r="J237" s="192"/>
      <c r="K237" s="192"/>
      <c r="L237" s="192"/>
      <c r="M237" s="192"/>
      <c r="N237" s="192"/>
      <c r="O237" s="192"/>
      <c r="P237" s="192"/>
      <c r="Q237" s="192"/>
      <c r="R237" s="192"/>
      <c r="S237" s="192"/>
      <c r="T237" s="192"/>
      <c r="U237" s="192"/>
      <c r="V237" s="192"/>
      <c r="W237" s="192"/>
      <c r="X237" s="192"/>
      <c r="Y237" s="192"/>
      <c r="Z237" s="192"/>
    </row>
    <row r="238" spans="1:26" ht="17.25" customHeight="1" x14ac:dyDescent="0.2">
      <c r="A238" s="258"/>
      <c r="B238" s="192"/>
      <c r="C238" s="192"/>
      <c r="D238" s="192"/>
      <c r="E238" s="192"/>
      <c r="F238" s="218"/>
      <c r="G238" s="192"/>
      <c r="H238" s="192"/>
      <c r="I238" s="192"/>
      <c r="J238" s="192"/>
      <c r="K238" s="192"/>
      <c r="L238" s="192"/>
      <c r="M238" s="192"/>
      <c r="N238" s="192"/>
      <c r="O238" s="192"/>
      <c r="P238" s="192"/>
      <c r="Q238" s="192"/>
      <c r="R238" s="192"/>
      <c r="S238" s="192"/>
      <c r="T238" s="192"/>
      <c r="U238" s="192"/>
      <c r="V238" s="192"/>
      <c r="W238" s="192"/>
      <c r="X238" s="192"/>
      <c r="Y238" s="192"/>
      <c r="Z238" s="192"/>
    </row>
    <row r="239" spans="1:26" ht="17.25" customHeight="1" x14ac:dyDescent="0.2">
      <c r="A239" s="258"/>
      <c r="B239" s="192"/>
      <c r="C239" s="192"/>
      <c r="D239" s="192"/>
      <c r="E239" s="192"/>
      <c r="F239" s="218"/>
      <c r="G239" s="192"/>
      <c r="H239" s="192"/>
      <c r="I239" s="192"/>
      <c r="J239" s="192"/>
      <c r="K239" s="192"/>
      <c r="L239" s="192"/>
      <c r="M239" s="192"/>
      <c r="N239" s="192"/>
      <c r="O239" s="192"/>
      <c r="P239" s="192"/>
      <c r="Q239" s="192"/>
      <c r="R239" s="192"/>
      <c r="S239" s="192"/>
      <c r="T239" s="192"/>
      <c r="U239" s="192"/>
      <c r="V239" s="192"/>
      <c r="W239" s="192"/>
      <c r="X239" s="192"/>
      <c r="Y239" s="192"/>
      <c r="Z239" s="192"/>
    </row>
    <row r="240" spans="1:26" ht="17.25" customHeight="1" x14ac:dyDescent="0.2">
      <c r="A240" s="258"/>
      <c r="B240" s="192"/>
      <c r="C240" s="192"/>
      <c r="D240" s="192"/>
      <c r="E240" s="192"/>
      <c r="F240" s="218"/>
      <c r="G240" s="192"/>
      <c r="H240" s="192"/>
      <c r="I240" s="192"/>
      <c r="J240" s="192"/>
      <c r="K240" s="192"/>
      <c r="L240" s="192"/>
      <c r="M240" s="192"/>
      <c r="N240" s="192"/>
      <c r="O240" s="192"/>
      <c r="P240" s="192"/>
      <c r="Q240" s="192"/>
      <c r="R240" s="192"/>
      <c r="S240" s="192"/>
      <c r="T240" s="192"/>
      <c r="U240" s="192"/>
      <c r="V240" s="192"/>
      <c r="W240" s="192"/>
      <c r="X240" s="192"/>
      <c r="Y240" s="192"/>
      <c r="Z240" s="192"/>
    </row>
    <row r="241" spans="1:26" ht="17.25" customHeight="1" x14ac:dyDescent="0.2">
      <c r="A241" s="258"/>
      <c r="B241" s="192"/>
      <c r="C241" s="192"/>
      <c r="D241" s="192"/>
      <c r="E241" s="192"/>
      <c r="F241" s="218"/>
      <c r="G241" s="192"/>
      <c r="H241" s="192"/>
      <c r="I241" s="192"/>
      <c r="J241" s="192"/>
      <c r="K241" s="192"/>
      <c r="L241" s="192"/>
      <c r="M241" s="192"/>
      <c r="N241" s="192"/>
      <c r="O241" s="192"/>
      <c r="P241" s="192"/>
      <c r="Q241" s="192"/>
      <c r="R241" s="192"/>
      <c r="S241" s="192"/>
      <c r="T241" s="192"/>
      <c r="U241" s="192"/>
      <c r="V241" s="192"/>
      <c r="W241" s="192"/>
      <c r="X241" s="192"/>
      <c r="Y241" s="192"/>
      <c r="Z241" s="192"/>
    </row>
    <row r="242" spans="1:26" ht="17.25" customHeight="1" x14ac:dyDescent="0.2">
      <c r="A242" s="258"/>
      <c r="B242" s="192"/>
      <c r="C242" s="192"/>
      <c r="D242" s="192"/>
      <c r="E242" s="192"/>
      <c r="F242" s="218"/>
      <c r="G242" s="192"/>
      <c r="H242" s="192"/>
      <c r="I242" s="192"/>
      <c r="J242" s="192"/>
      <c r="K242" s="192"/>
      <c r="L242" s="192"/>
      <c r="M242" s="192"/>
      <c r="N242" s="192"/>
      <c r="O242" s="192"/>
      <c r="P242" s="192"/>
      <c r="Q242" s="192"/>
      <c r="R242" s="192"/>
      <c r="S242" s="192"/>
      <c r="T242" s="192"/>
      <c r="U242" s="192"/>
      <c r="V242" s="192"/>
      <c r="W242" s="192"/>
      <c r="X242" s="192"/>
      <c r="Y242" s="192"/>
      <c r="Z242" s="192"/>
    </row>
    <row r="243" spans="1:26" ht="17.25" customHeight="1" x14ac:dyDescent="0.2">
      <c r="A243" s="258"/>
      <c r="B243" s="192"/>
      <c r="C243" s="192"/>
      <c r="D243" s="192"/>
      <c r="E243" s="192"/>
      <c r="F243" s="218"/>
      <c r="G243" s="192"/>
      <c r="H243" s="192"/>
      <c r="I243" s="192"/>
      <c r="J243" s="192"/>
      <c r="K243" s="192"/>
      <c r="L243" s="192"/>
      <c r="M243" s="192"/>
      <c r="N243" s="192"/>
      <c r="O243" s="192"/>
      <c r="P243" s="192"/>
      <c r="Q243" s="192"/>
      <c r="R243" s="192"/>
      <c r="S243" s="192"/>
      <c r="T243" s="192"/>
      <c r="U243" s="192"/>
      <c r="V243" s="192"/>
      <c r="W243" s="192"/>
      <c r="X243" s="192"/>
      <c r="Y243" s="192"/>
      <c r="Z243" s="192"/>
    </row>
    <row r="244" spans="1:26" ht="17.25" customHeight="1" x14ac:dyDescent="0.2">
      <c r="A244" s="258"/>
      <c r="B244" s="192"/>
      <c r="C244" s="192"/>
      <c r="D244" s="192"/>
      <c r="E244" s="192"/>
      <c r="F244" s="218"/>
      <c r="G244" s="192"/>
      <c r="H244" s="192"/>
      <c r="I244" s="192"/>
      <c r="J244" s="192"/>
      <c r="K244" s="192"/>
      <c r="L244" s="192"/>
      <c r="M244" s="192"/>
      <c r="N244" s="192"/>
      <c r="O244" s="192"/>
      <c r="P244" s="192"/>
      <c r="Q244" s="192"/>
      <c r="R244" s="192"/>
      <c r="S244" s="192"/>
      <c r="T244" s="192"/>
      <c r="U244" s="192"/>
      <c r="V244" s="192"/>
      <c r="W244" s="192"/>
      <c r="X244" s="192"/>
      <c r="Y244" s="192"/>
      <c r="Z244" s="192"/>
    </row>
    <row r="245" spans="1:26" ht="17.25" customHeight="1" x14ac:dyDescent="0.2">
      <c r="A245" s="258"/>
      <c r="B245" s="192"/>
      <c r="C245" s="192"/>
      <c r="D245" s="192"/>
      <c r="E245" s="192"/>
      <c r="F245" s="218"/>
      <c r="G245" s="192"/>
      <c r="H245" s="192"/>
      <c r="I245" s="192"/>
      <c r="J245" s="192"/>
      <c r="K245" s="192"/>
      <c r="L245" s="192"/>
      <c r="M245" s="192"/>
      <c r="N245" s="192"/>
      <c r="O245" s="192"/>
      <c r="P245" s="192"/>
      <c r="Q245" s="192"/>
      <c r="R245" s="192"/>
      <c r="S245" s="192"/>
      <c r="T245" s="192"/>
      <c r="U245" s="192"/>
      <c r="V245" s="192"/>
      <c r="W245" s="192"/>
      <c r="X245" s="192"/>
      <c r="Y245" s="192"/>
      <c r="Z245" s="192"/>
    </row>
    <row r="246" spans="1:26" ht="17.25" customHeight="1" x14ac:dyDescent="0.2">
      <c r="A246" s="258"/>
      <c r="B246" s="192"/>
      <c r="C246" s="192"/>
      <c r="D246" s="192"/>
      <c r="E246" s="192"/>
      <c r="F246" s="218"/>
      <c r="G246" s="192"/>
      <c r="H246" s="192"/>
      <c r="I246" s="192"/>
      <c r="J246" s="192"/>
      <c r="K246" s="192"/>
      <c r="L246" s="192"/>
      <c r="M246" s="192"/>
      <c r="N246" s="192"/>
      <c r="O246" s="192"/>
      <c r="P246" s="192"/>
      <c r="Q246" s="192"/>
      <c r="R246" s="192"/>
      <c r="S246" s="192"/>
      <c r="T246" s="192"/>
      <c r="U246" s="192"/>
      <c r="V246" s="192"/>
      <c r="W246" s="192"/>
      <c r="X246" s="192"/>
      <c r="Y246" s="192"/>
      <c r="Z246" s="192"/>
    </row>
    <row r="247" spans="1:26" ht="17.25" customHeight="1" x14ac:dyDescent="0.2">
      <c r="A247" s="258"/>
      <c r="B247" s="192"/>
      <c r="C247" s="192"/>
      <c r="D247" s="192"/>
      <c r="E247" s="192"/>
      <c r="F247" s="218"/>
      <c r="G247" s="192"/>
      <c r="H247" s="192"/>
      <c r="I247" s="192"/>
      <c r="J247" s="192"/>
      <c r="K247" s="192"/>
      <c r="L247" s="192"/>
      <c r="M247" s="192"/>
      <c r="N247" s="192"/>
      <c r="O247" s="192"/>
      <c r="P247" s="192"/>
      <c r="Q247" s="192"/>
      <c r="R247" s="192"/>
      <c r="S247" s="192"/>
      <c r="T247" s="192"/>
      <c r="U247" s="192"/>
      <c r="V247" s="192"/>
      <c r="W247" s="192"/>
      <c r="X247" s="192"/>
      <c r="Y247" s="192"/>
      <c r="Z247" s="192"/>
    </row>
    <row r="248" spans="1:26" ht="17.25" customHeight="1" x14ac:dyDescent="0.2">
      <c r="A248" s="258"/>
      <c r="B248" s="192"/>
      <c r="C248" s="192"/>
      <c r="D248" s="192"/>
      <c r="E248" s="192"/>
      <c r="F248" s="218"/>
      <c r="G248" s="192"/>
      <c r="H248" s="192"/>
      <c r="I248" s="192"/>
      <c r="J248" s="192"/>
      <c r="K248" s="192"/>
      <c r="L248" s="192"/>
      <c r="M248" s="192"/>
      <c r="N248" s="192"/>
      <c r="O248" s="192"/>
      <c r="P248" s="192"/>
      <c r="Q248" s="192"/>
      <c r="R248" s="192"/>
      <c r="S248" s="192"/>
      <c r="T248" s="192"/>
      <c r="U248" s="192"/>
      <c r="V248" s="192"/>
      <c r="W248" s="192"/>
      <c r="X248" s="192"/>
      <c r="Y248" s="192"/>
      <c r="Z248" s="192"/>
    </row>
    <row r="249" spans="1:26" ht="17.25" customHeight="1" x14ac:dyDescent="0.2">
      <c r="A249" s="258"/>
      <c r="B249" s="192"/>
      <c r="C249" s="192"/>
      <c r="D249" s="192"/>
      <c r="E249" s="192"/>
      <c r="F249" s="218"/>
      <c r="G249" s="192"/>
      <c r="H249" s="192"/>
      <c r="I249" s="192"/>
      <c r="J249" s="192"/>
      <c r="K249" s="192"/>
      <c r="L249" s="192"/>
      <c r="M249" s="192"/>
      <c r="N249" s="192"/>
      <c r="O249" s="192"/>
      <c r="P249" s="192"/>
      <c r="Q249" s="192"/>
      <c r="R249" s="192"/>
      <c r="S249" s="192"/>
      <c r="T249" s="192"/>
      <c r="U249" s="192"/>
      <c r="V249" s="192"/>
      <c r="W249" s="192"/>
      <c r="X249" s="192"/>
      <c r="Y249" s="192"/>
      <c r="Z249" s="192"/>
    </row>
    <row r="250" spans="1:26" ht="17.25" customHeight="1" x14ac:dyDescent="0.2">
      <c r="A250" s="258"/>
      <c r="B250" s="192"/>
      <c r="C250" s="192"/>
      <c r="D250" s="192"/>
      <c r="E250" s="192"/>
      <c r="F250" s="218"/>
      <c r="G250" s="192"/>
      <c r="H250" s="192"/>
      <c r="I250" s="192"/>
      <c r="J250" s="192"/>
      <c r="K250" s="192"/>
      <c r="L250" s="192"/>
      <c r="M250" s="192"/>
      <c r="N250" s="192"/>
      <c r="O250" s="192"/>
      <c r="P250" s="192"/>
      <c r="Q250" s="192"/>
      <c r="R250" s="192"/>
      <c r="S250" s="192"/>
      <c r="T250" s="192"/>
      <c r="U250" s="192"/>
      <c r="V250" s="192"/>
      <c r="W250" s="192"/>
      <c r="X250" s="192"/>
      <c r="Y250" s="192"/>
      <c r="Z250" s="192"/>
    </row>
    <row r="251" spans="1:26" ht="17.25" customHeight="1" x14ac:dyDescent="0.2">
      <c r="A251" s="258"/>
      <c r="B251" s="192"/>
      <c r="C251" s="192"/>
      <c r="D251" s="192"/>
      <c r="E251" s="192"/>
      <c r="F251" s="218"/>
      <c r="G251" s="192"/>
      <c r="H251" s="192"/>
      <c r="I251" s="192"/>
      <c r="J251" s="192"/>
      <c r="K251" s="192"/>
      <c r="L251" s="192"/>
      <c r="M251" s="192"/>
      <c r="N251" s="192"/>
      <c r="O251" s="192"/>
      <c r="P251" s="192"/>
      <c r="Q251" s="192"/>
      <c r="R251" s="192"/>
      <c r="S251" s="192"/>
      <c r="T251" s="192"/>
      <c r="U251" s="192"/>
      <c r="V251" s="192"/>
      <c r="W251" s="192"/>
      <c r="X251" s="192"/>
      <c r="Y251" s="192"/>
      <c r="Z251" s="192"/>
    </row>
    <row r="252" spans="1:26" ht="17.25" customHeight="1" x14ac:dyDescent="0.2">
      <c r="A252" s="258"/>
      <c r="B252" s="192"/>
      <c r="C252" s="192"/>
      <c r="D252" s="192"/>
      <c r="E252" s="192"/>
      <c r="F252" s="218"/>
      <c r="G252" s="192"/>
      <c r="H252" s="192"/>
      <c r="I252" s="192"/>
      <c r="J252" s="192"/>
      <c r="K252" s="192"/>
      <c r="L252" s="192"/>
      <c r="M252" s="192"/>
      <c r="N252" s="192"/>
      <c r="O252" s="192"/>
      <c r="P252" s="192"/>
      <c r="Q252" s="192"/>
      <c r="R252" s="192"/>
      <c r="S252" s="192"/>
      <c r="T252" s="192"/>
      <c r="U252" s="192"/>
      <c r="V252" s="192"/>
      <c r="W252" s="192"/>
      <c r="X252" s="192"/>
      <c r="Y252" s="192"/>
      <c r="Z252" s="192"/>
    </row>
    <row r="253" spans="1:26" ht="17.25" customHeight="1" x14ac:dyDescent="0.2">
      <c r="A253" s="258"/>
      <c r="B253" s="192"/>
      <c r="C253" s="192"/>
      <c r="D253" s="192"/>
      <c r="E253" s="192"/>
      <c r="F253" s="218"/>
      <c r="G253" s="192"/>
      <c r="H253" s="192"/>
      <c r="I253" s="192"/>
      <c r="J253" s="192"/>
      <c r="K253" s="192"/>
      <c r="L253" s="192"/>
      <c r="M253" s="192"/>
      <c r="N253" s="192"/>
      <c r="O253" s="192"/>
      <c r="P253" s="192"/>
      <c r="Q253" s="192"/>
      <c r="R253" s="192"/>
      <c r="S253" s="192"/>
      <c r="T253" s="192"/>
      <c r="U253" s="192"/>
      <c r="V253" s="192"/>
      <c r="W253" s="192"/>
      <c r="X253" s="192"/>
      <c r="Y253" s="192"/>
      <c r="Z253" s="192"/>
    </row>
    <row r="254" spans="1:26" ht="17.25" customHeight="1" x14ac:dyDescent="0.2">
      <c r="A254" s="258"/>
      <c r="B254" s="192"/>
      <c r="C254" s="192"/>
      <c r="D254" s="192"/>
      <c r="E254" s="192"/>
      <c r="F254" s="218"/>
      <c r="G254" s="192"/>
      <c r="H254" s="192"/>
      <c r="I254" s="192"/>
      <c r="J254" s="192"/>
      <c r="K254" s="192"/>
      <c r="L254" s="192"/>
      <c r="M254" s="192"/>
      <c r="N254" s="192"/>
      <c r="O254" s="192"/>
      <c r="P254" s="192"/>
      <c r="Q254" s="192"/>
      <c r="R254" s="192"/>
      <c r="S254" s="192"/>
      <c r="T254" s="192"/>
      <c r="U254" s="192"/>
      <c r="V254" s="192"/>
      <c r="W254" s="192"/>
      <c r="X254" s="192"/>
      <c r="Y254" s="192"/>
      <c r="Z254" s="192"/>
    </row>
    <row r="255" spans="1:26" ht="17.25" customHeight="1" x14ac:dyDescent="0.2">
      <c r="A255" s="258"/>
      <c r="B255" s="192"/>
      <c r="C255" s="192"/>
      <c r="D255" s="192"/>
      <c r="E255" s="192"/>
      <c r="F255" s="218"/>
      <c r="G255" s="192"/>
      <c r="H255" s="192"/>
      <c r="I255" s="192"/>
      <c r="J255" s="192"/>
      <c r="K255" s="192"/>
      <c r="L255" s="192"/>
      <c r="M255" s="192"/>
      <c r="N255" s="192"/>
      <c r="O255" s="192"/>
      <c r="P255" s="192"/>
      <c r="Q255" s="192"/>
      <c r="R255" s="192"/>
      <c r="S255" s="192"/>
      <c r="T255" s="192"/>
      <c r="U255" s="192"/>
      <c r="V255" s="192"/>
      <c r="W255" s="192"/>
      <c r="X255" s="192"/>
      <c r="Y255" s="192"/>
      <c r="Z255" s="192"/>
    </row>
    <row r="256" spans="1:26" ht="17.25" customHeight="1" x14ac:dyDescent="0.2">
      <c r="A256" s="258"/>
      <c r="B256" s="192"/>
      <c r="C256" s="192"/>
      <c r="D256" s="192"/>
      <c r="E256" s="192"/>
      <c r="F256" s="218"/>
      <c r="G256" s="192"/>
      <c r="H256" s="192"/>
      <c r="I256" s="192"/>
      <c r="J256" s="192"/>
      <c r="K256" s="192"/>
      <c r="L256" s="192"/>
      <c r="M256" s="192"/>
      <c r="N256" s="192"/>
      <c r="O256" s="192"/>
      <c r="P256" s="192"/>
      <c r="Q256" s="192"/>
      <c r="R256" s="192"/>
      <c r="S256" s="192"/>
      <c r="T256" s="192"/>
      <c r="U256" s="192"/>
      <c r="V256" s="192"/>
      <c r="W256" s="192"/>
      <c r="X256" s="192"/>
      <c r="Y256" s="192"/>
      <c r="Z256" s="192"/>
    </row>
    <row r="257" spans="1:26" ht="17.25" customHeight="1" x14ac:dyDescent="0.2">
      <c r="A257" s="258"/>
      <c r="B257" s="192"/>
      <c r="C257" s="192"/>
      <c r="D257" s="192"/>
      <c r="E257" s="192"/>
      <c r="F257" s="218"/>
      <c r="G257" s="192"/>
      <c r="H257" s="192"/>
      <c r="I257" s="192"/>
      <c r="J257" s="192"/>
      <c r="K257" s="192"/>
      <c r="L257" s="192"/>
      <c r="M257" s="192"/>
      <c r="N257" s="192"/>
      <c r="O257" s="192"/>
      <c r="P257" s="192"/>
      <c r="Q257" s="192"/>
      <c r="R257" s="192"/>
      <c r="S257" s="192"/>
      <c r="T257" s="192"/>
      <c r="U257" s="192"/>
      <c r="V257" s="192"/>
      <c r="W257" s="192"/>
      <c r="X257" s="192"/>
      <c r="Y257" s="192"/>
      <c r="Z257" s="192"/>
    </row>
    <row r="258" spans="1:26" ht="17.25" customHeight="1" x14ac:dyDescent="0.2">
      <c r="A258" s="258"/>
      <c r="B258" s="192"/>
      <c r="C258" s="192"/>
      <c r="D258" s="192"/>
      <c r="E258" s="192"/>
      <c r="F258" s="218"/>
      <c r="G258" s="192"/>
      <c r="H258" s="192"/>
      <c r="I258" s="192"/>
      <c r="J258" s="192"/>
      <c r="K258" s="192"/>
      <c r="L258" s="192"/>
      <c r="M258" s="192"/>
      <c r="N258" s="192"/>
      <c r="O258" s="192"/>
      <c r="P258" s="192"/>
      <c r="Q258" s="192"/>
      <c r="R258" s="192"/>
      <c r="S258" s="192"/>
      <c r="T258" s="192"/>
      <c r="U258" s="192"/>
      <c r="V258" s="192"/>
      <c r="W258" s="192"/>
      <c r="X258" s="192"/>
      <c r="Y258" s="192"/>
      <c r="Z258" s="192"/>
    </row>
    <row r="259" spans="1:26" ht="17.25" customHeight="1" x14ac:dyDescent="0.2">
      <c r="A259" s="258"/>
      <c r="B259" s="192"/>
      <c r="C259" s="192"/>
      <c r="D259" s="192"/>
      <c r="E259" s="192"/>
      <c r="F259" s="218"/>
      <c r="G259" s="192"/>
      <c r="H259" s="192"/>
      <c r="I259" s="192"/>
      <c r="J259" s="192"/>
      <c r="K259" s="192"/>
      <c r="L259" s="192"/>
      <c r="M259" s="192"/>
      <c r="N259" s="192"/>
      <c r="O259" s="192"/>
      <c r="P259" s="192"/>
      <c r="Q259" s="192"/>
      <c r="R259" s="192"/>
      <c r="S259" s="192"/>
      <c r="T259" s="192"/>
      <c r="U259" s="192"/>
      <c r="V259" s="192"/>
      <c r="W259" s="192"/>
      <c r="X259" s="192"/>
      <c r="Y259" s="192"/>
      <c r="Z259" s="192"/>
    </row>
    <row r="260" spans="1:26" ht="17.25" customHeight="1" x14ac:dyDescent="0.2">
      <c r="A260" s="258"/>
      <c r="B260" s="192"/>
      <c r="C260" s="192"/>
      <c r="D260" s="192"/>
      <c r="E260" s="192"/>
      <c r="F260" s="218"/>
      <c r="G260" s="192"/>
      <c r="H260" s="192"/>
      <c r="I260" s="192"/>
      <c r="J260" s="192"/>
      <c r="K260" s="192"/>
      <c r="L260" s="192"/>
      <c r="M260" s="192"/>
      <c r="N260" s="192"/>
      <c r="O260" s="192"/>
      <c r="P260" s="192"/>
      <c r="Q260" s="192"/>
      <c r="R260" s="192"/>
      <c r="S260" s="192"/>
      <c r="T260" s="192"/>
      <c r="U260" s="192"/>
      <c r="V260" s="192"/>
      <c r="W260" s="192"/>
      <c r="X260" s="192"/>
      <c r="Y260" s="192"/>
      <c r="Z260" s="192"/>
    </row>
    <row r="261" spans="1:26" ht="17.25" customHeight="1" x14ac:dyDescent="0.2">
      <c r="A261" s="258"/>
      <c r="B261" s="192"/>
      <c r="C261" s="192"/>
      <c r="D261" s="192"/>
      <c r="E261" s="192"/>
      <c r="F261" s="218"/>
      <c r="G261" s="192"/>
      <c r="H261" s="192"/>
      <c r="I261" s="192"/>
      <c r="J261" s="192"/>
      <c r="K261" s="192"/>
      <c r="L261" s="192"/>
      <c r="M261" s="192"/>
      <c r="N261" s="192"/>
      <c r="O261" s="192"/>
      <c r="P261" s="192"/>
      <c r="Q261" s="192"/>
      <c r="R261" s="192"/>
      <c r="S261" s="192"/>
      <c r="T261" s="192"/>
      <c r="U261" s="192"/>
      <c r="V261" s="192"/>
      <c r="W261" s="192"/>
      <c r="X261" s="192"/>
      <c r="Y261" s="192"/>
      <c r="Z261" s="192"/>
    </row>
    <row r="262" spans="1:26" ht="17.25" customHeight="1" x14ac:dyDescent="0.2">
      <c r="A262" s="258"/>
      <c r="B262" s="192"/>
      <c r="C262" s="192"/>
      <c r="D262" s="192"/>
      <c r="E262" s="192"/>
      <c r="F262" s="218"/>
      <c r="G262" s="192"/>
      <c r="H262" s="192"/>
      <c r="I262" s="192"/>
      <c r="J262" s="192"/>
      <c r="K262" s="192"/>
      <c r="L262" s="192"/>
      <c r="M262" s="192"/>
      <c r="N262" s="192"/>
      <c r="O262" s="192"/>
      <c r="P262" s="192"/>
      <c r="Q262" s="192"/>
      <c r="R262" s="192"/>
      <c r="S262" s="192"/>
      <c r="T262" s="192"/>
      <c r="U262" s="192"/>
      <c r="V262" s="192"/>
      <c r="W262" s="192"/>
      <c r="X262" s="192"/>
      <c r="Y262" s="192"/>
      <c r="Z262" s="192"/>
    </row>
    <row r="263" spans="1:26" ht="17.25" customHeight="1" x14ac:dyDescent="0.2">
      <c r="A263" s="258"/>
      <c r="B263" s="192"/>
      <c r="C263" s="192"/>
      <c r="D263" s="192"/>
      <c r="E263" s="192"/>
      <c r="F263" s="218"/>
      <c r="G263" s="192"/>
      <c r="H263" s="192"/>
      <c r="I263" s="192"/>
      <c r="J263" s="192"/>
      <c r="K263" s="192"/>
      <c r="L263" s="192"/>
      <c r="M263" s="192"/>
      <c r="N263" s="192"/>
      <c r="O263" s="192"/>
      <c r="P263" s="192"/>
      <c r="Q263" s="192"/>
      <c r="R263" s="192"/>
      <c r="S263" s="192"/>
      <c r="T263" s="192"/>
      <c r="U263" s="192"/>
      <c r="V263" s="192"/>
      <c r="W263" s="192"/>
      <c r="X263" s="192"/>
      <c r="Y263" s="192"/>
      <c r="Z263" s="192"/>
    </row>
    <row r="264" spans="1:26" ht="17.25" customHeight="1" x14ac:dyDescent="0.2">
      <c r="A264" s="258"/>
      <c r="B264" s="192"/>
      <c r="C264" s="192"/>
      <c r="D264" s="192"/>
      <c r="E264" s="192"/>
      <c r="F264" s="218"/>
      <c r="G264" s="192"/>
      <c r="H264" s="192"/>
      <c r="I264" s="192"/>
      <c r="J264" s="192"/>
      <c r="K264" s="192"/>
      <c r="L264" s="192"/>
      <c r="M264" s="192"/>
      <c r="N264" s="192"/>
      <c r="O264" s="192"/>
      <c r="P264" s="192"/>
      <c r="Q264" s="192"/>
      <c r="R264" s="192"/>
      <c r="S264" s="192"/>
      <c r="T264" s="192"/>
      <c r="U264" s="192"/>
      <c r="V264" s="192"/>
      <c r="W264" s="192"/>
      <c r="X264" s="192"/>
      <c r="Y264" s="192"/>
      <c r="Z264" s="192"/>
    </row>
    <row r="265" spans="1:26" ht="17.25" customHeight="1" x14ac:dyDescent="0.2">
      <c r="A265" s="258"/>
      <c r="B265" s="192"/>
      <c r="C265" s="192"/>
      <c r="D265" s="192"/>
      <c r="E265" s="192"/>
      <c r="F265" s="218"/>
      <c r="G265" s="192"/>
      <c r="H265" s="192"/>
      <c r="I265" s="192"/>
      <c r="J265" s="192"/>
      <c r="K265" s="192"/>
      <c r="L265" s="192"/>
      <c r="M265" s="192"/>
      <c r="N265" s="192"/>
      <c r="O265" s="192"/>
      <c r="P265" s="192"/>
      <c r="Q265" s="192"/>
      <c r="R265" s="192"/>
      <c r="S265" s="192"/>
      <c r="T265" s="192"/>
      <c r="U265" s="192"/>
      <c r="V265" s="192"/>
      <c r="W265" s="192"/>
      <c r="X265" s="192"/>
      <c r="Y265" s="192"/>
      <c r="Z265" s="192"/>
    </row>
    <row r="266" spans="1:26" ht="17.25" customHeight="1" x14ac:dyDescent="0.2">
      <c r="A266" s="258"/>
      <c r="B266" s="192"/>
      <c r="C266" s="192"/>
      <c r="D266" s="192"/>
      <c r="E266" s="192"/>
      <c r="F266" s="218"/>
      <c r="G266" s="192"/>
      <c r="H266" s="192"/>
      <c r="I266" s="192"/>
      <c r="J266" s="192"/>
      <c r="K266" s="192"/>
      <c r="L266" s="192"/>
      <c r="M266" s="192"/>
      <c r="N266" s="192"/>
      <c r="O266" s="192"/>
      <c r="P266" s="192"/>
      <c r="Q266" s="192"/>
      <c r="R266" s="192"/>
      <c r="S266" s="192"/>
      <c r="T266" s="192"/>
      <c r="U266" s="192"/>
      <c r="V266" s="192"/>
      <c r="W266" s="192"/>
      <c r="X266" s="192"/>
      <c r="Y266" s="192"/>
      <c r="Z266" s="192"/>
    </row>
    <row r="267" spans="1:26" ht="17.25" customHeight="1" x14ac:dyDescent="0.2">
      <c r="A267" s="258"/>
      <c r="B267" s="192"/>
      <c r="C267" s="192"/>
      <c r="D267" s="192"/>
      <c r="E267" s="192"/>
      <c r="F267" s="218"/>
      <c r="G267" s="192"/>
      <c r="H267" s="192"/>
      <c r="I267" s="192"/>
      <c r="J267" s="192"/>
      <c r="K267" s="192"/>
      <c r="L267" s="192"/>
      <c r="M267" s="192"/>
      <c r="N267" s="192"/>
      <c r="O267" s="192"/>
      <c r="P267" s="192"/>
      <c r="Q267" s="192"/>
      <c r="R267" s="192"/>
      <c r="S267" s="192"/>
      <c r="T267" s="192"/>
      <c r="U267" s="192"/>
      <c r="V267" s="192"/>
      <c r="W267" s="192"/>
      <c r="X267" s="192"/>
      <c r="Y267" s="192"/>
      <c r="Z267" s="192"/>
    </row>
    <row r="268" spans="1:26" ht="17.25" customHeight="1" x14ac:dyDescent="0.2">
      <c r="A268" s="258"/>
      <c r="B268" s="192"/>
      <c r="C268" s="192"/>
      <c r="D268" s="192"/>
      <c r="E268" s="192"/>
      <c r="F268" s="218"/>
      <c r="G268" s="192"/>
      <c r="H268" s="192"/>
      <c r="I268" s="192"/>
      <c r="J268" s="192"/>
      <c r="K268" s="192"/>
      <c r="L268" s="192"/>
      <c r="M268" s="192"/>
      <c r="N268" s="192"/>
      <c r="O268" s="192"/>
      <c r="P268" s="192"/>
      <c r="Q268" s="192"/>
      <c r="R268" s="192"/>
      <c r="S268" s="192"/>
      <c r="T268" s="192"/>
      <c r="U268" s="192"/>
      <c r="V268" s="192"/>
      <c r="W268" s="192"/>
      <c r="X268" s="192"/>
      <c r="Y268" s="192"/>
      <c r="Z268" s="192"/>
    </row>
    <row r="269" spans="1:26" ht="17.25" customHeight="1" x14ac:dyDescent="0.2">
      <c r="A269" s="258"/>
      <c r="B269" s="192"/>
      <c r="C269" s="192"/>
      <c r="D269" s="192"/>
      <c r="E269" s="192"/>
      <c r="F269" s="218"/>
      <c r="G269" s="192"/>
      <c r="H269" s="192"/>
      <c r="I269" s="192"/>
      <c r="J269" s="192"/>
      <c r="K269" s="192"/>
      <c r="L269" s="192"/>
      <c r="M269" s="192"/>
      <c r="N269" s="192"/>
      <c r="O269" s="192"/>
      <c r="P269" s="192"/>
      <c r="Q269" s="192"/>
      <c r="R269" s="192"/>
      <c r="S269" s="192"/>
      <c r="T269" s="192"/>
      <c r="U269" s="192"/>
      <c r="V269" s="192"/>
      <c r="W269" s="192"/>
      <c r="X269" s="192"/>
      <c r="Y269" s="192"/>
      <c r="Z269" s="192"/>
    </row>
    <row r="270" spans="1:26" ht="17.25" customHeight="1" x14ac:dyDescent="0.2">
      <c r="A270" s="258"/>
      <c r="B270" s="192"/>
      <c r="C270" s="192"/>
      <c r="D270" s="192"/>
      <c r="E270" s="192"/>
      <c r="F270" s="218"/>
      <c r="G270" s="192"/>
      <c r="H270" s="192"/>
      <c r="I270" s="192"/>
      <c r="J270" s="192"/>
      <c r="K270" s="192"/>
      <c r="L270" s="192"/>
      <c r="M270" s="192"/>
      <c r="N270" s="192"/>
      <c r="O270" s="192"/>
      <c r="P270" s="192"/>
      <c r="Q270" s="192"/>
      <c r="R270" s="192"/>
      <c r="S270" s="192"/>
      <c r="T270" s="192"/>
      <c r="U270" s="192"/>
      <c r="V270" s="192"/>
      <c r="W270" s="192"/>
      <c r="X270" s="192"/>
      <c r="Y270" s="192"/>
      <c r="Z270" s="192"/>
    </row>
    <row r="271" spans="1:26" ht="17.25" customHeight="1" x14ac:dyDescent="0.2">
      <c r="A271" s="258"/>
      <c r="B271" s="192"/>
      <c r="C271" s="192"/>
      <c r="D271" s="192"/>
      <c r="E271" s="192"/>
      <c r="F271" s="218"/>
      <c r="G271" s="192"/>
      <c r="H271" s="192"/>
      <c r="I271" s="192"/>
      <c r="J271" s="192"/>
      <c r="K271" s="192"/>
      <c r="L271" s="192"/>
      <c r="M271" s="192"/>
      <c r="N271" s="192"/>
      <c r="O271" s="192"/>
      <c r="P271" s="192"/>
      <c r="Q271" s="192"/>
      <c r="R271" s="192"/>
      <c r="S271" s="192"/>
      <c r="T271" s="192"/>
      <c r="U271" s="192"/>
      <c r="V271" s="192"/>
      <c r="W271" s="192"/>
      <c r="X271" s="192"/>
      <c r="Y271" s="192"/>
      <c r="Z271" s="192"/>
    </row>
    <row r="272" spans="1:26" ht="17.25" customHeight="1" x14ac:dyDescent="0.2">
      <c r="A272" s="258"/>
      <c r="B272" s="192"/>
      <c r="C272" s="192"/>
      <c r="D272" s="192"/>
      <c r="E272" s="192"/>
      <c r="F272" s="218"/>
      <c r="G272" s="192"/>
      <c r="H272" s="192"/>
      <c r="I272" s="192"/>
      <c r="J272" s="192"/>
      <c r="K272" s="192"/>
      <c r="L272" s="192"/>
      <c r="M272" s="192"/>
      <c r="N272" s="192"/>
      <c r="O272" s="192"/>
      <c r="P272" s="192"/>
      <c r="Q272" s="192"/>
      <c r="R272" s="192"/>
      <c r="S272" s="192"/>
      <c r="T272" s="192"/>
      <c r="U272" s="192"/>
      <c r="V272" s="192"/>
      <c r="W272" s="192"/>
      <c r="X272" s="192"/>
      <c r="Y272" s="192"/>
      <c r="Z272" s="192"/>
    </row>
    <row r="273" spans="1:26" ht="17.25" customHeight="1" x14ac:dyDescent="0.2">
      <c r="A273" s="258"/>
      <c r="B273" s="192"/>
      <c r="C273" s="192"/>
      <c r="D273" s="192"/>
      <c r="E273" s="192"/>
      <c r="F273" s="218"/>
      <c r="G273" s="192"/>
      <c r="H273" s="192"/>
      <c r="I273" s="192"/>
      <c r="J273" s="192"/>
      <c r="K273" s="192"/>
      <c r="L273" s="192"/>
      <c r="M273" s="192"/>
      <c r="N273" s="192"/>
      <c r="O273" s="192"/>
      <c r="P273" s="192"/>
      <c r="Q273" s="192"/>
      <c r="R273" s="192"/>
      <c r="S273" s="192"/>
      <c r="T273" s="192"/>
      <c r="U273" s="192"/>
      <c r="V273" s="192"/>
      <c r="W273" s="192"/>
      <c r="X273" s="192"/>
      <c r="Y273" s="192"/>
      <c r="Z273" s="192"/>
    </row>
    <row r="274" spans="1:26" ht="17.25" customHeight="1" x14ac:dyDescent="0.2">
      <c r="A274" s="258"/>
      <c r="B274" s="192"/>
      <c r="C274" s="192"/>
      <c r="D274" s="192"/>
      <c r="E274" s="192"/>
      <c r="F274" s="218"/>
      <c r="G274" s="192"/>
      <c r="H274" s="192"/>
      <c r="I274" s="192"/>
      <c r="J274" s="192"/>
      <c r="K274" s="192"/>
      <c r="L274" s="192"/>
      <c r="M274" s="192"/>
      <c r="N274" s="192"/>
      <c r="O274" s="192"/>
      <c r="P274" s="192"/>
      <c r="Q274" s="192"/>
      <c r="R274" s="192"/>
      <c r="S274" s="192"/>
      <c r="T274" s="192"/>
      <c r="U274" s="192"/>
      <c r="V274" s="192"/>
      <c r="W274" s="192"/>
      <c r="X274" s="192"/>
      <c r="Y274" s="192"/>
      <c r="Z274" s="192"/>
    </row>
    <row r="275" spans="1:26" ht="17.25" customHeight="1" x14ac:dyDescent="0.2">
      <c r="A275" s="258"/>
      <c r="B275" s="192"/>
      <c r="C275" s="192"/>
      <c r="D275" s="192"/>
      <c r="E275" s="192"/>
      <c r="F275" s="218"/>
      <c r="G275" s="192"/>
      <c r="H275" s="192"/>
      <c r="I275" s="192"/>
      <c r="J275" s="192"/>
      <c r="K275" s="192"/>
      <c r="L275" s="192"/>
      <c r="M275" s="192"/>
      <c r="N275" s="192"/>
      <c r="O275" s="192"/>
      <c r="P275" s="192"/>
      <c r="Q275" s="192"/>
      <c r="R275" s="192"/>
      <c r="S275" s="192"/>
      <c r="T275" s="192"/>
      <c r="U275" s="192"/>
      <c r="V275" s="192"/>
      <c r="W275" s="192"/>
      <c r="X275" s="192"/>
      <c r="Y275" s="192"/>
      <c r="Z275" s="192"/>
    </row>
    <row r="276" spans="1:26" ht="17.25" customHeight="1" x14ac:dyDescent="0.2">
      <c r="A276" s="258"/>
      <c r="B276" s="192"/>
      <c r="C276" s="192"/>
      <c r="D276" s="192"/>
      <c r="E276" s="192"/>
      <c r="F276" s="218"/>
      <c r="G276" s="192"/>
      <c r="H276" s="192"/>
      <c r="I276" s="192"/>
      <c r="J276" s="192"/>
      <c r="K276" s="192"/>
      <c r="L276" s="192"/>
      <c r="M276" s="192"/>
      <c r="N276" s="192"/>
      <c r="O276" s="192"/>
      <c r="P276" s="192"/>
      <c r="Q276" s="192"/>
      <c r="R276" s="192"/>
      <c r="S276" s="192"/>
      <c r="T276" s="192"/>
      <c r="U276" s="192"/>
      <c r="V276" s="192"/>
      <c r="W276" s="192"/>
      <c r="X276" s="192"/>
      <c r="Y276" s="192"/>
      <c r="Z276" s="192"/>
    </row>
    <row r="277" spans="1:26" ht="17.25" customHeight="1" x14ac:dyDescent="0.2">
      <c r="A277" s="258"/>
      <c r="B277" s="192"/>
      <c r="C277" s="192"/>
      <c r="D277" s="192"/>
      <c r="E277" s="192"/>
      <c r="F277" s="218"/>
      <c r="G277" s="192"/>
      <c r="H277" s="192"/>
      <c r="I277" s="192"/>
      <c r="J277" s="192"/>
      <c r="K277" s="192"/>
      <c r="L277" s="192"/>
      <c r="M277" s="192"/>
      <c r="N277" s="192"/>
      <c r="O277" s="192"/>
      <c r="P277" s="192"/>
      <c r="Q277" s="192"/>
      <c r="R277" s="192"/>
      <c r="S277" s="192"/>
      <c r="T277" s="192"/>
      <c r="U277" s="192"/>
      <c r="V277" s="192"/>
      <c r="W277" s="192"/>
      <c r="X277" s="192"/>
      <c r="Y277" s="192"/>
      <c r="Z277" s="192"/>
    </row>
    <row r="278" spans="1:26" ht="17.25" customHeight="1" x14ac:dyDescent="0.2">
      <c r="A278" s="258"/>
      <c r="B278" s="192"/>
      <c r="C278" s="192"/>
      <c r="D278" s="192"/>
      <c r="E278" s="192"/>
      <c r="F278" s="218"/>
      <c r="G278" s="192"/>
      <c r="H278" s="192"/>
      <c r="I278" s="192"/>
      <c r="J278" s="192"/>
      <c r="K278" s="192"/>
      <c r="L278" s="192"/>
      <c r="M278" s="192"/>
      <c r="N278" s="192"/>
      <c r="O278" s="192"/>
      <c r="P278" s="192"/>
      <c r="Q278" s="192"/>
      <c r="R278" s="192"/>
      <c r="S278" s="192"/>
      <c r="T278" s="192"/>
      <c r="U278" s="192"/>
      <c r="V278" s="192"/>
      <c r="W278" s="192"/>
      <c r="X278" s="192"/>
      <c r="Y278" s="192"/>
      <c r="Z278" s="192"/>
    </row>
    <row r="279" spans="1:26" ht="17.25" customHeight="1" x14ac:dyDescent="0.2">
      <c r="A279" s="258"/>
      <c r="B279" s="192"/>
      <c r="C279" s="192"/>
      <c r="D279" s="192"/>
      <c r="E279" s="192"/>
      <c r="F279" s="218"/>
      <c r="G279" s="192"/>
      <c r="H279" s="192"/>
      <c r="I279" s="192"/>
      <c r="J279" s="192"/>
      <c r="K279" s="192"/>
      <c r="L279" s="192"/>
      <c r="M279" s="192"/>
      <c r="N279" s="192"/>
      <c r="O279" s="192"/>
      <c r="P279" s="192"/>
      <c r="Q279" s="192"/>
      <c r="R279" s="192"/>
      <c r="S279" s="192"/>
      <c r="T279" s="192"/>
      <c r="U279" s="192"/>
      <c r="V279" s="192"/>
      <c r="W279" s="192"/>
      <c r="X279" s="192"/>
      <c r="Y279" s="192"/>
      <c r="Z279" s="192"/>
    </row>
    <row r="280" spans="1:26" ht="17.25" customHeight="1" x14ac:dyDescent="0.2">
      <c r="A280" s="258"/>
      <c r="B280" s="192"/>
      <c r="C280" s="192"/>
      <c r="D280" s="192"/>
      <c r="E280" s="192"/>
      <c r="F280" s="218"/>
      <c r="G280" s="192"/>
      <c r="H280" s="192"/>
      <c r="I280" s="192"/>
      <c r="J280" s="192"/>
      <c r="K280" s="192"/>
      <c r="L280" s="192"/>
      <c r="M280" s="192"/>
      <c r="N280" s="192"/>
      <c r="O280" s="192"/>
      <c r="P280" s="192"/>
      <c r="Q280" s="192"/>
      <c r="R280" s="192"/>
      <c r="S280" s="192"/>
      <c r="T280" s="192"/>
      <c r="U280" s="192"/>
      <c r="V280" s="192"/>
      <c r="W280" s="192"/>
      <c r="X280" s="192"/>
      <c r="Y280" s="192"/>
      <c r="Z280" s="192"/>
    </row>
    <row r="281" spans="1:26" ht="17.25" customHeight="1" x14ac:dyDescent="0.2">
      <c r="A281" s="258"/>
      <c r="B281" s="192"/>
      <c r="C281" s="192"/>
      <c r="D281" s="192"/>
      <c r="E281" s="192"/>
      <c r="F281" s="218"/>
      <c r="G281" s="192"/>
      <c r="H281" s="192"/>
      <c r="I281" s="192"/>
      <c r="J281" s="192"/>
      <c r="K281" s="192"/>
      <c r="L281" s="192"/>
      <c r="M281" s="192"/>
      <c r="N281" s="192"/>
      <c r="O281" s="192"/>
      <c r="P281" s="192"/>
      <c r="Q281" s="192"/>
      <c r="R281" s="192"/>
      <c r="S281" s="192"/>
      <c r="T281" s="192"/>
      <c r="U281" s="192"/>
      <c r="V281" s="192"/>
      <c r="W281" s="192"/>
      <c r="X281" s="192"/>
      <c r="Y281" s="192"/>
      <c r="Z281" s="192"/>
    </row>
    <row r="282" spans="1:26" ht="17.25" customHeight="1" x14ac:dyDescent="0.2">
      <c r="A282" s="258"/>
      <c r="B282" s="192"/>
      <c r="C282" s="192"/>
      <c r="D282" s="192"/>
      <c r="E282" s="192"/>
      <c r="F282" s="218"/>
      <c r="G282" s="192"/>
      <c r="H282" s="192"/>
      <c r="I282" s="192"/>
      <c r="J282" s="192"/>
      <c r="K282" s="192"/>
      <c r="L282" s="192"/>
      <c r="M282" s="192"/>
      <c r="N282" s="192"/>
      <c r="O282" s="192"/>
      <c r="P282" s="192"/>
      <c r="Q282" s="192"/>
      <c r="R282" s="192"/>
      <c r="S282" s="192"/>
      <c r="T282" s="192"/>
      <c r="U282" s="192"/>
      <c r="V282" s="192"/>
      <c r="W282" s="192"/>
      <c r="X282" s="192"/>
      <c r="Y282" s="192"/>
      <c r="Z282" s="192"/>
    </row>
    <row r="283" spans="1:26" ht="17.25" customHeight="1" x14ac:dyDescent="0.2">
      <c r="A283" s="258"/>
      <c r="B283" s="192"/>
      <c r="C283" s="192"/>
      <c r="D283" s="192"/>
      <c r="E283" s="192"/>
      <c r="F283" s="218"/>
      <c r="G283" s="192"/>
      <c r="H283" s="192"/>
      <c r="I283" s="192"/>
      <c r="J283" s="192"/>
      <c r="K283" s="192"/>
      <c r="L283" s="192"/>
      <c r="M283" s="192"/>
      <c r="N283" s="192"/>
      <c r="O283" s="192"/>
      <c r="P283" s="192"/>
      <c r="Q283" s="192"/>
      <c r="R283" s="192"/>
      <c r="S283" s="192"/>
      <c r="T283" s="192"/>
      <c r="U283" s="192"/>
      <c r="V283" s="192"/>
      <c r="W283" s="192"/>
      <c r="X283" s="192"/>
      <c r="Y283" s="192"/>
      <c r="Z283" s="192"/>
    </row>
    <row r="284" spans="1:26" ht="17.25" customHeight="1" x14ac:dyDescent="0.2">
      <c r="A284" s="258"/>
      <c r="B284" s="192"/>
      <c r="C284" s="192"/>
      <c r="D284" s="192"/>
      <c r="E284" s="192"/>
      <c r="F284" s="218"/>
      <c r="G284" s="192"/>
      <c r="H284" s="192"/>
      <c r="I284" s="192"/>
      <c r="J284" s="192"/>
      <c r="K284" s="192"/>
      <c r="L284" s="192"/>
      <c r="M284" s="192"/>
      <c r="N284" s="192"/>
      <c r="O284" s="192"/>
      <c r="P284" s="192"/>
      <c r="Q284" s="192"/>
      <c r="R284" s="192"/>
      <c r="S284" s="192"/>
      <c r="T284" s="192"/>
      <c r="U284" s="192"/>
      <c r="V284" s="192"/>
      <c r="W284" s="192"/>
      <c r="X284" s="192"/>
      <c r="Y284" s="192"/>
      <c r="Z284" s="192"/>
    </row>
    <row r="285" spans="1:26" ht="17.25" customHeight="1" x14ac:dyDescent="0.2">
      <c r="A285" s="258"/>
      <c r="B285" s="192"/>
      <c r="C285" s="192"/>
      <c r="D285" s="192"/>
      <c r="E285" s="192"/>
      <c r="F285" s="218"/>
      <c r="G285" s="192"/>
      <c r="H285" s="192"/>
      <c r="I285" s="192"/>
      <c r="J285" s="192"/>
      <c r="K285" s="192"/>
      <c r="L285" s="192"/>
      <c r="M285" s="192"/>
      <c r="N285" s="192"/>
      <c r="O285" s="192"/>
      <c r="P285" s="192"/>
      <c r="Q285" s="192"/>
      <c r="R285" s="192"/>
      <c r="S285" s="192"/>
      <c r="T285" s="192"/>
      <c r="U285" s="192"/>
      <c r="V285" s="192"/>
      <c r="W285" s="192"/>
      <c r="X285" s="192"/>
      <c r="Y285" s="192"/>
      <c r="Z285" s="192"/>
    </row>
    <row r="286" spans="1:26" ht="17.25" customHeight="1" x14ac:dyDescent="0.2">
      <c r="A286" s="258"/>
      <c r="B286" s="192"/>
      <c r="C286" s="192"/>
      <c r="D286" s="192"/>
      <c r="E286" s="192"/>
      <c r="F286" s="218"/>
      <c r="G286" s="192"/>
      <c r="H286" s="192"/>
      <c r="I286" s="192"/>
      <c r="J286" s="192"/>
      <c r="K286" s="192"/>
      <c r="L286" s="192"/>
      <c r="M286" s="192"/>
      <c r="N286" s="192"/>
      <c r="O286" s="192"/>
      <c r="P286" s="192"/>
      <c r="Q286" s="192"/>
      <c r="R286" s="192"/>
      <c r="S286" s="192"/>
      <c r="T286" s="192"/>
      <c r="U286" s="192"/>
      <c r="V286" s="192"/>
      <c r="W286" s="192"/>
      <c r="X286" s="192"/>
      <c r="Y286" s="192"/>
      <c r="Z286" s="192"/>
    </row>
    <row r="287" spans="1:26" ht="17.25" customHeight="1" x14ac:dyDescent="0.2">
      <c r="A287" s="258"/>
      <c r="B287" s="192"/>
      <c r="C287" s="192"/>
      <c r="D287" s="192"/>
      <c r="E287" s="192"/>
      <c r="F287" s="218"/>
      <c r="G287" s="192"/>
      <c r="H287" s="192"/>
      <c r="I287" s="192"/>
      <c r="J287" s="192"/>
      <c r="K287" s="192"/>
      <c r="L287" s="192"/>
      <c r="M287" s="192"/>
      <c r="N287" s="192"/>
      <c r="O287" s="192"/>
      <c r="P287" s="192"/>
      <c r="Q287" s="192"/>
      <c r="R287" s="192"/>
      <c r="S287" s="192"/>
      <c r="T287" s="192"/>
      <c r="U287" s="192"/>
      <c r="V287" s="192"/>
      <c r="W287" s="192"/>
      <c r="X287" s="192"/>
      <c r="Y287" s="192"/>
      <c r="Z287" s="192"/>
    </row>
    <row r="288" spans="1:26" ht="17.25" customHeight="1" x14ac:dyDescent="0.2">
      <c r="A288" s="258"/>
      <c r="B288" s="192"/>
      <c r="C288" s="192"/>
      <c r="D288" s="192"/>
      <c r="E288" s="192"/>
      <c r="F288" s="218"/>
      <c r="G288" s="192"/>
      <c r="H288" s="192"/>
      <c r="I288" s="192"/>
      <c r="J288" s="192"/>
      <c r="K288" s="192"/>
      <c r="L288" s="192"/>
      <c r="M288" s="192"/>
      <c r="N288" s="192"/>
      <c r="O288" s="192"/>
      <c r="P288" s="192"/>
      <c r="Q288" s="192"/>
      <c r="R288" s="192"/>
      <c r="S288" s="192"/>
      <c r="T288" s="192"/>
      <c r="U288" s="192"/>
      <c r="V288" s="192"/>
      <c r="W288" s="192"/>
      <c r="X288" s="192"/>
      <c r="Y288" s="192"/>
      <c r="Z288" s="192"/>
    </row>
    <row r="289" spans="1:26" ht="17.25" customHeight="1" x14ac:dyDescent="0.2">
      <c r="A289" s="258"/>
      <c r="B289" s="192"/>
      <c r="C289" s="192"/>
      <c r="D289" s="192"/>
      <c r="E289" s="192"/>
      <c r="F289" s="218"/>
      <c r="G289" s="192"/>
      <c r="H289" s="192"/>
      <c r="I289" s="192"/>
      <c r="J289" s="192"/>
      <c r="K289" s="192"/>
      <c r="L289" s="192"/>
      <c r="M289" s="192"/>
      <c r="N289" s="192"/>
      <c r="O289" s="192"/>
      <c r="P289" s="192"/>
      <c r="Q289" s="192"/>
      <c r="R289" s="192"/>
      <c r="S289" s="192"/>
      <c r="T289" s="192"/>
      <c r="U289" s="192"/>
      <c r="V289" s="192"/>
      <c r="W289" s="192"/>
      <c r="X289" s="192"/>
      <c r="Y289" s="192"/>
      <c r="Z289" s="192"/>
    </row>
    <row r="290" spans="1:26" ht="17.25" customHeight="1" x14ac:dyDescent="0.2">
      <c r="A290" s="258"/>
      <c r="B290" s="192"/>
      <c r="C290" s="192"/>
      <c r="D290" s="192"/>
      <c r="E290" s="192"/>
      <c r="F290" s="218"/>
      <c r="G290" s="192"/>
      <c r="H290" s="192"/>
      <c r="I290" s="192"/>
      <c r="J290" s="192"/>
      <c r="K290" s="192"/>
      <c r="L290" s="192"/>
      <c r="M290" s="192"/>
      <c r="N290" s="192"/>
      <c r="O290" s="192"/>
      <c r="P290" s="192"/>
      <c r="Q290" s="192"/>
      <c r="R290" s="192"/>
      <c r="S290" s="192"/>
      <c r="T290" s="192"/>
      <c r="U290" s="192"/>
      <c r="V290" s="192"/>
      <c r="W290" s="192"/>
      <c r="X290" s="192"/>
      <c r="Y290" s="192"/>
      <c r="Z290" s="192"/>
    </row>
    <row r="291" spans="1:26" ht="17.25" customHeight="1" x14ac:dyDescent="0.2">
      <c r="A291" s="258"/>
      <c r="B291" s="192"/>
      <c r="C291" s="192"/>
      <c r="D291" s="192"/>
      <c r="E291" s="192"/>
      <c r="F291" s="218"/>
      <c r="G291" s="192"/>
      <c r="H291" s="192"/>
      <c r="I291" s="192"/>
      <c r="J291" s="192"/>
      <c r="K291" s="192"/>
      <c r="L291" s="192"/>
      <c r="M291" s="192"/>
      <c r="N291" s="192"/>
      <c r="O291" s="192"/>
      <c r="P291" s="192"/>
      <c r="Q291" s="192"/>
      <c r="R291" s="192"/>
      <c r="S291" s="192"/>
      <c r="T291" s="192"/>
      <c r="U291" s="192"/>
      <c r="V291" s="192"/>
      <c r="W291" s="192"/>
      <c r="X291" s="192"/>
      <c r="Y291" s="192"/>
      <c r="Z291" s="192"/>
    </row>
    <row r="292" spans="1:26" ht="17.25" customHeight="1" x14ac:dyDescent="0.2">
      <c r="A292" s="258"/>
      <c r="B292" s="192"/>
      <c r="C292" s="192"/>
      <c r="D292" s="192"/>
      <c r="E292" s="192"/>
      <c r="F292" s="218"/>
      <c r="G292" s="192"/>
      <c r="H292" s="192"/>
      <c r="I292" s="192"/>
      <c r="J292" s="192"/>
      <c r="K292" s="192"/>
      <c r="L292" s="192"/>
      <c r="M292" s="192"/>
      <c r="N292" s="192"/>
      <c r="O292" s="192"/>
      <c r="P292" s="192"/>
      <c r="Q292" s="192"/>
      <c r="R292" s="192"/>
      <c r="S292" s="192"/>
      <c r="T292" s="192"/>
      <c r="U292" s="192"/>
      <c r="V292" s="192"/>
      <c r="W292" s="192"/>
      <c r="X292" s="192"/>
      <c r="Y292" s="192"/>
      <c r="Z292" s="192"/>
    </row>
    <row r="293" spans="1:26" ht="17.25" customHeight="1" x14ac:dyDescent="0.2">
      <c r="A293" s="258"/>
      <c r="B293" s="192"/>
      <c r="C293" s="192"/>
      <c r="D293" s="192"/>
      <c r="E293" s="192"/>
      <c r="F293" s="218"/>
      <c r="G293" s="192"/>
      <c r="H293" s="192"/>
      <c r="I293" s="192"/>
      <c r="J293" s="192"/>
      <c r="K293" s="192"/>
      <c r="L293" s="192"/>
      <c r="M293" s="192"/>
      <c r="N293" s="192"/>
      <c r="O293" s="192"/>
      <c r="P293" s="192"/>
      <c r="Q293" s="192"/>
      <c r="R293" s="192"/>
      <c r="S293" s="192"/>
      <c r="T293" s="192"/>
      <c r="U293" s="192"/>
      <c r="V293" s="192"/>
      <c r="W293" s="192"/>
      <c r="X293" s="192"/>
      <c r="Y293" s="192"/>
      <c r="Z293" s="192"/>
    </row>
    <row r="294" spans="1:26" ht="17.25" customHeight="1" x14ac:dyDescent="0.2">
      <c r="A294" s="258"/>
      <c r="B294" s="192"/>
      <c r="C294" s="192"/>
      <c r="D294" s="192"/>
      <c r="E294" s="192"/>
      <c r="F294" s="218"/>
      <c r="G294" s="192"/>
      <c r="H294" s="192"/>
      <c r="I294" s="192"/>
      <c r="J294" s="192"/>
      <c r="K294" s="192"/>
      <c r="L294" s="192"/>
      <c r="M294" s="192"/>
      <c r="N294" s="192"/>
      <c r="O294" s="192"/>
      <c r="P294" s="192"/>
      <c r="Q294" s="192"/>
      <c r="R294" s="192"/>
      <c r="S294" s="192"/>
      <c r="T294" s="192"/>
      <c r="U294" s="192"/>
      <c r="V294" s="192"/>
      <c r="W294" s="192"/>
      <c r="X294" s="192"/>
      <c r="Y294" s="192"/>
      <c r="Z294" s="192"/>
    </row>
    <row r="295" spans="1:26" ht="17.25" customHeight="1" x14ac:dyDescent="0.2">
      <c r="A295" s="258"/>
      <c r="B295" s="192"/>
      <c r="C295" s="192"/>
      <c r="D295" s="192"/>
      <c r="E295" s="192"/>
      <c r="F295" s="218"/>
      <c r="G295" s="192"/>
      <c r="H295" s="192"/>
      <c r="I295" s="192"/>
      <c r="J295" s="192"/>
      <c r="K295" s="192"/>
      <c r="L295" s="192"/>
      <c r="M295" s="192"/>
      <c r="N295" s="192"/>
      <c r="O295" s="192"/>
      <c r="P295" s="192"/>
      <c r="Q295" s="192"/>
      <c r="R295" s="192"/>
      <c r="S295" s="192"/>
      <c r="T295" s="192"/>
      <c r="U295" s="192"/>
      <c r="V295" s="192"/>
      <c r="W295" s="192"/>
      <c r="X295" s="192"/>
      <c r="Y295" s="192"/>
      <c r="Z295" s="192"/>
    </row>
    <row r="296" spans="1:26" ht="17.25" customHeight="1" x14ac:dyDescent="0.2">
      <c r="A296" s="258"/>
      <c r="B296" s="192"/>
      <c r="C296" s="192"/>
      <c r="D296" s="192"/>
      <c r="E296" s="192"/>
      <c r="F296" s="218"/>
      <c r="G296" s="192"/>
      <c r="H296" s="192"/>
      <c r="I296" s="192"/>
      <c r="J296" s="192"/>
      <c r="K296" s="192"/>
      <c r="L296" s="192"/>
      <c r="M296" s="192"/>
      <c r="N296" s="192"/>
      <c r="O296" s="192"/>
      <c r="P296" s="192"/>
      <c r="Q296" s="192"/>
      <c r="R296" s="192"/>
      <c r="S296" s="192"/>
      <c r="T296" s="192"/>
      <c r="U296" s="192"/>
      <c r="V296" s="192"/>
      <c r="W296" s="192"/>
      <c r="X296" s="192"/>
      <c r="Y296" s="192"/>
      <c r="Z296" s="192"/>
    </row>
    <row r="297" spans="1:26" ht="17.25" customHeight="1" x14ac:dyDescent="0.2">
      <c r="A297" s="258"/>
      <c r="B297" s="192"/>
      <c r="C297" s="192"/>
      <c r="D297" s="192"/>
      <c r="E297" s="192"/>
      <c r="F297" s="218"/>
      <c r="G297" s="192"/>
      <c r="H297" s="192"/>
      <c r="I297" s="192"/>
      <c r="J297" s="192"/>
      <c r="K297" s="192"/>
      <c r="L297" s="192"/>
      <c r="M297" s="192"/>
      <c r="N297" s="192"/>
      <c r="O297" s="192"/>
      <c r="P297" s="192"/>
      <c r="Q297" s="192"/>
      <c r="R297" s="192"/>
      <c r="S297" s="192"/>
      <c r="T297" s="192"/>
      <c r="U297" s="192"/>
      <c r="V297" s="192"/>
      <c r="W297" s="192"/>
      <c r="X297" s="192"/>
      <c r="Y297" s="192"/>
      <c r="Z297" s="192"/>
    </row>
    <row r="298" spans="1:26" ht="17.25" customHeight="1" x14ac:dyDescent="0.2">
      <c r="A298" s="258"/>
      <c r="B298" s="192"/>
      <c r="C298" s="192"/>
      <c r="D298" s="192"/>
      <c r="E298" s="192"/>
      <c r="F298" s="218"/>
      <c r="G298" s="192"/>
      <c r="H298" s="192"/>
      <c r="I298" s="192"/>
      <c r="J298" s="192"/>
      <c r="K298" s="192"/>
      <c r="L298" s="192"/>
      <c r="M298" s="192"/>
      <c r="N298" s="192"/>
      <c r="O298" s="192"/>
      <c r="P298" s="192"/>
      <c r="Q298" s="192"/>
      <c r="R298" s="192"/>
      <c r="S298" s="192"/>
      <c r="T298" s="192"/>
      <c r="U298" s="192"/>
      <c r="V298" s="192"/>
      <c r="W298" s="192"/>
      <c r="X298" s="192"/>
      <c r="Y298" s="192"/>
      <c r="Z298" s="192"/>
    </row>
    <row r="299" spans="1:26" ht="17.25" customHeight="1" x14ac:dyDescent="0.2">
      <c r="A299" s="258"/>
      <c r="B299" s="192"/>
      <c r="C299" s="192"/>
      <c r="D299" s="192"/>
      <c r="E299" s="192"/>
      <c r="F299" s="218"/>
      <c r="G299" s="192"/>
      <c r="H299" s="192"/>
      <c r="I299" s="192"/>
      <c r="J299" s="192"/>
      <c r="K299" s="192"/>
      <c r="L299" s="192"/>
      <c r="M299" s="192"/>
      <c r="N299" s="192"/>
      <c r="O299" s="192"/>
      <c r="P299" s="192"/>
      <c r="Q299" s="192"/>
      <c r="R299" s="192"/>
      <c r="S299" s="192"/>
      <c r="T299" s="192"/>
      <c r="U299" s="192"/>
      <c r="V299" s="192"/>
      <c r="W299" s="192"/>
      <c r="X299" s="192"/>
      <c r="Y299" s="192"/>
      <c r="Z299" s="192"/>
    </row>
    <row r="300" spans="1:26" ht="17.25" customHeight="1" x14ac:dyDescent="0.2">
      <c r="A300" s="258"/>
      <c r="B300" s="192"/>
      <c r="C300" s="192"/>
      <c r="D300" s="192"/>
      <c r="E300" s="192"/>
      <c r="F300" s="218"/>
      <c r="G300" s="192"/>
      <c r="H300" s="192"/>
      <c r="I300" s="192"/>
      <c r="J300" s="192"/>
      <c r="K300" s="192"/>
      <c r="L300" s="192"/>
      <c r="M300" s="192"/>
      <c r="N300" s="192"/>
      <c r="O300" s="192"/>
      <c r="P300" s="192"/>
      <c r="Q300" s="192"/>
      <c r="R300" s="192"/>
      <c r="S300" s="192"/>
      <c r="T300" s="192"/>
      <c r="U300" s="192"/>
      <c r="V300" s="192"/>
      <c r="W300" s="192"/>
      <c r="X300" s="192"/>
      <c r="Y300" s="192"/>
      <c r="Z300" s="192"/>
    </row>
    <row r="301" spans="1:26" ht="17.25" customHeight="1" x14ac:dyDescent="0.2">
      <c r="A301" s="258"/>
      <c r="B301" s="192"/>
      <c r="C301" s="192"/>
      <c r="D301" s="192"/>
      <c r="E301" s="192"/>
      <c r="F301" s="218"/>
      <c r="G301" s="192"/>
      <c r="H301" s="192"/>
      <c r="I301" s="192"/>
      <c r="J301" s="192"/>
      <c r="K301" s="192"/>
      <c r="L301" s="192"/>
      <c r="M301" s="192"/>
      <c r="N301" s="192"/>
      <c r="O301" s="192"/>
      <c r="P301" s="192"/>
      <c r="Q301" s="192"/>
      <c r="R301" s="192"/>
      <c r="S301" s="192"/>
      <c r="T301" s="192"/>
      <c r="U301" s="192"/>
      <c r="V301" s="192"/>
      <c r="W301" s="192"/>
      <c r="X301" s="192"/>
      <c r="Y301" s="192"/>
      <c r="Z301" s="192"/>
    </row>
    <row r="302" spans="1:26" ht="17.25" customHeight="1" x14ac:dyDescent="0.2">
      <c r="A302" s="258"/>
      <c r="B302" s="192"/>
      <c r="C302" s="192"/>
      <c r="D302" s="192"/>
      <c r="E302" s="192"/>
      <c r="F302" s="218"/>
      <c r="G302" s="192"/>
      <c r="H302" s="192"/>
      <c r="I302" s="192"/>
      <c r="J302" s="192"/>
      <c r="K302" s="192"/>
      <c r="L302" s="192"/>
      <c r="M302" s="192"/>
      <c r="N302" s="192"/>
      <c r="O302" s="192"/>
      <c r="P302" s="192"/>
      <c r="Q302" s="192"/>
      <c r="R302" s="192"/>
      <c r="S302" s="192"/>
      <c r="T302" s="192"/>
      <c r="U302" s="192"/>
      <c r="V302" s="192"/>
      <c r="W302" s="192"/>
      <c r="X302" s="192"/>
      <c r="Y302" s="192"/>
      <c r="Z302" s="192"/>
    </row>
    <row r="303" spans="1:26" ht="17.25" customHeight="1" x14ac:dyDescent="0.2">
      <c r="A303" s="258"/>
      <c r="B303" s="192"/>
      <c r="C303" s="192"/>
      <c r="D303" s="192"/>
      <c r="E303" s="192"/>
      <c r="F303" s="218"/>
      <c r="G303" s="192"/>
      <c r="H303" s="192"/>
      <c r="I303" s="192"/>
      <c r="J303" s="192"/>
      <c r="K303" s="192"/>
      <c r="L303" s="192"/>
      <c r="M303" s="192"/>
      <c r="N303" s="192"/>
      <c r="O303" s="192"/>
      <c r="P303" s="192"/>
      <c r="Q303" s="192"/>
      <c r="R303" s="192"/>
      <c r="S303" s="192"/>
      <c r="T303" s="192"/>
      <c r="U303" s="192"/>
      <c r="V303" s="192"/>
      <c r="W303" s="192"/>
      <c r="X303" s="192"/>
      <c r="Y303" s="192"/>
      <c r="Z303" s="192"/>
    </row>
    <row r="304" spans="1:26" ht="17.25" customHeight="1" x14ac:dyDescent="0.2">
      <c r="A304" s="258"/>
      <c r="B304" s="192"/>
      <c r="C304" s="192"/>
      <c r="D304" s="192"/>
      <c r="E304" s="192"/>
      <c r="F304" s="218"/>
      <c r="G304" s="192"/>
      <c r="H304" s="192"/>
      <c r="I304" s="192"/>
      <c r="J304" s="192"/>
      <c r="K304" s="192"/>
      <c r="L304" s="192"/>
      <c r="M304" s="192"/>
      <c r="N304" s="192"/>
      <c r="O304" s="192"/>
      <c r="P304" s="192"/>
      <c r="Q304" s="192"/>
      <c r="R304" s="192"/>
      <c r="S304" s="192"/>
      <c r="T304" s="192"/>
      <c r="U304" s="192"/>
      <c r="V304" s="192"/>
      <c r="W304" s="192"/>
      <c r="X304" s="192"/>
      <c r="Y304" s="192"/>
      <c r="Z304" s="192"/>
    </row>
    <row r="305" spans="1:26" ht="17.25" customHeight="1" x14ac:dyDescent="0.2">
      <c r="A305" s="258"/>
      <c r="B305" s="192"/>
      <c r="C305" s="192"/>
      <c r="D305" s="192"/>
      <c r="E305" s="192"/>
      <c r="F305" s="218"/>
      <c r="G305" s="192"/>
      <c r="H305" s="192"/>
      <c r="I305" s="192"/>
      <c r="J305" s="192"/>
      <c r="K305" s="192"/>
      <c r="L305" s="192"/>
      <c r="M305" s="192"/>
      <c r="N305" s="192"/>
      <c r="O305" s="192"/>
      <c r="P305" s="192"/>
      <c r="Q305" s="192"/>
      <c r="R305" s="192"/>
      <c r="S305" s="192"/>
      <c r="T305" s="192"/>
      <c r="U305" s="192"/>
      <c r="V305" s="192"/>
      <c r="W305" s="192"/>
      <c r="X305" s="192"/>
      <c r="Y305" s="192"/>
      <c r="Z305" s="192"/>
    </row>
    <row r="306" spans="1:26" ht="17.25" customHeight="1" x14ac:dyDescent="0.2">
      <c r="A306" s="258"/>
      <c r="B306" s="192"/>
      <c r="C306" s="192"/>
      <c r="D306" s="192"/>
      <c r="E306" s="192"/>
      <c r="F306" s="218"/>
      <c r="G306" s="192"/>
      <c r="H306" s="192"/>
      <c r="I306" s="192"/>
      <c r="J306" s="192"/>
      <c r="K306" s="192"/>
      <c r="L306" s="192"/>
      <c r="M306" s="192"/>
      <c r="N306" s="192"/>
      <c r="O306" s="192"/>
      <c r="P306" s="192"/>
      <c r="Q306" s="192"/>
      <c r="R306" s="192"/>
      <c r="S306" s="192"/>
      <c r="T306" s="192"/>
      <c r="U306" s="192"/>
      <c r="V306" s="192"/>
      <c r="W306" s="192"/>
      <c r="X306" s="192"/>
      <c r="Y306" s="192"/>
      <c r="Z306" s="192"/>
    </row>
    <row r="307" spans="1:26" ht="17.25" customHeight="1" x14ac:dyDescent="0.2">
      <c r="A307" s="258"/>
      <c r="B307" s="192"/>
      <c r="C307" s="192"/>
      <c r="D307" s="192"/>
      <c r="E307" s="192"/>
      <c r="F307" s="218"/>
      <c r="G307" s="192"/>
      <c r="H307" s="192"/>
      <c r="I307" s="192"/>
      <c r="J307" s="192"/>
      <c r="K307" s="192"/>
      <c r="L307" s="192"/>
      <c r="M307" s="192"/>
      <c r="N307" s="192"/>
      <c r="O307" s="192"/>
      <c r="P307" s="192"/>
      <c r="Q307" s="192"/>
      <c r="R307" s="192"/>
      <c r="S307" s="192"/>
      <c r="T307" s="192"/>
      <c r="U307" s="192"/>
      <c r="V307" s="192"/>
      <c r="W307" s="192"/>
      <c r="X307" s="192"/>
      <c r="Y307" s="192"/>
      <c r="Z307" s="192"/>
    </row>
    <row r="308" spans="1:26" ht="17.25" customHeight="1" x14ac:dyDescent="0.2">
      <c r="A308" s="258"/>
      <c r="B308" s="192"/>
      <c r="C308" s="192"/>
      <c r="D308" s="192"/>
      <c r="E308" s="192"/>
      <c r="F308" s="218"/>
      <c r="G308" s="192"/>
      <c r="H308" s="192"/>
      <c r="I308" s="192"/>
      <c r="J308" s="192"/>
      <c r="K308" s="192"/>
      <c r="L308" s="192"/>
      <c r="M308" s="192"/>
      <c r="N308" s="192"/>
      <c r="O308" s="192"/>
      <c r="P308" s="192"/>
      <c r="Q308" s="192"/>
      <c r="R308" s="192"/>
      <c r="S308" s="192"/>
      <c r="T308" s="192"/>
      <c r="U308" s="192"/>
      <c r="V308" s="192"/>
      <c r="W308" s="192"/>
      <c r="X308" s="192"/>
      <c r="Y308" s="192"/>
      <c r="Z308" s="192"/>
    </row>
    <row r="309" spans="1:26" ht="17.25" customHeight="1" x14ac:dyDescent="0.2">
      <c r="A309" s="258"/>
      <c r="B309" s="192"/>
      <c r="C309" s="192"/>
      <c r="D309" s="192"/>
      <c r="E309" s="192"/>
      <c r="F309" s="218"/>
      <c r="G309" s="192"/>
      <c r="H309" s="192"/>
      <c r="I309" s="192"/>
      <c r="J309" s="192"/>
      <c r="K309" s="192"/>
      <c r="L309" s="192"/>
      <c r="M309" s="192"/>
      <c r="N309" s="192"/>
      <c r="O309" s="192"/>
      <c r="P309" s="192"/>
      <c r="Q309" s="192"/>
      <c r="R309" s="192"/>
      <c r="S309" s="192"/>
      <c r="T309" s="192"/>
      <c r="U309" s="192"/>
      <c r="V309" s="192"/>
      <c r="W309" s="192"/>
      <c r="X309" s="192"/>
      <c r="Y309" s="192"/>
      <c r="Z309" s="192"/>
    </row>
    <row r="310" spans="1:26" ht="17.25" customHeight="1" x14ac:dyDescent="0.2">
      <c r="A310" s="258"/>
      <c r="B310" s="192"/>
      <c r="C310" s="192"/>
      <c r="D310" s="192"/>
      <c r="E310" s="192"/>
      <c r="F310" s="218"/>
      <c r="G310" s="192"/>
      <c r="H310" s="192"/>
      <c r="I310" s="192"/>
      <c r="J310" s="192"/>
      <c r="K310" s="192"/>
      <c r="L310" s="192"/>
      <c r="M310" s="192"/>
      <c r="N310" s="192"/>
      <c r="O310" s="192"/>
      <c r="P310" s="192"/>
      <c r="Q310" s="192"/>
      <c r="R310" s="192"/>
      <c r="S310" s="192"/>
      <c r="T310" s="192"/>
      <c r="U310" s="192"/>
      <c r="V310" s="192"/>
      <c r="W310" s="192"/>
      <c r="X310" s="192"/>
      <c r="Y310" s="192"/>
      <c r="Z310" s="192"/>
    </row>
    <row r="311" spans="1:26" ht="17.25" customHeight="1" x14ac:dyDescent="0.2">
      <c r="A311" s="258"/>
      <c r="B311" s="192"/>
      <c r="C311" s="192"/>
      <c r="D311" s="192"/>
      <c r="E311" s="192"/>
      <c r="F311" s="218"/>
      <c r="G311" s="192"/>
      <c r="H311" s="192"/>
      <c r="I311" s="192"/>
      <c r="J311" s="192"/>
      <c r="K311" s="192"/>
      <c r="L311" s="192"/>
      <c r="M311" s="192"/>
      <c r="N311" s="192"/>
      <c r="O311" s="192"/>
      <c r="P311" s="192"/>
      <c r="Q311" s="192"/>
      <c r="R311" s="192"/>
      <c r="S311" s="192"/>
      <c r="T311" s="192"/>
      <c r="U311" s="192"/>
      <c r="V311" s="192"/>
      <c r="W311" s="192"/>
      <c r="X311" s="192"/>
      <c r="Y311" s="192"/>
      <c r="Z311" s="192"/>
    </row>
    <row r="312" spans="1:26" ht="17.25" customHeight="1" x14ac:dyDescent="0.2">
      <c r="A312" s="258"/>
      <c r="B312" s="192"/>
      <c r="C312" s="192"/>
      <c r="D312" s="192"/>
      <c r="E312" s="192"/>
      <c r="F312" s="218"/>
      <c r="G312" s="192"/>
      <c r="H312" s="192"/>
      <c r="I312" s="192"/>
      <c r="J312" s="192"/>
      <c r="K312" s="192"/>
      <c r="L312" s="192"/>
      <c r="M312" s="192"/>
      <c r="N312" s="192"/>
      <c r="O312" s="192"/>
      <c r="P312" s="192"/>
      <c r="Q312" s="192"/>
      <c r="R312" s="192"/>
      <c r="S312" s="192"/>
      <c r="T312" s="192"/>
      <c r="U312" s="192"/>
      <c r="V312" s="192"/>
      <c r="W312" s="192"/>
      <c r="X312" s="192"/>
      <c r="Y312" s="192"/>
      <c r="Z312" s="192"/>
    </row>
    <row r="313" spans="1:26" ht="17.25" customHeight="1" x14ac:dyDescent="0.2">
      <c r="A313" s="258"/>
      <c r="B313" s="192"/>
      <c r="C313" s="192"/>
      <c r="D313" s="192"/>
      <c r="E313" s="192"/>
      <c r="F313" s="218"/>
      <c r="G313" s="192"/>
      <c r="H313" s="192"/>
      <c r="I313" s="192"/>
      <c r="J313" s="192"/>
      <c r="K313" s="192"/>
      <c r="L313" s="192"/>
      <c r="M313" s="192"/>
      <c r="N313" s="192"/>
      <c r="O313" s="192"/>
      <c r="P313" s="192"/>
      <c r="Q313" s="192"/>
      <c r="R313" s="192"/>
      <c r="S313" s="192"/>
      <c r="T313" s="192"/>
      <c r="U313" s="192"/>
      <c r="V313" s="192"/>
      <c r="W313" s="192"/>
      <c r="X313" s="192"/>
      <c r="Y313" s="192"/>
      <c r="Z313" s="192"/>
    </row>
    <row r="314" spans="1:26" ht="17.25" customHeight="1" x14ac:dyDescent="0.2">
      <c r="A314" s="258"/>
      <c r="B314" s="192"/>
      <c r="C314" s="192"/>
      <c r="D314" s="192"/>
      <c r="E314" s="192"/>
      <c r="F314" s="218"/>
      <c r="G314" s="192"/>
      <c r="H314" s="192"/>
      <c r="I314" s="192"/>
      <c r="J314" s="192"/>
      <c r="K314" s="192"/>
      <c r="L314" s="192"/>
      <c r="M314" s="192"/>
      <c r="N314" s="192"/>
      <c r="O314" s="192"/>
      <c r="P314" s="192"/>
      <c r="Q314" s="192"/>
      <c r="R314" s="192"/>
      <c r="S314" s="192"/>
      <c r="T314" s="192"/>
      <c r="U314" s="192"/>
      <c r="V314" s="192"/>
      <c r="W314" s="192"/>
      <c r="X314" s="192"/>
      <c r="Y314" s="192"/>
      <c r="Z314" s="192"/>
    </row>
    <row r="315" spans="1:26" ht="17.25" customHeight="1" x14ac:dyDescent="0.2">
      <c r="A315" s="258"/>
      <c r="B315" s="192"/>
      <c r="C315" s="192"/>
      <c r="D315" s="192"/>
      <c r="E315" s="192"/>
      <c r="F315" s="218"/>
      <c r="G315" s="192"/>
      <c r="H315" s="192"/>
      <c r="I315" s="192"/>
      <c r="J315" s="192"/>
      <c r="K315" s="192"/>
      <c r="L315" s="192"/>
      <c r="M315" s="192"/>
      <c r="N315" s="192"/>
      <c r="O315" s="192"/>
      <c r="P315" s="192"/>
      <c r="Q315" s="192"/>
      <c r="R315" s="192"/>
      <c r="S315" s="192"/>
      <c r="T315" s="192"/>
      <c r="U315" s="192"/>
      <c r="V315" s="192"/>
      <c r="W315" s="192"/>
      <c r="X315" s="192"/>
      <c r="Y315" s="192"/>
      <c r="Z315" s="192"/>
    </row>
    <row r="316" spans="1:26" ht="17.25" customHeight="1" x14ac:dyDescent="0.2">
      <c r="A316" s="258"/>
      <c r="B316" s="192"/>
      <c r="C316" s="192"/>
      <c r="D316" s="192"/>
      <c r="E316" s="192"/>
      <c r="F316" s="218"/>
      <c r="G316" s="192"/>
      <c r="H316" s="192"/>
      <c r="I316" s="192"/>
      <c r="J316" s="192"/>
      <c r="K316" s="192"/>
      <c r="L316" s="192"/>
      <c r="M316" s="192"/>
      <c r="N316" s="192"/>
      <c r="O316" s="192"/>
      <c r="P316" s="192"/>
      <c r="Q316" s="192"/>
      <c r="R316" s="192"/>
      <c r="S316" s="192"/>
      <c r="T316" s="192"/>
      <c r="U316" s="192"/>
      <c r="V316" s="192"/>
      <c r="W316" s="192"/>
      <c r="X316" s="192"/>
      <c r="Y316" s="192"/>
      <c r="Z316" s="192"/>
    </row>
    <row r="317" spans="1:26" ht="17.25" customHeight="1" x14ac:dyDescent="0.2">
      <c r="A317" s="258"/>
      <c r="B317" s="192"/>
      <c r="C317" s="192"/>
      <c r="D317" s="192"/>
      <c r="E317" s="192"/>
      <c r="F317" s="218"/>
      <c r="G317" s="192"/>
      <c r="H317" s="192"/>
      <c r="I317" s="192"/>
      <c r="J317" s="192"/>
      <c r="K317" s="192"/>
      <c r="L317" s="192"/>
      <c r="M317" s="192"/>
      <c r="N317" s="192"/>
      <c r="O317" s="192"/>
      <c r="P317" s="192"/>
      <c r="Q317" s="192"/>
      <c r="R317" s="192"/>
      <c r="S317" s="192"/>
      <c r="T317" s="192"/>
      <c r="U317" s="192"/>
      <c r="V317" s="192"/>
      <c r="W317" s="192"/>
      <c r="X317" s="192"/>
      <c r="Y317" s="192"/>
      <c r="Z317" s="192"/>
    </row>
    <row r="318" spans="1:26" ht="17.25" customHeight="1" x14ac:dyDescent="0.2">
      <c r="A318" s="258"/>
      <c r="B318" s="192"/>
      <c r="C318" s="192"/>
      <c r="D318" s="192"/>
      <c r="E318" s="192"/>
      <c r="F318" s="218"/>
      <c r="G318" s="192"/>
      <c r="H318" s="192"/>
      <c r="I318" s="192"/>
      <c r="J318" s="192"/>
      <c r="K318" s="192"/>
      <c r="L318" s="192"/>
      <c r="M318" s="192"/>
      <c r="N318" s="192"/>
      <c r="O318" s="192"/>
      <c r="P318" s="192"/>
      <c r="Q318" s="192"/>
      <c r="R318" s="192"/>
      <c r="S318" s="192"/>
      <c r="T318" s="192"/>
      <c r="U318" s="192"/>
      <c r="V318" s="192"/>
      <c r="W318" s="192"/>
      <c r="X318" s="192"/>
      <c r="Y318" s="192"/>
      <c r="Z318" s="192"/>
    </row>
    <row r="319" spans="1:26" ht="17.25" customHeight="1" x14ac:dyDescent="0.2">
      <c r="A319" s="258"/>
      <c r="B319" s="192"/>
      <c r="C319" s="192"/>
      <c r="D319" s="192"/>
      <c r="E319" s="192"/>
      <c r="F319" s="218"/>
      <c r="G319" s="192"/>
      <c r="H319" s="192"/>
      <c r="I319" s="192"/>
      <c r="J319" s="192"/>
      <c r="K319" s="192"/>
      <c r="L319" s="192"/>
      <c r="M319" s="192"/>
      <c r="N319" s="192"/>
      <c r="O319" s="192"/>
      <c r="P319" s="192"/>
      <c r="Q319" s="192"/>
      <c r="R319" s="192"/>
      <c r="S319" s="192"/>
      <c r="T319" s="192"/>
      <c r="U319" s="192"/>
      <c r="V319" s="192"/>
      <c r="W319" s="192"/>
      <c r="X319" s="192"/>
      <c r="Y319" s="192"/>
      <c r="Z319" s="192"/>
    </row>
    <row r="320" spans="1:26" ht="17.25" customHeight="1" x14ac:dyDescent="0.2">
      <c r="A320" s="258"/>
      <c r="B320" s="192"/>
      <c r="C320" s="192"/>
      <c r="D320" s="192"/>
      <c r="E320" s="192"/>
      <c r="F320" s="218"/>
      <c r="G320" s="192"/>
      <c r="H320" s="192"/>
      <c r="I320" s="192"/>
      <c r="J320" s="192"/>
      <c r="K320" s="192"/>
      <c r="L320" s="192"/>
      <c r="M320" s="192"/>
      <c r="N320" s="192"/>
      <c r="O320" s="192"/>
      <c r="P320" s="192"/>
      <c r="Q320" s="192"/>
      <c r="R320" s="192"/>
      <c r="S320" s="192"/>
      <c r="T320" s="192"/>
      <c r="U320" s="192"/>
      <c r="V320" s="192"/>
      <c r="W320" s="192"/>
      <c r="X320" s="192"/>
      <c r="Y320" s="192"/>
      <c r="Z320" s="192"/>
    </row>
    <row r="321" spans="1:26" ht="17.25" customHeight="1" x14ac:dyDescent="0.2">
      <c r="A321" s="258"/>
      <c r="B321" s="192"/>
      <c r="C321" s="192"/>
      <c r="D321" s="192"/>
      <c r="E321" s="192"/>
      <c r="F321" s="218"/>
      <c r="G321" s="192"/>
      <c r="H321" s="192"/>
      <c r="I321" s="192"/>
      <c r="J321" s="192"/>
      <c r="K321" s="192"/>
      <c r="L321" s="192"/>
      <c r="M321" s="192"/>
      <c r="N321" s="192"/>
      <c r="O321" s="192"/>
      <c r="P321" s="192"/>
      <c r="Q321" s="192"/>
      <c r="R321" s="192"/>
      <c r="S321" s="192"/>
      <c r="T321" s="192"/>
      <c r="U321" s="192"/>
      <c r="V321" s="192"/>
      <c r="W321" s="192"/>
      <c r="X321" s="192"/>
      <c r="Y321" s="192"/>
      <c r="Z321" s="192"/>
    </row>
    <row r="322" spans="1:26" ht="17.25" customHeight="1" x14ac:dyDescent="0.2">
      <c r="A322" s="258"/>
      <c r="B322" s="192"/>
      <c r="C322" s="192"/>
      <c r="D322" s="192"/>
      <c r="E322" s="192"/>
      <c r="F322" s="218"/>
      <c r="G322" s="192"/>
      <c r="H322" s="192"/>
      <c r="I322" s="192"/>
      <c r="J322" s="192"/>
      <c r="K322" s="192"/>
      <c r="L322" s="192"/>
      <c r="M322" s="192"/>
      <c r="N322" s="192"/>
      <c r="O322" s="192"/>
      <c r="P322" s="192"/>
      <c r="Q322" s="192"/>
      <c r="R322" s="192"/>
      <c r="S322" s="192"/>
      <c r="T322" s="192"/>
      <c r="U322" s="192"/>
      <c r="V322" s="192"/>
      <c r="W322" s="192"/>
      <c r="X322" s="192"/>
      <c r="Y322" s="192"/>
      <c r="Z322" s="192"/>
    </row>
    <row r="323" spans="1:26" ht="17.25" customHeight="1" x14ac:dyDescent="0.2">
      <c r="A323" s="258"/>
      <c r="B323" s="192"/>
      <c r="C323" s="192"/>
      <c r="D323" s="192"/>
      <c r="E323" s="192"/>
      <c r="F323" s="218"/>
      <c r="G323" s="192"/>
      <c r="H323" s="192"/>
      <c r="I323" s="192"/>
      <c r="J323" s="192"/>
      <c r="K323" s="192"/>
      <c r="L323" s="192"/>
      <c r="M323" s="192"/>
      <c r="N323" s="192"/>
      <c r="O323" s="192"/>
      <c r="P323" s="192"/>
      <c r="Q323" s="192"/>
      <c r="R323" s="192"/>
      <c r="S323" s="192"/>
      <c r="T323" s="192"/>
      <c r="U323" s="192"/>
      <c r="V323" s="192"/>
      <c r="W323" s="192"/>
      <c r="X323" s="192"/>
      <c r="Y323" s="192"/>
      <c r="Z323" s="192"/>
    </row>
    <row r="324" spans="1:26" ht="17.25" customHeight="1" x14ac:dyDescent="0.2">
      <c r="A324" s="258"/>
      <c r="B324" s="192"/>
      <c r="C324" s="192"/>
      <c r="D324" s="192"/>
      <c r="E324" s="192"/>
      <c r="F324" s="218"/>
      <c r="G324" s="192"/>
      <c r="H324" s="192"/>
      <c r="I324" s="192"/>
      <c r="J324" s="192"/>
      <c r="K324" s="192"/>
      <c r="L324" s="192"/>
      <c r="M324" s="192"/>
      <c r="N324" s="192"/>
      <c r="O324" s="192"/>
      <c r="P324" s="192"/>
      <c r="Q324" s="192"/>
      <c r="R324" s="192"/>
      <c r="S324" s="192"/>
      <c r="T324" s="192"/>
      <c r="U324" s="192"/>
      <c r="V324" s="192"/>
      <c r="W324" s="192"/>
      <c r="X324" s="192"/>
      <c r="Y324" s="192"/>
      <c r="Z324" s="192"/>
    </row>
    <row r="325" spans="1:26" ht="17.25" customHeight="1" x14ac:dyDescent="0.2">
      <c r="A325" s="258"/>
      <c r="B325" s="192"/>
      <c r="C325" s="192"/>
      <c r="D325" s="192"/>
      <c r="E325" s="192"/>
      <c r="F325" s="218"/>
      <c r="G325" s="192"/>
      <c r="H325" s="192"/>
      <c r="I325" s="192"/>
      <c r="J325" s="192"/>
      <c r="K325" s="192"/>
      <c r="L325" s="192"/>
      <c r="M325" s="192"/>
      <c r="N325" s="192"/>
      <c r="O325" s="192"/>
      <c r="P325" s="192"/>
      <c r="Q325" s="192"/>
      <c r="R325" s="192"/>
      <c r="S325" s="192"/>
      <c r="T325" s="192"/>
      <c r="U325" s="192"/>
      <c r="V325" s="192"/>
      <c r="W325" s="192"/>
      <c r="X325" s="192"/>
      <c r="Y325" s="192"/>
      <c r="Z325" s="192"/>
    </row>
    <row r="326" spans="1:26" ht="17.25" customHeight="1" x14ac:dyDescent="0.2">
      <c r="A326" s="258"/>
      <c r="B326" s="192"/>
      <c r="C326" s="192"/>
      <c r="D326" s="192"/>
      <c r="E326" s="192"/>
      <c r="F326" s="218"/>
      <c r="G326" s="192"/>
      <c r="H326" s="192"/>
      <c r="I326" s="192"/>
      <c r="J326" s="192"/>
      <c r="K326" s="192"/>
      <c r="L326" s="192"/>
      <c r="M326" s="192"/>
      <c r="N326" s="192"/>
      <c r="O326" s="192"/>
      <c r="P326" s="192"/>
      <c r="Q326" s="192"/>
      <c r="R326" s="192"/>
      <c r="S326" s="192"/>
      <c r="T326" s="192"/>
      <c r="U326" s="192"/>
      <c r="V326" s="192"/>
      <c r="W326" s="192"/>
      <c r="X326" s="192"/>
      <c r="Y326" s="192"/>
      <c r="Z326" s="192"/>
    </row>
    <row r="327" spans="1:26" ht="17.25" customHeight="1" x14ac:dyDescent="0.2">
      <c r="A327" s="258"/>
      <c r="B327" s="192"/>
      <c r="C327" s="192"/>
      <c r="D327" s="192"/>
      <c r="E327" s="192"/>
      <c r="F327" s="218"/>
      <c r="G327" s="192"/>
      <c r="H327" s="192"/>
      <c r="I327" s="192"/>
      <c r="J327" s="192"/>
      <c r="K327" s="192"/>
      <c r="L327" s="192"/>
      <c r="M327" s="192"/>
      <c r="N327" s="192"/>
      <c r="O327" s="192"/>
      <c r="P327" s="192"/>
      <c r="Q327" s="192"/>
      <c r="R327" s="192"/>
      <c r="S327" s="192"/>
      <c r="T327" s="192"/>
      <c r="U327" s="192"/>
      <c r="V327" s="192"/>
      <c r="W327" s="192"/>
      <c r="X327" s="192"/>
      <c r="Y327" s="192"/>
      <c r="Z327" s="192"/>
    </row>
    <row r="328" spans="1:26" ht="17.25" customHeight="1" x14ac:dyDescent="0.2">
      <c r="A328" s="258"/>
      <c r="B328" s="192"/>
      <c r="C328" s="192"/>
      <c r="D328" s="192"/>
      <c r="E328" s="192"/>
      <c r="F328" s="218"/>
      <c r="G328" s="192"/>
      <c r="H328" s="192"/>
      <c r="I328" s="192"/>
      <c r="J328" s="192"/>
      <c r="K328" s="192"/>
      <c r="L328" s="192"/>
      <c r="M328" s="192"/>
      <c r="N328" s="192"/>
      <c r="O328" s="192"/>
      <c r="P328" s="192"/>
      <c r="Q328" s="192"/>
      <c r="R328" s="192"/>
      <c r="S328" s="192"/>
      <c r="T328" s="192"/>
      <c r="U328" s="192"/>
      <c r="V328" s="192"/>
      <c r="W328" s="192"/>
      <c r="X328" s="192"/>
      <c r="Y328" s="192"/>
      <c r="Z328" s="192"/>
    </row>
    <row r="329" spans="1:26" ht="17.25" customHeight="1" x14ac:dyDescent="0.2">
      <c r="A329" s="258"/>
      <c r="B329" s="192"/>
      <c r="C329" s="192"/>
      <c r="D329" s="192"/>
      <c r="E329" s="192"/>
      <c r="F329" s="218"/>
      <c r="G329" s="192"/>
      <c r="H329" s="192"/>
      <c r="I329" s="192"/>
      <c r="J329" s="192"/>
      <c r="K329" s="192"/>
      <c r="L329" s="192"/>
      <c r="M329" s="192"/>
      <c r="N329" s="192"/>
      <c r="O329" s="192"/>
      <c r="P329" s="192"/>
      <c r="Q329" s="192"/>
      <c r="R329" s="192"/>
      <c r="S329" s="192"/>
      <c r="T329" s="192"/>
      <c r="U329" s="192"/>
      <c r="V329" s="192"/>
      <c r="W329" s="192"/>
      <c r="X329" s="192"/>
      <c r="Y329" s="192"/>
      <c r="Z329" s="192"/>
    </row>
    <row r="330" spans="1:26" ht="17.25" customHeight="1" x14ac:dyDescent="0.2">
      <c r="A330" s="258"/>
      <c r="B330" s="192"/>
      <c r="C330" s="192"/>
      <c r="D330" s="192"/>
      <c r="E330" s="192"/>
      <c r="F330" s="218"/>
      <c r="G330" s="192"/>
      <c r="H330" s="192"/>
      <c r="I330" s="192"/>
      <c r="J330" s="192"/>
      <c r="K330" s="192"/>
      <c r="L330" s="192"/>
      <c r="M330" s="192"/>
      <c r="N330" s="192"/>
      <c r="O330" s="192"/>
      <c r="P330" s="192"/>
      <c r="Q330" s="192"/>
      <c r="R330" s="192"/>
      <c r="S330" s="192"/>
      <c r="T330" s="192"/>
      <c r="U330" s="192"/>
      <c r="V330" s="192"/>
      <c r="W330" s="192"/>
      <c r="X330" s="192"/>
      <c r="Y330" s="192"/>
      <c r="Z330" s="192"/>
    </row>
    <row r="331" spans="1:26" ht="17.25" customHeight="1" x14ac:dyDescent="0.2">
      <c r="A331" s="258"/>
      <c r="B331" s="192"/>
      <c r="C331" s="192"/>
      <c r="D331" s="192"/>
      <c r="E331" s="192"/>
      <c r="F331" s="218"/>
      <c r="G331" s="192"/>
      <c r="H331" s="192"/>
      <c r="I331" s="192"/>
      <c r="J331" s="192"/>
      <c r="K331" s="192"/>
      <c r="L331" s="192"/>
      <c r="M331" s="192"/>
      <c r="N331" s="192"/>
      <c r="O331" s="192"/>
      <c r="P331" s="192"/>
      <c r="Q331" s="192"/>
      <c r="R331" s="192"/>
      <c r="S331" s="192"/>
      <c r="T331" s="192"/>
      <c r="U331" s="192"/>
      <c r="V331" s="192"/>
      <c r="W331" s="192"/>
      <c r="X331" s="192"/>
      <c r="Y331" s="192"/>
      <c r="Z331" s="192"/>
    </row>
    <row r="332" spans="1:26" ht="17.25" customHeight="1" x14ac:dyDescent="0.2">
      <c r="A332" s="258"/>
      <c r="B332" s="192"/>
      <c r="C332" s="192"/>
      <c r="D332" s="192"/>
      <c r="E332" s="192"/>
      <c r="F332" s="218"/>
      <c r="G332" s="192"/>
      <c r="H332" s="192"/>
      <c r="I332" s="192"/>
      <c r="J332" s="192"/>
      <c r="K332" s="192"/>
      <c r="L332" s="192"/>
      <c r="M332" s="192"/>
      <c r="N332" s="192"/>
      <c r="O332" s="192"/>
      <c r="P332" s="192"/>
      <c r="Q332" s="192"/>
      <c r="R332" s="192"/>
      <c r="S332" s="192"/>
      <c r="T332" s="192"/>
      <c r="U332" s="192"/>
      <c r="V332" s="192"/>
      <c r="W332" s="192"/>
      <c r="X332" s="192"/>
      <c r="Y332" s="192"/>
      <c r="Z332" s="192"/>
    </row>
    <row r="333" spans="1:26" ht="17.25" customHeight="1" x14ac:dyDescent="0.2">
      <c r="A333" s="258"/>
      <c r="B333" s="192"/>
      <c r="C333" s="192"/>
      <c r="D333" s="192"/>
      <c r="E333" s="192"/>
      <c r="F333" s="218"/>
      <c r="G333" s="192"/>
      <c r="H333" s="192"/>
      <c r="I333" s="192"/>
      <c r="J333" s="192"/>
      <c r="K333" s="192"/>
      <c r="L333" s="192"/>
      <c r="M333" s="192"/>
      <c r="N333" s="192"/>
      <c r="O333" s="192"/>
      <c r="P333" s="192"/>
      <c r="Q333" s="192"/>
      <c r="R333" s="192"/>
      <c r="S333" s="192"/>
      <c r="T333" s="192"/>
      <c r="U333" s="192"/>
      <c r="V333" s="192"/>
      <c r="W333" s="192"/>
      <c r="X333" s="192"/>
      <c r="Y333" s="192"/>
      <c r="Z333" s="192"/>
    </row>
    <row r="334" spans="1:26" ht="17.25" customHeight="1" x14ac:dyDescent="0.2">
      <c r="A334" s="258"/>
      <c r="B334" s="192"/>
      <c r="C334" s="192"/>
      <c r="D334" s="192"/>
      <c r="E334" s="192"/>
      <c r="F334" s="218"/>
      <c r="G334" s="192"/>
      <c r="H334" s="192"/>
      <c r="I334" s="192"/>
      <c r="J334" s="192"/>
      <c r="K334" s="192"/>
      <c r="L334" s="192"/>
      <c r="M334" s="192"/>
      <c r="N334" s="192"/>
      <c r="O334" s="192"/>
      <c r="P334" s="192"/>
      <c r="Q334" s="192"/>
      <c r="R334" s="192"/>
      <c r="S334" s="192"/>
      <c r="T334" s="192"/>
      <c r="U334" s="192"/>
      <c r="V334" s="192"/>
      <c r="W334" s="192"/>
      <c r="X334" s="192"/>
      <c r="Y334" s="192"/>
      <c r="Z334" s="192"/>
    </row>
    <row r="335" spans="1:26" ht="17.25" customHeight="1" x14ac:dyDescent="0.2">
      <c r="A335" s="258"/>
      <c r="B335" s="192"/>
      <c r="C335" s="192"/>
      <c r="D335" s="192"/>
      <c r="E335" s="192"/>
      <c r="F335" s="218"/>
      <c r="G335" s="192"/>
      <c r="H335" s="192"/>
      <c r="I335" s="192"/>
      <c r="J335" s="192"/>
      <c r="K335" s="192"/>
      <c r="L335" s="192"/>
      <c r="M335" s="192"/>
      <c r="N335" s="192"/>
      <c r="O335" s="192"/>
      <c r="P335" s="192"/>
      <c r="Q335" s="192"/>
      <c r="R335" s="192"/>
      <c r="S335" s="192"/>
      <c r="T335" s="192"/>
      <c r="U335" s="192"/>
      <c r="V335" s="192"/>
      <c r="W335" s="192"/>
      <c r="X335" s="192"/>
      <c r="Y335" s="192"/>
      <c r="Z335" s="192"/>
    </row>
    <row r="336" spans="1:26" ht="17.25" customHeight="1" x14ac:dyDescent="0.2">
      <c r="A336" s="258"/>
      <c r="B336" s="192"/>
      <c r="C336" s="192"/>
      <c r="D336" s="192"/>
      <c r="E336" s="192"/>
      <c r="F336" s="218"/>
      <c r="G336" s="192"/>
      <c r="H336" s="192"/>
      <c r="I336" s="192"/>
      <c r="J336" s="192"/>
      <c r="K336" s="192"/>
      <c r="L336" s="192"/>
      <c r="M336" s="192"/>
      <c r="N336" s="192"/>
      <c r="O336" s="192"/>
      <c r="P336" s="192"/>
      <c r="Q336" s="192"/>
      <c r="R336" s="192"/>
      <c r="S336" s="192"/>
      <c r="T336" s="192"/>
      <c r="U336" s="192"/>
      <c r="V336" s="192"/>
      <c r="W336" s="192"/>
      <c r="X336" s="192"/>
      <c r="Y336" s="192"/>
      <c r="Z336" s="192"/>
    </row>
    <row r="337" spans="1:26" ht="17.25" customHeight="1" x14ac:dyDescent="0.2">
      <c r="A337" s="258"/>
      <c r="B337" s="192"/>
      <c r="C337" s="192"/>
      <c r="D337" s="192"/>
      <c r="E337" s="192"/>
      <c r="F337" s="218"/>
      <c r="G337" s="192"/>
      <c r="H337" s="192"/>
      <c r="I337" s="192"/>
      <c r="J337" s="192"/>
      <c r="K337" s="192"/>
      <c r="L337" s="192"/>
      <c r="M337" s="192"/>
      <c r="N337" s="192"/>
      <c r="O337" s="192"/>
      <c r="P337" s="192"/>
      <c r="Q337" s="192"/>
      <c r="R337" s="192"/>
      <c r="S337" s="192"/>
      <c r="T337" s="192"/>
      <c r="U337" s="192"/>
      <c r="V337" s="192"/>
      <c r="W337" s="192"/>
      <c r="X337" s="192"/>
      <c r="Y337" s="192"/>
      <c r="Z337" s="192"/>
    </row>
    <row r="338" spans="1:26" ht="17.25" customHeight="1" x14ac:dyDescent="0.2">
      <c r="A338" s="258"/>
      <c r="B338" s="192"/>
      <c r="C338" s="192"/>
      <c r="D338" s="192"/>
      <c r="E338" s="192"/>
      <c r="F338" s="218"/>
      <c r="G338" s="192"/>
      <c r="H338" s="192"/>
      <c r="I338" s="192"/>
      <c r="J338" s="192"/>
      <c r="K338" s="192"/>
      <c r="L338" s="192"/>
      <c r="M338" s="192"/>
      <c r="N338" s="192"/>
      <c r="O338" s="192"/>
      <c r="P338" s="192"/>
      <c r="Q338" s="192"/>
      <c r="R338" s="192"/>
      <c r="S338" s="192"/>
      <c r="T338" s="192"/>
      <c r="U338" s="192"/>
      <c r="V338" s="192"/>
      <c r="W338" s="192"/>
      <c r="X338" s="192"/>
      <c r="Y338" s="192"/>
      <c r="Z338" s="192"/>
    </row>
    <row r="339" spans="1:26" ht="17.25" customHeight="1" x14ac:dyDescent="0.2">
      <c r="A339" s="258"/>
      <c r="B339" s="192"/>
      <c r="C339" s="192"/>
      <c r="D339" s="192"/>
      <c r="E339" s="192"/>
      <c r="F339" s="218"/>
      <c r="G339" s="192"/>
      <c r="H339" s="192"/>
      <c r="I339" s="192"/>
      <c r="J339" s="192"/>
      <c r="K339" s="192"/>
      <c r="L339" s="192"/>
      <c r="M339" s="192"/>
      <c r="N339" s="192"/>
      <c r="O339" s="192"/>
      <c r="P339" s="192"/>
      <c r="Q339" s="192"/>
      <c r="R339" s="192"/>
      <c r="S339" s="192"/>
      <c r="T339" s="192"/>
      <c r="U339" s="192"/>
      <c r="V339" s="192"/>
      <c r="W339" s="192"/>
      <c r="X339" s="192"/>
      <c r="Y339" s="192"/>
      <c r="Z339" s="192"/>
    </row>
    <row r="340" spans="1:26" ht="17.25" customHeight="1" x14ac:dyDescent="0.2">
      <c r="A340" s="258"/>
      <c r="B340" s="192"/>
      <c r="C340" s="192"/>
      <c r="D340" s="192"/>
      <c r="E340" s="192"/>
      <c r="F340" s="218"/>
      <c r="G340" s="192"/>
      <c r="H340" s="192"/>
      <c r="I340" s="192"/>
      <c r="J340" s="192"/>
      <c r="K340" s="192"/>
      <c r="L340" s="192"/>
      <c r="M340" s="192"/>
      <c r="N340" s="192"/>
      <c r="O340" s="192"/>
      <c r="P340" s="192"/>
      <c r="Q340" s="192"/>
      <c r="R340" s="192"/>
      <c r="S340" s="192"/>
      <c r="T340" s="192"/>
      <c r="U340" s="192"/>
      <c r="V340" s="192"/>
      <c r="W340" s="192"/>
      <c r="X340" s="192"/>
      <c r="Y340" s="192"/>
      <c r="Z340" s="192"/>
    </row>
    <row r="341" spans="1:26" ht="17.25" customHeight="1" x14ac:dyDescent="0.2">
      <c r="A341" s="258"/>
      <c r="B341" s="192"/>
      <c r="C341" s="192"/>
      <c r="D341" s="192"/>
      <c r="E341" s="192"/>
      <c r="F341" s="218"/>
      <c r="G341" s="192"/>
      <c r="H341" s="192"/>
      <c r="I341" s="192"/>
      <c r="J341" s="192"/>
      <c r="K341" s="192"/>
      <c r="L341" s="192"/>
      <c r="M341" s="192"/>
      <c r="N341" s="192"/>
      <c r="O341" s="192"/>
      <c r="P341" s="192"/>
      <c r="Q341" s="192"/>
      <c r="R341" s="192"/>
      <c r="S341" s="192"/>
      <c r="T341" s="192"/>
      <c r="U341" s="192"/>
      <c r="V341" s="192"/>
      <c r="W341" s="192"/>
      <c r="X341" s="192"/>
      <c r="Y341" s="192"/>
      <c r="Z341" s="192"/>
    </row>
    <row r="342" spans="1:26" ht="17.25" customHeight="1" x14ac:dyDescent="0.2">
      <c r="A342" s="258"/>
      <c r="B342" s="192"/>
      <c r="C342" s="192"/>
      <c r="D342" s="192"/>
      <c r="E342" s="192"/>
      <c r="F342" s="218"/>
      <c r="G342" s="192"/>
      <c r="H342" s="192"/>
      <c r="I342" s="192"/>
      <c r="J342" s="192"/>
      <c r="K342" s="192"/>
      <c r="L342" s="192"/>
      <c r="M342" s="192"/>
      <c r="N342" s="192"/>
      <c r="O342" s="192"/>
      <c r="P342" s="192"/>
      <c r="Q342" s="192"/>
      <c r="R342" s="192"/>
      <c r="S342" s="192"/>
      <c r="T342" s="192"/>
      <c r="U342" s="192"/>
      <c r="V342" s="192"/>
      <c r="W342" s="192"/>
      <c r="X342" s="192"/>
      <c r="Y342" s="192"/>
      <c r="Z342" s="192"/>
    </row>
    <row r="343" spans="1:26" ht="17.25" customHeight="1" x14ac:dyDescent="0.2">
      <c r="A343" s="258"/>
      <c r="B343" s="192"/>
      <c r="C343" s="192"/>
      <c r="D343" s="192"/>
      <c r="E343" s="192"/>
      <c r="F343" s="218"/>
      <c r="G343" s="192"/>
      <c r="H343" s="192"/>
      <c r="I343" s="192"/>
      <c r="J343" s="192"/>
      <c r="K343" s="192"/>
      <c r="L343" s="192"/>
      <c r="M343" s="192"/>
      <c r="N343" s="192"/>
      <c r="O343" s="192"/>
      <c r="P343" s="192"/>
      <c r="Q343" s="192"/>
      <c r="R343" s="192"/>
      <c r="S343" s="192"/>
      <c r="T343" s="192"/>
      <c r="U343" s="192"/>
      <c r="V343" s="192"/>
      <c r="W343" s="192"/>
      <c r="X343" s="192"/>
      <c r="Y343" s="192"/>
      <c r="Z343" s="192"/>
    </row>
    <row r="344" spans="1:26" ht="17.25" customHeight="1" x14ac:dyDescent="0.2">
      <c r="A344" s="258"/>
      <c r="B344" s="192"/>
      <c r="C344" s="192"/>
      <c r="D344" s="192"/>
      <c r="E344" s="192"/>
      <c r="F344" s="218"/>
      <c r="G344" s="192"/>
      <c r="H344" s="192"/>
      <c r="I344" s="192"/>
      <c r="J344" s="192"/>
      <c r="K344" s="192"/>
      <c r="L344" s="192"/>
      <c r="M344" s="192"/>
      <c r="N344" s="192"/>
      <c r="O344" s="192"/>
      <c r="P344" s="192"/>
      <c r="Q344" s="192"/>
      <c r="R344" s="192"/>
      <c r="S344" s="192"/>
      <c r="T344" s="192"/>
      <c r="U344" s="192"/>
      <c r="V344" s="192"/>
      <c r="W344" s="192"/>
      <c r="X344" s="192"/>
      <c r="Y344" s="192"/>
      <c r="Z344" s="192"/>
    </row>
    <row r="345" spans="1:26" ht="17.25" customHeight="1" x14ac:dyDescent="0.2">
      <c r="A345" s="258"/>
      <c r="B345" s="192"/>
      <c r="C345" s="192"/>
      <c r="D345" s="192"/>
      <c r="E345" s="192"/>
      <c r="F345" s="218"/>
      <c r="G345" s="192"/>
      <c r="H345" s="192"/>
      <c r="I345" s="192"/>
      <c r="J345" s="192"/>
      <c r="K345" s="192"/>
      <c r="L345" s="192"/>
      <c r="M345" s="192"/>
      <c r="N345" s="192"/>
      <c r="O345" s="192"/>
      <c r="P345" s="192"/>
      <c r="Q345" s="192"/>
      <c r="R345" s="192"/>
      <c r="S345" s="192"/>
      <c r="T345" s="192"/>
      <c r="U345" s="192"/>
      <c r="V345" s="192"/>
      <c r="W345" s="192"/>
      <c r="X345" s="192"/>
      <c r="Y345" s="192"/>
      <c r="Z345" s="192"/>
    </row>
    <row r="346" spans="1:26" ht="17.25" customHeight="1" x14ac:dyDescent="0.2">
      <c r="A346" s="258"/>
      <c r="B346" s="192"/>
      <c r="C346" s="192"/>
      <c r="D346" s="192"/>
      <c r="E346" s="192"/>
      <c r="F346" s="218"/>
      <c r="G346" s="192"/>
      <c r="H346" s="192"/>
      <c r="I346" s="192"/>
      <c r="J346" s="192"/>
      <c r="K346" s="192"/>
      <c r="L346" s="192"/>
      <c r="M346" s="192"/>
      <c r="N346" s="192"/>
      <c r="O346" s="192"/>
      <c r="P346" s="192"/>
      <c r="Q346" s="192"/>
      <c r="R346" s="192"/>
      <c r="S346" s="192"/>
      <c r="T346" s="192"/>
      <c r="U346" s="192"/>
      <c r="V346" s="192"/>
      <c r="W346" s="192"/>
      <c r="X346" s="192"/>
      <c r="Y346" s="192"/>
      <c r="Z346" s="192"/>
    </row>
    <row r="347" spans="1:26" ht="17.25" customHeight="1" x14ac:dyDescent="0.2">
      <c r="A347" s="258"/>
      <c r="B347" s="192"/>
      <c r="C347" s="192"/>
      <c r="D347" s="192"/>
      <c r="E347" s="192"/>
      <c r="F347" s="218"/>
      <c r="G347" s="192"/>
      <c r="H347" s="192"/>
      <c r="I347" s="192"/>
      <c r="J347" s="192"/>
      <c r="K347" s="192"/>
      <c r="L347" s="192"/>
      <c r="M347" s="192"/>
      <c r="N347" s="192"/>
      <c r="O347" s="192"/>
      <c r="P347" s="192"/>
      <c r="Q347" s="192"/>
      <c r="R347" s="192"/>
      <c r="S347" s="192"/>
      <c r="T347" s="192"/>
      <c r="U347" s="192"/>
      <c r="V347" s="192"/>
      <c r="W347" s="192"/>
      <c r="X347" s="192"/>
      <c r="Y347" s="192"/>
      <c r="Z347" s="192"/>
    </row>
    <row r="348" spans="1:26" ht="17.25" customHeight="1" x14ac:dyDescent="0.2">
      <c r="A348" s="258"/>
      <c r="B348" s="192"/>
      <c r="C348" s="192"/>
      <c r="D348" s="192"/>
      <c r="E348" s="192"/>
      <c r="F348" s="218"/>
      <c r="G348" s="192"/>
      <c r="H348" s="192"/>
      <c r="I348" s="192"/>
      <c r="J348" s="192"/>
      <c r="K348" s="192"/>
      <c r="L348" s="192"/>
      <c r="M348" s="192"/>
      <c r="N348" s="192"/>
      <c r="O348" s="192"/>
      <c r="P348" s="192"/>
      <c r="Q348" s="192"/>
      <c r="R348" s="192"/>
      <c r="S348" s="192"/>
      <c r="T348" s="192"/>
      <c r="U348" s="192"/>
      <c r="V348" s="192"/>
      <c r="W348" s="192"/>
      <c r="X348" s="192"/>
      <c r="Y348" s="192"/>
      <c r="Z348" s="192"/>
    </row>
    <row r="349" spans="1:26" ht="17.25" customHeight="1" x14ac:dyDescent="0.2">
      <c r="A349" s="258"/>
      <c r="B349" s="192"/>
      <c r="C349" s="192"/>
      <c r="D349" s="192"/>
      <c r="E349" s="192"/>
      <c r="F349" s="218"/>
      <c r="G349" s="192"/>
      <c r="H349" s="192"/>
      <c r="I349" s="192"/>
      <c r="J349" s="192"/>
      <c r="K349" s="192"/>
      <c r="L349" s="192"/>
      <c r="M349" s="192"/>
      <c r="N349" s="192"/>
      <c r="O349" s="192"/>
      <c r="P349" s="192"/>
      <c r="Q349" s="192"/>
      <c r="R349" s="192"/>
      <c r="S349" s="192"/>
      <c r="T349" s="192"/>
      <c r="U349" s="192"/>
      <c r="V349" s="192"/>
      <c r="W349" s="192"/>
      <c r="X349" s="192"/>
      <c r="Y349" s="192"/>
      <c r="Z349" s="192"/>
    </row>
    <row r="350" spans="1:26" ht="17.25" customHeight="1" x14ac:dyDescent="0.2">
      <c r="A350" s="258"/>
      <c r="B350" s="192"/>
      <c r="C350" s="192"/>
      <c r="D350" s="192"/>
      <c r="E350" s="192"/>
      <c r="F350" s="218"/>
      <c r="G350" s="192"/>
      <c r="H350" s="192"/>
      <c r="I350" s="192"/>
      <c r="J350" s="192"/>
      <c r="K350" s="192"/>
      <c r="L350" s="192"/>
      <c r="M350" s="192"/>
      <c r="N350" s="192"/>
      <c r="O350" s="192"/>
      <c r="P350" s="192"/>
      <c r="Q350" s="192"/>
      <c r="R350" s="192"/>
      <c r="S350" s="192"/>
      <c r="T350" s="192"/>
      <c r="U350" s="192"/>
      <c r="V350" s="192"/>
      <c r="W350" s="192"/>
      <c r="X350" s="192"/>
      <c r="Y350" s="192"/>
      <c r="Z350" s="192"/>
    </row>
    <row r="351" spans="1:26" ht="17.25" customHeight="1" x14ac:dyDescent="0.2">
      <c r="A351" s="258"/>
      <c r="B351" s="192"/>
      <c r="C351" s="192"/>
      <c r="D351" s="192"/>
      <c r="E351" s="192"/>
      <c r="F351" s="218"/>
      <c r="G351" s="192"/>
      <c r="H351" s="192"/>
      <c r="I351" s="192"/>
      <c r="J351" s="192"/>
      <c r="K351" s="192"/>
      <c r="L351" s="192"/>
      <c r="M351" s="192"/>
      <c r="N351" s="192"/>
      <c r="O351" s="192"/>
      <c r="P351" s="192"/>
      <c r="Q351" s="192"/>
      <c r="R351" s="192"/>
      <c r="S351" s="192"/>
      <c r="T351" s="192"/>
      <c r="U351" s="192"/>
      <c r="V351" s="192"/>
      <c r="W351" s="192"/>
      <c r="X351" s="192"/>
      <c r="Y351" s="192"/>
      <c r="Z351" s="192"/>
    </row>
    <row r="352" spans="1:26" ht="17.25" customHeight="1" x14ac:dyDescent="0.2">
      <c r="A352" s="258"/>
      <c r="B352" s="192"/>
      <c r="C352" s="192"/>
      <c r="D352" s="192"/>
      <c r="E352" s="192"/>
      <c r="F352" s="218"/>
      <c r="G352" s="192"/>
      <c r="H352" s="192"/>
      <c r="I352" s="192"/>
      <c r="J352" s="192"/>
      <c r="K352" s="192"/>
      <c r="L352" s="192"/>
      <c r="M352" s="192"/>
      <c r="N352" s="192"/>
      <c r="O352" s="192"/>
      <c r="P352" s="192"/>
      <c r="Q352" s="192"/>
      <c r="R352" s="192"/>
      <c r="S352" s="192"/>
      <c r="T352" s="192"/>
      <c r="U352" s="192"/>
      <c r="V352" s="192"/>
      <c r="W352" s="192"/>
      <c r="X352" s="192"/>
      <c r="Y352" s="192"/>
      <c r="Z352" s="192"/>
    </row>
    <row r="353" spans="1:26" ht="17.25" customHeight="1" x14ac:dyDescent="0.2">
      <c r="A353" s="258"/>
      <c r="B353" s="192"/>
      <c r="C353" s="192"/>
      <c r="D353" s="192"/>
      <c r="E353" s="192"/>
      <c r="F353" s="218"/>
      <c r="G353" s="192"/>
      <c r="H353" s="192"/>
      <c r="I353" s="192"/>
      <c r="J353" s="192"/>
      <c r="K353" s="192"/>
      <c r="L353" s="192"/>
      <c r="M353" s="192"/>
      <c r="N353" s="192"/>
      <c r="O353" s="192"/>
      <c r="P353" s="192"/>
      <c r="Q353" s="192"/>
      <c r="R353" s="192"/>
      <c r="S353" s="192"/>
      <c r="T353" s="192"/>
      <c r="U353" s="192"/>
      <c r="V353" s="192"/>
      <c r="W353" s="192"/>
      <c r="X353" s="192"/>
      <c r="Y353" s="192"/>
      <c r="Z353" s="192"/>
    </row>
    <row r="354" spans="1:26" ht="17.25" customHeight="1" x14ac:dyDescent="0.2">
      <c r="A354" s="258"/>
      <c r="B354" s="192"/>
      <c r="C354" s="192"/>
      <c r="D354" s="192"/>
      <c r="E354" s="192"/>
      <c r="F354" s="218"/>
      <c r="G354" s="192"/>
      <c r="H354" s="192"/>
      <c r="I354" s="192"/>
      <c r="J354" s="192"/>
      <c r="K354" s="192"/>
      <c r="L354" s="192"/>
      <c r="M354" s="192"/>
      <c r="N354" s="192"/>
      <c r="O354" s="192"/>
      <c r="P354" s="192"/>
      <c r="Q354" s="192"/>
      <c r="R354" s="192"/>
      <c r="S354" s="192"/>
      <c r="T354" s="192"/>
      <c r="U354" s="192"/>
      <c r="V354" s="192"/>
      <c r="W354" s="192"/>
      <c r="X354" s="192"/>
      <c r="Y354" s="192"/>
      <c r="Z354" s="192"/>
    </row>
    <row r="355" spans="1:26" ht="17.25" customHeight="1" x14ac:dyDescent="0.2">
      <c r="A355" s="258"/>
      <c r="B355" s="192"/>
      <c r="C355" s="192"/>
      <c r="D355" s="192"/>
      <c r="E355" s="192"/>
      <c r="F355" s="218"/>
      <c r="G355" s="192"/>
      <c r="H355" s="192"/>
      <c r="I355" s="192"/>
      <c r="J355" s="192"/>
      <c r="K355" s="192"/>
      <c r="L355" s="192"/>
      <c r="M355" s="192"/>
      <c r="N355" s="192"/>
      <c r="O355" s="192"/>
      <c r="P355" s="192"/>
      <c r="Q355" s="192"/>
      <c r="R355" s="192"/>
      <c r="S355" s="192"/>
      <c r="T355" s="192"/>
      <c r="U355" s="192"/>
      <c r="V355" s="192"/>
      <c r="W355" s="192"/>
      <c r="X355" s="192"/>
      <c r="Y355" s="192"/>
      <c r="Z355" s="192"/>
    </row>
    <row r="356" spans="1:26" ht="17.25" customHeight="1" x14ac:dyDescent="0.2">
      <c r="A356" s="258"/>
      <c r="B356" s="192"/>
      <c r="C356" s="192"/>
      <c r="D356" s="192"/>
      <c r="E356" s="192"/>
      <c r="F356" s="218"/>
      <c r="G356" s="192"/>
      <c r="H356" s="192"/>
      <c r="I356" s="192"/>
      <c r="J356" s="192"/>
      <c r="K356" s="192"/>
      <c r="L356" s="192"/>
      <c r="M356" s="192"/>
      <c r="N356" s="192"/>
      <c r="O356" s="192"/>
      <c r="P356" s="192"/>
      <c r="Q356" s="192"/>
      <c r="R356" s="192"/>
      <c r="S356" s="192"/>
      <c r="T356" s="192"/>
      <c r="U356" s="192"/>
      <c r="V356" s="192"/>
      <c r="W356" s="192"/>
      <c r="X356" s="192"/>
      <c r="Y356" s="192"/>
      <c r="Z356" s="192"/>
    </row>
    <row r="357" spans="1:26" ht="17.25" customHeight="1" x14ac:dyDescent="0.2">
      <c r="A357" s="258"/>
      <c r="B357" s="192"/>
      <c r="C357" s="192"/>
      <c r="D357" s="192"/>
      <c r="E357" s="192"/>
      <c r="F357" s="218"/>
      <c r="G357" s="192"/>
      <c r="H357" s="192"/>
      <c r="I357" s="192"/>
      <c r="J357" s="192"/>
      <c r="K357" s="192"/>
      <c r="L357" s="192"/>
      <c r="M357" s="192"/>
      <c r="N357" s="192"/>
      <c r="O357" s="192"/>
      <c r="P357" s="192"/>
      <c r="Q357" s="192"/>
      <c r="R357" s="192"/>
      <c r="S357" s="192"/>
      <c r="T357" s="192"/>
      <c r="U357" s="192"/>
      <c r="V357" s="192"/>
      <c r="W357" s="192"/>
      <c r="X357" s="192"/>
      <c r="Y357" s="192"/>
      <c r="Z357" s="192"/>
    </row>
    <row r="358" spans="1:26" ht="17.25" customHeight="1" x14ac:dyDescent="0.2">
      <c r="A358" s="258"/>
      <c r="B358" s="192"/>
      <c r="C358" s="192"/>
      <c r="D358" s="192"/>
      <c r="E358" s="192"/>
      <c r="F358" s="218"/>
      <c r="G358" s="192"/>
      <c r="H358" s="192"/>
      <c r="I358" s="192"/>
      <c r="J358" s="192"/>
      <c r="K358" s="192"/>
      <c r="L358" s="192"/>
      <c r="M358" s="192"/>
      <c r="N358" s="192"/>
      <c r="O358" s="192"/>
      <c r="P358" s="192"/>
      <c r="Q358" s="192"/>
      <c r="R358" s="192"/>
      <c r="S358" s="192"/>
      <c r="T358" s="192"/>
      <c r="U358" s="192"/>
      <c r="V358" s="192"/>
      <c r="W358" s="192"/>
      <c r="X358" s="192"/>
      <c r="Y358" s="192"/>
      <c r="Z358" s="192"/>
    </row>
    <row r="359" spans="1:26" ht="17.25" customHeight="1" x14ac:dyDescent="0.2">
      <c r="A359" s="258"/>
      <c r="B359" s="192"/>
      <c r="C359" s="192"/>
      <c r="D359" s="192"/>
      <c r="E359" s="192"/>
      <c r="F359" s="218"/>
      <c r="G359" s="192"/>
      <c r="H359" s="192"/>
      <c r="I359" s="192"/>
      <c r="J359" s="192"/>
      <c r="K359" s="192"/>
      <c r="L359" s="192"/>
      <c r="M359" s="192"/>
      <c r="N359" s="192"/>
      <c r="O359" s="192"/>
      <c r="P359" s="192"/>
      <c r="Q359" s="192"/>
      <c r="R359" s="192"/>
      <c r="S359" s="192"/>
      <c r="T359" s="192"/>
      <c r="U359" s="192"/>
      <c r="V359" s="192"/>
      <c r="W359" s="192"/>
      <c r="X359" s="192"/>
      <c r="Y359" s="192"/>
      <c r="Z359" s="192"/>
    </row>
    <row r="360" spans="1:26" ht="17.25" customHeight="1" x14ac:dyDescent="0.2">
      <c r="A360" s="258"/>
      <c r="B360" s="192"/>
      <c r="C360" s="192"/>
      <c r="D360" s="192"/>
      <c r="E360" s="192"/>
      <c r="F360" s="218"/>
      <c r="G360" s="192"/>
      <c r="H360" s="192"/>
      <c r="I360" s="192"/>
      <c r="J360" s="192"/>
      <c r="K360" s="192"/>
      <c r="L360" s="192"/>
      <c r="M360" s="192"/>
      <c r="N360" s="192"/>
      <c r="O360" s="192"/>
      <c r="P360" s="192"/>
      <c r="Q360" s="192"/>
      <c r="R360" s="192"/>
      <c r="S360" s="192"/>
      <c r="T360" s="192"/>
      <c r="U360" s="192"/>
      <c r="V360" s="192"/>
      <c r="W360" s="192"/>
      <c r="X360" s="192"/>
      <c r="Y360" s="192"/>
      <c r="Z360" s="192"/>
    </row>
    <row r="361" spans="1:26" ht="17.25" customHeight="1" x14ac:dyDescent="0.2">
      <c r="A361" s="258"/>
      <c r="B361" s="192"/>
      <c r="C361" s="192"/>
      <c r="D361" s="192"/>
      <c r="E361" s="192"/>
      <c r="F361" s="218"/>
      <c r="G361" s="192"/>
      <c r="H361" s="192"/>
      <c r="I361" s="192"/>
      <c r="J361" s="192"/>
      <c r="K361" s="192"/>
      <c r="L361" s="192"/>
      <c r="M361" s="192"/>
      <c r="N361" s="192"/>
      <c r="O361" s="192"/>
      <c r="P361" s="192"/>
      <c r="Q361" s="192"/>
      <c r="R361" s="192"/>
      <c r="S361" s="192"/>
      <c r="T361" s="192"/>
      <c r="U361" s="192"/>
      <c r="V361" s="192"/>
      <c r="W361" s="192"/>
      <c r="X361" s="192"/>
      <c r="Y361" s="192"/>
      <c r="Z361" s="192"/>
    </row>
    <row r="362" spans="1:26" ht="17.25" customHeight="1" x14ac:dyDescent="0.2">
      <c r="A362" s="258"/>
      <c r="B362" s="192"/>
      <c r="C362" s="192"/>
      <c r="D362" s="192"/>
      <c r="E362" s="192"/>
      <c r="F362" s="218"/>
      <c r="G362" s="192"/>
      <c r="H362" s="192"/>
      <c r="I362" s="192"/>
      <c r="J362" s="192"/>
      <c r="K362" s="192"/>
      <c r="L362" s="192"/>
      <c r="M362" s="192"/>
      <c r="N362" s="192"/>
      <c r="O362" s="192"/>
      <c r="P362" s="192"/>
      <c r="Q362" s="192"/>
      <c r="R362" s="192"/>
      <c r="S362" s="192"/>
      <c r="T362" s="192"/>
      <c r="U362" s="192"/>
      <c r="V362" s="192"/>
      <c r="W362" s="192"/>
      <c r="X362" s="192"/>
      <c r="Y362" s="192"/>
      <c r="Z362" s="192"/>
    </row>
    <row r="363" spans="1:26" ht="17.25" customHeight="1" x14ac:dyDescent="0.2">
      <c r="A363" s="258"/>
      <c r="B363" s="192"/>
      <c r="C363" s="192"/>
      <c r="D363" s="192"/>
      <c r="E363" s="192"/>
      <c r="F363" s="218"/>
      <c r="G363" s="192"/>
      <c r="H363" s="192"/>
      <c r="I363" s="192"/>
      <c r="J363" s="192"/>
      <c r="K363" s="192"/>
      <c r="L363" s="192"/>
      <c r="M363" s="192"/>
      <c r="N363" s="192"/>
      <c r="O363" s="192"/>
      <c r="P363" s="192"/>
      <c r="Q363" s="192"/>
      <c r="R363" s="192"/>
      <c r="S363" s="192"/>
      <c r="T363" s="192"/>
      <c r="U363" s="192"/>
      <c r="V363" s="192"/>
      <c r="W363" s="192"/>
      <c r="X363" s="192"/>
      <c r="Y363" s="192"/>
      <c r="Z363" s="192"/>
    </row>
    <row r="364" spans="1:26" ht="17.25" customHeight="1" x14ac:dyDescent="0.2">
      <c r="A364" s="258"/>
      <c r="B364" s="192"/>
      <c r="C364" s="192"/>
      <c r="D364" s="192"/>
      <c r="E364" s="192"/>
      <c r="F364" s="218"/>
      <c r="G364" s="192"/>
      <c r="H364" s="192"/>
      <c r="I364" s="192"/>
      <c r="J364" s="192"/>
      <c r="K364" s="192"/>
      <c r="L364" s="192"/>
      <c r="M364" s="192"/>
      <c r="N364" s="192"/>
      <c r="O364" s="192"/>
      <c r="P364" s="192"/>
      <c r="Q364" s="192"/>
      <c r="R364" s="192"/>
      <c r="S364" s="192"/>
      <c r="T364" s="192"/>
      <c r="U364" s="192"/>
      <c r="V364" s="192"/>
      <c r="W364" s="192"/>
      <c r="X364" s="192"/>
      <c r="Y364" s="192"/>
      <c r="Z364" s="192"/>
    </row>
    <row r="365" spans="1:26" ht="17.25" customHeight="1" x14ac:dyDescent="0.2">
      <c r="A365" s="258"/>
      <c r="B365" s="192"/>
      <c r="C365" s="192"/>
      <c r="D365" s="192"/>
      <c r="E365" s="192"/>
      <c r="F365" s="218"/>
      <c r="G365" s="192"/>
      <c r="H365" s="192"/>
      <c r="I365" s="192"/>
      <c r="J365" s="192"/>
      <c r="K365" s="192"/>
      <c r="L365" s="192"/>
      <c r="M365" s="192"/>
      <c r="N365" s="192"/>
      <c r="O365" s="192"/>
      <c r="P365" s="192"/>
      <c r="Q365" s="192"/>
      <c r="R365" s="192"/>
      <c r="S365" s="192"/>
      <c r="T365" s="192"/>
      <c r="U365" s="192"/>
      <c r="V365" s="192"/>
      <c r="W365" s="192"/>
      <c r="X365" s="192"/>
      <c r="Y365" s="192"/>
      <c r="Z365" s="192"/>
    </row>
    <row r="366" spans="1:26" ht="17.25" customHeight="1" x14ac:dyDescent="0.2">
      <c r="A366" s="258"/>
      <c r="B366" s="192"/>
      <c r="C366" s="192"/>
      <c r="D366" s="192"/>
      <c r="E366" s="192"/>
      <c r="F366" s="218"/>
      <c r="G366" s="192"/>
      <c r="H366" s="192"/>
      <c r="I366" s="192"/>
      <c r="J366" s="192"/>
      <c r="K366" s="192"/>
      <c r="L366" s="192"/>
      <c r="M366" s="192"/>
      <c r="N366" s="192"/>
      <c r="O366" s="192"/>
      <c r="P366" s="192"/>
      <c r="Q366" s="192"/>
      <c r="R366" s="192"/>
      <c r="S366" s="192"/>
      <c r="T366" s="192"/>
      <c r="U366" s="192"/>
      <c r="V366" s="192"/>
      <c r="W366" s="192"/>
      <c r="X366" s="192"/>
      <c r="Y366" s="192"/>
      <c r="Z366" s="192"/>
    </row>
    <row r="367" spans="1:26" ht="17.25" customHeight="1" x14ac:dyDescent="0.2">
      <c r="A367" s="258"/>
      <c r="B367" s="192"/>
      <c r="C367" s="192"/>
      <c r="D367" s="192"/>
      <c r="E367" s="192"/>
      <c r="F367" s="218"/>
      <c r="G367" s="192"/>
      <c r="H367" s="192"/>
      <c r="I367" s="192"/>
      <c r="J367" s="192"/>
      <c r="K367" s="192"/>
      <c r="L367" s="192"/>
      <c r="M367" s="192"/>
      <c r="N367" s="192"/>
      <c r="O367" s="192"/>
      <c r="P367" s="192"/>
      <c r="Q367" s="192"/>
      <c r="R367" s="192"/>
      <c r="S367" s="192"/>
      <c r="T367" s="192"/>
      <c r="U367" s="192"/>
      <c r="V367" s="192"/>
      <c r="W367" s="192"/>
      <c r="X367" s="192"/>
      <c r="Y367" s="192"/>
      <c r="Z367" s="192"/>
    </row>
    <row r="368" spans="1:26" ht="17.25" customHeight="1" x14ac:dyDescent="0.2">
      <c r="A368" s="258"/>
      <c r="B368" s="192"/>
      <c r="C368" s="192"/>
      <c r="D368" s="192"/>
      <c r="E368" s="192"/>
      <c r="F368" s="218"/>
      <c r="G368" s="192"/>
      <c r="H368" s="192"/>
      <c r="I368" s="192"/>
      <c r="J368" s="192"/>
      <c r="K368" s="192"/>
      <c r="L368" s="192"/>
      <c r="M368" s="192"/>
      <c r="N368" s="192"/>
      <c r="O368" s="192"/>
      <c r="P368" s="192"/>
      <c r="Q368" s="192"/>
      <c r="R368" s="192"/>
      <c r="S368" s="192"/>
      <c r="T368" s="192"/>
      <c r="U368" s="192"/>
      <c r="V368" s="192"/>
      <c r="W368" s="192"/>
      <c r="X368" s="192"/>
      <c r="Y368" s="192"/>
      <c r="Z368" s="192"/>
    </row>
    <row r="369" spans="1:26" ht="17.25" customHeight="1" x14ac:dyDescent="0.2">
      <c r="A369" s="258"/>
      <c r="B369" s="192"/>
      <c r="C369" s="192"/>
      <c r="D369" s="192"/>
      <c r="E369" s="192"/>
      <c r="F369" s="218"/>
      <c r="G369" s="192"/>
      <c r="H369" s="192"/>
      <c r="I369" s="192"/>
      <c r="J369" s="192"/>
      <c r="K369" s="192"/>
      <c r="L369" s="192"/>
      <c r="M369" s="192"/>
      <c r="N369" s="192"/>
      <c r="O369" s="192"/>
      <c r="P369" s="192"/>
      <c r="Q369" s="192"/>
      <c r="R369" s="192"/>
      <c r="S369" s="192"/>
      <c r="T369" s="192"/>
      <c r="U369" s="192"/>
      <c r="V369" s="192"/>
      <c r="W369" s="192"/>
      <c r="X369" s="192"/>
      <c r="Y369" s="192"/>
      <c r="Z369" s="192"/>
    </row>
    <row r="370" spans="1:26" ht="17.25" customHeight="1" x14ac:dyDescent="0.2">
      <c r="A370" s="258"/>
      <c r="B370" s="192"/>
      <c r="C370" s="192"/>
      <c r="D370" s="192"/>
      <c r="E370" s="192"/>
      <c r="F370" s="218"/>
      <c r="G370" s="192"/>
      <c r="H370" s="192"/>
      <c r="I370" s="192"/>
      <c r="J370" s="192"/>
      <c r="K370" s="192"/>
      <c r="L370" s="192"/>
      <c r="M370" s="192"/>
      <c r="N370" s="192"/>
      <c r="O370" s="192"/>
      <c r="P370" s="192"/>
      <c r="Q370" s="192"/>
      <c r="R370" s="192"/>
      <c r="S370" s="192"/>
      <c r="T370" s="192"/>
      <c r="U370" s="192"/>
      <c r="V370" s="192"/>
      <c r="W370" s="192"/>
      <c r="X370" s="192"/>
      <c r="Y370" s="192"/>
      <c r="Z370" s="192"/>
    </row>
    <row r="371" spans="1:26" ht="17.25" customHeight="1" x14ac:dyDescent="0.2">
      <c r="A371" s="258"/>
      <c r="B371" s="192"/>
      <c r="C371" s="192"/>
      <c r="D371" s="192"/>
      <c r="E371" s="192"/>
      <c r="F371" s="218"/>
      <c r="G371" s="192"/>
      <c r="H371" s="192"/>
      <c r="I371" s="192"/>
      <c r="J371" s="192"/>
      <c r="K371" s="192"/>
      <c r="L371" s="192"/>
      <c r="M371" s="192"/>
      <c r="N371" s="192"/>
      <c r="O371" s="192"/>
      <c r="P371" s="192"/>
      <c r="Q371" s="192"/>
      <c r="R371" s="192"/>
      <c r="S371" s="192"/>
      <c r="T371" s="192"/>
      <c r="U371" s="192"/>
      <c r="V371" s="192"/>
      <c r="W371" s="192"/>
      <c r="X371" s="192"/>
      <c r="Y371" s="192"/>
      <c r="Z371" s="192"/>
    </row>
    <row r="372" spans="1:26" ht="17.25" customHeight="1" x14ac:dyDescent="0.2">
      <c r="A372" s="258"/>
      <c r="B372" s="192"/>
      <c r="C372" s="192"/>
      <c r="D372" s="192"/>
      <c r="E372" s="192"/>
      <c r="F372" s="218"/>
      <c r="G372" s="192"/>
      <c r="H372" s="192"/>
      <c r="I372" s="192"/>
      <c r="J372" s="192"/>
      <c r="K372" s="192"/>
      <c r="L372" s="192"/>
      <c r="M372" s="192"/>
      <c r="N372" s="192"/>
      <c r="O372" s="192"/>
      <c r="P372" s="192"/>
      <c r="Q372" s="192"/>
      <c r="R372" s="192"/>
      <c r="S372" s="192"/>
      <c r="T372" s="192"/>
      <c r="U372" s="192"/>
      <c r="V372" s="192"/>
      <c r="W372" s="192"/>
      <c r="X372" s="192"/>
      <c r="Y372" s="192"/>
      <c r="Z372" s="192"/>
    </row>
    <row r="373" spans="1:26" ht="17.25" customHeight="1" x14ac:dyDescent="0.2">
      <c r="A373" s="258"/>
      <c r="B373" s="192"/>
      <c r="C373" s="192"/>
      <c r="D373" s="192"/>
      <c r="E373" s="192"/>
      <c r="F373" s="218"/>
      <c r="G373" s="192"/>
      <c r="H373" s="192"/>
      <c r="I373" s="192"/>
      <c r="J373" s="192"/>
      <c r="K373" s="192"/>
      <c r="L373" s="192"/>
      <c r="M373" s="192"/>
      <c r="N373" s="192"/>
      <c r="O373" s="192"/>
      <c r="P373" s="192"/>
      <c r="Q373" s="192"/>
      <c r="R373" s="192"/>
      <c r="S373" s="192"/>
      <c r="T373" s="192"/>
      <c r="U373" s="192"/>
      <c r="V373" s="192"/>
      <c r="W373" s="192"/>
      <c r="X373" s="192"/>
      <c r="Y373" s="192"/>
      <c r="Z373" s="192"/>
    </row>
    <row r="374" spans="1:26" ht="17.25" customHeight="1" x14ac:dyDescent="0.2">
      <c r="A374" s="258"/>
      <c r="B374" s="192"/>
      <c r="C374" s="192"/>
      <c r="D374" s="192"/>
      <c r="E374" s="192"/>
      <c r="F374" s="218"/>
      <c r="G374" s="192"/>
      <c r="H374" s="192"/>
      <c r="I374" s="192"/>
      <c r="J374" s="192"/>
      <c r="K374" s="192"/>
      <c r="L374" s="192"/>
      <c r="M374" s="192"/>
      <c r="N374" s="192"/>
      <c r="O374" s="192"/>
      <c r="P374" s="192"/>
      <c r="Q374" s="192"/>
      <c r="R374" s="192"/>
      <c r="S374" s="192"/>
      <c r="T374" s="192"/>
      <c r="U374" s="192"/>
      <c r="V374" s="192"/>
      <c r="W374" s="192"/>
      <c r="X374" s="192"/>
      <c r="Y374" s="192"/>
      <c r="Z374" s="192"/>
    </row>
    <row r="375" spans="1:26" ht="17.25" customHeight="1" x14ac:dyDescent="0.2">
      <c r="A375" s="258"/>
      <c r="B375" s="192"/>
      <c r="C375" s="192"/>
      <c r="D375" s="192"/>
      <c r="E375" s="192"/>
      <c r="F375" s="218"/>
      <c r="G375" s="192"/>
      <c r="H375" s="192"/>
      <c r="I375" s="192"/>
      <c r="J375" s="192"/>
      <c r="K375" s="192"/>
      <c r="L375" s="192"/>
      <c r="M375" s="192"/>
      <c r="N375" s="192"/>
      <c r="O375" s="192"/>
      <c r="P375" s="192"/>
      <c r="Q375" s="192"/>
      <c r="R375" s="192"/>
      <c r="S375" s="192"/>
      <c r="T375" s="192"/>
      <c r="U375" s="192"/>
      <c r="V375" s="192"/>
      <c r="W375" s="192"/>
      <c r="X375" s="192"/>
      <c r="Y375" s="192"/>
      <c r="Z375" s="192"/>
    </row>
    <row r="376" spans="1:26" ht="17.25" customHeight="1" x14ac:dyDescent="0.2">
      <c r="A376" s="258"/>
      <c r="B376" s="192"/>
      <c r="C376" s="192"/>
      <c r="D376" s="192"/>
      <c r="E376" s="192"/>
      <c r="F376" s="218"/>
      <c r="G376" s="192"/>
      <c r="H376" s="192"/>
      <c r="I376" s="192"/>
      <c r="J376" s="192"/>
      <c r="K376" s="192"/>
      <c r="L376" s="192"/>
      <c r="M376" s="192"/>
      <c r="N376" s="192"/>
      <c r="O376" s="192"/>
      <c r="P376" s="192"/>
      <c r="Q376" s="192"/>
      <c r="R376" s="192"/>
      <c r="S376" s="192"/>
      <c r="T376" s="192"/>
      <c r="U376" s="192"/>
      <c r="V376" s="192"/>
      <c r="W376" s="192"/>
      <c r="X376" s="192"/>
      <c r="Y376" s="192"/>
      <c r="Z376" s="192"/>
    </row>
    <row r="377" spans="1:26" ht="17.25" customHeight="1" x14ac:dyDescent="0.2">
      <c r="A377" s="258"/>
      <c r="B377" s="192"/>
      <c r="C377" s="192"/>
      <c r="D377" s="192"/>
      <c r="E377" s="192"/>
      <c r="F377" s="218"/>
      <c r="G377" s="192"/>
      <c r="H377" s="192"/>
      <c r="I377" s="192"/>
      <c r="J377" s="192"/>
      <c r="K377" s="192"/>
      <c r="L377" s="192"/>
      <c r="M377" s="192"/>
      <c r="N377" s="192"/>
      <c r="O377" s="192"/>
      <c r="P377" s="192"/>
      <c r="Q377" s="192"/>
      <c r="R377" s="192"/>
      <c r="S377" s="192"/>
      <c r="T377" s="192"/>
      <c r="U377" s="192"/>
      <c r="V377" s="192"/>
      <c r="W377" s="192"/>
      <c r="X377" s="192"/>
      <c r="Y377" s="192"/>
      <c r="Z377" s="192"/>
    </row>
    <row r="378" spans="1:26" ht="17.25" customHeight="1" x14ac:dyDescent="0.2">
      <c r="A378" s="258"/>
      <c r="B378" s="192"/>
      <c r="C378" s="192"/>
      <c r="D378" s="192"/>
      <c r="E378" s="192"/>
      <c r="F378" s="218"/>
      <c r="G378" s="192"/>
      <c r="H378" s="192"/>
      <c r="I378" s="192"/>
      <c r="J378" s="192"/>
      <c r="K378" s="192"/>
      <c r="L378" s="192"/>
      <c r="M378" s="192"/>
      <c r="N378" s="192"/>
      <c r="O378" s="192"/>
      <c r="P378" s="192"/>
      <c r="Q378" s="192"/>
      <c r="R378" s="192"/>
      <c r="S378" s="192"/>
      <c r="T378" s="192"/>
      <c r="U378" s="192"/>
      <c r="V378" s="192"/>
      <c r="W378" s="192"/>
      <c r="X378" s="192"/>
      <c r="Y378" s="192"/>
      <c r="Z378" s="192"/>
    </row>
    <row r="379" spans="1:26" ht="17.25" customHeight="1" x14ac:dyDescent="0.2">
      <c r="A379" s="258"/>
      <c r="B379" s="192"/>
      <c r="C379" s="192"/>
      <c r="D379" s="192"/>
      <c r="E379" s="192"/>
      <c r="F379" s="218"/>
      <c r="G379" s="192"/>
      <c r="H379" s="192"/>
      <c r="I379" s="192"/>
      <c r="J379" s="192"/>
      <c r="K379" s="192"/>
      <c r="L379" s="192"/>
      <c r="M379" s="192"/>
      <c r="N379" s="192"/>
      <c r="O379" s="192"/>
      <c r="P379" s="192"/>
      <c r="Q379" s="192"/>
      <c r="R379" s="192"/>
      <c r="S379" s="192"/>
      <c r="T379" s="192"/>
      <c r="U379" s="192"/>
      <c r="V379" s="192"/>
      <c r="W379" s="192"/>
      <c r="X379" s="192"/>
      <c r="Y379" s="192"/>
      <c r="Z379" s="192"/>
    </row>
    <row r="380" spans="1:26" ht="17.25" customHeight="1" x14ac:dyDescent="0.2">
      <c r="A380" s="258"/>
      <c r="B380" s="192"/>
      <c r="C380" s="192"/>
      <c r="D380" s="192"/>
      <c r="E380" s="192"/>
      <c r="F380" s="218"/>
      <c r="G380" s="192"/>
      <c r="H380" s="192"/>
      <c r="I380" s="192"/>
      <c r="J380" s="192"/>
      <c r="K380" s="192"/>
      <c r="L380" s="192"/>
      <c r="M380" s="192"/>
      <c r="N380" s="192"/>
      <c r="O380" s="192"/>
      <c r="P380" s="192"/>
      <c r="Q380" s="192"/>
      <c r="R380" s="192"/>
      <c r="S380" s="192"/>
      <c r="T380" s="192"/>
      <c r="U380" s="192"/>
      <c r="V380" s="192"/>
      <c r="W380" s="192"/>
      <c r="X380" s="192"/>
      <c r="Y380" s="192"/>
      <c r="Z380" s="192"/>
    </row>
    <row r="381" spans="1:26" ht="17.25" customHeight="1" x14ac:dyDescent="0.2">
      <c r="A381" s="258"/>
      <c r="B381" s="192"/>
      <c r="C381" s="192"/>
      <c r="D381" s="192"/>
      <c r="E381" s="192"/>
      <c r="F381" s="218"/>
      <c r="G381" s="192"/>
      <c r="H381" s="192"/>
      <c r="I381" s="192"/>
      <c r="J381" s="192"/>
      <c r="K381" s="192"/>
      <c r="L381" s="192"/>
      <c r="M381" s="192"/>
      <c r="N381" s="192"/>
      <c r="O381" s="192"/>
      <c r="P381" s="192"/>
      <c r="Q381" s="192"/>
      <c r="R381" s="192"/>
      <c r="S381" s="192"/>
      <c r="T381" s="192"/>
      <c r="U381" s="192"/>
      <c r="V381" s="192"/>
      <c r="W381" s="192"/>
      <c r="X381" s="192"/>
      <c r="Y381" s="192"/>
      <c r="Z381" s="192"/>
    </row>
    <row r="382" spans="1:26" ht="17.25" customHeight="1" x14ac:dyDescent="0.2">
      <c r="A382" s="258"/>
      <c r="B382" s="192"/>
      <c r="C382" s="192"/>
      <c r="D382" s="192"/>
      <c r="E382" s="192"/>
      <c r="F382" s="218"/>
      <c r="G382" s="192"/>
      <c r="H382" s="192"/>
      <c r="I382" s="192"/>
      <c r="J382" s="192"/>
      <c r="K382" s="192"/>
      <c r="L382" s="192"/>
      <c r="M382" s="192"/>
      <c r="N382" s="192"/>
      <c r="O382" s="192"/>
      <c r="P382" s="192"/>
      <c r="Q382" s="192"/>
      <c r="R382" s="192"/>
      <c r="S382" s="192"/>
      <c r="T382" s="192"/>
      <c r="U382" s="192"/>
      <c r="V382" s="192"/>
      <c r="W382" s="192"/>
      <c r="X382" s="192"/>
      <c r="Y382" s="192"/>
      <c r="Z382" s="192"/>
    </row>
    <row r="383" spans="1:26" ht="17.25" customHeight="1" x14ac:dyDescent="0.2">
      <c r="A383" s="258"/>
      <c r="B383" s="192"/>
      <c r="C383" s="192"/>
      <c r="D383" s="192"/>
      <c r="E383" s="192"/>
      <c r="F383" s="218"/>
      <c r="G383" s="192"/>
      <c r="H383" s="192"/>
      <c r="I383" s="192"/>
      <c r="J383" s="192"/>
      <c r="K383" s="192"/>
      <c r="L383" s="192"/>
      <c r="M383" s="192"/>
      <c r="N383" s="192"/>
      <c r="O383" s="192"/>
      <c r="P383" s="192"/>
      <c r="Q383" s="192"/>
      <c r="R383" s="192"/>
      <c r="S383" s="192"/>
      <c r="T383" s="192"/>
      <c r="U383" s="192"/>
      <c r="V383" s="192"/>
      <c r="W383" s="192"/>
      <c r="X383" s="192"/>
      <c r="Y383" s="192"/>
      <c r="Z383" s="192"/>
    </row>
    <row r="384" spans="1:26" ht="17.25" customHeight="1" x14ac:dyDescent="0.2">
      <c r="A384" s="258"/>
      <c r="B384" s="192"/>
      <c r="C384" s="192"/>
      <c r="D384" s="192"/>
      <c r="E384" s="192"/>
      <c r="F384" s="218"/>
      <c r="G384" s="192"/>
      <c r="H384" s="192"/>
      <c r="I384" s="192"/>
      <c r="J384" s="192"/>
      <c r="K384" s="192"/>
      <c r="L384" s="192"/>
      <c r="M384" s="192"/>
      <c r="N384" s="192"/>
      <c r="O384" s="192"/>
      <c r="P384" s="192"/>
      <c r="Q384" s="192"/>
      <c r="R384" s="192"/>
      <c r="S384" s="192"/>
      <c r="T384" s="192"/>
      <c r="U384" s="192"/>
      <c r="V384" s="192"/>
      <c r="W384" s="192"/>
      <c r="X384" s="192"/>
      <c r="Y384" s="192"/>
      <c r="Z384" s="192"/>
    </row>
    <row r="385" spans="1:26" ht="17.25" customHeight="1" x14ac:dyDescent="0.2">
      <c r="A385" s="258"/>
      <c r="B385" s="192"/>
      <c r="C385" s="192"/>
      <c r="D385" s="192"/>
      <c r="E385" s="192"/>
      <c r="F385" s="218"/>
      <c r="G385" s="192"/>
      <c r="H385" s="192"/>
      <c r="I385" s="192"/>
      <c r="J385" s="192"/>
      <c r="K385" s="192"/>
      <c r="L385" s="192"/>
      <c r="M385" s="192"/>
      <c r="N385" s="192"/>
      <c r="O385" s="192"/>
      <c r="P385" s="192"/>
      <c r="Q385" s="192"/>
      <c r="R385" s="192"/>
      <c r="S385" s="192"/>
      <c r="T385" s="192"/>
      <c r="U385" s="192"/>
      <c r="V385" s="192"/>
      <c r="W385" s="192"/>
      <c r="X385" s="192"/>
      <c r="Y385" s="192"/>
      <c r="Z385" s="192"/>
    </row>
    <row r="386" spans="1:26" ht="17.25" customHeight="1" x14ac:dyDescent="0.2">
      <c r="A386" s="258"/>
      <c r="B386" s="192"/>
      <c r="C386" s="192"/>
      <c r="D386" s="192"/>
      <c r="E386" s="192"/>
      <c r="F386" s="218"/>
      <c r="G386" s="192"/>
      <c r="H386" s="192"/>
      <c r="I386" s="192"/>
      <c r="J386" s="192"/>
      <c r="K386" s="192"/>
      <c r="L386" s="192"/>
      <c r="M386" s="192"/>
      <c r="N386" s="192"/>
      <c r="O386" s="192"/>
      <c r="P386" s="192"/>
      <c r="Q386" s="192"/>
      <c r="R386" s="192"/>
      <c r="S386" s="192"/>
      <c r="T386" s="192"/>
      <c r="U386" s="192"/>
      <c r="V386" s="192"/>
      <c r="W386" s="192"/>
      <c r="X386" s="192"/>
      <c r="Y386" s="192"/>
      <c r="Z386" s="192"/>
    </row>
    <row r="387" spans="1:26" ht="17.25" customHeight="1" x14ac:dyDescent="0.2">
      <c r="A387" s="258"/>
      <c r="B387" s="192"/>
      <c r="C387" s="192"/>
      <c r="D387" s="192"/>
      <c r="E387" s="192"/>
      <c r="F387" s="218"/>
      <c r="G387" s="192"/>
      <c r="H387" s="192"/>
      <c r="I387" s="192"/>
      <c r="J387" s="192"/>
      <c r="K387" s="192"/>
      <c r="L387" s="192"/>
      <c r="M387" s="192"/>
      <c r="N387" s="192"/>
      <c r="O387" s="192"/>
      <c r="P387" s="192"/>
      <c r="Q387" s="192"/>
      <c r="R387" s="192"/>
      <c r="S387" s="192"/>
      <c r="T387" s="192"/>
      <c r="U387" s="192"/>
      <c r="V387" s="192"/>
      <c r="W387" s="192"/>
      <c r="X387" s="192"/>
      <c r="Y387" s="192"/>
      <c r="Z387" s="192"/>
    </row>
    <row r="388" spans="1:26" ht="17.25" customHeight="1" x14ac:dyDescent="0.2">
      <c r="A388" s="258"/>
      <c r="B388" s="192"/>
      <c r="C388" s="192"/>
      <c r="D388" s="192"/>
      <c r="E388" s="192"/>
      <c r="F388" s="218"/>
      <c r="G388" s="192"/>
      <c r="H388" s="192"/>
      <c r="I388" s="192"/>
      <c r="J388" s="192"/>
      <c r="K388" s="192"/>
      <c r="L388" s="192"/>
      <c r="M388" s="192"/>
      <c r="N388" s="192"/>
      <c r="O388" s="192"/>
      <c r="P388" s="192"/>
      <c r="Q388" s="192"/>
      <c r="R388" s="192"/>
      <c r="S388" s="192"/>
      <c r="T388" s="192"/>
      <c r="U388" s="192"/>
      <c r="V388" s="192"/>
      <c r="W388" s="192"/>
      <c r="X388" s="192"/>
      <c r="Y388" s="192"/>
      <c r="Z388" s="192"/>
    </row>
    <row r="389" spans="1:26" ht="17.25" customHeight="1" x14ac:dyDescent="0.2">
      <c r="A389" s="258"/>
      <c r="B389" s="192"/>
      <c r="C389" s="192"/>
      <c r="D389" s="192"/>
      <c r="E389" s="192"/>
      <c r="F389" s="218"/>
      <c r="G389" s="192"/>
      <c r="H389" s="192"/>
      <c r="I389" s="192"/>
      <c r="J389" s="192"/>
      <c r="K389" s="192"/>
      <c r="L389" s="192"/>
      <c r="M389" s="192"/>
      <c r="N389" s="192"/>
      <c r="O389" s="192"/>
      <c r="P389" s="192"/>
      <c r="Q389" s="192"/>
      <c r="R389" s="192"/>
      <c r="S389" s="192"/>
      <c r="T389" s="192"/>
      <c r="U389" s="192"/>
      <c r="V389" s="192"/>
      <c r="W389" s="192"/>
      <c r="X389" s="192"/>
      <c r="Y389" s="192"/>
      <c r="Z389" s="192"/>
    </row>
    <row r="390" spans="1:26" ht="17.25" customHeight="1" x14ac:dyDescent="0.2">
      <c r="A390" s="258"/>
      <c r="B390" s="192"/>
      <c r="C390" s="192"/>
      <c r="D390" s="192"/>
      <c r="E390" s="192"/>
      <c r="F390" s="218"/>
      <c r="G390" s="192"/>
      <c r="H390" s="192"/>
      <c r="I390" s="192"/>
      <c r="J390" s="192"/>
      <c r="K390" s="192"/>
      <c r="L390" s="192"/>
      <c r="M390" s="192"/>
      <c r="N390" s="192"/>
      <c r="O390" s="192"/>
      <c r="P390" s="192"/>
      <c r="Q390" s="192"/>
      <c r="R390" s="192"/>
      <c r="S390" s="192"/>
      <c r="T390" s="192"/>
      <c r="U390" s="192"/>
      <c r="V390" s="192"/>
      <c r="W390" s="192"/>
      <c r="X390" s="192"/>
      <c r="Y390" s="192"/>
      <c r="Z390" s="192"/>
    </row>
    <row r="391" spans="1:26" ht="17.25" customHeight="1" x14ac:dyDescent="0.2">
      <c r="A391" s="258"/>
      <c r="B391" s="192"/>
      <c r="C391" s="192"/>
      <c r="D391" s="192"/>
      <c r="E391" s="192"/>
      <c r="F391" s="218"/>
      <c r="G391" s="192"/>
      <c r="H391" s="192"/>
      <c r="I391" s="192"/>
      <c r="J391" s="192"/>
      <c r="K391" s="192"/>
      <c r="L391" s="192"/>
      <c r="M391" s="192"/>
      <c r="N391" s="192"/>
      <c r="O391" s="192"/>
      <c r="P391" s="192"/>
      <c r="Q391" s="192"/>
      <c r="R391" s="192"/>
      <c r="S391" s="192"/>
      <c r="T391" s="192"/>
      <c r="U391" s="192"/>
      <c r="V391" s="192"/>
      <c r="W391" s="192"/>
      <c r="X391" s="192"/>
      <c r="Y391" s="192"/>
      <c r="Z391" s="192"/>
    </row>
    <row r="392" spans="1:26" ht="17.25" customHeight="1" x14ac:dyDescent="0.2">
      <c r="A392" s="258"/>
      <c r="B392" s="192"/>
      <c r="C392" s="192"/>
      <c r="D392" s="192"/>
      <c r="E392" s="192"/>
      <c r="F392" s="218"/>
      <c r="G392" s="192"/>
      <c r="H392" s="192"/>
      <c r="I392" s="192"/>
      <c r="J392" s="192"/>
      <c r="K392" s="192"/>
      <c r="L392" s="192"/>
      <c r="M392" s="192"/>
      <c r="N392" s="192"/>
      <c r="O392" s="192"/>
      <c r="P392" s="192"/>
      <c r="Q392" s="192"/>
      <c r="R392" s="192"/>
      <c r="S392" s="192"/>
      <c r="T392" s="192"/>
      <c r="U392" s="192"/>
      <c r="V392" s="192"/>
      <c r="W392" s="192"/>
      <c r="X392" s="192"/>
      <c r="Y392" s="192"/>
      <c r="Z392" s="192"/>
    </row>
    <row r="393" spans="1:26" ht="17.25" customHeight="1" x14ac:dyDescent="0.2">
      <c r="A393" s="258"/>
      <c r="B393" s="192"/>
      <c r="C393" s="192"/>
      <c r="D393" s="192"/>
      <c r="E393" s="192"/>
      <c r="F393" s="218"/>
      <c r="G393" s="192"/>
      <c r="H393" s="192"/>
      <c r="I393" s="192"/>
      <c r="J393" s="192"/>
      <c r="K393" s="192"/>
      <c r="L393" s="192"/>
      <c r="M393" s="192"/>
      <c r="N393" s="192"/>
      <c r="O393" s="192"/>
      <c r="P393" s="192"/>
      <c r="Q393" s="192"/>
      <c r="R393" s="192"/>
      <c r="S393" s="192"/>
      <c r="T393" s="192"/>
      <c r="U393" s="192"/>
      <c r="V393" s="192"/>
      <c r="W393" s="192"/>
      <c r="X393" s="192"/>
      <c r="Y393" s="192"/>
      <c r="Z393" s="192"/>
    </row>
    <row r="394" spans="1:26" ht="17.25" customHeight="1" x14ac:dyDescent="0.2">
      <c r="A394" s="258"/>
      <c r="B394" s="192"/>
      <c r="C394" s="192"/>
      <c r="D394" s="192"/>
      <c r="E394" s="192"/>
      <c r="F394" s="218"/>
      <c r="G394" s="192"/>
      <c r="H394" s="192"/>
      <c r="I394" s="192"/>
      <c r="J394" s="192"/>
      <c r="K394" s="192"/>
      <c r="L394" s="192"/>
      <c r="M394" s="192"/>
      <c r="N394" s="192"/>
      <c r="O394" s="192"/>
      <c r="P394" s="192"/>
      <c r="Q394" s="192"/>
      <c r="R394" s="192"/>
      <c r="S394" s="192"/>
      <c r="T394" s="192"/>
      <c r="U394" s="192"/>
      <c r="V394" s="192"/>
      <c r="W394" s="192"/>
      <c r="X394" s="192"/>
      <c r="Y394" s="192"/>
      <c r="Z394" s="192"/>
    </row>
    <row r="395" spans="1:26" ht="17.25" customHeight="1" x14ac:dyDescent="0.2">
      <c r="A395" s="258"/>
      <c r="B395" s="192"/>
      <c r="C395" s="192"/>
      <c r="D395" s="192"/>
      <c r="E395" s="192"/>
      <c r="F395" s="218"/>
      <c r="G395" s="192"/>
      <c r="H395" s="192"/>
      <c r="I395" s="192"/>
      <c r="J395" s="192"/>
      <c r="K395" s="192"/>
      <c r="L395" s="192"/>
      <c r="M395" s="192"/>
      <c r="N395" s="192"/>
      <c r="O395" s="192"/>
      <c r="P395" s="192"/>
      <c r="Q395" s="192"/>
      <c r="R395" s="192"/>
      <c r="S395" s="192"/>
      <c r="T395" s="192"/>
      <c r="U395" s="192"/>
      <c r="V395" s="192"/>
      <c r="W395" s="192"/>
      <c r="X395" s="192"/>
      <c r="Y395" s="192"/>
      <c r="Z395" s="192"/>
    </row>
    <row r="396" spans="1:26" ht="17.25" customHeight="1" x14ac:dyDescent="0.2">
      <c r="A396" s="258"/>
      <c r="B396" s="192"/>
      <c r="C396" s="192"/>
      <c r="D396" s="192"/>
      <c r="E396" s="192"/>
      <c r="F396" s="218"/>
      <c r="G396" s="192"/>
      <c r="H396" s="192"/>
      <c r="I396" s="192"/>
      <c r="J396" s="192"/>
      <c r="K396" s="192"/>
      <c r="L396" s="192"/>
      <c r="M396" s="192"/>
      <c r="N396" s="192"/>
      <c r="O396" s="192"/>
      <c r="P396" s="192"/>
      <c r="Q396" s="192"/>
      <c r="R396" s="192"/>
      <c r="S396" s="192"/>
      <c r="T396" s="192"/>
      <c r="U396" s="192"/>
      <c r="V396" s="192"/>
      <c r="W396" s="192"/>
      <c r="X396" s="192"/>
      <c r="Y396" s="192"/>
      <c r="Z396" s="192"/>
    </row>
    <row r="397" spans="1:26" ht="17.25" customHeight="1" x14ac:dyDescent="0.2">
      <c r="A397" s="258"/>
      <c r="B397" s="192"/>
      <c r="C397" s="192"/>
      <c r="D397" s="192"/>
      <c r="E397" s="192"/>
      <c r="F397" s="218"/>
      <c r="G397" s="192"/>
      <c r="H397" s="192"/>
      <c r="I397" s="192"/>
      <c r="J397" s="192"/>
      <c r="K397" s="192"/>
      <c r="L397" s="192"/>
      <c r="M397" s="192"/>
      <c r="N397" s="192"/>
      <c r="O397" s="192"/>
      <c r="P397" s="192"/>
      <c r="Q397" s="192"/>
      <c r="R397" s="192"/>
      <c r="S397" s="192"/>
      <c r="T397" s="192"/>
      <c r="U397" s="192"/>
      <c r="V397" s="192"/>
      <c r="W397" s="192"/>
      <c r="X397" s="192"/>
      <c r="Y397" s="192"/>
      <c r="Z397" s="192"/>
    </row>
    <row r="398" spans="1:26" ht="17.25" customHeight="1" x14ac:dyDescent="0.2">
      <c r="A398" s="258"/>
      <c r="B398" s="192"/>
      <c r="C398" s="192"/>
      <c r="D398" s="192"/>
      <c r="E398" s="192"/>
      <c r="F398" s="218"/>
      <c r="G398" s="192"/>
      <c r="H398" s="192"/>
      <c r="I398" s="192"/>
      <c r="J398" s="192"/>
      <c r="K398" s="192"/>
      <c r="L398" s="192"/>
      <c r="M398" s="192"/>
      <c r="N398" s="192"/>
      <c r="O398" s="192"/>
      <c r="P398" s="192"/>
      <c r="Q398" s="192"/>
      <c r="R398" s="192"/>
      <c r="S398" s="192"/>
      <c r="T398" s="192"/>
      <c r="U398" s="192"/>
      <c r="V398" s="192"/>
      <c r="W398" s="192"/>
      <c r="X398" s="192"/>
      <c r="Y398" s="192"/>
      <c r="Z398" s="192"/>
    </row>
    <row r="399" spans="1:26" ht="17.25" customHeight="1" x14ac:dyDescent="0.2">
      <c r="A399" s="258"/>
      <c r="B399" s="192"/>
      <c r="C399" s="192"/>
      <c r="D399" s="192"/>
      <c r="E399" s="192"/>
      <c r="F399" s="218"/>
      <c r="G399" s="192"/>
      <c r="H399" s="192"/>
      <c r="I399" s="192"/>
      <c r="J399" s="192"/>
      <c r="K399" s="192"/>
      <c r="L399" s="192"/>
      <c r="M399" s="192"/>
      <c r="N399" s="192"/>
      <c r="O399" s="192"/>
      <c r="P399" s="192"/>
      <c r="Q399" s="192"/>
      <c r="R399" s="192"/>
      <c r="S399" s="192"/>
      <c r="T399" s="192"/>
      <c r="U399" s="192"/>
      <c r="V399" s="192"/>
      <c r="W399" s="192"/>
      <c r="X399" s="192"/>
      <c r="Y399" s="192"/>
      <c r="Z399" s="192"/>
    </row>
    <row r="400" spans="1:26" ht="17.25" customHeight="1" x14ac:dyDescent="0.2">
      <c r="A400" s="258"/>
      <c r="B400" s="192"/>
      <c r="C400" s="192"/>
      <c r="D400" s="192"/>
      <c r="E400" s="192"/>
      <c r="F400" s="218"/>
      <c r="G400" s="192"/>
      <c r="H400" s="192"/>
      <c r="I400" s="192"/>
      <c r="J400" s="192"/>
      <c r="K400" s="192"/>
      <c r="L400" s="192"/>
      <c r="M400" s="192"/>
      <c r="N400" s="192"/>
      <c r="O400" s="192"/>
      <c r="P400" s="192"/>
      <c r="Q400" s="192"/>
      <c r="R400" s="192"/>
      <c r="S400" s="192"/>
      <c r="T400" s="192"/>
      <c r="U400" s="192"/>
      <c r="V400" s="192"/>
      <c r="W400" s="192"/>
      <c r="X400" s="192"/>
      <c r="Y400" s="192"/>
      <c r="Z400" s="192"/>
    </row>
    <row r="401" spans="1:26" ht="17.25" customHeight="1" x14ac:dyDescent="0.2">
      <c r="A401" s="258"/>
      <c r="B401" s="192"/>
      <c r="C401" s="192"/>
      <c r="D401" s="192"/>
      <c r="E401" s="192"/>
      <c r="F401" s="218"/>
      <c r="G401" s="192"/>
      <c r="H401" s="192"/>
      <c r="I401" s="192"/>
      <c r="J401" s="192"/>
      <c r="K401" s="192"/>
      <c r="L401" s="192"/>
      <c r="M401" s="192"/>
      <c r="N401" s="192"/>
      <c r="O401" s="192"/>
      <c r="P401" s="192"/>
      <c r="Q401" s="192"/>
      <c r="R401" s="192"/>
      <c r="S401" s="192"/>
      <c r="T401" s="192"/>
      <c r="U401" s="192"/>
      <c r="V401" s="192"/>
      <c r="W401" s="192"/>
      <c r="X401" s="192"/>
      <c r="Y401" s="192"/>
      <c r="Z401" s="192"/>
    </row>
    <row r="402" spans="1:26" ht="17.25" customHeight="1" x14ac:dyDescent="0.2">
      <c r="A402" s="258"/>
      <c r="B402" s="192"/>
      <c r="C402" s="192"/>
      <c r="D402" s="192"/>
      <c r="E402" s="192"/>
      <c r="F402" s="218"/>
      <c r="G402" s="192"/>
      <c r="H402" s="192"/>
      <c r="I402" s="192"/>
      <c r="J402" s="192"/>
      <c r="K402" s="192"/>
      <c r="L402" s="192"/>
      <c r="M402" s="192"/>
      <c r="N402" s="192"/>
      <c r="O402" s="192"/>
      <c r="P402" s="192"/>
      <c r="Q402" s="192"/>
      <c r="R402" s="192"/>
      <c r="S402" s="192"/>
      <c r="T402" s="192"/>
      <c r="U402" s="192"/>
      <c r="V402" s="192"/>
      <c r="W402" s="192"/>
      <c r="X402" s="192"/>
      <c r="Y402" s="192"/>
      <c r="Z402" s="192"/>
    </row>
    <row r="403" spans="1:26" ht="17.25" customHeight="1" x14ac:dyDescent="0.2">
      <c r="A403" s="258"/>
      <c r="B403" s="192"/>
      <c r="C403" s="192"/>
      <c r="D403" s="192"/>
      <c r="E403" s="192"/>
      <c r="F403" s="218"/>
      <c r="G403" s="192"/>
      <c r="H403" s="192"/>
      <c r="I403" s="192"/>
      <c r="J403" s="192"/>
      <c r="K403" s="192"/>
      <c r="L403" s="192"/>
      <c r="M403" s="192"/>
      <c r="N403" s="192"/>
      <c r="O403" s="192"/>
      <c r="P403" s="192"/>
      <c r="Q403" s="192"/>
      <c r="R403" s="192"/>
      <c r="S403" s="192"/>
      <c r="T403" s="192"/>
      <c r="U403" s="192"/>
      <c r="V403" s="192"/>
      <c r="W403" s="192"/>
      <c r="X403" s="192"/>
      <c r="Y403" s="192"/>
      <c r="Z403" s="192"/>
    </row>
    <row r="404" spans="1:26" ht="17.25" customHeight="1" x14ac:dyDescent="0.2">
      <c r="A404" s="258"/>
      <c r="B404" s="192"/>
      <c r="C404" s="192"/>
      <c r="D404" s="192"/>
      <c r="E404" s="192"/>
      <c r="F404" s="218"/>
      <c r="G404" s="192"/>
      <c r="H404" s="192"/>
      <c r="I404" s="192"/>
      <c r="J404" s="192"/>
      <c r="K404" s="192"/>
      <c r="L404" s="192"/>
      <c r="M404" s="192"/>
      <c r="N404" s="192"/>
      <c r="O404" s="192"/>
      <c r="P404" s="192"/>
      <c r="Q404" s="192"/>
      <c r="R404" s="192"/>
      <c r="S404" s="192"/>
      <c r="T404" s="192"/>
      <c r="U404" s="192"/>
      <c r="V404" s="192"/>
      <c r="W404" s="192"/>
      <c r="X404" s="192"/>
      <c r="Y404" s="192"/>
      <c r="Z404" s="192"/>
    </row>
    <row r="405" spans="1:26" ht="17.25" customHeight="1" x14ac:dyDescent="0.2">
      <c r="A405" s="258"/>
      <c r="B405" s="192"/>
      <c r="C405" s="192"/>
      <c r="D405" s="192"/>
      <c r="E405" s="192"/>
      <c r="F405" s="218"/>
      <c r="G405" s="192"/>
      <c r="H405" s="192"/>
      <c r="I405" s="192"/>
      <c r="J405" s="192"/>
      <c r="K405" s="192"/>
      <c r="L405" s="192"/>
      <c r="M405" s="192"/>
      <c r="N405" s="192"/>
      <c r="O405" s="192"/>
      <c r="P405" s="192"/>
      <c r="Q405" s="192"/>
      <c r="R405" s="192"/>
      <c r="S405" s="192"/>
      <c r="T405" s="192"/>
      <c r="U405" s="192"/>
      <c r="V405" s="192"/>
      <c r="W405" s="192"/>
      <c r="X405" s="192"/>
      <c r="Y405" s="192"/>
      <c r="Z405" s="192"/>
    </row>
    <row r="406" spans="1:26" ht="17.25" customHeight="1" x14ac:dyDescent="0.2">
      <c r="A406" s="258"/>
      <c r="B406" s="192"/>
      <c r="C406" s="192"/>
      <c r="D406" s="192"/>
      <c r="E406" s="192"/>
      <c r="F406" s="218"/>
      <c r="G406" s="192"/>
      <c r="H406" s="192"/>
      <c r="I406" s="192"/>
      <c r="J406" s="192"/>
      <c r="K406" s="192"/>
      <c r="L406" s="192"/>
      <c r="M406" s="192"/>
      <c r="N406" s="192"/>
      <c r="O406" s="192"/>
      <c r="P406" s="192"/>
      <c r="Q406" s="192"/>
      <c r="R406" s="192"/>
      <c r="S406" s="192"/>
      <c r="T406" s="192"/>
      <c r="U406" s="192"/>
      <c r="V406" s="192"/>
      <c r="W406" s="192"/>
      <c r="X406" s="192"/>
      <c r="Y406" s="192"/>
      <c r="Z406" s="192"/>
    </row>
    <row r="407" spans="1:26" ht="17.25" customHeight="1" x14ac:dyDescent="0.2">
      <c r="A407" s="258"/>
      <c r="B407" s="192"/>
      <c r="C407" s="192"/>
      <c r="D407" s="192"/>
      <c r="E407" s="192"/>
      <c r="F407" s="218"/>
      <c r="G407" s="192"/>
      <c r="H407" s="192"/>
      <c r="I407" s="192"/>
      <c r="J407" s="192"/>
      <c r="K407" s="192"/>
      <c r="L407" s="192"/>
      <c r="M407" s="192"/>
      <c r="N407" s="192"/>
      <c r="O407" s="192"/>
      <c r="P407" s="192"/>
      <c r="Q407" s="192"/>
      <c r="R407" s="192"/>
      <c r="S407" s="192"/>
      <c r="T407" s="192"/>
      <c r="U407" s="192"/>
      <c r="V407" s="192"/>
      <c r="W407" s="192"/>
      <c r="X407" s="192"/>
      <c r="Y407" s="192"/>
      <c r="Z407" s="192"/>
    </row>
    <row r="408" spans="1:26" ht="17.25" customHeight="1" x14ac:dyDescent="0.2">
      <c r="A408" s="258"/>
      <c r="B408" s="192"/>
      <c r="C408" s="192"/>
      <c r="D408" s="192"/>
      <c r="E408" s="192"/>
      <c r="F408" s="218"/>
      <c r="G408" s="192"/>
      <c r="H408" s="192"/>
      <c r="I408" s="192"/>
      <c r="J408" s="192"/>
      <c r="K408" s="192"/>
      <c r="L408" s="192"/>
      <c r="M408" s="192"/>
      <c r="N408" s="192"/>
      <c r="O408" s="192"/>
      <c r="P408" s="192"/>
      <c r="Q408" s="192"/>
      <c r="R408" s="192"/>
      <c r="S408" s="192"/>
      <c r="T408" s="192"/>
      <c r="U408" s="192"/>
      <c r="V408" s="192"/>
      <c r="W408" s="192"/>
      <c r="X408" s="192"/>
      <c r="Y408" s="192"/>
      <c r="Z408" s="192"/>
    </row>
    <row r="409" spans="1:26" ht="17.25" customHeight="1" x14ac:dyDescent="0.2">
      <c r="A409" s="258"/>
      <c r="B409" s="192"/>
      <c r="C409" s="192"/>
      <c r="D409" s="192"/>
      <c r="E409" s="192"/>
      <c r="F409" s="218"/>
      <c r="G409" s="192"/>
      <c r="H409" s="192"/>
      <c r="I409" s="192"/>
      <c r="J409" s="192"/>
      <c r="K409" s="192"/>
      <c r="L409" s="192"/>
      <c r="M409" s="192"/>
      <c r="N409" s="192"/>
      <c r="O409" s="192"/>
      <c r="P409" s="192"/>
      <c r="Q409" s="192"/>
      <c r="R409" s="192"/>
      <c r="S409" s="192"/>
      <c r="T409" s="192"/>
      <c r="U409" s="192"/>
      <c r="V409" s="192"/>
      <c r="W409" s="192"/>
      <c r="X409" s="192"/>
      <c r="Y409" s="192"/>
      <c r="Z409" s="192"/>
    </row>
    <row r="410" spans="1:26" ht="17.25" customHeight="1" x14ac:dyDescent="0.2">
      <c r="A410" s="258"/>
      <c r="B410" s="192"/>
      <c r="C410" s="192"/>
      <c r="D410" s="192"/>
      <c r="E410" s="192"/>
      <c r="F410" s="218"/>
      <c r="G410" s="192"/>
      <c r="H410" s="192"/>
      <c r="I410" s="192"/>
      <c r="J410" s="192"/>
      <c r="K410" s="192"/>
      <c r="L410" s="192"/>
      <c r="M410" s="192"/>
      <c r="N410" s="192"/>
      <c r="O410" s="192"/>
      <c r="P410" s="192"/>
      <c r="Q410" s="192"/>
      <c r="R410" s="192"/>
      <c r="S410" s="192"/>
      <c r="T410" s="192"/>
      <c r="U410" s="192"/>
      <c r="V410" s="192"/>
      <c r="W410" s="192"/>
      <c r="X410" s="192"/>
      <c r="Y410" s="192"/>
      <c r="Z410" s="192"/>
    </row>
    <row r="411" spans="1:26" ht="17.25" customHeight="1" x14ac:dyDescent="0.2">
      <c r="A411" s="258"/>
      <c r="B411" s="192"/>
      <c r="C411" s="192"/>
      <c r="D411" s="192"/>
      <c r="E411" s="192"/>
      <c r="F411" s="218"/>
      <c r="G411" s="192"/>
      <c r="H411" s="192"/>
      <c r="I411" s="192"/>
      <c r="J411" s="192"/>
      <c r="K411" s="192"/>
      <c r="L411" s="192"/>
      <c r="M411" s="192"/>
      <c r="N411" s="192"/>
      <c r="O411" s="192"/>
      <c r="P411" s="192"/>
      <c r="Q411" s="192"/>
      <c r="R411" s="192"/>
      <c r="S411" s="192"/>
      <c r="T411" s="192"/>
      <c r="U411" s="192"/>
      <c r="V411" s="192"/>
      <c r="W411" s="192"/>
      <c r="X411" s="192"/>
      <c r="Y411" s="192"/>
      <c r="Z411" s="192"/>
    </row>
    <row r="412" spans="1:26" ht="17.25" customHeight="1" x14ac:dyDescent="0.2">
      <c r="A412" s="258"/>
      <c r="B412" s="192"/>
      <c r="C412" s="192"/>
      <c r="D412" s="192"/>
      <c r="E412" s="192"/>
      <c r="F412" s="218"/>
      <c r="G412" s="192"/>
      <c r="H412" s="192"/>
      <c r="I412" s="192"/>
      <c r="J412" s="192"/>
      <c r="K412" s="192"/>
      <c r="L412" s="192"/>
      <c r="M412" s="192"/>
      <c r="N412" s="192"/>
      <c r="O412" s="192"/>
      <c r="P412" s="192"/>
      <c r="Q412" s="192"/>
      <c r="R412" s="192"/>
      <c r="S412" s="192"/>
      <c r="T412" s="192"/>
      <c r="U412" s="192"/>
      <c r="V412" s="192"/>
      <c r="W412" s="192"/>
      <c r="X412" s="192"/>
      <c r="Y412" s="192"/>
      <c r="Z412" s="192"/>
    </row>
    <row r="413" spans="1:26" ht="17.25" customHeight="1" x14ac:dyDescent="0.2">
      <c r="A413" s="258"/>
      <c r="B413" s="192"/>
      <c r="C413" s="192"/>
      <c r="D413" s="192"/>
      <c r="E413" s="192"/>
      <c r="F413" s="218"/>
      <c r="G413" s="192"/>
      <c r="H413" s="192"/>
      <c r="I413" s="192"/>
      <c r="J413" s="192"/>
      <c r="K413" s="192"/>
      <c r="L413" s="192"/>
      <c r="M413" s="192"/>
      <c r="N413" s="192"/>
      <c r="O413" s="192"/>
      <c r="P413" s="192"/>
      <c r="Q413" s="192"/>
      <c r="R413" s="192"/>
      <c r="S413" s="192"/>
      <c r="T413" s="192"/>
      <c r="U413" s="192"/>
      <c r="V413" s="192"/>
      <c r="W413" s="192"/>
      <c r="X413" s="192"/>
      <c r="Y413" s="192"/>
      <c r="Z413" s="192"/>
    </row>
    <row r="414" spans="1:26" ht="17.25" customHeight="1" x14ac:dyDescent="0.2">
      <c r="A414" s="258"/>
      <c r="B414" s="192"/>
      <c r="C414" s="192"/>
      <c r="D414" s="192"/>
      <c r="E414" s="192"/>
      <c r="F414" s="218"/>
      <c r="G414" s="192"/>
      <c r="H414" s="192"/>
      <c r="I414" s="192"/>
      <c r="J414" s="192"/>
      <c r="K414" s="192"/>
      <c r="L414" s="192"/>
      <c r="M414" s="192"/>
      <c r="N414" s="192"/>
      <c r="O414" s="192"/>
      <c r="P414" s="192"/>
      <c r="Q414" s="192"/>
      <c r="R414" s="192"/>
      <c r="S414" s="192"/>
      <c r="T414" s="192"/>
      <c r="U414" s="192"/>
      <c r="V414" s="192"/>
      <c r="W414" s="192"/>
      <c r="X414" s="192"/>
      <c r="Y414" s="192"/>
      <c r="Z414" s="192"/>
    </row>
    <row r="415" spans="1:26" ht="17.25" customHeight="1" x14ac:dyDescent="0.2">
      <c r="A415" s="258"/>
      <c r="B415" s="192"/>
      <c r="C415" s="192"/>
      <c r="D415" s="192"/>
      <c r="E415" s="192"/>
      <c r="F415" s="218"/>
      <c r="G415" s="192"/>
      <c r="H415" s="192"/>
      <c r="I415" s="192"/>
      <c r="J415" s="192"/>
      <c r="K415" s="192"/>
      <c r="L415" s="192"/>
      <c r="M415" s="192"/>
      <c r="N415" s="192"/>
      <c r="O415" s="192"/>
      <c r="P415" s="192"/>
      <c r="Q415" s="192"/>
      <c r="R415" s="192"/>
      <c r="S415" s="192"/>
      <c r="T415" s="192"/>
      <c r="U415" s="192"/>
      <c r="V415" s="192"/>
      <c r="W415" s="192"/>
      <c r="X415" s="192"/>
      <c r="Y415" s="192"/>
      <c r="Z415" s="192"/>
    </row>
    <row r="416" spans="1:26" ht="17.25" customHeight="1" x14ac:dyDescent="0.2">
      <c r="A416" s="258"/>
      <c r="B416" s="192"/>
      <c r="C416" s="192"/>
      <c r="D416" s="192"/>
      <c r="E416" s="192"/>
      <c r="F416" s="218"/>
      <c r="G416" s="192"/>
      <c r="H416" s="192"/>
      <c r="I416" s="192"/>
      <c r="J416" s="192"/>
      <c r="K416" s="192"/>
      <c r="L416" s="192"/>
      <c r="M416" s="192"/>
      <c r="N416" s="192"/>
      <c r="O416" s="192"/>
      <c r="P416" s="192"/>
      <c r="Q416" s="192"/>
      <c r="R416" s="192"/>
      <c r="S416" s="192"/>
      <c r="T416" s="192"/>
      <c r="U416" s="192"/>
      <c r="V416" s="192"/>
      <c r="W416" s="192"/>
      <c r="X416" s="192"/>
      <c r="Y416" s="192"/>
      <c r="Z416" s="192"/>
    </row>
    <row r="417" spans="1:26" ht="17.25" customHeight="1" x14ac:dyDescent="0.2">
      <c r="A417" s="258"/>
      <c r="B417" s="192"/>
      <c r="C417" s="192"/>
      <c r="D417" s="192"/>
      <c r="E417" s="192"/>
      <c r="F417" s="218"/>
      <c r="G417" s="192"/>
      <c r="H417" s="192"/>
      <c r="I417" s="192"/>
      <c r="J417" s="192"/>
      <c r="K417" s="192"/>
      <c r="L417" s="192"/>
      <c r="M417" s="192"/>
      <c r="N417" s="192"/>
      <c r="O417" s="192"/>
      <c r="P417" s="192"/>
      <c r="Q417" s="192"/>
      <c r="R417" s="192"/>
      <c r="S417" s="192"/>
      <c r="T417" s="192"/>
      <c r="U417" s="192"/>
      <c r="V417" s="192"/>
      <c r="W417" s="192"/>
      <c r="X417" s="192"/>
      <c r="Y417" s="192"/>
      <c r="Z417" s="192"/>
    </row>
    <row r="418" spans="1:26" ht="17.25" customHeight="1" x14ac:dyDescent="0.2">
      <c r="A418" s="258"/>
      <c r="B418" s="192"/>
      <c r="C418" s="192"/>
      <c r="D418" s="192"/>
      <c r="E418" s="192"/>
      <c r="F418" s="218"/>
      <c r="G418" s="192"/>
      <c r="H418" s="192"/>
      <c r="I418" s="192"/>
      <c r="J418" s="192"/>
      <c r="K418" s="192"/>
      <c r="L418" s="192"/>
      <c r="M418" s="192"/>
      <c r="N418" s="192"/>
      <c r="O418" s="192"/>
      <c r="P418" s="192"/>
      <c r="Q418" s="192"/>
      <c r="R418" s="192"/>
      <c r="S418" s="192"/>
      <c r="T418" s="192"/>
      <c r="U418" s="192"/>
      <c r="V418" s="192"/>
      <c r="W418" s="192"/>
      <c r="X418" s="192"/>
      <c r="Y418" s="192"/>
      <c r="Z418" s="192"/>
    </row>
    <row r="419" spans="1:26" ht="17.25" customHeight="1" x14ac:dyDescent="0.2">
      <c r="A419" s="258"/>
      <c r="B419" s="192"/>
      <c r="C419" s="192"/>
      <c r="D419" s="192"/>
      <c r="E419" s="192"/>
      <c r="F419" s="218"/>
      <c r="G419" s="192"/>
      <c r="H419" s="192"/>
      <c r="I419" s="192"/>
      <c r="J419" s="192"/>
      <c r="K419" s="192"/>
      <c r="L419" s="192"/>
      <c r="M419" s="192"/>
      <c r="N419" s="192"/>
      <c r="O419" s="192"/>
      <c r="P419" s="192"/>
      <c r="Q419" s="192"/>
      <c r="R419" s="192"/>
      <c r="S419" s="192"/>
      <c r="T419" s="192"/>
      <c r="U419" s="192"/>
      <c r="V419" s="192"/>
      <c r="W419" s="192"/>
      <c r="X419" s="192"/>
      <c r="Y419" s="192"/>
      <c r="Z419" s="192"/>
    </row>
    <row r="420" spans="1:26" ht="17.25" customHeight="1" x14ac:dyDescent="0.2">
      <c r="A420" s="258"/>
      <c r="B420" s="192"/>
      <c r="C420" s="192"/>
      <c r="D420" s="192"/>
      <c r="E420" s="192"/>
      <c r="F420" s="218"/>
      <c r="G420" s="192"/>
      <c r="H420" s="192"/>
      <c r="I420" s="192"/>
      <c r="J420" s="192"/>
      <c r="K420" s="192"/>
      <c r="L420" s="192"/>
      <c r="M420" s="192"/>
      <c r="N420" s="192"/>
      <c r="O420" s="192"/>
      <c r="P420" s="192"/>
      <c r="Q420" s="192"/>
      <c r="R420" s="192"/>
      <c r="S420" s="192"/>
      <c r="T420" s="192"/>
      <c r="U420" s="192"/>
      <c r="V420" s="192"/>
      <c r="W420" s="192"/>
      <c r="X420" s="192"/>
      <c r="Y420" s="192"/>
      <c r="Z420" s="192"/>
    </row>
    <row r="421" spans="1:26" ht="17.25" customHeight="1" x14ac:dyDescent="0.2">
      <c r="A421" s="258"/>
      <c r="B421" s="192"/>
      <c r="C421" s="192"/>
      <c r="D421" s="192"/>
      <c r="E421" s="192"/>
      <c r="F421" s="218"/>
      <c r="G421" s="192"/>
      <c r="H421" s="192"/>
      <c r="I421" s="192"/>
      <c r="J421" s="192"/>
      <c r="K421" s="192"/>
      <c r="L421" s="192"/>
      <c r="M421" s="192"/>
      <c r="N421" s="192"/>
      <c r="O421" s="192"/>
      <c r="P421" s="192"/>
      <c r="Q421" s="192"/>
      <c r="R421" s="192"/>
      <c r="S421" s="192"/>
      <c r="T421" s="192"/>
      <c r="U421" s="192"/>
      <c r="V421" s="192"/>
      <c r="W421" s="192"/>
      <c r="X421" s="192"/>
      <c r="Y421" s="192"/>
      <c r="Z421" s="192"/>
    </row>
    <row r="422" spans="1:26" ht="17.25" customHeight="1" x14ac:dyDescent="0.2">
      <c r="A422" s="258"/>
      <c r="B422" s="192"/>
      <c r="C422" s="192"/>
      <c r="D422" s="192"/>
      <c r="E422" s="192"/>
      <c r="F422" s="218"/>
      <c r="G422" s="192"/>
      <c r="H422" s="192"/>
      <c r="I422" s="192"/>
      <c r="J422" s="192"/>
      <c r="K422" s="192"/>
      <c r="L422" s="192"/>
      <c r="M422" s="192"/>
      <c r="N422" s="192"/>
      <c r="O422" s="192"/>
      <c r="P422" s="192"/>
      <c r="Q422" s="192"/>
      <c r="R422" s="192"/>
      <c r="S422" s="192"/>
      <c r="T422" s="192"/>
      <c r="U422" s="192"/>
      <c r="V422" s="192"/>
      <c r="W422" s="192"/>
      <c r="X422" s="192"/>
      <c r="Y422" s="192"/>
      <c r="Z422" s="192"/>
    </row>
    <row r="423" spans="1:26" ht="17.25" customHeight="1" x14ac:dyDescent="0.2">
      <c r="A423" s="258"/>
      <c r="B423" s="192"/>
      <c r="C423" s="192"/>
      <c r="D423" s="192"/>
      <c r="E423" s="192"/>
      <c r="F423" s="218"/>
      <c r="G423" s="192"/>
      <c r="H423" s="192"/>
      <c r="I423" s="192"/>
      <c r="J423" s="192"/>
      <c r="K423" s="192"/>
      <c r="L423" s="192"/>
      <c r="M423" s="192"/>
      <c r="N423" s="192"/>
      <c r="O423" s="192"/>
      <c r="P423" s="192"/>
      <c r="Q423" s="192"/>
      <c r="R423" s="192"/>
      <c r="S423" s="192"/>
      <c r="T423" s="192"/>
      <c r="U423" s="192"/>
      <c r="V423" s="192"/>
      <c r="W423" s="192"/>
      <c r="X423" s="192"/>
      <c r="Y423" s="192"/>
      <c r="Z423" s="192"/>
    </row>
    <row r="424" spans="1:26" ht="17.25" customHeight="1" x14ac:dyDescent="0.2">
      <c r="A424" s="258"/>
      <c r="B424" s="192"/>
      <c r="C424" s="192"/>
      <c r="D424" s="192"/>
      <c r="E424" s="192"/>
      <c r="F424" s="218"/>
      <c r="G424" s="192"/>
      <c r="H424" s="192"/>
      <c r="I424" s="192"/>
      <c r="J424" s="192"/>
      <c r="K424" s="192"/>
      <c r="L424" s="192"/>
      <c r="M424" s="192"/>
      <c r="N424" s="192"/>
      <c r="O424" s="192"/>
      <c r="P424" s="192"/>
      <c r="Q424" s="192"/>
      <c r="R424" s="192"/>
      <c r="S424" s="192"/>
      <c r="T424" s="192"/>
      <c r="U424" s="192"/>
      <c r="V424" s="192"/>
      <c r="W424" s="192"/>
      <c r="X424" s="192"/>
      <c r="Y424" s="192"/>
      <c r="Z424" s="192"/>
    </row>
    <row r="425" spans="1:26" ht="17.25" customHeight="1" x14ac:dyDescent="0.2">
      <c r="A425" s="258"/>
      <c r="B425" s="192"/>
      <c r="C425" s="192"/>
      <c r="D425" s="192"/>
      <c r="E425" s="192"/>
      <c r="F425" s="218"/>
      <c r="G425" s="192"/>
      <c r="H425" s="192"/>
      <c r="I425" s="192"/>
      <c r="J425" s="192"/>
      <c r="K425" s="192"/>
      <c r="L425" s="192"/>
      <c r="M425" s="192"/>
      <c r="N425" s="192"/>
      <c r="O425" s="192"/>
      <c r="P425" s="192"/>
      <c r="Q425" s="192"/>
      <c r="R425" s="192"/>
      <c r="S425" s="192"/>
      <c r="T425" s="192"/>
      <c r="U425" s="192"/>
      <c r="V425" s="192"/>
      <c r="W425" s="192"/>
      <c r="X425" s="192"/>
      <c r="Y425" s="192"/>
      <c r="Z425" s="192"/>
    </row>
    <row r="426" spans="1:26" ht="17.25" customHeight="1" x14ac:dyDescent="0.2">
      <c r="A426" s="258"/>
      <c r="B426" s="192"/>
      <c r="C426" s="192"/>
      <c r="D426" s="192"/>
      <c r="E426" s="192"/>
      <c r="F426" s="218"/>
      <c r="G426" s="192"/>
      <c r="H426" s="192"/>
      <c r="I426" s="192"/>
      <c r="J426" s="192"/>
      <c r="K426" s="192"/>
      <c r="L426" s="192"/>
      <c r="M426" s="192"/>
      <c r="N426" s="192"/>
      <c r="O426" s="192"/>
      <c r="P426" s="192"/>
      <c r="Q426" s="192"/>
      <c r="R426" s="192"/>
      <c r="S426" s="192"/>
      <c r="T426" s="192"/>
      <c r="U426" s="192"/>
      <c r="V426" s="192"/>
      <c r="W426" s="192"/>
      <c r="X426" s="192"/>
      <c r="Y426" s="192"/>
      <c r="Z426" s="192"/>
    </row>
    <row r="427" spans="1:26" ht="17.25" customHeight="1" x14ac:dyDescent="0.2">
      <c r="A427" s="258"/>
      <c r="B427" s="192"/>
      <c r="C427" s="192"/>
      <c r="D427" s="192"/>
      <c r="E427" s="192"/>
      <c r="F427" s="218"/>
      <c r="G427" s="192"/>
      <c r="H427" s="192"/>
      <c r="I427" s="192"/>
      <c r="J427" s="192"/>
      <c r="K427" s="192"/>
      <c r="L427" s="192"/>
      <c r="M427" s="192"/>
      <c r="N427" s="192"/>
      <c r="O427" s="192"/>
      <c r="P427" s="192"/>
      <c r="Q427" s="192"/>
      <c r="R427" s="192"/>
      <c r="S427" s="192"/>
      <c r="T427" s="192"/>
      <c r="U427" s="192"/>
      <c r="V427" s="192"/>
      <c r="W427" s="192"/>
      <c r="X427" s="192"/>
      <c r="Y427" s="192"/>
      <c r="Z427" s="192"/>
    </row>
    <row r="428" spans="1:26" ht="17.25" customHeight="1" x14ac:dyDescent="0.2">
      <c r="A428" s="258"/>
      <c r="B428" s="192"/>
      <c r="C428" s="192"/>
      <c r="D428" s="192"/>
      <c r="E428" s="192"/>
      <c r="F428" s="218"/>
      <c r="G428" s="192"/>
      <c r="H428" s="192"/>
      <c r="I428" s="192"/>
      <c r="J428" s="192"/>
      <c r="K428" s="192"/>
      <c r="L428" s="192"/>
      <c r="M428" s="192"/>
      <c r="N428" s="192"/>
      <c r="O428" s="192"/>
      <c r="P428" s="192"/>
      <c r="Q428" s="192"/>
      <c r="R428" s="192"/>
      <c r="S428" s="192"/>
      <c r="T428" s="192"/>
      <c r="U428" s="192"/>
      <c r="V428" s="192"/>
      <c r="W428" s="192"/>
      <c r="X428" s="192"/>
      <c r="Y428" s="192"/>
      <c r="Z428" s="192"/>
    </row>
    <row r="429" spans="1:26" ht="17.25" customHeight="1" x14ac:dyDescent="0.2">
      <c r="A429" s="258"/>
      <c r="B429" s="192"/>
      <c r="C429" s="192"/>
      <c r="D429" s="192"/>
      <c r="E429" s="192"/>
      <c r="F429" s="218"/>
      <c r="G429" s="192"/>
      <c r="H429" s="192"/>
      <c r="I429" s="192"/>
      <c r="J429" s="192"/>
      <c r="K429" s="192"/>
      <c r="L429" s="192"/>
      <c r="M429" s="192"/>
      <c r="N429" s="192"/>
      <c r="O429" s="192"/>
      <c r="P429" s="192"/>
      <c r="Q429" s="192"/>
      <c r="R429" s="192"/>
      <c r="S429" s="192"/>
      <c r="T429" s="192"/>
      <c r="U429" s="192"/>
      <c r="V429" s="192"/>
      <c r="W429" s="192"/>
      <c r="X429" s="192"/>
      <c r="Y429" s="192"/>
      <c r="Z429" s="192"/>
    </row>
    <row r="430" spans="1:26" ht="17.25" customHeight="1" x14ac:dyDescent="0.2">
      <c r="A430" s="258"/>
      <c r="B430" s="192"/>
      <c r="C430" s="192"/>
      <c r="D430" s="192"/>
      <c r="E430" s="192"/>
      <c r="F430" s="218"/>
      <c r="G430" s="192"/>
      <c r="H430" s="192"/>
      <c r="I430" s="192"/>
      <c r="J430" s="192"/>
      <c r="K430" s="192"/>
      <c r="L430" s="192"/>
      <c r="M430" s="192"/>
      <c r="N430" s="192"/>
      <c r="O430" s="192"/>
      <c r="P430" s="192"/>
      <c r="Q430" s="192"/>
      <c r="R430" s="192"/>
      <c r="S430" s="192"/>
      <c r="T430" s="192"/>
      <c r="U430" s="192"/>
      <c r="V430" s="192"/>
      <c r="W430" s="192"/>
      <c r="X430" s="192"/>
      <c r="Y430" s="192"/>
      <c r="Z430" s="192"/>
    </row>
    <row r="431" spans="1:26" ht="17.25" customHeight="1" x14ac:dyDescent="0.2">
      <c r="A431" s="258"/>
      <c r="B431" s="192"/>
      <c r="C431" s="192"/>
      <c r="D431" s="192"/>
      <c r="E431" s="192"/>
      <c r="F431" s="218"/>
      <c r="G431" s="192"/>
      <c r="H431" s="192"/>
      <c r="I431" s="192"/>
      <c r="J431" s="192"/>
      <c r="K431" s="192"/>
      <c r="L431" s="192"/>
      <c r="M431" s="192"/>
      <c r="N431" s="192"/>
      <c r="O431" s="192"/>
      <c r="P431" s="192"/>
      <c r="Q431" s="192"/>
      <c r="R431" s="192"/>
      <c r="S431" s="192"/>
      <c r="T431" s="192"/>
      <c r="U431" s="192"/>
      <c r="V431" s="192"/>
      <c r="W431" s="192"/>
      <c r="X431" s="192"/>
      <c r="Y431" s="192"/>
      <c r="Z431" s="192"/>
    </row>
    <row r="432" spans="1:26" ht="17.25" customHeight="1" x14ac:dyDescent="0.2">
      <c r="A432" s="258"/>
      <c r="B432" s="192"/>
      <c r="C432" s="192"/>
      <c r="D432" s="192"/>
      <c r="E432" s="192"/>
      <c r="F432" s="218"/>
      <c r="G432" s="192"/>
      <c r="H432" s="192"/>
      <c r="I432" s="192"/>
      <c r="J432" s="192"/>
      <c r="K432" s="192"/>
      <c r="L432" s="192"/>
      <c r="M432" s="192"/>
      <c r="N432" s="192"/>
      <c r="O432" s="192"/>
      <c r="P432" s="192"/>
      <c r="Q432" s="192"/>
      <c r="R432" s="192"/>
      <c r="S432" s="192"/>
      <c r="T432" s="192"/>
      <c r="U432" s="192"/>
      <c r="V432" s="192"/>
      <c r="W432" s="192"/>
      <c r="X432" s="192"/>
      <c r="Y432" s="192"/>
      <c r="Z432" s="192"/>
    </row>
    <row r="433" spans="1:26" ht="17.25" customHeight="1" x14ac:dyDescent="0.2">
      <c r="A433" s="258"/>
      <c r="B433" s="192"/>
      <c r="C433" s="192"/>
      <c r="D433" s="192"/>
      <c r="E433" s="192"/>
      <c r="F433" s="218"/>
      <c r="G433" s="192"/>
      <c r="H433" s="192"/>
      <c r="I433" s="192"/>
      <c r="J433" s="192"/>
      <c r="K433" s="192"/>
      <c r="L433" s="192"/>
      <c r="M433" s="192"/>
      <c r="N433" s="192"/>
      <c r="O433" s="192"/>
      <c r="P433" s="192"/>
      <c r="Q433" s="192"/>
      <c r="R433" s="192"/>
      <c r="S433" s="192"/>
      <c r="T433" s="192"/>
      <c r="U433" s="192"/>
      <c r="V433" s="192"/>
      <c r="W433" s="192"/>
      <c r="X433" s="192"/>
      <c r="Y433" s="192"/>
      <c r="Z433" s="192"/>
    </row>
    <row r="434" spans="1:26" ht="17.25" customHeight="1" x14ac:dyDescent="0.2">
      <c r="A434" s="258"/>
      <c r="B434" s="192"/>
      <c r="C434" s="192"/>
      <c r="D434" s="192"/>
      <c r="E434" s="192"/>
      <c r="F434" s="218"/>
      <c r="G434" s="192"/>
      <c r="H434" s="192"/>
      <c r="I434" s="192"/>
      <c r="J434" s="192"/>
      <c r="K434" s="192"/>
      <c r="L434" s="192"/>
      <c r="M434" s="192"/>
      <c r="N434" s="192"/>
      <c r="O434" s="192"/>
      <c r="P434" s="192"/>
      <c r="Q434" s="192"/>
      <c r="R434" s="192"/>
      <c r="S434" s="192"/>
      <c r="T434" s="192"/>
      <c r="U434" s="192"/>
      <c r="V434" s="192"/>
      <c r="W434" s="192"/>
      <c r="X434" s="192"/>
      <c r="Y434" s="192"/>
      <c r="Z434" s="192"/>
    </row>
    <row r="435" spans="1:26" ht="17.25" customHeight="1" x14ac:dyDescent="0.2">
      <c r="A435" s="258"/>
      <c r="B435" s="192"/>
      <c r="C435" s="192"/>
      <c r="D435" s="192"/>
      <c r="E435" s="192"/>
      <c r="F435" s="218"/>
      <c r="G435" s="192"/>
      <c r="H435" s="192"/>
      <c r="I435" s="192"/>
      <c r="J435" s="192"/>
      <c r="K435" s="192"/>
      <c r="L435" s="192"/>
      <c r="M435" s="192"/>
      <c r="N435" s="192"/>
      <c r="O435" s="192"/>
      <c r="P435" s="192"/>
      <c r="Q435" s="192"/>
      <c r="R435" s="192"/>
      <c r="S435" s="192"/>
      <c r="T435" s="192"/>
      <c r="U435" s="192"/>
      <c r="V435" s="192"/>
      <c r="W435" s="192"/>
      <c r="X435" s="192"/>
      <c r="Y435" s="192"/>
      <c r="Z435" s="192"/>
    </row>
    <row r="436" spans="1:26" ht="17.25" customHeight="1" x14ac:dyDescent="0.2">
      <c r="A436" s="258"/>
      <c r="B436" s="192"/>
      <c r="C436" s="192"/>
      <c r="D436" s="192"/>
      <c r="E436" s="192"/>
      <c r="F436" s="218"/>
      <c r="G436" s="192"/>
      <c r="H436" s="192"/>
      <c r="I436" s="192"/>
      <c r="J436" s="192"/>
      <c r="K436" s="192"/>
      <c r="L436" s="192"/>
      <c r="M436" s="192"/>
      <c r="N436" s="192"/>
      <c r="O436" s="192"/>
      <c r="P436" s="192"/>
      <c r="Q436" s="192"/>
      <c r="R436" s="192"/>
      <c r="S436" s="192"/>
      <c r="T436" s="192"/>
      <c r="U436" s="192"/>
      <c r="V436" s="192"/>
      <c r="W436" s="192"/>
      <c r="X436" s="192"/>
      <c r="Y436" s="192"/>
      <c r="Z436" s="192"/>
    </row>
    <row r="437" spans="1:26" ht="17.25" customHeight="1" x14ac:dyDescent="0.2">
      <c r="A437" s="258"/>
      <c r="B437" s="192"/>
      <c r="C437" s="192"/>
      <c r="D437" s="192"/>
      <c r="E437" s="192"/>
      <c r="F437" s="218"/>
      <c r="G437" s="192"/>
      <c r="H437" s="192"/>
      <c r="I437" s="192"/>
      <c r="J437" s="192"/>
      <c r="K437" s="192"/>
      <c r="L437" s="192"/>
      <c r="M437" s="192"/>
      <c r="N437" s="192"/>
      <c r="O437" s="192"/>
      <c r="P437" s="192"/>
      <c r="Q437" s="192"/>
      <c r="R437" s="192"/>
      <c r="S437" s="192"/>
      <c r="T437" s="192"/>
      <c r="U437" s="192"/>
      <c r="V437" s="192"/>
      <c r="W437" s="192"/>
      <c r="X437" s="192"/>
      <c r="Y437" s="192"/>
      <c r="Z437" s="192"/>
    </row>
    <row r="438" spans="1:26" ht="17.25" customHeight="1" x14ac:dyDescent="0.2">
      <c r="A438" s="258"/>
      <c r="B438" s="192"/>
      <c r="C438" s="192"/>
      <c r="D438" s="192"/>
      <c r="E438" s="192"/>
      <c r="F438" s="218"/>
      <c r="G438" s="192"/>
      <c r="H438" s="192"/>
      <c r="I438" s="192"/>
      <c r="J438" s="192"/>
      <c r="K438" s="192"/>
      <c r="L438" s="192"/>
      <c r="M438" s="192"/>
      <c r="N438" s="192"/>
      <c r="O438" s="192"/>
      <c r="P438" s="192"/>
      <c r="Q438" s="192"/>
      <c r="R438" s="192"/>
      <c r="S438" s="192"/>
      <c r="T438" s="192"/>
      <c r="U438" s="192"/>
      <c r="V438" s="192"/>
      <c r="W438" s="192"/>
      <c r="X438" s="192"/>
      <c r="Y438" s="192"/>
      <c r="Z438" s="192"/>
    </row>
    <row r="439" spans="1:26" ht="17.25" customHeight="1" x14ac:dyDescent="0.2">
      <c r="A439" s="258"/>
      <c r="B439" s="192"/>
      <c r="C439" s="192"/>
      <c r="D439" s="192"/>
      <c r="E439" s="192"/>
      <c r="F439" s="218"/>
      <c r="G439" s="192"/>
      <c r="H439" s="192"/>
      <c r="I439" s="192"/>
      <c r="J439" s="192"/>
      <c r="K439" s="192"/>
      <c r="L439" s="192"/>
      <c r="M439" s="192"/>
      <c r="N439" s="192"/>
      <c r="O439" s="192"/>
      <c r="P439" s="192"/>
      <c r="Q439" s="192"/>
      <c r="R439" s="192"/>
      <c r="S439" s="192"/>
      <c r="T439" s="192"/>
      <c r="U439" s="192"/>
      <c r="V439" s="192"/>
      <c r="W439" s="192"/>
      <c r="X439" s="192"/>
      <c r="Y439" s="192"/>
      <c r="Z439" s="192"/>
    </row>
    <row r="440" spans="1:26" ht="17.25" customHeight="1" x14ac:dyDescent="0.2">
      <c r="A440" s="258"/>
      <c r="B440" s="192"/>
      <c r="C440" s="192"/>
      <c r="D440" s="192"/>
      <c r="E440" s="192"/>
      <c r="F440" s="218"/>
      <c r="G440" s="192"/>
      <c r="H440" s="192"/>
      <c r="I440" s="192"/>
      <c r="J440" s="192"/>
      <c r="K440" s="192"/>
      <c r="L440" s="192"/>
      <c r="M440" s="192"/>
      <c r="N440" s="192"/>
      <c r="O440" s="192"/>
      <c r="P440" s="192"/>
      <c r="Q440" s="192"/>
      <c r="R440" s="192"/>
      <c r="S440" s="192"/>
      <c r="T440" s="192"/>
      <c r="U440" s="192"/>
      <c r="V440" s="192"/>
      <c r="W440" s="192"/>
      <c r="X440" s="192"/>
      <c r="Y440" s="192"/>
      <c r="Z440" s="192"/>
    </row>
    <row r="441" spans="1:26" ht="17.25" customHeight="1" x14ac:dyDescent="0.2">
      <c r="A441" s="258"/>
      <c r="B441" s="192"/>
      <c r="C441" s="192"/>
      <c r="D441" s="192"/>
      <c r="E441" s="192"/>
      <c r="F441" s="218"/>
      <c r="G441" s="192"/>
      <c r="H441" s="192"/>
      <c r="I441" s="192"/>
      <c r="J441" s="192"/>
      <c r="K441" s="192"/>
      <c r="L441" s="192"/>
      <c r="M441" s="192"/>
      <c r="N441" s="192"/>
      <c r="O441" s="192"/>
      <c r="P441" s="192"/>
      <c r="Q441" s="192"/>
      <c r="R441" s="192"/>
      <c r="S441" s="192"/>
      <c r="T441" s="192"/>
      <c r="U441" s="192"/>
      <c r="V441" s="192"/>
      <c r="W441" s="192"/>
      <c r="X441" s="192"/>
      <c r="Y441" s="192"/>
      <c r="Z441" s="192"/>
    </row>
    <row r="442" spans="1:26" ht="17.25" customHeight="1" x14ac:dyDescent="0.2">
      <c r="A442" s="258"/>
      <c r="B442" s="192"/>
      <c r="C442" s="192"/>
      <c r="D442" s="192"/>
      <c r="E442" s="192"/>
      <c r="F442" s="218"/>
      <c r="G442" s="192"/>
      <c r="H442" s="192"/>
      <c r="I442" s="192"/>
      <c r="J442" s="192"/>
      <c r="K442" s="192"/>
      <c r="L442" s="192"/>
      <c r="M442" s="192"/>
      <c r="N442" s="192"/>
      <c r="O442" s="192"/>
      <c r="P442" s="192"/>
      <c r="Q442" s="192"/>
      <c r="R442" s="192"/>
      <c r="S442" s="192"/>
      <c r="T442" s="192"/>
      <c r="U442" s="192"/>
      <c r="V442" s="192"/>
      <c r="W442" s="192"/>
      <c r="X442" s="192"/>
      <c r="Y442" s="192"/>
      <c r="Z442" s="192"/>
    </row>
    <row r="443" spans="1:26" ht="17.25" customHeight="1" x14ac:dyDescent="0.2">
      <c r="A443" s="258"/>
      <c r="B443" s="192"/>
      <c r="C443" s="192"/>
      <c r="D443" s="192"/>
      <c r="E443" s="192"/>
      <c r="F443" s="218"/>
      <c r="G443" s="192"/>
      <c r="H443" s="192"/>
      <c r="I443" s="192"/>
      <c r="J443" s="192"/>
      <c r="K443" s="192"/>
      <c r="L443" s="192"/>
      <c r="M443" s="192"/>
      <c r="N443" s="192"/>
      <c r="O443" s="192"/>
      <c r="P443" s="192"/>
      <c r="Q443" s="192"/>
      <c r="R443" s="192"/>
      <c r="S443" s="192"/>
      <c r="T443" s="192"/>
      <c r="U443" s="192"/>
      <c r="V443" s="192"/>
      <c r="W443" s="192"/>
      <c r="X443" s="192"/>
      <c r="Y443" s="192"/>
      <c r="Z443" s="192"/>
    </row>
    <row r="444" spans="1:26" ht="17.25" customHeight="1" x14ac:dyDescent="0.2">
      <c r="A444" s="258"/>
      <c r="B444" s="192"/>
      <c r="C444" s="192"/>
      <c r="D444" s="192"/>
      <c r="E444" s="192"/>
      <c r="F444" s="218"/>
      <c r="G444" s="192"/>
      <c r="H444" s="192"/>
      <c r="I444" s="192"/>
      <c r="J444" s="192"/>
      <c r="K444" s="192"/>
      <c r="L444" s="192"/>
      <c r="M444" s="192"/>
      <c r="N444" s="192"/>
      <c r="O444" s="192"/>
      <c r="P444" s="192"/>
      <c r="Q444" s="192"/>
      <c r="R444" s="192"/>
      <c r="S444" s="192"/>
      <c r="T444" s="192"/>
      <c r="U444" s="192"/>
      <c r="V444" s="192"/>
      <c r="W444" s="192"/>
      <c r="X444" s="192"/>
      <c r="Y444" s="192"/>
      <c r="Z444" s="192"/>
    </row>
    <row r="445" spans="1:26" ht="17.25" customHeight="1" x14ac:dyDescent="0.2">
      <c r="A445" s="258"/>
      <c r="B445" s="192"/>
      <c r="C445" s="192"/>
      <c r="D445" s="192"/>
      <c r="E445" s="192"/>
      <c r="F445" s="218"/>
      <c r="G445" s="192"/>
      <c r="H445" s="192"/>
      <c r="I445" s="192"/>
      <c r="J445" s="192"/>
      <c r="K445" s="192"/>
      <c r="L445" s="192"/>
      <c r="M445" s="192"/>
      <c r="N445" s="192"/>
      <c r="O445" s="192"/>
      <c r="P445" s="192"/>
      <c r="Q445" s="192"/>
      <c r="R445" s="192"/>
      <c r="S445" s="192"/>
      <c r="T445" s="192"/>
      <c r="U445" s="192"/>
      <c r="V445" s="192"/>
      <c r="W445" s="192"/>
      <c r="X445" s="192"/>
      <c r="Y445" s="192"/>
      <c r="Z445" s="192"/>
    </row>
    <row r="446" spans="1:26" ht="17.25" customHeight="1" x14ac:dyDescent="0.2">
      <c r="A446" s="258"/>
      <c r="B446" s="192"/>
      <c r="C446" s="192"/>
      <c r="D446" s="192"/>
      <c r="E446" s="192"/>
      <c r="F446" s="218"/>
      <c r="G446" s="192"/>
      <c r="H446" s="192"/>
      <c r="I446" s="192"/>
      <c r="J446" s="192"/>
      <c r="K446" s="192"/>
      <c r="L446" s="192"/>
      <c r="M446" s="192"/>
      <c r="N446" s="192"/>
      <c r="O446" s="192"/>
      <c r="P446" s="192"/>
      <c r="Q446" s="192"/>
      <c r="R446" s="192"/>
      <c r="S446" s="192"/>
      <c r="T446" s="192"/>
      <c r="U446" s="192"/>
      <c r="V446" s="192"/>
      <c r="W446" s="192"/>
      <c r="X446" s="192"/>
      <c r="Y446" s="192"/>
      <c r="Z446" s="192"/>
    </row>
    <row r="447" spans="1:26" ht="17.25" customHeight="1" x14ac:dyDescent="0.2">
      <c r="A447" s="258"/>
      <c r="B447" s="192"/>
      <c r="C447" s="192"/>
      <c r="D447" s="192"/>
      <c r="E447" s="192"/>
      <c r="F447" s="218"/>
      <c r="G447" s="192"/>
      <c r="H447" s="192"/>
      <c r="I447" s="192"/>
      <c r="J447" s="192"/>
      <c r="K447" s="192"/>
      <c r="L447" s="192"/>
      <c r="M447" s="192"/>
      <c r="N447" s="192"/>
      <c r="O447" s="192"/>
      <c r="P447" s="192"/>
      <c r="Q447" s="192"/>
      <c r="R447" s="192"/>
      <c r="S447" s="192"/>
      <c r="T447" s="192"/>
      <c r="U447" s="192"/>
      <c r="V447" s="192"/>
      <c r="W447" s="192"/>
      <c r="X447" s="192"/>
      <c r="Y447" s="192"/>
      <c r="Z447" s="192"/>
    </row>
    <row r="448" spans="1:26" ht="17.25" customHeight="1" x14ac:dyDescent="0.2">
      <c r="A448" s="258"/>
      <c r="B448" s="192"/>
      <c r="C448" s="192"/>
      <c r="D448" s="192"/>
      <c r="E448" s="192"/>
      <c r="F448" s="218"/>
      <c r="G448" s="192"/>
      <c r="H448" s="192"/>
      <c r="I448" s="192"/>
      <c r="J448" s="192"/>
      <c r="K448" s="192"/>
      <c r="L448" s="192"/>
      <c r="M448" s="192"/>
      <c r="N448" s="192"/>
      <c r="O448" s="192"/>
      <c r="P448" s="192"/>
      <c r="Q448" s="192"/>
      <c r="R448" s="192"/>
      <c r="S448" s="192"/>
      <c r="T448" s="192"/>
      <c r="U448" s="192"/>
      <c r="V448" s="192"/>
      <c r="W448" s="192"/>
      <c r="X448" s="192"/>
      <c r="Y448" s="192"/>
      <c r="Z448" s="192"/>
    </row>
    <row r="449" spans="1:26" ht="17.25" customHeight="1" x14ac:dyDescent="0.2">
      <c r="A449" s="258"/>
      <c r="B449" s="192"/>
      <c r="C449" s="192"/>
      <c r="D449" s="192"/>
      <c r="E449" s="192"/>
      <c r="F449" s="218"/>
      <c r="G449" s="192"/>
      <c r="H449" s="192"/>
      <c r="I449" s="192"/>
      <c r="J449" s="192"/>
      <c r="K449" s="192"/>
      <c r="L449" s="192"/>
      <c r="M449" s="192"/>
      <c r="N449" s="192"/>
      <c r="O449" s="192"/>
      <c r="P449" s="192"/>
      <c r="Q449" s="192"/>
      <c r="R449" s="192"/>
      <c r="S449" s="192"/>
      <c r="T449" s="192"/>
      <c r="U449" s="192"/>
      <c r="V449" s="192"/>
      <c r="W449" s="192"/>
      <c r="X449" s="192"/>
      <c r="Y449" s="192"/>
      <c r="Z449" s="192"/>
    </row>
    <row r="450" spans="1:26" ht="17.25" customHeight="1" x14ac:dyDescent="0.2">
      <c r="A450" s="258"/>
      <c r="B450" s="192"/>
      <c r="C450" s="192"/>
      <c r="D450" s="192"/>
      <c r="E450" s="192"/>
      <c r="F450" s="218"/>
      <c r="G450" s="192"/>
      <c r="H450" s="192"/>
      <c r="I450" s="192"/>
      <c r="J450" s="192"/>
      <c r="K450" s="192"/>
      <c r="L450" s="192"/>
      <c r="M450" s="192"/>
      <c r="N450" s="192"/>
      <c r="O450" s="192"/>
      <c r="P450" s="192"/>
      <c r="Q450" s="192"/>
      <c r="R450" s="192"/>
      <c r="S450" s="192"/>
      <c r="T450" s="192"/>
      <c r="U450" s="192"/>
      <c r="V450" s="192"/>
      <c r="W450" s="192"/>
      <c r="X450" s="192"/>
      <c r="Y450" s="192"/>
      <c r="Z450" s="192"/>
    </row>
    <row r="451" spans="1:26" ht="17.25" customHeight="1" x14ac:dyDescent="0.2">
      <c r="A451" s="258"/>
      <c r="B451" s="192"/>
      <c r="C451" s="192"/>
      <c r="D451" s="192"/>
      <c r="E451" s="192"/>
      <c r="F451" s="218"/>
      <c r="G451" s="192"/>
      <c r="H451" s="192"/>
      <c r="I451" s="192"/>
      <c r="J451" s="192"/>
      <c r="K451" s="192"/>
      <c r="L451" s="192"/>
      <c r="M451" s="192"/>
      <c r="N451" s="192"/>
      <c r="O451" s="192"/>
      <c r="P451" s="192"/>
      <c r="Q451" s="192"/>
      <c r="R451" s="192"/>
      <c r="S451" s="192"/>
      <c r="T451" s="192"/>
      <c r="U451" s="192"/>
      <c r="V451" s="192"/>
      <c r="W451" s="192"/>
      <c r="X451" s="192"/>
      <c r="Y451" s="192"/>
      <c r="Z451" s="192"/>
    </row>
    <row r="452" spans="1:26" ht="17.25" customHeight="1" x14ac:dyDescent="0.2">
      <c r="A452" s="258"/>
      <c r="B452" s="192"/>
      <c r="C452" s="192"/>
      <c r="D452" s="192"/>
      <c r="E452" s="192"/>
      <c r="F452" s="218"/>
      <c r="G452" s="192"/>
      <c r="H452" s="192"/>
      <c r="I452" s="192"/>
      <c r="J452" s="192"/>
      <c r="K452" s="192"/>
      <c r="L452" s="192"/>
      <c r="M452" s="192"/>
      <c r="N452" s="192"/>
      <c r="O452" s="192"/>
      <c r="P452" s="192"/>
      <c r="Q452" s="192"/>
      <c r="R452" s="192"/>
      <c r="S452" s="192"/>
      <c r="T452" s="192"/>
      <c r="U452" s="192"/>
      <c r="V452" s="192"/>
      <c r="W452" s="192"/>
      <c r="X452" s="192"/>
      <c r="Y452" s="192"/>
      <c r="Z452" s="192"/>
    </row>
    <row r="453" spans="1:26" ht="17.25" customHeight="1" x14ac:dyDescent="0.2">
      <c r="A453" s="258"/>
      <c r="B453" s="192"/>
      <c r="C453" s="192"/>
      <c r="D453" s="192"/>
      <c r="E453" s="192"/>
      <c r="F453" s="218"/>
      <c r="G453" s="192"/>
      <c r="H453" s="192"/>
      <c r="I453" s="192"/>
      <c r="J453" s="192"/>
      <c r="K453" s="192"/>
      <c r="L453" s="192"/>
      <c r="M453" s="192"/>
      <c r="N453" s="192"/>
      <c r="O453" s="192"/>
      <c r="P453" s="192"/>
      <c r="Q453" s="192"/>
      <c r="R453" s="192"/>
      <c r="S453" s="192"/>
      <c r="T453" s="192"/>
      <c r="U453" s="192"/>
      <c r="V453" s="192"/>
      <c r="W453" s="192"/>
      <c r="X453" s="192"/>
      <c r="Y453" s="192"/>
      <c r="Z453" s="192"/>
    </row>
    <row r="454" spans="1:26" ht="17.25" customHeight="1" x14ac:dyDescent="0.2">
      <c r="A454" s="258"/>
      <c r="B454" s="192"/>
      <c r="C454" s="192"/>
      <c r="D454" s="192"/>
      <c r="E454" s="192"/>
      <c r="F454" s="218"/>
      <c r="G454" s="192"/>
      <c r="H454" s="192"/>
      <c r="I454" s="192"/>
      <c r="J454" s="192"/>
      <c r="K454" s="192"/>
      <c r="L454" s="192"/>
      <c r="M454" s="192"/>
      <c r="N454" s="192"/>
      <c r="O454" s="192"/>
      <c r="P454" s="192"/>
      <c r="Q454" s="192"/>
      <c r="R454" s="192"/>
      <c r="S454" s="192"/>
      <c r="T454" s="192"/>
      <c r="U454" s="192"/>
      <c r="V454" s="192"/>
      <c r="W454" s="192"/>
      <c r="X454" s="192"/>
      <c r="Y454" s="192"/>
      <c r="Z454" s="192"/>
    </row>
    <row r="455" spans="1:26" ht="17.25" customHeight="1" x14ac:dyDescent="0.2">
      <c r="A455" s="258"/>
      <c r="B455" s="192"/>
      <c r="C455" s="192"/>
      <c r="D455" s="192"/>
      <c r="E455" s="192"/>
      <c r="F455" s="218"/>
      <c r="G455" s="192"/>
      <c r="H455" s="192"/>
      <c r="I455" s="192"/>
      <c r="J455" s="192"/>
      <c r="K455" s="192"/>
      <c r="L455" s="192"/>
      <c r="M455" s="192"/>
      <c r="N455" s="192"/>
      <c r="O455" s="192"/>
      <c r="P455" s="192"/>
      <c r="Q455" s="192"/>
      <c r="R455" s="192"/>
      <c r="S455" s="192"/>
      <c r="T455" s="192"/>
      <c r="U455" s="192"/>
      <c r="V455" s="192"/>
      <c r="W455" s="192"/>
      <c r="X455" s="192"/>
      <c r="Y455" s="192"/>
      <c r="Z455" s="192"/>
    </row>
    <row r="456" spans="1:26" ht="17.25" customHeight="1" x14ac:dyDescent="0.2">
      <c r="A456" s="258"/>
      <c r="B456" s="192"/>
      <c r="C456" s="192"/>
      <c r="D456" s="192"/>
      <c r="E456" s="192"/>
      <c r="F456" s="218"/>
      <c r="G456" s="192"/>
      <c r="H456" s="192"/>
      <c r="I456" s="192"/>
      <c r="J456" s="192"/>
      <c r="K456" s="192"/>
      <c r="L456" s="192"/>
      <c r="M456" s="192"/>
      <c r="N456" s="192"/>
      <c r="O456" s="192"/>
      <c r="P456" s="192"/>
      <c r="Q456" s="192"/>
      <c r="R456" s="192"/>
      <c r="S456" s="192"/>
      <c r="T456" s="192"/>
      <c r="U456" s="192"/>
      <c r="V456" s="192"/>
      <c r="W456" s="192"/>
      <c r="X456" s="192"/>
      <c r="Y456" s="192"/>
      <c r="Z456" s="192"/>
    </row>
    <row r="457" spans="1:26" ht="17.25" customHeight="1" x14ac:dyDescent="0.2">
      <c r="A457" s="258"/>
      <c r="B457" s="192"/>
      <c r="C457" s="192"/>
      <c r="D457" s="192"/>
      <c r="E457" s="192"/>
      <c r="F457" s="218"/>
      <c r="G457" s="192"/>
      <c r="H457" s="192"/>
      <c r="I457" s="192"/>
      <c r="J457" s="192"/>
      <c r="K457" s="192"/>
      <c r="L457" s="192"/>
      <c r="M457" s="192"/>
      <c r="N457" s="192"/>
      <c r="O457" s="192"/>
      <c r="P457" s="192"/>
      <c r="Q457" s="192"/>
      <c r="R457" s="192"/>
      <c r="S457" s="192"/>
      <c r="T457" s="192"/>
      <c r="U457" s="192"/>
      <c r="V457" s="192"/>
      <c r="W457" s="192"/>
      <c r="X457" s="192"/>
      <c r="Y457" s="192"/>
      <c r="Z457" s="192"/>
    </row>
    <row r="458" spans="1:26" ht="17.25" customHeight="1" x14ac:dyDescent="0.2">
      <c r="A458" s="258"/>
      <c r="B458" s="192"/>
      <c r="C458" s="192"/>
      <c r="D458" s="192"/>
      <c r="E458" s="192"/>
      <c r="F458" s="218"/>
      <c r="G458" s="192"/>
      <c r="H458" s="192"/>
      <c r="I458" s="192"/>
      <c r="J458" s="192"/>
      <c r="K458" s="192"/>
      <c r="L458" s="192"/>
      <c r="M458" s="192"/>
      <c r="N458" s="192"/>
      <c r="O458" s="192"/>
      <c r="P458" s="192"/>
      <c r="Q458" s="192"/>
      <c r="R458" s="192"/>
      <c r="S458" s="192"/>
      <c r="T458" s="192"/>
      <c r="U458" s="192"/>
      <c r="V458" s="192"/>
      <c r="W458" s="192"/>
      <c r="X458" s="192"/>
      <c r="Y458" s="192"/>
      <c r="Z458" s="192"/>
    </row>
    <row r="459" spans="1:26" ht="17.25" customHeight="1" x14ac:dyDescent="0.2">
      <c r="A459" s="258"/>
      <c r="B459" s="192"/>
      <c r="C459" s="192"/>
      <c r="D459" s="192"/>
      <c r="E459" s="192"/>
      <c r="F459" s="218"/>
      <c r="G459" s="192"/>
      <c r="H459" s="192"/>
      <c r="I459" s="192"/>
      <c r="J459" s="192"/>
      <c r="K459" s="192"/>
      <c r="L459" s="192"/>
      <c r="M459" s="192"/>
      <c r="N459" s="192"/>
      <c r="O459" s="192"/>
      <c r="P459" s="192"/>
      <c r="Q459" s="192"/>
      <c r="R459" s="192"/>
      <c r="S459" s="192"/>
      <c r="T459" s="192"/>
      <c r="U459" s="192"/>
      <c r="V459" s="192"/>
      <c r="W459" s="192"/>
      <c r="X459" s="192"/>
      <c r="Y459" s="192"/>
      <c r="Z459" s="192"/>
    </row>
    <row r="460" spans="1:26" ht="17.25" customHeight="1" x14ac:dyDescent="0.2">
      <c r="A460" s="258"/>
      <c r="B460" s="192"/>
      <c r="C460" s="192"/>
      <c r="D460" s="192"/>
      <c r="E460" s="192"/>
      <c r="F460" s="218"/>
      <c r="G460" s="192"/>
      <c r="H460" s="192"/>
      <c r="I460" s="192"/>
      <c r="J460" s="192"/>
      <c r="K460" s="192"/>
      <c r="L460" s="192"/>
      <c r="M460" s="192"/>
      <c r="N460" s="192"/>
      <c r="O460" s="192"/>
      <c r="P460" s="192"/>
      <c r="Q460" s="192"/>
      <c r="R460" s="192"/>
      <c r="S460" s="192"/>
      <c r="T460" s="192"/>
      <c r="U460" s="192"/>
      <c r="V460" s="192"/>
      <c r="W460" s="192"/>
      <c r="X460" s="192"/>
      <c r="Y460" s="192"/>
      <c r="Z460" s="192"/>
    </row>
    <row r="461" spans="1:26" ht="17.25" customHeight="1" x14ac:dyDescent="0.2">
      <c r="A461" s="258"/>
      <c r="B461" s="192"/>
      <c r="C461" s="192"/>
      <c r="D461" s="192"/>
      <c r="E461" s="192"/>
      <c r="F461" s="218"/>
      <c r="G461" s="192"/>
      <c r="H461" s="192"/>
      <c r="I461" s="192"/>
      <c r="J461" s="192"/>
      <c r="K461" s="192"/>
      <c r="L461" s="192"/>
      <c r="M461" s="192"/>
      <c r="N461" s="192"/>
      <c r="O461" s="192"/>
      <c r="P461" s="192"/>
      <c r="Q461" s="192"/>
      <c r="R461" s="192"/>
      <c r="S461" s="192"/>
      <c r="T461" s="192"/>
      <c r="U461" s="192"/>
      <c r="V461" s="192"/>
      <c r="W461" s="192"/>
      <c r="X461" s="192"/>
      <c r="Y461" s="192"/>
      <c r="Z461" s="192"/>
    </row>
    <row r="462" spans="1:26" ht="17.25" customHeight="1" x14ac:dyDescent="0.2">
      <c r="A462" s="258"/>
      <c r="B462" s="192"/>
      <c r="C462" s="192"/>
      <c r="D462" s="192"/>
      <c r="E462" s="192"/>
      <c r="F462" s="218"/>
      <c r="G462" s="192"/>
      <c r="H462" s="192"/>
      <c r="I462" s="192"/>
      <c r="J462" s="192"/>
      <c r="K462" s="192"/>
      <c r="L462" s="192"/>
      <c r="M462" s="192"/>
      <c r="N462" s="192"/>
      <c r="O462" s="192"/>
      <c r="P462" s="192"/>
      <c r="Q462" s="192"/>
      <c r="R462" s="192"/>
      <c r="S462" s="192"/>
      <c r="T462" s="192"/>
      <c r="U462" s="192"/>
      <c r="V462" s="192"/>
      <c r="W462" s="192"/>
      <c r="X462" s="192"/>
      <c r="Y462" s="192"/>
      <c r="Z462" s="192"/>
    </row>
    <row r="463" spans="1:26" ht="17.25" customHeight="1" x14ac:dyDescent="0.2">
      <c r="A463" s="258"/>
      <c r="B463" s="192"/>
      <c r="C463" s="192"/>
      <c r="D463" s="192"/>
      <c r="E463" s="192"/>
      <c r="F463" s="218"/>
      <c r="G463" s="192"/>
      <c r="H463" s="192"/>
      <c r="I463" s="192"/>
      <c r="J463" s="192"/>
      <c r="K463" s="192"/>
      <c r="L463" s="192"/>
      <c r="M463" s="192"/>
      <c r="N463" s="192"/>
      <c r="O463" s="192"/>
      <c r="P463" s="192"/>
      <c r="Q463" s="192"/>
      <c r="R463" s="192"/>
      <c r="S463" s="192"/>
      <c r="T463" s="192"/>
      <c r="U463" s="192"/>
      <c r="V463" s="192"/>
      <c r="W463" s="192"/>
      <c r="X463" s="192"/>
      <c r="Y463" s="192"/>
      <c r="Z463" s="192"/>
    </row>
    <row r="464" spans="1:26" ht="17.25" customHeight="1" x14ac:dyDescent="0.2">
      <c r="A464" s="258"/>
      <c r="B464" s="192"/>
      <c r="C464" s="192"/>
      <c r="D464" s="192"/>
      <c r="E464" s="192"/>
      <c r="F464" s="218"/>
      <c r="G464" s="192"/>
      <c r="H464" s="192"/>
      <c r="I464" s="192"/>
      <c r="J464" s="192"/>
      <c r="K464" s="192"/>
      <c r="L464" s="192"/>
      <c r="M464" s="192"/>
      <c r="N464" s="192"/>
      <c r="O464" s="192"/>
      <c r="P464" s="192"/>
      <c r="Q464" s="192"/>
      <c r="R464" s="192"/>
      <c r="S464" s="192"/>
      <c r="T464" s="192"/>
      <c r="U464" s="192"/>
      <c r="V464" s="192"/>
      <c r="W464" s="192"/>
      <c r="X464" s="192"/>
      <c r="Y464" s="192"/>
      <c r="Z464" s="192"/>
    </row>
    <row r="465" spans="1:26" ht="17.25" customHeight="1" x14ac:dyDescent="0.2">
      <c r="A465" s="258"/>
      <c r="B465" s="192"/>
      <c r="C465" s="192"/>
      <c r="D465" s="192"/>
      <c r="E465" s="192"/>
      <c r="F465" s="218"/>
      <c r="G465" s="192"/>
      <c r="H465" s="192"/>
      <c r="I465" s="192"/>
      <c r="J465" s="192"/>
      <c r="K465" s="192"/>
      <c r="L465" s="192"/>
      <c r="M465" s="192"/>
      <c r="N465" s="192"/>
      <c r="O465" s="192"/>
      <c r="P465" s="192"/>
      <c r="Q465" s="192"/>
      <c r="R465" s="192"/>
      <c r="S465" s="192"/>
      <c r="T465" s="192"/>
      <c r="U465" s="192"/>
      <c r="V465" s="192"/>
      <c r="W465" s="192"/>
      <c r="X465" s="192"/>
      <c r="Y465" s="192"/>
      <c r="Z465" s="192"/>
    </row>
    <row r="466" spans="1:26" ht="17.25" customHeight="1" x14ac:dyDescent="0.2">
      <c r="A466" s="258"/>
      <c r="B466" s="192"/>
      <c r="C466" s="192"/>
      <c r="D466" s="192"/>
      <c r="E466" s="192"/>
      <c r="F466" s="218"/>
      <c r="G466" s="192"/>
      <c r="H466" s="192"/>
      <c r="I466" s="192"/>
      <c r="J466" s="192"/>
      <c r="K466" s="192"/>
      <c r="L466" s="192"/>
      <c r="M466" s="192"/>
      <c r="N466" s="192"/>
      <c r="O466" s="192"/>
      <c r="P466" s="192"/>
      <c r="Q466" s="192"/>
      <c r="R466" s="192"/>
      <c r="S466" s="192"/>
      <c r="T466" s="192"/>
      <c r="U466" s="192"/>
      <c r="V466" s="192"/>
      <c r="W466" s="192"/>
      <c r="X466" s="192"/>
      <c r="Y466" s="192"/>
      <c r="Z466" s="192"/>
    </row>
    <row r="467" spans="1:26" ht="17.25" customHeight="1" x14ac:dyDescent="0.2">
      <c r="A467" s="258"/>
      <c r="B467" s="192"/>
      <c r="C467" s="192"/>
      <c r="D467" s="192"/>
      <c r="E467" s="192"/>
      <c r="F467" s="218"/>
      <c r="G467" s="192"/>
      <c r="H467" s="192"/>
      <c r="I467" s="192"/>
      <c r="J467" s="192"/>
      <c r="K467" s="192"/>
      <c r="L467" s="192"/>
      <c r="M467" s="192"/>
      <c r="N467" s="192"/>
      <c r="O467" s="192"/>
      <c r="P467" s="192"/>
      <c r="Q467" s="192"/>
      <c r="R467" s="192"/>
      <c r="S467" s="192"/>
      <c r="T467" s="192"/>
      <c r="U467" s="192"/>
      <c r="V467" s="192"/>
      <c r="W467" s="192"/>
      <c r="X467" s="192"/>
      <c r="Y467" s="192"/>
      <c r="Z467" s="192"/>
    </row>
    <row r="468" spans="1:26" ht="17.25" customHeight="1" x14ac:dyDescent="0.2">
      <c r="A468" s="258"/>
      <c r="B468" s="192"/>
      <c r="C468" s="192"/>
      <c r="D468" s="192"/>
      <c r="E468" s="192"/>
      <c r="F468" s="218"/>
      <c r="G468" s="192"/>
      <c r="H468" s="192"/>
      <c r="I468" s="192"/>
      <c r="J468" s="192"/>
      <c r="K468" s="192"/>
      <c r="L468" s="192"/>
      <c r="M468" s="192"/>
      <c r="N468" s="192"/>
      <c r="O468" s="192"/>
      <c r="P468" s="192"/>
      <c r="Q468" s="192"/>
      <c r="R468" s="192"/>
      <c r="S468" s="192"/>
      <c r="T468" s="192"/>
      <c r="U468" s="192"/>
      <c r="V468" s="192"/>
      <c r="W468" s="192"/>
      <c r="X468" s="192"/>
      <c r="Y468" s="192"/>
      <c r="Z468" s="192"/>
    </row>
    <row r="469" spans="1:26" ht="17.25" customHeight="1" x14ac:dyDescent="0.2">
      <c r="A469" s="258"/>
      <c r="B469" s="192"/>
      <c r="C469" s="192"/>
      <c r="D469" s="192"/>
      <c r="E469" s="192"/>
      <c r="F469" s="218"/>
      <c r="G469" s="192"/>
      <c r="H469" s="192"/>
      <c r="I469" s="192"/>
      <c r="J469" s="192"/>
      <c r="K469" s="192"/>
      <c r="L469" s="192"/>
      <c r="M469" s="192"/>
      <c r="N469" s="192"/>
      <c r="O469" s="192"/>
      <c r="P469" s="192"/>
      <c r="Q469" s="192"/>
      <c r="R469" s="192"/>
      <c r="S469" s="192"/>
      <c r="T469" s="192"/>
      <c r="U469" s="192"/>
      <c r="V469" s="192"/>
      <c r="W469" s="192"/>
      <c r="X469" s="192"/>
      <c r="Y469" s="192"/>
      <c r="Z469" s="192"/>
    </row>
    <row r="470" spans="1:26" ht="17.25" customHeight="1" x14ac:dyDescent="0.2">
      <c r="A470" s="258"/>
      <c r="B470" s="192"/>
      <c r="C470" s="192"/>
      <c r="D470" s="192"/>
      <c r="E470" s="192"/>
      <c r="F470" s="218"/>
      <c r="G470" s="192"/>
      <c r="H470" s="192"/>
      <c r="I470" s="192"/>
      <c r="J470" s="192"/>
      <c r="K470" s="192"/>
      <c r="L470" s="192"/>
      <c r="M470" s="192"/>
      <c r="N470" s="192"/>
      <c r="O470" s="192"/>
      <c r="P470" s="192"/>
      <c r="Q470" s="192"/>
      <c r="R470" s="192"/>
      <c r="S470" s="192"/>
      <c r="T470" s="192"/>
      <c r="U470" s="192"/>
      <c r="V470" s="192"/>
      <c r="W470" s="192"/>
      <c r="X470" s="192"/>
      <c r="Y470" s="192"/>
      <c r="Z470" s="192"/>
    </row>
    <row r="471" spans="1:26" ht="17.25" customHeight="1" x14ac:dyDescent="0.2">
      <c r="A471" s="258"/>
      <c r="B471" s="192"/>
      <c r="C471" s="192"/>
      <c r="D471" s="192"/>
      <c r="E471" s="192"/>
      <c r="F471" s="218"/>
      <c r="G471" s="192"/>
      <c r="H471" s="192"/>
      <c r="I471" s="192"/>
      <c r="J471" s="192"/>
      <c r="K471" s="192"/>
      <c r="L471" s="192"/>
      <c r="M471" s="192"/>
      <c r="N471" s="192"/>
      <c r="O471" s="192"/>
      <c r="P471" s="192"/>
      <c r="Q471" s="192"/>
      <c r="R471" s="192"/>
      <c r="S471" s="192"/>
      <c r="T471" s="192"/>
      <c r="U471" s="192"/>
      <c r="V471" s="192"/>
      <c r="W471" s="192"/>
      <c r="X471" s="192"/>
      <c r="Y471" s="192"/>
      <c r="Z471" s="192"/>
    </row>
    <row r="472" spans="1:26" ht="17.25" customHeight="1" x14ac:dyDescent="0.2">
      <c r="A472" s="258"/>
      <c r="B472" s="192"/>
      <c r="C472" s="192"/>
      <c r="D472" s="192"/>
      <c r="E472" s="192"/>
      <c r="F472" s="218"/>
      <c r="G472" s="192"/>
      <c r="H472" s="192"/>
      <c r="I472" s="192"/>
      <c r="J472" s="192"/>
      <c r="K472" s="192"/>
      <c r="L472" s="192"/>
      <c r="M472" s="192"/>
      <c r="N472" s="192"/>
      <c r="O472" s="192"/>
      <c r="P472" s="192"/>
      <c r="Q472" s="192"/>
      <c r="R472" s="192"/>
      <c r="S472" s="192"/>
      <c r="T472" s="192"/>
      <c r="U472" s="192"/>
      <c r="V472" s="192"/>
      <c r="W472" s="192"/>
      <c r="X472" s="192"/>
      <c r="Y472" s="192"/>
      <c r="Z472" s="192"/>
    </row>
    <row r="473" spans="1:26" ht="17.25" customHeight="1" x14ac:dyDescent="0.2">
      <c r="A473" s="258"/>
      <c r="B473" s="192"/>
      <c r="C473" s="192"/>
      <c r="D473" s="192"/>
      <c r="E473" s="192"/>
      <c r="F473" s="218"/>
      <c r="G473" s="192"/>
      <c r="H473" s="192"/>
      <c r="I473" s="192"/>
      <c r="J473" s="192"/>
      <c r="K473" s="192"/>
      <c r="L473" s="192"/>
      <c r="M473" s="192"/>
      <c r="N473" s="192"/>
      <c r="O473" s="192"/>
      <c r="P473" s="192"/>
      <c r="Q473" s="192"/>
      <c r="R473" s="192"/>
      <c r="S473" s="192"/>
      <c r="T473" s="192"/>
      <c r="U473" s="192"/>
      <c r="V473" s="192"/>
      <c r="W473" s="192"/>
      <c r="X473" s="192"/>
      <c r="Y473" s="192"/>
      <c r="Z473" s="192"/>
    </row>
    <row r="474" spans="1:26" ht="17.25" customHeight="1" x14ac:dyDescent="0.2">
      <c r="A474" s="258"/>
      <c r="B474" s="192"/>
      <c r="C474" s="192"/>
      <c r="D474" s="192"/>
      <c r="E474" s="192"/>
      <c r="F474" s="218"/>
      <c r="G474" s="192"/>
      <c r="H474" s="192"/>
      <c r="I474" s="192"/>
      <c r="J474" s="192"/>
      <c r="K474" s="192"/>
      <c r="L474" s="192"/>
      <c r="M474" s="192"/>
      <c r="N474" s="192"/>
      <c r="O474" s="192"/>
      <c r="P474" s="192"/>
      <c r="Q474" s="192"/>
      <c r="R474" s="192"/>
      <c r="S474" s="192"/>
      <c r="T474" s="192"/>
      <c r="U474" s="192"/>
      <c r="V474" s="192"/>
      <c r="W474" s="192"/>
      <c r="X474" s="192"/>
      <c r="Y474" s="192"/>
      <c r="Z474" s="192"/>
    </row>
    <row r="475" spans="1:26" ht="17.25" customHeight="1" x14ac:dyDescent="0.2">
      <c r="A475" s="258"/>
      <c r="B475" s="192"/>
      <c r="C475" s="192"/>
      <c r="D475" s="192"/>
      <c r="E475" s="192"/>
      <c r="F475" s="218"/>
      <c r="G475" s="192"/>
      <c r="H475" s="192"/>
      <c r="I475" s="192"/>
      <c r="J475" s="192"/>
      <c r="K475" s="192"/>
      <c r="L475" s="192"/>
      <c r="M475" s="192"/>
      <c r="N475" s="192"/>
      <c r="O475" s="192"/>
      <c r="P475" s="192"/>
      <c r="Q475" s="192"/>
      <c r="R475" s="192"/>
      <c r="S475" s="192"/>
      <c r="T475" s="192"/>
      <c r="U475" s="192"/>
      <c r="V475" s="192"/>
      <c r="W475" s="192"/>
      <c r="X475" s="192"/>
      <c r="Y475" s="192"/>
      <c r="Z475" s="192"/>
    </row>
    <row r="476" spans="1:26" ht="17.25" customHeight="1" x14ac:dyDescent="0.2">
      <c r="A476" s="258"/>
      <c r="B476" s="192"/>
      <c r="C476" s="192"/>
      <c r="D476" s="192"/>
      <c r="E476" s="192"/>
      <c r="F476" s="218"/>
      <c r="G476" s="192"/>
      <c r="H476" s="192"/>
      <c r="I476" s="192"/>
      <c r="J476" s="192"/>
      <c r="K476" s="192"/>
      <c r="L476" s="192"/>
      <c r="M476" s="192"/>
      <c r="N476" s="192"/>
      <c r="O476" s="192"/>
      <c r="P476" s="192"/>
      <c r="Q476" s="192"/>
      <c r="R476" s="192"/>
      <c r="S476" s="192"/>
      <c r="T476" s="192"/>
      <c r="U476" s="192"/>
      <c r="V476" s="192"/>
      <c r="W476" s="192"/>
      <c r="X476" s="192"/>
      <c r="Y476" s="192"/>
      <c r="Z476" s="192"/>
    </row>
    <row r="477" spans="1:26" ht="17.25" customHeight="1" x14ac:dyDescent="0.2">
      <c r="A477" s="258"/>
      <c r="B477" s="192"/>
      <c r="C477" s="192"/>
      <c r="D477" s="192"/>
      <c r="E477" s="192"/>
      <c r="F477" s="218"/>
      <c r="G477" s="192"/>
      <c r="H477" s="192"/>
      <c r="I477" s="192"/>
      <c r="J477" s="192"/>
      <c r="K477" s="192"/>
      <c r="L477" s="192"/>
      <c r="M477" s="192"/>
      <c r="N477" s="192"/>
      <c r="O477" s="192"/>
      <c r="P477" s="192"/>
      <c r="Q477" s="192"/>
      <c r="R477" s="192"/>
      <c r="S477" s="192"/>
      <c r="T477" s="192"/>
      <c r="U477" s="192"/>
      <c r="V477" s="192"/>
      <c r="W477" s="192"/>
      <c r="X477" s="192"/>
      <c r="Y477" s="192"/>
      <c r="Z477" s="192"/>
    </row>
    <row r="478" spans="1:26" ht="17.25" customHeight="1" x14ac:dyDescent="0.2">
      <c r="A478" s="258"/>
      <c r="B478" s="192"/>
      <c r="C478" s="192"/>
      <c r="D478" s="192"/>
      <c r="E478" s="192"/>
      <c r="F478" s="218"/>
      <c r="G478" s="192"/>
      <c r="H478" s="192"/>
      <c r="I478" s="192"/>
      <c r="J478" s="192"/>
      <c r="K478" s="192"/>
      <c r="L478" s="192"/>
      <c r="M478" s="192"/>
      <c r="N478" s="192"/>
      <c r="O478" s="192"/>
      <c r="P478" s="192"/>
      <c r="Q478" s="192"/>
      <c r="R478" s="192"/>
      <c r="S478" s="192"/>
      <c r="T478" s="192"/>
      <c r="U478" s="192"/>
      <c r="V478" s="192"/>
      <c r="W478" s="192"/>
      <c r="X478" s="192"/>
      <c r="Y478" s="192"/>
      <c r="Z478" s="192"/>
    </row>
    <row r="479" spans="1:26" ht="17.25" customHeight="1" x14ac:dyDescent="0.2">
      <c r="A479" s="258"/>
      <c r="B479" s="192"/>
      <c r="C479" s="192"/>
      <c r="D479" s="192"/>
      <c r="E479" s="192"/>
      <c r="F479" s="218"/>
      <c r="G479" s="192"/>
      <c r="H479" s="192"/>
      <c r="I479" s="192"/>
      <c r="J479" s="192"/>
      <c r="K479" s="192"/>
      <c r="L479" s="192"/>
      <c r="M479" s="192"/>
      <c r="N479" s="192"/>
      <c r="O479" s="192"/>
      <c r="P479" s="192"/>
      <c r="Q479" s="192"/>
      <c r="R479" s="192"/>
      <c r="S479" s="192"/>
      <c r="T479" s="192"/>
      <c r="U479" s="192"/>
      <c r="V479" s="192"/>
      <c r="W479" s="192"/>
      <c r="X479" s="192"/>
      <c r="Y479" s="192"/>
      <c r="Z479" s="192"/>
    </row>
    <row r="480" spans="1:26" ht="17.25" customHeight="1" x14ac:dyDescent="0.2">
      <c r="A480" s="258"/>
      <c r="B480" s="192"/>
      <c r="C480" s="192"/>
      <c r="D480" s="192"/>
      <c r="E480" s="192"/>
      <c r="F480" s="218"/>
      <c r="G480" s="192"/>
      <c r="H480" s="192"/>
      <c r="I480" s="192"/>
      <c r="J480" s="192"/>
      <c r="K480" s="192"/>
      <c r="L480" s="192"/>
      <c r="M480" s="192"/>
      <c r="N480" s="192"/>
      <c r="O480" s="192"/>
      <c r="P480" s="192"/>
      <c r="Q480" s="192"/>
      <c r="R480" s="192"/>
      <c r="S480" s="192"/>
      <c r="T480" s="192"/>
      <c r="U480" s="192"/>
      <c r="V480" s="192"/>
      <c r="W480" s="192"/>
      <c r="X480" s="192"/>
      <c r="Y480" s="192"/>
      <c r="Z480" s="192"/>
    </row>
    <row r="481" spans="1:26" ht="17.25" customHeight="1" x14ac:dyDescent="0.2">
      <c r="A481" s="258"/>
      <c r="B481" s="192"/>
      <c r="C481" s="192"/>
      <c r="D481" s="192"/>
      <c r="E481" s="192"/>
      <c r="F481" s="218"/>
      <c r="G481" s="192"/>
      <c r="H481" s="192"/>
      <c r="I481" s="192"/>
      <c r="J481" s="192"/>
      <c r="K481" s="192"/>
      <c r="L481" s="192"/>
      <c r="M481" s="192"/>
      <c r="N481" s="192"/>
      <c r="O481" s="192"/>
      <c r="P481" s="192"/>
      <c r="Q481" s="192"/>
      <c r="R481" s="192"/>
      <c r="S481" s="192"/>
      <c r="T481" s="192"/>
      <c r="U481" s="192"/>
      <c r="V481" s="192"/>
      <c r="W481" s="192"/>
      <c r="X481" s="192"/>
      <c r="Y481" s="192"/>
      <c r="Z481" s="192"/>
    </row>
    <row r="482" spans="1:26" ht="17.25" customHeight="1" x14ac:dyDescent="0.2">
      <c r="A482" s="258"/>
      <c r="B482" s="192"/>
      <c r="C482" s="192"/>
      <c r="D482" s="192"/>
      <c r="E482" s="192"/>
      <c r="F482" s="218"/>
      <c r="G482" s="192"/>
      <c r="H482" s="192"/>
      <c r="I482" s="192"/>
      <c r="J482" s="192"/>
      <c r="K482" s="192"/>
      <c r="L482" s="192"/>
      <c r="M482" s="192"/>
      <c r="N482" s="192"/>
      <c r="O482" s="192"/>
      <c r="P482" s="192"/>
      <c r="Q482" s="192"/>
      <c r="R482" s="192"/>
      <c r="S482" s="192"/>
      <c r="T482" s="192"/>
      <c r="U482" s="192"/>
      <c r="V482" s="192"/>
      <c r="W482" s="192"/>
      <c r="X482" s="192"/>
      <c r="Y482" s="192"/>
      <c r="Z482" s="192"/>
    </row>
    <row r="483" spans="1:26" ht="17.25" customHeight="1" x14ac:dyDescent="0.2">
      <c r="A483" s="258"/>
      <c r="B483" s="192"/>
      <c r="C483" s="192"/>
      <c r="D483" s="192"/>
      <c r="E483" s="192"/>
      <c r="F483" s="218"/>
      <c r="G483" s="192"/>
      <c r="H483" s="192"/>
      <c r="I483" s="192"/>
      <c r="J483" s="192"/>
      <c r="K483" s="192"/>
      <c r="L483" s="192"/>
      <c r="M483" s="192"/>
      <c r="N483" s="192"/>
      <c r="O483" s="192"/>
      <c r="P483" s="192"/>
      <c r="Q483" s="192"/>
      <c r="R483" s="192"/>
      <c r="S483" s="192"/>
      <c r="T483" s="192"/>
      <c r="U483" s="192"/>
      <c r="V483" s="192"/>
      <c r="W483" s="192"/>
      <c r="X483" s="192"/>
      <c r="Y483" s="192"/>
      <c r="Z483" s="192"/>
    </row>
    <row r="484" spans="1:26" ht="17.25" customHeight="1" x14ac:dyDescent="0.2">
      <c r="A484" s="258"/>
      <c r="B484" s="192"/>
      <c r="C484" s="192"/>
      <c r="D484" s="192"/>
      <c r="E484" s="192"/>
      <c r="F484" s="218"/>
      <c r="G484" s="192"/>
      <c r="H484" s="192"/>
      <c r="I484" s="192"/>
      <c r="J484" s="192"/>
      <c r="K484" s="192"/>
      <c r="L484" s="192"/>
      <c r="M484" s="192"/>
      <c r="N484" s="192"/>
      <c r="O484" s="192"/>
      <c r="P484" s="192"/>
      <c r="Q484" s="192"/>
      <c r="R484" s="192"/>
      <c r="S484" s="192"/>
      <c r="T484" s="192"/>
      <c r="U484" s="192"/>
      <c r="V484" s="192"/>
      <c r="W484" s="192"/>
      <c r="X484" s="192"/>
      <c r="Y484" s="192"/>
      <c r="Z484" s="192"/>
    </row>
    <row r="485" spans="1:26" ht="17.25" customHeight="1" x14ac:dyDescent="0.2">
      <c r="A485" s="258"/>
      <c r="B485" s="192"/>
      <c r="C485" s="192"/>
      <c r="D485" s="192"/>
      <c r="E485" s="192"/>
      <c r="F485" s="218"/>
      <c r="G485" s="192"/>
      <c r="H485" s="192"/>
      <c r="I485" s="192"/>
      <c r="J485" s="192"/>
      <c r="K485" s="192"/>
      <c r="L485" s="192"/>
      <c r="M485" s="192"/>
      <c r="N485" s="192"/>
      <c r="O485" s="192"/>
      <c r="P485" s="192"/>
      <c r="Q485" s="192"/>
      <c r="R485" s="192"/>
      <c r="S485" s="192"/>
      <c r="T485" s="192"/>
      <c r="U485" s="192"/>
      <c r="V485" s="192"/>
      <c r="W485" s="192"/>
      <c r="X485" s="192"/>
      <c r="Y485" s="192"/>
      <c r="Z485" s="192"/>
    </row>
    <row r="486" spans="1:26" ht="17.25" customHeight="1" x14ac:dyDescent="0.2">
      <c r="A486" s="258"/>
      <c r="B486" s="192"/>
      <c r="C486" s="192"/>
      <c r="D486" s="192"/>
      <c r="E486" s="192"/>
      <c r="F486" s="218"/>
      <c r="G486" s="192"/>
      <c r="H486" s="192"/>
      <c r="I486" s="192"/>
      <c r="J486" s="192"/>
      <c r="K486" s="192"/>
      <c r="L486" s="192"/>
      <c r="M486" s="192"/>
      <c r="N486" s="192"/>
      <c r="O486" s="192"/>
      <c r="P486" s="192"/>
      <c r="Q486" s="192"/>
      <c r="R486" s="192"/>
      <c r="S486" s="192"/>
      <c r="T486" s="192"/>
      <c r="U486" s="192"/>
      <c r="V486" s="192"/>
      <c r="W486" s="192"/>
      <c r="X486" s="192"/>
      <c r="Y486" s="192"/>
      <c r="Z486" s="192"/>
    </row>
    <row r="487" spans="1:26" ht="17.25" customHeight="1" x14ac:dyDescent="0.2">
      <c r="A487" s="258"/>
      <c r="B487" s="192"/>
      <c r="C487" s="192"/>
      <c r="D487" s="192"/>
      <c r="E487" s="192"/>
      <c r="F487" s="218"/>
      <c r="G487" s="192"/>
      <c r="H487" s="192"/>
      <c r="I487" s="192"/>
      <c r="J487" s="192"/>
      <c r="K487" s="192"/>
      <c r="L487" s="192"/>
      <c r="M487" s="192"/>
      <c r="N487" s="192"/>
      <c r="O487" s="192"/>
      <c r="P487" s="192"/>
      <c r="Q487" s="192"/>
      <c r="R487" s="192"/>
      <c r="S487" s="192"/>
      <c r="T487" s="192"/>
      <c r="U487" s="192"/>
      <c r="V487" s="192"/>
      <c r="W487" s="192"/>
      <c r="X487" s="192"/>
      <c r="Y487" s="192"/>
      <c r="Z487" s="192"/>
    </row>
    <row r="488" spans="1:26" ht="17.25" customHeight="1" x14ac:dyDescent="0.2">
      <c r="A488" s="258"/>
      <c r="B488" s="192"/>
      <c r="C488" s="192"/>
      <c r="D488" s="192"/>
      <c r="E488" s="192"/>
      <c r="F488" s="218"/>
      <c r="G488" s="192"/>
      <c r="H488" s="192"/>
      <c r="I488" s="192"/>
      <c r="J488" s="192"/>
      <c r="K488" s="192"/>
      <c r="L488" s="192"/>
      <c r="M488" s="192"/>
      <c r="N488" s="192"/>
      <c r="O488" s="192"/>
      <c r="P488" s="192"/>
      <c r="Q488" s="192"/>
      <c r="R488" s="192"/>
      <c r="S488" s="192"/>
      <c r="T488" s="192"/>
      <c r="U488" s="192"/>
      <c r="V488" s="192"/>
      <c r="W488" s="192"/>
      <c r="X488" s="192"/>
      <c r="Y488" s="192"/>
      <c r="Z488" s="192"/>
    </row>
    <row r="489" spans="1:26" ht="17.25" customHeight="1" x14ac:dyDescent="0.2">
      <c r="A489" s="258"/>
      <c r="B489" s="192"/>
      <c r="C489" s="192"/>
      <c r="D489" s="192"/>
      <c r="E489" s="192"/>
      <c r="F489" s="218"/>
      <c r="G489" s="192"/>
      <c r="H489" s="192"/>
      <c r="I489" s="192"/>
      <c r="J489" s="192"/>
      <c r="K489" s="192"/>
      <c r="L489" s="192"/>
      <c r="M489" s="192"/>
      <c r="N489" s="192"/>
      <c r="O489" s="192"/>
      <c r="P489" s="192"/>
      <c r="Q489" s="192"/>
      <c r="R489" s="192"/>
      <c r="S489" s="192"/>
      <c r="T489" s="192"/>
      <c r="U489" s="192"/>
      <c r="V489" s="192"/>
      <c r="W489" s="192"/>
      <c r="X489" s="192"/>
      <c r="Y489" s="192"/>
      <c r="Z489" s="192"/>
    </row>
    <row r="490" spans="1:26" ht="17.25" customHeight="1" x14ac:dyDescent="0.2">
      <c r="A490" s="258"/>
      <c r="B490" s="192"/>
      <c r="C490" s="192"/>
      <c r="D490" s="192"/>
      <c r="E490" s="192"/>
      <c r="F490" s="218"/>
      <c r="G490" s="192"/>
      <c r="H490" s="192"/>
      <c r="I490" s="192"/>
      <c r="J490" s="192"/>
      <c r="K490" s="192"/>
      <c r="L490" s="192"/>
      <c r="M490" s="192"/>
      <c r="N490" s="192"/>
      <c r="O490" s="192"/>
      <c r="P490" s="192"/>
      <c r="Q490" s="192"/>
      <c r="R490" s="192"/>
      <c r="S490" s="192"/>
      <c r="T490" s="192"/>
      <c r="U490" s="192"/>
      <c r="V490" s="192"/>
      <c r="W490" s="192"/>
      <c r="X490" s="192"/>
      <c r="Y490" s="192"/>
      <c r="Z490" s="192"/>
    </row>
    <row r="491" spans="1:26" ht="17.25" customHeight="1" x14ac:dyDescent="0.2">
      <c r="A491" s="258"/>
      <c r="B491" s="192"/>
      <c r="C491" s="192"/>
      <c r="D491" s="192"/>
      <c r="E491" s="192"/>
      <c r="F491" s="218"/>
      <c r="G491" s="192"/>
      <c r="H491" s="192"/>
      <c r="I491" s="192"/>
      <c r="J491" s="192"/>
      <c r="K491" s="192"/>
      <c r="L491" s="192"/>
      <c r="M491" s="192"/>
      <c r="N491" s="192"/>
      <c r="O491" s="192"/>
      <c r="P491" s="192"/>
      <c r="Q491" s="192"/>
      <c r="R491" s="192"/>
      <c r="S491" s="192"/>
      <c r="T491" s="192"/>
      <c r="U491" s="192"/>
      <c r="V491" s="192"/>
      <c r="W491" s="192"/>
      <c r="X491" s="192"/>
      <c r="Y491" s="192"/>
      <c r="Z491" s="192"/>
    </row>
    <row r="492" spans="1:26" ht="17.25" customHeight="1" x14ac:dyDescent="0.2">
      <c r="A492" s="258"/>
      <c r="B492" s="192"/>
      <c r="C492" s="192"/>
      <c r="D492" s="192"/>
      <c r="E492" s="192"/>
      <c r="F492" s="218"/>
      <c r="G492" s="192"/>
      <c r="H492" s="192"/>
      <c r="I492" s="192"/>
      <c r="J492" s="192"/>
      <c r="K492" s="192"/>
      <c r="L492" s="192"/>
      <c r="M492" s="192"/>
      <c r="N492" s="192"/>
      <c r="O492" s="192"/>
      <c r="P492" s="192"/>
      <c r="Q492" s="192"/>
      <c r="R492" s="192"/>
      <c r="S492" s="192"/>
      <c r="T492" s="192"/>
      <c r="U492" s="192"/>
      <c r="V492" s="192"/>
      <c r="W492" s="192"/>
      <c r="X492" s="192"/>
      <c r="Y492" s="192"/>
      <c r="Z492" s="192"/>
    </row>
    <row r="493" spans="1:26" ht="17.25" customHeight="1" x14ac:dyDescent="0.2">
      <c r="A493" s="258"/>
      <c r="B493" s="192"/>
      <c r="C493" s="192"/>
      <c r="D493" s="192"/>
      <c r="E493" s="192"/>
      <c r="F493" s="218"/>
      <c r="G493" s="192"/>
      <c r="H493" s="192"/>
      <c r="I493" s="192"/>
      <c r="J493" s="192"/>
      <c r="K493" s="192"/>
      <c r="L493" s="192"/>
      <c r="M493" s="192"/>
      <c r="N493" s="192"/>
      <c r="O493" s="192"/>
      <c r="P493" s="192"/>
      <c r="Q493" s="192"/>
      <c r="R493" s="192"/>
      <c r="S493" s="192"/>
      <c r="T493" s="192"/>
      <c r="U493" s="192"/>
      <c r="V493" s="192"/>
      <c r="W493" s="192"/>
      <c r="X493" s="192"/>
      <c r="Y493" s="192"/>
      <c r="Z493" s="192"/>
    </row>
    <row r="494" spans="1:26" ht="17.25" customHeight="1" x14ac:dyDescent="0.2">
      <c r="A494" s="258"/>
      <c r="B494" s="192"/>
      <c r="C494" s="192"/>
      <c r="D494" s="192"/>
      <c r="E494" s="192"/>
      <c r="F494" s="218"/>
      <c r="G494" s="192"/>
      <c r="H494" s="192"/>
      <c r="I494" s="192"/>
      <c r="J494" s="192"/>
      <c r="K494" s="192"/>
      <c r="L494" s="192"/>
      <c r="M494" s="192"/>
      <c r="N494" s="192"/>
      <c r="O494" s="192"/>
      <c r="P494" s="192"/>
      <c r="Q494" s="192"/>
      <c r="R494" s="192"/>
      <c r="S494" s="192"/>
      <c r="T494" s="192"/>
      <c r="U494" s="192"/>
      <c r="V494" s="192"/>
      <c r="W494" s="192"/>
      <c r="X494" s="192"/>
      <c r="Y494" s="192"/>
      <c r="Z494" s="192"/>
    </row>
    <row r="495" spans="1:26" ht="17.25" customHeight="1" x14ac:dyDescent="0.2">
      <c r="A495" s="258"/>
      <c r="B495" s="192"/>
      <c r="C495" s="192"/>
      <c r="D495" s="192"/>
      <c r="E495" s="192"/>
      <c r="F495" s="218"/>
      <c r="G495" s="192"/>
      <c r="H495" s="192"/>
      <c r="I495" s="192"/>
      <c r="J495" s="192"/>
      <c r="K495" s="192"/>
      <c r="L495" s="192"/>
      <c r="M495" s="192"/>
      <c r="N495" s="192"/>
      <c r="O495" s="192"/>
      <c r="P495" s="192"/>
      <c r="Q495" s="192"/>
      <c r="R495" s="192"/>
      <c r="S495" s="192"/>
      <c r="T495" s="192"/>
      <c r="U495" s="192"/>
      <c r="V495" s="192"/>
      <c r="W495" s="192"/>
      <c r="X495" s="192"/>
      <c r="Y495" s="192"/>
      <c r="Z495" s="192"/>
    </row>
    <row r="496" spans="1:26" ht="17.25" customHeight="1" x14ac:dyDescent="0.2">
      <c r="A496" s="258"/>
      <c r="B496" s="192"/>
      <c r="C496" s="192"/>
      <c r="D496" s="192"/>
      <c r="E496" s="192"/>
      <c r="F496" s="218"/>
      <c r="G496" s="192"/>
      <c r="H496" s="192"/>
      <c r="I496" s="192"/>
      <c r="J496" s="192"/>
      <c r="K496" s="192"/>
      <c r="L496" s="192"/>
      <c r="M496" s="192"/>
      <c r="N496" s="192"/>
      <c r="O496" s="192"/>
      <c r="P496" s="192"/>
      <c r="Q496" s="192"/>
      <c r="R496" s="192"/>
      <c r="S496" s="192"/>
      <c r="T496" s="192"/>
      <c r="U496" s="192"/>
      <c r="V496" s="192"/>
      <c r="W496" s="192"/>
      <c r="X496" s="192"/>
      <c r="Y496" s="192"/>
      <c r="Z496" s="192"/>
    </row>
    <row r="497" spans="1:26" ht="17.25" customHeight="1" x14ac:dyDescent="0.2">
      <c r="A497" s="258"/>
      <c r="B497" s="192"/>
      <c r="C497" s="192"/>
      <c r="D497" s="192"/>
      <c r="E497" s="192"/>
      <c r="F497" s="218"/>
      <c r="G497" s="192"/>
      <c r="H497" s="192"/>
      <c r="I497" s="192"/>
      <c r="J497" s="192"/>
      <c r="K497" s="192"/>
      <c r="L497" s="192"/>
      <c r="M497" s="192"/>
      <c r="N497" s="192"/>
      <c r="O497" s="192"/>
      <c r="P497" s="192"/>
      <c r="Q497" s="192"/>
      <c r="R497" s="192"/>
      <c r="S497" s="192"/>
      <c r="T497" s="192"/>
      <c r="U497" s="192"/>
      <c r="V497" s="192"/>
      <c r="W497" s="192"/>
      <c r="X497" s="192"/>
      <c r="Y497" s="192"/>
      <c r="Z497" s="192"/>
    </row>
    <row r="498" spans="1:26" ht="17.25" customHeight="1" x14ac:dyDescent="0.2">
      <c r="A498" s="258"/>
      <c r="B498" s="192"/>
      <c r="C498" s="192"/>
      <c r="D498" s="192"/>
      <c r="E498" s="192"/>
      <c r="F498" s="218"/>
      <c r="G498" s="192"/>
      <c r="H498" s="192"/>
      <c r="I498" s="192"/>
      <c r="J498" s="192"/>
      <c r="K498" s="192"/>
      <c r="L498" s="192"/>
      <c r="M498" s="192"/>
      <c r="N498" s="192"/>
      <c r="O498" s="192"/>
      <c r="P498" s="192"/>
      <c r="Q498" s="192"/>
      <c r="R498" s="192"/>
      <c r="S498" s="192"/>
      <c r="T498" s="192"/>
      <c r="U498" s="192"/>
      <c r="V498" s="192"/>
      <c r="W498" s="192"/>
      <c r="X498" s="192"/>
      <c r="Y498" s="192"/>
      <c r="Z498" s="192"/>
    </row>
    <row r="499" spans="1:26" ht="17.25" customHeight="1" x14ac:dyDescent="0.2">
      <c r="A499" s="258"/>
      <c r="B499" s="192"/>
      <c r="C499" s="192"/>
      <c r="D499" s="192"/>
      <c r="E499" s="192"/>
      <c r="F499" s="218"/>
      <c r="G499" s="192"/>
      <c r="H499" s="192"/>
      <c r="I499" s="192"/>
      <c r="J499" s="192"/>
      <c r="K499" s="192"/>
      <c r="L499" s="192"/>
      <c r="M499" s="192"/>
      <c r="N499" s="192"/>
      <c r="O499" s="192"/>
      <c r="P499" s="192"/>
      <c r="Q499" s="192"/>
      <c r="R499" s="192"/>
      <c r="S499" s="192"/>
      <c r="T499" s="192"/>
      <c r="U499" s="192"/>
      <c r="V499" s="192"/>
      <c r="W499" s="192"/>
      <c r="X499" s="192"/>
      <c r="Y499" s="192"/>
      <c r="Z499" s="192"/>
    </row>
    <row r="500" spans="1:26" ht="17.25" customHeight="1" x14ac:dyDescent="0.2">
      <c r="A500" s="258"/>
      <c r="B500" s="192"/>
      <c r="C500" s="192"/>
      <c r="D500" s="192"/>
      <c r="E500" s="192"/>
      <c r="F500" s="218"/>
      <c r="G500" s="192"/>
      <c r="H500" s="192"/>
      <c r="I500" s="192"/>
      <c r="J500" s="192"/>
      <c r="K500" s="192"/>
      <c r="L500" s="192"/>
      <c r="M500" s="192"/>
      <c r="N500" s="192"/>
      <c r="O500" s="192"/>
      <c r="P500" s="192"/>
      <c r="Q500" s="192"/>
      <c r="R500" s="192"/>
      <c r="S500" s="192"/>
      <c r="T500" s="192"/>
      <c r="U500" s="192"/>
      <c r="V500" s="192"/>
      <c r="W500" s="192"/>
      <c r="X500" s="192"/>
      <c r="Y500" s="192"/>
      <c r="Z500" s="192"/>
    </row>
    <row r="501" spans="1:26" ht="17.25" customHeight="1" x14ac:dyDescent="0.2">
      <c r="A501" s="258"/>
      <c r="B501" s="192"/>
      <c r="C501" s="192"/>
      <c r="D501" s="192"/>
      <c r="E501" s="192"/>
      <c r="F501" s="218"/>
      <c r="G501" s="192"/>
      <c r="H501" s="192"/>
      <c r="I501" s="192"/>
      <c r="J501" s="192"/>
      <c r="K501" s="192"/>
      <c r="L501" s="192"/>
      <c r="M501" s="192"/>
      <c r="N501" s="192"/>
      <c r="O501" s="192"/>
      <c r="P501" s="192"/>
      <c r="Q501" s="192"/>
      <c r="R501" s="192"/>
      <c r="S501" s="192"/>
      <c r="T501" s="192"/>
      <c r="U501" s="192"/>
      <c r="V501" s="192"/>
      <c r="W501" s="192"/>
      <c r="X501" s="192"/>
      <c r="Y501" s="192"/>
      <c r="Z501" s="192"/>
    </row>
    <row r="502" spans="1:26" ht="17.25" customHeight="1" x14ac:dyDescent="0.2">
      <c r="A502" s="258"/>
      <c r="B502" s="192"/>
      <c r="C502" s="192"/>
      <c r="D502" s="192"/>
      <c r="E502" s="192"/>
      <c r="F502" s="218"/>
      <c r="G502" s="192"/>
      <c r="H502" s="192"/>
      <c r="I502" s="192"/>
      <c r="J502" s="192"/>
      <c r="K502" s="192"/>
      <c r="L502" s="192"/>
      <c r="M502" s="192"/>
      <c r="N502" s="192"/>
      <c r="O502" s="192"/>
      <c r="P502" s="192"/>
      <c r="Q502" s="192"/>
      <c r="R502" s="192"/>
      <c r="S502" s="192"/>
      <c r="T502" s="192"/>
      <c r="U502" s="192"/>
      <c r="V502" s="192"/>
      <c r="W502" s="192"/>
      <c r="X502" s="192"/>
      <c r="Y502" s="192"/>
      <c r="Z502" s="192"/>
    </row>
    <row r="503" spans="1:26" ht="17.25" customHeight="1" x14ac:dyDescent="0.2">
      <c r="A503" s="258"/>
      <c r="B503" s="192"/>
      <c r="C503" s="192"/>
      <c r="D503" s="192"/>
      <c r="E503" s="192"/>
      <c r="F503" s="218"/>
      <c r="G503" s="192"/>
      <c r="H503" s="192"/>
      <c r="I503" s="192"/>
      <c r="J503" s="192"/>
      <c r="K503" s="192"/>
      <c r="L503" s="192"/>
      <c r="M503" s="192"/>
      <c r="N503" s="192"/>
      <c r="O503" s="192"/>
      <c r="P503" s="192"/>
      <c r="Q503" s="192"/>
      <c r="R503" s="192"/>
      <c r="S503" s="192"/>
      <c r="T503" s="192"/>
      <c r="U503" s="192"/>
      <c r="V503" s="192"/>
      <c r="W503" s="192"/>
      <c r="X503" s="192"/>
      <c r="Y503" s="192"/>
      <c r="Z503" s="192"/>
    </row>
    <row r="504" spans="1:26" ht="17.25" customHeight="1" x14ac:dyDescent="0.2">
      <c r="A504" s="258"/>
      <c r="B504" s="192"/>
      <c r="C504" s="192"/>
      <c r="D504" s="192"/>
      <c r="E504" s="192"/>
      <c r="F504" s="218"/>
      <c r="G504" s="192"/>
      <c r="H504" s="192"/>
      <c r="I504" s="192"/>
      <c r="J504" s="192"/>
      <c r="K504" s="192"/>
      <c r="L504" s="192"/>
      <c r="M504" s="192"/>
      <c r="N504" s="192"/>
      <c r="O504" s="192"/>
      <c r="P504" s="192"/>
      <c r="Q504" s="192"/>
      <c r="R504" s="192"/>
      <c r="S504" s="192"/>
      <c r="T504" s="192"/>
      <c r="U504" s="192"/>
      <c r="V504" s="192"/>
      <c r="W504" s="192"/>
      <c r="X504" s="192"/>
      <c r="Y504" s="192"/>
      <c r="Z504" s="192"/>
    </row>
    <row r="505" spans="1:26" ht="17.25" customHeight="1" x14ac:dyDescent="0.2">
      <c r="A505" s="258"/>
      <c r="B505" s="192"/>
      <c r="C505" s="192"/>
      <c r="D505" s="192"/>
      <c r="E505" s="192"/>
      <c r="F505" s="218"/>
      <c r="G505" s="192"/>
      <c r="H505" s="192"/>
      <c r="I505" s="192"/>
      <c r="J505" s="192"/>
      <c r="K505" s="192"/>
      <c r="L505" s="192"/>
      <c r="M505" s="192"/>
      <c r="N505" s="192"/>
      <c r="O505" s="192"/>
      <c r="P505" s="192"/>
      <c r="Q505" s="192"/>
      <c r="R505" s="192"/>
      <c r="S505" s="192"/>
      <c r="T505" s="192"/>
      <c r="U505" s="192"/>
      <c r="V505" s="192"/>
      <c r="W505" s="192"/>
      <c r="X505" s="192"/>
      <c r="Y505" s="192"/>
      <c r="Z505" s="192"/>
    </row>
    <row r="506" spans="1:26" ht="17.25" customHeight="1" x14ac:dyDescent="0.2">
      <c r="A506" s="258"/>
      <c r="B506" s="192"/>
      <c r="C506" s="192"/>
      <c r="D506" s="192"/>
      <c r="E506" s="192"/>
      <c r="F506" s="218"/>
      <c r="G506" s="192"/>
      <c r="H506" s="192"/>
      <c r="I506" s="192"/>
      <c r="J506" s="192"/>
      <c r="K506" s="192"/>
      <c r="L506" s="192"/>
      <c r="M506" s="192"/>
      <c r="N506" s="192"/>
      <c r="O506" s="192"/>
      <c r="P506" s="192"/>
      <c r="Q506" s="192"/>
      <c r="R506" s="192"/>
      <c r="S506" s="192"/>
      <c r="T506" s="192"/>
      <c r="U506" s="192"/>
      <c r="V506" s="192"/>
      <c r="W506" s="192"/>
      <c r="X506" s="192"/>
      <c r="Y506" s="192"/>
      <c r="Z506" s="192"/>
    </row>
    <row r="507" spans="1:26" ht="17.25" customHeight="1" x14ac:dyDescent="0.2">
      <c r="A507" s="258"/>
      <c r="B507" s="192"/>
      <c r="C507" s="192"/>
      <c r="D507" s="192"/>
      <c r="E507" s="192"/>
      <c r="F507" s="218"/>
      <c r="G507" s="192"/>
      <c r="H507" s="192"/>
      <c r="I507" s="192"/>
      <c r="J507" s="192"/>
      <c r="K507" s="192"/>
      <c r="L507" s="192"/>
      <c r="M507" s="192"/>
      <c r="N507" s="192"/>
      <c r="O507" s="192"/>
      <c r="P507" s="192"/>
      <c r="Q507" s="192"/>
      <c r="R507" s="192"/>
      <c r="S507" s="192"/>
      <c r="T507" s="192"/>
      <c r="U507" s="192"/>
      <c r="V507" s="192"/>
      <c r="W507" s="192"/>
      <c r="X507" s="192"/>
      <c r="Y507" s="192"/>
      <c r="Z507" s="192"/>
    </row>
    <row r="508" spans="1:26" ht="17.25" customHeight="1" x14ac:dyDescent="0.2">
      <c r="A508" s="258"/>
      <c r="B508" s="192"/>
      <c r="C508" s="192"/>
      <c r="D508" s="192"/>
      <c r="E508" s="192"/>
      <c r="F508" s="218"/>
      <c r="G508" s="192"/>
      <c r="H508" s="192"/>
      <c r="I508" s="192"/>
      <c r="J508" s="192"/>
      <c r="K508" s="192"/>
      <c r="L508" s="192"/>
      <c r="M508" s="192"/>
      <c r="N508" s="192"/>
      <c r="O508" s="192"/>
      <c r="P508" s="192"/>
      <c r="Q508" s="192"/>
      <c r="R508" s="192"/>
      <c r="S508" s="192"/>
      <c r="T508" s="192"/>
      <c r="U508" s="192"/>
      <c r="V508" s="192"/>
      <c r="W508" s="192"/>
      <c r="X508" s="192"/>
      <c r="Y508" s="192"/>
      <c r="Z508" s="192"/>
    </row>
    <row r="509" spans="1:26" ht="17.25" customHeight="1" x14ac:dyDescent="0.2">
      <c r="A509" s="258"/>
      <c r="B509" s="192"/>
      <c r="C509" s="192"/>
      <c r="D509" s="192"/>
      <c r="E509" s="192"/>
      <c r="F509" s="218"/>
      <c r="G509" s="192"/>
      <c r="H509" s="192"/>
      <c r="I509" s="192"/>
      <c r="J509" s="192"/>
      <c r="K509" s="192"/>
      <c r="L509" s="192"/>
      <c r="M509" s="192"/>
      <c r="N509" s="192"/>
      <c r="O509" s="192"/>
      <c r="P509" s="192"/>
      <c r="Q509" s="192"/>
      <c r="R509" s="192"/>
      <c r="S509" s="192"/>
      <c r="T509" s="192"/>
      <c r="U509" s="192"/>
      <c r="V509" s="192"/>
      <c r="W509" s="192"/>
      <c r="X509" s="192"/>
      <c r="Y509" s="192"/>
      <c r="Z509" s="192"/>
    </row>
    <row r="510" spans="1:26" ht="17.25" customHeight="1" x14ac:dyDescent="0.2">
      <c r="A510" s="258"/>
      <c r="B510" s="192"/>
      <c r="C510" s="192"/>
      <c r="D510" s="192"/>
      <c r="E510" s="192"/>
      <c r="F510" s="218"/>
      <c r="G510" s="192"/>
      <c r="H510" s="192"/>
      <c r="I510" s="192"/>
      <c r="J510" s="192"/>
      <c r="K510" s="192"/>
      <c r="L510" s="192"/>
      <c r="M510" s="192"/>
      <c r="N510" s="192"/>
      <c r="O510" s="192"/>
      <c r="P510" s="192"/>
      <c r="Q510" s="192"/>
      <c r="R510" s="192"/>
      <c r="S510" s="192"/>
      <c r="T510" s="192"/>
      <c r="U510" s="192"/>
      <c r="V510" s="192"/>
      <c r="W510" s="192"/>
      <c r="X510" s="192"/>
      <c r="Y510" s="192"/>
      <c r="Z510" s="192"/>
    </row>
    <row r="511" spans="1:26" ht="17.25" customHeight="1" x14ac:dyDescent="0.2">
      <c r="A511" s="258"/>
      <c r="B511" s="192"/>
      <c r="C511" s="192"/>
      <c r="D511" s="192"/>
      <c r="E511" s="192"/>
      <c r="F511" s="218"/>
      <c r="G511" s="192"/>
      <c r="H511" s="192"/>
      <c r="I511" s="192"/>
      <c r="J511" s="192"/>
      <c r="K511" s="192"/>
      <c r="L511" s="192"/>
      <c r="M511" s="192"/>
      <c r="N511" s="192"/>
      <c r="O511" s="192"/>
      <c r="P511" s="192"/>
      <c r="Q511" s="192"/>
      <c r="R511" s="192"/>
      <c r="S511" s="192"/>
      <c r="T511" s="192"/>
      <c r="U511" s="192"/>
      <c r="V511" s="192"/>
      <c r="W511" s="192"/>
      <c r="X511" s="192"/>
      <c r="Y511" s="192"/>
      <c r="Z511" s="192"/>
    </row>
    <row r="512" spans="1:26" ht="17.25" customHeight="1" x14ac:dyDescent="0.2">
      <c r="A512" s="258"/>
      <c r="B512" s="192"/>
      <c r="C512" s="192"/>
      <c r="D512" s="192"/>
      <c r="E512" s="192"/>
      <c r="F512" s="218"/>
      <c r="G512" s="192"/>
      <c r="H512" s="192"/>
      <c r="I512" s="192"/>
      <c r="J512" s="192"/>
      <c r="K512" s="192"/>
      <c r="L512" s="192"/>
      <c r="M512" s="192"/>
      <c r="N512" s="192"/>
      <c r="O512" s="192"/>
      <c r="P512" s="192"/>
      <c r="Q512" s="192"/>
      <c r="R512" s="192"/>
      <c r="S512" s="192"/>
      <c r="T512" s="192"/>
      <c r="U512" s="192"/>
      <c r="V512" s="192"/>
      <c r="W512" s="192"/>
      <c r="X512" s="192"/>
      <c r="Y512" s="192"/>
      <c r="Z512" s="192"/>
    </row>
    <row r="513" spans="1:26" ht="17.25" customHeight="1" x14ac:dyDescent="0.2">
      <c r="A513" s="258"/>
      <c r="B513" s="192"/>
      <c r="C513" s="192"/>
      <c r="D513" s="192"/>
      <c r="E513" s="192"/>
      <c r="F513" s="218"/>
      <c r="G513" s="192"/>
      <c r="H513" s="192"/>
      <c r="I513" s="192"/>
      <c r="J513" s="192"/>
      <c r="K513" s="192"/>
      <c r="L513" s="192"/>
      <c r="M513" s="192"/>
      <c r="N513" s="192"/>
      <c r="O513" s="192"/>
      <c r="P513" s="192"/>
      <c r="Q513" s="192"/>
      <c r="R513" s="192"/>
      <c r="S513" s="192"/>
      <c r="T513" s="192"/>
      <c r="U513" s="192"/>
      <c r="V513" s="192"/>
      <c r="W513" s="192"/>
      <c r="X513" s="192"/>
      <c r="Y513" s="192"/>
      <c r="Z513" s="192"/>
    </row>
    <row r="514" spans="1:26" ht="17.25" customHeight="1" x14ac:dyDescent="0.2">
      <c r="A514" s="258"/>
      <c r="B514" s="192"/>
      <c r="C514" s="192"/>
      <c r="D514" s="192"/>
      <c r="E514" s="192"/>
      <c r="F514" s="218"/>
      <c r="G514" s="192"/>
      <c r="H514" s="192"/>
      <c r="I514" s="192"/>
      <c r="J514" s="192"/>
      <c r="K514" s="192"/>
      <c r="L514" s="192"/>
      <c r="M514" s="192"/>
      <c r="N514" s="192"/>
      <c r="O514" s="192"/>
      <c r="P514" s="192"/>
      <c r="Q514" s="192"/>
      <c r="R514" s="192"/>
      <c r="S514" s="192"/>
      <c r="T514" s="192"/>
      <c r="U514" s="192"/>
      <c r="V514" s="192"/>
      <c r="W514" s="192"/>
      <c r="X514" s="192"/>
      <c r="Y514" s="192"/>
      <c r="Z514" s="192"/>
    </row>
    <row r="515" spans="1:26" ht="17.25" customHeight="1" x14ac:dyDescent="0.2">
      <c r="A515" s="258"/>
      <c r="B515" s="192"/>
      <c r="C515" s="192"/>
      <c r="D515" s="192"/>
      <c r="E515" s="192"/>
      <c r="F515" s="218"/>
      <c r="G515" s="192"/>
      <c r="H515" s="192"/>
      <c r="I515" s="192"/>
      <c r="J515" s="192"/>
      <c r="K515" s="192"/>
      <c r="L515" s="192"/>
      <c r="M515" s="192"/>
      <c r="N515" s="192"/>
      <c r="O515" s="192"/>
      <c r="P515" s="192"/>
      <c r="Q515" s="192"/>
      <c r="R515" s="192"/>
      <c r="S515" s="192"/>
      <c r="T515" s="192"/>
      <c r="U515" s="192"/>
      <c r="V515" s="192"/>
      <c r="W515" s="192"/>
      <c r="X515" s="192"/>
      <c r="Y515" s="192"/>
      <c r="Z515" s="192"/>
    </row>
    <row r="516" spans="1:26" ht="17.25" customHeight="1" x14ac:dyDescent="0.2">
      <c r="A516" s="258"/>
      <c r="B516" s="192"/>
      <c r="C516" s="192"/>
      <c r="D516" s="192"/>
      <c r="E516" s="192"/>
      <c r="F516" s="218"/>
      <c r="G516" s="192"/>
      <c r="H516" s="192"/>
      <c r="I516" s="192"/>
      <c r="J516" s="192"/>
      <c r="K516" s="192"/>
      <c r="L516" s="192"/>
      <c r="M516" s="192"/>
      <c r="N516" s="192"/>
      <c r="O516" s="192"/>
      <c r="P516" s="192"/>
      <c r="Q516" s="192"/>
      <c r="R516" s="192"/>
      <c r="S516" s="192"/>
      <c r="T516" s="192"/>
      <c r="U516" s="192"/>
      <c r="V516" s="192"/>
      <c r="W516" s="192"/>
      <c r="X516" s="192"/>
      <c r="Y516" s="192"/>
      <c r="Z516" s="192"/>
    </row>
    <row r="517" spans="1:26" ht="17.25" customHeight="1" x14ac:dyDescent="0.2">
      <c r="A517" s="258"/>
      <c r="B517" s="192"/>
      <c r="C517" s="192"/>
      <c r="D517" s="192"/>
      <c r="E517" s="192"/>
      <c r="F517" s="218"/>
      <c r="G517" s="192"/>
      <c r="H517" s="192"/>
      <c r="I517" s="192"/>
      <c r="J517" s="192"/>
      <c r="K517" s="192"/>
      <c r="L517" s="192"/>
      <c r="M517" s="192"/>
      <c r="N517" s="192"/>
      <c r="O517" s="192"/>
      <c r="P517" s="192"/>
      <c r="Q517" s="192"/>
      <c r="R517" s="192"/>
      <c r="S517" s="192"/>
      <c r="T517" s="192"/>
      <c r="U517" s="192"/>
      <c r="V517" s="192"/>
      <c r="W517" s="192"/>
      <c r="X517" s="192"/>
      <c r="Y517" s="192"/>
      <c r="Z517" s="192"/>
    </row>
    <row r="518" spans="1:26" ht="17.25" customHeight="1" x14ac:dyDescent="0.2">
      <c r="A518" s="258"/>
      <c r="B518" s="192"/>
      <c r="C518" s="192"/>
      <c r="D518" s="192"/>
      <c r="E518" s="192"/>
      <c r="F518" s="218"/>
      <c r="G518" s="192"/>
      <c r="H518" s="192"/>
      <c r="I518" s="192"/>
      <c r="J518" s="192"/>
      <c r="K518" s="192"/>
      <c r="L518" s="192"/>
      <c r="M518" s="192"/>
      <c r="N518" s="192"/>
      <c r="O518" s="192"/>
      <c r="P518" s="192"/>
      <c r="Q518" s="192"/>
      <c r="R518" s="192"/>
      <c r="S518" s="192"/>
      <c r="T518" s="192"/>
      <c r="U518" s="192"/>
      <c r="V518" s="192"/>
      <c r="W518" s="192"/>
      <c r="X518" s="192"/>
      <c r="Y518" s="192"/>
      <c r="Z518" s="192"/>
    </row>
    <row r="519" spans="1:26" ht="17.25" customHeight="1" x14ac:dyDescent="0.2">
      <c r="A519" s="258"/>
      <c r="B519" s="192"/>
      <c r="C519" s="192"/>
      <c r="D519" s="192"/>
      <c r="E519" s="192"/>
      <c r="F519" s="218"/>
      <c r="G519" s="192"/>
      <c r="H519" s="192"/>
      <c r="I519" s="192"/>
      <c r="J519" s="192"/>
      <c r="K519" s="192"/>
      <c r="L519" s="192"/>
      <c r="M519" s="192"/>
      <c r="N519" s="192"/>
      <c r="O519" s="192"/>
      <c r="P519" s="192"/>
      <c r="Q519" s="192"/>
      <c r="R519" s="192"/>
      <c r="S519" s="192"/>
      <c r="T519" s="192"/>
      <c r="U519" s="192"/>
      <c r="V519" s="192"/>
      <c r="W519" s="192"/>
      <c r="X519" s="192"/>
      <c r="Y519" s="192"/>
      <c r="Z519" s="192"/>
    </row>
    <row r="520" spans="1:26" ht="17.25" customHeight="1" x14ac:dyDescent="0.2">
      <c r="A520" s="258"/>
      <c r="B520" s="192"/>
      <c r="C520" s="192"/>
      <c r="D520" s="192"/>
      <c r="E520" s="192"/>
      <c r="F520" s="218"/>
      <c r="G520" s="192"/>
      <c r="H520" s="192"/>
      <c r="I520" s="192"/>
      <c r="J520" s="192"/>
      <c r="K520" s="192"/>
      <c r="L520" s="192"/>
      <c r="M520" s="192"/>
      <c r="N520" s="192"/>
      <c r="O520" s="192"/>
      <c r="P520" s="192"/>
      <c r="Q520" s="192"/>
      <c r="R520" s="192"/>
      <c r="S520" s="192"/>
      <c r="T520" s="192"/>
      <c r="U520" s="192"/>
      <c r="V520" s="192"/>
      <c r="W520" s="192"/>
      <c r="X520" s="192"/>
      <c r="Y520" s="192"/>
      <c r="Z520" s="192"/>
    </row>
    <row r="521" spans="1:26" ht="17.25" customHeight="1" x14ac:dyDescent="0.2">
      <c r="A521" s="258"/>
      <c r="B521" s="192"/>
      <c r="C521" s="192"/>
      <c r="D521" s="192"/>
      <c r="E521" s="192"/>
      <c r="F521" s="218"/>
      <c r="G521" s="192"/>
      <c r="H521" s="192"/>
      <c r="I521" s="192"/>
      <c r="J521" s="192"/>
      <c r="K521" s="192"/>
      <c r="L521" s="192"/>
      <c r="M521" s="192"/>
      <c r="N521" s="192"/>
      <c r="O521" s="192"/>
      <c r="P521" s="192"/>
      <c r="Q521" s="192"/>
      <c r="R521" s="192"/>
      <c r="S521" s="192"/>
      <c r="T521" s="192"/>
      <c r="U521" s="192"/>
      <c r="V521" s="192"/>
      <c r="W521" s="192"/>
      <c r="X521" s="192"/>
      <c r="Y521" s="192"/>
      <c r="Z521" s="192"/>
    </row>
    <row r="522" spans="1:26" ht="17.25" customHeight="1" x14ac:dyDescent="0.2">
      <c r="A522" s="258"/>
      <c r="B522" s="192"/>
      <c r="C522" s="192"/>
      <c r="D522" s="192"/>
      <c r="E522" s="192"/>
      <c r="F522" s="218"/>
      <c r="G522" s="192"/>
      <c r="H522" s="192"/>
      <c r="I522" s="192"/>
      <c r="J522" s="192"/>
      <c r="K522" s="192"/>
      <c r="L522" s="192"/>
      <c r="M522" s="192"/>
      <c r="N522" s="192"/>
      <c r="O522" s="192"/>
      <c r="P522" s="192"/>
      <c r="Q522" s="192"/>
      <c r="R522" s="192"/>
      <c r="S522" s="192"/>
      <c r="T522" s="192"/>
      <c r="U522" s="192"/>
      <c r="V522" s="192"/>
      <c r="W522" s="192"/>
      <c r="X522" s="192"/>
      <c r="Y522" s="192"/>
      <c r="Z522" s="192"/>
    </row>
    <row r="523" spans="1:26" ht="17.25" customHeight="1" x14ac:dyDescent="0.2">
      <c r="A523" s="258"/>
      <c r="B523" s="192"/>
      <c r="C523" s="192"/>
      <c r="D523" s="192"/>
      <c r="E523" s="192"/>
      <c r="F523" s="218"/>
      <c r="G523" s="192"/>
      <c r="H523" s="192"/>
      <c r="I523" s="192"/>
      <c r="J523" s="192"/>
      <c r="K523" s="192"/>
      <c r="L523" s="192"/>
      <c r="M523" s="192"/>
      <c r="N523" s="192"/>
      <c r="O523" s="192"/>
      <c r="P523" s="192"/>
      <c r="Q523" s="192"/>
      <c r="R523" s="192"/>
      <c r="S523" s="192"/>
      <c r="T523" s="192"/>
      <c r="U523" s="192"/>
      <c r="V523" s="192"/>
      <c r="W523" s="192"/>
      <c r="X523" s="192"/>
      <c r="Y523" s="192"/>
      <c r="Z523" s="192"/>
    </row>
    <row r="524" spans="1:26" ht="17.25" customHeight="1" x14ac:dyDescent="0.2">
      <c r="A524" s="258"/>
      <c r="B524" s="192"/>
      <c r="C524" s="192"/>
      <c r="D524" s="192"/>
      <c r="E524" s="192"/>
      <c r="F524" s="218"/>
      <c r="G524" s="192"/>
      <c r="H524" s="192"/>
      <c r="I524" s="192"/>
      <c r="J524" s="192"/>
      <c r="K524" s="192"/>
      <c r="L524" s="192"/>
      <c r="M524" s="192"/>
      <c r="N524" s="192"/>
      <c r="O524" s="192"/>
      <c r="P524" s="192"/>
      <c r="Q524" s="192"/>
      <c r="R524" s="192"/>
      <c r="S524" s="192"/>
      <c r="T524" s="192"/>
      <c r="U524" s="192"/>
      <c r="V524" s="192"/>
      <c r="W524" s="192"/>
      <c r="X524" s="192"/>
      <c r="Y524" s="192"/>
      <c r="Z524" s="192"/>
    </row>
    <row r="525" spans="1:26" ht="17.25" customHeight="1" x14ac:dyDescent="0.2">
      <c r="A525" s="258"/>
      <c r="B525" s="192"/>
      <c r="C525" s="192"/>
      <c r="D525" s="192"/>
      <c r="E525" s="192"/>
      <c r="F525" s="218"/>
      <c r="G525" s="192"/>
      <c r="H525" s="192"/>
      <c r="I525" s="192"/>
      <c r="J525" s="192"/>
      <c r="K525" s="192"/>
      <c r="L525" s="192"/>
      <c r="M525" s="192"/>
      <c r="N525" s="192"/>
      <c r="O525" s="192"/>
      <c r="P525" s="192"/>
      <c r="Q525" s="192"/>
      <c r="R525" s="192"/>
      <c r="S525" s="192"/>
      <c r="T525" s="192"/>
      <c r="U525" s="192"/>
      <c r="V525" s="192"/>
      <c r="W525" s="192"/>
      <c r="X525" s="192"/>
      <c r="Y525" s="192"/>
      <c r="Z525" s="192"/>
    </row>
    <row r="526" spans="1:26" ht="17.25" customHeight="1" x14ac:dyDescent="0.2">
      <c r="A526" s="258"/>
      <c r="B526" s="192"/>
      <c r="C526" s="192"/>
      <c r="D526" s="192"/>
      <c r="E526" s="192"/>
      <c r="F526" s="218"/>
      <c r="G526" s="192"/>
      <c r="H526" s="192"/>
      <c r="I526" s="192"/>
      <c r="J526" s="192"/>
      <c r="K526" s="192"/>
      <c r="L526" s="192"/>
      <c r="M526" s="192"/>
      <c r="N526" s="192"/>
      <c r="O526" s="192"/>
      <c r="P526" s="192"/>
      <c r="Q526" s="192"/>
      <c r="R526" s="192"/>
      <c r="S526" s="192"/>
      <c r="T526" s="192"/>
      <c r="U526" s="192"/>
      <c r="V526" s="192"/>
      <c r="W526" s="192"/>
      <c r="X526" s="192"/>
      <c r="Y526" s="192"/>
      <c r="Z526" s="192"/>
    </row>
    <row r="527" spans="1:26" ht="17.25" customHeight="1" x14ac:dyDescent="0.2">
      <c r="A527" s="258"/>
      <c r="B527" s="192"/>
      <c r="C527" s="192"/>
      <c r="D527" s="192"/>
      <c r="E527" s="192"/>
      <c r="F527" s="218"/>
      <c r="G527" s="192"/>
      <c r="H527" s="192"/>
      <c r="I527" s="192"/>
      <c r="J527" s="192"/>
      <c r="K527" s="192"/>
      <c r="L527" s="192"/>
      <c r="M527" s="192"/>
      <c r="N527" s="192"/>
      <c r="O527" s="192"/>
      <c r="P527" s="192"/>
      <c r="Q527" s="192"/>
      <c r="R527" s="192"/>
      <c r="S527" s="192"/>
      <c r="T527" s="192"/>
      <c r="U527" s="192"/>
      <c r="V527" s="192"/>
      <c r="W527" s="192"/>
      <c r="X527" s="192"/>
      <c r="Y527" s="192"/>
      <c r="Z527" s="192"/>
    </row>
    <row r="528" spans="1:26" ht="17.25" customHeight="1" x14ac:dyDescent="0.2">
      <c r="A528" s="258"/>
      <c r="B528" s="192"/>
      <c r="C528" s="192"/>
      <c r="D528" s="192"/>
      <c r="E528" s="192"/>
      <c r="F528" s="218"/>
      <c r="G528" s="192"/>
      <c r="H528" s="192"/>
      <c r="I528" s="192"/>
      <c r="J528" s="192"/>
      <c r="K528" s="192"/>
      <c r="L528" s="192"/>
      <c r="M528" s="192"/>
      <c r="N528" s="192"/>
      <c r="O528" s="192"/>
      <c r="P528" s="192"/>
      <c r="Q528" s="192"/>
      <c r="R528" s="192"/>
      <c r="S528" s="192"/>
      <c r="T528" s="192"/>
      <c r="U528" s="192"/>
      <c r="V528" s="192"/>
      <c r="W528" s="192"/>
      <c r="X528" s="192"/>
      <c r="Y528" s="192"/>
      <c r="Z528" s="192"/>
    </row>
    <row r="529" spans="1:26" ht="17.25" customHeight="1" x14ac:dyDescent="0.2">
      <c r="A529" s="258"/>
      <c r="B529" s="192"/>
      <c r="C529" s="192"/>
      <c r="D529" s="192"/>
      <c r="E529" s="192"/>
      <c r="F529" s="218"/>
      <c r="G529" s="192"/>
      <c r="H529" s="192"/>
      <c r="I529" s="192"/>
      <c r="J529" s="192"/>
      <c r="K529" s="192"/>
      <c r="L529" s="192"/>
      <c r="M529" s="192"/>
      <c r="N529" s="192"/>
      <c r="O529" s="192"/>
      <c r="P529" s="192"/>
      <c r="Q529" s="192"/>
      <c r="R529" s="192"/>
      <c r="S529" s="192"/>
      <c r="T529" s="192"/>
      <c r="U529" s="192"/>
      <c r="V529" s="192"/>
      <c r="W529" s="192"/>
      <c r="X529" s="192"/>
      <c r="Y529" s="192"/>
      <c r="Z529" s="192"/>
    </row>
    <row r="530" spans="1:26" ht="17.25" customHeight="1" x14ac:dyDescent="0.2">
      <c r="A530" s="258"/>
      <c r="B530" s="192"/>
      <c r="C530" s="192"/>
      <c r="D530" s="192"/>
      <c r="E530" s="192"/>
      <c r="F530" s="218"/>
      <c r="G530" s="192"/>
      <c r="H530" s="192"/>
      <c r="I530" s="192"/>
      <c r="J530" s="192"/>
      <c r="K530" s="192"/>
      <c r="L530" s="192"/>
      <c r="M530" s="192"/>
      <c r="N530" s="192"/>
      <c r="O530" s="192"/>
      <c r="P530" s="192"/>
      <c r="Q530" s="192"/>
      <c r="R530" s="192"/>
      <c r="S530" s="192"/>
      <c r="T530" s="192"/>
      <c r="U530" s="192"/>
      <c r="V530" s="192"/>
      <c r="W530" s="192"/>
      <c r="X530" s="192"/>
      <c r="Y530" s="192"/>
      <c r="Z530" s="192"/>
    </row>
    <row r="531" spans="1:26" ht="17.25" customHeight="1" x14ac:dyDescent="0.2">
      <c r="A531" s="258"/>
      <c r="B531" s="192"/>
      <c r="C531" s="192"/>
      <c r="D531" s="192"/>
      <c r="E531" s="192"/>
      <c r="F531" s="218"/>
      <c r="G531" s="192"/>
      <c r="H531" s="192"/>
      <c r="I531" s="192"/>
      <c r="J531" s="192"/>
      <c r="K531" s="192"/>
      <c r="L531" s="192"/>
      <c r="M531" s="192"/>
      <c r="N531" s="192"/>
      <c r="O531" s="192"/>
      <c r="P531" s="192"/>
      <c r="Q531" s="192"/>
      <c r="R531" s="192"/>
      <c r="S531" s="192"/>
      <c r="T531" s="192"/>
      <c r="U531" s="192"/>
      <c r="V531" s="192"/>
      <c r="W531" s="192"/>
      <c r="X531" s="192"/>
      <c r="Y531" s="192"/>
      <c r="Z531" s="192"/>
    </row>
    <row r="532" spans="1:26" ht="17.25" customHeight="1" x14ac:dyDescent="0.2">
      <c r="A532" s="258"/>
      <c r="B532" s="192"/>
      <c r="C532" s="192"/>
      <c r="D532" s="192"/>
      <c r="E532" s="192"/>
      <c r="F532" s="218"/>
      <c r="G532" s="192"/>
      <c r="H532" s="192"/>
      <c r="I532" s="192"/>
      <c r="J532" s="192"/>
      <c r="K532" s="192"/>
      <c r="L532" s="192"/>
      <c r="M532" s="192"/>
      <c r="N532" s="192"/>
      <c r="O532" s="192"/>
      <c r="P532" s="192"/>
      <c r="Q532" s="192"/>
      <c r="R532" s="192"/>
      <c r="S532" s="192"/>
      <c r="T532" s="192"/>
      <c r="U532" s="192"/>
      <c r="V532" s="192"/>
      <c r="W532" s="192"/>
      <c r="X532" s="192"/>
      <c r="Y532" s="192"/>
      <c r="Z532" s="192"/>
    </row>
    <row r="533" spans="1:26" ht="17.25" customHeight="1" x14ac:dyDescent="0.2">
      <c r="A533" s="258"/>
      <c r="B533" s="192"/>
      <c r="C533" s="192"/>
      <c r="D533" s="192"/>
      <c r="E533" s="192"/>
      <c r="F533" s="218"/>
      <c r="G533" s="192"/>
      <c r="H533" s="192"/>
      <c r="I533" s="192"/>
      <c r="J533" s="192"/>
      <c r="K533" s="192"/>
      <c r="L533" s="192"/>
      <c r="M533" s="192"/>
      <c r="N533" s="192"/>
      <c r="O533" s="192"/>
      <c r="P533" s="192"/>
      <c r="Q533" s="192"/>
      <c r="R533" s="192"/>
      <c r="S533" s="192"/>
      <c r="T533" s="192"/>
      <c r="U533" s="192"/>
      <c r="V533" s="192"/>
      <c r="W533" s="192"/>
      <c r="X533" s="192"/>
      <c r="Y533" s="192"/>
      <c r="Z533" s="192"/>
    </row>
    <row r="534" spans="1:26" ht="17.25" customHeight="1" x14ac:dyDescent="0.2">
      <c r="A534" s="258"/>
      <c r="B534" s="192"/>
      <c r="C534" s="192"/>
      <c r="D534" s="192"/>
      <c r="E534" s="192"/>
      <c r="F534" s="218"/>
      <c r="G534" s="192"/>
      <c r="H534" s="192"/>
      <c r="I534" s="192"/>
      <c r="J534" s="192"/>
      <c r="K534" s="192"/>
      <c r="L534" s="192"/>
      <c r="M534" s="192"/>
      <c r="N534" s="192"/>
      <c r="O534" s="192"/>
      <c r="P534" s="192"/>
      <c r="Q534" s="192"/>
      <c r="R534" s="192"/>
      <c r="S534" s="192"/>
      <c r="T534" s="192"/>
      <c r="U534" s="192"/>
      <c r="V534" s="192"/>
      <c r="W534" s="192"/>
      <c r="X534" s="192"/>
      <c r="Y534" s="192"/>
      <c r="Z534" s="192"/>
    </row>
    <row r="535" spans="1:26" ht="17.25" customHeight="1" x14ac:dyDescent="0.2">
      <c r="A535" s="258"/>
      <c r="B535" s="192"/>
      <c r="C535" s="192"/>
      <c r="D535" s="192"/>
      <c r="E535" s="192"/>
      <c r="F535" s="218"/>
      <c r="G535" s="192"/>
      <c r="H535" s="192"/>
      <c r="I535" s="192"/>
      <c r="J535" s="192"/>
      <c r="K535" s="192"/>
      <c r="L535" s="192"/>
      <c r="M535" s="192"/>
      <c r="N535" s="192"/>
      <c r="O535" s="192"/>
      <c r="P535" s="192"/>
      <c r="Q535" s="192"/>
      <c r="R535" s="192"/>
      <c r="S535" s="192"/>
      <c r="T535" s="192"/>
      <c r="U535" s="192"/>
      <c r="V535" s="192"/>
      <c r="W535" s="192"/>
      <c r="X535" s="192"/>
      <c r="Y535" s="192"/>
      <c r="Z535" s="192"/>
    </row>
    <row r="536" spans="1:26" ht="17.25" customHeight="1" x14ac:dyDescent="0.2">
      <c r="A536" s="258"/>
      <c r="B536" s="192"/>
      <c r="C536" s="192"/>
      <c r="D536" s="192"/>
      <c r="E536" s="192"/>
      <c r="F536" s="218"/>
      <c r="G536" s="192"/>
      <c r="H536" s="192"/>
      <c r="I536" s="192"/>
      <c r="J536" s="192"/>
      <c r="K536" s="192"/>
      <c r="L536" s="192"/>
      <c r="M536" s="192"/>
      <c r="N536" s="192"/>
      <c r="O536" s="192"/>
      <c r="P536" s="192"/>
      <c r="Q536" s="192"/>
      <c r="R536" s="192"/>
      <c r="S536" s="192"/>
      <c r="T536" s="192"/>
      <c r="U536" s="192"/>
      <c r="V536" s="192"/>
      <c r="W536" s="192"/>
      <c r="X536" s="192"/>
      <c r="Y536" s="192"/>
      <c r="Z536" s="192"/>
    </row>
    <row r="537" spans="1:26" ht="17.25" customHeight="1" x14ac:dyDescent="0.2">
      <c r="A537" s="258"/>
      <c r="B537" s="192"/>
      <c r="C537" s="192"/>
      <c r="D537" s="192"/>
      <c r="E537" s="192"/>
      <c r="F537" s="218"/>
      <c r="G537" s="192"/>
      <c r="H537" s="192"/>
      <c r="I537" s="192"/>
      <c r="J537" s="192"/>
      <c r="K537" s="192"/>
      <c r="L537" s="192"/>
      <c r="M537" s="192"/>
      <c r="N537" s="192"/>
      <c r="O537" s="192"/>
      <c r="P537" s="192"/>
      <c r="Q537" s="192"/>
      <c r="R537" s="192"/>
      <c r="S537" s="192"/>
      <c r="T537" s="192"/>
      <c r="U537" s="192"/>
      <c r="V537" s="192"/>
      <c r="W537" s="192"/>
      <c r="X537" s="192"/>
      <c r="Y537" s="192"/>
      <c r="Z537" s="192"/>
    </row>
    <row r="538" spans="1:26" ht="17.25" customHeight="1" x14ac:dyDescent="0.2">
      <c r="A538" s="258"/>
      <c r="B538" s="192"/>
      <c r="C538" s="192"/>
      <c r="D538" s="192"/>
      <c r="E538" s="192"/>
      <c r="F538" s="218"/>
      <c r="G538" s="192"/>
      <c r="H538" s="192"/>
      <c r="I538" s="192"/>
      <c r="J538" s="192"/>
      <c r="K538" s="192"/>
      <c r="L538" s="192"/>
      <c r="M538" s="192"/>
      <c r="N538" s="192"/>
      <c r="O538" s="192"/>
      <c r="P538" s="192"/>
      <c r="Q538" s="192"/>
      <c r="R538" s="192"/>
      <c r="S538" s="192"/>
      <c r="T538" s="192"/>
      <c r="U538" s="192"/>
      <c r="V538" s="192"/>
      <c r="W538" s="192"/>
      <c r="X538" s="192"/>
      <c r="Y538" s="192"/>
      <c r="Z538" s="192"/>
    </row>
    <row r="539" spans="1:26" ht="17.25" customHeight="1" x14ac:dyDescent="0.2">
      <c r="A539" s="258"/>
      <c r="B539" s="192"/>
      <c r="C539" s="192"/>
      <c r="D539" s="192"/>
      <c r="E539" s="192"/>
      <c r="F539" s="218"/>
      <c r="G539" s="192"/>
      <c r="H539" s="192"/>
      <c r="I539" s="192"/>
      <c r="J539" s="192"/>
      <c r="K539" s="192"/>
      <c r="L539" s="192"/>
      <c r="M539" s="192"/>
      <c r="N539" s="192"/>
      <c r="O539" s="192"/>
      <c r="P539" s="192"/>
      <c r="Q539" s="192"/>
      <c r="R539" s="192"/>
      <c r="S539" s="192"/>
      <c r="T539" s="192"/>
      <c r="U539" s="192"/>
      <c r="V539" s="192"/>
      <c r="W539" s="192"/>
      <c r="X539" s="192"/>
      <c r="Y539" s="192"/>
      <c r="Z539" s="192"/>
    </row>
    <row r="540" spans="1:26" ht="17.25" customHeight="1" x14ac:dyDescent="0.2">
      <c r="A540" s="258"/>
      <c r="B540" s="192"/>
      <c r="C540" s="192"/>
      <c r="D540" s="192"/>
      <c r="E540" s="192"/>
      <c r="F540" s="218"/>
      <c r="G540" s="192"/>
      <c r="H540" s="192"/>
      <c r="I540" s="192"/>
      <c r="J540" s="192"/>
      <c r="K540" s="192"/>
      <c r="L540" s="192"/>
      <c r="M540" s="192"/>
      <c r="N540" s="192"/>
      <c r="O540" s="192"/>
      <c r="P540" s="192"/>
      <c r="Q540" s="192"/>
      <c r="R540" s="192"/>
      <c r="S540" s="192"/>
      <c r="T540" s="192"/>
      <c r="U540" s="192"/>
      <c r="V540" s="192"/>
      <c r="W540" s="192"/>
      <c r="X540" s="192"/>
      <c r="Y540" s="192"/>
      <c r="Z540" s="192"/>
    </row>
    <row r="541" spans="1:26" ht="17.25" customHeight="1" x14ac:dyDescent="0.2">
      <c r="A541" s="258"/>
      <c r="B541" s="192"/>
      <c r="C541" s="192"/>
      <c r="D541" s="192"/>
      <c r="E541" s="192"/>
      <c r="F541" s="218"/>
      <c r="G541" s="192"/>
      <c r="H541" s="192"/>
      <c r="I541" s="192"/>
      <c r="J541" s="192"/>
      <c r="K541" s="192"/>
      <c r="L541" s="192"/>
      <c r="M541" s="192"/>
      <c r="N541" s="192"/>
      <c r="O541" s="192"/>
      <c r="P541" s="192"/>
      <c r="Q541" s="192"/>
      <c r="R541" s="192"/>
      <c r="S541" s="192"/>
      <c r="T541" s="192"/>
      <c r="U541" s="192"/>
      <c r="V541" s="192"/>
      <c r="W541" s="192"/>
      <c r="X541" s="192"/>
      <c r="Y541" s="192"/>
      <c r="Z541" s="192"/>
    </row>
    <row r="542" spans="1:26" ht="17.25" customHeight="1" x14ac:dyDescent="0.2">
      <c r="A542" s="258"/>
      <c r="B542" s="192"/>
      <c r="C542" s="192"/>
      <c r="D542" s="192"/>
      <c r="E542" s="192"/>
      <c r="F542" s="218"/>
      <c r="G542" s="192"/>
      <c r="H542" s="192"/>
      <c r="I542" s="192"/>
      <c r="J542" s="192"/>
      <c r="K542" s="192"/>
      <c r="L542" s="192"/>
      <c r="M542" s="192"/>
      <c r="N542" s="192"/>
      <c r="O542" s="192"/>
      <c r="P542" s="192"/>
      <c r="Q542" s="192"/>
      <c r="R542" s="192"/>
      <c r="S542" s="192"/>
      <c r="T542" s="192"/>
      <c r="U542" s="192"/>
      <c r="V542" s="192"/>
      <c r="W542" s="192"/>
      <c r="X542" s="192"/>
      <c r="Y542" s="192"/>
      <c r="Z542" s="192"/>
    </row>
    <row r="543" spans="1:26" ht="17.25" customHeight="1" x14ac:dyDescent="0.2">
      <c r="A543" s="258"/>
      <c r="B543" s="192"/>
      <c r="C543" s="192"/>
      <c r="D543" s="192"/>
      <c r="E543" s="192"/>
      <c r="F543" s="218"/>
      <c r="G543" s="192"/>
      <c r="H543" s="192"/>
      <c r="I543" s="192"/>
      <c r="J543" s="192"/>
      <c r="K543" s="192"/>
      <c r="L543" s="192"/>
      <c r="M543" s="192"/>
      <c r="N543" s="192"/>
      <c r="O543" s="192"/>
      <c r="P543" s="192"/>
      <c r="Q543" s="192"/>
      <c r="R543" s="192"/>
      <c r="S543" s="192"/>
      <c r="T543" s="192"/>
      <c r="U543" s="192"/>
      <c r="V543" s="192"/>
      <c r="W543" s="192"/>
      <c r="X543" s="192"/>
      <c r="Y543" s="192"/>
      <c r="Z543" s="192"/>
    </row>
    <row r="544" spans="1:26" ht="17.25" customHeight="1" x14ac:dyDescent="0.2">
      <c r="A544" s="258"/>
      <c r="B544" s="192"/>
      <c r="C544" s="192"/>
      <c r="D544" s="192"/>
      <c r="E544" s="192"/>
      <c r="F544" s="218"/>
      <c r="G544" s="192"/>
      <c r="H544" s="192"/>
      <c r="I544" s="192"/>
      <c r="J544" s="192"/>
      <c r="K544" s="192"/>
      <c r="L544" s="192"/>
      <c r="M544" s="192"/>
      <c r="N544" s="192"/>
      <c r="O544" s="192"/>
      <c r="P544" s="192"/>
      <c r="Q544" s="192"/>
      <c r="R544" s="192"/>
      <c r="S544" s="192"/>
      <c r="T544" s="192"/>
      <c r="U544" s="192"/>
      <c r="V544" s="192"/>
      <c r="W544" s="192"/>
      <c r="X544" s="192"/>
      <c r="Y544" s="192"/>
      <c r="Z544" s="192"/>
    </row>
    <row r="545" spans="1:26" ht="17.25" customHeight="1" x14ac:dyDescent="0.2">
      <c r="A545" s="258"/>
      <c r="B545" s="192"/>
      <c r="C545" s="192"/>
      <c r="D545" s="192"/>
      <c r="E545" s="192"/>
      <c r="F545" s="218"/>
      <c r="G545" s="192"/>
      <c r="H545" s="192"/>
      <c r="I545" s="192"/>
      <c r="J545" s="192"/>
      <c r="K545" s="192"/>
      <c r="L545" s="192"/>
      <c r="M545" s="192"/>
      <c r="N545" s="192"/>
      <c r="O545" s="192"/>
      <c r="P545" s="192"/>
      <c r="Q545" s="192"/>
      <c r="R545" s="192"/>
      <c r="S545" s="192"/>
      <c r="T545" s="192"/>
      <c r="U545" s="192"/>
      <c r="V545" s="192"/>
      <c r="W545" s="192"/>
      <c r="X545" s="192"/>
      <c r="Y545" s="192"/>
      <c r="Z545" s="192"/>
    </row>
    <row r="546" spans="1:26" ht="17.25" customHeight="1" x14ac:dyDescent="0.2">
      <c r="A546" s="258"/>
      <c r="B546" s="192"/>
      <c r="C546" s="192"/>
      <c r="D546" s="192"/>
      <c r="E546" s="192"/>
      <c r="F546" s="218"/>
      <c r="G546" s="192"/>
      <c r="H546" s="192"/>
      <c r="I546" s="192"/>
      <c r="J546" s="192"/>
      <c r="K546" s="192"/>
      <c r="L546" s="192"/>
      <c r="M546" s="192"/>
      <c r="N546" s="192"/>
      <c r="O546" s="192"/>
      <c r="P546" s="192"/>
      <c r="Q546" s="192"/>
      <c r="R546" s="192"/>
      <c r="S546" s="192"/>
      <c r="T546" s="192"/>
      <c r="U546" s="192"/>
      <c r="V546" s="192"/>
      <c r="W546" s="192"/>
      <c r="X546" s="192"/>
      <c r="Y546" s="192"/>
      <c r="Z546" s="192"/>
    </row>
    <row r="547" spans="1:26" ht="17.25" customHeight="1" x14ac:dyDescent="0.2">
      <c r="A547" s="258"/>
      <c r="B547" s="192"/>
      <c r="C547" s="192"/>
      <c r="D547" s="192"/>
      <c r="E547" s="192"/>
      <c r="F547" s="218"/>
      <c r="G547" s="192"/>
      <c r="H547" s="192"/>
      <c r="I547" s="192"/>
      <c r="J547" s="192"/>
      <c r="K547" s="192"/>
      <c r="L547" s="192"/>
      <c r="M547" s="192"/>
      <c r="N547" s="192"/>
      <c r="O547" s="192"/>
      <c r="P547" s="192"/>
      <c r="Q547" s="192"/>
      <c r="R547" s="192"/>
      <c r="S547" s="192"/>
      <c r="T547" s="192"/>
      <c r="U547" s="192"/>
      <c r="V547" s="192"/>
      <c r="W547" s="192"/>
      <c r="X547" s="192"/>
      <c r="Y547" s="192"/>
      <c r="Z547" s="192"/>
    </row>
    <row r="548" spans="1:26" ht="17.25" customHeight="1" x14ac:dyDescent="0.2">
      <c r="A548" s="258"/>
      <c r="B548" s="192"/>
      <c r="C548" s="192"/>
      <c r="D548" s="192"/>
      <c r="E548" s="192"/>
      <c r="F548" s="218"/>
      <c r="G548" s="192"/>
      <c r="H548" s="192"/>
      <c r="I548" s="192"/>
      <c r="J548" s="192"/>
      <c r="K548" s="192"/>
      <c r="L548" s="192"/>
      <c r="M548" s="192"/>
      <c r="N548" s="192"/>
      <c r="O548" s="192"/>
      <c r="P548" s="192"/>
      <c r="Q548" s="192"/>
      <c r="R548" s="192"/>
      <c r="S548" s="192"/>
      <c r="T548" s="192"/>
      <c r="U548" s="192"/>
      <c r="V548" s="192"/>
      <c r="W548" s="192"/>
      <c r="X548" s="192"/>
      <c r="Y548" s="192"/>
      <c r="Z548" s="192"/>
    </row>
    <row r="549" spans="1:26" ht="17.25" customHeight="1" x14ac:dyDescent="0.2">
      <c r="A549" s="258"/>
      <c r="B549" s="192"/>
      <c r="C549" s="192"/>
      <c r="D549" s="192"/>
      <c r="E549" s="192"/>
      <c r="F549" s="218"/>
      <c r="G549" s="192"/>
      <c r="H549" s="192"/>
      <c r="I549" s="192"/>
      <c r="J549" s="192"/>
      <c r="K549" s="192"/>
      <c r="L549" s="192"/>
      <c r="M549" s="192"/>
      <c r="N549" s="192"/>
      <c r="O549" s="192"/>
      <c r="P549" s="192"/>
      <c r="Q549" s="192"/>
      <c r="R549" s="192"/>
      <c r="S549" s="192"/>
      <c r="T549" s="192"/>
      <c r="U549" s="192"/>
      <c r="V549" s="192"/>
      <c r="W549" s="192"/>
      <c r="X549" s="192"/>
      <c r="Y549" s="192"/>
      <c r="Z549" s="192"/>
    </row>
    <row r="550" spans="1:26" ht="17.25" customHeight="1" x14ac:dyDescent="0.2">
      <c r="A550" s="258"/>
      <c r="B550" s="192"/>
      <c r="C550" s="192"/>
      <c r="D550" s="192"/>
      <c r="E550" s="192"/>
      <c r="F550" s="218"/>
      <c r="G550" s="192"/>
      <c r="H550" s="192"/>
      <c r="I550" s="192"/>
      <c r="J550" s="192"/>
      <c r="K550" s="192"/>
      <c r="L550" s="192"/>
      <c r="M550" s="192"/>
      <c r="N550" s="192"/>
      <c r="O550" s="192"/>
      <c r="P550" s="192"/>
      <c r="Q550" s="192"/>
      <c r="R550" s="192"/>
      <c r="S550" s="192"/>
      <c r="T550" s="192"/>
      <c r="U550" s="192"/>
      <c r="V550" s="192"/>
      <c r="W550" s="192"/>
      <c r="X550" s="192"/>
      <c r="Y550" s="192"/>
      <c r="Z550" s="192"/>
    </row>
    <row r="551" spans="1:26" ht="17.25" customHeight="1" x14ac:dyDescent="0.2">
      <c r="A551" s="258"/>
      <c r="B551" s="192"/>
      <c r="C551" s="192"/>
      <c r="D551" s="192"/>
      <c r="E551" s="192"/>
      <c r="F551" s="218"/>
      <c r="G551" s="192"/>
      <c r="H551" s="192"/>
      <c r="I551" s="192"/>
      <c r="J551" s="192"/>
      <c r="K551" s="192"/>
      <c r="L551" s="192"/>
      <c r="M551" s="192"/>
      <c r="N551" s="192"/>
      <c r="O551" s="192"/>
      <c r="P551" s="192"/>
      <c r="Q551" s="192"/>
      <c r="R551" s="192"/>
      <c r="S551" s="192"/>
      <c r="T551" s="192"/>
      <c r="U551" s="192"/>
      <c r="V551" s="192"/>
      <c r="W551" s="192"/>
      <c r="X551" s="192"/>
      <c r="Y551" s="192"/>
      <c r="Z551" s="192"/>
    </row>
    <row r="552" spans="1:26" ht="17.25" customHeight="1" x14ac:dyDescent="0.2">
      <c r="A552" s="258"/>
      <c r="B552" s="192"/>
      <c r="C552" s="192"/>
      <c r="D552" s="192"/>
      <c r="E552" s="192"/>
      <c r="F552" s="218"/>
      <c r="G552" s="192"/>
      <c r="H552" s="192"/>
      <c r="I552" s="192"/>
      <c r="J552" s="192"/>
      <c r="K552" s="192"/>
      <c r="L552" s="192"/>
      <c r="M552" s="192"/>
      <c r="N552" s="192"/>
      <c r="O552" s="192"/>
      <c r="P552" s="192"/>
      <c r="Q552" s="192"/>
      <c r="R552" s="192"/>
      <c r="S552" s="192"/>
      <c r="T552" s="192"/>
      <c r="U552" s="192"/>
      <c r="V552" s="192"/>
      <c r="W552" s="192"/>
      <c r="X552" s="192"/>
      <c r="Y552" s="192"/>
      <c r="Z552" s="192"/>
    </row>
    <row r="553" spans="1:26" ht="17.25" customHeight="1" x14ac:dyDescent="0.2">
      <c r="A553" s="258"/>
      <c r="B553" s="192"/>
      <c r="C553" s="192"/>
      <c r="D553" s="192"/>
      <c r="E553" s="192"/>
      <c r="F553" s="218"/>
      <c r="G553" s="192"/>
      <c r="H553" s="192"/>
      <c r="I553" s="192"/>
      <c r="J553" s="192"/>
      <c r="K553" s="192"/>
      <c r="L553" s="192"/>
      <c r="M553" s="192"/>
      <c r="N553" s="192"/>
      <c r="O553" s="192"/>
      <c r="P553" s="192"/>
      <c r="Q553" s="192"/>
      <c r="R553" s="192"/>
      <c r="S553" s="192"/>
      <c r="T553" s="192"/>
      <c r="U553" s="192"/>
      <c r="V553" s="192"/>
      <c r="W553" s="192"/>
      <c r="X553" s="192"/>
      <c r="Y553" s="192"/>
      <c r="Z553" s="192"/>
    </row>
    <row r="554" spans="1:26" ht="17.25" customHeight="1" x14ac:dyDescent="0.2">
      <c r="A554" s="258"/>
      <c r="B554" s="192"/>
      <c r="C554" s="192"/>
      <c r="D554" s="192"/>
      <c r="E554" s="192"/>
      <c r="F554" s="218"/>
      <c r="G554" s="192"/>
      <c r="H554" s="192"/>
      <c r="I554" s="192"/>
      <c r="J554" s="192"/>
      <c r="K554" s="192"/>
      <c r="L554" s="192"/>
      <c r="M554" s="192"/>
      <c r="N554" s="192"/>
      <c r="O554" s="192"/>
      <c r="P554" s="192"/>
      <c r="Q554" s="192"/>
      <c r="R554" s="192"/>
      <c r="S554" s="192"/>
      <c r="T554" s="192"/>
      <c r="U554" s="192"/>
      <c r="V554" s="192"/>
      <c r="W554" s="192"/>
      <c r="X554" s="192"/>
      <c r="Y554" s="192"/>
      <c r="Z554" s="192"/>
    </row>
    <row r="555" spans="1:26" ht="17.25" customHeight="1" x14ac:dyDescent="0.2">
      <c r="A555" s="258"/>
      <c r="B555" s="192"/>
      <c r="C555" s="192"/>
      <c r="D555" s="192"/>
      <c r="E555" s="192"/>
      <c r="F555" s="218"/>
      <c r="G555" s="192"/>
      <c r="H555" s="192"/>
      <c r="I555" s="192"/>
      <c r="J555" s="192"/>
      <c r="K555" s="192"/>
      <c r="L555" s="192"/>
      <c r="M555" s="192"/>
      <c r="N555" s="192"/>
      <c r="O555" s="192"/>
      <c r="P555" s="192"/>
      <c r="Q555" s="192"/>
      <c r="R555" s="192"/>
      <c r="S555" s="192"/>
      <c r="T555" s="192"/>
      <c r="U555" s="192"/>
      <c r="V555" s="192"/>
      <c r="W555" s="192"/>
      <c r="X555" s="192"/>
      <c r="Y555" s="192"/>
      <c r="Z555" s="192"/>
    </row>
    <row r="556" spans="1:26" ht="17.25" customHeight="1" x14ac:dyDescent="0.2">
      <c r="A556" s="258"/>
      <c r="B556" s="192"/>
      <c r="C556" s="192"/>
      <c r="D556" s="192"/>
      <c r="E556" s="192"/>
      <c r="F556" s="218"/>
      <c r="G556" s="192"/>
      <c r="H556" s="192"/>
      <c r="I556" s="192"/>
      <c r="J556" s="192"/>
      <c r="K556" s="192"/>
      <c r="L556" s="192"/>
      <c r="M556" s="192"/>
      <c r="N556" s="192"/>
      <c r="O556" s="192"/>
      <c r="P556" s="192"/>
      <c r="Q556" s="192"/>
      <c r="R556" s="192"/>
      <c r="S556" s="192"/>
      <c r="T556" s="192"/>
      <c r="U556" s="192"/>
      <c r="V556" s="192"/>
      <c r="W556" s="192"/>
      <c r="X556" s="192"/>
      <c r="Y556" s="192"/>
      <c r="Z556" s="192"/>
    </row>
    <row r="557" spans="1:26" ht="17.25" customHeight="1" x14ac:dyDescent="0.2">
      <c r="A557" s="258"/>
      <c r="B557" s="192"/>
      <c r="C557" s="192"/>
      <c r="D557" s="192"/>
      <c r="E557" s="192"/>
      <c r="F557" s="218"/>
      <c r="G557" s="192"/>
      <c r="H557" s="192"/>
      <c r="I557" s="192"/>
      <c r="J557" s="192"/>
      <c r="K557" s="192"/>
      <c r="L557" s="192"/>
      <c r="M557" s="192"/>
      <c r="N557" s="192"/>
      <c r="O557" s="192"/>
      <c r="P557" s="192"/>
      <c r="Q557" s="192"/>
      <c r="R557" s="192"/>
      <c r="S557" s="192"/>
      <c r="T557" s="192"/>
      <c r="U557" s="192"/>
      <c r="V557" s="192"/>
      <c r="W557" s="192"/>
      <c r="X557" s="192"/>
      <c r="Y557" s="192"/>
      <c r="Z557" s="192"/>
    </row>
    <row r="558" spans="1:26" ht="17.25" customHeight="1" x14ac:dyDescent="0.2">
      <c r="A558" s="258"/>
      <c r="B558" s="192"/>
      <c r="C558" s="192"/>
      <c r="D558" s="192"/>
      <c r="E558" s="192"/>
      <c r="F558" s="218"/>
      <c r="G558" s="192"/>
      <c r="H558" s="192"/>
      <c r="I558" s="192"/>
      <c r="J558" s="192"/>
      <c r="K558" s="192"/>
      <c r="L558" s="192"/>
      <c r="M558" s="192"/>
      <c r="N558" s="192"/>
      <c r="O558" s="192"/>
      <c r="P558" s="192"/>
      <c r="Q558" s="192"/>
      <c r="R558" s="192"/>
      <c r="S558" s="192"/>
      <c r="T558" s="192"/>
      <c r="U558" s="192"/>
      <c r="V558" s="192"/>
      <c r="W558" s="192"/>
      <c r="X558" s="192"/>
      <c r="Y558" s="192"/>
      <c r="Z558" s="192"/>
    </row>
    <row r="559" spans="1:26" ht="17.25" customHeight="1" x14ac:dyDescent="0.2">
      <c r="A559" s="258"/>
      <c r="B559" s="192"/>
      <c r="C559" s="192"/>
      <c r="D559" s="192"/>
      <c r="E559" s="192"/>
      <c r="F559" s="218"/>
      <c r="G559" s="192"/>
      <c r="H559" s="192"/>
      <c r="I559" s="192"/>
      <c r="J559" s="192"/>
      <c r="K559" s="192"/>
      <c r="L559" s="192"/>
      <c r="M559" s="192"/>
      <c r="N559" s="192"/>
      <c r="O559" s="192"/>
      <c r="P559" s="192"/>
      <c r="Q559" s="192"/>
      <c r="R559" s="192"/>
      <c r="S559" s="192"/>
      <c r="T559" s="192"/>
      <c r="U559" s="192"/>
      <c r="V559" s="192"/>
      <c r="W559" s="192"/>
      <c r="X559" s="192"/>
      <c r="Y559" s="192"/>
      <c r="Z559" s="192"/>
    </row>
    <row r="560" spans="1:26" ht="17.25" customHeight="1" x14ac:dyDescent="0.2">
      <c r="A560" s="258"/>
      <c r="B560" s="192"/>
      <c r="C560" s="192"/>
      <c r="D560" s="192"/>
      <c r="E560" s="192"/>
      <c r="F560" s="218"/>
      <c r="G560" s="192"/>
      <c r="H560" s="192"/>
      <c r="I560" s="192"/>
      <c r="J560" s="192"/>
      <c r="K560" s="192"/>
      <c r="L560" s="192"/>
      <c r="M560" s="192"/>
      <c r="N560" s="192"/>
      <c r="O560" s="192"/>
      <c r="P560" s="192"/>
      <c r="Q560" s="192"/>
      <c r="R560" s="192"/>
      <c r="S560" s="192"/>
      <c r="T560" s="192"/>
      <c r="U560" s="192"/>
      <c r="V560" s="192"/>
      <c r="W560" s="192"/>
      <c r="X560" s="192"/>
      <c r="Y560" s="192"/>
      <c r="Z560" s="192"/>
    </row>
    <row r="561" spans="1:26" ht="17.25" customHeight="1" x14ac:dyDescent="0.2">
      <c r="A561" s="258"/>
      <c r="B561" s="192"/>
      <c r="C561" s="192"/>
      <c r="D561" s="192"/>
      <c r="E561" s="192"/>
      <c r="F561" s="218"/>
      <c r="G561" s="192"/>
      <c r="H561" s="192"/>
      <c r="I561" s="192"/>
      <c r="J561" s="192"/>
      <c r="K561" s="192"/>
      <c r="L561" s="192"/>
      <c r="M561" s="192"/>
      <c r="N561" s="192"/>
      <c r="O561" s="192"/>
      <c r="P561" s="192"/>
      <c r="Q561" s="192"/>
      <c r="R561" s="192"/>
      <c r="S561" s="192"/>
      <c r="T561" s="192"/>
      <c r="U561" s="192"/>
      <c r="V561" s="192"/>
      <c r="W561" s="192"/>
      <c r="X561" s="192"/>
      <c r="Y561" s="192"/>
      <c r="Z561" s="192"/>
    </row>
    <row r="562" spans="1:26" ht="17.25" customHeight="1" x14ac:dyDescent="0.2">
      <c r="A562" s="258"/>
      <c r="B562" s="192"/>
      <c r="C562" s="192"/>
      <c r="D562" s="192"/>
      <c r="E562" s="192"/>
      <c r="F562" s="218"/>
      <c r="G562" s="192"/>
      <c r="H562" s="192"/>
      <c r="I562" s="192"/>
      <c r="J562" s="192"/>
      <c r="K562" s="192"/>
      <c r="L562" s="192"/>
      <c r="M562" s="192"/>
      <c r="N562" s="192"/>
      <c r="O562" s="192"/>
      <c r="P562" s="192"/>
      <c r="Q562" s="192"/>
      <c r="R562" s="192"/>
      <c r="S562" s="192"/>
      <c r="T562" s="192"/>
      <c r="U562" s="192"/>
      <c r="V562" s="192"/>
      <c r="W562" s="192"/>
      <c r="X562" s="192"/>
      <c r="Y562" s="192"/>
      <c r="Z562" s="192"/>
    </row>
    <row r="563" spans="1:26" ht="17.25" customHeight="1" x14ac:dyDescent="0.2">
      <c r="A563" s="258"/>
      <c r="B563" s="192"/>
      <c r="C563" s="192"/>
      <c r="D563" s="192"/>
      <c r="E563" s="192"/>
      <c r="F563" s="218"/>
      <c r="G563" s="192"/>
      <c r="H563" s="192"/>
      <c r="I563" s="192"/>
      <c r="J563" s="192"/>
      <c r="K563" s="192"/>
      <c r="L563" s="192"/>
      <c r="M563" s="192"/>
      <c r="N563" s="192"/>
      <c r="O563" s="192"/>
      <c r="P563" s="192"/>
      <c r="Q563" s="192"/>
      <c r="R563" s="192"/>
      <c r="S563" s="192"/>
      <c r="T563" s="192"/>
      <c r="U563" s="192"/>
      <c r="V563" s="192"/>
      <c r="W563" s="192"/>
      <c r="X563" s="192"/>
      <c r="Y563" s="192"/>
      <c r="Z563" s="192"/>
    </row>
    <row r="564" spans="1:26" ht="17.25" customHeight="1" x14ac:dyDescent="0.2">
      <c r="A564" s="258"/>
      <c r="B564" s="192"/>
      <c r="C564" s="192"/>
      <c r="D564" s="192"/>
      <c r="E564" s="192"/>
      <c r="F564" s="218"/>
      <c r="G564" s="192"/>
      <c r="H564" s="192"/>
      <c r="I564" s="192"/>
      <c r="J564" s="192"/>
      <c r="K564" s="192"/>
      <c r="L564" s="192"/>
      <c r="M564" s="192"/>
      <c r="N564" s="192"/>
      <c r="O564" s="192"/>
      <c r="P564" s="192"/>
      <c r="Q564" s="192"/>
      <c r="R564" s="192"/>
      <c r="S564" s="192"/>
      <c r="T564" s="192"/>
      <c r="U564" s="192"/>
      <c r="V564" s="192"/>
      <c r="W564" s="192"/>
      <c r="X564" s="192"/>
      <c r="Y564" s="192"/>
      <c r="Z564" s="192"/>
    </row>
    <row r="565" spans="1:26" ht="17.25" customHeight="1" x14ac:dyDescent="0.2">
      <c r="A565" s="258"/>
      <c r="B565" s="192"/>
      <c r="C565" s="192"/>
      <c r="D565" s="192"/>
      <c r="E565" s="192"/>
      <c r="F565" s="218"/>
      <c r="G565" s="192"/>
      <c r="H565" s="192"/>
      <c r="I565" s="192"/>
      <c r="J565" s="192"/>
      <c r="K565" s="192"/>
      <c r="L565" s="192"/>
      <c r="M565" s="192"/>
      <c r="N565" s="192"/>
      <c r="O565" s="192"/>
      <c r="P565" s="192"/>
      <c r="Q565" s="192"/>
      <c r="R565" s="192"/>
      <c r="S565" s="192"/>
      <c r="T565" s="192"/>
      <c r="U565" s="192"/>
      <c r="V565" s="192"/>
      <c r="W565" s="192"/>
      <c r="X565" s="192"/>
      <c r="Y565" s="192"/>
      <c r="Z565" s="192"/>
    </row>
    <row r="566" spans="1:26" ht="17.25" customHeight="1" x14ac:dyDescent="0.2">
      <c r="A566" s="258"/>
      <c r="B566" s="192"/>
      <c r="C566" s="192"/>
      <c r="D566" s="192"/>
      <c r="E566" s="192"/>
      <c r="F566" s="218"/>
      <c r="G566" s="192"/>
      <c r="H566" s="192"/>
      <c r="I566" s="192"/>
      <c r="J566" s="192"/>
      <c r="K566" s="192"/>
      <c r="L566" s="192"/>
      <c r="M566" s="192"/>
      <c r="N566" s="192"/>
      <c r="O566" s="192"/>
      <c r="P566" s="192"/>
      <c r="Q566" s="192"/>
      <c r="R566" s="192"/>
      <c r="S566" s="192"/>
      <c r="T566" s="192"/>
      <c r="U566" s="192"/>
      <c r="V566" s="192"/>
      <c r="W566" s="192"/>
      <c r="X566" s="192"/>
      <c r="Y566" s="192"/>
      <c r="Z566" s="192"/>
    </row>
    <row r="567" spans="1:26" ht="17.25" customHeight="1" x14ac:dyDescent="0.2">
      <c r="A567" s="258"/>
      <c r="B567" s="192"/>
      <c r="C567" s="192"/>
      <c r="D567" s="192"/>
      <c r="E567" s="192"/>
      <c r="F567" s="218"/>
      <c r="G567" s="192"/>
      <c r="H567" s="192"/>
      <c r="I567" s="192"/>
      <c r="J567" s="192"/>
      <c r="K567" s="192"/>
      <c r="L567" s="192"/>
      <c r="M567" s="192"/>
      <c r="N567" s="192"/>
      <c r="O567" s="192"/>
      <c r="P567" s="192"/>
      <c r="Q567" s="192"/>
      <c r="R567" s="192"/>
      <c r="S567" s="192"/>
      <c r="T567" s="192"/>
      <c r="U567" s="192"/>
      <c r="V567" s="192"/>
      <c r="W567" s="192"/>
      <c r="X567" s="192"/>
      <c r="Y567" s="192"/>
      <c r="Z567" s="192"/>
    </row>
    <row r="568" spans="1:26" ht="17.25" customHeight="1" x14ac:dyDescent="0.2">
      <c r="A568" s="258"/>
      <c r="B568" s="192"/>
      <c r="C568" s="192"/>
      <c r="D568" s="192"/>
      <c r="E568" s="192"/>
      <c r="F568" s="218"/>
      <c r="G568" s="192"/>
      <c r="H568" s="192"/>
      <c r="I568" s="192"/>
      <c r="J568" s="192"/>
      <c r="K568" s="192"/>
      <c r="L568" s="192"/>
      <c r="M568" s="192"/>
      <c r="N568" s="192"/>
      <c r="O568" s="192"/>
      <c r="P568" s="192"/>
      <c r="Q568" s="192"/>
      <c r="R568" s="192"/>
      <c r="S568" s="192"/>
      <c r="T568" s="192"/>
      <c r="U568" s="192"/>
      <c r="V568" s="192"/>
      <c r="W568" s="192"/>
      <c r="X568" s="192"/>
      <c r="Y568" s="192"/>
      <c r="Z568" s="192"/>
    </row>
    <row r="569" spans="1:26" ht="17.25" customHeight="1" x14ac:dyDescent="0.2">
      <c r="A569" s="258"/>
      <c r="B569" s="192"/>
      <c r="C569" s="192"/>
      <c r="D569" s="192"/>
      <c r="E569" s="192"/>
      <c r="F569" s="218"/>
      <c r="G569" s="192"/>
      <c r="H569" s="192"/>
      <c r="I569" s="192"/>
      <c r="J569" s="192"/>
      <c r="K569" s="192"/>
      <c r="L569" s="192"/>
      <c r="M569" s="192"/>
      <c r="N569" s="192"/>
      <c r="O569" s="192"/>
      <c r="P569" s="192"/>
      <c r="Q569" s="192"/>
      <c r="R569" s="192"/>
      <c r="S569" s="192"/>
      <c r="T569" s="192"/>
      <c r="U569" s="192"/>
      <c r="V569" s="192"/>
      <c r="W569" s="192"/>
      <c r="X569" s="192"/>
      <c r="Y569" s="192"/>
      <c r="Z569" s="192"/>
    </row>
    <row r="570" spans="1:26" ht="17.25" customHeight="1" x14ac:dyDescent="0.2">
      <c r="A570" s="258"/>
      <c r="B570" s="192"/>
      <c r="C570" s="192"/>
      <c r="D570" s="192"/>
      <c r="E570" s="192"/>
      <c r="F570" s="218"/>
      <c r="G570" s="192"/>
      <c r="H570" s="192"/>
      <c r="I570" s="192"/>
      <c r="J570" s="192"/>
      <c r="K570" s="192"/>
      <c r="L570" s="192"/>
      <c r="M570" s="192"/>
      <c r="N570" s="192"/>
      <c r="O570" s="192"/>
      <c r="P570" s="192"/>
      <c r="Q570" s="192"/>
      <c r="R570" s="192"/>
      <c r="S570" s="192"/>
      <c r="T570" s="192"/>
      <c r="U570" s="192"/>
      <c r="V570" s="192"/>
      <c r="W570" s="192"/>
      <c r="X570" s="192"/>
      <c r="Y570" s="192"/>
      <c r="Z570" s="192"/>
    </row>
    <row r="571" spans="1:26" ht="17.25" customHeight="1" x14ac:dyDescent="0.2">
      <c r="A571" s="258"/>
      <c r="B571" s="192"/>
      <c r="C571" s="192"/>
      <c r="D571" s="192"/>
      <c r="E571" s="192"/>
      <c r="F571" s="218"/>
      <c r="G571" s="192"/>
      <c r="H571" s="192"/>
      <c r="I571" s="192"/>
      <c r="J571" s="192"/>
      <c r="K571" s="192"/>
      <c r="L571" s="192"/>
      <c r="M571" s="192"/>
      <c r="N571" s="192"/>
      <c r="O571" s="192"/>
      <c r="P571" s="192"/>
      <c r="Q571" s="192"/>
      <c r="R571" s="192"/>
      <c r="S571" s="192"/>
      <c r="T571" s="192"/>
      <c r="U571" s="192"/>
      <c r="V571" s="192"/>
      <c r="W571" s="192"/>
      <c r="X571" s="192"/>
      <c r="Y571" s="192"/>
      <c r="Z571" s="192"/>
    </row>
    <row r="572" spans="1:26" ht="17.25" customHeight="1" x14ac:dyDescent="0.2">
      <c r="A572" s="258"/>
      <c r="B572" s="192"/>
      <c r="C572" s="192"/>
      <c r="D572" s="192"/>
      <c r="E572" s="192"/>
      <c r="F572" s="218"/>
      <c r="G572" s="192"/>
      <c r="H572" s="192"/>
      <c r="I572" s="192"/>
      <c r="J572" s="192"/>
      <c r="K572" s="192"/>
      <c r="L572" s="192"/>
      <c r="M572" s="192"/>
      <c r="N572" s="192"/>
      <c r="O572" s="192"/>
      <c r="P572" s="192"/>
      <c r="Q572" s="192"/>
      <c r="R572" s="192"/>
      <c r="S572" s="192"/>
      <c r="T572" s="192"/>
      <c r="U572" s="192"/>
      <c r="V572" s="192"/>
      <c r="W572" s="192"/>
      <c r="X572" s="192"/>
      <c r="Y572" s="192"/>
      <c r="Z572" s="192"/>
    </row>
    <row r="573" spans="1:26" ht="17.25" customHeight="1" x14ac:dyDescent="0.2">
      <c r="A573" s="258"/>
      <c r="B573" s="192"/>
      <c r="C573" s="192"/>
      <c r="D573" s="192"/>
      <c r="E573" s="192"/>
      <c r="F573" s="218"/>
      <c r="G573" s="192"/>
      <c r="H573" s="192"/>
      <c r="I573" s="192"/>
      <c r="J573" s="192"/>
      <c r="K573" s="192"/>
      <c r="L573" s="192"/>
      <c r="M573" s="192"/>
      <c r="N573" s="192"/>
      <c r="O573" s="192"/>
      <c r="P573" s="192"/>
      <c r="Q573" s="192"/>
      <c r="R573" s="192"/>
      <c r="S573" s="192"/>
      <c r="T573" s="192"/>
      <c r="U573" s="192"/>
      <c r="V573" s="192"/>
      <c r="W573" s="192"/>
      <c r="X573" s="192"/>
      <c r="Y573" s="192"/>
      <c r="Z573" s="192"/>
    </row>
    <row r="574" spans="1:26" ht="17.25" customHeight="1" x14ac:dyDescent="0.2">
      <c r="A574" s="258"/>
      <c r="B574" s="192"/>
      <c r="C574" s="192"/>
      <c r="D574" s="192"/>
      <c r="E574" s="192"/>
      <c r="F574" s="218"/>
      <c r="G574" s="192"/>
      <c r="H574" s="192"/>
      <c r="I574" s="192"/>
      <c r="J574" s="192"/>
      <c r="K574" s="192"/>
      <c r="L574" s="192"/>
      <c r="M574" s="192"/>
      <c r="N574" s="192"/>
      <c r="O574" s="192"/>
      <c r="P574" s="192"/>
      <c r="Q574" s="192"/>
      <c r="R574" s="192"/>
      <c r="S574" s="192"/>
      <c r="T574" s="192"/>
      <c r="U574" s="192"/>
      <c r="V574" s="192"/>
      <c r="W574" s="192"/>
      <c r="X574" s="192"/>
      <c r="Y574" s="192"/>
      <c r="Z574" s="192"/>
    </row>
    <row r="575" spans="1:26" ht="17.25" customHeight="1" x14ac:dyDescent="0.2">
      <c r="A575" s="258"/>
      <c r="B575" s="192"/>
      <c r="C575" s="192"/>
      <c r="D575" s="192"/>
      <c r="E575" s="192"/>
      <c r="F575" s="218"/>
      <c r="G575" s="192"/>
      <c r="H575" s="192"/>
      <c r="I575" s="192"/>
      <c r="J575" s="192"/>
      <c r="K575" s="192"/>
      <c r="L575" s="192"/>
      <c r="M575" s="192"/>
      <c r="N575" s="192"/>
      <c r="O575" s="192"/>
      <c r="P575" s="192"/>
      <c r="Q575" s="192"/>
      <c r="R575" s="192"/>
      <c r="S575" s="192"/>
      <c r="T575" s="192"/>
      <c r="U575" s="192"/>
      <c r="V575" s="192"/>
      <c r="W575" s="192"/>
      <c r="X575" s="192"/>
      <c r="Y575" s="192"/>
      <c r="Z575" s="192"/>
    </row>
    <row r="576" spans="1:26" ht="17.25" customHeight="1" x14ac:dyDescent="0.2">
      <c r="A576" s="258"/>
      <c r="B576" s="192"/>
      <c r="C576" s="192"/>
      <c r="D576" s="192"/>
      <c r="E576" s="192"/>
      <c r="F576" s="218"/>
      <c r="G576" s="192"/>
      <c r="H576" s="192"/>
      <c r="I576" s="192"/>
      <c r="J576" s="192"/>
      <c r="K576" s="192"/>
      <c r="L576" s="192"/>
      <c r="M576" s="192"/>
      <c r="N576" s="192"/>
      <c r="O576" s="192"/>
      <c r="P576" s="192"/>
      <c r="Q576" s="192"/>
      <c r="R576" s="192"/>
      <c r="S576" s="192"/>
      <c r="T576" s="192"/>
      <c r="U576" s="192"/>
      <c r="V576" s="192"/>
      <c r="W576" s="192"/>
      <c r="X576" s="192"/>
      <c r="Y576" s="192"/>
      <c r="Z576" s="192"/>
    </row>
    <row r="577" spans="1:26" ht="17.25" customHeight="1" x14ac:dyDescent="0.2">
      <c r="A577" s="258"/>
      <c r="B577" s="192"/>
      <c r="C577" s="192"/>
      <c r="D577" s="192"/>
      <c r="E577" s="192"/>
      <c r="F577" s="218"/>
      <c r="G577" s="192"/>
      <c r="H577" s="192"/>
      <c r="I577" s="192"/>
      <c r="J577" s="192"/>
      <c r="K577" s="192"/>
      <c r="L577" s="192"/>
      <c r="M577" s="192"/>
      <c r="N577" s="192"/>
      <c r="O577" s="192"/>
      <c r="P577" s="192"/>
      <c r="Q577" s="192"/>
      <c r="R577" s="192"/>
      <c r="S577" s="192"/>
      <c r="T577" s="192"/>
      <c r="U577" s="192"/>
      <c r="V577" s="192"/>
      <c r="W577" s="192"/>
      <c r="X577" s="192"/>
      <c r="Y577" s="192"/>
      <c r="Z577" s="192"/>
    </row>
    <row r="578" spans="1:26" ht="17.25" customHeight="1" x14ac:dyDescent="0.2">
      <c r="A578" s="258"/>
      <c r="B578" s="192"/>
      <c r="C578" s="192"/>
      <c r="D578" s="192"/>
      <c r="E578" s="192"/>
      <c r="F578" s="218"/>
      <c r="G578" s="192"/>
      <c r="H578" s="192"/>
      <c r="I578" s="192"/>
      <c r="J578" s="192"/>
      <c r="K578" s="192"/>
      <c r="L578" s="192"/>
      <c r="M578" s="192"/>
      <c r="N578" s="192"/>
      <c r="O578" s="192"/>
      <c r="P578" s="192"/>
      <c r="Q578" s="192"/>
      <c r="R578" s="192"/>
      <c r="S578" s="192"/>
      <c r="T578" s="192"/>
      <c r="U578" s="192"/>
      <c r="V578" s="192"/>
      <c r="W578" s="192"/>
      <c r="X578" s="192"/>
      <c r="Y578" s="192"/>
      <c r="Z578" s="192"/>
    </row>
    <row r="579" spans="1:26" ht="17.25" customHeight="1" x14ac:dyDescent="0.2">
      <c r="A579" s="258"/>
      <c r="B579" s="192"/>
      <c r="C579" s="192"/>
      <c r="D579" s="192"/>
      <c r="E579" s="192"/>
      <c r="F579" s="218"/>
      <c r="G579" s="192"/>
      <c r="H579" s="192"/>
      <c r="I579" s="192"/>
      <c r="J579" s="192"/>
      <c r="K579" s="192"/>
      <c r="L579" s="192"/>
      <c r="M579" s="192"/>
      <c r="N579" s="192"/>
      <c r="O579" s="192"/>
      <c r="P579" s="192"/>
      <c r="Q579" s="192"/>
      <c r="R579" s="192"/>
      <c r="S579" s="192"/>
      <c r="T579" s="192"/>
      <c r="U579" s="192"/>
      <c r="V579" s="192"/>
      <c r="W579" s="192"/>
      <c r="X579" s="192"/>
      <c r="Y579" s="192"/>
      <c r="Z579" s="192"/>
    </row>
    <row r="580" spans="1:26" ht="17.25" customHeight="1" x14ac:dyDescent="0.2">
      <c r="A580" s="258"/>
      <c r="B580" s="192"/>
      <c r="C580" s="192"/>
      <c r="D580" s="192"/>
      <c r="E580" s="192"/>
      <c r="F580" s="218"/>
      <c r="G580" s="192"/>
      <c r="H580" s="192"/>
      <c r="I580" s="192"/>
      <c r="J580" s="192"/>
      <c r="K580" s="192"/>
      <c r="L580" s="192"/>
      <c r="M580" s="192"/>
      <c r="N580" s="192"/>
      <c r="O580" s="192"/>
      <c r="P580" s="192"/>
      <c r="Q580" s="192"/>
      <c r="R580" s="192"/>
      <c r="S580" s="192"/>
      <c r="T580" s="192"/>
      <c r="U580" s="192"/>
      <c r="V580" s="192"/>
      <c r="W580" s="192"/>
      <c r="X580" s="192"/>
      <c r="Y580" s="192"/>
      <c r="Z580" s="192"/>
    </row>
    <row r="581" spans="1:26" ht="17.25" customHeight="1" x14ac:dyDescent="0.2">
      <c r="A581" s="258"/>
      <c r="B581" s="192"/>
      <c r="C581" s="192"/>
      <c r="D581" s="192"/>
      <c r="E581" s="192"/>
      <c r="F581" s="218"/>
      <c r="G581" s="192"/>
      <c r="H581" s="192"/>
      <c r="I581" s="192"/>
      <c r="J581" s="192"/>
      <c r="K581" s="192"/>
      <c r="L581" s="192"/>
      <c r="M581" s="192"/>
      <c r="N581" s="192"/>
      <c r="O581" s="192"/>
      <c r="P581" s="192"/>
      <c r="Q581" s="192"/>
      <c r="R581" s="192"/>
      <c r="S581" s="192"/>
      <c r="T581" s="192"/>
      <c r="U581" s="192"/>
      <c r="V581" s="192"/>
      <c r="W581" s="192"/>
      <c r="X581" s="192"/>
      <c r="Y581" s="192"/>
      <c r="Z581" s="192"/>
    </row>
    <row r="582" spans="1:26" ht="17.25" customHeight="1" x14ac:dyDescent="0.2">
      <c r="A582" s="258"/>
      <c r="B582" s="192"/>
      <c r="C582" s="192"/>
      <c r="D582" s="192"/>
      <c r="E582" s="192"/>
      <c r="F582" s="218"/>
      <c r="G582" s="192"/>
      <c r="H582" s="192"/>
      <c r="I582" s="192"/>
      <c r="J582" s="192"/>
      <c r="K582" s="192"/>
      <c r="L582" s="192"/>
      <c r="M582" s="192"/>
      <c r="N582" s="192"/>
      <c r="O582" s="192"/>
      <c r="P582" s="192"/>
      <c r="Q582" s="192"/>
      <c r="R582" s="192"/>
      <c r="S582" s="192"/>
      <c r="T582" s="192"/>
      <c r="U582" s="192"/>
      <c r="V582" s="192"/>
      <c r="W582" s="192"/>
      <c r="X582" s="192"/>
      <c r="Y582" s="192"/>
      <c r="Z582" s="192"/>
    </row>
    <row r="583" spans="1:26" ht="17.25" customHeight="1" x14ac:dyDescent="0.2">
      <c r="A583" s="258"/>
      <c r="B583" s="192"/>
      <c r="C583" s="192"/>
      <c r="D583" s="192"/>
      <c r="E583" s="192"/>
      <c r="F583" s="218"/>
      <c r="G583" s="192"/>
      <c r="H583" s="192"/>
      <c r="I583" s="192"/>
      <c r="J583" s="192"/>
      <c r="K583" s="192"/>
      <c r="L583" s="192"/>
      <c r="M583" s="192"/>
      <c r="N583" s="192"/>
      <c r="O583" s="192"/>
      <c r="P583" s="192"/>
      <c r="Q583" s="192"/>
      <c r="R583" s="192"/>
      <c r="S583" s="192"/>
      <c r="T583" s="192"/>
      <c r="U583" s="192"/>
      <c r="V583" s="192"/>
      <c r="W583" s="192"/>
      <c r="X583" s="192"/>
      <c r="Y583" s="192"/>
      <c r="Z583" s="192"/>
    </row>
    <row r="584" spans="1:26" ht="17.25" customHeight="1" x14ac:dyDescent="0.2">
      <c r="A584" s="258"/>
      <c r="B584" s="192"/>
      <c r="C584" s="192"/>
      <c r="D584" s="192"/>
      <c r="E584" s="192"/>
      <c r="F584" s="218"/>
      <c r="G584" s="192"/>
      <c r="H584" s="192"/>
      <c r="I584" s="192"/>
      <c r="J584" s="192"/>
      <c r="K584" s="192"/>
      <c r="L584" s="192"/>
      <c r="M584" s="192"/>
      <c r="N584" s="192"/>
      <c r="O584" s="192"/>
      <c r="P584" s="192"/>
      <c r="Q584" s="192"/>
      <c r="R584" s="192"/>
      <c r="S584" s="192"/>
      <c r="T584" s="192"/>
      <c r="U584" s="192"/>
      <c r="V584" s="192"/>
      <c r="W584" s="192"/>
      <c r="X584" s="192"/>
      <c r="Y584" s="192"/>
      <c r="Z584" s="192"/>
    </row>
    <row r="585" spans="1:26" ht="17.25" customHeight="1" x14ac:dyDescent="0.2">
      <c r="A585" s="258"/>
      <c r="B585" s="192"/>
      <c r="C585" s="192"/>
      <c r="D585" s="192"/>
      <c r="E585" s="192"/>
      <c r="F585" s="218"/>
      <c r="G585" s="192"/>
      <c r="H585" s="192"/>
      <c r="I585" s="192"/>
      <c r="J585" s="192"/>
      <c r="K585" s="192"/>
      <c r="L585" s="192"/>
      <c r="M585" s="192"/>
      <c r="N585" s="192"/>
      <c r="O585" s="192"/>
      <c r="P585" s="192"/>
      <c r="Q585" s="192"/>
      <c r="R585" s="192"/>
      <c r="S585" s="192"/>
      <c r="T585" s="192"/>
      <c r="U585" s="192"/>
      <c r="V585" s="192"/>
      <c r="W585" s="192"/>
      <c r="X585" s="192"/>
      <c r="Y585" s="192"/>
      <c r="Z585" s="192"/>
    </row>
    <row r="586" spans="1:26" ht="17.25" customHeight="1" x14ac:dyDescent="0.2">
      <c r="A586" s="258"/>
      <c r="B586" s="192"/>
      <c r="C586" s="192"/>
      <c r="D586" s="192"/>
      <c r="E586" s="192"/>
      <c r="F586" s="218"/>
      <c r="G586" s="192"/>
      <c r="H586" s="192"/>
      <c r="I586" s="192"/>
      <c r="J586" s="192"/>
      <c r="K586" s="192"/>
      <c r="L586" s="192"/>
      <c r="M586" s="192"/>
      <c r="N586" s="192"/>
      <c r="O586" s="192"/>
      <c r="P586" s="192"/>
      <c r="Q586" s="192"/>
      <c r="R586" s="192"/>
      <c r="S586" s="192"/>
      <c r="T586" s="192"/>
      <c r="U586" s="192"/>
      <c r="V586" s="192"/>
      <c r="W586" s="192"/>
      <c r="X586" s="192"/>
      <c r="Y586" s="192"/>
      <c r="Z586" s="192"/>
    </row>
    <row r="587" spans="1:26" ht="17.25" customHeight="1" x14ac:dyDescent="0.2">
      <c r="A587" s="258"/>
      <c r="B587" s="192"/>
      <c r="C587" s="192"/>
      <c r="D587" s="192"/>
      <c r="E587" s="192"/>
      <c r="F587" s="218"/>
      <c r="G587" s="192"/>
      <c r="H587" s="192"/>
      <c r="I587" s="192"/>
      <c r="J587" s="192"/>
      <c r="K587" s="192"/>
      <c r="L587" s="192"/>
      <c r="M587" s="192"/>
      <c r="N587" s="192"/>
      <c r="O587" s="192"/>
      <c r="P587" s="192"/>
      <c r="Q587" s="192"/>
      <c r="R587" s="192"/>
      <c r="S587" s="192"/>
      <c r="T587" s="192"/>
      <c r="U587" s="192"/>
      <c r="V587" s="192"/>
      <c r="W587" s="192"/>
      <c r="X587" s="192"/>
      <c r="Y587" s="192"/>
      <c r="Z587" s="192"/>
    </row>
    <row r="588" spans="1:26" ht="17.25" customHeight="1" x14ac:dyDescent="0.2">
      <c r="A588" s="258"/>
      <c r="B588" s="192"/>
      <c r="C588" s="192"/>
      <c r="D588" s="192"/>
      <c r="E588" s="192"/>
      <c r="F588" s="218"/>
      <c r="G588" s="192"/>
      <c r="H588" s="192"/>
      <c r="I588" s="192"/>
      <c r="J588" s="192"/>
      <c r="K588" s="192"/>
      <c r="L588" s="192"/>
      <c r="M588" s="192"/>
      <c r="N588" s="192"/>
      <c r="O588" s="192"/>
      <c r="P588" s="192"/>
      <c r="Q588" s="192"/>
      <c r="R588" s="192"/>
      <c r="S588" s="192"/>
      <c r="T588" s="192"/>
      <c r="U588" s="192"/>
      <c r="V588" s="192"/>
      <c r="W588" s="192"/>
      <c r="X588" s="192"/>
      <c r="Y588" s="192"/>
      <c r="Z588" s="192"/>
    </row>
    <row r="589" spans="1:26" ht="17.25" customHeight="1" x14ac:dyDescent="0.2">
      <c r="A589" s="258"/>
      <c r="B589" s="192"/>
      <c r="C589" s="192"/>
      <c r="D589" s="192"/>
      <c r="E589" s="192"/>
      <c r="F589" s="218"/>
      <c r="G589" s="192"/>
      <c r="H589" s="192"/>
      <c r="I589" s="192"/>
      <c r="J589" s="192"/>
      <c r="K589" s="192"/>
      <c r="L589" s="192"/>
      <c r="M589" s="192"/>
      <c r="N589" s="192"/>
      <c r="O589" s="192"/>
      <c r="P589" s="192"/>
      <c r="Q589" s="192"/>
      <c r="R589" s="192"/>
      <c r="S589" s="192"/>
      <c r="T589" s="192"/>
      <c r="U589" s="192"/>
      <c r="V589" s="192"/>
      <c r="W589" s="192"/>
      <c r="X589" s="192"/>
      <c r="Y589" s="192"/>
      <c r="Z589" s="192"/>
    </row>
    <row r="590" spans="1:26" ht="17.25" customHeight="1" x14ac:dyDescent="0.2">
      <c r="A590" s="258"/>
      <c r="B590" s="192"/>
      <c r="C590" s="192"/>
      <c r="D590" s="192"/>
      <c r="E590" s="192"/>
      <c r="F590" s="218"/>
      <c r="G590" s="192"/>
      <c r="H590" s="192"/>
      <c r="I590" s="192"/>
      <c r="J590" s="192"/>
      <c r="K590" s="192"/>
      <c r="L590" s="192"/>
      <c r="M590" s="192"/>
      <c r="N590" s="192"/>
      <c r="O590" s="192"/>
      <c r="P590" s="192"/>
      <c r="Q590" s="192"/>
      <c r="R590" s="192"/>
      <c r="S590" s="192"/>
      <c r="T590" s="192"/>
      <c r="U590" s="192"/>
      <c r="V590" s="192"/>
      <c r="W590" s="192"/>
      <c r="X590" s="192"/>
      <c r="Y590" s="192"/>
      <c r="Z590" s="192"/>
    </row>
    <row r="591" spans="1:26" ht="17.25" customHeight="1" x14ac:dyDescent="0.2">
      <c r="A591" s="258"/>
      <c r="B591" s="192"/>
      <c r="C591" s="192"/>
      <c r="D591" s="192"/>
      <c r="E591" s="192"/>
      <c r="F591" s="218"/>
      <c r="G591" s="192"/>
      <c r="H591" s="192"/>
      <c r="I591" s="192"/>
      <c r="J591" s="192"/>
      <c r="K591" s="192"/>
      <c r="L591" s="192"/>
      <c r="M591" s="192"/>
      <c r="N591" s="192"/>
      <c r="O591" s="192"/>
      <c r="P591" s="192"/>
      <c r="Q591" s="192"/>
      <c r="R591" s="192"/>
      <c r="S591" s="192"/>
      <c r="T591" s="192"/>
      <c r="U591" s="192"/>
      <c r="V591" s="192"/>
      <c r="W591" s="192"/>
      <c r="X591" s="192"/>
      <c r="Y591" s="192"/>
      <c r="Z591" s="192"/>
    </row>
    <row r="592" spans="1:26" ht="17.25" customHeight="1" x14ac:dyDescent="0.2">
      <c r="A592" s="258"/>
      <c r="B592" s="192"/>
      <c r="C592" s="192"/>
      <c r="D592" s="192"/>
      <c r="E592" s="192"/>
      <c r="F592" s="218"/>
      <c r="G592" s="192"/>
      <c r="H592" s="192"/>
      <c r="I592" s="192"/>
      <c r="J592" s="192"/>
      <c r="K592" s="192"/>
      <c r="L592" s="192"/>
      <c r="M592" s="192"/>
      <c r="N592" s="192"/>
      <c r="O592" s="192"/>
      <c r="P592" s="192"/>
      <c r="Q592" s="192"/>
      <c r="R592" s="192"/>
      <c r="S592" s="192"/>
      <c r="T592" s="192"/>
      <c r="U592" s="192"/>
      <c r="V592" s="192"/>
      <c r="W592" s="192"/>
      <c r="X592" s="192"/>
      <c r="Y592" s="192"/>
      <c r="Z592" s="192"/>
    </row>
    <row r="593" spans="1:26" ht="17.25" customHeight="1" x14ac:dyDescent="0.2">
      <c r="A593" s="258"/>
      <c r="B593" s="192"/>
      <c r="C593" s="192"/>
      <c r="D593" s="192"/>
      <c r="E593" s="192"/>
      <c r="F593" s="218"/>
      <c r="G593" s="192"/>
      <c r="H593" s="192"/>
      <c r="I593" s="192"/>
      <c r="J593" s="192"/>
      <c r="K593" s="192"/>
      <c r="L593" s="192"/>
      <c r="M593" s="192"/>
      <c r="N593" s="192"/>
      <c r="O593" s="192"/>
      <c r="P593" s="192"/>
      <c r="Q593" s="192"/>
      <c r="R593" s="192"/>
      <c r="S593" s="192"/>
      <c r="T593" s="192"/>
      <c r="U593" s="192"/>
      <c r="V593" s="192"/>
      <c r="W593" s="192"/>
      <c r="X593" s="192"/>
      <c r="Y593" s="192"/>
      <c r="Z593" s="192"/>
    </row>
    <row r="594" spans="1:26" ht="17.25" customHeight="1" x14ac:dyDescent="0.2">
      <c r="A594" s="258"/>
      <c r="B594" s="192"/>
      <c r="C594" s="192"/>
      <c r="D594" s="192"/>
      <c r="E594" s="192"/>
      <c r="F594" s="218"/>
      <c r="G594" s="192"/>
      <c r="H594" s="192"/>
      <c r="I594" s="192"/>
      <c r="J594" s="192"/>
      <c r="K594" s="192"/>
      <c r="L594" s="192"/>
      <c r="M594" s="192"/>
      <c r="N594" s="192"/>
      <c r="O594" s="192"/>
      <c r="P594" s="192"/>
      <c r="Q594" s="192"/>
      <c r="R594" s="192"/>
      <c r="S594" s="192"/>
      <c r="T594" s="192"/>
      <c r="U594" s="192"/>
      <c r="V594" s="192"/>
      <c r="W594" s="192"/>
      <c r="X594" s="192"/>
      <c r="Y594" s="192"/>
      <c r="Z594" s="192"/>
    </row>
    <row r="595" spans="1:26" ht="17.25" customHeight="1" x14ac:dyDescent="0.2">
      <c r="A595" s="258"/>
      <c r="B595" s="192"/>
      <c r="C595" s="192"/>
      <c r="D595" s="192"/>
      <c r="E595" s="192"/>
      <c r="F595" s="218"/>
      <c r="G595" s="192"/>
      <c r="H595" s="192"/>
      <c r="I595" s="192"/>
      <c r="J595" s="192"/>
      <c r="K595" s="192"/>
      <c r="L595" s="192"/>
      <c r="M595" s="192"/>
      <c r="N595" s="192"/>
      <c r="O595" s="192"/>
      <c r="P595" s="192"/>
      <c r="Q595" s="192"/>
      <c r="R595" s="192"/>
      <c r="S595" s="192"/>
      <c r="T595" s="192"/>
      <c r="U595" s="192"/>
      <c r="V595" s="192"/>
      <c r="W595" s="192"/>
      <c r="X595" s="192"/>
      <c r="Y595" s="192"/>
      <c r="Z595" s="192"/>
    </row>
    <row r="596" spans="1:26" ht="17.25" customHeight="1" x14ac:dyDescent="0.2">
      <c r="A596" s="258"/>
      <c r="B596" s="192"/>
      <c r="C596" s="192"/>
      <c r="D596" s="192"/>
      <c r="E596" s="192"/>
      <c r="F596" s="218"/>
      <c r="G596" s="192"/>
      <c r="H596" s="192"/>
      <c r="I596" s="192"/>
      <c r="J596" s="192"/>
      <c r="K596" s="192"/>
      <c r="L596" s="192"/>
      <c r="M596" s="192"/>
      <c r="N596" s="192"/>
      <c r="O596" s="192"/>
      <c r="P596" s="192"/>
      <c r="Q596" s="192"/>
      <c r="R596" s="192"/>
      <c r="S596" s="192"/>
      <c r="T596" s="192"/>
      <c r="U596" s="192"/>
      <c r="V596" s="192"/>
      <c r="W596" s="192"/>
      <c r="X596" s="192"/>
      <c r="Y596" s="192"/>
      <c r="Z596" s="192"/>
    </row>
    <row r="597" spans="1:26" ht="17.25" customHeight="1" x14ac:dyDescent="0.2">
      <c r="A597" s="258"/>
      <c r="B597" s="192"/>
      <c r="C597" s="192"/>
      <c r="D597" s="192"/>
      <c r="E597" s="192"/>
      <c r="F597" s="218"/>
      <c r="G597" s="192"/>
      <c r="H597" s="192"/>
      <c r="I597" s="192"/>
      <c r="J597" s="192"/>
      <c r="K597" s="192"/>
      <c r="L597" s="192"/>
      <c r="M597" s="192"/>
      <c r="N597" s="192"/>
      <c r="O597" s="192"/>
      <c r="P597" s="192"/>
      <c r="Q597" s="192"/>
      <c r="R597" s="192"/>
      <c r="S597" s="192"/>
      <c r="T597" s="192"/>
      <c r="U597" s="192"/>
      <c r="V597" s="192"/>
      <c r="W597" s="192"/>
      <c r="X597" s="192"/>
      <c r="Y597" s="192"/>
      <c r="Z597" s="192"/>
    </row>
    <row r="598" spans="1:26" ht="17.25" customHeight="1" x14ac:dyDescent="0.2">
      <c r="A598" s="258"/>
      <c r="B598" s="192"/>
      <c r="C598" s="192"/>
      <c r="D598" s="192"/>
      <c r="E598" s="192"/>
      <c r="F598" s="218"/>
      <c r="G598" s="192"/>
      <c r="H598" s="192"/>
      <c r="I598" s="192"/>
      <c r="J598" s="192"/>
      <c r="K598" s="192"/>
      <c r="L598" s="192"/>
      <c r="M598" s="192"/>
      <c r="N598" s="192"/>
      <c r="O598" s="192"/>
      <c r="P598" s="192"/>
      <c r="Q598" s="192"/>
      <c r="R598" s="192"/>
      <c r="S598" s="192"/>
      <c r="T598" s="192"/>
      <c r="U598" s="192"/>
      <c r="V598" s="192"/>
      <c r="W598" s="192"/>
      <c r="X598" s="192"/>
      <c r="Y598" s="192"/>
      <c r="Z598" s="192"/>
    </row>
    <row r="599" spans="1:26" ht="17.25" customHeight="1" x14ac:dyDescent="0.2">
      <c r="A599" s="258"/>
      <c r="B599" s="192"/>
      <c r="C599" s="192"/>
      <c r="D599" s="192"/>
      <c r="E599" s="192"/>
      <c r="F599" s="218"/>
      <c r="G599" s="192"/>
      <c r="H599" s="192"/>
      <c r="I599" s="192"/>
      <c r="J599" s="192"/>
      <c r="K599" s="192"/>
      <c r="L599" s="192"/>
      <c r="M599" s="192"/>
      <c r="N599" s="192"/>
      <c r="O599" s="192"/>
      <c r="P599" s="192"/>
      <c r="Q599" s="192"/>
      <c r="R599" s="192"/>
      <c r="S599" s="192"/>
      <c r="T599" s="192"/>
      <c r="U599" s="192"/>
      <c r="V599" s="192"/>
      <c r="W599" s="192"/>
      <c r="X599" s="192"/>
      <c r="Y599" s="192"/>
      <c r="Z599" s="192"/>
    </row>
    <row r="600" spans="1:26" ht="17.25" customHeight="1" x14ac:dyDescent="0.2">
      <c r="A600" s="258"/>
      <c r="B600" s="192"/>
      <c r="C600" s="192"/>
      <c r="D600" s="192"/>
      <c r="E600" s="192"/>
      <c r="F600" s="218"/>
      <c r="G600" s="192"/>
      <c r="H600" s="192"/>
      <c r="I600" s="192"/>
      <c r="J600" s="192"/>
      <c r="K600" s="192"/>
      <c r="L600" s="192"/>
      <c r="M600" s="192"/>
      <c r="N600" s="192"/>
      <c r="O600" s="192"/>
      <c r="P600" s="192"/>
      <c r="Q600" s="192"/>
      <c r="R600" s="192"/>
      <c r="S600" s="192"/>
      <c r="T600" s="192"/>
      <c r="U600" s="192"/>
      <c r="V600" s="192"/>
      <c r="W600" s="192"/>
      <c r="X600" s="192"/>
      <c r="Y600" s="192"/>
      <c r="Z600" s="192"/>
    </row>
    <row r="601" spans="1:26" ht="17.25" customHeight="1" x14ac:dyDescent="0.2">
      <c r="A601" s="258"/>
      <c r="B601" s="192"/>
      <c r="C601" s="192"/>
      <c r="D601" s="192"/>
      <c r="E601" s="192"/>
      <c r="F601" s="218"/>
      <c r="G601" s="192"/>
      <c r="H601" s="192"/>
      <c r="I601" s="192"/>
      <c r="J601" s="192"/>
      <c r="K601" s="192"/>
      <c r="L601" s="192"/>
      <c r="M601" s="192"/>
      <c r="N601" s="192"/>
      <c r="O601" s="192"/>
      <c r="P601" s="192"/>
      <c r="Q601" s="192"/>
      <c r="R601" s="192"/>
      <c r="S601" s="192"/>
      <c r="T601" s="192"/>
      <c r="U601" s="192"/>
      <c r="V601" s="192"/>
      <c r="W601" s="192"/>
      <c r="X601" s="192"/>
      <c r="Y601" s="192"/>
      <c r="Z601" s="192"/>
    </row>
    <row r="602" spans="1:26" ht="17.25" customHeight="1" x14ac:dyDescent="0.2">
      <c r="A602" s="258"/>
      <c r="B602" s="192"/>
      <c r="C602" s="192"/>
      <c r="D602" s="192"/>
      <c r="E602" s="192"/>
      <c r="F602" s="218"/>
      <c r="G602" s="192"/>
      <c r="H602" s="192"/>
      <c r="I602" s="192"/>
      <c r="J602" s="192"/>
      <c r="K602" s="192"/>
      <c r="L602" s="192"/>
      <c r="M602" s="192"/>
      <c r="N602" s="192"/>
      <c r="O602" s="192"/>
      <c r="P602" s="192"/>
      <c r="Q602" s="192"/>
      <c r="R602" s="192"/>
      <c r="S602" s="192"/>
      <c r="T602" s="192"/>
      <c r="U602" s="192"/>
      <c r="V602" s="192"/>
      <c r="W602" s="192"/>
      <c r="X602" s="192"/>
      <c r="Y602" s="192"/>
      <c r="Z602" s="192"/>
    </row>
    <row r="603" spans="1:26" ht="17.25" customHeight="1" x14ac:dyDescent="0.2">
      <c r="A603" s="258"/>
      <c r="B603" s="192"/>
      <c r="C603" s="192"/>
      <c r="D603" s="192"/>
      <c r="E603" s="192"/>
      <c r="F603" s="218"/>
      <c r="G603" s="192"/>
      <c r="H603" s="192"/>
      <c r="I603" s="192"/>
      <c r="J603" s="192"/>
      <c r="K603" s="192"/>
      <c r="L603" s="192"/>
      <c r="M603" s="192"/>
      <c r="N603" s="192"/>
      <c r="O603" s="192"/>
      <c r="P603" s="192"/>
      <c r="Q603" s="192"/>
      <c r="R603" s="192"/>
      <c r="S603" s="192"/>
      <c r="T603" s="192"/>
      <c r="U603" s="192"/>
      <c r="V603" s="192"/>
      <c r="W603" s="192"/>
      <c r="X603" s="192"/>
      <c r="Y603" s="192"/>
      <c r="Z603" s="192"/>
    </row>
    <row r="604" spans="1:26" ht="17.25" customHeight="1" x14ac:dyDescent="0.2">
      <c r="A604" s="258"/>
      <c r="B604" s="192"/>
      <c r="C604" s="192"/>
      <c r="D604" s="192"/>
      <c r="E604" s="192"/>
      <c r="F604" s="218"/>
      <c r="G604" s="192"/>
      <c r="H604" s="192"/>
      <c r="I604" s="192"/>
      <c r="J604" s="192"/>
      <c r="K604" s="192"/>
      <c r="L604" s="192"/>
      <c r="M604" s="192"/>
      <c r="N604" s="192"/>
      <c r="O604" s="192"/>
      <c r="P604" s="192"/>
      <c r="Q604" s="192"/>
      <c r="R604" s="192"/>
      <c r="S604" s="192"/>
      <c r="T604" s="192"/>
      <c r="U604" s="192"/>
      <c r="V604" s="192"/>
      <c r="W604" s="192"/>
      <c r="X604" s="192"/>
      <c r="Y604" s="192"/>
      <c r="Z604" s="192"/>
    </row>
    <row r="605" spans="1:26" ht="17.25" customHeight="1" x14ac:dyDescent="0.2">
      <c r="A605" s="258"/>
      <c r="B605" s="192"/>
      <c r="C605" s="192"/>
      <c r="D605" s="192"/>
      <c r="E605" s="192"/>
      <c r="F605" s="218"/>
      <c r="G605" s="192"/>
      <c r="H605" s="192"/>
      <c r="I605" s="192"/>
      <c r="J605" s="192"/>
      <c r="K605" s="192"/>
      <c r="L605" s="192"/>
      <c r="M605" s="192"/>
      <c r="N605" s="192"/>
      <c r="O605" s="192"/>
      <c r="P605" s="192"/>
      <c r="Q605" s="192"/>
      <c r="R605" s="192"/>
      <c r="S605" s="192"/>
      <c r="T605" s="192"/>
      <c r="U605" s="192"/>
      <c r="V605" s="192"/>
      <c r="W605" s="192"/>
      <c r="X605" s="192"/>
      <c r="Y605" s="192"/>
      <c r="Z605" s="192"/>
    </row>
    <row r="606" spans="1:26" ht="17.25" customHeight="1" x14ac:dyDescent="0.2">
      <c r="A606" s="258"/>
      <c r="B606" s="192"/>
      <c r="C606" s="192"/>
      <c r="D606" s="192"/>
      <c r="E606" s="192"/>
      <c r="F606" s="218"/>
      <c r="G606" s="192"/>
      <c r="H606" s="192"/>
      <c r="I606" s="192"/>
      <c r="J606" s="192"/>
      <c r="K606" s="192"/>
      <c r="L606" s="192"/>
      <c r="M606" s="192"/>
      <c r="N606" s="192"/>
      <c r="O606" s="192"/>
      <c r="P606" s="192"/>
      <c r="Q606" s="192"/>
      <c r="R606" s="192"/>
      <c r="S606" s="192"/>
      <c r="T606" s="192"/>
      <c r="U606" s="192"/>
      <c r="V606" s="192"/>
      <c r="W606" s="192"/>
      <c r="X606" s="192"/>
      <c r="Y606" s="192"/>
      <c r="Z606" s="192"/>
    </row>
    <row r="607" spans="1:26" ht="17.25" customHeight="1" x14ac:dyDescent="0.2">
      <c r="A607" s="258"/>
      <c r="B607" s="192"/>
      <c r="C607" s="192"/>
      <c r="D607" s="192"/>
      <c r="E607" s="192"/>
      <c r="F607" s="218"/>
      <c r="G607" s="192"/>
      <c r="H607" s="192"/>
      <c r="I607" s="192"/>
      <c r="J607" s="192"/>
      <c r="K607" s="192"/>
      <c r="L607" s="192"/>
      <c r="M607" s="192"/>
      <c r="N607" s="192"/>
      <c r="O607" s="192"/>
      <c r="P607" s="192"/>
      <c r="Q607" s="192"/>
      <c r="R607" s="192"/>
      <c r="S607" s="192"/>
      <c r="T607" s="192"/>
      <c r="U607" s="192"/>
      <c r="V607" s="192"/>
      <c r="W607" s="192"/>
      <c r="X607" s="192"/>
      <c r="Y607" s="192"/>
      <c r="Z607" s="192"/>
    </row>
    <row r="608" spans="1:26" ht="17.25" customHeight="1" x14ac:dyDescent="0.2">
      <c r="A608" s="258"/>
      <c r="B608" s="192"/>
      <c r="C608" s="192"/>
      <c r="D608" s="192"/>
      <c r="E608" s="192"/>
      <c r="F608" s="218"/>
      <c r="G608" s="192"/>
      <c r="H608" s="192"/>
      <c r="I608" s="192"/>
      <c r="J608" s="192"/>
      <c r="K608" s="192"/>
      <c r="L608" s="192"/>
      <c r="M608" s="192"/>
      <c r="N608" s="192"/>
      <c r="O608" s="192"/>
      <c r="P608" s="192"/>
      <c r="Q608" s="192"/>
      <c r="R608" s="192"/>
      <c r="S608" s="192"/>
      <c r="T608" s="192"/>
      <c r="U608" s="192"/>
      <c r="V608" s="192"/>
      <c r="W608" s="192"/>
      <c r="X608" s="192"/>
      <c r="Y608" s="192"/>
      <c r="Z608" s="192"/>
    </row>
    <row r="609" spans="1:26" ht="17.25" customHeight="1" x14ac:dyDescent="0.2">
      <c r="A609" s="258"/>
      <c r="B609" s="192"/>
      <c r="C609" s="192"/>
      <c r="D609" s="192"/>
      <c r="E609" s="192"/>
      <c r="F609" s="218"/>
      <c r="G609" s="192"/>
      <c r="H609" s="192"/>
      <c r="I609" s="192"/>
      <c r="J609" s="192"/>
      <c r="K609" s="192"/>
      <c r="L609" s="192"/>
      <c r="M609" s="192"/>
      <c r="N609" s="192"/>
      <c r="O609" s="192"/>
      <c r="P609" s="192"/>
      <c r="Q609" s="192"/>
      <c r="R609" s="192"/>
      <c r="S609" s="192"/>
      <c r="T609" s="192"/>
      <c r="U609" s="192"/>
      <c r="V609" s="192"/>
      <c r="W609" s="192"/>
      <c r="X609" s="192"/>
      <c r="Y609" s="192"/>
      <c r="Z609" s="192"/>
    </row>
    <row r="610" spans="1:26" ht="17.25" customHeight="1" x14ac:dyDescent="0.2">
      <c r="A610" s="258"/>
      <c r="B610" s="192"/>
      <c r="C610" s="192"/>
      <c r="D610" s="192"/>
      <c r="E610" s="192"/>
      <c r="F610" s="218"/>
      <c r="G610" s="192"/>
      <c r="H610" s="192"/>
      <c r="I610" s="192"/>
      <c r="J610" s="192"/>
      <c r="K610" s="192"/>
      <c r="L610" s="192"/>
      <c r="M610" s="192"/>
      <c r="N610" s="192"/>
      <c r="O610" s="192"/>
      <c r="P610" s="192"/>
      <c r="Q610" s="192"/>
      <c r="R610" s="192"/>
      <c r="S610" s="192"/>
      <c r="T610" s="192"/>
      <c r="U610" s="192"/>
      <c r="V610" s="192"/>
      <c r="W610" s="192"/>
      <c r="X610" s="192"/>
      <c r="Y610" s="192"/>
      <c r="Z610" s="192"/>
    </row>
    <row r="611" spans="1:26" ht="17.25" customHeight="1" x14ac:dyDescent="0.2">
      <c r="A611" s="258"/>
      <c r="B611" s="192"/>
      <c r="C611" s="192"/>
      <c r="D611" s="192"/>
      <c r="E611" s="192"/>
      <c r="F611" s="218"/>
      <c r="G611" s="192"/>
      <c r="H611" s="192"/>
      <c r="I611" s="192"/>
      <c r="J611" s="192"/>
      <c r="K611" s="192"/>
      <c r="L611" s="192"/>
      <c r="M611" s="192"/>
      <c r="N611" s="192"/>
      <c r="O611" s="192"/>
      <c r="P611" s="192"/>
      <c r="Q611" s="192"/>
      <c r="R611" s="192"/>
      <c r="S611" s="192"/>
      <c r="T611" s="192"/>
      <c r="U611" s="192"/>
      <c r="V611" s="192"/>
      <c r="W611" s="192"/>
      <c r="X611" s="192"/>
      <c r="Y611" s="192"/>
      <c r="Z611" s="192"/>
    </row>
    <row r="612" spans="1:26" ht="17.25" customHeight="1" x14ac:dyDescent="0.2">
      <c r="A612" s="258"/>
      <c r="B612" s="192"/>
      <c r="C612" s="192"/>
      <c r="D612" s="192"/>
      <c r="E612" s="192"/>
      <c r="F612" s="218"/>
      <c r="G612" s="192"/>
      <c r="H612" s="192"/>
      <c r="I612" s="192"/>
      <c r="J612" s="192"/>
      <c r="K612" s="192"/>
      <c r="L612" s="192"/>
      <c r="M612" s="192"/>
      <c r="N612" s="192"/>
      <c r="O612" s="192"/>
      <c r="P612" s="192"/>
      <c r="Q612" s="192"/>
      <c r="R612" s="192"/>
      <c r="S612" s="192"/>
      <c r="T612" s="192"/>
      <c r="U612" s="192"/>
      <c r="V612" s="192"/>
      <c r="W612" s="192"/>
      <c r="X612" s="192"/>
      <c r="Y612" s="192"/>
      <c r="Z612" s="192"/>
    </row>
    <row r="613" spans="1:26" ht="17.25" customHeight="1" x14ac:dyDescent="0.2">
      <c r="A613" s="258"/>
      <c r="B613" s="192"/>
      <c r="C613" s="192"/>
      <c r="D613" s="192"/>
      <c r="E613" s="192"/>
      <c r="F613" s="218"/>
      <c r="G613" s="192"/>
      <c r="H613" s="192"/>
      <c r="I613" s="192"/>
      <c r="J613" s="192"/>
      <c r="K613" s="192"/>
      <c r="L613" s="192"/>
      <c r="M613" s="192"/>
      <c r="N613" s="192"/>
      <c r="O613" s="192"/>
      <c r="P613" s="192"/>
      <c r="Q613" s="192"/>
      <c r="R613" s="192"/>
      <c r="S613" s="192"/>
      <c r="T613" s="192"/>
      <c r="U613" s="192"/>
      <c r="V613" s="192"/>
      <c r="W613" s="192"/>
      <c r="X613" s="192"/>
      <c r="Y613" s="192"/>
      <c r="Z613" s="192"/>
    </row>
    <row r="614" spans="1:26" ht="17.25" customHeight="1" x14ac:dyDescent="0.2">
      <c r="A614" s="258"/>
      <c r="B614" s="192"/>
      <c r="C614" s="192"/>
      <c r="D614" s="192"/>
      <c r="E614" s="192"/>
      <c r="F614" s="218"/>
      <c r="G614" s="192"/>
      <c r="H614" s="192"/>
      <c r="I614" s="192"/>
      <c r="J614" s="192"/>
      <c r="K614" s="192"/>
      <c r="L614" s="192"/>
      <c r="M614" s="192"/>
      <c r="N614" s="192"/>
      <c r="O614" s="192"/>
      <c r="P614" s="192"/>
      <c r="Q614" s="192"/>
      <c r="R614" s="192"/>
      <c r="S614" s="192"/>
      <c r="T614" s="192"/>
      <c r="U614" s="192"/>
      <c r="V614" s="192"/>
      <c r="W614" s="192"/>
      <c r="X614" s="192"/>
      <c r="Y614" s="192"/>
      <c r="Z614" s="192"/>
    </row>
    <row r="615" spans="1:26" ht="17.25" customHeight="1" x14ac:dyDescent="0.2">
      <c r="A615" s="258"/>
      <c r="B615" s="192"/>
      <c r="C615" s="192"/>
      <c r="D615" s="192"/>
      <c r="E615" s="192"/>
      <c r="F615" s="218"/>
      <c r="G615" s="192"/>
      <c r="H615" s="192"/>
      <c r="I615" s="192"/>
      <c r="J615" s="192"/>
      <c r="K615" s="192"/>
      <c r="L615" s="192"/>
      <c r="M615" s="192"/>
      <c r="N615" s="192"/>
      <c r="O615" s="192"/>
      <c r="P615" s="192"/>
      <c r="Q615" s="192"/>
      <c r="R615" s="192"/>
      <c r="S615" s="192"/>
      <c r="T615" s="192"/>
      <c r="U615" s="192"/>
      <c r="V615" s="192"/>
      <c r="W615" s="192"/>
      <c r="X615" s="192"/>
      <c r="Y615" s="192"/>
      <c r="Z615" s="192"/>
    </row>
    <row r="616" spans="1:26" ht="17.25" customHeight="1" x14ac:dyDescent="0.2">
      <c r="A616" s="258"/>
      <c r="B616" s="192"/>
      <c r="C616" s="192"/>
      <c r="D616" s="192"/>
      <c r="E616" s="192"/>
      <c r="F616" s="218"/>
      <c r="G616" s="192"/>
      <c r="H616" s="192"/>
      <c r="I616" s="192"/>
      <c r="J616" s="192"/>
      <c r="K616" s="192"/>
      <c r="L616" s="192"/>
      <c r="M616" s="192"/>
      <c r="N616" s="192"/>
      <c r="O616" s="192"/>
      <c r="P616" s="192"/>
      <c r="Q616" s="192"/>
      <c r="R616" s="192"/>
      <c r="S616" s="192"/>
      <c r="T616" s="192"/>
      <c r="U616" s="192"/>
      <c r="V616" s="192"/>
      <c r="W616" s="192"/>
      <c r="X616" s="192"/>
      <c r="Y616" s="192"/>
      <c r="Z616" s="192"/>
    </row>
    <row r="617" spans="1:26" ht="17.25" customHeight="1" x14ac:dyDescent="0.2">
      <c r="A617" s="258"/>
      <c r="B617" s="192"/>
      <c r="C617" s="192"/>
      <c r="D617" s="192"/>
      <c r="E617" s="192"/>
      <c r="F617" s="218"/>
      <c r="G617" s="192"/>
      <c r="H617" s="192"/>
      <c r="I617" s="192"/>
      <c r="J617" s="192"/>
      <c r="K617" s="192"/>
      <c r="L617" s="192"/>
      <c r="M617" s="192"/>
      <c r="N617" s="192"/>
      <c r="O617" s="192"/>
      <c r="P617" s="192"/>
      <c r="Q617" s="192"/>
      <c r="R617" s="192"/>
      <c r="S617" s="192"/>
      <c r="T617" s="192"/>
      <c r="U617" s="192"/>
      <c r="V617" s="192"/>
      <c r="W617" s="192"/>
      <c r="X617" s="192"/>
      <c r="Y617" s="192"/>
      <c r="Z617" s="192"/>
    </row>
    <row r="618" spans="1:26" ht="17.25" customHeight="1" x14ac:dyDescent="0.2">
      <c r="A618" s="258"/>
      <c r="B618" s="192"/>
      <c r="C618" s="192"/>
      <c r="D618" s="192"/>
      <c r="E618" s="192"/>
      <c r="F618" s="218"/>
      <c r="G618" s="192"/>
      <c r="H618" s="192"/>
      <c r="I618" s="192"/>
      <c r="J618" s="192"/>
      <c r="K618" s="192"/>
      <c r="L618" s="192"/>
      <c r="M618" s="192"/>
      <c r="N618" s="192"/>
      <c r="O618" s="192"/>
      <c r="P618" s="192"/>
      <c r="Q618" s="192"/>
      <c r="R618" s="192"/>
      <c r="S618" s="192"/>
      <c r="T618" s="192"/>
      <c r="U618" s="192"/>
      <c r="V618" s="192"/>
      <c r="W618" s="192"/>
      <c r="X618" s="192"/>
      <c r="Y618" s="192"/>
      <c r="Z618" s="192"/>
    </row>
    <row r="619" spans="1:26" ht="17.25" customHeight="1" x14ac:dyDescent="0.2">
      <c r="A619" s="258"/>
      <c r="B619" s="192"/>
      <c r="C619" s="192"/>
      <c r="D619" s="192"/>
      <c r="E619" s="192"/>
      <c r="F619" s="218"/>
      <c r="G619" s="192"/>
      <c r="H619" s="192"/>
      <c r="I619" s="192"/>
      <c r="J619" s="192"/>
      <c r="K619" s="192"/>
      <c r="L619" s="192"/>
      <c r="M619" s="192"/>
      <c r="N619" s="192"/>
      <c r="O619" s="192"/>
      <c r="P619" s="192"/>
      <c r="Q619" s="192"/>
      <c r="R619" s="192"/>
      <c r="S619" s="192"/>
      <c r="T619" s="192"/>
      <c r="U619" s="192"/>
      <c r="V619" s="192"/>
      <c r="W619" s="192"/>
      <c r="X619" s="192"/>
      <c r="Y619" s="192"/>
      <c r="Z619" s="192"/>
    </row>
    <row r="620" spans="1:26" ht="17.25" customHeight="1" x14ac:dyDescent="0.2">
      <c r="A620" s="258"/>
      <c r="B620" s="192"/>
      <c r="C620" s="192"/>
      <c r="D620" s="192"/>
      <c r="E620" s="192"/>
      <c r="F620" s="218"/>
      <c r="G620" s="192"/>
      <c r="H620" s="192"/>
      <c r="I620" s="192"/>
      <c r="J620" s="192"/>
      <c r="K620" s="192"/>
      <c r="L620" s="192"/>
      <c r="M620" s="192"/>
      <c r="N620" s="192"/>
      <c r="O620" s="192"/>
      <c r="P620" s="192"/>
      <c r="Q620" s="192"/>
      <c r="R620" s="192"/>
      <c r="S620" s="192"/>
      <c r="T620" s="192"/>
      <c r="U620" s="192"/>
      <c r="V620" s="192"/>
      <c r="W620" s="192"/>
      <c r="X620" s="192"/>
      <c r="Y620" s="192"/>
      <c r="Z620" s="192"/>
    </row>
    <row r="621" spans="1:26" ht="17.25" customHeight="1" x14ac:dyDescent="0.2">
      <c r="A621" s="258"/>
      <c r="B621" s="192"/>
      <c r="C621" s="192"/>
      <c r="D621" s="192"/>
      <c r="E621" s="192"/>
      <c r="F621" s="218"/>
      <c r="G621" s="192"/>
      <c r="H621" s="192"/>
      <c r="I621" s="192"/>
      <c r="J621" s="192"/>
      <c r="K621" s="192"/>
      <c r="L621" s="192"/>
      <c r="M621" s="192"/>
      <c r="N621" s="192"/>
      <c r="O621" s="192"/>
      <c r="P621" s="192"/>
      <c r="Q621" s="192"/>
      <c r="R621" s="192"/>
      <c r="S621" s="192"/>
      <c r="T621" s="192"/>
      <c r="U621" s="192"/>
      <c r="V621" s="192"/>
      <c r="W621" s="192"/>
      <c r="X621" s="192"/>
      <c r="Y621" s="192"/>
      <c r="Z621" s="192"/>
    </row>
    <row r="622" spans="1:26" ht="17.25" customHeight="1" x14ac:dyDescent="0.2">
      <c r="A622" s="258"/>
      <c r="B622" s="192"/>
      <c r="C622" s="192"/>
      <c r="D622" s="192"/>
      <c r="E622" s="192"/>
      <c r="F622" s="218"/>
      <c r="G622" s="192"/>
      <c r="H622" s="192"/>
      <c r="I622" s="192"/>
      <c r="J622" s="192"/>
      <c r="K622" s="192"/>
      <c r="L622" s="192"/>
      <c r="M622" s="192"/>
      <c r="N622" s="192"/>
      <c r="O622" s="192"/>
      <c r="P622" s="192"/>
      <c r="Q622" s="192"/>
      <c r="R622" s="192"/>
      <c r="S622" s="192"/>
      <c r="T622" s="192"/>
      <c r="U622" s="192"/>
      <c r="V622" s="192"/>
      <c r="W622" s="192"/>
      <c r="X622" s="192"/>
      <c r="Y622" s="192"/>
      <c r="Z622" s="192"/>
    </row>
    <row r="623" spans="1:26" ht="17.25" customHeight="1" x14ac:dyDescent="0.2">
      <c r="A623" s="258"/>
      <c r="B623" s="192"/>
      <c r="C623" s="192"/>
      <c r="D623" s="192"/>
      <c r="E623" s="192"/>
      <c r="F623" s="218"/>
      <c r="G623" s="192"/>
      <c r="H623" s="192"/>
      <c r="I623" s="192"/>
      <c r="J623" s="192"/>
      <c r="K623" s="192"/>
      <c r="L623" s="192"/>
      <c r="M623" s="192"/>
      <c r="N623" s="192"/>
      <c r="O623" s="192"/>
      <c r="P623" s="192"/>
      <c r="Q623" s="192"/>
      <c r="R623" s="192"/>
      <c r="S623" s="192"/>
      <c r="T623" s="192"/>
      <c r="U623" s="192"/>
      <c r="V623" s="192"/>
      <c r="W623" s="192"/>
      <c r="X623" s="192"/>
      <c r="Y623" s="192"/>
      <c r="Z623" s="192"/>
    </row>
    <row r="624" spans="1:26" ht="17.25" customHeight="1" x14ac:dyDescent="0.2">
      <c r="A624" s="258"/>
      <c r="B624" s="192"/>
      <c r="C624" s="192"/>
      <c r="D624" s="192"/>
      <c r="E624" s="192"/>
      <c r="F624" s="218"/>
      <c r="G624" s="192"/>
      <c r="H624" s="192"/>
      <c r="I624" s="192"/>
      <c r="J624" s="192"/>
      <c r="K624" s="192"/>
      <c r="L624" s="192"/>
      <c r="M624" s="192"/>
      <c r="N624" s="192"/>
      <c r="O624" s="192"/>
      <c r="P624" s="192"/>
      <c r="Q624" s="192"/>
      <c r="R624" s="192"/>
      <c r="S624" s="192"/>
      <c r="T624" s="192"/>
      <c r="U624" s="192"/>
      <c r="V624" s="192"/>
      <c r="W624" s="192"/>
      <c r="X624" s="192"/>
      <c r="Y624" s="192"/>
      <c r="Z624" s="192"/>
    </row>
    <row r="625" spans="1:26" ht="17.25" customHeight="1" x14ac:dyDescent="0.2">
      <c r="A625" s="258"/>
      <c r="B625" s="192"/>
      <c r="C625" s="192"/>
      <c r="D625" s="192"/>
      <c r="E625" s="192"/>
      <c r="F625" s="218"/>
      <c r="G625" s="192"/>
      <c r="H625" s="192"/>
      <c r="I625" s="192"/>
      <c r="J625" s="192"/>
      <c r="K625" s="192"/>
      <c r="L625" s="192"/>
      <c r="M625" s="192"/>
      <c r="N625" s="192"/>
      <c r="O625" s="192"/>
      <c r="P625" s="192"/>
      <c r="Q625" s="192"/>
      <c r="R625" s="192"/>
      <c r="S625" s="192"/>
      <c r="T625" s="192"/>
      <c r="U625" s="192"/>
      <c r="V625" s="192"/>
      <c r="W625" s="192"/>
      <c r="X625" s="192"/>
      <c r="Y625" s="192"/>
      <c r="Z625" s="192"/>
    </row>
    <row r="626" spans="1:26" ht="17.25" customHeight="1" x14ac:dyDescent="0.2">
      <c r="A626" s="258"/>
      <c r="B626" s="192"/>
      <c r="C626" s="192"/>
      <c r="D626" s="192"/>
      <c r="E626" s="192"/>
      <c r="F626" s="218"/>
      <c r="G626" s="192"/>
      <c r="H626" s="192"/>
      <c r="I626" s="192"/>
      <c r="J626" s="192"/>
      <c r="K626" s="192"/>
      <c r="L626" s="192"/>
      <c r="M626" s="192"/>
      <c r="N626" s="192"/>
      <c r="O626" s="192"/>
      <c r="P626" s="192"/>
      <c r="Q626" s="192"/>
      <c r="R626" s="192"/>
      <c r="S626" s="192"/>
      <c r="T626" s="192"/>
      <c r="U626" s="192"/>
      <c r="V626" s="192"/>
      <c r="W626" s="192"/>
      <c r="X626" s="192"/>
      <c r="Y626" s="192"/>
      <c r="Z626" s="192"/>
    </row>
    <row r="627" spans="1:26" ht="17.25" customHeight="1" x14ac:dyDescent="0.2">
      <c r="A627" s="258"/>
      <c r="B627" s="192"/>
      <c r="C627" s="192"/>
      <c r="D627" s="192"/>
      <c r="E627" s="192"/>
      <c r="F627" s="218"/>
      <c r="G627" s="192"/>
      <c r="H627" s="192"/>
      <c r="I627" s="192"/>
      <c r="J627" s="192"/>
      <c r="K627" s="192"/>
      <c r="L627" s="192"/>
      <c r="M627" s="192"/>
      <c r="N627" s="192"/>
      <c r="O627" s="192"/>
      <c r="P627" s="192"/>
      <c r="Q627" s="192"/>
      <c r="R627" s="192"/>
      <c r="S627" s="192"/>
      <c r="T627" s="192"/>
      <c r="U627" s="192"/>
      <c r="V627" s="192"/>
      <c r="W627" s="192"/>
      <c r="X627" s="192"/>
      <c r="Y627" s="192"/>
      <c r="Z627" s="192"/>
    </row>
    <row r="628" spans="1:26" ht="17.25" customHeight="1" x14ac:dyDescent="0.2">
      <c r="A628" s="258"/>
      <c r="B628" s="192"/>
      <c r="C628" s="192"/>
      <c r="D628" s="192"/>
      <c r="E628" s="192"/>
      <c r="F628" s="218"/>
      <c r="G628" s="192"/>
      <c r="H628" s="192"/>
      <c r="I628" s="192"/>
      <c r="J628" s="192"/>
      <c r="K628" s="192"/>
      <c r="L628" s="192"/>
      <c r="M628" s="192"/>
      <c r="N628" s="192"/>
      <c r="O628" s="192"/>
      <c r="P628" s="192"/>
      <c r="Q628" s="192"/>
      <c r="R628" s="192"/>
      <c r="S628" s="192"/>
      <c r="T628" s="192"/>
      <c r="U628" s="192"/>
      <c r="V628" s="192"/>
      <c r="W628" s="192"/>
      <c r="X628" s="192"/>
      <c r="Y628" s="192"/>
      <c r="Z628" s="192"/>
    </row>
    <row r="629" spans="1:26" ht="17.25" customHeight="1" x14ac:dyDescent="0.2">
      <c r="A629" s="258"/>
      <c r="B629" s="192"/>
      <c r="C629" s="192"/>
      <c r="D629" s="192"/>
      <c r="E629" s="192"/>
      <c r="F629" s="218"/>
      <c r="G629" s="192"/>
      <c r="H629" s="192"/>
      <c r="I629" s="192"/>
      <c r="J629" s="192"/>
      <c r="K629" s="192"/>
      <c r="L629" s="192"/>
      <c r="M629" s="192"/>
      <c r="N629" s="192"/>
      <c r="O629" s="192"/>
      <c r="P629" s="192"/>
      <c r="Q629" s="192"/>
      <c r="R629" s="192"/>
      <c r="S629" s="192"/>
      <c r="T629" s="192"/>
      <c r="U629" s="192"/>
      <c r="V629" s="192"/>
      <c r="W629" s="192"/>
      <c r="X629" s="192"/>
      <c r="Y629" s="192"/>
      <c r="Z629" s="192"/>
    </row>
    <row r="630" spans="1:26" ht="17.25" customHeight="1" x14ac:dyDescent="0.2">
      <c r="A630" s="258"/>
      <c r="B630" s="192"/>
      <c r="C630" s="192"/>
      <c r="D630" s="192"/>
      <c r="E630" s="192"/>
      <c r="F630" s="218"/>
      <c r="G630" s="192"/>
      <c r="H630" s="192"/>
      <c r="I630" s="192"/>
      <c r="J630" s="192"/>
      <c r="K630" s="192"/>
      <c r="L630" s="192"/>
      <c r="M630" s="192"/>
      <c r="N630" s="192"/>
      <c r="O630" s="192"/>
      <c r="P630" s="192"/>
      <c r="Q630" s="192"/>
      <c r="R630" s="192"/>
      <c r="S630" s="192"/>
      <c r="T630" s="192"/>
      <c r="U630" s="192"/>
      <c r="V630" s="192"/>
      <c r="W630" s="192"/>
      <c r="X630" s="192"/>
      <c r="Y630" s="192"/>
      <c r="Z630" s="192"/>
    </row>
    <row r="631" spans="1:26" ht="17.25" customHeight="1" x14ac:dyDescent="0.2">
      <c r="A631" s="258"/>
      <c r="B631" s="192"/>
      <c r="C631" s="192"/>
      <c r="D631" s="192"/>
      <c r="E631" s="192"/>
      <c r="F631" s="218"/>
      <c r="G631" s="192"/>
      <c r="H631" s="192"/>
      <c r="I631" s="192"/>
      <c r="J631" s="192"/>
      <c r="K631" s="192"/>
      <c r="L631" s="192"/>
      <c r="M631" s="192"/>
      <c r="N631" s="192"/>
      <c r="O631" s="192"/>
      <c r="P631" s="192"/>
      <c r="Q631" s="192"/>
      <c r="R631" s="192"/>
      <c r="S631" s="192"/>
      <c r="T631" s="192"/>
      <c r="U631" s="192"/>
      <c r="V631" s="192"/>
      <c r="W631" s="192"/>
      <c r="X631" s="192"/>
      <c r="Y631" s="192"/>
      <c r="Z631" s="192"/>
    </row>
    <row r="632" spans="1:26" ht="17.25" customHeight="1" x14ac:dyDescent="0.2">
      <c r="A632" s="258"/>
      <c r="B632" s="192"/>
      <c r="C632" s="192"/>
      <c r="D632" s="192"/>
      <c r="E632" s="192"/>
      <c r="F632" s="218"/>
      <c r="G632" s="192"/>
      <c r="H632" s="192"/>
      <c r="I632" s="192"/>
      <c r="J632" s="192"/>
      <c r="K632" s="192"/>
      <c r="L632" s="192"/>
      <c r="M632" s="192"/>
      <c r="N632" s="192"/>
      <c r="O632" s="192"/>
      <c r="P632" s="192"/>
      <c r="Q632" s="192"/>
      <c r="R632" s="192"/>
      <c r="S632" s="192"/>
      <c r="T632" s="192"/>
      <c r="U632" s="192"/>
      <c r="V632" s="192"/>
      <c r="W632" s="192"/>
      <c r="X632" s="192"/>
      <c r="Y632" s="192"/>
      <c r="Z632" s="192"/>
    </row>
    <row r="633" spans="1:26" ht="17.25" customHeight="1" x14ac:dyDescent="0.2">
      <c r="A633" s="258"/>
      <c r="B633" s="192"/>
      <c r="C633" s="192"/>
      <c r="D633" s="192"/>
      <c r="E633" s="192"/>
      <c r="F633" s="218"/>
      <c r="G633" s="192"/>
      <c r="H633" s="192"/>
      <c r="I633" s="192"/>
      <c r="J633" s="192"/>
      <c r="K633" s="192"/>
      <c r="L633" s="192"/>
      <c r="M633" s="192"/>
      <c r="N633" s="192"/>
      <c r="O633" s="192"/>
      <c r="P633" s="192"/>
      <c r="Q633" s="192"/>
      <c r="R633" s="192"/>
      <c r="S633" s="192"/>
      <c r="T633" s="192"/>
      <c r="U633" s="192"/>
      <c r="V633" s="192"/>
      <c r="W633" s="192"/>
      <c r="X633" s="192"/>
      <c r="Y633" s="192"/>
      <c r="Z633" s="192"/>
    </row>
    <row r="634" spans="1:26" ht="17.25" customHeight="1" x14ac:dyDescent="0.2">
      <c r="A634" s="258"/>
      <c r="B634" s="192"/>
      <c r="C634" s="192"/>
      <c r="D634" s="192"/>
      <c r="E634" s="192"/>
      <c r="F634" s="218"/>
      <c r="G634" s="192"/>
      <c r="H634" s="192"/>
      <c r="I634" s="192"/>
      <c r="J634" s="192"/>
      <c r="K634" s="192"/>
      <c r="L634" s="192"/>
      <c r="M634" s="192"/>
      <c r="N634" s="192"/>
      <c r="O634" s="192"/>
      <c r="P634" s="192"/>
      <c r="Q634" s="192"/>
      <c r="R634" s="192"/>
      <c r="S634" s="192"/>
      <c r="T634" s="192"/>
      <c r="U634" s="192"/>
      <c r="V634" s="192"/>
      <c r="W634" s="192"/>
      <c r="X634" s="192"/>
      <c r="Y634" s="192"/>
      <c r="Z634" s="192"/>
    </row>
    <row r="635" spans="1:26" ht="17.25" customHeight="1" x14ac:dyDescent="0.2">
      <c r="A635" s="258"/>
      <c r="B635" s="192"/>
      <c r="C635" s="192"/>
      <c r="D635" s="192"/>
      <c r="E635" s="192"/>
      <c r="F635" s="218"/>
      <c r="G635" s="192"/>
      <c r="H635" s="192"/>
      <c r="I635" s="192"/>
      <c r="J635" s="192"/>
      <c r="K635" s="192"/>
      <c r="L635" s="192"/>
      <c r="M635" s="192"/>
      <c r="N635" s="192"/>
      <c r="O635" s="192"/>
      <c r="P635" s="192"/>
      <c r="Q635" s="192"/>
      <c r="R635" s="192"/>
      <c r="S635" s="192"/>
      <c r="T635" s="192"/>
      <c r="U635" s="192"/>
      <c r="V635" s="192"/>
      <c r="W635" s="192"/>
      <c r="X635" s="192"/>
      <c r="Y635" s="192"/>
      <c r="Z635" s="192"/>
    </row>
    <row r="636" spans="1:26" ht="17.25" customHeight="1" x14ac:dyDescent="0.2">
      <c r="A636" s="258"/>
      <c r="B636" s="192"/>
      <c r="C636" s="192"/>
      <c r="D636" s="192"/>
      <c r="E636" s="192"/>
      <c r="F636" s="218"/>
      <c r="G636" s="192"/>
      <c r="H636" s="192"/>
      <c r="I636" s="192"/>
      <c r="J636" s="192"/>
      <c r="K636" s="192"/>
      <c r="L636" s="192"/>
      <c r="M636" s="192"/>
      <c r="N636" s="192"/>
      <c r="O636" s="192"/>
      <c r="P636" s="192"/>
      <c r="Q636" s="192"/>
      <c r="R636" s="192"/>
      <c r="S636" s="192"/>
      <c r="T636" s="192"/>
      <c r="U636" s="192"/>
      <c r="V636" s="192"/>
      <c r="W636" s="192"/>
      <c r="X636" s="192"/>
      <c r="Y636" s="192"/>
      <c r="Z636" s="192"/>
    </row>
    <row r="637" spans="1:26" ht="17.25" customHeight="1" x14ac:dyDescent="0.2">
      <c r="A637" s="258"/>
      <c r="B637" s="192"/>
      <c r="C637" s="192"/>
      <c r="D637" s="192"/>
      <c r="E637" s="192"/>
      <c r="F637" s="218"/>
      <c r="G637" s="192"/>
      <c r="H637" s="192"/>
      <c r="I637" s="192"/>
      <c r="J637" s="192"/>
      <c r="K637" s="192"/>
      <c r="L637" s="192"/>
      <c r="M637" s="192"/>
      <c r="N637" s="192"/>
      <c r="O637" s="192"/>
      <c r="P637" s="192"/>
      <c r="Q637" s="192"/>
      <c r="R637" s="192"/>
      <c r="S637" s="192"/>
      <c r="T637" s="192"/>
      <c r="U637" s="192"/>
      <c r="V637" s="192"/>
      <c r="W637" s="192"/>
      <c r="X637" s="192"/>
      <c r="Y637" s="192"/>
      <c r="Z637" s="192"/>
    </row>
    <row r="638" spans="1:26" ht="17.25" customHeight="1" x14ac:dyDescent="0.2">
      <c r="A638" s="258"/>
      <c r="B638" s="192"/>
      <c r="C638" s="192"/>
      <c r="D638" s="192"/>
      <c r="E638" s="192"/>
      <c r="F638" s="218"/>
      <c r="G638" s="192"/>
      <c r="H638" s="192"/>
      <c r="I638" s="192"/>
      <c r="J638" s="192"/>
      <c r="K638" s="192"/>
      <c r="L638" s="192"/>
      <c r="M638" s="192"/>
      <c r="N638" s="192"/>
      <c r="O638" s="192"/>
      <c r="P638" s="192"/>
      <c r="Q638" s="192"/>
      <c r="R638" s="192"/>
      <c r="S638" s="192"/>
      <c r="T638" s="192"/>
      <c r="U638" s="192"/>
      <c r="V638" s="192"/>
      <c r="W638" s="192"/>
      <c r="X638" s="192"/>
      <c r="Y638" s="192"/>
      <c r="Z638" s="192"/>
    </row>
    <row r="639" spans="1:26" ht="17.25" customHeight="1" x14ac:dyDescent="0.2">
      <c r="A639" s="258"/>
      <c r="B639" s="192"/>
      <c r="C639" s="192"/>
      <c r="D639" s="192"/>
      <c r="E639" s="192"/>
      <c r="F639" s="218"/>
      <c r="G639" s="192"/>
      <c r="H639" s="192"/>
      <c r="I639" s="192"/>
      <c r="J639" s="192"/>
      <c r="K639" s="192"/>
      <c r="L639" s="192"/>
      <c r="M639" s="192"/>
      <c r="N639" s="192"/>
      <c r="O639" s="192"/>
      <c r="P639" s="192"/>
      <c r="Q639" s="192"/>
      <c r="R639" s="192"/>
      <c r="S639" s="192"/>
      <c r="T639" s="192"/>
      <c r="U639" s="192"/>
      <c r="V639" s="192"/>
      <c r="W639" s="192"/>
      <c r="X639" s="192"/>
      <c r="Y639" s="192"/>
      <c r="Z639" s="192"/>
    </row>
    <row r="640" spans="1:26" ht="17.25" customHeight="1" x14ac:dyDescent="0.2">
      <c r="A640" s="258"/>
      <c r="B640" s="192"/>
      <c r="C640" s="192"/>
      <c r="D640" s="192"/>
      <c r="E640" s="192"/>
      <c r="F640" s="218"/>
      <c r="G640" s="192"/>
      <c r="H640" s="192"/>
      <c r="I640" s="192"/>
      <c r="J640" s="192"/>
      <c r="K640" s="192"/>
      <c r="L640" s="192"/>
      <c r="M640" s="192"/>
      <c r="N640" s="192"/>
      <c r="O640" s="192"/>
      <c r="P640" s="192"/>
      <c r="Q640" s="192"/>
      <c r="R640" s="192"/>
      <c r="S640" s="192"/>
      <c r="T640" s="192"/>
      <c r="U640" s="192"/>
      <c r="V640" s="192"/>
      <c r="W640" s="192"/>
      <c r="X640" s="192"/>
      <c r="Y640" s="192"/>
      <c r="Z640" s="192"/>
    </row>
    <row r="641" spans="1:26" ht="17.25" customHeight="1" x14ac:dyDescent="0.2">
      <c r="A641" s="258"/>
      <c r="B641" s="192"/>
      <c r="C641" s="192"/>
      <c r="D641" s="192"/>
      <c r="E641" s="192"/>
      <c r="F641" s="218"/>
      <c r="G641" s="192"/>
      <c r="H641" s="192"/>
      <c r="I641" s="192"/>
      <c r="J641" s="192"/>
      <c r="K641" s="192"/>
      <c r="L641" s="192"/>
      <c r="M641" s="192"/>
      <c r="N641" s="192"/>
      <c r="O641" s="192"/>
      <c r="P641" s="192"/>
      <c r="Q641" s="192"/>
      <c r="R641" s="192"/>
      <c r="S641" s="192"/>
      <c r="T641" s="192"/>
      <c r="U641" s="192"/>
      <c r="V641" s="192"/>
      <c r="W641" s="192"/>
      <c r="X641" s="192"/>
      <c r="Y641" s="192"/>
      <c r="Z641" s="192"/>
    </row>
    <row r="642" spans="1:26" ht="17.25" customHeight="1" x14ac:dyDescent="0.2">
      <c r="A642" s="258"/>
      <c r="B642" s="192"/>
      <c r="C642" s="192"/>
      <c r="D642" s="192"/>
      <c r="E642" s="192"/>
      <c r="F642" s="218"/>
      <c r="G642" s="192"/>
      <c r="H642" s="192"/>
      <c r="I642" s="192"/>
      <c r="J642" s="192"/>
      <c r="K642" s="192"/>
      <c r="L642" s="192"/>
      <c r="M642" s="192"/>
      <c r="N642" s="192"/>
      <c r="O642" s="192"/>
      <c r="P642" s="192"/>
      <c r="Q642" s="192"/>
      <c r="R642" s="192"/>
      <c r="S642" s="192"/>
      <c r="T642" s="192"/>
      <c r="U642" s="192"/>
      <c r="V642" s="192"/>
      <c r="W642" s="192"/>
      <c r="X642" s="192"/>
      <c r="Y642" s="192"/>
      <c r="Z642" s="192"/>
    </row>
    <row r="643" spans="1:26" ht="17.25" customHeight="1" x14ac:dyDescent="0.2">
      <c r="A643" s="258"/>
      <c r="B643" s="192"/>
      <c r="C643" s="192"/>
      <c r="D643" s="192"/>
      <c r="E643" s="192"/>
      <c r="F643" s="218"/>
      <c r="G643" s="192"/>
      <c r="H643" s="192"/>
      <c r="I643" s="192"/>
      <c r="J643" s="192"/>
      <c r="K643" s="192"/>
      <c r="L643" s="192"/>
      <c r="M643" s="192"/>
      <c r="N643" s="192"/>
      <c r="O643" s="192"/>
      <c r="P643" s="192"/>
      <c r="Q643" s="192"/>
      <c r="R643" s="192"/>
      <c r="S643" s="192"/>
      <c r="T643" s="192"/>
      <c r="U643" s="192"/>
      <c r="V643" s="192"/>
      <c r="W643" s="192"/>
      <c r="X643" s="192"/>
      <c r="Y643" s="192"/>
      <c r="Z643" s="192"/>
    </row>
    <row r="644" spans="1:26" ht="17.25" customHeight="1" x14ac:dyDescent="0.2">
      <c r="A644" s="258"/>
      <c r="B644" s="192"/>
      <c r="C644" s="192"/>
      <c r="D644" s="192"/>
      <c r="E644" s="192"/>
      <c r="F644" s="218"/>
      <c r="G644" s="192"/>
      <c r="H644" s="192"/>
      <c r="I644" s="192"/>
      <c r="J644" s="192"/>
      <c r="K644" s="192"/>
      <c r="L644" s="192"/>
      <c r="M644" s="192"/>
      <c r="N644" s="192"/>
      <c r="O644" s="192"/>
      <c r="P644" s="192"/>
      <c r="Q644" s="192"/>
      <c r="R644" s="192"/>
      <c r="S644" s="192"/>
      <c r="T644" s="192"/>
      <c r="U644" s="192"/>
      <c r="V644" s="192"/>
      <c r="W644" s="192"/>
      <c r="X644" s="192"/>
      <c r="Y644" s="192"/>
      <c r="Z644" s="192"/>
    </row>
    <row r="645" spans="1:26" ht="17.25" customHeight="1" x14ac:dyDescent="0.2">
      <c r="A645" s="258"/>
      <c r="B645" s="192"/>
      <c r="C645" s="192"/>
      <c r="D645" s="192"/>
      <c r="E645" s="192"/>
      <c r="F645" s="218"/>
      <c r="G645" s="192"/>
      <c r="H645" s="192"/>
      <c r="I645" s="192"/>
      <c r="J645" s="192"/>
      <c r="K645" s="192"/>
      <c r="L645" s="192"/>
      <c r="M645" s="192"/>
      <c r="N645" s="192"/>
      <c r="O645" s="192"/>
      <c r="P645" s="192"/>
      <c r="Q645" s="192"/>
      <c r="R645" s="192"/>
      <c r="S645" s="192"/>
      <c r="T645" s="192"/>
      <c r="U645" s="192"/>
      <c r="V645" s="192"/>
      <c r="W645" s="192"/>
      <c r="X645" s="192"/>
      <c r="Y645" s="192"/>
      <c r="Z645" s="192"/>
    </row>
    <row r="646" spans="1:26" ht="17.25" customHeight="1" x14ac:dyDescent="0.2">
      <c r="A646" s="258"/>
      <c r="B646" s="192"/>
      <c r="C646" s="192"/>
      <c r="D646" s="192"/>
      <c r="E646" s="192"/>
      <c r="F646" s="218"/>
      <c r="G646" s="192"/>
      <c r="H646" s="192"/>
      <c r="I646" s="192"/>
      <c r="J646" s="192"/>
      <c r="K646" s="192"/>
      <c r="L646" s="192"/>
      <c r="M646" s="192"/>
      <c r="N646" s="192"/>
      <c r="O646" s="192"/>
      <c r="P646" s="192"/>
      <c r="Q646" s="192"/>
      <c r="R646" s="192"/>
      <c r="S646" s="192"/>
      <c r="T646" s="192"/>
      <c r="U646" s="192"/>
      <c r="V646" s="192"/>
      <c r="W646" s="192"/>
      <c r="X646" s="192"/>
      <c r="Y646" s="192"/>
      <c r="Z646" s="192"/>
    </row>
    <row r="647" spans="1:26" ht="17.25" customHeight="1" x14ac:dyDescent="0.2">
      <c r="A647" s="258"/>
      <c r="B647" s="192"/>
      <c r="C647" s="192"/>
      <c r="D647" s="192"/>
      <c r="E647" s="192"/>
      <c r="F647" s="218"/>
      <c r="G647" s="192"/>
      <c r="H647" s="192"/>
      <c r="I647" s="192"/>
      <c r="J647" s="192"/>
      <c r="K647" s="192"/>
      <c r="L647" s="192"/>
      <c r="M647" s="192"/>
      <c r="N647" s="192"/>
      <c r="O647" s="192"/>
      <c r="P647" s="192"/>
      <c r="Q647" s="192"/>
      <c r="R647" s="192"/>
      <c r="S647" s="192"/>
      <c r="T647" s="192"/>
      <c r="U647" s="192"/>
      <c r="V647" s="192"/>
      <c r="W647" s="192"/>
      <c r="X647" s="192"/>
      <c r="Y647" s="192"/>
      <c r="Z647" s="192"/>
    </row>
    <row r="648" spans="1:26" ht="17.25" customHeight="1" x14ac:dyDescent="0.2">
      <c r="A648" s="258"/>
      <c r="B648" s="192"/>
      <c r="C648" s="192"/>
      <c r="D648" s="192"/>
      <c r="E648" s="192"/>
      <c r="F648" s="218"/>
      <c r="G648" s="192"/>
      <c r="H648" s="192"/>
      <c r="I648" s="192"/>
      <c r="J648" s="192"/>
      <c r="K648" s="192"/>
      <c r="L648" s="192"/>
      <c r="M648" s="192"/>
      <c r="N648" s="192"/>
      <c r="O648" s="192"/>
      <c r="P648" s="192"/>
      <c r="Q648" s="192"/>
      <c r="R648" s="192"/>
      <c r="S648" s="192"/>
      <c r="T648" s="192"/>
      <c r="U648" s="192"/>
      <c r="V648" s="192"/>
      <c r="W648" s="192"/>
      <c r="X648" s="192"/>
      <c r="Y648" s="192"/>
      <c r="Z648" s="192"/>
    </row>
    <row r="649" spans="1:26" ht="17.25" customHeight="1" x14ac:dyDescent="0.2">
      <c r="A649" s="258"/>
      <c r="B649" s="192"/>
      <c r="C649" s="192"/>
      <c r="D649" s="192"/>
      <c r="E649" s="192"/>
      <c r="F649" s="218"/>
      <c r="G649" s="192"/>
      <c r="H649" s="192"/>
      <c r="I649" s="192"/>
      <c r="J649" s="192"/>
      <c r="K649" s="192"/>
      <c r="L649" s="192"/>
      <c r="M649" s="192"/>
      <c r="N649" s="192"/>
      <c r="O649" s="192"/>
      <c r="P649" s="192"/>
      <c r="Q649" s="192"/>
      <c r="R649" s="192"/>
      <c r="S649" s="192"/>
      <c r="T649" s="192"/>
      <c r="U649" s="192"/>
      <c r="V649" s="192"/>
      <c r="W649" s="192"/>
      <c r="X649" s="192"/>
      <c r="Y649" s="192"/>
      <c r="Z649" s="192"/>
    </row>
    <row r="650" spans="1:26" ht="17.25" customHeight="1" x14ac:dyDescent="0.2">
      <c r="A650" s="258"/>
      <c r="B650" s="192"/>
      <c r="C650" s="192"/>
      <c r="D650" s="192"/>
      <c r="E650" s="192"/>
      <c r="F650" s="218"/>
      <c r="G650" s="192"/>
      <c r="H650" s="192"/>
      <c r="I650" s="192"/>
      <c r="J650" s="192"/>
      <c r="K650" s="192"/>
      <c r="L650" s="192"/>
      <c r="M650" s="192"/>
      <c r="N650" s="192"/>
      <c r="O650" s="192"/>
      <c r="P650" s="192"/>
      <c r="Q650" s="192"/>
      <c r="R650" s="192"/>
      <c r="S650" s="192"/>
      <c r="T650" s="192"/>
      <c r="U650" s="192"/>
      <c r="V650" s="192"/>
      <c r="W650" s="192"/>
      <c r="X650" s="192"/>
      <c r="Y650" s="192"/>
      <c r="Z650" s="192"/>
    </row>
    <row r="651" spans="1:26" ht="17.25" customHeight="1" x14ac:dyDescent="0.2">
      <c r="A651" s="258"/>
      <c r="B651" s="192"/>
      <c r="C651" s="192"/>
      <c r="D651" s="192"/>
      <c r="E651" s="192"/>
      <c r="F651" s="218"/>
      <c r="G651" s="192"/>
      <c r="H651" s="192"/>
      <c r="I651" s="192"/>
      <c r="J651" s="192"/>
      <c r="K651" s="192"/>
      <c r="L651" s="192"/>
      <c r="M651" s="192"/>
      <c r="N651" s="192"/>
      <c r="O651" s="192"/>
      <c r="P651" s="192"/>
      <c r="Q651" s="192"/>
      <c r="R651" s="192"/>
      <c r="S651" s="192"/>
      <c r="T651" s="192"/>
      <c r="U651" s="192"/>
      <c r="V651" s="192"/>
      <c r="W651" s="192"/>
      <c r="X651" s="192"/>
      <c r="Y651" s="192"/>
      <c r="Z651" s="192"/>
    </row>
    <row r="652" spans="1:26" ht="17.25" customHeight="1" x14ac:dyDescent="0.2">
      <c r="A652" s="258"/>
      <c r="B652" s="192"/>
      <c r="C652" s="192"/>
      <c r="D652" s="192"/>
      <c r="E652" s="192"/>
      <c r="F652" s="218"/>
      <c r="G652" s="192"/>
      <c r="H652" s="192"/>
      <c r="I652" s="192"/>
      <c r="J652" s="192"/>
      <c r="K652" s="192"/>
      <c r="L652" s="192"/>
      <c r="M652" s="192"/>
      <c r="N652" s="192"/>
      <c r="O652" s="192"/>
      <c r="P652" s="192"/>
      <c r="Q652" s="192"/>
      <c r="R652" s="192"/>
      <c r="S652" s="192"/>
      <c r="T652" s="192"/>
      <c r="U652" s="192"/>
      <c r="V652" s="192"/>
      <c r="W652" s="192"/>
      <c r="X652" s="192"/>
      <c r="Y652" s="192"/>
      <c r="Z652" s="192"/>
    </row>
    <row r="653" spans="1:26" ht="17.25" customHeight="1" x14ac:dyDescent="0.2">
      <c r="A653" s="258"/>
      <c r="B653" s="192"/>
      <c r="C653" s="192"/>
      <c r="D653" s="192"/>
      <c r="E653" s="192"/>
      <c r="F653" s="218"/>
      <c r="G653" s="192"/>
      <c r="H653" s="192"/>
      <c r="I653" s="192"/>
      <c r="J653" s="192"/>
      <c r="K653" s="192"/>
      <c r="L653" s="192"/>
      <c r="M653" s="192"/>
      <c r="N653" s="192"/>
      <c r="O653" s="192"/>
      <c r="P653" s="192"/>
      <c r="Q653" s="192"/>
      <c r="R653" s="192"/>
      <c r="S653" s="192"/>
      <c r="T653" s="192"/>
      <c r="U653" s="192"/>
      <c r="V653" s="192"/>
      <c r="W653" s="192"/>
      <c r="X653" s="192"/>
      <c r="Y653" s="192"/>
      <c r="Z653" s="192"/>
    </row>
    <row r="654" spans="1:26" ht="17.25" customHeight="1" x14ac:dyDescent="0.2">
      <c r="A654" s="258"/>
      <c r="B654" s="192"/>
      <c r="C654" s="192"/>
      <c r="D654" s="192"/>
      <c r="E654" s="192"/>
      <c r="F654" s="218"/>
      <c r="G654" s="192"/>
      <c r="H654" s="192"/>
      <c r="I654" s="192"/>
      <c r="J654" s="192"/>
      <c r="K654" s="192"/>
      <c r="L654" s="192"/>
      <c r="M654" s="192"/>
      <c r="N654" s="192"/>
      <c r="O654" s="192"/>
      <c r="P654" s="192"/>
      <c r="Q654" s="192"/>
      <c r="R654" s="192"/>
      <c r="S654" s="192"/>
      <c r="T654" s="192"/>
      <c r="U654" s="192"/>
      <c r="V654" s="192"/>
      <c r="W654" s="192"/>
      <c r="X654" s="192"/>
      <c r="Y654" s="192"/>
      <c r="Z654" s="192"/>
    </row>
    <row r="655" spans="1:26" ht="17.25" customHeight="1" x14ac:dyDescent="0.2">
      <c r="A655" s="258"/>
      <c r="B655" s="192"/>
      <c r="C655" s="192"/>
      <c r="D655" s="192"/>
      <c r="E655" s="192"/>
      <c r="F655" s="218"/>
      <c r="G655" s="192"/>
      <c r="H655" s="192"/>
      <c r="I655" s="192"/>
      <c r="J655" s="192"/>
      <c r="K655" s="192"/>
      <c r="L655" s="192"/>
      <c r="M655" s="192"/>
      <c r="N655" s="192"/>
      <c r="O655" s="192"/>
      <c r="P655" s="192"/>
      <c r="Q655" s="192"/>
      <c r="R655" s="192"/>
      <c r="S655" s="192"/>
      <c r="T655" s="192"/>
      <c r="U655" s="192"/>
      <c r="V655" s="192"/>
      <c r="W655" s="192"/>
      <c r="X655" s="192"/>
      <c r="Y655" s="192"/>
      <c r="Z655" s="192"/>
    </row>
    <row r="656" spans="1:26" ht="17.25" customHeight="1" x14ac:dyDescent="0.2">
      <c r="A656" s="258"/>
      <c r="B656" s="192"/>
      <c r="C656" s="192"/>
      <c r="D656" s="192"/>
      <c r="E656" s="192"/>
      <c r="F656" s="218"/>
      <c r="G656" s="192"/>
      <c r="H656" s="192"/>
      <c r="I656" s="192"/>
      <c r="J656" s="192"/>
      <c r="K656" s="192"/>
      <c r="L656" s="192"/>
      <c r="M656" s="192"/>
      <c r="N656" s="192"/>
      <c r="O656" s="192"/>
      <c r="P656" s="192"/>
      <c r="Q656" s="192"/>
      <c r="R656" s="192"/>
      <c r="S656" s="192"/>
      <c r="T656" s="192"/>
      <c r="U656" s="192"/>
      <c r="V656" s="192"/>
      <c r="W656" s="192"/>
      <c r="X656" s="192"/>
      <c r="Y656" s="192"/>
      <c r="Z656" s="192"/>
    </row>
    <row r="657" spans="1:26" ht="17.25" customHeight="1" x14ac:dyDescent="0.2">
      <c r="A657" s="258"/>
      <c r="B657" s="192"/>
      <c r="C657" s="192"/>
      <c r="D657" s="192"/>
      <c r="E657" s="192"/>
      <c r="F657" s="218"/>
      <c r="G657" s="192"/>
      <c r="H657" s="192"/>
      <c r="I657" s="192"/>
      <c r="J657" s="192"/>
      <c r="K657" s="192"/>
      <c r="L657" s="192"/>
      <c r="M657" s="192"/>
      <c r="N657" s="192"/>
      <c r="O657" s="192"/>
      <c r="P657" s="192"/>
      <c r="Q657" s="192"/>
      <c r="R657" s="192"/>
      <c r="S657" s="192"/>
      <c r="T657" s="192"/>
      <c r="U657" s="192"/>
      <c r="V657" s="192"/>
      <c r="W657" s="192"/>
      <c r="X657" s="192"/>
      <c r="Y657" s="192"/>
      <c r="Z657" s="192"/>
    </row>
    <row r="658" spans="1:26" ht="17.25" customHeight="1" x14ac:dyDescent="0.2">
      <c r="A658" s="258"/>
      <c r="B658" s="192"/>
      <c r="C658" s="192"/>
      <c r="D658" s="192"/>
      <c r="E658" s="192"/>
      <c r="F658" s="218"/>
      <c r="G658" s="192"/>
      <c r="H658" s="192"/>
      <c r="I658" s="192"/>
      <c r="J658" s="192"/>
      <c r="K658" s="192"/>
      <c r="L658" s="192"/>
      <c r="M658" s="192"/>
      <c r="N658" s="192"/>
      <c r="O658" s="192"/>
      <c r="P658" s="192"/>
      <c r="Q658" s="192"/>
      <c r="R658" s="192"/>
      <c r="S658" s="192"/>
      <c r="T658" s="192"/>
      <c r="U658" s="192"/>
      <c r="V658" s="192"/>
      <c r="W658" s="192"/>
      <c r="X658" s="192"/>
      <c r="Y658" s="192"/>
      <c r="Z658" s="192"/>
    </row>
    <row r="659" spans="1:26" ht="17.25" customHeight="1" x14ac:dyDescent="0.2">
      <c r="A659" s="258"/>
      <c r="B659" s="192"/>
      <c r="C659" s="192"/>
      <c r="D659" s="192"/>
      <c r="E659" s="192"/>
      <c r="F659" s="218"/>
      <c r="G659" s="192"/>
      <c r="H659" s="192"/>
      <c r="I659" s="192"/>
      <c r="J659" s="192"/>
      <c r="K659" s="192"/>
      <c r="L659" s="192"/>
      <c r="M659" s="192"/>
      <c r="N659" s="192"/>
      <c r="O659" s="192"/>
      <c r="P659" s="192"/>
      <c r="Q659" s="192"/>
      <c r="R659" s="192"/>
      <c r="S659" s="192"/>
      <c r="T659" s="192"/>
      <c r="U659" s="192"/>
      <c r="V659" s="192"/>
      <c r="W659" s="192"/>
      <c r="X659" s="192"/>
      <c r="Y659" s="192"/>
      <c r="Z659" s="192"/>
    </row>
    <row r="660" spans="1:26" ht="17.25" customHeight="1" x14ac:dyDescent="0.2">
      <c r="A660" s="258"/>
      <c r="B660" s="192"/>
      <c r="C660" s="192"/>
      <c r="D660" s="192"/>
      <c r="E660" s="192"/>
      <c r="F660" s="218"/>
      <c r="G660" s="192"/>
      <c r="H660" s="192"/>
      <c r="I660" s="192"/>
      <c r="J660" s="192"/>
      <c r="K660" s="192"/>
      <c r="L660" s="192"/>
      <c r="M660" s="192"/>
      <c r="N660" s="192"/>
      <c r="O660" s="192"/>
      <c r="P660" s="192"/>
      <c r="Q660" s="192"/>
      <c r="R660" s="192"/>
      <c r="S660" s="192"/>
      <c r="T660" s="192"/>
      <c r="U660" s="192"/>
      <c r="V660" s="192"/>
      <c r="W660" s="192"/>
      <c r="X660" s="192"/>
      <c r="Y660" s="192"/>
      <c r="Z660" s="192"/>
    </row>
    <row r="661" spans="1:26" ht="17.25" customHeight="1" x14ac:dyDescent="0.2">
      <c r="A661" s="258"/>
      <c r="B661" s="192"/>
      <c r="C661" s="192"/>
      <c r="D661" s="192"/>
      <c r="E661" s="192"/>
      <c r="F661" s="218"/>
      <c r="G661" s="192"/>
      <c r="H661" s="192"/>
      <c r="I661" s="192"/>
      <c r="J661" s="192"/>
      <c r="K661" s="192"/>
      <c r="L661" s="192"/>
      <c r="M661" s="192"/>
      <c r="N661" s="192"/>
      <c r="O661" s="192"/>
      <c r="P661" s="192"/>
      <c r="Q661" s="192"/>
      <c r="R661" s="192"/>
      <c r="S661" s="192"/>
      <c r="T661" s="192"/>
      <c r="U661" s="192"/>
      <c r="V661" s="192"/>
      <c r="W661" s="192"/>
      <c r="X661" s="192"/>
      <c r="Y661" s="192"/>
      <c r="Z661" s="192"/>
    </row>
    <row r="662" spans="1:26" ht="17.25" customHeight="1" x14ac:dyDescent="0.2">
      <c r="A662" s="258"/>
      <c r="B662" s="192"/>
      <c r="C662" s="192"/>
      <c r="D662" s="192"/>
      <c r="E662" s="192"/>
      <c r="F662" s="218"/>
      <c r="G662" s="192"/>
      <c r="H662" s="192"/>
      <c r="I662" s="192"/>
      <c r="J662" s="192"/>
      <c r="K662" s="192"/>
      <c r="L662" s="192"/>
      <c r="M662" s="192"/>
      <c r="N662" s="192"/>
      <c r="O662" s="192"/>
      <c r="P662" s="192"/>
      <c r="Q662" s="192"/>
      <c r="R662" s="192"/>
      <c r="S662" s="192"/>
      <c r="T662" s="192"/>
      <c r="U662" s="192"/>
      <c r="V662" s="192"/>
      <c r="W662" s="192"/>
      <c r="X662" s="192"/>
      <c r="Y662" s="192"/>
      <c r="Z662" s="192"/>
    </row>
    <row r="663" spans="1:26" ht="17.25" customHeight="1" x14ac:dyDescent="0.2">
      <c r="A663" s="258"/>
      <c r="B663" s="192"/>
      <c r="C663" s="192"/>
      <c r="D663" s="192"/>
      <c r="E663" s="192"/>
      <c r="F663" s="218"/>
      <c r="G663" s="192"/>
      <c r="H663" s="192"/>
      <c r="I663" s="192"/>
      <c r="J663" s="192"/>
      <c r="K663" s="192"/>
      <c r="L663" s="192"/>
      <c r="M663" s="192"/>
      <c r="N663" s="192"/>
      <c r="O663" s="192"/>
      <c r="P663" s="192"/>
      <c r="Q663" s="192"/>
      <c r="R663" s="192"/>
      <c r="S663" s="192"/>
      <c r="T663" s="192"/>
      <c r="U663" s="192"/>
      <c r="V663" s="192"/>
      <c r="W663" s="192"/>
      <c r="X663" s="192"/>
      <c r="Y663" s="192"/>
      <c r="Z663" s="192"/>
    </row>
    <row r="664" spans="1:26" ht="17.25" customHeight="1" x14ac:dyDescent="0.2">
      <c r="A664" s="258"/>
      <c r="B664" s="192"/>
      <c r="C664" s="192"/>
      <c r="D664" s="192"/>
      <c r="E664" s="192"/>
      <c r="F664" s="218"/>
      <c r="G664" s="192"/>
      <c r="H664" s="192"/>
      <c r="I664" s="192"/>
      <c r="J664" s="192"/>
      <c r="K664" s="192"/>
      <c r="L664" s="192"/>
      <c r="M664" s="192"/>
      <c r="N664" s="192"/>
      <c r="O664" s="192"/>
      <c r="P664" s="192"/>
      <c r="Q664" s="192"/>
      <c r="R664" s="192"/>
      <c r="S664" s="192"/>
      <c r="T664" s="192"/>
      <c r="U664" s="192"/>
      <c r="V664" s="192"/>
      <c r="W664" s="192"/>
      <c r="X664" s="192"/>
      <c r="Y664" s="192"/>
      <c r="Z664" s="192"/>
    </row>
    <row r="665" spans="1:26" ht="17.25" customHeight="1" x14ac:dyDescent="0.2">
      <c r="A665" s="258"/>
      <c r="B665" s="192"/>
      <c r="C665" s="192"/>
      <c r="D665" s="192"/>
      <c r="E665" s="192"/>
      <c r="F665" s="218"/>
      <c r="G665" s="192"/>
      <c r="H665" s="192"/>
      <c r="I665" s="192"/>
      <c r="J665" s="192"/>
      <c r="K665" s="192"/>
      <c r="L665" s="192"/>
      <c r="M665" s="192"/>
      <c r="N665" s="192"/>
      <c r="O665" s="192"/>
      <c r="P665" s="192"/>
      <c r="Q665" s="192"/>
      <c r="R665" s="192"/>
      <c r="S665" s="192"/>
      <c r="T665" s="192"/>
      <c r="U665" s="192"/>
      <c r="V665" s="192"/>
      <c r="W665" s="192"/>
      <c r="X665" s="192"/>
      <c r="Y665" s="192"/>
      <c r="Z665" s="192"/>
    </row>
    <row r="666" spans="1:26" ht="17.25" customHeight="1" x14ac:dyDescent="0.2">
      <c r="A666" s="258"/>
      <c r="B666" s="192"/>
      <c r="C666" s="192"/>
      <c r="D666" s="192"/>
      <c r="E666" s="192"/>
      <c r="F666" s="218"/>
      <c r="G666" s="192"/>
      <c r="H666" s="192"/>
      <c r="I666" s="192"/>
      <c r="J666" s="192"/>
      <c r="K666" s="192"/>
      <c r="L666" s="192"/>
      <c r="M666" s="192"/>
      <c r="N666" s="192"/>
      <c r="O666" s="192"/>
      <c r="P666" s="192"/>
      <c r="Q666" s="192"/>
      <c r="R666" s="192"/>
      <c r="S666" s="192"/>
      <c r="T666" s="192"/>
      <c r="U666" s="192"/>
      <c r="V666" s="192"/>
      <c r="W666" s="192"/>
      <c r="X666" s="192"/>
      <c r="Y666" s="192"/>
      <c r="Z666" s="192"/>
    </row>
    <row r="667" spans="1:26" ht="17.25" customHeight="1" x14ac:dyDescent="0.2">
      <c r="A667" s="258"/>
      <c r="B667" s="192"/>
      <c r="C667" s="192"/>
      <c r="D667" s="192"/>
      <c r="E667" s="192"/>
      <c r="F667" s="218"/>
      <c r="G667" s="192"/>
      <c r="H667" s="192"/>
      <c r="I667" s="192"/>
      <c r="J667" s="192"/>
      <c r="K667" s="192"/>
      <c r="L667" s="192"/>
      <c r="M667" s="192"/>
      <c r="N667" s="192"/>
      <c r="O667" s="192"/>
      <c r="P667" s="192"/>
      <c r="Q667" s="192"/>
      <c r="R667" s="192"/>
      <c r="S667" s="192"/>
      <c r="T667" s="192"/>
      <c r="U667" s="192"/>
      <c r="V667" s="192"/>
      <c r="W667" s="192"/>
      <c r="X667" s="192"/>
      <c r="Y667" s="192"/>
      <c r="Z667" s="192"/>
    </row>
    <row r="668" spans="1:26" ht="17.25" customHeight="1" x14ac:dyDescent="0.2">
      <c r="A668" s="258"/>
      <c r="B668" s="192"/>
      <c r="C668" s="192"/>
      <c r="D668" s="192"/>
      <c r="E668" s="192"/>
      <c r="F668" s="218"/>
      <c r="G668" s="192"/>
      <c r="H668" s="192"/>
      <c r="I668" s="192"/>
      <c r="J668" s="192"/>
      <c r="K668" s="192"/>
      <c r="L668" s="192"/>
      <c r="M668" s="192"/>
      <c r="N668" s="192"/>
      <c r="O668" s="192"/>
      <c r="P668" s="192"/>
      <c r="Q668" s="192"/>
      <c r="R668" s="192"/>
      <c r="S668" s="192"/>
      <c r="T668" s="192"/>
      <c r="U668" s="192"/>
      <c r="V668" s="192"/>
      <c r="W668" s="192"/>
      <c r="X668" s="192"/>
      <c r="Y668" s="192"/>
      <c r="Z668" s="192"/>
    </row>
    <row r="669" spans="1:26" ht="17.25" customHeight="1" x14ac:dyDescent="0.2">
      <c r="A669" s="258"/>
      <c r="B669" s="192"/>
      <c r="C669" s="192"/>
      <c r="D669" s="192"/>
      <c r="E669" s="192"/>
      <c r="F669" s="218"/>
      <c r="G669" s="192"/>
      <c r="H669" s="192"/>
      <c r="I669" s="192"/>
      <c r="J669" s="192"/>
      <c r="K669" s="192"/>
      <c r="L669" s="192"/>
      <c r="M669" s="192"/>
      <c r="N669" s="192"/>
      <c r="O669" s="192"/>
      <c r="P669" s="192"/>
      <c r="Q669" s="192"/>
      <c r="R669" s="192"/>
      <c r="S669" s="192"/>
      <c r="T669" s="192"/>
      <c r="U669" s="192"/>
      <c r="V669" s="192"/>
      <c r="W669" s="192"/>
      <c r="X669" s="192"/>
      <c r="Y669" s="192"/>
      <c r="Z669" s="192"/>
    </row>
    <row r="670" spans="1:26" ht="17.25" customHeight="1" x14ac:dyDescent="0.2">
      <c r="A670" s="258"/>
      <c r="B670" s="192"/>
      <c r="C670" s="192"/>
      <c r="D670" s="192"/>
      <c r="E670" s="192"/>
      <c r="F670" s="218"/>
      <c r="G670" s="192"/>
      <c r="H670" s="192"/>
      <c r="I670" s="192"/>
      <c r="J670" s="192"/>
      <c r="K670" s="192"/>
      <c r="L670" s="192"/>
      <c r="M670" s="192"/>
      <c r="N670" s="192"/>
      <c r="O670" s="192"/>
      <c r="P670" s="192"/>
      <c r="Q670" s="192"/>
      <c r="R670" s="192"/>
      <c r="S670" s="192"/>
      <c r="T670" s="192"/>
      <c r="U670" s="192"/>
      <c r="V670" s="192"/>
      <c r="W670" s="192"/>
      <c r="X670" s="192"/>
      <c r="Y670" s="192"/>
      <c r="Z670" s="192"/>
    </row>
    <row r="671" spans="1:26" ht="17.25" customHeight="1" x14ac:dyDescent="0.2">
      <c r="A671" s="258"/>
      <c r="B671" s="192"/>
      <c r="C671" s="192"/>
      <c r="D671" s="192"/>
      <c r="E671" s="192"/>
      <c r="F671" s="218"/>
      <c r="G671" s="192"/>
      <c r="H671" s="192"/>
      <c r="I671" s="192"/>
      <c r="J671" s="192"/>
      <c r="K671" s="192"/>
      <c r="L671" s="192"/>
      <c r="M671" s="192"/>
      <c r="N671" s="192"/>
      <c r="O671" s="192"/>
      <c r="P671" s="192"/>
      <c r="Q671" s="192"/>
      <c r="R671" s="192"/>
      <c r="S671" s="192"/>
      <c r="T671" s="192"/>
      <c r="U671" s="192"/>
      <c r="V671" s="192"/>
      <c r="W671" s="192"/>
      <c r="X671" s="192"/>
      <c r="Y671" s="192"/>
      <c r="Z671" s="192"/>
    </row>
    <row r="672" spans="1:26" ht="17.25" customHeight="1" x14ac:dyDescent="0.2">
      <c r="A672" s="258"/>
      <c r="B672" s="192"/>
      <c r="C672" s="192"/>
      <c r="D672" s="192"/>
      <c r="E672" s="192"/>
      <c r="F672" s="218"/>
      <c r="G672" s="192"/>
      <c r="H672" s="192"/>
      <c r="I672" s="192"/>
      <c r="J672" s="192"/>
      <c r="K672" s="192"/>
      <c r="L672" s="192"/>
      <c r="M672" s="192"/>
      <c r="N672" s="192"/>
      <c r="O672" s="192"/>
      <c r="P672" s="192"/>
      <c r="Q672" s="192"/>
      <c r="R672" s="192"/>
      <c r="S672" s="192"/>
      <c r="T672" s="192"/>
      <c r="U672" s="192"/>
      <c r="V672" s="192"/>
      <c r="W672" s="192"/>
      <c r="X672" s="192"/>
      <c r="Y672" s="192"/>
      <c r="Z672" s="192"/>
    </row>
    <row r="673" spans="1:26" ht="17.25" customHeight="1" x14ac:dyDescent="0.2">
      <c r="A673" s="258"/>
      <c r="B673" s="192"/>
      <c r="C673" s="192"/>
      <c r="D673" s="192"/>
      <c r="E673" s="192"/>
      <c r="F673" s="218"/>
      <c r="G673" s="192"/>
      <c r="H673" s="192"/>
      <c r="I673" s="192"/>
      <c r="J673" s="192"/>
      <c r="K673" s="192"/>
      <c r="L673" s="192"/>
      <c r="M673" s="192"/>
      <c r="N673" s="192"/>
      <c r="O673" s="192"/>
      <c r="P673" s="192"/>
      <c r="Q673" s="192"/>
      <c r="R673" s="192"/>
      <c r="S673" s="192"/>
      <c r="T673" s="192"/>
      <c r="U673" s="192"/>
      <c r="V673" s="192"/>
      <c r="W673" s="192"/>
      <c r="X673" s="192"/>
      <c r="Y673" s="192"/>
      <c r="Z673" s="192"/>
    </row>
    <row r="674" spans="1:26" ht="17.25" customHeight="1" x14ac:dyDescent="0.2">
      <c r="A674" s="258"/>
      <c r="B674" s="192"/>
      <c r="C674" s="192"/>
      <c r="D674" s="192"/>
      <c r="E674" s="192"/>
      <c r="F674" s="218"/>
      <c r="G674" s="192"/>
      <c r="H674" s="192"/>
      <c r="I674" s="192"/>
      <c r="J674" s="192"/>
      <c r="K674" s="192"/>
      <c r="L674" s="192"/>
      <c r="M674" s="192"/>
      <c r="N674" s="192"/>
      <c r="O674" s="192"/>
      <c r="P674" s="192"/>
      <c r="Q674" s="192"/>
      <c r="R674" s="192"/>
      <c r="S674" s="192"/>
      <c r="T674" s="192"/>
      <c r="U674" s="192"/>
      <c r="V674" s="192"/>
      <c r="W674" s="192"/>
      <c r="X674" s="192"/>
      <c r="Y674" s="192"/>
      <c r="Z674" s="192"/>
    </row>
    <row r="675" spans="1:26" ht="17.25" customHeight="1" x14ac:dyDescent="0.2">
      <c r="A675" s="258"/>
      <c r="B675" s="192"/>
      <c r="C675" s="192"/>
      <c r="D675" s="192"/>
      <c r="E675" s="192"/>
      <c r="F675" s="218"/>
      <c r="G675" s="192"/>
      <c r="H675" s="192"/>
      <c r="I675" s="192"/>
      <c r="J675" s="192"/>
      <c r="K675" s="192"/>
      <c r="L675" s="192"/>
      <c r="M675" s="192"/>
      <c r="N675" s="192"/>
      <c r="O675" s="192"/>
      <c r="P675" s="192"/>
      <c r="Q675" s="192"/>
      <c r="R675" s="192"/>
      <c r="S675" s="192"/>
      <c r="T675" s="192"/>
      <c r="U675" s="192"/>
      <c r="V675" s="192"/>
      <c r="W675" s="192"/>
      <c r="X675" s="192"/>
      <c r="Y675" s="192"/>
      <c r="Z675" s="192"/>
    </row>
    <row r="676" spans="1:26" ht="17.25" customHeight="1" x14ac:dyDescent="0.2">
      <c r="A676" s="258"/>
      <c r="B676" s="192"/>
      <c r="C676" s="192"/>
      <c r="D676" s="192"/>
      <c r="E676" s="192"/>
      <c r="F676" s="218"/>
      <c r="G676" s="192"/>
      <c r="H676" s="192"/>
      <c r="I676" s="192"/>
      <c r="J676" s="192"/>
      <c r="K676" s="192"/>
      <c r="L676" s="192"/>
      <c r="M676" s="192"/>
      <c r="N676" s="192"/>
      <c r="O676" s="192"/>
      <c r="P676" s="192"/>
      <c r="Q676" s="192"/>
      <c r="R676" s="192"/>
      <c r="S676" s="192"/>
      <c r="T676" s="192"/>
      <c r="U676" s="192"/>
      <c r="V676" s="192"/>
      <c r="W676" s="192"/>
      <c r="X676" s="192"/>
      <c r="Y676" s="192"/>
      <c r="Z676" s="192"/>
    </row>
    <row r="677" spans="1:26" ht="17.25" customHeight="1" x14ac:dyDescent="0.2">
      <c r="A677" s="258"/>
      <c r="B677" s="192"/>
      <c r="C677" s="192"/>
      <c r="D677" s="192"/>
      <c r="E677" s="192"/>
      <c r="F677" s="218"/>
      <c r="G677" s="192"/>
      <c r="H677" s="192"/>
      <c r="I677" s="192"/>
      <c r="J677" s="192"/>
      <c r="K677" s="192"/>
      <c r="L677" s="192"/>
      <c r="M677" s="192"/>
      <c r="N677" s="192"/>
      <c r="O677" s="192"/>
      <c r="P677" s="192"/>
      <c r="Q677" s="192"/>
      <c r="R677" s="192"/>
      <c r="S677" s="192"/>
      <c r="T677" s="192"/>
      <c r="U677" s="192"/>
      <c r="V677" s="192"/>
      <c r="W677" s="192"/>
      <c r="X677" s="192"/>
      <c r="Y677" s="192"/>
      <c r="Z677" s="192"/>
    </row>
    <row r="678" spans="1:26" ht="17.25" customHeight="1" x14ac:dyDescent="0.2">
      <c r="A678" s="258"/>
      <c r="B678" s="192"/>
      <c r="C678" s="192"/>
      <c r="D678" s="192"/>
      <c r="E678" s="192"/>
      <c r="F678" s="218"/>
      <c r="G678" s="192"/>
      <c r="H678" s="192"/>
      <c r="I678" s="192"/>
      <c r="J678" s="192"/>
      <c r="K678" s="192"/>
      <c r="L678" s="192"/>
      <c r="M678" s="192"/>
      <c r="N678" s="192"/>
      <c r="O678" s="192"/>
      <c r="P678" s="192"/>
      <c r="Q678" s="192"/>
      <c r="R678" s="192"/>
      <c r="S678" s="192"/>
      <c r="T678" s="192"/>
      <c r="U678" s="192"/>
      <c r="V678" s="192"/>
      <c r="W678" s="192"/>
      <c r="X678" s="192"/>
      <c r="Y678" s="192"/>
      <c r="Z678" s="192"/>
    </row>
    <row r="679" spans="1:26" ht="17.25" customHeight="1" x14ac:dyDescent="0.2">
      <c r="A679" s="258"/>
      <c r="B679" s="192"/>
      <c r="C679" s="192"/>
      <c r="D679" s="192"/>
      <c r="E679" s="192"/>
      <c r="F679" s="218"/>
      <c r="G679" s="192"/>
      <c r="H679" s="192"/>
      <c r="I679" s="192"/>
      <c r="J679" s="192"/>
      <c r="K679" s="192"/>
      <c r="L679" s="192"/>
      <c r="M679" s="192"/>
      <c r="N679" s="192"/>
      <c r="O679" s="192"/>
      <c r="P679" s="192"/>
      <c r="Q679" s="192"/>
      <c r="R679" s="192"/>
      <c r="S679" s="192"/>
      <c r="T679" s="192"/>
      <c r="U679" s="192"/>
      <c r="V679" s="192"/>
      <c r="W679" s="192"/>
      <c r="X679" s="192"/>
      <c r="Y679" s="192"/>
      <c r="Z679" s="192"/>
    </row>
    <row r="680" spans="1:26" ht="17.25" customHeight="1" x14ac:dyDescent="0.2">
      <c r="A680" s="258"/>
      <c r="B680" s="192"/>
      <c r="C680" s="192"/>
      <c r="D680" s="192"/>
      <c r="E680" s="192"/>
      <c r="F680" s="218"/>
      <c r="G680" s="192"/>
      <c r="H680" s="192"/>
      <c r="I680" s="192"/>
      <c r="J680" s="192"/>
      <c r="K680" s="192"/>
      <c r="L680" s="192"/>
      <c r="M680" s="192"/>
      <c r="N680" s="192"/>
      <c r="O680" s="192"/>
      <c r="P680" s="192"/>
      <c r="Q680" s="192"/>
      <c r="R680" s="192"/>
      <c r="S680" s="192"/>
      <c r="T680" s="192"/>
      <c r="U680" s="192"/>
      <c r="V680" s="192"/>
      <c r="W680" s="192"/>
      <c r="X680" s="192"/>
      <c r="Y680" s="192"/>
      <c r="Z680" s="192"/>
    </row>
    <row r="681" spans="1:26" ht="17.25" customHeight="1" x14ac:dyDescent="0.2">
      <c r="A681" s="258"/>
      <c r="B681" s="192"/>
      <c r="C681" s="192"/>
      <c r="D681" s="192"/>
      <c r="E681" s="192"/>
      <c r="F681" s="218"/>
      <c r="G681" s="192"/>
      <c r="H681" s="192"/>
      <c r="I681" s="192"/>
      <c r="J681" s="192"/>
      <c r="K681" s="192"/>
      <c r="L681" s="192"/>
      <c r="M681" s="192"/>
      <c r="N681" s="192"/>
      <c r="O681" s="192"/>
      <c r="P681" s="192"/>
      <c r="Q681" s="192"/>
      <c r="R681" s="192"/>
      <c r="S681" s="192"/>
      <c r="T681" s="192"/>
      <c r="U681" s="192"/>
      <c r="V681" s="192"/>
      <c r="W681" s="192"/>
      <c r="X681" s="192"/>
      <c r="Y681" s="192"/>
      <c r="Z681" s="192"/>
    </row>
    <row r="682" spans="1:26" ht="17.25" customHeight="1" x14ac:dyDescent="0.2">
      <c r="A682" s="258"/>
      <c r="B682" s="192"/>
      <c r="C682" s="192"/>
      <c r="D682" s="192"/>
      <c r="E682" s="192"/>
      <c r="F682" s="218"/>
      <c r="G682" s="192"/>
      <c r="H682" s="192"/>
      <c r="I682" s="192"/>
      <c r="J682" s="192"/>
      <c r="K682" s="192"/>
      <c r="L682" s="192"/>
      <c r="M682" s="192"/>
      <c r="N682" s="192"/>
      <c r="O682" s="192"/>
      <c r="P682" s="192"/>
      <c r="Q682" s="192"/>
      <c r="R682" s="192"/>
      <c r="S682" s="192"/>
      <c r="T682" s="192"/>
      <c r="U682" s="192"/>
      <c r="V682" s="192"/>
      <c r="W682" s="192"/>
      <c r="X682" s="192"/>
      <c r="Y682" s="192"/>
      <c r="Z682" s="192"/>
    </row>
    <row r="683" spans="1:26" ht="17.25" customHeight="1" x14ac:dyDescent="0.2">
      <c r="A683" s="258"/>
      <c r="B683" s="192"/>
      <c r="C683" s="192"/>
      <c r="D683" s="192"/>
      <c r="E683" s="192"/>
      <c r="F683" s="218"/>
      <c r="G683" s="192"/>
      <c r="H683" s="192"/>
      <c r="I683" s="192"/>
      <c r="J683" s="192"/>
      <c r="K683" s="192"/>
      <c r="L683" s="192"/>
      <c r="M683" s="192"/>
      <c r="N683" s="192"/>
      <c r="O683" s="192"/>
      <c r="P683" s="192"/>
      <c r="Q683" s="192"/>
      <c r="R683" s="192"/>
      <c r="S683" s="192"/>
      <c r="T683" s="192"/>
      <c r="U683" s="192"/>
      <c r="V683" s="192"/>
      <c r="W683" s="192"/>
      <c r="X683" s="192"/>
      <c r="Y683" s="192"/>
      <c r="Z683" s="192"/>
    </row>
    <row r="684" spans="1:26" ht="17.25" customHeight="1" x14ac:dyDescent="0.2">
      <c r="A684" s="258"/>
      <c r="B684" s="192"/>
      <c r="C684" s="192"/>
      <c r="D684" s="192"/>
      <c r="E684" s="192"/>
      <c r="F684" s="218"/>
      <c r="G684" s="192"/>
      <c r="H684" s="192"/>
      <c r="I684" s="192"/>
      <c r="J684" s="192"/>
      <c r="K684" s="192"/>
      <c r="L684" s="192"/>
      <c r="M684" s="192"/>
      <c r="N684" s="192"/>
      <c r="O684" s="192"/>
      <c r="P684" s="192"/>
      <c r="Q684" s="192"/>
      <c r="R684" s="192"/>
      <c r="S684" s="192"/>
      <c r="T684" s="192"/>
      <c r="U684" s="192"/>
      <c r="V684" s="192"/>
      <c r="W684" s="192"/>
      <c r="X684" s="192"/>
      <c r="Y684" s="192"/>
      <c r="Z684" s="192"/>
    </row>
    <row r="685" spans="1:26" ht="17.25" customHeight="1" x14ac:dyDescent="0.2">
      <c r="A685" s="258"/>
      <c r="B685" s="192"/>
      <c r="C685" s="192"/>
      <c r="D685" s="192"/>
      <c r="E685" s="192"/>
      <c r="F685" s="218"/>
      <c r="G685" s="192"/>
      <c r="H685" s="192"/>
      <c r="I685" s="192"/>
      <c r="J685" s="192"/>
      <c r="K685" s="192"/>
      <c r="L685" s="192"/>
      <c r="M685" s="192"/>
      <c r="N685" s="192"/>
      <c r="O685" s="192"/>
      <c r="P685" s="192"/>
      <c r="Q685" s="192"/>
      <c r="R685" s="192"/>
      <c r="S685" s="192"/>
      <c r="T685" s="192"/>
      <c r="U685" s="192"/>
      <c r="V685" s="192"/>
      <c r="W685" s="192"/>
      <c r="X685" s="192"/>
      <c r="Y685" s="192"/>
      <c r="Z685" s="192"/>
    </row>
    <row r="686" spans="1:26" ht="17.25" customHeight="1" x14ac:dyDescent="0.2">
      <c r="A686" s="258"/>
      <c r="B686" s="192"/>
      <c r="C686" s="192"/>
      <c r="D686" s="192"/>
      <c r="E686" s="192"/>
      <c r="F686" s="218"/>
      <c r="G686" s="192"/>
      <c r="H686" s="192"/>
      <c r="I686" s="192"/>
      <c r="J686" s="192"/>
      <c r="K686" s="192"/>
      <c r="L686" s="192"/>
      <c r="M686" s="192"/>
      <c r="N686" s="192"/>
      <c r="O686" s="192"/>
      <c r="P686" s="192"/>
      <c r="Q686" s="192"/>
      <c r="R686" s="192"/>
      <c r="S686" s="192"/>
      <c r="T686" s="192"/>
      <c r="U686" s="192"/>
      <c r="V686" s="192"/>
      <c r="W686" s="192"/>
      <c r="X686" s="192"/>
      <c r="Y686" s="192"/>
      <c r="Z686" s="192"/>
    </row>
    <row r="687" spans="1:26" ht="17.25" customHeight="1" x14ac:dyDescent="0.2">
      <c r="A687" s="258"/>
      <c r="B687" s="192"/>
      <c r="C687" s="192"/>
      <c r="D687" s="192"/>
      <c r="E687" s="192"/>
      <c r="F687" s="218"/>
      <c r="G687" s="192"/>
      <c r="H687" s="192"/>
      <c r="I687" s="192"/>
      <c r="J687" s="192"/>
      <c r="K687" s="192"/>
      <c r="L687" s="192"/>
      <c r="M687" s="192"/>
      <c r="N687" s="192"/>
      <c r="O687" s="192"/>
      <c r="P687" s="192"/>
      <c r="Q687" s="192"/>
      <c r="R687" s="192"/>
      <c r="S687" s="192"/>
      <c r="T687" s="192"/>
      <c r="U687" s="192"/>
      <c r="V687" s="192"/>
      <c r="W687" s="192"/>
      <c r="X687" s="192"/>
      <c r="Y687" s="192"/>
      <c r="Z687" s="192"/>
    </row>
    <row r="688" spans="1:26" ht="17.25" customHeight="1" x14ac:dyDescent="0.2">
      <c r="A688" s="258"/>
      <c r="B688" s="192"/>
      <c r="C688" s="192"/>
      <c r="D688" s="192"/>
      <c r="E688" s="192"/>
      <c r="F688" s="218"/>
      <c r="G688" s="192"/>
      <c r="H688" s="192"/>
      <c r="I688" s="192"/>
      <c r="J688" s="192"/>
      <c r="K688" s="192"/>
      <c r="L688" s="192"/>
      <c r="M688" s="192"/>
      <c r="N688" s="192"/>
      <c r="O688" s="192"/>
      <c r="P688" s="192"/>
      <c r="Q688" s="192"/>
      <c r="R688" s="192"/>
      <c r="S688" s="192"/>
      <c r="T688" s="192"/>
      <c r="U688" s="192"/>
      <c r="V688" s="192"/>
      <c r="W688" s="192"/>
      <c r="X688" s="192"/>
      <c r="Y688" s="192"/>
      <c r="Z688" s="192"/>
    </row>
    <row r="689" spans="1:26" ht="17.25" customHeight="1" x14ac:dyDescent="0.2">
      <c r="A689" s="258"/>
      <c r="B689" s="192"/>
      <c r="C689" s="192"/>
      <c r="D689" s="192"/>
      <c r="E689" s="192"/>
      <c r="F689" s="218"/>
      <c r="G689" s="192"/>
      <c r="H689" s="192"/>
      <c r="I689" s="192"/>
      <c r="J689" s="192"/>
      <c r="K689" s="192"/>
      <c r="L689" s="192"/>
      <c r="M689" s="192"/>
      <c r="N689" s="192"/>
      <c r="O689" s="192"/>
      <c r="P689" s="192"/>
      <c r="Q689" s="192"/>
      <c r="R689" s="192"/>
      <c r="S689" s="192"/>
      <c r="T689" s="192"/>
      <c r="U689" s="192"/>
      <c r="V689" s="192"/>
      <c r="W689" s="192"/>
      <c r="X689" s="192"/>
      <c r="Y689" s="192"/>
      <c r="Z689" s="192"/>
    </row>
    <row r="690" spans="1:26" ht="17.25" customHeight="1" x14ac:dyDescent="0.2">
      <c r="A690" s="258"/>
      <c r="B690" s="192"/>
      <c r="C690" s="192"/>
      <c r="D690" s="192"/>
      <c r="E690" s="192"/>
      <c r="F690" s="218"/>
      <c r="G690" s="192"/>
      <c r="H690" s="192"/>
      <c r="I690" s="192"/>
      <c r="J690" s="192"/>
      <c r="K690" s="192"/>
      <c r="L690" s="192"/>
      <c r="M690" s="192"/>
      <c r="N690" s="192"/>
      <c r="O690" s="192"/>
      <c r="P690" s="192"/>
      <c r="Q690" s="192"/>
      <c r="R690" s="192"/>
      <c r="S690" s="192"/>
      <c r="T690" s="192"/>
      <c r="U690" s="192"/>
      <c r="V690" s="192"/>
      <c r="W690" s="192"/>
      <c r="X690" s="192"/>
      <c r="Y690" s="192"/>
      <c r="Z690" s="192"/>
    </row>
    <row r="691" spans="1:26" ht="17.25" customHeight="1" x14ac:dyDescent="0.2">
      <c r="A691" s="258"/>
      <c r="B691" s="192"/>
      <c r="C691" s="192"/>
      <c r="D691" s="192"/>
      <c r="E691" s="192"/>
      <c r="F691" s="218"/>
      <c r="G691" s="192"/>
      <c r="H691" s="192"/>
      <c r="I691" s="192"/>
      <c r="J691" s="192"/>
      <c r="K691" s="192"/>
      <c r="L691" s="192"/>
      <c r="M691" s="192"/>
      <c r="N691" s="192"/>
      <c r="O691" s="192"/>
      <c r="P691" s="192"/>
      <c r="Q691" s="192"/>
      <c r="R691" s="192"/>
      <c r="S691" s="192"/>
      <c r="T691" s="192"/>
      <c r="U691" s="192"/>
      <c r="V691" s="192"/>
      <c r="W691" s="192"/>
      <c r="X691" s="192"/>
      <c r="Y691" s="192"/>
      <c r="Z691" s="192"/>
    </row>
    <row r="692" spans="1:26" ht="17.25" customHeight="1" x14ac:dyDescent="0.2">
      <c r="A692" s="258"/>
      <c r="B692" s="192"/>
      <c r="C692" s="192"/>
      <c r="D692" s="192"/>
      <c r="E692" s="192"/>
      <c r="F692" s="218"/>
      <c r="G692" s="192"/>
      <c r="H692" s="192"/>
      <c r="I692" s="192"/>
      <c r="J692" s="192"/>
      <c r="K692" s="192"/>
      <c r="L692" s="192"/>
      <c r="M692" s="192"/>
      <c r="N692" s="192"/>
      <c r="O692" s="192"/>
      <c r="P692" s="192"/>
      <c r="Q692" s="192"/>
      <c r="R692" s="192"/>
      <c r="S692" s="192"/>
      <c r="T692" s="192"/>
      <c r="U692" s="192"/>
      <c r="V692" s="192"/>
      <c r="W692" s="192"/>
      <c r="X692" s="192"/>
      <c r="Y692" s="192"/>
      <c r="Z692" s="192"/>
    </row>
    <row r="693" spans="1:26" ht="17.25" customHeight="1" x14ac:dyDescent="0.2">
      <c r="A693" s="258"/>
      <c r="B693" s="192"/>
      <c r="C693" s="192"/>
      <c r="D693" s="192"/>
      <c r="E693" s="192"/>
      <c r="F693" s="218"/>
      <c r="G693" s="192"/>
      <c r="H693" s="192"/>
      <c r="I693" s="192"/>
      <c r="J693" s="192"/>
      <c r="K693" s="192"/>
      <c r="L693" s="192"/>
      <c r="M693" s="192"/>
      <c r="N693" s="192"/>
      <c r="O693" s="192"/>
      <c r="P693" s="192"/>
      <c r="Q693" s="192"/>
      <c r="R693" s="192"/>
      <c r="S693" s="192"/>
      <c r="T693" s="192"/>
      <c r="U693" s="192"/>
      <c r="V693" s="192"/>
      <c r="W693" s="192"/>
      <c r="X693" s="192"/>
      <c r="Y693" s="192"/>
      <c r="Z693" s="192"/>
    </row>
    <row r="694" spans="1:26" ht="17.25" customHeight="1" x14ac:dyDescent="0.2">
      <c r="A694" s="258"/>
      <c r="B694" s="192"/>
      <c r="C694" s="192"/>
      <c r="D694" s="192"/>
      <c r="E694" s="192"/>
      <c r="F694" s="218"/>
      <c r="G694" s="192"/>
      <c r="H694" s="192"/>
      <c r="I694" s="192"/>
      <c r="J694" s="192"/>
      <c r="K694" s="192"/>
      <c r="L694" s="192"/>
      <c r="M694" s="192"/>
      <c r="N694" s="192"/>
      <c r="O694" s="192"/>
      <c r="P694" s="192"/>
      <c r="Q694" s="192"/>
      <c r="R694" s="192"/>
      <c r="S694" s="192"/>
      <c r="T694" s="192"/>
      <c r="U694" s="192"/>
      <c r="V694" s="192"/>
      <c r="W694" s="192"/>
      <c r="X694" s="192"/>
      <c r="Y694" s="192"/>
      <c r="Z694" s="192"/>
    </row>
    <row r="695" spans="1:26" ht="17.25" customHeight="1" x14ac:dyDescent="0.2">
      <c r="A695" s="258"/>
      <c r="B695" s="192"/>
      <c r="C695" s="192"/>
      <c r="D695" s="192"/>
      <c r="E695" s="192"/>
      <c r="F695" s="218"/>
      <c r="G695" s="192"/>
      <c r="H695" s="192"/>
      <c r="I695" s="192"/>
      <c r="J695" s="192"/>
      <c r="K695" s="192"/>
      <c r="L695" s="192"/>
      <c r="M695" s="192"/>
      <c r="N695" s="192"/>
      <c r="O695" s="192"/>
      <c r="P695" s="192"/>
      <c r="Q695" s="192"/>
      <c r="R695" s="192"/>
      <c r="S695" s="192"/>
      <c r="T695" s="192"/>
      <c r="U695" s="192"/>
      <c r="V695" s="192"/>
      <c r="W695" s="192"/>
      <c r="X695" s="192"/>
      <c r="Y695" s="192"/>
      <c r="Z695" s="192"/>
    </row>
    <row r="696" spans="1:26" ht="17.25" customHeight="1" x14ac:dyDescent="0.2">
      <c r="A696" s="258"/>
      <c r="B696" s="192"/>
      <c r="C696" s="192"/>
      <c r="D696" s="192"/>
      <c r="E696" s="192"/>
      <c r="F696" s="218"/>
      <c r="G696" s="192"/>
      <c r="H696" s="192"/>
      <c r="I696" s="192"/>
      <c r="J696" s="192"/>
      <c r="K696" s="192"/>
      <c r="L696" s="192"/>
      <c r="M696" s="192"/>
      <c r="N696" s="192"/>
      <c r="O696" s="192"/>
      <c r="P696" s="192"/>
      <c r="Q696" s="192"/>
      <c r="R696" s="192"/>
      <c r="S696" s="192"/>
      <c r="T696" s="192"/>
      <c r="U696" s="192"/>
      <c r="V696" s="192"/>
      <c r="W696" s="192"/>
      <c r="X696" s="192"/>
      <c r="Y696" s="192"/>
      <c r="Z696" s="192"/>
    </row>
    <row r="697" spans="1:26" ht="17.25" customHeight="1" x14ac:dyDescent="0.2">
      <c r="A697" s="258"/>
      <c r="B697" s="192"/>
      <c r="C697" s="192"/>
      <c r="D697" s="192"/>
      <c r="E697" s="192"/>
      <c r="F697" s="218"/>
      <c r="G697" s="192"/>
      <c r="H697" s="192"/>
      <c r="I697" s="192"/>
      <c r="J697" s="192"/>
      <c r="K697" s="192"/>
      <c r="L697" s="192"/>
      <c r="M697" s="192"/>
      <c r="N697" s="192"/>
      <c r="O697" s="192"/>
      <c r="P697" s="192"/>
      <c r="Q697" s="192"/>
      <c r="R697" s="192"/>
      <c r="S697" s="192"/>
      <c r="T697" s="192"/>
      <c r="U697" s="192"/>
      <c r="V697" s="192"/>
      <c r="W697" s="192"/>
      <c r="X697" s="192"/>
      <c r="Y697" s="192"/>
      <c r="Z697" s="192"/>
    </row>
    <row r="698" spans="1:26" ht="17.25" customHeight="1" x14ac:dyDescent="0.2">
      <c r="A698" s="258"/>
      <c r="B698" s="192"/>
      <c r="C698" s="192"/>
      <c r="D698" s="192"/>
      <c r="E698" s="192"/>
      <c r="F698" s="218"/>
      <c r="G698" s="192"/>
      <c r="H698" s="192"/>
      <c r="I698" s="192"/>
      <c r="J698" s="192"/>
      <c r="K698" s="192"/>
      <c r="L698" s="192"/>
      <c r="M698" s="192"/>
      <c r="N698" s="192"/>
      <c r="O698" s="192"/>
      <c r="P698" s="192"/>
      <c r="Q698" s="192"/>
      <c r="R698" s="192"/>
      <c r="S698" s="192"/>
      <c r="T698" s="192"/>
      <c r="U698" s="192"/>
      <c r="V698" s="192"/>
      <c r="W698" s="192"/>
      <c r="X698" s="192"/>
      <c r="Y698" s="192"/>
      <c r="Z698" s="192"/>
    </row>
    <row r="699" spans="1:26" ht="17.25" customHeight="1" x14ac:dyDescent="0.2">
      <c r="A699" s="258"/>
      <c r="B699" s="192"/>
      <c r="C699" s="192"/>
      <c r="D699" s="192"/>
      <c r="E699" s="192"/>
      <c r="F699" s="218"/>
      <c r="G699" s="192"/>
      <c r="H699" s="192"/>
      <c r="I699" s="192"/>
      <c r="J699" s="192"/>
      <c r="K699" s="192"/>
      <c r="L699" s="192"/>
      <c r="M699" s="192"/>
      <c r="N699" s="192"/>
      <c r="O699" s="192"/>
      <c r="P699" s="192"/>
      <c r="Q699" s="192"/>
      <c r="R699" s="192"/>
      <c r="S699" s="192"/>
      <c r="T699" s="192"/>
      <c r="U699" s="192"/>
      <c r="V699" s="192"/>
      <c r="W699" s="192"/>
      <c r="X699" s="192"/>
      <c r="Y699" s="192"/>
      <c r="Z699" s="192"/>
    </row>
    <row r="700" spans="1:26" ht="17.25" customHeight="1" x14ac:dyDescent="0.2">
      <c r="A700" s="258"/>
      <c r="B700" s="192"/>
      <c r="C700" s="192"/>
      <c r="D700" s="192"/>
      <c r="E700" s="192"/>
      <c r="F700" s="218"/>
      <c r="G700" s="192"/>
      <c r="H700" s="192"/>
      <c r="I700" s="192"/>
      <c r="J700" s="192"/>
      <c r="K700" s="192"/>
      <c r="L700" s="192"/>
      <c r="M700" s="192"/>
      <c r="N700" s="192"/>
      <c r="O700" s="192"/>
      <c r="P700" s="192"/>
      <c r="Q700" s="192"/>
      <c r="R700" s="192"/>
      <c r="S700" s="192"/>
      <c r="T700" s="192"/>
      <c r="U700" s="192"/>
      <c r="V700" s="192"/>
      <c r="W700" s="192"/>
      <c r="X700" s="192"/>
      <c r="Y700" s="192"/>
      <c r="Z700" s="192"/>
    </row>
    <row r="701" spans="1:26" ht="17.25" customHeight="1" x14ac:dyDescent="0.2">
      <c r="A701" s="258"/>
      <c r="B701" s="192"/>
      <c r="C701" s="192"/>
      <c r="D701" s="192"/>
      <c r="E701" s="192"/>
      <c r="F701" s="218"/>
      <c r="G701" s="192"/>
      <c r="H701" s="192"/>
      <c r="I701" s="192"/>
      <c r="J701" s="192"/>
      <c r="K701" s="192"/>
      <c r="L701" s="192"/>
      <c r="M701" s="192"/>
      <c r="N701" s="192"/>
      <c r="O701" s="192"/>
      <c r="P701" s="192"/>
      <c r="Q701" s="192"/>
      <c r="R701" s="192"/>
      <c r="S701" s="192"/>
      <c r="T701" s="192"/>
      <c r="U701" s="192"/>
      <c r="V701" s="192"/>
      <c r="W701" s="192"/>
      <c r="X701" s="192"/>
      <c r="Y701" s="192"/>
      <c r="Z701" s="192"/>
    </row>
    <row r="702" spans="1:26" ht="17.25" customHeight="1" x14ac:dyDescent="0.2">
      <c r="A702" s="258"/>
      <c r="B702" s="192"/>
      <c r="C702" s="192"/>
      <c r="D702" s="192"/>
      <c r="E702" s="192"/>
      <c r="F702" s="218"/>
      <c r="G702" s="192"/>
      <c r="H702" s="192"/>
      <c r="I702" s="192"/>
      <c r="J702" s="192"/>
      <c r="K702" s="192"/>
      <c r="L702" s="192"/>
      <c r="M702" s="192"/>
      <c r="N702" s="192"/>
      <c r="O702" s="192"/>
      <c r="P702" s="192"/>
      <c r="Q702" s="192"/>
      <c r="R702" s="192"/>
      <c r="S702" s="192"/>
      <c r="T702" s="192"/>
      <c r="U702" s="192"/>
      <c r="V702" s="192"/>
      <c r="W702" s="192"/>
      <c r="X702" s="192"/>
      <c r="Y702" s="192"/>
      <c r="Z702" s="192"/>
    </row>
    <row r="703" spans="1:26" ht="17.25" customHeight="1" x14ac:dyDescent="0.2">
      <c r="A703" s="258"/>
      <c r="B703" s="192"/>
      <c r="C703" s="192"/>
      <c r="D703" s="192"/>
      <c r="E703" s="192"/>
      <c r="F703" s="218"/>
      <c r="G703" s="192"/>
      <c r="H703" s="192"/>
      <c r="I703" s="192"/>
      <c r="J703" s="192"/>
      <c r="K703" s="192"/>
      <c r="L703" s="192"/>
      <c r="M703" s="192"/>
      <c r="N703" s="192"/>
      <c r="O703" s="192"/>
      <c r="P703" s="192"/>
      <c r="Q703" s="192"/>
      <c r="R703" s="192"/>
      <c r="S703" s="192"/>
      <c r="T703" s="192"/>
      <c r="U703" s="192"/>
      <c r="V703" s="192"/>
      <c r="W703" s="192"/>
      <c r="X703" s="192"/>
      <c r="Y703" s="192"/>
      <c r="Z703" s="192"/>
    </row>
    <row r="704" spans="1:26" ht="17.25" customHeight="1" x14ac:dyDescent="0.2">
      <c r="A704" s="258"/>
      <c r="B704" s="192"/>
      <c r="C704" s="192"/>
      <c r="D704" s="192"/>
      <c r="E704" s="192"/>
      <c r="F704" s="218"/>
      <c r="G704" s="192"/>
      <c r="H704" s="192"/>
      <c r="I704" s="192"/>
      <c r="J704" s="192"/>
      <c r="K704" s="192"/>
      <c r="L704" s="192"/>
      <c r="M704" s="192"/>
      <c r="N704" s="192"/>
      <c r="O704" s="192"/>
      <c r="P704" s="192"/>
      <c r="Q704" s="192"/>
      <c r="R704" s="192"/>
      <c r="S704" s="192"/>
      <c r="T704" s="192"/>
      <c r="U704" s="192"/>
      <c r="V704" s="192"/>
      <c r="W704" s="192"/>
      <c r="X704" s="192"/>
      <c r="Y704" s="192"/>
      <c r="Z704" s="192"/>
    </row>
    <row r="705" spans="1:26" ht="17.25" customHeight="1" x14ac:dyDescent="0.2">
      <c r="A705" s="258"/>
      <c r="B705" s="192"/>
      <c r="C705" s="192"/>
      <c r="D705" s="192"/>
      <c r="E705" s="192"/>
      <c r="F705" s="218"/>
      <c r="G705" s="192"/>
      <c r="H705" s="192"/>
      <c r="I705" s="192"/>
      <c r="J705" s="192"/>
      <c r="K705" s="192"/>
      <c r="L705" s="192"/>
      <c r="M705" s="192"/>
      <c r="N705" s="192"/>
      <c r="O705" s="192"/>
      <c r="P705" s="192"/>
      <c r="Q705" s="192"/>
      <c r="R705" s="192"/>
      <c r="S705" s="192"/>
      <c r="T705" s="192"/>
      <c r="U705" s="192"/>
      <c r="V705" s="192"/>
      <c r="W705" s="192"/>
      <c r="X705" s="192"/>
      <c r="Y705" s="192"/>
      <c r="Z705" s="192"/>
    </row>
    <row r="706" spans="1:26" ht="17.25" customHeight="1" x14ac:dyDescent="0.2">
      <c r="A706" s="258"/>
      <c r="B706" s="192"/>
      <c r="C706" s="192"/>
      <c r="D706" s="192"/>
      <c r="E706" s="192"/>
      <c r="F706" s="218"/>
      <c r="G706" s="192"/>
      <c r="H706" s="192"/>
      <c r="I706" s="192"/>
      <c r="J706" s="192"/>
      <c r="K706" s="192"/>
      <c r="L706" s="192"/>
      <c r="M706" s="192"/>
      <c r="N706" s="192"/>
      <c r="O706" s="192"/>
      <c r="P706" s="192"/>
      <c r="Q706" s="192"/>
      <c r="R706" s="192"/>
      <c r="S706" s="192"/>
      <c r="T706" s="192"/>
      <c r="U706" s="192"/>
      <c r="V706" s="192"/>
      <c r="W706" s="192"/>
      <c r="X706" s="192"/>
      <c r="Y706" s="192"/>
      <c r="Z706" s="192"/>
    </row>
    <row r="707" spans="1:26" ht="17.25" customHeight="1" x14ac:dyDescent="0.2">
      <c r="A707" s="258"/>
      <c r="B707" s="192"/>
      <c r="C707" s="192"/>
      <c r="D707" s="192"/>
      <c r="E707" s="192"/>
      <c r="F707" s="218"/>
      <c r="G707" s="192"/>
      <c r="H707" s="192"/>
      <c r="I707" s="192"/>
      <c r="J707" s="192"/>
      <c r="K707" s="192"/>
      <c r="L707" s="192"/>
      <c r="M707" s="192"/>
      <c r="N707" s="192"/>
      <c r="O707" s="192"/>
      <c r="P707" s="192"/>
      <c r="Q707" s="192"/>
      <c r="R707" s="192"/>
      <c r="S707" s="192"/>
      <c r="T707" s="192"/>
      <c r="U707" s="192"/>
      <c r="V707" s="192"/>
      <c r="W707" s="192"/>
      <c r="X707" s="192"/>
      <c r="Y707" s="192"/>
      <c r="Z707" s="192"/>
    </row>
    <row r="708" spans="1:26" ht="17.25" customHeight="1" x14ac:dyDescent="0.2">
      <c r="A708" s="258"/>
      <c r="B708" s="192"/>
      <c r="C708" s="192"/>
      <c r="D708" s="192"/>
      <c r="E708" s="192"/>
      <c r="F708" s="218"/>
      <c r="G708" s="192"/>
      <c r="H708" s="192"/>
      <c r="I708" s="192"/>
      <c r="J708" s="192"/>
      <c r="K708" s="192"/>
      <c r="L708" s="192"/>
      <c r="M708" s="192"/>
      <c r="N708" s="192"/>
      <c r="O708" s="192"/>
      <c r="P708" s="192"/>
      <c r="Q708" s="192"/>
      <c r="R708" s="192"/>
      <c r="S708" s="192"/>
      <c r="T708" s="192"/>
      <c r="U708" s="192"/>
      <c r="V708" s="192"/>
      <c r="W708" s="192"/>
      <c r="X708" s="192"/>
      <c r="Y708" s="192"/>
      <c r="Z708" s="192"/>
    </row>
    <row r="709" spans="1:26" ht="17.25" customHeight="1" x14ac:dyDescent="0.2">
      <c r="A709" s="258"/>
      <c r="B709" s="192"/>
      <c r="C709" s="192"/>
      <c r="D709" s="192"/>
      <c r="E709" s="192"/>
      <c r="F709" s="218"/>
      <c r="G709" s="192"/>
      <c r="H709" s="192"/>
      <c r="I709" s="192"/>
      <c r="J709" s="192"/>
      <c r="K709" s="192"/>
      <c r="L709" s="192"/>
      <c r="M709" s="192"/>
      <c r="N709" s="192"/>
      <c r="O709" s="192"/>
      <c r="P709" s="192"/>
      <c r="Q709" s="192"/>
      <c r="R709" s="192"/>
      <c r="S709" s="192"/>
      <c r="T709" s="192"/>
      <c r="U709" s="192"/>
      <c r="V709" s="192"/>
      <c r="W709" s="192"/>
      <c r="X709" s="192"/>
      <c r="Y709" s="192"/>
      <c r="Z709" s="192"/>
    </row>
    <row r="710" spans="1:26" ht="17.25" customHeight="1" x14ac:dyDescent="0.2">
      <c r="A710" s="258"/>
      <c r="B710" s="192"/>
      <c r="C710" s="192"/>
      <c r="D710" s="192"/>
      <c r="E710" s="192"/>
      <c r="F710" s="218"/>
      <c r="G710" s="192"/>
      <c r="H710" s="192"/>
      <c r="I710" s="192"/>
      <c r="J710" s="192"/>
      <c r="K710" s="192"/>
      <c r="L710" s="192"/>
      <c r="M710" s="192"/>
      <c r="N710" s="192"/>
      <c r="O710" s="192"/>
      <c r="P710" s="192"/>
      <c r="Q710" s="192"/>
      <c r="R710" s="192"/>
      <c r="S710" s="192"/>
      <c r="T710" s="192"/>
      <c r="U710" s="192"/>
      <c r="V710" s="192"/>
      <c r="W710" s="192"/>
      <c r="X710" s="192"/>
      <c r="Y710" s="192"/>
      <c r="Z710" s="192"/>
    </row>
    <row r="711" spans="1:26" ht="17.25" customHeight="1" x14ac:dyDescent="0.2">
      <c r="A711" s="258"/>
      <c r="B711" s="192"/>
      <c r="C711" s="192"/>
      <c r="D711" s="192"/>
      <c r="E711" s="192"/>
      <c r="F711" s="218"/>
      <c r="G711" s="192"/>
      <c r="H711" s="192"/>
      <c r="I711" s="192"/>
      <c r="J711" s="192"/>
      <c r="K711" s="192"/>
      <c r="L711" s="192"/>
      <c r="M711" s="192"/>
      <c r="N711" s="192"/>
      <c r="O711" s="192"/>
      <c r="P711" s="192"/>
      <c r="Q711" s="192"/>
      <c r="R711" s="192"/>
      <c r="S711" s="192"/>
      <c r="T711" s="192"/>
      <c r="U711" s="192"/>
      <c r="V711" s="192"/>
      <c r="W711" s="192"/>
      <c r="X711" s="192"/>
      <c r="Y711" s="192"/>
      <c r="Z711" s="192"/>
    </row>
    <row r="712" spans="1:26" ht="17.25" customHeight="1" x14ac:dyDescent="0.2">
      <c r="A712" s="258"/>
      <c r="B712" s="192"/>
      <c r="C712" s="192"/>
      <c r="D712" s="192"/>
      <c r="E712" s="192"/>
      <c r="F712" s="218"/>
      <c r="G712" s="192"/>
      <c r="H712" s="192"/>
      <c r="I712" s="192"/>
      <c r="J712" s="192"/>
      <c r="K712" s="192"/>
      <c r="L712" s="192"/>
      <c r="M712" s="192"/>
      <c r="N712" s="192"/>
      <c r="O712" s="192"/>
      <c r="P712" s="192"/>
      <c r="Q712" s="192"/>
      <c r="R712" s="192"/>
      <c r="S712" s="192"/>
      <c r="T712" s="192"/>
      <c r="U712" s="192"/>
      <c r="V712" s="192"/>
      <c r="W712" s="192"/>
      <c r="X712" s="192"/>
      <c r="Y712" s="192"/>
      <c r="Z712" s="192"/>
    </row>
    <row r="713" spans="1:26" ht="17.25" customHeight="1" x14ac:dyDescent="0.2">
      <c r="A713" s="258"/>
      <c r="B713" s="192"/>
      <c r="C713" s="192"/>
      <c r="D713" s="192"/>
      <c r="E713" s="192"/>
      <c r="F713" s="218"/>
      <c r="G713" s="192"/>
      <c r="H713" s="192"/>
      <c r="I713" s="192"/>
      <c r="J713" s="192"/>
      <c r="K713" s="192"/>
      <c r="L713" s="192"/>
      <c r="M713" s="192"/>
      <c r="N713" s="192"/>
      <c r="O713" s="192"/>
      <c r="P713" s="192"/>
      <c r="Q713" s="192"/>
      <c r="R713" s="192"/>
      <c r="S713" s="192"/>
      <c r="T713" s="192"/>
      <c r="U713" s="192"/>
      <c r="V713" s="192"/>
      <c r="W713" s="192"/>
      <c r="X713" s="192"/>
      <c r="Y713" s="192"/>
      <c r="Z713" s="192"/>
    </row>
    <row r="714" spans="1:26" ht="17.25" customHeight="1" x14ac:dyDescent="0.2">
      <c r="A714" s="258"/>
      <c r="B714" s="192"/>
      <c r="C714" s="192"/>
      <c r="D714" s="192"/>
      <c r="E714" s="192"/>
      <c r="F714" s="218"/>
      <c r="G714" s="192"/>
      <c r="H714" s="192"/>
      <c r="I714" s="192"/>
      <c r="J714" s="192"/>
      <c r="K714" s="192"/>
      <c r="L714" s="192"/>
      <c r="M714" s="192"/>
      <c r="N714" s="192"/>
      <c r="O714" s="192"/>
      <c r="P714" s="192"/>
      <c r="Q714" s="192"/>
      <c r="R714" s="192"/>
      <c r="S714" s="192"/>
      <c r="T714" s="192"/>
      <c r="U714" s="192"/>
      <c r="V714" s="192"/>
      <c r="W714" s="192"/>
      <c r="X714" s="192"/>
      <c r="Y714" s="192"/>
      <c r="Z714" s="192"/>
    </row>
    <row r="715" spans="1:26" ht="17.25" customHeight="1" x14ac:dyDescent="0.2">
      <c r="A715" s="258"/>
      <c r="B715" s="192"/>
      <c r="C715" s="192"/>
      <c r="D715" s="192"/>
      <c r="E715" s="192"/>
      <c r="F715" s="218"/>
      <c r="G715" s="192"/>
      <c r="H715" s="192"/>
      <c r="I715" s="192"/>
      <c r="J715" s="192"/>
      <c r="K715" s="192"/>
      <c r="L715" s="192"/>
      <c r="M715" s="192"/>
      <c r="N715" s="192"/>
      <c r="O715" s="192"/>
      <c r="P715" s="192"/>
      <c r="Q715" s="192"/>
      <c r="R715" s="192"/>
      <c r="S715" s="192"/>
      <c r="T715" s="192"/>
      <c r="U715" s="192"/>
      <c r="V715" s="192"/>
      <c r="W715" s="192"/>
      <c r="X715" s="192"/>
      <c r="Y715" s="192"/>
      <c r="Z715" s="192"/>
    </row>
    <row r="716" spans="1:26" ht="17.25" customHeight="1" x14ac:dyDescent="0.2">
      <c r="A716" s="258"/>
      <c r="B716" s="192"/>
      <c r="C716" s="192"/>
      <c r="D716" s="192"/>
      <c r="E716" s="192"/>
      <c r="F716" s="218"/>
      <c r="G716" s="192"/>
      <c r="H716" s="192"/>
      <c r="I716" s="192"/>
      <c r="J716" s="192"/>
      <c r="K716" s="192"/>
      <c r="L716" s="192"/>
      <c r="M716" s="192"/>
      <c r="N716" s="192"/>
      <c r="O716" s="192"/>
      <c r="P716" s="192"/>
      <c r="Q716" s="192"/>
      <c r="R716" s="192"/>
      <c r="S716" s="192"/>
      <c r="T716" s="192"/>
      <c r="U716" s="192"/>
      <c r="V716" s="192"/>
      <c r="W716" s="192"/>
      <c r="X716" s="192"/>
      <c r="Y716" s="192"/>
      <c r="Z716" s="192"/>
    </row>
    <row r="717" spans="1:26" ht="17.25" customHeight="1" x14ac:dyDescent="0.2">
      <c r="A717" s="258"/>
      <c r="B717" s="192"/>
      <c r="C717" s="192"/>
      <c r="D717" s="192"/>
      <c r="E717" s="192"/>
      <c r="F717" s="218"/>
      <c r="G717" s="192"/>
      <c r="H717" s="192"/>
      <c r="I717" s="192"/>
      <c r="J717" s="192"/>
      <c r="K717" s="192"/>
      <c r="L717" s="192"/>
      <c r="M717" s="192"/>
      <c r="N717" s="192"/>
      <c r="O717" s="192"/>
      <c r="P717" s="192"/>
      <c r="Q717" s="192"/>
      <c r="R717" s="192"/>
      <c r="S717" s="192"/>
      <c r="T717" s="192"/>
      <c r="U717" s="192"/>
      <c r="V717" s="192"/>
      <c r="W717" s="192"/>
      <c r="X717" s="192"/>
      <c r="Y717" s="192"/>
      <c r="Z717" s="192"/>
    </row>
    <row r="718" spans="1:26" ht="17.25" customHeight="1" x14ac:dyDescent="0.2">
      <c r="A718" s="258"/>
      <c r="B718" s="192"/>
      <c r="C718" s="192"/>
      <c r="D718" s="192"/>
      <c r="E718" s="192"/>
      <c r="F718" s="218"/>
      <c r="G718" s="192"/>
      <c r="H718" s="192"/>
      <c r="I718" s="192"/>
      <c r="J718" s="192"/>
      <c r="K718" s="192"/>
      <c r="L718" s="192"/>
      <c r="M718" s="192"/>
      <c r="N718" s="192"/>
      <c r="O718" s="192"/>
      <c r="P718" s="192"/>
      <c r="Q718" s="192"/>
      <c r="R718" s="192"/>
      <c r="S718" s="192"/>
      <c r="T718" s="192"/>
      <c r="U718" s="192"/>
      <c r="V718" s="192"/>
      <c r="W718" s="192"/>
      <c r="X718" s="192"/>
      <c r="Y718" s="192"/>
      <c r="Z718" s="192"/>
    </row>
    <row r="719" spans="1:26" ht="17.25" customHeight="1" x14ac:dyDescent="0.2">
      <c r="A719" s="258"/>
      <c r="B719" s="192"/>
      <c r="C719" s="192"/>
      <c r="D719" s="192"/>
      <c r="E719" s="192"/>
      <c r="F719" s="218"/>
      <c r="G719" s="192"/>
      <c r="H719" s="192"/>
      <c r="I719" s="192"/>
      <c r="J719" s="192"/>
      <c r="K719" s="192"/>
      <c r="L719" s="192"/>
      <c r="M719" s="192"/>
      <c r="N719" s="192"/>
      <c r="O719" s="192"/>
      <c r="P719" s="192"/>
      <c r="Q719" s="192"/>
      <c r="R719" s="192"/>
      <c r="S719" s="192"/>
      <c r="T719" s="192"/>
      <c r="U719" s="192"/>
      <c r="V719" s="192"/>
      <c r="W719" s="192"/>
      <c r="X719" s="192"/>
      <c r="Y719" s="192"/>
      <c r="Z719" s="192"/>
    </row>
    <row r="720" spans="1:26" ht="17.25" customHeight="1" x14ac:dyDescent="0.2">
      <c r="A720" s="258"/>
      <c r="B720" s="192"/>
      <c r="C720" s="192"/>
      <c r="D720" s="192"/>
      <c r="E720" s="192"/>
      <c r="F720" s="218"/>
      <c r="G720" s="192"/>
      <c r="H720" s="192"/>
      <c r="I720" s="192"/>
      <c r="J720" s="192"/>
      <c r="K720" s="192"/>
      <c r="L720" s="192"/>
      <c r="M720" s="192"/>
      <c r="N720" s="192"/>
      <c r="O720" s="192"/>
      <c r="P720" s="192"/>
      <c r="Q720" s="192"/>
      <c r="R720" s="192"/>
      <c r="S720" s="192"/>
      <c r="T720" s="192"/>
      <c r="U720" s="192"/>
      <c r="V720" s="192"/>
      <c r="W720" s="192"/>
      <c r="X720" s="192"/>
      <c r="Y720" s="192"/>
      <c r="Z720" s="192"/>
    </row>
    <row r="721" spans="1:26" ht="17.25" customHeight="1" x14ac:dyDescent="0.2">
      <c r="A721" s="258"/>
      <c r="B721" s="192"/>
      <c r="C721" s="192"/>
      <c r="D721" s="192"/>
      <c r="E721" s="192"/>
      <c r="F721" s="218"/>
      <c r="G721" s="192"/>
      <c r="H721" s="192"/>
      <c r="I721" s="192"/>
      <c r="J721" s="192"/>
      <c r="K721" s="192"/>
      <c r="L721" s="192"/>
      <c r="M721" s="192"/>
      <c r="N721" s="192"/>
      <c r="O721" s="192"/>
      <c r="P721" s="192"/>
      <c r="Q721" s="192"/>
      <c r="R721" s="192"/>
      <c r="S721" s="192"/>
      <c r="T721" s="192"/>
      <c r="U721" s="192"/>
      <c r="V721" s="192"/>
      <c r="W721" s="192"/>
      <c r="X721" s="192"/>
      <c r="Y721" s="192"/>
      <c r="Z721" s="192"/>
    </row>
    <row r="722" spans="1:26" ht="17.25" customHeight="1" x14ac:dyDescent="0.2">
      <c r="A722" s="258"/>
      <c r="B722" s="192"/>
      <c r="C722" s="192"/>
      <c r="D722" s="192"/>
      <c r="E722" s="192"/>
      <c r="F722" s="218"/>
      <c r="G722" s="192"/>
      <c r="H722" s="192"/>
      <c r="I722" s="192"/>
      <c r="J722" s="192"/>
      <c r="K722" s="192"/>
      <c r="L722" s="192"/>
      <c r="M722" s="192"/>
      <c r="N722" s="192"/>
      <c r="O722" s="192"/>
      <c r="P722" s="192"/>
      <c r="Q722" s="192"/>
      <c r="R722" s="192"/>
      <c r="S722" s="192"/>
      <c r="T722" s="192"/>
      <c r="U722" s="192"/>
      <c r="V722" s="192"/>
      <c r="W722" s="192"/>
      <c r="X722" s="192"/>
      <c r="Y722" s="192"/>
      <c r="Z722" s="192"/>
    </row>
    <row r="723" spans="1:26" ht="17.25" customHeight="1" x14ac:dyDescent="0.2">
      <c r="A723" s="258"/>
      <c r="B723" s="192"/>
      <c r="C723" s="192"/>
      <c r="D723" s="192"/>
      <c r="E723" s="192"/>
      <c r="F723" s="218"/>
      <c r="G723" s="192"/>
      <c r="H723" s="192"/>
      <c r="I723" s="192"/>
      <c r="J723" s="192"/>
      <c r="K723" s="192"/>
      <c r="L723" s="192"/>
      <c r="M723" s="192"/>
      <c r="N723" s="192"/>
      <c r="O723" s="192"/>
      <c r="P723" s="192"/>
      <c r="Q723" s="192"/>
      <c r="R723" s="192"/>
      <c r="S723" s="192"/>
      <c r="T723" s="192"/>
      <c r="U723" s="192"/>
      <c r="V723" s="192"/>
      <c r="W723" s="192"/>
      <c r="X723" s="192"/>
      <c r="Y723" s="192"/>
      <c r="Z723" s="192"/>
    </row>
    <row r="724" spans="1:26" ht="17.25" customHeight="1" x14ac:dyDescent="0.2">
      <c r="A724" s="258"/>
      <c r="B724" s="192"/>
      <c r="C724" s="192"/>
      <c r="D724" s="192"/>
      <c r="E724" s="192"/>
      <c r="F724" s="218"/>
      <c r="G724" s="192"/>
      <c r="H724" s="192"/>
      <c r="I724" s="192"/>
      <c r="J724" s="192"/>
      <c r="K724" s="192"/>
      <c r="L724" s="192"/>
      <c r="M724" s="192"/>
      <c r="N724" s="192"/>
      <c r="O724" s="192"/>
      <c r="P724" s="192"/>
      <c r="Q724" s="192"/>
      <c r="R724" s="192"/>
      <c r="S724" s="192"/>
      <c r="T724" s="192"/>
      <c r="U724" s="192"/>
      <c r="V724" s="192"/>
      <c r="W724" s="192"/>
      <c r="X724" s="192"/>
      <c r="Y724" s="192"/>
      <c r="Z724" s="192"/>
    </row>
    <row r="725" spans="1:26" ht="17.25" customHeight="1" x14ac:dyDescent="0.2">
      <c r="A725" s="258"/>
      <c r="B725" s="192"/>
      <c r="C725" s="192"/>
      <c r="D725" s="192"/>
      <c r="E725" s="192"/>
      <c r="F725" s="218"/>
      <c r="G725" s="192"/>
      <c r="H725" s="192"/>
      <c r="I725" s="192"/>
      <c r="J725" s="192"/>
      <c r="K725" s="192"/>
      <c r="L725" s="192"/>
      <c r="M725" s="192"/>
      <c r="N725" s="192"/>
      <c r="O725" s="192"/>
      <c r="P725" s="192"/>
      <c r="Q725" s="192"/>
      <c r="R725" s="192"/>
      <c r="S725" s="192"/>
      <c r="T725" s="192"/>
      <c r="U725" s="192"/>
      <c r="V725" s="192"/>
      <c r="W725" s="192"/>
      <c r="X725" s="192"/>
      <c r="Y725" s="192"/>
      <c r="Z725" s="192"/>
    </row>
    <row r="726" spans="1:26" ht="17.25" customHeight="1" x14ac:dyDescent="0.2">
      <c r="A726" s="258"/>
      <c r="B726" s="192"/>
      <c r="C726" s="192"/>
      <c r="D726" s="192"/>
      <c r="E726" s="192"/>
      <c r="F726" s="218"/>
      <c r="G726" s="192"/>
      <c r="H726" s="192"/>
      <c r="I726" s="192"/>
      <c r="J726" s="192"/>
      <c r="K726" s="192"/>
      <c r="L726" s="192"/>
      <c r="M726" s="192"/>
      <c r="N726" s="192"/>
      <c r="O726" s="192"/>
      <c r="P726" s="192"/>
      <c r="Q726" s="192"/>
      <c r="R726" s="192"/>
      <c r="S726" s="192"/>
      <c r="T726" s="192"/>
      <c r="U726" s="192"/>
      <c r="V726" s="192"/>
      <c r="W726" s="192"/>
      <c r="X726" s="192"/>
      <c r="Y726" s="192"/>
      <c r="Z726" s="192"/>
    </row>
    <row r="727" spans="1:26" ht="17.25" customHeight="1" x14ac:dyDescent="0.2">
      <c r="A727" s="258"/>
      <c r="B727" s="192"/>
      <c r="C727" s="192"/>
      <c r="D727" s="192"/>
      <c r="E727" s="192"/>
      <c r="F727" s="218"/>
      <c r="G727" s="192"/>
      <c r="H727" s="192"/>
      <c r="I727" s="192"/>
      <c r="J727" s="192"/>
      <c r="K727" s="192"/>
      <c r="L727" s="192"/>
      <c r="M727" s="192"/>
      <c r="N727" s="192"/>
      <c r="O727" s="192"/>
      <c r="P727" s="192"/>
      <c r="Q727" s="192"/>
      <c r="R727" s="192"/>
      <c r="S727" s="192"/>
      <c r="T727" s="192"/>
      <c r="U727" s="192"/>
      <c r="V727" s="192"/>
      <c r="W727" s="192"/>
      <c r="X727" s="192"/>
      <c r="Y727" s="192"/>
      <c r="Z727" s="192"/>
    </row>
    <row r="728" spans="1:26" ht="17.25" customHeight="1" x14ac:dyDescent="0.2">
      <c r="A728" s="258"/>
      <c r="B728" s="192"/>
      <c r="C728" s="192"/>
      <c r="D728" s="192"/>
      <c r="E728" s="192"/>
      <c r="F728" s="218"/>
      <c r="G728" s="192"/>
      <c r="H728" s="192"/>
      <c r="I728" s="192"/>
      <c r="J728" s="192"/>
      <c r="K728" s="192"/>
      <c r="L728" s="192"/>
      <c r="M728" s="192"/>
      <c r="N728" s="192"/>
      <c r="O728" s="192"/>
      <c r="P728" s="192"/>
      <c r="Q728" s="192"/>
      <c r="R728" s="192"/>
      <c r="S728" s="192"/>
      <c r="T728" s="192"/>
      <c r="U728" s="192"/>
      <c r="V728" s="192"/>
      <c r="W728" s="192"/>
      <c r="X728" s="192"/>
      <c r="Y728" s="192"/>
      <c r="Z728" s="192"/>
    </row>
    <row r="729" spans="1:26" ht="17.25" customHeight="1" x14ac:dyDescent="0.2">
      <c r="A729" s="258"/>
      <c r="B729" s="192"/>
      <c r="C729" s="192"/>
      <c r="D729" s="192"/>
      <c r="E729" s="192"/>
      <c r="F729" s="218"/>
      <c r="G729" s="192"/>
      <c r="H729" s="192"/>
      <c r="I729" s="192"/>
      <c r="J729" s="192"/>
      <c r="K729" s="192"/>
      <c r="L729" s="192"/>
      <c r="M729" s="192"/>
      <c r="N729" s="192"/>
      <c r="O729" s="192"/>
      <c r="P729" s="192"/>
      <c r="Q729" s="192"/>
      <c r="R729" s="192"/>
      <c r="S729" s="192"/>
      <c r="T729" s="192"/>
      <c r="U729" s="192"/>
      <c r="V729" s="192"/>
      <c r="W729" s="192"/>
      <c r="X729" s="192"/>
      <c r="Y729" s="192"/>
      <c r="Z729" s="192"/>
    </row>
    <row r="730" spans="1:26" ht="17.25" customHeight="1" x14ac:dyDescent="0.2">
      <c r="A730" s="258"/>
      <c r="B730" s="192"/>
      <c r="C730" s="192"/>
      <c r="D730" s="192"/>
      <c r="E730" s="192"/>
      <c r="F730" s="218"/>
      <c r="G730" s="192"/>
      <c r="H730" s="192"/>
      <c r="I730" s="192"/>
      <c r="J730" s="192"/>
      <c r="K730" s="192"/>
      <c r="L730" s="192"/>
      <c r="M730" s="192"/>
      <c r="N730" s="192"/>
      <c r="O730" s="192"/>
      <c r="P730" s="192"/>
      <c r="Q730" s="192"/>
      <c r="R730" s="192"/>
      <c r="S730" s="192"/>
      <c r="T730" s="192"/>
      <c r="U730" s="192"/>
      <c r="V730" s="192"/>
      <c r="W730" s="192"/>
      <c r="X730" s="192"/>
      <c r="Y730" s="192"/>
      <c r="Z730" s="192"/>
    </row>
    <row r="731" spans="1:26" ht="17.25" customHeight="1" x14ac:dyDescent="0.2">
      <c r="A731" s="258"/>
      <c r="B731" s="192"/>
      <c r="C731" s="192"/>
      <c r="D731" s="192"/>
      <c r="E731" s="192"/>
      <c r="F731" s="218"/>
      <c r="G731" s="192"/>
      <c r="H731" s="192"/>
      <c r="I731" s="192"/>
      <c r="J731" s="192"/>
      <c r="K731" s="192"/>
      <c r="L731" s="192"/>
      <c r="M731" s="192"/>
      <c r="N731" s="192"/>
      <c r="O731" s="192"/>
      <c r="P731" s="192"/>
      <c r="Q731" s="192"/>
      <c r="R731" s="192"/>
      <c r="S731" s="192"/>
      <c r="T731" s="192"/>
      <c r="U731" s="192"/>
      <c r="V731" s="192"/>
      <c r="W731" s="192"/>
      <c r="X731" s="192"/>
      <c r="Y731" s="192"/>
      <c r="Z731" s="192"/>
    </row>
    <row r="732" spans="1:26" ht="17.25" customHeight="1" x14ac:dyDescent="0.2">
      <c r="A732" s="258"/>
      <c r="B732" s="192"/>
      <c r="C732" s="192"/>
      <c r="D732" s="192"/>
      <c r="E732" s="192"/>
      <c r="F732" s="218"/>
      <c r="G732" s="192"/>
      <c r="H732" s="192"/>
      <c r="I732" s="192"/>
      <c r="J732" s="192"/>
      <c r="K732" s="192"/>
      <c r="L732" s="192"/>
      <c r="M732" s="192"/>
      <c r="N732" s="192"/>
      <c r="O732" s="192"/>
      <c r="P732" s="192"/>
      <c r="Q732" s="192"/>
      <c r="R732" s="192"/>
      <c r="S732" s="192"/>
      <c r="T732" s="192"/>
      <c r="U732" s="192"/>
      <c r="V732" s="192"/>
      <c r="W732" s="192"/>
      <c r="X732" s="192"/>
      <c r="Y732" s="192"/>
      <c r="Z732" s="192"/>
    </row>
    <row r="733" spans="1:26" ht="17.25" customHeight="1" x14ac:dyDescent="0.2">
      <c r="A733" s="258"/>
      <c r="B733" s="192"/>
      <c r="C733" s="192"/>
      <c r="D733" s="192"/>
      <c r="E733" s="192"/>
      <c r="F733" s="218"/>
      <c r="G733" s="192"/>
      <c r="H733" s="192"/>
      <c r="I733" s="192"/>
      <c r="J733" s="192"/>
      <c r="K733" s="192"/>
      <c r="L733" s="192"/>
      <c r="M733" s="192"/>
      <c r="N733" s="192"/>
      <c r="O733" s="192"/>
      <c r="P733" s="192"/>
      <c r="Q733" s="192"/>
      <c r="R733" s="192"/>
      <c r="S733" s="192"/>
      <c r="T733" s="192"/>
      <c r="U733" s="192"/>
      <c r="V733" s="192"/>
      <c r="W733" s="192"/>
      <c r="X733" s="192"/>
      <c r="Y733" s="192"/>
      <c r="Z733" s="192"/>
    </row>
    <row r="734" spans="1:26" ht="17.25" customHeight="1" x14ac:dyDescent="0.2">
      <c r="A734" s="258"/>
      <c r="B734" s="192"/>
      <c r="C734" s="192"/>
      <c r="D734" s="192"/>
      <c r="E734" s="192"/>
      <c r="F734" s="218"/>
      <c r="G734" s="192"/>
      <c r="H734" s="192"/>
      <c r="I734" s="192"/>
      <c r="J734" s="192"/>
      <c r="K734" s="192"/>
      <c r="L734" s="192"/>
      <c r="M734" s="192"/>
      <c r="N734" s="192"/>
      <c r="O734" s="192"/>
      <c r="P734" s="192"/>
      <c r="Q734" s="192"/>
      <c r="R734" s="192"/>
      <c r="S734" s="192"/>
      <c r="T734" s="192"/>
      <c r="U734" s="192"/>
      <c r="V734" s="192"/>
      <c r="W734" s="192"/>
      <c r="X734" s="192"/>
      <c r="Y734" s="192"/>
      <c r="Z734" s="192"/>
    </row>
    <row r="735" spans="1:26" ht="17.25" customHeight="1" x14ac:dyDescent="0.2">
      <c r="A735" s="258"/>
      <c r="B735" s="192"/>
      <c r="C735" s="192"/>
      <c r="D735" s="192"/>
      <c r="E735" s="192"/>
      <c r="F735" s="218"/>
      <c r="G735" s="192"/>
      <c r="H735" s="192"/>
      <c r="I735" s="192"/>
      <c r="J735" s="192"/>
      <c r="K735" s="192"/>
      <c r="L735" s="192"/>
      <c r="M735" s="192"/>
      <c r="N735" s="192"/>
      <c r="O735" s="192"/>
      <c r="P735" s="192"/>
      <c r="Q735" s="192"/>
      <c r="R735" s="192"/>
      <c r="S735" s="192"/>
      <c r="T735" s="192"/>
      <c r="U735" s="192"/>
      <c r="V735" s="192"/>
      <c r="W735" s="192"/>
      <c r="X735" s="192"/>
      <c r="Y735" s="192"/>
      <c r="Z735" s="192"/>
    </row>
    <row r="736" spans="1:26" ht="17.25" customHeight="1" x14ac:dyDescent="0.2">
      <c r="A736" s="258"/>
      <c r="B736" s="192"/>
      <c r="C736" s="192"/>
      <c r="D736" s="192"/>
      <c r="E736" s="192"/>
      <c r="F736" s="218"/>
      <c r="G736" s="192"/>
      <c r="H736" s="192"/>
      <c r="I736" s="192"/>
      <c r="J736" s="192"/>
      <c r="K736" s="192"/>
      <c r="L736" s="192"/>
      <c r="M736" s="192"/>
      <c r="N736" s="192"/>
      <c r="O736" s="192"/>
      <c r="P736" s="192"/>
      <c r="Q736" s="192"/>
      <c r="R736" s="192"/>
      <c r="S736" s="192"/>
      <c r="T736" s="192"/>
      <c r="U736" s="192"/>
      <c r="V736" s="192"/>
      <c r="W736" s="192"/>
      <c r="X736" s="192"/>
      <c r="Y736" s="192"/>
      <c r="Z736" s="192"/>
    </row>
    <row r="737" spans="1:26" ht="17.25" customHeight="1" x14ac:dyDescent="0.2">
      <c r="A737" s="258"/>
      <c r="B737" s="192"/>
      <c r="C737" s="192"/>
      <c r="D737" s="192"/>
      <c r="E737" s="192"/>
      <c r="F737" s="218"/>
      <c r="G737" s="192"/>
      <c r="H737" s="192"/>
      <c r="I737" s="192"/>
      <c r="J737" s="192"/>
      <c r="K737" s="192"/>
      <c r="L737" s="192"/>
      <c r="M737" s="192"/>
      <c r="N737" s="192"/>
      <c r="O737" s="192"/>
      <c r="P737" s="192"/>
      <c r="Q737" s="192"/>
      <c r="R737" s="192"/>
      <c r="S737" s="192"/>
      <c r="T737" s="192"/>
      <c r="U737" s="192"/>
      <c r="V737" s="192"/>
      <c r="W737" s="192"/>
      <c r="X737" s="192"/>
      <c r="Y737" s="192"/>
      <c r="Z737" s="192"/>
    </row>
    <row r="738" spans="1:26" ht="17.25" customHeight="1" x14ac:dyDescent="0.2">
      <c r="A738" s="258"/>
      <c r="B738" s="192"/>
      <c r="C738" s="192"/>
      <c r="D738" s="192"/>
      <c r="E738" s="192"/>
      <c r="F738" s="218"/>
      <c r="G738" s="192"/>
      <c r="H738" s="192"/>
      <c r="I738" s="192"/>
      <c r="J738" s="192"/>
      <c r="K738" s="192"/>
      <c r="L738" s="192"/>
      <c r="M738" s="192"/>
      <c r="N738" s="192"/>
      <c r="O738" s="192"/>
      <c r="P738" s="192"/>
      <c r="Q738" s="192"/>
      <c r="R738" s="192"/>
      <c r="S738" s="192"/>
      <c r="T738" s="192"/>
      <c r="U738" s="192"/>
      <c r="V738" s="192"/>
      <c r="W738" s="192"/>
      <c r="X738" s="192"/>
      <c r="Y738" s="192"/>
      <c r="Z738" s="192"/>
    </row>
    <row r="739" spans="1:26" ht="17.25" customHeight="1" x14ac:dyDescent="0.2">
      <c r="A739" s="258"/>
      <c r="B739" s="192"/>
      <c r="C739" s="192"/>
      <c r="D739" s="192"/>
      <c r="E739" s="192"/>
      <c r="F739" s="218"/>
      <c r="G739" s="192"/>
      <c r="H739" s="192"/>
      <c r="I739" s="192"/>
      <c r="J739" s="192"/>
      <c r="K739" s="192"/>
      <c r="L739" s="192"/>
      <c r="M739" s="192"/>
      <c r="N739" s="192"/>
      <c r="O739" s="192"/>
      <c r="P739" s="192"/>
      <c r="Q739" s="192"/>
      <c r="R739" s="192"/>
      <c r="S739" s="192"/>
      <c r="T739" s="192"/>
      <c r="U739" s="192"/>
      <c r="V739" s="192"/>
      <c r="W739" s="192"/>
      <c r="X739" s="192"/>
      <c r="Y739" s="192"/>
      <c r="Z739" s="192"/>
    </row>
    <row r="740" spans="1:26" ht="17.25" customHeight="1" x14ac:dyDescent="0.2">
      <c r="A740" s="258"/>
      <c r="B740" s="192"/>
      <c r="C740" s="192"/>
      <c r="D740" s="192"/>
      <c r="E740" s="192"/>
      <c r="F740" s="218"/>
      <c r="G740" s="192"/>
      <c r="H740" s="192"/>
      <c r="I740" s="192"/>
      <c r="J740" s="192"/>
      <c r="K740" s="192"/>
      <c r="L740" s="192"/>
      <c r="M740" s="192"/>
      <c r="N740" s="192"/>
      <c r="O740" s="192"/>
      <c r="P740" s="192"/>
      <c r="Q740" s="192"/>
      <c r="R740" s="192"/>
      <c r="S740" s="192"/>
      <c r="T740" s="192"/>
      <c r="U740" s="192"/>
      <c r="V740" s="192"/>
      <c r="W740" s="192"/>
      <c r="X740" s="192"/>
      <c r="Y740" s="192"/>
      <c r="Z740" s="192"/>
    </row>
    <row r="741" spans="1:26" ht="17.25" customHeight="1" x14ac:dyDescent="0.2">
      <c r="A741" s="258"/>
      <c r="B741" s="192"/>
      <c r="C741" s="192"/>
      <c r="D741" s="192"/>
      <c r="E741" s="192"/>
      <c r="F741" s="218"/>
      <c r="G741" s="192"/>
      <c r="H741" s="192"/>
      <c r="I741" s="192"/>
      <c r="J741" s="192"/>
      <c r="K741" s="192"/>
      <c r="L741" s="192"/>
      <c r="M741" s="192"/>
      <c r="N741" s="192"/>
      <c r="O741" s="192"/>
      <c r="P741" s="192"/>
      <c r="Q741" s="192"/>
      <c r="R741" s="192"/>
      <c r="S741" s="192"/>
      <c r="T741" s="192"/>
      <c r="U741" s="192"/>
      <c r="V741" s="192"/>
      <c r="W741" s="192"/>
      <c r="X741" s="192"/>
      <c r="Y741" s="192"/>
      <c r="Z741" s="192"/>
    </row>
    <row r="742" spans="1:26" ht="17.25" customHeight="1" x14ac:dyDescent="0.2">
      <c r="A742" s="258"/>
      <c r="B742" s="192"/>
      <c r="C742" s="192"/>
      <c r="D742" s="192"/>
      <c r="E742" s="192"/>
      <c r="F742" s="218"/>
      <c r="G742" s="192"/>
      <c r="H742" s="192"/>
      <c r="I742" s="192"/>
      <c r="J742" s="192"/>
      <c r="K742" s="192"/>
      <c r="L742" s="192"/>
      <c r="M742" s="192"/>
      <c r="N742" s="192"/>
      <c r="O742" s="192"/>
      <c r="P742" s="192"/>
      <c r="Q742" s="192"/>
      <c r="R742" s="192"/>
      <c r="S742" s="192"/>
      <c r="T742" s="192"/>
      <c r="U742" s="192"/>
      <c r="V742" s="192"/>
      <c r="W742" s="192"/>
      <c r="X742" s="192"/>
      <c r="Y742" s="192"/>
      <c r="Z742" s="192"/>
    </row>
    <row r="743" spans="1:26" ht="17.25" customHeight="1" x14ac:dyDescent="0.2">
      <c r="A743" s="258"/>
      <c r="B743" s="192"/>
      <c r="C743" s="192"/>
      <c r="D743" s="192"/>
      <c r="E743" s="192"/>
      <c r="F743" s="218"/>
      <c r="G743" s="192"/>
      <c r="H743" s="192"/>
      <c r="I743" s="192"/>
      <c r="J743" s="192"/>
      <c r="K743" s="192"/>
      <c r="L743" s="192"/>
      <c r="M743" s="192"/>
      <c r="N743" s="192"/>
      <c r="O743" s="192"/>
      <c r="P743" s="192"/>
      <c r="Q743" s="192"/>
      <c r="R743" s="192"/>
      <c r="S743" s="192"/>
      <c r="T743" s="192"/>
      <c r="U743" s="192"/>
      <c r="V743" s="192"/>
      <c r="W743" s="192"/>
      <c r="X743" s="192"/>
      <c r="Y743" s="192"/>
      <c r="Z743" s="192"/>
    </row>
    <row r="744" spans="1:26" ht="17.25" customHeight="1" x14ac:dyDescent="0.2">
      <c r="A744" s="258"/>
      <c r="B744" s="192"/>
      <c r="C744" s="192"/>
      <c r="D744" s="192"/>
      <c r="E744" s="192"/>
      <c r="F744" s="218"/>
      <c r="G744" s="192"/>
      <c r="H744" s="192"/>
      <c r="I744" s="192"/>
      <c r="J744" s="192"/>
      <c r="K744" s="192"/>
      <c r="L744" s="192"/>
      <c r="M744" s="192"/>
      <c r="N744" s="192"/>
      <c r="O744" s="192"/>
      <c r="P744" s="192"/>
      <c r="Q744" s="192"/>
      <c r="R744" s="192"/>
      <c r="S744" s="192"/>
      <c r="T744" s="192"/>
      <c r="U744" s="192"/>
      <c r="V744" s="192"/>
      <c r="W744" s="192"/>
      <c r="X744" s="192"/>
      <c r="Y744" s="192"/>
      <c r="Z744" s="192"/>
    </row>
    <row r="745" spans="1:26" ht="17.25" customHeight="1" x14ac:dyDescent="0.2">
      <c r="A745" s="258"/>
      <c r="B745" s="192"/>
      <c r="C745" s="192"/>
      <c r="D745" s="192"/>
      <c r="E745" s="192"/>
      <c r="F745" s="218"/>
      <c r="G745" s="192"/>
      <c r="H745" s="192"/>
      <c r="I745" s="192"/>
      <c r="J745" s="192"/>
      <c r="K745" s="192"/>
      <c r="L745" s="192"/>
      <c r="M745" s="192"/>
      <c r="N745" s="192"/>
      <c r="O745" s="192"/>
      <c r="P745" s="192"/>
      <c r="Q745" s="192"/>
      <c r="R745" s="192"/>
      <c r="S745" s="192"/>
      <c r="T745" s="192"/>
      <c r="U745" s="192"/>
      <c r="V745" s="192"/>
      <c r="W745" s="192"/>
      <c r="X745" s="192"/>
      <c r="Y745" s="192"/>
      <c r="Z745" s="192"/>
    </row>
    <row r="746" spans="1:26" ht="17.25" customHeight="1" x14ac:dyDescent="0.2">
      <c r="A746" s="258"/>
      <c r="B746" s="192"/>
      <c r="C746" s="192"/>
      <c r="D746" s="192"/>
      <c r="E746" s="192"/>
      <c r="F746" s="218"/>
      <c r="G746" s="192"/>
      <c r="H746" s="192"/>
      <c r="I746" s="192"/>
      <c r="J746" s="192"/>
      <c r="K746" s="192"/>
      <c r="L746" s="192"/>
      <c r="M746" s="192"/>
      <c r="N746" s="192"/>
      <c r="O746" s="192"/>
      <c r="P746" s="192"/>
      <c r="Q746" s="192"/>
      <c r="R746" s="192"/>
      <c r="S746" s="192"/>
      <c r="T746" s="192"/>
      <c r="U746" s="192"/>
      <c r="V746" s="192"/>
      <c r="W746" s="192"/>
      <c r="X746" s="192"/>
      <c r="Y746" s="192"/>
      <c r="Z746" s="192"/>
    </row>
    <row r="747" spans="1:26" ht="17.25" customHeight="1" x14ac:dyDescent="0.2">
      <c r="A747" s="258"/>
      <c r="B747" s="192"/>
      <c r="C747" s="192"/>
      <c r="D747" s="192"/>
      <c r="E747" s="192"/>
      <c r="F747" s="218"/>
      <c r="G747" s="192"/>
      <c r="H747" s="192"/>
      <c r="I747" s="192"/>
      <c r="J747" s="192"/>
      <c r="K747" s="192"/>
      <c r="L747" s="192"/>
      <c r="M747" s="192"/>
      <c r="N747" s="192"/>
      <c r="O747" s="192"/>
      <c r="P747" s="192"/>
      <c r="Q747" s="192"/>
      <c r="R747" s="192"/>
      <c r="S747" s="192"/>
      <c r="T747" s="192"/>
      <c r="U747" s="192"/>
      <c r="V747" s="192"/>
      <c r="W747" s="192"/>
      <c r="X747" s="192"/>
      <c r="Y747" s="192"/>
      <c r="Z747" s="192"/>
    </row>
    <row r="748" spans="1:26" ht="17.25" customHeight="1" x14ac:dyDescent="0.2">
      <c r="A748" s="258"/>
      <c r="B748" s="192"/>
      <c r="C748" s="192"/>
      <c r="D748" s="192"/>
      <c r="E748" s="192"/>
      <c r="F748" s="218"/>
      <c r="G748" s="192"/>
      <c r="H748" s="192"/>
      <c r="I748" s="192"/>
      <c r="J748" s="192"/>
      <c r="K748" s="192"/>
      <c r="L748" s="192"/>
      <c r="M748" s="192"/>
      <c r="N748" s="192"/>
      <c r="O748" s="192"/>
      <c r="P748" s="192"/>
      <c r="Q748" s="192"/>
      <c r="R748" s="192"/>
      <c r="S748" s="192"/>
      <c r="T748" s="192"/>
      <c r="U748" s="192"/>
      <c r="V748" s="192"/>
      <c r="W748" s="192"/>
      <c r="X748" s="192"/>
      <c r="Y748" s="192"/>
      <c r="Z748" s="192"/>
    </row>
    <row r="749" spans="1:26" ht="17.25" customHeight="1" x14ac:dyDescent="0.2">
      <c r="A749" s="258"/>
      <c r="B749" s="192"/>
      <c r="C749" s="192"/>
      <c r="D749" s="192"/>
      <c r="E749" s="192"/>
      <c r="F749" s="218"/>
      <c r="G749" s="192"/>
      <c r="H749" s="192"/>
      <c r="I749" s="192"/>
      <c r="J749" s="192"/>
      <c r="K749" s="192"/>
      <c r="L749" s="192"/>
      <c r="M749" s="192"/>
      <c r="N749" s="192"/>
      <c r="O749" s="192"/>
      <c r="P749" s="192"/>
      <c r="Q749" s="192"/>
      <c r="R749" s="192"/>
      <c r="S749" s="192"/>
      <c r="T749" s="192"/>
      <c r="U749" s="192"/>
      <c r="V749" s="192"/>
      <c r="W749" s="192"/>
      <c r="X749" s="192"/>
      <c r="Y749" s="192"/>
      <c r="Z749" s="192"/>
    </row>
    <row r="750" spans="1:26" ht="17.25" customHeight="1" x14ac:dyDescent="0.2">
      <c r="A750" s="258"/>
      <c r="B750" s="192"/>
      <c r="C750" s="192"/>
      <c r="D750" s="192"/>
      <c r="E750" s="192"/>
      <c r="F750" s="218"/>
      <c r="G750" s="192"/>
      <c r="H750" s="192"/>
      <c r="I750" s="192"/>
      <c r="J750" s="192"/>
      <c r="K750" s="192"/>
      <c r="L750" s="192"/>
      <c r="M750" s="192"/>
      <c r="N750" s="192"/>
      <c r="O750" s="192"/>
      <c r="P750" s="192"/>
      <c r="Q750" s="192"/>
      <c r="R750" s="192"/>
      <c r="S750" s="192"/>
      <c r="T750" s="192"/>
      <c r="U750" s="192"/>
      <c r="V750" s="192"/>
      <c r="W750" s="192"/>
      <c r="X750" s="192"/>
      <c r="Y750" s="192"/>
      <c r="Z750" s="192"/>
    </row>
    <row r="751" spans="1:26" ht="17.25" customHeight="1" x14ac:dyDescent="0.2">
      <c r="A751" s="258"/>
      <c r="B751" s="192"/>
      <c r="C751" s="192"/>
      <c r="D751" s="192"/>
      <c r="E751" s="192"/>
      <c r="F751" s="218"/>
      <c r="G751" s="192"/>
      <c r="H751" s="192"/>
      <c r="I751" s="192"/>
      <c r="J751" s="192"/>
      <c r="K751" s="192"/>
      <c r="L751" s="192"/>
      <c r="M751" s="192"/>
      <c r="N751" s="192"/>
      <c r="O751" s="192"/>
      <c r="P751" s="192"/>
      <c r="Q751" s="192"/>
      <c r="R751" s="192"/>
      <c r="S751" s="192"/>
      <c r="T751" s="192"/>
      <c r="U751" s="192"/>
      <c r="V751" s="192"/>
      <c r="W751" s="192"/>
      <c r="X751" s="192"/>
      <c r="Y751" s="192"/>
      <c r="Z751" s="192"/>
    </row>
    <row r="752" spans="1:26" ht="17.25" customHeight="1" x14ac:dyDescent="0.2">
      <c r="A752" s="258"/>
      <c r="B752" s="192"/>
      <c r="C752" s="192"/>
      <c r="D752" s="192"/>
      <c r="E752" s="192"/>
      <c r="F752" s="218"/>
      <c r="G752" s="192"/>
      <c r="H752" s="192"/>
      <c r="I752" s="192"/>
      <c r="J752" s="192"/>
      <c r="K752" s="192"/>
      <c r="L752" s="192"/>
      <c r="M752" s="192"/>
      <c r="N752" s="192"/>
      <c r="O752" s="192"/>
      <c r="P752" s="192"/>
      <c r="Q752" s="192"/>
      <c r="R752" s="192"/>
      <c r="S752" s="192"/>
      <c r="T752" s="192"/>
      <c r="U752" s="192"/>
      <c r="V752" s="192"/>
      <c r="W752" s="192"/>
      <c r="X752" s="192"/>
      <c r="Y752" s="192"/>
      <c r="Z752" s="192"/>
    </row>
    <row r="753" spans="1:26" ht="17.25" customHeight="1" x14ac:dyDescent="0.2">
      <c r="A753" s="258"/>
      <c r="B753" s="192"/>
      <c r="C753" s="192"/>
      <c r="D753" s="192"/>
      <c r="E753" s="192"/>
      <c r="F753" s="218"/>
      <c r="G753" s="192"/>
      <c r="H753" s="192"/>
      <c r="I753" s="192"/>
      <c r="J753" s="192"/>
      <c r="K753" s="192"/>
      <c r="L753" s="192"/>
      <c r="M753" s="192"/>
      <c r="N753" s="192"/>
      <c r="O753" s="192"/>
      <c r="P753" s="192"/>
      <c r="Q753" s="192"/>
      <c r="R753" s="192"/>
      <c r="S753" s="192"/>
      <c r="T753" s="192"/>
      <c r="U753" s="192"/>
      <c r="V753" s="192"/>
      <c r="W753" s="192"/>
      <c r="X753" s="192"/>
      <c r="Y753" s="192"/>
      <c r="Z753" s="192"/>
    </row>
    <row r="754" spans="1:26" ht="17.25" customHeight="1" x14ac:dyDescent="0.2">
      <c r="A754" s="258"/>
      <c r="B754" s="192"/>
      <c r="C754" s="192"/>
      <c r="D754" s="192"/>
      <c r="E754" s="192"/>
      <c r="F754" s="218"/>
      <c r="G754" s="192"/>
      <c r="H754" s="192"/>
      <c r="I754" s="192"/>
      <c r="J754" s="192"/>
      <c r="K754" s="192"/>
      <c r="L754" s="192"/>
      <c r="M754" s="192"/>
      <c r="N754" s="192"/>
      <c r="O754" s="192"/>
      <c r="P754" s="192"/>
      <c r="Q754" s="192"/>
      <c r="R754" s="192"/>
      <c r="S754" s="192"/>
      <c r="T754" s="192"/>
      <c r="U754" s="192"/>
      <c r="V754" s="192"/>
      <c r="W754" s="192"/>
      <c r="X754" s="192"/>
      <c r="Y754" s="192"/>
      <c r="Z754" s="192"/>
    </row>
    <row r="755" spans="1:26" ht="17.25" customHeight="1" x14ac:dyDescent="0.2">
      <c r="A755" s="258"/>
      <c r="B755" s="192"/>
      <c r="C755" s="192"/>
      <c r="D755" s="192"/>
      <c r="E755" s="192"/>
      <c r="F755" s="218"/>
      <c r="G755" s="192"/>
      <c r="H755" s="192"/>
      <c r="I755" s="192"/>
      <c r="J755" s="192"/>
      <c r="K755" s="192"/>
      <c r="L755" s="192"/>
      <c r="M755" s="192"/>
      <c r="N755" s="192"/>
      <c r="O755" s="192"/>
      <c r="P755" s="192"/>
      <c r="Q755" s="192"/>
      <c r="R755" s="192"/>
      <c r="S755" s="192"/>
      <c r="T755" s="192"/>
      <c r="U755" s="192"/>
      <c r="V755" s="192"/>
      <c r="W755" s="192"/>
      <c r="X755" s="192"/>
      <c r="Y755" s="192"/>
      <c r="Z755" s="192"/>
    </row>
    <row r="756" spans="1:26" ht="17.25" customHeight="1" x14ac:dyDescent="0.2">
      <c r="A756" s="258"/>
      <c r="B756" s="192"/>
      <c r="C756" s="192"/>
      <c r="D756" s="192"/>
      <c r="E756" s="192"/>
      <c r="F756" s="218"/>
      <c r="G756" s="192"/>
      <c r="H756" s="192"/>
      <c r="I756" s="192"/>
      <c r="J756" s="192"/>
      <c r="K756" s="192"/>
      <c r="L756" s="192"/>
      <c r="M756" s="192"/>
      <c r="N756" s="192"/>
      <c r="O756" s="192"/>
      <c r="P756" s="192"/>
      <c r="Q756" s="192"/>
      <c r="R756" s="192"/>
      <c r="S756" s="192"/>
      <c r="T756" s="192"/>
      <c r="U756" s="192"/>
      <c r="V756" s="192"/>
      <c r="W756" s="192"/>
      <c r="X756" s="192"/>
      <c r="Y756" s="192"/>
      <c r="Z756" s="192"/>
    </row>
    <row r="757" spans="1:26" ht="17.25" customHeight="1" x14ac:dyDescent="0.2">
      <c r="A757" s="258"/>
      <c r="B757" s="192"/>
      <c r="C757" s="192"/>
      <c r="D757" s="192"/>
      <c r="E757" s="192"/>
      <c r="F757" s="218"/>
      <c r="G757" s="192"/>
      <c r="H757" s="192"/>
      <c r="I757" s="192"/>
      <c r="J757" s="192"/>
      <c r="K757" s="192"/>
      <c r="L757" s="192"/>
      <c r="M757" s="192"/>
      <c r="N757" s="192"/>
      <c r="O757" s="192"/>
      <c r="P757" s="192"/>
      <c r="Q757" s="192"/>
      <c r="R757" s="192"/>
      <c r="S757" s="192"/>
      <c r="T757" s="192"/>
      <c r="U757" s="192"/>
      <c r="V757" s="192"/>
      <c r="W757" s="192"/>
      <c r="X757" s="192"/>
      <c r="Y757" s="192"/>
      <c r="Z757" s="192"/>
    </row>
    <row r="758" spans="1:26" ht="17.25" customHeight="1" x14ac:dyDescent="0.2">
      <c r="A758" s="258"/>
      <c r="B758" s="192"/>
      <c r="C758" s="192"/>
      <c r="D758" s="192"/>
      <c r="E758" s="192"/>
      <c r="F758" s="218"/>
      <c r="G758" s="192"/>
      <c r="H758" s="192"/>
      <c r="I758" s="192"/>
      <c r="J758" s="192"/>
      <c r="K758" s="192"/>
      <c r="L758" s="192"/>
      <c r="M758" s="192"/>
      <c r="N758" s="192"/>
      <c r="O758" s="192"/>
      <c r="P758" s="192"/>
      <c r="Q758" s="192"/>
      <c r="R758" s="192"/>
      <c r="S758" s="192"/>
      <c r="T758" s="192"/>
      <c r="U758" s="192"/>
      <c r="V758" s="192"/>
      <c r="W758" s="192"/>
      <c r="X758" s="192"/>
      <c r="Y758" s="192"/>
      <c r="Z758" s="192"/>
    </row>
    <row r="759" spans="1:26" ht="17.25" customHeight="1" x14ac:dyDescent="0.2">
      <c r="A759" s="258"/>
      <c r="B759" s="192"/>
      <c r="C759" s="192"/>
      <c r="D759" s="192"/>
      <c r="E759" s="192"/>
      <c r="F759" s="218"/>
      <c r="G759" s="192"/>
      <c r="H759" s="192"/>
      <c r="I759" s="192"/>
      <c r="J759" s="192"/>
      <c r="K759" s="192"/>
      <c r="L759" s="192"/>
      <c r="M759" s="192"/>
      <c r="N759" s="192"/>
      <c r="O759" s="192"/>
      <c r="P759" s="192"/>
      <c r="Q759" s="192"/>
      <c r="R759" s="192"/>
      <c r="S759" s="192"/>
      <c r="T759" s="192"/>
      <c r="U759" s="192"/>
      <c r="V759" s="192"/>
      <c r="W759" s="192"/>
      <c r="X759" s="192"/>
      <c r="Y759" s="192"/>
      <c r="Z759" s="192"/>
    </row>
    <row r="760" spans="1:26" ht="17.25" customHeight="1" x14ac:dyDescent="0.2">
      <c r="A760" s="258"/>
      <c r="B760" s="192"/>
      <c r="C760" s="192"/>
      <c r="D760" s="192"/>
      <c r="E760" s="192"/>
      <c r="F760" s="218"/>
      <c r="G760" s="192"/>
      <c r="H760" s="192"/>
      <c r="I760" s="192"/>
      <c r="J760" s="192"/>
      <c r="K760" s="192"/>
      <c r="L760" s="192"/>
      <c r="M760" s="192"/>
      <c r="N760" s="192"/>
      <c r="O760" s="192"/>
      <c r="P760" s="192"/>
      <c r="Q760" s="192"/>
      <c r="R760" s="192"/>
      <c r="S760" s="192"/>
      <c r="T760" s="192"/>
      <c r="U760" s="192"/>
      <c r="V760" s="192"/>
      <c r="W760" s="192"/>
      <c r="X760" s="192"/>
      <c r="Y760" s="192"/>
      <c r="Z760" s="192"/>
    </row>
    <row r="761" spans="1:26" ht="17.25" customHeight="1" x14ac:dyDescent="0.2">
      <c r="A761" s="258"/>
      <c r="B761" s="192"/>
      <c r="C761" s="192"/>
      <c r="D761" s="192"/>
      <c r="E761" s="192"/>
      <c r="F761" s="218"/>
      <c r="G761" s="192"/>
      <c r="H761" s="192"/>
      <c r="I761" s="192"/>
      <c r="J761" s="192"/>
      <c r="K761" s="192"/>
      <c r="L761" s="192"/>
      <c r="M761" s="192"/>
      <c r="N761" s="192"/>
      <c r="O761" s="192"/>
      <c r="P761" s="192"/>
      <c r="Q761" s="192"/>
      <c r="R761" s="192"/>
      <c r="S761" s="192"/>
      <c r="T761" s="192"/>
      <c r="U761" s="192"/>
      <c r="V761" s="192"/>
      <c r="W761" s="192"/>
      <c r="X761" s="192"/>
      <c r="Y761" s="192"/>
      <c r="Z761" s="192"/>
    </row>
    <row r="762" spans="1:26" ht="17.25" customHeight="1" x14ac:dyDescent="0.2">
      <c r="A762" s="258"/>
      <c r="B762" s="192"/>
      <c r="C762" s="192"/>
      <c r="D762" s="192"/>
      <c r="E762" s="192"/>
      <c r="F762" s="218"/>
      <c r="G762" s="192"/>
      <c r="H762" s="192"/>
      <c r="I762" s="192"/>
      <c r="J762" s="192"/>
      <c r="K762" s="192"/>
      <c r="L762" s="192"/>
      <c r="M762" s="192"/>
      <c r="N762" s="192"/>
      <c r="O762" s="192"/>
      <c r="P762" s="192"/>
      <c r="Q762" s="192"/>
      <c r="R762" s="192"/>
      <c r="S762" s="192"/>
      <c r="T762" s="192"/>
      <c r="U762" s="192"/>
      <c r="V762" s="192"/>
      <c r="W762" s="192"/>
      <c r="X762" s="192"/>
      <c r="Y762" s="192"/>
      <c r="Z762" s="192"/>
    </row>
    <row r="763" spans="1:26" ht="17.25" customHeight="1" x14ac:dyDescent="0.2">
      <c r="A763" s="258"/>
      <c r="B763" s="192"/>
      <c r="C763" s="192"/>
      <c r="D763" s="192"/>
      <c r="E763" s="192"/>
      <c r="F763" s="218"/>
      <c r="G763" s="192"/>
      <c r="H763" s="192"/>
      <c r="I763" s="192"/>
      <c r="J763" s="192"/>
      <c r="K763" s="192"/>
      <c r="L763" s="192"/>
      <c r="M763" s="192"/>
      <c r="N763" s="192"/>
      <c r="O763" s="192"/>
      <c r="P763" s="192"/>
      <c r="Q763" s="192"/>
      <c r="R763" s="192"/>
      <c r="S763" s="192"/>
      <c r="T763" s="192"/>
      <c r="U763" s="192"/>
      <c r="V763" s="192"/>
      <c r="W763" s="192"/>
      <c r="X763" s="192"/>
      <c r="Y763" s="192"/>
      <c r="Z763" s="192"/>
    </row>
    <row r="764" spans="1:26" ht="17.25" customHeight="1" x14ac:dyDescent="0.2">
      <c r="A764" s="258"/>
      <c r="B764" s="192"/>
      <c r="C764" s="192"/>
      <c r="D764" s="192"/>
      <c r="E764" s="192"/>
      <c r="F764" s="218"/>
      <c r="G764" s="192"/>
      <c r="H764" s="192"/>
      <c r="I764" s="192"/>
      <c r="J764" s="192"/>
      <c r="K764" s="192"/>
      <c r="L764" s="192"/>
      <c r="M764" s="192"/>
      <c r="N764" s="192"/>
      <c r="O764" s="192"/>
      <c r="P764" s="192"/>
      <c r="Q764" s="192"/>
      <c r="R764" s="192"/>
      <c r="S764" s="192"/>
      <c r="T764" s="192"/>
      <c r="U764" s="192"/>
      <c r="V764" s="192"/>
      <c r="W764" s="192"/>
      <c r="X764" s="192"/>
      <c r="Y764" s="192"/>
      <c r="Z764" s="192"/>
    </row>
    <row r="765" spans="1:26" ht="17.25" customHeight="1" x14ac:dyDescent="0.2">
      <c r="A765" s="258"/>
      <c r="B765" s="192"/>
      <c r="C765" s="192"/>
      <c r="D765" s="192"/>
      <c r="E765" s="192"/>
      <c r="F765" s="218"/>
      <c r="G765" s="192"/>
      <c r="H765" s="192"/>
      <c r="I765" s="192"/>
      <c r="J765" s="192"/>
      <c r="K765" s="192"/>
      <c r="L765" s="192"/>
      <c r="M765" s="192"/>
      <c r="N765" s="192"/>
      <c r="O765" s="192"/>
      <c r="P765" s="192"/>
      <c r="Q765" s="192"/>
      <c r="R765" s="192"/>
      <c r="S765" s="192"/>
      <c r="T765" s="192"/>
      <c r="U765" s="192"/>
      <c r="V765" s="192"/>
      <c r="W765" s="192"/>
      <c r="X765" s="192"/>
      <c r="Y765" s="192"/>
      <c r="Z765" s="192"/>
    </row>
    <row r="766" spans="1:26" ht="17.25" customHeight="1" x14ac:dyDescent="0.2">
      <c r="A766" s="258"/>
      <c r="B766" s="192"/>
      <c r="C766" s="192"/>
      <c r="D766" s="192"/>
      <c r="E766" s="192"/>
      <c r="F766" s="218"/>
      <c r="G766" s="192"/>
      <c r="H766" s="192"/>
      <c r="I766" s="192"/>
      <c r="J766" s="192"/>
      <c r="K766" s="192"/>
      <c r="L766" s="192"/>
      <c r="M766" s="192"/>
      <c r="N766" s="192"/>
      <c r="O766" s="192"/>
      <c r="P766" s="192"/>
      <c r="Q766" s="192"/>
      <c r="R766" s="192"/>
      <c r="S766" s="192"/>
      <c r="T766" s="192"/>
      <c r="U766" s="192"/>
      <c r="V766" s="192"/>
      <c r="W766" s="192"/>
      <c r="X766" s="192"/>
      <c r="Y766" s="192"/>
      <c r="Z766" s="192"/>
    </row>
    <row r="767" spans="1:26" ht="17.25" customHeight="1" x14ac:dyDescent="0.2">
      <c r="A767" s="258"/>
      <c r="B767" s="192"/>
      <c r="C767" s="192"/>
      <c r="D767" s="192"/>
      <c r="E767" s="192"/>
      <c r="F767" s="218"/>
      <c r="G767" s="192"/>
      <c r="H767" s="192"/>
      <c r="I767" s="192"/>
      <c r="J767" s="192"/>
      <c r="K767" s="192"/>
      <c r="L767" s="192"/>
      <c r="M767" s="192"/>
      <c r="N767" s="192"/>
      <c r="O767" s="192"/>
      <c r="P767" s="192"/>
      <c r="Q767" s="192"/>
      <c r="R767" s="192"/>
      <c r="S767" s="192"/>
      <c r="T767" s="192"/>
      <c r="U767" s="192"/>
      <c r="V767" s="192"/>
      <c r="W767" s="192"/>
      <c r="X767" s="192"/>
      <c r="Y767" s="192"/>
      <c r="Z767" s="192"/>
    </row>
    <row r="768" spans="1:26" ht="17.25" customHeight="1" x14ac:dyDescent="0.2">
      <c r="A768" s="258"/>
      <c r="B768" s="192"/>
      <c r="C768" s="192"/>
      <c r="D768" s="192"/>
      <c r="E768" s="192"/>
      <c r="F768" s="218"/>
      <c r="G768" s="192"/>
      <c r="H768" s="192"/>
      <c r="I768" s="192"/>
      <c r="J768" s="192"/>
      <c r="K768" s="192"/>
      <c r="L768" s="192"/>
      <c r="M768" s="192"/>
      <c r="N768" s="192"/>
      <c r="O768" s="192"/>
      <c r="P768" s="192"/>
      <c r="Q768" s="192"/>
      <c r="R768" s="192"/>
      <c r="S768" s="192"/>
      <c r="T768" s="192"/>
      <c r="U768" s="192"/>
      <c r="V768" s="192"/>
      <c r="W768" s="192"/>
      <c r="X768" s="192"/>
      <c r="Y768" s="192"/>
      <c r="Z768" s="192"/>
    </row>
    <row r="769" spans="1:26" ht="17.25" customHeight="1" x14ac:dyDescent="0.2">
      <c r="A769" s="258"/>
      <c r="B769" s="192"/>
      <c r="C769" s="192"/>
      <c r="D769" s="192"/>
      <c r="E769" s="192"/>
      <c r="F769" s="218"/>
      <c r="G769" s="192"/>
      <c r="H769" s="192"/>
      <c r="I769" s="192"/>
      <c r="J769" s="192"/>
      <c r="K769" s="192"/>
      <c r="L769" s="192"/>
      <c r="M769" s="192"/>
      <c r="N769" s="192"/>
      <c r="O769" s="192"/>
      <c r="P769" s="192"/>
      <c r="Q769" s="192"/>
      <c r="R769" s="192"/>
      <c r="S769" s="192"/>
      <c r="T769" s="192"/>
      <c r="U769" s="192"/>
      <c r="V769" s="192"/>
      <c r="W769" s="192"/>
      <c r="X769" s="192"/>
      <c r="Y769" s="192"/>
      <c r="Z769" s="192"/>
    </row>
    <row r="770" spans="1:26" ht="17.25" customHeight="1" x14ac:dyDescent="0.2">
      <c r="A770" s="258"/>
      <c r="B770" s="192"/>
      <c r="C770" s="192"/>
      <c r="D770" s="192"/>
      <c r="E770" s="192"/>
      <c r="F770" s="218"/>
      <c r="G770" s="192"/>
      <c r="H770" s="192"/>
      <c r="I770" s="192"/>
      <c r="J770" s="192"/>
      <c r="K770" s="192"/>
      <c r="L770" s="192"/>
      <c r="M770" s="192"/>
      <c r="N770" s="192"/>
      <c r="O770" s="192"/>
      <c r="P770" s="192"/>
      <c r="Q770" s="192"/>
      <c r="R770" s="192"/>
      <c r="S770" s="192"/>
      <c r="T770" s="192"/>
      <c r="U770" s="192"/>
      <c r="V770" s="192"/>
      <c r="W770" s="192"/>
      <c r="X770" s="192"/>
      <c r="Y770" s="192"/>
      <c r="Z770" s="192"/>
    </row>
    <row r="771" spans="1:26" ht="17.25" customHeight="1" x14ac:dyDescent="0.2">
      <c r="A771" s="258"/>
      <c r="B771" s="192"/>
      <c r="C771" s="192"/>
      <c r="D771" s="192"/>
      <c r="E771" s="192"/>
      <c r="F771" s="218"/>
      <c r="G771" s="192"/>
      <c r="H771" s="192"/>
      <c r="I771" s="192"/>
      <c r="J771" s="192"/>
      <c r="K771" s="192"/>
      <c r="L771" s="192"/>
      <c r="M771" s="192"/>
      <c r="N771" s="192"/>
      <c r="O771" s="192"/>
      <c r="P771" s="192"/>
      <c r="Q771" s="192"/>
      <c r="R771" s="192"/>
      <c r="S771" s="192"/>
      <c r="T771" s="192"/>
      <c r="U771" s="192"/>
      <c r="V771" s="192"/>
      <c r="W771" s="192"/>
      <c r="X771" s="192"/>
      <c r="Y771" s="192"/>
      <c r="Z771" s="192"/>
    </row>
    <row r="772" spans="1:26" ht="17.25" customHeight="1" x14ac:dyDescent="0.2">
      <c r="A772" s="258"/>
      <c r="B772" s="192"/>
      <c r="C772" s="192"/>
      <c r="D772" s="192"/>
      <c r="E772" s="192"/>
      <c r="F772" s="218"/>
      <c r="G772" s="192"/>
      <c r="H772" s="192"/>
      <c r="I772" s="192"/>
      <c r="J772" s="192"/>
      <c r="K772" s="192"/>
      <c r="L772" s="192"/>
      <c r="M772" s="192"/>
      <c r="N772" s="192"/>
      <c r="O772" s="192"/>
      <c r="P772" s="192"/>
      <c r="Q772" s="192"/>
      <c r="R772" s="192"/>
      <c r="S772" s="192"/>
      <c r="T772" s="192"/>
      <c r="U772" s="192"/>
      <c r="V772" s="192"/>
      <c r="W772" s="192"/>
      <c r="X772" s="192"/>
      <c r="Y772" s="192"/>
      <c r="Z772" s="192"/>
    </row>
    <row r="773" spans="1:26" ht="17.25" customHeight="1" x14ac:dyDescent="0.2">
      <c r="A773" s="258"/>
      <c r="B773" s="192"/>
      <c r="C773" s="192"/>
      <c r="D773" s="192"/>
      <c r="E773" s="192"/>
      <c r="F773" s="218"/>
      <c r="G773" s="192"/>
      <c r="H773" s="192"/>
      <c r="I773" s="192"/>
      <c r="J773" s="192"/>
      <c r="K773" s="192"/>
      <c r="L773" s="192"/>
      <c r="M773" s="192"/>
      <c r="N773" s="192"/>
      <c r="O773" s="192"/>
      <c r="P773" s="192"/>
      <c r="Q773" s="192"/>
      <c r="R773" s="192"/>
      <c r="S773" s="192"/>
      <c r="T773" s="192"/>
      <c r="U773" s="192"/>
      <c r="V773" s="192"/>
      <c r="W773" s="192"/>
      <c r="X773" s="192"/>
      <c r="Y773" s="192"/>
      <c r="Z773" s="192"/>
    </row>
    <row r="774" spans="1:26" ht="17.25" customHeight="1" x14ac:dyDescent="0.2">
      <c r="A774" s="258"/>
      <c r="B774" s="192"/>
      <c r="C774" s="192"/>
      <c r="D774" s="192"/>
      <c r="E774" s="192"/>
      <c r="F774" s="218"/>
      <c r="G774" s="192"/>
      <c r="H774" s="192"/>
      <c r="I774" s="192"/>
      <c r="J774" s="192"/>
      <c r="K774" s="192"/>
      <c r="L774" s="192"/>
      <c r="M774" s="192"/>
      <c r="N774" s="192"/>
      <c r="O774" s="192"/>
      <c r="P774" s="192"/>
      <c r="Q774" s="192"/>
      <c r="R774" s="192"/>
      <c r="S774" s="192"/>
      <c r="T774" s="192"/>
      <c r="U774" s="192"/>
      <c r="V774" s="192"/>
      <c r="W774" s="192"/>
      <c r="X774" s="192"/>
      <c r="Y774" s="192"/>
      <c r="Z774" s="192"/>
    </row>
    <row r="775" spans="1:26" ht="17.25" customHeight="1" x14ac:dyDescent="0.2">
      <c r="A775" s="258"/>
      <c r="B775" s="192"/>
      <c r="C775" s="192"/>
      <c r="D775" s="192"/>
      <c r="E775" s="192"/>
      <c r="F775" s="218"/>
      <c r="G775" s="192"/>
      <c r="H775" s="192"/>
      <c r="I775" s="192"/>
      <c r="J775" s="192"/>
      <c r="K775" s="192"/>
      <c r="L775" s="192"/>
      <c r="M775" s="192"/>
      <c r="N775" s="192"/>
      <c r="O775" s="192"/>
      <c r="P775" s="192"/>
      <c r="Q775" s="192"/>
      <c r="R775" s="192"/>
      <c r="S775" s="192"/>
      <c r="T775" s="192"/>
      <c r="U775" s="192"/>
      <c r="V775" s="192"/>
      <c r="W775" s="192"/>
      <c r="X775" s="192"/>
      <c r="Y775" s="192"/>
      <c r="Z775" s="192"/>
    </row>
    <row r="776" spans="1:26" ht="17.25" customHeight="1" x14ac:dyDescent="0.2">
      <c r="A776" s="258"/>
      <c r="B776" s="192"/>
      <c r="C776" s="192"/>
      <c r="D776" s="192"/>
      <c r="E776" s="192"/>
      <c r="F776" s="218"/>
      <c r="G776" s="192"/>
      <c r="H776" s="192"/>
      <c r="I776" s="192"/>
      <c r="J776" s="192"/>
      <c r="K776" s="192"/>
      <c r="L776" s="192"/>
      <c r="M776" s="192"/>
      <c r="N776" s="192"/>
      <c r="O776" s="192"/>
      <c r="P776" s="192"/>
      <c r="Q776" s="192"/>
      <c r="R776" s="192"/>
      <c r="S776" s="192"/>
      <c r="T776" s="192"/>
      <c r="U776" s="192"/>
      <c r="V776" s="192"/>
      <c r="W776" s="192"/>
      <c r="X776" s="192"/>
      <c r="Y776" s="192"/>
      <c r="Z776" s="192"/>
    </row>
    <row r="777" spans="1:26" ht="17.25" customHeight="1" x14ac:dyDescent="0.2">
      <c r="A777" s="258"/>
      <c r="B777" s="192"/>
      <c r="C777" s="192"/>
      <c r="D777" s="192"/>
      <c r="E777" s="192"/>
      <c r="F777" s="218"/>
      <c r="G777" s="192"/>
      <c r="H777" s="192"/>
      <c r="I777" s="192"/>
      <c r="J777" s="192"/>
      <c r="K777" s="192"/>
      <c r="L777" s="192"/>
      <c r="M777" s="192"/>
      <c r="N777" s="192"/>
      <c r="O777" s="192"/>
      <c r="P777" s="192"/>
      <c r="Q777" s="192"/>
      <c r="R777" s="192"/>
      <c r="S777" s="192"/>
      <c r="T777" s="192"/>
      <c r="U777" s="192"/>
      <c r="V777" s="192"/>
      <c r="W777" s="192"/>
      <c r="X777" s="192"/>
      <c r="Y777" s="192"/>
      <c r="Z777" s="192"/>
    </row>
    <row r="778" spans="1:26" ht="17.25" customHeight="1" x14ac:dyDescent="0.2">
      <c r="A778" s="258"/>
      <c r="B778" s="192"/>
      <c r="C778" s="192"/>
      <c r="D778" s="192"/>
      <c r="E778" s="192"/>
      <c r="F778" s="218"/>
      <c r="G778" s="192"/>
      <c r="H778" s="192"/>
      <c r="I778" s="192"/>
      <c r="J778" s="192"/>
      <c r="K778" s="192"/>
      <c r="L778" s="192"/>
      <c r="M778" s="192"/>
      <c r="N778" s="192"/>
      <c r="O778" s="192"/>
      <c r="P778" s="192"/>
      <c r="Q778" s="192"/>
      <c r="R778" s="192"/>
      <c r="S778" s="192"/>
      <c r="T778" s="192"/>
      <c r="U778" s="192"/>
      <c r="V778" s="192"/>
      <c r="W778" s="192"/>
      <c r="X778" s="192"/>
      <c r="Y778" s="192"/>
      <c r="Z778" s="192"/>
    </row>
    <row r="779" spans="1:26" ht="17.25" customHeight="1" x14ac:dyDescent="0.2">
      <c r="A779" s="258"/>
      <c r="B779" s="192"/>
      <c r="C779" s="192"/>
      <c r="D779" s="192"/>
      <c r="E779" s="192"/>
      <c r="F779" s="218"/>
      <c r="G779" s="192"/>
      <c r="H779" s="192"/>
      <c r="I779" s="192"/>
      <c r="J779" s="192"/>
      <c r="K779" s="192"/>
      <c r="L779" s="192"/>
      <c r="M779" s="192"/>
      <c r="N779" s="192"/>
      <c r="O779" s="192"/>
      <c r="P779" s="192"/>
      <c r="Q779" s="192"/>
      <c r="R779" s="192"/>
      <c r="S779" s="192"/>
      <c r="T779" s="192"/>
      <c r="U779" s="192"/>
      <c r="V779" s="192"/>
      <c r="W779" s="192"/>
      <c r="X779" s="192"/>
      <c r="Y779" s="192"/>
      <c r="Z779" s="192"/>
    </row>
    <row r="780" spans="1:26" ht="17.25" customHeight="1" x14ac:dyDescent="0.2">
      <c r="A780" s="258"/>
      <c r="B780" s="192"/>
      <c r="C780" s="192"/>
      <c r="D780" s="192"/>
      <c r="E780" s="192"/>
      <c r="F780" s="218"/>
      <c r="G780" s="192"/>
      <c r="H780" s="192"/>
      <c r="I780" s="192"/>
      <c r="J780" s="192"/>
      <c r="K780" s="192"/>
      <c r="L780" s="192"/>
      <c r="M780" s="192"/>
      <c r="N780" s="192"/>
      <c r="O780" s="192"/>
      <c r="P780" s="192"/>
      <c r="Q780" s="192"/>
      <c r="R780" s="192"/>
      <c r="S780" s="192"/>
      <c r="T780" s="192"/>
      <c r="U780" s="192"/>
      <c r="V780" s="192"/>
      <c r="W780" s="192"/>
      <c r="X780" s="192"/>
      <c r="Y780" s="192"/>
      <c r="Z780" s="192"/>
    </row>
    <row r="781" spans="1:26" ht="17.25" customHeight="1" x14ac:dyDescent="0.2">
      <c r="A781" s="258"/>
      <c r="B781" s="192"/>
      <c r="C781" s="192"/>
      <c r="D781" s="192"/>
      <c r="E781" s="192"/>
      <c r="F781" s="218"/>
      <c r="G781" s="192"/>
      <c r="H781" s="192"/>
      <c r="I781" s="192"/>
      <c r="J781" s="192"/>
      <c r="K781" s="192"/>
      <c r="L781" s="192"/>
      <c r="M781" s="192"/>
      <c r="N781" s="192"/>
      <c r="O781" s="192"/>
      <c r="P781" s="192"/>
      <c r="Q781" s="192"/>
      <c r="R781" s="192"/>
      <c r="S781" s="192"/>
      <c r="T781" s="192"/>
      <c r="U781" s="192"/>
      <c r="V781" s="192"/>
      <c r="W781" s="192"/>
      <c r="X781" s="192"/>
      <c r="Y781" s="192"/>
      <c r="Z781" s="192"/>
    </row>
    <row r="782" spans="1:26" ht="17.25" customHeight="1" x14ac:dyDescent="0.2">
      <c r="A782" s="258"/>
      <c r="B782" s="192"/>
      <c r="C782" s="192"/>
      <c r="D782" s="192"/>
      <c r="E782" s="192"/>
      <c r="F782" s="218"/>
      <c r="G782" s="192"/>
      <c r="H782" s="192"/>
      <c r="I782" s="192"/>
      <c r="J782" s="192"/>
      <c r="K782" s="192"/>
      <c r="L782" s="192"/>
      <c r="M782" s="192"/>
      <c r="N782" s="192"/>
      <c r="O782" s="192"/>
      <c r="P782" s="192"/>
      <c r="Q782" s="192"/>
      <c r="R782" s="192"/>
      <c r="S782" s="192"/>
      <c r="T782" s="192"/>
      <c r="U782" s="192"/>
      <c r="V782" s="192"/>
      <c r="W782" s="192"/>
      <c r="X782" s="192"/>
      <c r="Y782" s="192"/>
      <c r="Z782" s="192"/>
    </row>
    <row r="783" spans="1:26" ht="17.25" customHeight="1" x14ac:dyDescent="0.2">
      <c r="A783" s="258"/>
      <c r="B783" s="192"/>
      <c r="C783" s="192"/>
      <c r="D783" s="192"/>
      <c r="E783" s="192"/>
      <c r="F783" s="218"/>
      <c r="G783" s="192"/>
      <c r="H783" s="192"/>
      <c r="I783" s="192"/>
      <c r="J783" s="192"/>
      <c r="K783" s="192"/>
      <c r="L783" s="192"/>
      <c r="M783" s="192"/>
      <c r="N783" s="192"/>
      <c r="O783" s="192"/>
      <c r="P783" s="192"/>
      <c r="Q783" s="192"/>
      <c r="R783" s="192"/>
      <c r="S783" s="192"/>
      <c r="T783" s="192"/>
      <c r="U783" s="192"/>
      <c r="V783" s="192"/>
      <c r="W783" s="192"/>
      <c r="X783" s="192"/>
      <c r="Y783" s="192"/>
      <c r="Z783" s="192"/>
    </row>
    <row r="784" spans="1:26" ht="17.25" customHeight="1" x14ac:dyDescent="0.2">
      <c r="A784" s="258"/>
      <c r="B784" s="192"/>
      <c r="C784" s="192"/>
      <c r="D784" s="192"/>
      <c r="E784" s="192"/>
      <c r="F784" s="218"/>
      <c r="G784" s="192"/>
      <c r="H784" s="192"/>
      <c r="I784" s="192"/>
      <c r="J784" s="192"/>
      <c r="K784" s="192"/>
      <c r="L784" s="192"/>
      <c r="M784" s="192"/>
      <c r="N784" s="192"/>
      <c r="O784" s="192"/>
      <c r="P784" s="192"/>
      <c r="Q784" s="192"/>
      <c r="R784" s="192"/>
      <c r="S784" s="192"/>
      <c r="T784" s="192"/>
      <c r="U784" s="192"/>
      <c r="V784" s="192"/>
      <c r="W784" s="192"/>
      <c r="X784" s="192"/>
      <c r="Y784" s="192"/>
      <c r="Z784" s="192"/>
    </row>
    <row r="785" spans="1:26" ht="17.25" customHeight="1" x14ac:dyDescent="0.2">
      <c r="A785" s="258"/>
      <c r="B785" s="192"/>
      <c r="C785" s="192"/>
      <c r="D785" s="192"/>
      <c r="E785" s="192"/>
      <c r="F785" s="218"/>
      <c r="G785" s="192"/>
      <c r="H785" s="192"/>
      <c r="I785" s="192"/>
      <c r="J785" s="192"/>
      <c r="K785" s="192"/>
      <c r="L785" s="192"/>
      <c r="M785" s="192"/>
      <c r="N785" s="192"/>
      <c r="O785" s="192"/>
      <c r="P785" s="192"/>
      <c r="Q785" s="192"/>
      <c r="R785" s="192"/>
      <c r="S785" s="192"/>
      <c r="T785" s="192"/>
      <c r="U785" s="192"/>
      <c r="V785" s="192"/>
      <c r="W785" s="192"/>
      <c r="X785" s="192"/>
      <c r="Y785" s="192"/>
      <c r="Z785" s="192"/>
    </row>
    <row r="786" spans="1:26" ht="17.25" customHeight="1" x14ac:dyDescent="0.2">
      <c r="A786" s="258"/>
      <c r="B786" s="192"/>
      <c r="C786" s="192"/>
      <c r="D786" s="192"/>
      <c r="E786" s="192"/>
      <c r="F786" s="218"/>
      <c r="G786" s="192"/>
      <c r="H786" s="192"/>
      <c r="I786" s="192"/>
      <c r="J786" s="192"/>
      <c r="K786" s="192"/>
      <c r="L786" s="192"/>
      <c r="M786" s="192"/>
      <c r="N786" s="192"/>
      <c r="O786" s="192"/>
      <c r="P786" s="192"/>
      <c r="Q786" s="192"/>
      <c r="R786" s="192"/>
      <c r="S786" s="192"/>
      <c r="T786" s="192"/>
      <c r="U786" s="192"/>
      <c r="V786" s="192"/>
      <c r="W786" s="192"/>
      <c r="X786" s="192"/>
      <c r="Y786" s="192"/>
      <c r="Z786" s="192"/>
    </row>
    <row r="787" spans="1:26" ht="17.25" customHeight="1" x14ac:dyDescent="0.2">
      <c r="A787" s="258"/>
      <c r="B787" s="192"/>
      <c r="C787" s="192"/>
      <c r="D787" s="192"/>
      <c r="E787" s="192"/>
      <c r="F787" s="218"/>
      <c r="G787" s="192"/>
      <c r="H787" s="192"/>
      <c r="I787" s="192"/>
      <c r="J787" s="192"/>
      <c r="K787" s="192"/>
      <c r="L787" s="192"/>
      <c r="M787" s="192"/>
      <c r="N787" s="192"/>
      <c r="O787" s="192"/>
      <c r="P787" s="192"/>
      <c r="Q787" s="192"/>
      <c r="R787" s="192"/>
      <c r="S787" s="192"/>
      <c r="T787" s="192"/>
      <c r="U787" s="192"/>
      <c r="V787" s="192"/>
      <c r="W787" s="192"/>
      <c r="X787" s="192"/>
      <c r="Y787" s="192"/>
      <c r="Z787" s="192"/>
    </row>
    <row r="788" spans="1:26" ht="17.25" customHeight="1" x14ac:dyDescent="0.2">
      <c r="A788" s="258"/>
      <c r="B788" s="192"/>
      <c r="C788" s="192"/>
      <c r="D788" s="192"/>
      <c r="E788" s="192"/>
      <c r="F788" s="218"/>
      <c r="G788" s="192"/>
      <c r="H788" s="192"/>
      <c r="I788" s="192"/>
      <c r="J788" s="192"/>
      <c r="K788" s="192"/>
      <c r="L788" s="192"/>
      <c r="M788" s="192"/>
      <c r="N788" s="192"/>
      <c r="O788" s="192"/>
      <c r="P788" s="192"/>
      <c r="Q788" s="192"/>
      <c r="R788" s="192"/>
      <c r="S788" s="192"/>
      <c r="T788" s="192"/>
      <c r="U788" s="192"/>
      <c r="V788" s="192"/>
      <c r="W788" s="192"/>
      <c r="X788" s="192"/>
      <c r="Y788" s="192"/>
      <c r="Z788" s="192"/>
    </row>
    <row r="789" spans="1:26" ht="17.25" customHeight="1" x14ac:dyDescent="0.2">
      <c r="A789" s="258"/>
      <c r="B789" s="192"/>
      <c r="C789" s="192"/>
      <c r="D789" s="192"/>
      <c r="E789" s="192"/>
      <c r="F789" s="218"/>
      <c r="G789" s="192"/>
      <c r="H789" s="192"/>
      <c r="I789" s="192"/>
      <c r="J789" s="192"/>
      <c r="K789" s="192"/>
      <c r="L789" s="192"/>
      <c r="M789" s="192"/>
      <c r="N789" s="192"/>
      <c r="O789" s="192"/>
      <c r="P789" s="192"/>
      <c r="Q789" s="192"/>
      <c r="R789" s="192"/>
      <c r="S789" s="192"/>
      <c r="T789" s="192"/>
      <c r="U789" s="192"/>
      <c r="V789" s="192"/>
      <c r="W789" s="192"/>
      <c r="X789" s="192"/>
      <c r="Y789" s="192"/>
      <c r="Z789" s="192"/>
    </row>
    <row r="790" spans="1:26" ht="17.25" customHeight="1" x14ac:dyDescent="0.2">
      <c r="A790" s="258"/>
      <c r="B790" s="192"/>
      <c r="C790" s="192"/>
      <c r="D790" s="192"/>
      <c r="E790" s="192"/>
      <c r="F790" s="218"/>
      <c r="G790" s="192"/>
      <c r="H790" s="192"/>
      <c r="I790" s="192"/>
      <c r="J790" s="192"/>
      <c r="K790" s="192"/>
      <c r="L790" s="192"/>
      <c r="M790" s="192"/>
      <c r="N790" s="192"/>
      <c r="O790" s="192"/>
      <c r="P790" s="192"/>
      <c r="Q790" s="192"/>
      <c r="R790" s="192"/>
      <c r="S790" s="192"/>
      <c r="T790" s="192"/>
      <c r="U790" s="192"/>
      <c r="V790" s="192"/>
      <c r="W790" s="192"/>
      <c r="X790" s="192"/>
      <c r="Y790" s="192"/>
      <c r="Z790" s="192"/>
    </row>
    <row r="791" spans="1:26" ht="17.25" customHeight="1" x14ac:dyDescent="0.2">
      <c r="A791" s="258"/>
      <c r="B791" s="192"/>
      <c r="C791" s="192"/>
      <c r="D791" s="192"/>
      <c r="E791" s="192"/>
      <c r="F791" s="218"/>
      <c r="G791" s="192"/>
      <c r="H791" s="192"/>
      <c r="I791" s="192"/>
      <c r="J791" s="192"/>
      <c r="K791" s="192"/>
      <c r="L791" s="192"/>
      <c r="M791" s="192"/>
      <c r="N791" s="192"/>
      <c r="O791" s="192"/>
      <c r="P791" s="192"/>
      <c r="Q791" s="192"/>
      <c r="R791" s="192"/>
      <c r="S791" s="192"/>
      <c r="T791" s="192"/>
      <c r="U791" s="192"/>
      <c r="V791" s="192"/>
      <c r="W791" s="192"/>
      <c r="X791" s="192"/>
      <c r="Y791" s="192"/>
      <c r="Z791" s="192"/>
    </row>
    <row r="792" spans="1:26" ht="17.25" customHeight="1" x14ac:dyDescent="0.2">
      <c r="A792" s="258"/>
      <c r="B792" s="192"/>
      <c r="C792" s="192"/>
      <c r="D792" s="192"/>
      <c r="E792" s="192"/>
      <c r="F792" s="218"/>
      <c r="G792" s="192"/>
      <c r="H792" s="192"/>
      <c r="I792" s="192"/>
      <c r="J792" s="192"/>
      <c r="K792" s="192"/>
      <c r="L792" s="192"/>
      <c r="M792" s="192"/>
      <c r="N792" s="192"/>
      <c r="O792" s="192"/>
      <c r="P792" s="192"/>
      <c r="Q792" s="192"/>
      <c r="R792" s="192"/>
      <c r="S792" s="192"/>
      <c r="T792" s="192"/>
      <c r="U792" s="192"/>
      <c r="V792" s="192"/>
      <c r="W792" s="192"/>
      <c r="X792" s="192"/>
      <c r="Y792" s="192"/>
      <c r="Z792" s="192"/>
    </row>
    <row r="793" spans="1:26" ht="17.25" customHeight="1" x14ac:dyDescent="0.2">
      <c r="A793" s="258"/>
      <c r="B793" s="192"/>
      <c r="C793" s="192"/>
      <c r="D793" s="192"/>
      <c r="E793" s="192"/>
      <c r="F793" s="218"/>
      <c r="G793" s="192"/>
      <c r="H793" s="192"/>
      <c r="I793" s="192"/>
      <c r="J793" s="192"/>
      <c r="K793" s="192"/>
      <c r="L793" s="192"/>
      <c r="M793" s="192"/>
      <c r="N793" s="192"/>
      <c r="O793" s="192"/>
      <c r="P793" s="192"/>
      <c r="Q793" s="192"/>
      <c r="R793" s="192"/>
      <c r="S793" s="192"/>
      <c r="T793" s="192"/>
      <c r="U793" s="192"/>
      <c r="V793" s="192"/>
      <c r="W793" s="192"/>
      <c r="X793" s="192"/>
      <c r="Y793" s="192"/>
      <c r="Z793" s="192"/>
    </row>
    <row r="794" spans="1:26" ht="17.25" customHeight="1" x14ac:dyDescent="0.2">
      <c r="A794" s="258"/>
      <c r="B794" s="192"/>
      <c r="C794" s="192"/>
      <c r="D794" s="192"/>
      <c r="E794" s="192"/>
      <c r="F794" s="218"/>
      <c r="G794" s="192"/>
      <c r="H794" s="192"/>
      <c r="I794" s="192"/>
      <c r="J794" s="192"/>
      <c r="K794" s="192"/>
      <c r="L794" s="192"/>
      <c r="M794" s="192"/>
      <c r="N794" s="192"/>
      <c r="O794" s="192"/>
      <c r="P794" s="192"/>
      <c r="Q794" s="192"/>
      <c r="R794" s="192"/>
      <c r="S794" s="192"/>
      <c r="T794" s="192"/>
      <c r="U794" s="192"/>
      <c r="V794" s="192"/>
      <c r="W794" s="192"/>
      <c r="X794" s="192"/>
      <c r="Y794" s="192"/>
      <c r="Z794" s="192"/>
    </row>
    <row r="795" spans="1:26" ht="17.25" customHeight="1" x14ac:dyDescent="0.2">
      <c r="A795" s="258"/>
      <c r="B795" s="192"/>
      <c r="C795" s="192"/>
      <c r="D795" s="192"/>
      <c r="E795" s="192"/>
      <c r="F795" s="218"/>
      <c r="G795" s="192"/>
      <c r="H795" s="192"/>
      <c r="I795" s="192"/>
      <c r="J795" s="192"/>
      <c r="K795" s="192"/>
      <c r="L795" s="192"/>
      <c r="M795" s="192"/>
      <c r="N795" s="192"/>
      <c r="O795" s="192"/>
      <c r="P795" s="192"/>
      <c r="Q795" s="192"/>
      <c r="R795" s="192"/>
      <c r="S795" s="192"/>
      <c r="T795" s="192"/>
      <c r="U795" s="192"/>
      <c r="V795" s="192"/>
      <c r="W795" s="192"/>
      <c r="X795" s="192"/>
      <c r="Y795" s="192"/>
      <c r="Z795" s="192"/>
    </row>
    <row r="796" spans="1:26" ht="17.25" customHeight="1" x14ac:dyDescent="0.2">
      <c r="A796" s="258"/>
      <c r="B796" s="192"/>
      <c r="C796" s="192"/>
      <c r="D796" s="192"/>
      <c r="E796" s="192"/>
      <c r="F796" s="218"/>
      <c r="G796" s="192"/>
      <c r="H796" s="192"/>
      <c r="I796" s="192"/>
      <c r="J796" s="192"/>
      <c r="K796" s="192"/>
      <c r="L796" s="192"/>
      <c r="M796" s="192"/>
      <c r="N796" s="192"/>
      <c r="O796" s="192"/>
      <c r="P796" s="192"/>
      <c r="Q796" s="192"/>
      <c r="R796" s="192"/>
      <c r="S796" s="192"/>
      <c r="T796" s="192"/>
      <c r="U796" s="192"/>
      <c r="V796" s="192"/>
      <c r="W796" s="192"/>
      <c r="X796" s="192"/>
      <c r="Y796" s="192"/>
      <c r="Z796" s="192"/>
    </row>
    <row r="797" spans="1:26" ht="17.25" customHeight="1" x14ac:dyDescent="0.2">
      <c r="A797" s="258"/>
      <c r="B797" s="192"/>
      <c r="C797" s="192"/>
      <c r="D797" s="192"/>
      <c r="E797" s="192"/>
      <c r="F797" s="218"/>
      <c r="G797" s="192"/>
      <c r="H797" s="192"/>
      <c r="I797" s="192"/>
      <c r="J797" s="192"/>
      <c r="K797" s="192"/>
      <c r="L797" s="192"/>
      <c r="M797" s="192"/>
      <c r="N797" s="192"/>
      <c r="O797" s="192"/>
      <c r="P797" s="192"/>
      <c r="Q797" s="192"/>
      <c r="R797" s="192"/>
      <c r="S797" s="192"/>
      <c r="T797" s="192"/>
      <c r="U797" s="192"/>
      <c r="V797" s="192"/>
      <c r="W797" s="192"/>
      <c r="X797" s="192"/>
      <c r="Y797" s="192"/>
      <c r="Z797" s="192"/>
    </row>
    <row r="798" spans="1:26" ht="17.25" customHeight="1" x14ac:dyDescent="0.2">
      <c r="A798" s="258"/>
      <c r="B798" s="192"/>
      <c r="C798" s="192"/>
      <c r="D798" s="192"/>
      <c r="E798" s="192"/>
      <c r="F798" s="218"/>
      <c r="G798" s="192"/>
      <c r="H798" s="192"/>
      <c r="I798" s="192"/>
      <c r="J798" s="192"/>
      <c r="K798" s="192"/>
      <c r="L798" s="192"/>
      <c r="M798" s="192"/>
      <c r="N798" s="192"/>
      <c r="O798" s="192"/>
      <c r="P798" s="192"/>
      <c r="Q798" s="192"/>
      <c r="R798" s="192"/>
      <c r="S798" s="192"/>
      <c r="T798" s="192"/>
      <c r="U798" s="192"/>
      <c r="V798" s="192"/>
      <c r="W798" s="192"/>
      <c r="X798" s="192"/>
      <c r="Y798" s="192"/>
      <c r="Z798" s="192"/>
    </row>
    <row r="799" spans="1:26" ht="17.25" customHeight="1" x14ac:dyDescent="0.2">
      <c r="A799" s="258"/>
      <c r="B799" s="192"/>
      <c r="C799" s="192"/>
      <c r="D799" s="192"/>
      <c r="E799" s="192"/>
      <c r="F799" s="218"/>
      <c r="G799" s="192"/>
      <c r="H799" s="192"/>
      <c r="I799" s="192"/>
      <c r="J799" s="192"/>
      <c r="K799" s="192"/>
      <c r="L799" s="192"/>
      <c r="M799" s="192"/>
      <c r="N799" s="192"/>
      <c r="O799" s="192"/>
      <c r="P799" s="192"/>
      <c r="Q799" s="192"/>
      <c r="R799" s="192"/>
      <c r="S799" s="192"/>
      <c r="T799" s="192"/>
      <c r="U799" s="192"/>
      <c r="V799" s="192"/>
      <c r="W799" s="192"/>
      <c r="X799" s="192"/>
      <c r="Y799" s="192"/>
      <c r="Z799" s="192"/>
    </row>
    <row r="800" spans="1:26" ht="17.25" customHeight="1" x14ac:dyDescent="0.2">
      <c r="A800" s="258"/>
      <c r="B800" s="192"/>
      <c r="C800" s="192"/>
      <c r="D800" s="192"/>
      <c r="E800" s="192"/>
      <c r="F800" s="218"/>
      <c r="G800" s="192"/>
      <c r="H800" s="192"/>
      <c r="I800" s="192"/>
      <c r="J800" s="192"/>
      <c r="K800" s="192"/>
      <c r="L800" s="192"/>
      <c r="M800" s="192"/>
      <c r="N800" s="192"/>
      <c r="O800" s="192"/>
      <c r="P800" s="192"/>
      <c r="Q800" s="192"/>
      <c r="R800" s="192"/>
      <c r="S800" s="192"/>
      <c r="T800" s="192"/>
      <c r="U800" s="192"/>
      <c r="V800" s="192"/>
      <c r="W800" s="192"/>
      <c r="X800" s="192"/>
      <c r="Y800" s="192"/>
      <c r="Z800" s="192"/>
    </row>
    <row r="801" spans="1:26" ht="17.25" customHeight="1" x14ac:dyDescent="0.2">
      <c r="A801" s="258"/>
      <c r="B801" s="192"/>
      <c r="C801" s="192"/>
      <c r="D801" s="192"/>
      <c r="E801" s="192"/>
      <c r="F801" s="218"/>
      <c r="G801" s="192"/>
      <c r="H801" s="192"/>
      <c r="I801" s="192"/>
      <c r="J801" s="192"/>
      <c r="K801" s="192"/>
      <c r="L801" s="192"/>
      <c r="M801" s="192"/>
      <c r="N801" s="192"/>
      <c r="O801" s="192"/>
      <c r="P801" s="192"/>
      <c r="Q801" s="192"/>
      <c r="R801" s="192"/>
      <c r="S801" s="192"/>
      <c r="T801" s="192"/>
      <c r="U801" s="192"/>
      <c r="V801" s="192"/>
      <c r="W801" s="192"/>
      <c r="X801" s="192"/>
      <c r="Y801" s="192"/>
      <c r="Z801" s="192"/>
    </row>
    <row r="802" spans="1:26" ht="17.25" customHeight="1" x14ac:dyDescent="0.2">
      <c r="A802" s="258"/>
      <c r="B802" s="192"/>
      <c r="C802" s="192"/>
      <c r="D802" s="192"/>
      <c r="E802" s="192"/>
      <c r="F802" s="218"/>
      <c r="G802" s="192"/>
      <c r="H802" s="192"/>
      <c r="I802" s="192"/>
      <c r="J802" s="192"/>
      <c r="K802" s="192"/>
      <c r="L802" s="192"/>
      <c r="M802" s="192"/>
      <c r="N802" s="192"/>
      <c r="O802" s="192"/>
      <c r="P802" s="192"/>
      <c r="Q802" s="192"/>
      <c r="R802" s="192"/>
      <c r="S802" s="192"/>
      <c r="T802" s="192"/>
      <c r="U802" s="192"/>
      <c r="V802" s="192"/>
      <c r="W802" s="192"/>
      <c r="X802" s="192"/>
      <c r="Y802" s="192"/>
      <c r="Z802" s="192"/>
    </row>
    <row r="803" spans="1:26" ht="17.25" customHeight="1" x14ac:dyDescent="0.2">
      <c r="A803" s="258"/>
      <c r="B803" s="192"/>
      <c r="C803" s="192"/>
      <c r="D803" s="192"/>
      <c r="E803" s="192"/>
      <c r="F803" s="218"/>
      <c r="G803" s="192"/>
      <c r="H803" s="192"/>
      <c r="I803" s="192"/>
      <c r="J803" s="192"/>
      <c r="K803" s="192"/>
      <c r="L803" s="192"/>
      <c r="M803" s="192"/>
      <c r="N803" s="192"/>
      <c r="O803" s="192"/>
      <c r="P803" s="192"/>
      <c r="Q803" s="192"/>
      <c r="R803" s="192"/>
      <c r="S803" s="192"/>
      <c r="T803" s="192"/>
      <c r="U803" s="192"/>
      <c r="V803" s="192"/>
      <c r="W803" s="192"/>
      <c r="X803" s="192"/>
      <c r="Y803" s="192"/>
      <c r="Z803" s="192"/>
    </row>
    <row r="804" spans="1:26" ht="17.25" customHeight="1" x14ac:dyDescent="0.2">
      <c r="A804" s="258"/>
      <c r="B804" s="192"/>
      <c r="C804" s="192"/>
      <c r="D804" s="192"/>
      <c r="E804" s="192"/>
      <c r="F804" s="218"/>
      <c r="G804" s="192"/>
      <c r="H804" s="192"/>
      <c r="I804" s="192"/>
      <c r="J804" s="192"/>
      <c r="K804" s="192"/>
      <c r="L804" s="192"/>
      <c r="M804" s="192"/>
      <c r="N804" s="192"/>
      <c r="O804" s="192"/>
      <c r="P804" s="192"/>
      <c r="Q804" s="192"/>
      <c r="R804" s="192"/>
      <c r="S804" s="192"/>
      <c r="T804" s="192"/>
      <c r="U804" s="192"/>
      <c r="V804" s="192"/>
      <c r="W804" s="192"/>
      <c r="X804" s="192"/>
      <c r="Y804" s="192"/>
      <c r="Z804" s="192"/>
    </row>
    <row r="805" spans="1:26" ht="17.25" customHeight="1" x14ac:dyDescent="0.2">
      <c r="A805" s="258"/>
      <c r="B805" s="192"/>
      <c r="C805" s="192"/>
      <c r="D805" s="192"/>
      <c r="E805" s="192"/>
      <c r="F805" s="218"/>
      <c r="G805" s="192"/>
      <c r="H805" s="192"/>
      <c r="I805" s="192"/>
      <c r="J805" s="192"/>
      <c r="K805" s="192"/>
      <c r="L805" s="192"/>
      <c r="M805" s="192"/>
      <c r="N805" s="192"/>
      <c r="O805" s="192"/>
      <c r="P805" s="192"/>
      <c r="Q805" s="192"/>
      <c r="R805" s="192"/>
      <c r="S805" s="192"/>
      <c r="T805" s="192"/>
      <c r="U805" s="192"/>
      <c r="V805" s="192"/>
      <c r="W805" s="192"/>
      <c r="X805" s="192"/>
      <c r="Y805" s="192"/>
      <c r="Z805" s="192"/>
    </row>
    <row r="806" spans="1:26" ht="17.25" customHeight="1" x14ac:dyDescent="0.2">
      <c r="A806" s="258"/>
      <c r="B806" s="192"/>
      <c r="C806" s="192"/>
      <c r="D806" s="192"/>
      <c r="E806" s="192"/>
      <c r="F806" s="218"/>
      <c r="G806" s="192"/>
      <c r="H806" s="192"/>
      <c r="I806" s="192"/>
      <c r="J806" s="192"/>
      <c r="K806" s="192"/>
      <c r="L806" s="192"/>
      <c r="M806" s="192"/>
      <c r="N806" s="192"/>
      <c r="O806" s="192"/>
      <c r="P806" s="192"/>
      <c r="Q806" s="192"/>
      <c r="R806" s="192"/>
      <c r="S806" s="192"/>
      <c r="T806" s="192"/>
      <c r="U806" s="192"/>
      <c r="V806" s="192"/>
      <c r="W806" s="192"/>
      <c r="X806" s="192"/>
      <c r="Y806" s="192"/>
      <c r="Z806" s="192"/>
    </row>
    <row r="807" spans="1:26" ht="17.25" customHeight="1" x14ac:dyDescent="0.2">
      <c r="A807" s="258"/>
      <c r="B807" s="192"/>
      <c r="C807" s="192"/>
      <c r="D807" s="192"/>
      <c r="E807" s="192"/>
      <c r="F807" s="218"/>
      <c r="G807" s="192"/>
      <c r="H807" s="192"/>
      <c r="I807" s="192"/>
      <c r="J807" s="192"/>
      <c r="K807" s="192"/>
      <c r="L807" s="192"/>
      <c r="M807" s="192"/>
      <c r="N807" s="192"/>
      <c r="O807" s="192"/>
      <c r="P807" s="192"/>
      <c r="Q807" s="192"/>
      <c r="R807" s="192"/>
      <c r="S807" s="192"/>
      <c r="T807" s="192"/>
      <c r="U807" s="192"/>
      <c r="V807" s="192"/>
      <c r="W807" s="192"/>
      <c r="X807" s="192"/>
      <c r="Y807" s="192"/>
      <c r="Z807" s="192"/>
    </row>
    <row r="808" spans="1:26" ht="17.25" customHeight="1" x14ac:dyDescent="0.2">
      <c r="A808" s="258"/>
      <c r="B808" s="192"/>
      <c r="C808" s="192"/>
      <c r="D808" s="192"/>
      <c r="E808" s="192"/>
      <c r="F808" s="218"/>
      <c r="G808" s="192"/>
      <c r="H808" s="192"/>
      <c r="I808" s="192"/>
      <c r="J808" s="192"/>
      <c r="K808" s="192"/>
      <c r="L808" s="192"/>
      <c r="M808" s="192"/>
      <c r="N808" s="192"/>
      <c r="O808" s="192"/>
      <c r="P808" s="192"/>
      <c r="Q808" s="192"/>
      <c r="R808" s="192"/>
      <c r="S808" s="192"/>
      <c r="T808" s="192"/>
      <c r="U808" s="192"/>
      <c r="V808" s="192"/>
      <c r="W808" s="192"/>
      <c r="X808" s="192"/>
      <c r="Y808" s="192"/>
      <c r="Z808" s="192"/>
    </row>
    <row r="809" spans="1:26" ht="17.25" customHeight="1" x14ac:dyDescent="0.2">
      <c r="A809" s="258"/>
      <c r="B809" s="192"/>
      <c r="C809" s="192"/>
      <c r="D809" s="192"/>
      <c r="E809" s="192"/>
      <c r="F809" s="218"/>
      <c r="G809" s="192"/>
      <c r="H809" s="192"/>
      <c r="I809" s="192"/>
      <c r="J809" s="192"/>
      <c r="K809" s="192"/>
      <c r="L809" s="192"/>
      <c r="M809" s="192"/>
      <c r="N809" s="192"/>
      <c r="O809" s="192"/>
      <c r="P809" s="192"/>
      <c r="Q809" s="192"/>
      <c r="R809" s="192"/>
      <c r="S809" s="192"/>
      <c r="T809" s="192"/>
      <c r="U809" s="192"/>
      <c r="V809" s="192"/>
      <c r="W809" s="192"/>
      <c r="X809" s="192"/>
      <c r="Y809" s="192"/>
      <c r="Z809" s="192"/>
    </row>
    <row r="810" spans="1:26" ht="17.25" customHeight="1" x14ac:dyDescent="0.2">
      <c r="A810" s="258"/>
      <c r="B810" s="192"/>
      <c r="C810" s="192"/>
      <c r="D810" s="192"/>
      <c r="E810" s="192"/>
      <c r="F810" s="218"/>
      <c r="G810" s="192"/>
      <c r="H810" s="192"/>
      <c r="I810" s="192"/>
      <c r="J810" s="192"/>
      <c r="K810" s="192"/>
      <c r="L810" s="192"/>
      <c r="M810" s="192"/>
      <c r="N810" s="192"/>
      <c r="O810" s="192"/>
      <c r="P810" s="192"/>
      <c r="Q810" s="192"/>
      <c r="R810" s="192"/>
      <c r="S810" s="192"/>
      <c r="T810" s="192"/>
      <c r="U810" s="192"/>
      <c r="V810" s="192"/>
      <c r="W810" s="192"/>
      <c r="X810" s="192"/>
      <c r="Y810" s="192"/>
      <c r="Z810" s="192"/>
    </row>
    <row r="811" spans="1:26" ht="17.25" customHeight="1" x14ac:dyDescent="0.2">
      <c r="A811" s="258"/>
      <c r="B811" s="192"/>
      <c r="C811" s="192"/>
      <c r="D811" s="192"/>
      <c r="E811" s="192"/>
      <c r="F811" s="218"/>
      <c r="G811" s="192"/>
      <c r="H811" s="192"/>
      <c r="I811" s="192"/>
      <c r="J811" s="192"/>
      <c r="K811" s="192"/>
      <c r="L811" s="192"/>
      <c r="M811" s="192"/>
      <c r="N811" s="192"/>
      <c r="O811" s="192"/>
      <c r="P811" s="192"/>
      <c r="Q811" s="192"/>
      <c r="R811" s="192"/>
      <c r="S811" s="192"/>
      <c r="T811" s="192"/>
      <c r="U811" s="192"/>
      <c r="V811" s="192"/>
      <c r="W811" s="192"/>
      <c r="X811" s="192"/>
      <c r="Y811" s="192"/>
      <c r="Z811" s="192"/>
    </row>
    <row r="812" spans="1:26" ht="17.25" customHeight="1" x14ac:dyDescent="0.2">
      <c r="A812" s="258"/>
      <c r="B812" s="192"/>
      <c r="C812" s="192"/>
      <c r="D812" s="192"/>
      <c r="E812" s="192"/>
      <c r="F812" s="218"/>
      <c r="G812" s="192"/>
      <c r="H812" s="192"/>
      <c r="I812" s="192"/>
      <c r="J812" s="192"/>
      <c r="K812" s="192"/>
      <c r="L812" s="192"/>
      <c r="M812" s="192"/>
      <c r="N812" s="192"/>
      <c r="O812" s="192"/>
      <c r="P812" s="192"/>
      <c r="Q812" s="192"/>
      <c r="R812" s="192"/>
      <c r="S812" s="192"/>
      <c r="T812" s="192"/>
      <c r="U812" s="192"/>
      <c r="V812" s="192"/>
      <c r="W812" s="192"/>
      <c r="X812" s="192"/>
      <c r="Y812" s="192"/>
      <c r="Z812" s="192"/>
    </row>
    <row r="813" spans="1:26" ht="17.25" customHeight="1" x14ac:dyDescent="0.2">
      <c r="A813" s="258"/>
      <c r="B813" s="192"/>
      <c r="C813" s="192"/>
      <c r="D813" s="192"/>
      <c r="E813" s="192"/>
      <c r="F813" s="218"/>
      <c r="G813" s="192"/>
      <c r="H813" s="192"/>
      <c r="I813" s="192"/>
      <c r="J813" s="192"/>
      <c r="K813" s="192"/>
      <c r="L813" s="192"/>
      <c r="M813" s="192"/>
      <c r="N813" s="192"/>
      <c r="O813" s="192"/>
      <c r="P813" s="192"/>
      <c r="Q813" s="192"/>
      <c r="R813" s="192"/>
      <c r="S813" s="192"/>
      <c r="T813" s="192"/>
      <c r="U813" s="192"/>
      <c r="V813" s="192"/>
      <c r="W813" s="192"/>
      <c r="X813" s="192"/>
      <c r="Y813" s="192"/>
      <c r="Z813" s="192"/>
    </row>
    <row r="814" spans="1:26" ht="17.25" customHeight="1" x14ac:dyDescent="0.2">
      <c r="A814" s="258"/>
      <c r="B814" s="192"/>
      <c r="C814" s="192"/>
      <c r="D814" s="192"/>
      <c r="E814" s="192"/>
      <c r="F814" s="218"/>
      <c r="G814" s="192"/>
      <c r="H814" s="192"/>
      <c r="I814" s="192"/>
      <c r="J814" s="192"/>
      <c r="K814" s="192"/>
      <c r="L814" s="192"/>
      <c r="M814" s="192"/>
      <c r="N814" s="192"/>
      <c r="O814" s="192"/>
      <c r="P814" s="192"/>
      <c r="Q814" s="192"/>
      <c r="R814" s="192"/>
      <c r="S814" s="192"/>
      <c r="T814" s="192"/>
      <c r="U814" s="192"/>
      <c r="V814" s="192"/>
      <c r="W814" s="192"/>
      <c r="X814" s="192"/>
      <c r="Y814" s="192"/>
      <c r="Z814" s="192"/>
    </row>
    <row r="815" spans="1:26" ht="17.25" customHeight="1" x14ac:dyDescent="0.2">
      <c r="A815" s="258"/>
      <c r="B815" s="192"/>
      <c r="C815" s="192"/>
      <c r="D815" s="192"/>
      <c r="E815" s="192"/>
      <c r="F815" s="218"/>
      <c r="G815" s="192"/>
      <c r="H815" s="192"/>
      <c r="I815" s="192"/>
      <c r="J815" s="192"/>
      <c r="K815" s="192"/>
      <c r="L815" s="192"/>
      <c r="M815" s="192"/>
      <c r="N815" s="192"/>
      <c r="O815" s="192"/>
      <c r="P815" s="192"/>
      <c r="Q815" s="192"/>
      <c r="R815" s="192"/>
      <c r="S815" s="192"/>
      <c r="T815" s="192"/>
      <c r="U815" s="192"/>
      <c r="V815" s="192"/>
      <c r="W815" s="192"/>
      <c r="X815" s="192"/>
      <c r="Y815" s="192"/>
      <c r="Z815" s="192"/>
    </row>
    <row r="816" spans="1:26" ht="17.25" customHeight="1" x14ac:dyDescent="0.2">
      <c r="A816" s="258"/>
      <c r="B816" s="192"/>
      <c r="C816" s="192"/>
      <c r="D816" s="192"/>
      <c r="E816" s="192"/>
      <c r="F816" s="218"/>
      <c r="G816" s="192"/>
      <c r="H816" s="192"/>
      <c r="I816" s="192"/>
      <c r="J816" s="192"/>
      <c r="K816" s="192"/>
      <c r="L816" s="192"/>
      <c r="M816" s="192"/>
      <c r="N816" s="192"/>
      <c r="O816" s="192"/>
      <c r="P816" s="192"/>
      <c r="Q816" s="192"/>
      <c r="R816" s="192"/>
      <c r="S816" s="192"/>
      <c r="T816" s="192"/>
      <c r="U816" s="192"/>
      <c r="V816" s="192"/>
      <c r="W816" s="192"/>
      <c r="X816" s="192"/>
      <c r="Y816" s="192"/>
      <c r="Z816" s="192"/>
    </row>
    <row r="817" spans="1:26" ht="17.25" customHeight="1" x14ac:dyDescent="0.2">
      <c r="A817" s="258"/>
      <c r="B817" s="192"/>
      <c r="C817" s="192"/>
      <c r="D817" s="192"/>
      <c r="E817" s="192"/>
      <c r="F817" s="218"/>
      <c r="G817" s="192"/>
      <c r="H817" s="192"/>
      <c r="I817" s="192"/>
      <c r="J817" s="192"/>
      <c r="K817" s="192"/>
      <c r="L817" s="192"/>
      <c r="M817" s="192"/>
      <c r="N817" s="192"/>
      <c r="O817" s="192"/>
      <c r="P817" s="192"/>
      <c r="Q817" s="192"/>
      <c r="R817" s="192"/>
      <c r="S817" s="192"/>
      <c r="T817" s="192"/>
      <c r="U817" s="192"/>
      <c r="V817" s="192"/>
      <c r="W817" s="192"/>
      <c r="X817" s="192"/>
      <c r="Y817" s="192"/>
      <c r="Z817" s="192"/>
    </row>
    <row r="818" spans="1:26" ht="17.25" customHeight="1" x14ac:dyDescent="0.2">
      <c r="A818" s="258"/>
      <c r="B818" s="192"/>
      <c r="C818" s="192"/>
      <c r="D818" s="192"/>
      <c r="E818" s="192"/>
      <c r="F818" s="218"/>
      <c r="G818" s="192"/>
      <c r="H818" s="192"/>
      <c r="I818" s="192"/>
      <c r="J818" s="192"/>
      <c r="K818" s="192"/>
      <c r="L818" s="192"/>
      <c r="M818" s="192"/>
      <c r="N818" s="192"/>
      <c r="O818" s="192"/>
      <c r="P818" s="192"/>
      <c r="Q818" s="192"/>
      <c r="R818" s="192"/>
      <c r="S818" s="192"/>
      <c r="T818" s="192"/>
      <c r="U818" s="192"/>
      <c r="V818" s="192"/>
      <c r="W818" s="192"/>
      <c r="X818" s="192"/>
      <c r="Y818" s="192"/>
      <c r="Z818" s="192"/>
    </row>
    <row r="819" spans="1:26" ht="17.25" customHeight="1" x14ac:dyDescent="0.2">
      <c r="A819" s="258"/>
      <c r="B819" s="192"/>
      <c r="C819" s="192"/>
      <c r="D819" s="192"/>
      <c r="E819" s="192"/>
      <c r="F819" s="218"/>
      <c r="G819" s="192"/>
      <c r="H819" s="192"/>
      <c r="I819" s="192"/>
      <c r="J819" s="192"/>
      <c r="K819" s="192"/>
      <c r="L819" s="192"/>
      <c r="M819" s="192"/>
      <c r="N819" s="192"/>
      <c r="O819" s="192"/>
      <c r="P819" s="192"/>
      <c r="Q819" s="192"/>
      <c r="R819" s="192"/>
      <c r="S819" s="192"/>
      <c r="T819" s="192"/>
      <c r="U819" s="192"/>
      <c r="V819" s="192"/>
      <c r="W819" s="192"/>
      <c r="X819" s="192"/>
      <c r="Y819" s="192"/>
      <c r="Z819" s="192"/>
    </row>
    <row r="820" spans="1:26" ht="17.25" customHeight="1" x14ac:dyDescent="0.2">
      <c r="A820" s="258"/>
      <c r="B820" s="192"/>
      <c r="C820" s="192"/>
      <c r="D820" s="192"/>
      <c r="E820" s="192"/>
      <c r="F820" s="218"/>
      <c r="G820" s="192"/>
      <c r="H820" s="192"/>
      <c r="I820" s="192"/>
      <c r="J820" s="192"/>
      <c r="K820" s="192"/>
      <c r="L820" s="192"/>
      <c r="M820" s="192"/>
      <c r="N820" s="192"/>
      <c r="O820" s="192"/>
      <c r="P820" s="192"/>
      <c r="Q820" s="192"/>
      <c r="R820" s="192"/>
      <c r="S820" s="192"/>
      <c r="T820" s="192"/>
      <c r="U820" s="192"/>
      <c r="V820" s="192"/>
      <c r="W820" s="192"/>
      <c r="X820" s="192"/>
      <c r="Y820" s="192"/>
      <c r="Z820" s="192"/>
    </row>
    <row r="821" spans="1:26" ht="17.25" customHeight="1" x14ac:dyDescent="0.2">
      <c r="A821" s="258"/>
      <c r="B821" s="192"/>
      <c r="C821" s="192"/>
      <c r="D821" s="192"/>
      <c r="E821" s="192"/>
      <c r="F821" s="218"/>
      <c r="G821" s="192"/>
      <c r="H821" s="192"/>
      <c r="I821" s="192"/>
      <c r="J821" s="192"/>
      <c r="K821" s="192"/>
      <c r="L821" s="192"/>
      <c r="M821" s="192"/>
      <c r="N821" s="192"/>
      <c r="O821" s="192"/>
      <c r="P821" s="192"/>
      <c r="Q821" s="192"/>
      <c r="R821" s="192"/>
      <c r="S821" s="192"/>
      <c r="T821" s="192"/>
      <c r="U821" s="192"/>
      <c r="V821" s="192"/>
      <c r="W821" s="192"/>
      <c r="X821" s="192"/>
      <c r="Y821" s="192"/>
      <c r="Z821" s="192"/>
    </row>
    <row r="822" spans="1:26" ht="17.25" customHeight="1" x14ac:dyDescent="0.2">
      <c r="A822" s="258"/>
      <c r="B822" s="192"/>
      <c r="C822" s="192"/>
      <c r="D822" s="192"/>
      <c r="E822" s="192"/>
      <c r="F822" s="218"/>
      <c r="G822" s="192"/>
      <c r="H822" s="192"/>
      <c r="I822" s="192"/>
      <c r="J822" s="192"/>
      <c r="K822" s="192"/>
      <c r="L822" s="192"/>
      <c r="M822" s="192"/>
      <c r="N822" s="192"/>
      <c r="O822" s="192"/>
      <c r="P822" s="192"/>
      <c r="Q822" s="192"/>
      <c r="R822" s="192"/>
      <c r="S822" s="192"/>
      <c r="T822" s="192"/>
      <c r="U822" s="192"/>
      <c r="V822" s="192"/>
      <c r="W822" s="192"/>
      <c r="X822" s="192"/>
      <c r="Y822" s="192"/>
      <c r="Z822" s="192"/>
    </row>
    <row r="823" spans="1:26" ht="17.25" customHeight="1" x14ac:dyDescent="0.2">
      <c r="A823" s="258"/>
      <c r="B823" s="192"/>
      <c r="C823" s="192"/>
      <c r="D823" s="192"/>
      <c r="E823" s="192"/>
      <c r="F823" s="218"/>
      <c r="G823" s="192"/>
      <c r="H823" s="192"/>
      <c r="I823" s="192"/>
      <c r="J823" s="192"/>
      <c r="K823" s="192"/>
      <c r="L823" s="192"/>
      <c r="M823" s="192"/>
      <c r="N823" s="192"/>
      <c r="O823" s="192"/>
      <c r="P823" s="192"/>
      <c r="Q823" s="192"/>
      <c r="R823" s="192"/>
      <c r="S823" s="192"/>
      <c r="T823" s="192"/>
      <c r="U823" s="192"/>
      <c r="V823" s="192"/>
      <c r="W823" s="192"/>
      <c r="X823" s="192"/>
      <c r="Y823" s="192"/>
      <c r="Z823" s="192"/>
    </row>
    <row r="824" spans="1:26" ht="17.25" customHeight="1" x14ac:dyDescent="0.2">
      <c r="A824" s="258"/>
      <c r="B824" s="192"/>
      <c r="C824" s="192"/>
      <c r="D824" s="192"/>
      <c r="E824" s="192"/>
      <c r="F824" s="218"/>
      <c r="G824" s="192"/>
      <c r="H824" s="192"/>
      <c r="I824" s="192"/>
      <c r="J824" s="192"/>
      <c r="K824" s="192"/>
      <c r="L824" s="192"/>
      <c r="M824" s="192"/>
      <c r="N824" s="192"/>
      <c r="O824" s="192"/>
      <c r="P824" s="192"/>
      <c r="Q824" s="192"/>
      <c r="R824" s="192"/>
      <c r="S824" s="192"/>
      <c r="T824" s="192"/>
      <c r="U824" s="192"/>
      <c r="V824" s="192"/>
      <c r="W824" s="192"/>
      <c r="X824" s="192"/>
      <c r="Y824" s="192"/>
      <c r="Z824" s="192"/>
    </row>
    <row r="825" spans="1:26" ht="17.25" customHeight="1" x14ac:dyDescent="0.2">
      <c r="A825" s="258"/>
      <c r="B825" s="192"/>
      <c r="C825" s="192"/>
      <c r="D825" s="192"/>
      <c r="E825" s="192"/>
      <c r="F825" s="218"/>
      <c r="G825" s="192"/>
      <c r="H825" s="192"/>
      <c r="I825" s="192"/>
      <c r="J825" s="192"/>
      <c r="K825" s="192"/>
      <c r="L825" s="192"/>
      <c r="M825" s="192"/>
      <c r="N825" s="192"/>
      <c r="O825" s="192"/>
      <c r="P825" s="192"/>
      <c r="Q825" s="192"/>
      <c r="R825" s="192"/>
      <c r="S825" s="192"/>
      <c r="T825" s="192"/>
      <c r="U825" s="192"/>
      <c r="V825" s="192"/>
      <c r="W825" s="192"/>
      <c r="X825" s="192"/>
      <c r="Y825" s="192"/>
      <c r="Z825" s="192"/>
    </row>
    <row r="826" spans="1:26" ht="17.25" customHeight="1" x14ac:dyDescent="0.2">
      <c r="A826" s="258"/>
      <c r="B826" s="192"/>
      <c r="C826" s="192"/>
      <c r="D826" s="192"/>
      <c r="E826" s="192"/>
      <c r="F826" s="218"/>
      <c r="G826" s="192"/>
      <c r="H826" s="192"/>
      <c r="I826" s="192"/>
      <c r="J826" s="192"/>
      <c r="K826" s="192"/>
      <c r="L826" s="192"/>
      <c r="M826" s="192"/>
      <c r="N826" s="192"/>
      <c r="O826" s="192"/>
      <c r="P826" s="192"/>
      <c r="Q826" s="192"/>
      <c r="R826" s="192"/>
      <c r="S826" s="192"/>
      <c r="T826" s="192"/>
      <c r="U826" s="192"/>
      <c r="V826" s="192"/>
      <c r="W826" s="192"/>
      <c r="X826" s="192"/>
      <c r="Y826" s="192"/>
      <c r="Z826" s="192"/>
    </row>
    <row r="827" spans="1:26" ht="17.25" customHeight="1" x14ac:dyDescent="0.2">
      <c r="A827" s="258"/>
      <c r="B827" s="192"/>
      <c r="C827" s="192"/>
      <c r="D827" s="192"/>
      <c r="E827" s="192"/>
      <c r="F827" s="218"/>
      <c r="G827" s="192"/>
      <c r="H827" s="192"/>
      <c r="I827" s="192"/>
      <c r="J827" s="192"/>
      <c r="K827" s="192"/>
      <c r="L827" s="192"/>
      <c r="M827" s="192"/>
      <c r="N827" s="192"/>
      <c r="O827" s="192"/>
      <c r="P827" s="192"/>
      <c r="Q827" s="192"/>
      <c r="R827" s="192"/>
      <c r="S827" s="192"/>
      <c r="T827" s="192"/>
      <c r="U827" s="192"/>
      <c r="V827" s="192"/>
      <c r="W827" s="192"/>
      <c r="X827" s="192"/>
      <c r="Y827" s="192"/>
      <c r="Z827" s="192"/>
    </row>
    <row r="828" spans="1:26" ht="17.25" customHeight="1" x14ac:dyDescent="0.2">
      <c r="A828" s="258"/>
      <c r="B828" s="192"/>
      <c r="C828" s="192"/>
      <c r="D828" s="192"/>
      <c r="E828" s="192"/>
      <c r="F828" s="218"/>
      <c r="G828" s="192"/>
      <c r="H828" s="192"/>
      <c r="I828" s="192"/>
      <c r="J828" s="192"/>
      <c r="K828" s="192"/>
      <c r="L828" s="192"/>
      <c r="M828" s="192"/>
      <c r="N828" s="192"/>
      <c r="O828" s="192"/>
      <c r="P828" s="192"/>
      <c r="Q828" s="192"/>
      <c r="R828" s="192"/>
      <c r="S828" s="192"/>
      <c r="T828" s="192"/>
      <c r="U828" s="192"/>
      <c r="V828" s="192"/>
      <c r="W828" s="192"/>
      <c r="X828" s="192"/>
      <c r="Y828" s="192"/>
      <c r="Z828" s="192"/>
    </row>
    <row r="829" spans="1:26" ht="17.25" customHeight="1" x14ac:dyDescent="0.2">
      <c r="A829" s="258"/>
      <c r="B829" s="192"/>
      <c r="C829" s="192"/>
      <c r="D829" s="192"/>
      <c r="E829" s="192"/>
      <c r="F829" s="218"/>
      <c r="G829" s="192"/>
      <c r="H829" s="192"/>
      <c r="I829" s="192"/>
      <c r="J829" s="192"/>
      <c r="K829" s="192"/>
      <c r="L829" s="192"/>
      <c r="M829" s="192"/>
      <c r="N829" s="192"/>
      <c r="O829" s="192"/>
      <c r="P829" s="192"/>
      <c r="Q829" s="192"/>
      <c r="R829" s="192"/>
      <c r="S829" s="192"/>
      <c r="T829" s="192"/>
      <c r="U829" s="192"/>
      <c r="V829" s="192"/>
      <c r="W829" s="192"/>
      <c r="X829" s="192"/>
      <c r="Y829" s="192"/>
      <c r="Z829" s="192"/>
    </row>
    <row r="830" spans="1:26" ht="17.25" customHeight="1" x14ac:dyDescent="0.2">
      <c r="A830" s="258"/>
      <c r="B830" s="192"/>
      <c r="C830" s="192"/>
      <c r="D830" s="192"/>
      <c r="E830" s="192"/>
      <c r="F830" s="218"/>
      <c r="G830" s="192"/>
      <c r="H830" s="192"/>
      <c r="I830" s="192"/>
      <c r="J830" s="192"/>
      <c r="K830" s="192"/>
      <c r="L830" s="192"/>
      <c r="M830" s="192"/>
      <c r="N830" s="192"/>
      <c r="O830" s="192"/>
      <c r="P830" s="192"/>
      <c r="Q830" s="192"/>
      <c r="R830" s="192"/>
      <c r="S830" s="192"/>
      <c r="T830" s="192"/>
      <c r="U830" s="192"/>
      <c r="V830" s="192"/>
      <c r="W830" s="192"/>
      <c r="X830" s="192"/>
      <c r="Y830" s="192"/>
      <c r="Z830" s="192"/>
    </row>
    <row r="831" spans="1:26" ht="17.25" customHeight="1" x14ac:dyDescent="0.2">
      <c r="A831" s="258"/>
      <c r="B831" s="192"/>
      <c r="C831" s="192"/>
      <c r="D831" s="192"/>
      <c r="E831" s="192"/>
      <c r="F831" s="218"/>
      <c r="G831" s="192"/>
      <c r="H831" s="192"/>
      <c r="I831" s="192"/>
      <c r="J831" s="192"/>
      <c r="K831" s="192"/>
      <c r="L831" s="192"/>
      <c r="M831" s="192"/>
      <c r="N831" s="192"/>
      <c r="O831" s="192"/>
      <c r="P831" s="192"/>
      <c r="Q831" s="192"/>
      <c r="R831" s="192"/>
      <c r="S831" s="192"/>
      <c r="T831" s="192"/>
      <c r="U831" s="192"/>
      <c r="V831" s="192"/>
      <c r="W831" s="192"/>
      <c r="X831" s="192"/>
      <c r="Y831" s="192"/>
      <c r="Z831" s="192"/>
    </row>
    <row r="832" spans="1:26" ht="17.25" customHeight="1" x14ac:dyDescent="0.2">
      <c r="A832" s="258"/>
      <c r="B832" s="192"/>
      <c r="C832" s="192"/>
      <c r="D832" s="192"/>
      <c r="E832" s="192"/>
      <c r="F832" s="218"/>
      <c r="G832" s="192"/>
      <c r="H832" s="192"/>
      <c r="I832" s="192"/>
      <c r="J832" s="192"/>
      <c r="K832" s="192"/>
      <c r="L832" s="192"/>
      <c r="M832" s="192"/>
      <c r="N832" s="192"/>
      <c r="O832" s="192"/>
      <c r="P832" s="192"/>
      <c r="Q832" s="192"/>
      <c r="R832" s="192"/>
      <c r="S832" s="192"/>
      <c r="T832" s="192"/>
      <c r="U832" s="192"/>
      <c r="V832" s="192"/>
      <c r="W832" s="192"/>
      <c r="X832" s="192"/>
      <c r="Y832" s="192"/>
      <c r="Z832" s="192"/>
    </row>
    <row r="833" spans="1:26" ht="17.25" customHeight="1" x14ac:dyDescent="0.2">
      <c r="A833" s="258"/>
      <c r="B833" s="192"/>
      <c r="C833" s="192"/>
      <c r="D833" s="192"/>
      <c r="E833" s="192"/>
      <c r="F833" s="218"/>
      <c r="G833" s="192"/>
      <c r="H833" s="192"/>
      <c r="I833" s="192"/>
      <c r="J833" s="192"/>
      <c r="K833" s="192"/>
      <c r="L833" s="192"/>
      <c r="M833" s="192"/>
      <c r="N833" s="192"/>
      <c r="O833" s="192"/>
      <c r="P833" s="192"/>
      <c r="Q833" s="192"/>
      <c r="R833" s="192"/>
      <c r="S833" s="192"/>
      <c r="T833" s="192"/>
      <c r="U833" s="192"/>
      <c r="V833" s="192"/>
      <c r="W833" s="192"/>
      <c r="X833" s="192"/>
      <c r="Y833" s="192"/>
      <c r="Z833" s="192"/>
    </row>
    <row r="834" spans="1:26" ht="17.25" customHeight="1" x14ac:dyDescent="0.2">
      <c r="A834" s="258"/>
      <c r="B834" s="192"/>
      <c r="C834" s="192"/>
      <c r="D834" s="192"/>
      <c r="E834" s="192"/>
      <c r="F834" s="218"/>
      <c r="G834" s="192"/>
      <c r="H834" s="192"/>
      <c r="I834" s="192"/>
      <c r="J834" s="192"/>
      <c r="K834" s="192"/>
      <c r="L834" s="192"/>
      <c r="M834" s="192"/>
      <c r="N834" s="192"/>
      <c r="O834" s="192"/>
      <c r="P834" s="192"/>
      <c r="Q834" s="192"/>
      <c r="R834" s="192"/>
      <c r="S834" s="192"/>
      <c r="T834" s="192"/>
      <c r="U834" s="192"/>
      <c r="V834" s="192"/>
      <c r="W834" s="192"/>
      <c r="X834" s="192"/>
      <c r="Y834" s="192"/>
      <c r="Z834" s="192"/>
    </row>
    <row r="835" spans="1:26" ht="17.25" customHeight="1" x14ac:dyDescent="0.2">
      <c r="A835" s="258"/>
      <c r="B835" s="192"/>
      <c r="C835" s="192"/>
      <c r="D835" s="192"/>
      <c r="E835" s="192"/>
      <c r="F835" s="218"/>
      <c r="G835" s="192"/>
      <c r="H835" s="192"/>
      <c r="I835" s="192"/>
      <c r="J835" s="192"/>
      <c r="K835" s="192"/>
      <c r="L835" s="192"/>
      <c r="M835" s="192"/>
      <c r="N835" s="192"/>
      <c r="O835" s="192"/>
      <c r="P835" s="192"/>
      <c r="Q835" s="192"/>
      <c r="R835" s="192"/>
      <c r="S835" s="192"/>
      <c r="T835" s="192"/>
      <c r="U835" s="192"/>
      <c r="V835" s="192"/>
      <c r="W835" s="192"/>
      <c r="X835" s="192"/>
      <c r="Y835" s="192"/>
      <c r="Z835" s="192"/>
    </row>
    <row r="836" spans="1:26" ht="17.25" customHeight="1" x14ac:dyDescent="0.2">
      <c r="A836" s="258"/>
      <c r="B836" s="192"/>
      <c r="C836" s="192"/>
      <c r="D836" s="192"/>
      <c r="E836" s="192"/>
      <c r="F836" s="218"/>
      <c r="G836" s="192"/>
      <c r="H836" s="192"/>
      <c r="I836" s="192"/>
      <c r="J836" s="192"/>
      <c r="K836" s="192"/>
      <c r="L836" s="192"/>
      <c r="M836" s="192"/>
      <c r="N836" s="192"/>
      <c r="O836" s="192"/>
      <c r="P836" s="192"/>
      <c r="Q836" s="192"/>
      <c r="R836" s="192"/>
      <c r="S836" s="192"/>
      <c r="T836" s="192"/>
      <c r="U836" s="192"/>
      <c r="V836" s="192"/>
      <c r="W836" s="192"/>
      <c r="X836" s="192"/>
      <c r="Y836" s="192"/>
      <c r="Z836" s="192"/>
    </row>
    <row r="837" spans="1:26" ht="17.25" customHeight="1" x14ac:dyDescent="0.2">
      <c r="A837" s="258"/>
      <c r="B837" s="192"/>
      <c r="C837" s="192"/>
      <c r="D837" s="192"/>
      <c r="E837" s="192"/>
      <c r="F837" s="218"/>
      <c r="G837" s="192"/>
      <c r="H837" s="192"/>
      <c r="I837" s="192"/>
      <c r="J837" s="192"/>
      <c r="K837" s="192"/>
      <c r="L837" s="192"/>
      <c r="M837" s="192"/>
      <c r="N837" s="192"/>
      <c r="O837" s="192"/>
      <c r="P837" s="192"/>
      <c r="Q837" s="192"/>
      <c r="R837" s="192"/>
      <c r="S837" s="192"/>
      <c r="T837" s="192"/>
      <c r="U837" s="192"/>
      <c r="V837" s="192"/>
      <c r="W837" s="192"/>
      <c r="X837" s="192"/>
      <c r="Y837" s="192"/>
      <c r="Z837" s="192"/>
    </row>
    <row r="838" spans="1:26" ht="17.25" customHeight="1" x14ac:dyDescent="0.2">
      <c r="A838" s="258"/>
      <c r="B838" s="192"/>
      <c r="C838" s="192"/>
      <c r="D838" s="192"/>
      <c r="E838" s="192"/>
      <c r="F838" s="218"/>
      <c r="G838" s="192"/>
      <c r="H838" s="192"/>
      <c r="I838" s="192"/>
      <c r="J838" s="192"/>
      <c r="K838" s="192"/>
      <c r="L838" s="192"/>
      <c r="M838" s="192"/>
      <c r="N838" s="192"/>
      <c r="O838" s="192"/>
      <c r="P838" s="192"/>
      <c r="Q838" s="192"/>
      <c r="R838" s="192"/>
      <c r="S838" s="192"/>
      <c r="T838" s="192"/>
      <c r="U838" s="192"/>
      <c r="V838" s="192"/>
      <c r="W838" s="192"/>
      <c r="X838" s="192"/>
      <c r="Y838" s="192"/>
      <c r="Z838" s="192"/>
    </row>
    <row r="839" spans="1:26" ht="17.25" customHeight="1" x14ac:dyDescent="0.2">
      <c r="A839" s="258"/>
      <c r="B839" s="192"/>
      <c r="C839" s="192"/>
      <c r="D839" s="192"/>
      <c r="E839" s="192"/>
      <c r="F839" s="218"/>
      <c r="G839" s="192"/>
      <c r="H839" s="192"/>
      <c r="I839" s="192"/>
      <c r="J839" s="192"/>
      <c r="K839" s="192"/>
      <c r="L839" s="192"/>
      <c r="M839" s="192"/>
      <c r="N839" s="192"/>
      <c r="O839" s="192"/>
      <c r="P839" s="192"/>
      <c r="Q839" s="192"/>
      <c r="R839" s="192"/>
      <c r="S839" s="192"/>
      <c r="T839" s="192"/>
      <c r="U839" s="192"/>
      <c r="V839" s="192"/>
      <c r="W839" s="192"/>
      <c r="X839" s="192"/>
      <c r="Y839" s="192"/>
      <c r="Z839" s="192"/>
    </row>
    <row r="840" spans="1:26" ht="17.25" customHeight="1" x14ac:dyDescent="0.2">
      <c r="A840" s="258"/>
      <c r="B840" s="192"/>
      <c r="C840" s="192"/>
      <c r="D840" s="192"/>
      <c r="E840" s="192"/>
      <c r="F840" s="218"/>
      <c r="G840" s="192"/>
      <c r="H840" s="192"/>
      <c r="I840" s="192"/>
      <c r="J840" s="192"/>
      <c r="K840" s="192"/>
      <c r="L840" s="192"/>
      <c r="M840" s="192"/>
      <c r="N840" s="192"/>
      <c r="O840" s="192"/>
      <c r="P840" s="192"/>
      <c r="Q840" s="192"/>
      <c r="R840" s="192"/>
      <c r="S840" s="192"/>
      <c r="T840" s="192"/>
      <c r="U840" s="192"/>
      <c r="V840" s="192"/>
      <c r="W840" s="192"/>
      <c r="X840" s="192"/>
      <c r="Y840" s="192"/>
      <c r="Z840" s="192"/>
    </row>
    <row r="841" spans="1:26" ht="17.25" customHeight="1" x14ac:dyDescent="0.2">
      <c r="A841" s="258"/>
      <c r="B841" s="192"/>
      <c r="C841" s="192"/>
      <c r="D841" s="192"/>
      <c r="E841" s="192"/>
      <c r="F841" s="218"/>
      <c r="G841" s="192"/>
      <c r="H841" s="192"/>
      <c r="I841" s="192"/>
      <c r="J841" s="192"/>
      <c r="K841" s="192"/>
      <c r="L841" s="192"/>
      <c r="M841" s="192"/>
      <c r="N841" s="192"/>
      <c r="O841" s="192"/>
      <c r="P841" s="192"/>
      <c r="Q841" s="192"/>
      <c r="R841" s="192"/>
      <c r="S841" s="192"/>
      <c r="T841" s="192"/>
      <c r="U841" s="192"/>
      <c r="V841" s="192"/>
      <c r="W841" s="192"/>
      <c r="X841" s="192"/>
      <c r="Y841" s="192"/>
      <c r="Z841" s="192"/>
    </row>
    <row r="842" spans="1:26" ht="17.25" customHeight="1" x14ac:dyDescent="0.2">
      <c r="A842" s="258"/>
      <c r="B842" s="192"/>
      <c r="C842" s="192"/>
      <c r="D842" s="192"/>
      <c r="E842" s="192"/>
      <c r="F842" s="218"/>
      <c r="G842" s="192"/>
      <c r="H842" s="192"/>
      <c r="I842" s="192"/>
      <c r="J842" s="192"/>
      <c r="K842" s="192"/>
      <c r="L842" s="192"/>
      <c r="M842" s="192"/>
      <c r="N842" s="192"/>
      <c r="O842" s="192"/>
      <c r="P842" s="192"/>
      <c r="Q842" s="192"/>
      <c r="R842" s="192"/>
      <c r="S842" s="192"/>
      <c r="T842" s="192"/>
      <c r="U842" s="192"/>
      <c r="V842" s="192"/>
      <c r="W842" s="192"/>
      <c r="X842" s="192"/>
      <c r="Y842" s="192"/>
      <c r="Z842" s="192"/>
    </row>
    <row r="843" spans="1:26" ht="17.25" customHeight="1" x14ac:dyDescent="0.2">
      <c r="A843" s="258"/>
      <c r="B843" s="192"/>
      <c r="C843" s="192"/>
      <c r="D843" s="192"/>
      <c r="E843" s="192"/>
      <c r="F843" s="218"/>
      <c r="G843" s="192"/>
      <c r="H843" s="192"/>
      <c r="I843" s="192"/>
      <c r="J843" s="192"/>
      <c r="K843" s="192"/>
      <c r="L843" s="192"/>
      <c r="M843" s="192"/>
      <c r="N843" s="192"/>
      <c r="O843" s="192"/>
      <c r="P843" s="192"/>
      <c r="Q843" s="192"/>
      <c r="R843" s="192"/>
      <c r="S843" s="192"/>
      <c r="T843" s="192"/>
      <c r="U843" s="192"/>
      <c r="V843" s="192"/>
      <c r="W843" s="192"/>
      <c r="X843" s="192"/>
      <c r="Y843" s="192"/>
      <c r="Z843" s="192"/>
    </row>
    <row r="844" spans="1:26" ht="17.25" customHeight="1" x14ac:dyDescent="0.2">
      <c r="A844" s="258"/>
      <c r="B844" s="192"/>
      <c r="C844" s="192"/>
      <c r="D844" s="192"/>
      <c r="E844" s="192"/>
      <c r="F844" s="218"/>
      <c r="G844" s="192"/>
      <c r="H844" s="192"/>
      <c r="I844" s="192"/>
      <c r="J844" s="192"/>
      <c r="K844" s="192"/>
      <c r="L844" s="192"/>
      <c r="M844" s="192"/>
      <c r="N844" s="192"/>
      <c r="O844" s="192"/>
      <c r="P844" s="192"/>
      <c r="Q844" s="192"/>
      <c r="R844" s="192"/>
      <c r="S844" s="192"/>
      <c r="T844" s="192"/>
      <c r="U844" s="192"/>
      <c r="V844" s="192"/>
      <c r="W844" s="192"/>
      <c r="X844" s="192"/>
      <c r="Y844" s="192"/>
      <c r="Z844" s="192"/>
    </row>
    <row r="845" spans="1:26" ht="17.25" customHeight="1" x14ac:dyDescent="0.2">
      <c r="A845" s="258"/>
      <c r="B845" s="192"/>
      <c r="C845" s="192"/>
      <c r="D845" s="192"/>
      <c r="E845" s="192"/>
      <c r="F845" s="218"/>
      <c r="G845" s="192"/>
      <c r="H845" s="192"/>
      <c r="I845" s="192"/>
      <c r="J845" s="192"/>
      <c r="K845" s="192"/>
      <c r="L845" s="192"/>
      <c r="M845" s="192"/>
      <c r="N845" s="192"/>
      <c r="O845" s="192"/>
      <c r="P845" s="192"/>
      <c r="Q845" s="192"/>
      <c r="R845" s="192"/>
      <c r="S845" s="192"/>
      <c r="T845" s="192"/>
      <c r="U845" s="192"/>
      <c r="V845" s="192"/>
      <c r="W845" s="192"/>
      <c r="X845" s="192"/>
      <c r="Y845" s="192"/>
      <c r="Z845" s="192"/>
    </row>
    <row r="846" spans="1:26" ht="17.25" customHeight="1" x14ac:dyDescent="0.2">
      <c r="A846" s="258"/>
      <c r="B846" s="192"/>
      <c r="C846" s="192"/>
      <c r="D846" s="192"/>
      <c r="E846" s="192"/>
      <c r="F846" s="218"/>
      <c r="G846" s="192"/>
      <c r="H846" s="192"/>
      <c r="I846" s="192"/>
      <c r="J846" s="192"/>
      <c r="K846" s="192"/>
      <c r="L846" s="192"/>
      <c r="M846" s="192"/>
      <c r="N846" s="192"/>
      <c r="O846" s="192"/>
      <c r="P846" s="192"/>
      <c r="Q846" s="192"/>
      <c r="R846" s="192"/>
      <c r="S846" s="192"/>
      <c r="T846" s="192"/>
      <c r="U846" s="192"/>
      <c r="V846" s="192"/>
      <c r="W846" s="192"/>
      <c r="X846" s="192"/>
      <c r="Y846" s="192"/>
      <c r="Z846" s="192"/>
    </row>
    <row r="847" spans="1:26" ht="17.25" customHeight="1" x14ac:dyDescent="0.2">
      <c r="A847" s="258"/>
      <c r="B847" s="192"/>
      <c r="C847" s="192"/>
      <c r="D847" s="192"/>
      <c r="E847" s="192"/>
      <c r="F847" s="218"/>
      <c r="G847" s="192"/>
      <c r="H847" s="192"/>
      <c r="I847" s="192"/>
      <c r="J847" s="192"/>
      <c r="K847" s="192"/>
      <c r="L847" s="192"/>
      <c r="M847" s="192"/>
      <c r="N847" s="192"/>
      <c r="O847" s="192"/>
      <c r="P847" s="192"/>
      <c r="Q847" s="192"/>
      <c r="R847" s="192"/>
      <c r="S847" s="192"/>
      <c r="T847" s="192"/>
      <c r="U847" s="192"/>
      <c r="V847" s="192"/>
      <c r="W847" s="192"/>
      <c r="X847" s="192"/>
      <c r="Y847" s="192"/>
      <c r="Z847" s="192"/>
    </row>
    <row r="848" spans="1:26" ht="17.25" customHeight="1" x14ac:dyDescent="0.2">
      <c r="A848" s="258"/>
      <c r="B848" s="192"/>
      <c r="C848" s="192"/>
      <c r="D848" s="192"/>
      <c r="E848" s="192"/>
      <c r="F848" s="218"/>
      <c r="G848" s="192"/>
      <c r="H848" s="192"/>
      <c r="I848" s="192"/>
      <c r="J848" s="192"/>
      <c r="K848" s="192"/>
      <c r="L848" s="192"/>
      <c r="M848" s="192"/>
      <c r="N848" s="192"/>
      <c r="O848" s="192"/>
      <c r="P848" s="192"/>
      <c r="Q848" s="192"/>
      <c r="R848" s="192"/>
      <c r="S848" s="192"/>
      <c r="T848" s="192"/>
      <c r="U848" s="192"/>
      <c r="V848" s="192"/>
      <c r="W848" s="192"/>
      <c r="X848" s="192"/>
      <c r="Y848" s="192"/>
      <c r="Z848" s="192"/>
    </row>
    <row r="849" spans="1:26" ht="17.25" customHeight="1" x14ac:dyDescent="0.2">
      <c r="A849" s="258"/>
      <c r="B849" s="192"/>
      <c r="C849" s="192"/>
      <c r="D849" s="192"/>
      <c r="E849" s="192"/>
      <c r="F849" s="218"/>
      <c r="G849" s="192"/>
      <c r="H849" s="192"/>
      <c r="I849" s="192"/>
      <c r="J849" s="192"/>
      <c r="K849" s="192"/>
      <c r="L849" s="192"/>
      <c r="M849" s="192"/>
      <c r="N849" s="192"/>
      <c r="O849" s="192"/>
      <c r="P849" s="192"/>
      <c r="Q849" s="192"/>
      <c r="R849" s="192"/>
      <c r="S849" s="192"/>
      <c r="T849" s="192"/>
      <c r="U849" s="192"/>
      <c r="V849" s="192"/>
      <c r="W849" s="192"/>
      <c r="X849" s="192"/>
      <c r="Y849" s="192"/>
      <c r="Z849" s="192"/>
    </row>
    <row r="850" spans="1:26" ht="17.25" customHeight="1" x14ac:dyDescent="0.2">
      <c r="A850" s="258"/>
      <c r="B850" s="192"/>
      <c r="C850" s="192"/>
      <c r="D850" s="192"/>
      <c r="E850" s="192"/>
      <c r="F850" s="218"/>
      <c r="G850" s="192"/>
      <c r="H850" s="192"/>
      <c r="I850" s="192"/>
      <c r="J850" s="192"/>
      <c r="K850" s="192"/>
      <c r="L850" s="192"/>
      <c r="M850" s="192"/>
      <c r="N850" s="192"/>
      <c r="O850" s="192"/>
      <c r="P850" s="192"/>
      <c r="Q850" s="192"/>
      <c r="R850" s="192"/>
      <c r="S850" s="192"/>
      <c r="T850" s="192"/>
      <c r="U850" s="192"/>
      <c r="V850" s="192"/>
      <c r="W850" s="192"/>
      <c r="X850" s="192"/>
      <c r="Y850" s="192"/>
      <c r="Z850" s="192"/>
    </row>
    <row r="851" spans="1:26" ht="17.25" customHeight="1" x14ac:dyDescent="0.2">
      <c r="A851" s="258"/>
      <c r="B851" s="192"/>
      <c r="C851" s="192"/>
      <c r="D851" s="192"/>
      <c r="E851" s="192"/>
      <c r="F851" s="218"/>
      <c r="G851" s="192"/>
      <c r="H851" s="192"/>
      <c r="I851" s="192"/>
      <c r="J851" s="192"/>
      <c r="K851" s="192"/>
      <c r="L851" s="192"/>
      <c r="M851" s="192"/>
      <c r="N851" s="192"/>
      <c r="O851" s="192"/>
      <c r="P851" s="192"/>
      <c r="Q851" s="192"/>
      <c r="R851" s="192"/>
      <c r="S851" s="192"/>
      <c r="T851" s="192"/>
      <c r="U851" s="192"/>
      <c r="V851" s="192"/>
      <c r="W851" s="192"/>
      <c r="X851" s="192"/>
      <c r="Y851" s="192"/>
      <c r="Z851" s="192"/>
    </row>
    <row r="852" spans="1:26" ht="17.25" customHeight="1" x14ac:dyDescent="0.2">
      <c r="A852" s="258"/>
      <c r="B852" s="192"/>
      <c r="C852" s="192"/>
      <c r="D852" s="192"/>
      <c r="E852" s="192"/>
      <c r="F852" s="218"/>
      <c r="G852" s="192"/>
      <c r="H852" s="192"/>
      <c r="I852" s="192"/>
      <c r="J852" s="192"/>
      <c r="K852" s="192"/>
      <c r="L852" s="192"/>
      <c r="M852" s="192"/>
      <c r="N852" s="192"/>
      <c r="O852" s="192"/>
      <c r="P852" s="192"/>
      <c r="Q852" s="192"/>
      <c r="R852" s="192"/>
      <c r="S852" s="192"/>
      <c r="T852" s="192"/>
      <c r="U852" s="192"/>
      <c r="V852" s="192"/>
      <c r="W852" s="192"/>
      <c r="X852" s="192"/>
      <c r="Y852" s="192"/>
      <c r="Z852" s="192"/>
    </row>
    <row r="853" spans="1:26" ht="17.25" customHeight="1" x14ac:dyDescent="0.2">
      <c r="A853" s="258"/>
      <c r="B853" s="192"/>
      <c r="C853" s="192"/>
      <c r="D853" s="192"/>
      <c r="E853" s="192"/>
      <c r="F853" s="218"/>
      <c r="G853" s="192"/>
      <c r="H853" s="192"/>
      <c r="I853" s="192"/>
      <c r="J853" s="192"/>
      <c r="K853" s="192"/>
      <c r="L853" s="192"/>
      <c r="M853" s="192"/>
      <c r="N853" s="192"/>
      <c r="O853" s="192"/>
      <c r="P853" s="192"/>
      <c r="Q853" s="192"/>
      <c r="R853" s="192"/>
      <c r="S853" s="192"/>
      <c r="T853" s="192"/>
      <c r="U853" s="192"/>
      <c r="V853" s="192"/>
      <c r="W853" s="192"/>
      <c r="X853" s="192"/>
      <c r="Y853" s="192"/>
      <c r="Z853" s="192"/>
    </row>
    <row r="854" spans="1:26" ht="17.25" customHeight="1" x14ac:dyDescent="0.2">
      <c r="A854" s="258"/>
      <c r="B854" s="192"/>
      <c r="C854" s="192"/>
      <c r="D854" s="192"/>
      <c r="E854" s="192"/>
      <c r="F854" s="218"/>
      <c r="G854" s="192"/>
      <c r="H854" s="192"/>
      <c r="I854" s="192"/>
      <c r="J854" s="192"/>
      <c r="K854" s="192"/>
      <c r="L854" s="192"/>
      <c r="M854" s="192"/>
      <c r="N854" s="192"/>
      <c r="O854" s="192"/>
      <c r="P854" s="192"/>
      <c r="Q854" s="192"/>
      <c r="R854" s="192"/>
      <c r="S854" s="192"/>
      <c r="T854" s="192"/>
      <c r="U854" s="192"/>
      <c r="V854" s="192"/>
      <c r="W854" s="192"/>
      <c r="X854" s="192"/>
      <c r="Y854" s="192"/>
      <c r="Z854" s="192"/>
    </row>
    <row r="855" spans="1:26" ht="17.25" customHeight="1" x14ac:dyDescent="0.2">
      <c r="A855" s="258"/>
      <c r="B855" s="192"/>
      <c r="C855" s="192"/>
      <c r="D855" s="192"/>
      <c r="E855" s="192"/>
      <c r="F855" s="218"/>
      <c r="G855" s="192"/>
      <c r="H855" s="192"/>
      <c r="I855" s="192"/>
      <c r="J855" s="192"/>
      <c r="K855" s="192"/>
      <c r="L855" s="192"/>
      <c r="M855" s="192"/>
      <c r="N855" s="192"/>
      <c r="O855" s="192"/>
      <c r="P855" s="192"/>
      <c r="Q855" s="192"/>
      <c r="R855" s="192"/>
      <c r="S855" s="192"/>
      <c r="T855" s="192"/>
      <c r="U855" s="192"/>
      <c r="V855" s="192"/>
      <c r="W855" s="192"/>
      <c r="X855" s="192"/>
      <c r="Y855" s="192"/>
      <c r="Z855" s="192"/>
    </row>
    <row r="856" spans="1:26" ht="17.25" customHeight="1" x14ac:dyDescent="0.2">
      <c r="A856" s="258"/>
      <c r="B856" s="192"/>
      <c r="C856" s="192"/>
      <c r="D856" s="192"/>
      <c r="E856" s="192"/>
      <c r="F856" s="218"/>
      <c r="G856" s="192"/>
      <c r="H856" s="192"/>
      <c r="I856" s="192"/>
      <c r="J856" s="192"/>
      <c r="K856" s="192"/>
      <c r="L856" s="192"/>
      <c r="M856" s="192"/>
      <c r="N856" s="192"/>
      <c r="O856" s="192"/>
      <c r="P856" s="192"/>
      <c r="Q856" s="192"/>
      <c r="R856" s="192"/>
      <c r="S856" s="192"/>
      <c r="T856" s="192"/>
      <c r="U856" s="192"/>
      <c r="V856" s="192"/>
      <c r="W856" s="192"/>
      <c r="X856" s="192"/>
      <c r="Y856" s="192"/>
      <c r="Z856" s="192"/>
    </row>
    <row r="857" spans="1:26" ht="17.25" customHeight="1" x14ac:dyDescent="0.2">
      <c r="A857" s="258"/>
      <c r="B857" s="192"/>
      <c r="C857" s="192"/>
      <c r="D857" s="192"/>
      <c r="E857" s="192"/>
      <c r="F857" s="218"/>
      <c r="G857" s="192"/>
      <c r="H857" s="192"/>
      <c r="I857" s="192"/>
      <c r="J857" s="192"/>
      <c r="K857" s="192"/>
      <c r="L857" s="192"/>
      <c r="M857" s="192"/>
      <c r="N857" s="192"/>
      <c r="O857" s="192"/>
      <c r="P857" s="192"/>
      <c r="Q857" s="192"/>
      <c r="R857" s="192"/>
      <c r="S857" s="192"/>
      <c r="T857" s="192"/>
      <c r="U857" s="192"/>
      <c r="V857" s="192"/>
      <c r="W857" s="192"/>
      <c r="X857" s="192"/>
      <c r="Y857" s="192"/>
      <c r="Z857" s="192"/>
    </row>
    <row r="858" spans="1:26" ht="17.25" customHeight="1" x14ac:dyDescent="0.2">
      <c r="A858" s="258"/>
      <c r="B858" s="192"/>
      <c r="C858" s="192"/>
      <c r="D858" s="192"/>
      <c r="E858" s="192"/>
      <c r="F858" s="218"/>
      <c r="G858" s="192"/>
      <c r="H858" s="192"/>
      <c r="I858" s="192"/>
      <c r="J858" s="192"/>
      <c r="K858" s="192"/>
      <c r="L858" s="192"/>
      <c r="M858" s="192"/>
      <c r="N858" s="192"/>
      <c r="O858" s="192"/>
      <c r="P858" s="192"/>
      <c r="Q858" s="192"/>
      <c r="R858" s="192"/>
      <c r="S858" s="192"/>
      <c r="T858" s="192"/>
      <c r="U858" s="192"/>
      <c r="V858" s="192"/>
      <c r="W858" s="192"/>
      <c r="X858" s="192"/>
      <c r="Y858" s="192"/>
      <c r="Z858" s="192"/>
    </row>
    <row r="859" spans="1:26" ht="17.25" customHeight="1" x14ac:dyDescent="0.2">
      <c r="A859" s="258"/>
      <c r="B859" s="192"/>
      <c r="C859" s="192"/>
      <c r="D859" s="192"/>
      <c r="E859" s="192"/>
      <c r="F859" s="218"/>
      <c r="G859" s="192"/>
      <c r="H859" s="192"/>
      <c r="I859" s="192"/>
      <c r="J859" s="192"/>
      <c r="K859" s="192"/>
      <c r="L859" s="192"/>
      <c r="M859" s="192"/>
      <c r="N859" s="192"/>
      <c r="O859" s="192"/>
      <c r="P859" s="192"/>
      <c r="Q859" s="192"/>
      <c r="R859" s="192"/>
      <c r="S859" s="192"/>
      <c r="T859" s="192"/>
      <c r="U859" s="192"/>
      <c r="V859" s="192"/>
      <c r="W859" s="192"/>
      <c r="X859" s="192"/>
      <c r="Y859" s="192"/>
      <c r="Z859" s="192"/>
    </row>
    <row r="860" spans="1:26" ht="17.25" customHeight="1" x14ac:dyDescent="0.2">
      <c r="A860" s="258"/>
      <c r="B860" s="192"/>
      <c r="C860" s="192"/>
      <c r="D860" s="192"/>
      <c r="E860" s="192"/>
      <c r="F860" s="218"/>
      <c r="G860" s="192"/>
      <c r="H860" s="192"/>
      <c r="I860" s="192"/>
      <c r="J860" s="192"/>
      <c r="K860" s="192"/>
      <c r="L860" s="192"/>
      <c r="M860" s="192"/>
      <c r="N860" s="192"/>
      <c r="O860" s="192"/>
      <c r="P860" s="192"/>
      <c r="Q860" s="192"/>
      <c r="R860" s="192"/>
      <c r="S860" s="192"/>
      <c r="T860" s="192"/>
      <c r="U860" s="192"/>
      <c r="V860" s="192"/>
      <c r="W860" s="192"/>
      <c r="X860" s="192"/>
      <c r="Y860" s="192"/>
      <c r="Z860" s="192"/>
    </row>
    <row r="861" spans="1:26" ht="17.25" customHeight="1" x14ac:dyDescent="0.2">
      <c r="A861" s="258"/>
      <c r="B861" s="192"/>
      <c r="C861" s="192"/>
      <c r="D861" s="192"/>
      <c r="E861" s="192"/>
      <c r="F861" s="218"/>
      <c r="G861" s="192"/>
      <c r="H861" s="192"/>
      <c r="I861" s="192"/>
      <c r="J861" s="192"/>
      <c r="K861" s="192"/>
      <c r="L861" s="192"/>
      <c r="M861" s="192"/>
      <c r="N861" s="192"/>
      <c r="O861" s="192"/>
      <c r="P861" s="192"/>
      <c r="Q861" s="192"/>
      <c r="R861" s="192"/>
      <c r="S861" s="192"/>
      <c r="T861" s="192"/>
      <c r="U861" s="192"/>
      <c r="V861" s="192"/>
      <c r="W861" s="192"/>
      <c r="X861" s="192"/>
      <c r="Y861" s="192"/>
      <c r="Z861" s="192"/>
    </row>
    <row r="862" spans="1:26" ht="17.25" customHeight="1" x14ac:dyDescent="0.2">
      <c r="A862" s="258"/>
      <c r="B862" s="192"/>
      <c r="C862" s="192"/>
      <c r="D862" s="192"/>
      <c r="E862" s="192"/>
      <c r="F862" s="218"/>
      <c r="G862" s="192"/>
      <c r="H862" s="192"/>
      <c r="I862" s="192"/>
      <c r="J862" s="192"/>
      <c r="K862" s="192"/>
      <c r="L862" s="192"/>
      <c r="M862" s="192"/>
      <c r="N862" s="192"/>
      <c r="O862" s="192"/>
      <c r="P862" s="192"/>
      <c r="Q862" s="192"/>
      <c r="R862" s="192"/>
      <c r="S862" s="192"/>
      <c r="T862" s="192"/>
      <c r="U862" s="192"/>
      <c r="V862" s="192"/>
      <c r="W862" s="192"/>
      <c r="X862" s="192"/>
      <c r="Y862" s="192"/>
      <c r="Z862" s="192"/>
    </row>
    <row r="863" spans="1:26" ht="17.25" customHeight="1" x14ac:dyDescent="0.2">
      <c r="A863" s="258"/>
      <c r="B863" s="192"/>
      <c r="C863" s="192"/>
      <c r="D863" s="192"/>
      <c r="E863" s="192"/>
      <c r="F863" s="218"/>
      <c r="G863" s="192"/>
      <c r="H863" s="192"/>
      <c r="I863" s="192"/>
      <c r="J863" s="192"/>
      <c r="K863" s="192"/>
      <c r="L863" s="192"/>
      <c r="M863" s="192"/>
      <c r="N863" s="192"/>
      <c r="O863" s="192"/>
      <c r="P863" s="192"/>
      <c r="Q863" s="192"/>
      <c r="R863" s="192"/>
      <c r="S863" s="192"/>
      <c r="T863" s="192"/>
      <c r="U863" s="192"/>
      <c r="V863" s="192"/>
      <c r="W863" s="192"/>
      <c r="X863" s="192"/>
      <c r="Y863" s="192"/>
      <c r="Z863" s="192"/>
    </row>
    <row r="864" spans="1:26" ht="17.25" customHeight="1" x14ac:dyDescent="0.2">
      <c r="A864" s="258"/>
      <c r="B864" s="192"/>
      <c r="C864" s="192"/>
      <c r="D864" s="192"/>
      <c r="E864" s="192"/>
      <c r="F864" s="218"/>
      <c r="G864" s="192"/>
      <c r="H864" s="192"/>
      <c r="I864" s="192"/>
      <c r="J864" s="192"/>
      <c r="K864" s="192"/>
      <c r="L864" s="192"/>
      <c r="M864" s="192"/>
      <c r="N864" s="192"/>
      <c r="O864" s="192"/>
      <c r="P864" s="192"/>
      <c r="Q864" s="192"/>
      <c r="R864" s="192"/>
      <c r="S864" s="192"/>
      <c r="T864" s="192"/>
      <c r="U864" s="192"/>
      <c r="V864" s="192"/>
      <c r="W864" s="192"/>
      <c r="X864" s="192"/>
      <c r="Y864" s="192"/>
      <c r="Z864" s="192"/>
    </row>
    <row r="865" spans="1:26" ht="17.25" customHeight="1" x14ac:dyDescent="0.2">
      <c r="A865" s="258"/>
      <c r="B865" s="192"/>
      <c r="C865" s="192"/>
      <c r="D865" s="192"/>
      <c r="E865" s="192"/>
      <c r="F865" s="218"/>
      <c r="G865" s="192"/>
      <c r="H865" s="192"/>
      <c r="I865" s="192"/>
      <c r="J865" s="192"/>
      <c r="K865" s="192"/>
      <c r="L865" s="192"/>
      <c r="M865" s="192"/>
      <c r="N865" s="192"/>
      <c r="O865" s="192"/>
      <c r="P865" s="192"/>
      <c r="Q865" s="192"/>
      <c r="R865" s="192"/>
      <c r="S865" s="192"/>
      <c r="T865" s="192"/>
      <c r="U865" s="192"/>
      <c r="V865" s="192"/>
      <c r="W865" s="192"/>
      <c r="X865" s="192"/>
      <c r="Y865" s="192"/>
      <c r="Z865" s="192"/>
    </row>
    <row r="866" spans="1:26" ht="17.25" customHeight="1" x14ac:dyDescent="0.2">
      <c r="A866" s="258"/>
      <c r="B866" s="192"/>
      <c r="C866" s="192"/>
      <c r="D866" s="192"/>
      <c r="E866" s="192"/>
      <c r="F866" s="218"/>
      <c r="G866" s="192"/>
      <c r="H866" s="192"/>
      <c r="I866" s="192"/>
      <c r="J866" s="192"/>
      <c r="K866" s="192"/>
      <c r="L866" s="192"/>
      <c r="M866" s="192"/>
      <c r="N866" s="192"/>
      <c r="O866" s="192"/>
      <c r="P866" s="192"/>
      <c r="Q866" s="192"/>
      <c r="R866" s="192"/>
      <c r="S866" s="192"/>
      <c r="T866" s="192"/>
      <c r="U866" s="192"/>
      <c r="V866" s="192"/>
      <c r="W866" s="192"/>
      <c r="X866" s="192"/>
      <c r="Y866" s="192"/>
      <c r="Z866" s="192"/>
    </row>
    <row r="867" spans="1:26" ht="17.25" customHeight="1" x14ac:dyDescent="0.2">
      <c r="A867" s="258"/>
      <c r="B867" s="192"/>
      <c r="C867" s="192"/>
      <c r="D867" s="192"/>
      <c r="E867" s="192"/>
      <c r="F867" s="218"/>
      <c r="G867" s="192"/>
      <c r="H867" s="192"/>
      <c r="I867" s="192"/>
      <c r="J867" s="192"/>
      <c r="K867" s="192"/>
      <c r="L867" s="192"/>
      <c r="M867" s="192"/>
      <c r="N867" s="192"/>
      <c r="O867" s="192"/>
      <c r="P867" s="192"/>
      <c r="Q867" s="192"/>
      <c r="R867" s="192"/>
      <c r="S867" s="192"/>
      <c r="T867" s="192"/>
      <c r="U867" s="192"/>
      <c r="V867" s="192"/>
      <c r="W867" s="192"/>
      <c r="X867" s="192"/>
      <c r="Y867" s="192"/>
      <c r="Z867" s="192"/>
    </row>
    <row r="868" spans="1:26" ht="17.25" customHeight="1" x14ac:dyDescent="0.2">
      <c r="A868" s="258"/>
      <c r="B868" s="192"/>
      <c r="C868" s="192"/>
      <c r="D868" s="192"/>
      <c r="E868" s="192"/>
      <c r="F868" s="218"/>
      <c r="G868" s="192"/>
      <c r="H868" s="192"/>
      <c r="I868" s="192"/>
      <c r="J868" s="192"/>
      <c r="K868" s="192"/>
      <c r="L868" s="192"/>
      <c r="M868" s="192"/>
      <c r="N868" s="192"/>
      <c r="O868" s="192"/>
      <c r="P868" s="192"/>
      <c r="Q868" s="192"/>
      <c r="R868" s="192"/>
      <c r="S868" s="192"/>
      <c r="T868" s="192"/>
      <c r="U868" s="192"/>
      <c r="V868" s="192"/>
      <c r="W868" s="192"/>
      <c r="X868" s="192"/>
      <c r="Y868" s="192"/>
      <c r="Z868" s="192"/>
    </row>
    <row r="869" spans="1:26" ht="17.25" customHeight="1" x14ac:dyDescent="0.2">
      <c r="A869" s="258"/>
      <c r="B869" s="192"/>
      <c r="C869" s="192"/>
      <c r="D869" s="192"/>
      <c r="E869" s="192"/>
      <c r="F869" s="218"/>
      <c r="G869" s="192"/>
      <c r="H869" s="192"/>
      <c r="I869" s="192"/>
      <c r="J869" s="192"/>
      <c r="K869" s="192"/>
      <c r="L869" s="192"/>
      <c r="M869" s="192"/>
      <c r="N869" s="192"/>
      <c r="O869" s="192"/>
      <c r="P869" s="192"/>
      <c r="Q869" s="192"/>
      <c r="R869" s="192"/>
      <c r="S869" s="192"/>
      <c r="T869" s="192"/>
      <c r="U869" s="192"/>
      <c r="V869" s="192"/>
      <c r="W869" s="192"/>
      <c r="X869" s="192"/>
      <c r="Y869" s="192"/>
      <c r="Z869" s="192"/>
    </row>
    <row r="870" spans="1:26" ht="17.25" customHeight="1" x14ac:dyDescent="0.2">
      <c r="A870" s="258"/>
      <c r="B870" s="192"/>
      <c r="C870" s="192"/>
      <c r="D870" s="192"/>
      <c r="E870" s="192"/>
      <c r="F870" s="218"/>
      <c r="G870" s="192"/>
      <c r="H870" s="192"/>
      <c r="I870" s="192"/>
      <c r="J870" s="192"/>
      <c r="K870" s="192"/>
      <c r="L870" s="192"/>
      <c r="M870" s="192"/>
      <c r="N870" s="192"/>
      <c r="O870" s="192"/>
      <c r="P870" s="192"/>
      <c r="Q870" s="192"/>
      <c r="R870" s="192"/>
      <c r="S870" s="192"/>
      <c r="T870" s="192"/>
      <c r="U870" s="192"/>
      <c r="V870" s="192"/>
      <c r="W870" s="192"/>
      <c r="X870" s="192"/>
      <c r="Y870" s="192"/>
      <c r="Z870" s="192"/>
    </row>
    <row r="871" spans="1:26" ht="17.25" customHeight="1" x14ac:dyDescent="0.2">
      <c r="A871" s="258"/>
      <c r="B871" s="192"/>
      <c r="C871" s="192"/>
      <c r="D871" s="192"/>
      <c r="E871" s="192"/>
      <c r="F871" s="218"/>
      <c r="G871" s="192"/>
      <c r="H871" s="192"/>
      <c r="I871" s="192"/>
      <c r="J871" s="192"/>
      <c r="K871" s="192"/>
      <c r="L871" s="192"/>
      <c r="M871" s="192"/>
      <c r="N871" s="192"/>
      <c r="O871" s="192"/>
      <c r="P871" s="192"/>
      <c r="Q871" s="192"/>
      <c r="R871" s="192"/>
      <c r="S871" s="192"/>
      <c r="T871" s="192"/>
      <c r="U871" s="192"/>
      <c r="V871" s="192"/>
      <c r="W871" s="192"/>
      <c r="X871" s="192"/>
      <c r="Y871" s="192"/>
      <c r="Z871" s="192"/>
    </row>
    <row r="872" spans="1:26" ht="17.25" customHeight="1" x14ac:dyDescent="0.2">
      <c r="A872" s="258"/>
      <c r="B872" s="192"/>
      <c r="C872" s="192"/>
      <c r="D872" s="192"/>
      <c r="E872" s="192"/>
      <c r="F872" s="218"/>
      <c r="G872" s="192"/>
      <c r="H872" s="192"/>
      <c r="I872" s="192"/>
      <c r="J872" s="192"/>
      <c r="K872" s="192"/>
      <c r="L872" s="192"/>
      <c r="M872" s="192"/>
      <c r="N872" s="192"/>
      <c r="O872" s="192"/>
      <c r="P872" s="192"/>
      <c r="Q872" s="192"/>
      <c r="R872" s="192"/>
      <c r="S872" s="192"/>
      <c r="T872" s="192"/>
      <c r="U872" s="192"/>
      <c r="V872" s="192"/>
      <c r="W872" s="192"/>
      <c r="X872" s="192"/>
      <c r="Y872" s="192"/>
      <c r="Z872" s="192"/>
    </row>
    <row r="873" spans="1:26" ht="17.25" customHeight="1" x14ac:dyDescent="0.2">
      <c r="A873" s="258"/>
      <c r="B873" s="192"/>
      <c r="C873" s="192"/>
      <c r="D873" s="192"/>
      <c r="E873" s="192"/>
      <c r="F873" s="218"/>
      <c r="G873" s="192"/>
      <c r="H873" s="192"/>
      <c r="I873" s="192"/>
      <c r="J873" s="192"/>
      <c r="K873" s="192"/>
      <c r="L873" s="192"/>
      <c r="M873" s="192"/>
      <c r="N873" s="192"/>
      <c r="O873" s="192"/>
      <c r="P873" s="192"/>
      <c r="Q873" s="192"/>
      <c r="R873" s="192"/>
      <c r="S873" s="192"/>
      <c r="T873" s="192"/>
      <c r="U873" s="192"/>
      <c r="V873" s="192"/>
      <c r="W873" s="192"/>
      <c r="X873" s="192"/>
      <c r="Y873" s="192"/>
      <c r="Z873" s="192"/>
    </row>
    <row r="874" spans="1:26" ht="17.25" customHeight="1" x14ac:dyDescent="0.2">
      <c r="A874" s="258"/>
      <c r="B874" s="192"/>
      <c r="C874" s="192"/>
      <c r="D874" s="192"/>
      <c r="E874" s="192"/>
      <c r="F874" s="218"/>
      <c r="G874" s="192"/>
      <c r="H874" s="192"/>
      <c r="I874" s="192"/>
      <c r="J874" s="192"/>
      <c r="K874" s="192"/>
      <c r="L874" s="192"/>
      <c r="M874" s="192"/>
      <c r="N874" s="192"/>
      <c r="O874" s="192"/>
      <c r="P874" s="192"/>
      <c r="Q874" s="192"/>
      <c r="R874" s="192"/>
      <c r="S874" s="192"/>
      <c r="T874" s="192"/>
      <c r="U874" s="192"/>
      <c r="V874" s="192"/>
      <c r="W874" s="192"/>
      <c r="X874" s="192"/>
      <c r="Y874" s="192"/>
      <c r="Z874" s="192"/>
    </row>
    <row r="875" spans="1:26" ht="17.25" customHeight="1" x14ac:dyDescent="0.2">
      <c r="A875" s="258"/>
      <c r="B875" s="192"/>
      <c r="C875" s="192"/>
      <c r="D875" s="192"/>
      <c r="E875" s="192"/>
      <c r="F875" s="218"/>
      <c r="G875" s="192"/>
      <c r="H875" s="192"/>
      <c r="I875" s="192"/>
      <c r="J875" s="192"/>
      <c r="K875" s="192"/>
      <c r="L875" s="192"/>
      <c r="M875" s="192"/>
      <c r="N875" s="192"/>
      <c r="O875" s="192"/>
      <c r="P875" s="192"/>
      <c r="Q875" s="192"/>
      <c r="R875" s="192"/>
      <c r="S875" s="192"/>
      <c r="T875" s="192"/>
      <c r="U875" s="192"/>
      <c r="V875" s="192"/>
      <c r="W875" s="192"/>
      <c r="X875" s="192"/>
      <c r="Y875" s="192"/>
      <c r="Z875" s="192"/>
    </row>
    <row r="876" spans="1:26" ht="17.25" customHeight="1" x14ac:dyDescent="0.2">
      <c r="A876" s="258"/>
      <c r="B876" s="192"/>
      <c r="C876" s="192"/>
      <c r="D876" s="192"/>
      <c r="E876" s="192"/>
      <c r="F876" s="218"/>
      <c r="G876" s="192"/>
      <c r="H876" s="192"/>
      <c r="I876" s="192"/>
      <c r="J876" s="192"/>
      <c r="K876" s="192"/>
      <c r="L876" s="192"/>
      <c r="M876" s="192"/>
      <c r="N876" s="192"/>
      <c r="O876" s="192"/>
      <c r="P876" s="192"/>
      <c r="Q876" s="192"/>
      <c r="R876" s="192"/>
      <c r="S876" s="192"/>
      <c r="T876" s="192"/>
      <c r="U876" s="192"/>
      <c r="V876" s="192"/>
      <c r="W876" s="192"/>
      <c r="X876" s="192"/>
      <c r="Y876" s="192"/>
      <c r="Z876" s="192"/>
    </row>
    <row r="877" spans="1:26" ht="17.25" customHeight="1" x14ac:dyDescent="0.2">
      <c r="A877" s="258"/>
      <c r="B877" s="192"/>
      <c r="C877" s="192"/>
      <c r="D877" s="192"/>
      <c r="E877" s="192"/>
      <c r="F877" s="218"/>
      <c r="G877" s="192"/>
      <c r="H877" s="192"/>
      <c r="I877" s="192"/>
      <c r="J877" s="192"/>
      <c r="K877" s="192"/>
      <c r="L877" s="192"/>
      <c r="M877" s="192"/>
      <c r="N877" s="192"/>
      <c r="O877" s="192"/>
      <c r="P877" s="192"/>
      <c r="Q877" s="192"/>
      <c r="R877" s="192"/>
      <c r="S877" s="192"/>
      <c r="T877" s="192"/>
      <c r="U877" s="192"/>
      <c r="V877" s="192"/>
      <c r="W877" s="192"/>
      <c r="X877" s="192"/>
      <c r="Y877" s="192"/>
      <c r="Z877" s="192"/>
    </row>
    <row r="878" spans="1:26" ht="17.25" customHeight="1" x14ac:dyDescent="0.2">
      <c r="A878" s="258"/>
      <c r="B878" s="192"/>
      <c r="C878" s="192"/>
      <c r="D878" s="192"/>
      <c r="E878" s="192"/>
      <c r="F878" s="218"/>
      <c r="G878" s="192"/>
      <c r="H878" s="192"/>
      <c r="I878" s="192"/>
      <c r="J878" s="192"/>
      <c r="K878" s="192"/>
      <c r="L878" s="192"/>
      <c r="M878" s="192"/>
      <c r="N878" s="192"/>
      <c r="O878" s="192"/>
      <c r="P878" s="192"/>
      <c r="Q878" s="192"/>
      <c r="R878" s="192"/>
      <c r="S878" s="192"/>
      <c r="T878" s="192"/>
      <c r="U878" s="192"/>
      <c r="V878" s="192"/>
      <c r="W878" s="192"/>
      <c r="X878" s="192"/>
      <c r="Y878" s="192"/>
      <c r="Z878" s="192"/>
    </row>
    <row r="879" spans="1:26" ht="17.25" customHeight="1" x14ac:dyDescent="0.2">
      <c r="A879" s="258"/>
      <c r="B879" s="192"/>
      <c r="C879" s="192"/>
      <c r="D879" s="192"/>
      <c r="E879" s="192"/>
      <c r="F879" s="218"/>
      <c r="G879" s="192"/>
      <c r="H879" s="192"/>
      <c r="I879" s="192"/>
      <c r="J879" s="192"/>
      <c r="K879" s="192"/>
      <c r="L879" s="192"/>
      <c r="M879" s="192"/>
      <c r="N879" s="192"/>
      <c r="O879" s="192"/>
      <c r="P879" s="192"/>
      <c r="Q879" s="192"/>
      <c r="R879" s="192"/>
      <c r="S879" s="192"/>
      <c r="T879" s="192"/>
      <c r="U879" s="192"/>
      <c r="V879" s="192"/>
      <c r="W879" s="192"/>
      <c r="X879" s="192"/>
      <c r="Y879" s="192"/>
      <c r="Z879" s="192"/>
    </row>
    <row r="880" spans="1:26" ht="17.25" customHeight="1" x14ac:dyDescent="0.2">
      <c r="A880" s="258"/>
      <c r="B880" s="192"/>
      <c r="C880" s="192"/>
      <c r="D880" s="192"/>
      <c r="E880" s="192"/>
      <c r="F880" s="218"/>
      <c r="G880" s="192"/>
      <c r="H880" s="192"/>
      <c r="I880" s="192"/>
      <c r="J880" s="192"/>
      <c r="K880" s="192"/>
      <c r="L880" s="192"/>
      <c r="M880" s="192"/>
      <c r="N880" s="192"/>
      <c r="O880" s="192"/>
      <c r="P880" s="192"/>
      <c r="Q880" s="192"/>
      <c r="R880" s="192"/>
      <c r="S880" s="192"/>
      <c r="T880" s="192"/>
      <c r="U880" s="192"/>
      <c r="V880" s="192"/>
      <c r="W880" s="192"/>
      <c r="X880" s="192"/>
      <c r="Y880" s="192"/>
      <c r="Z880" s="192"/>
    </row>
    <row r="881" spans="1:26" ht="17.25" customHeight="1" x14ac:dyDescent="0.2">
      <c r="A881" s="258"/>
      <c r="B881" s="192"/>
      <c r="C881" s="192"/>
      <c r="D881" s="192"/>
      <c r="E881" s="192"/>
      <c r="F881" s="218"/>
      <c r="G881" s="192"/>
      <c r="H881" s="192"/>
      <c r="I881" s="192"/>
      <c r="J881" s="192"/>
      <c r="K881" s="192"/>
      <c r="L881" s="192"/>
      <c r="M881" s="192"/>
      <c r="N881" s="192"/>
      <c r="O881" s="192"/>
      <c r="P881" s="192"/>
      <c r="Q881" s="192"/>
      <c r="R881" s="192"/>
      <c r="S881" s="192"/>
      <c r="T881" s="192"/>
      <c r="U881" s="192"/>
      <c r="V881" s="192"/>
      <c r="W881" s="192"/>
      <c r="X881" s="192"/>
      <c r="Y881" s="192"/>
      <c r="Z881" s="192"/>
    </row>
    <row r="882" spans="1:26" ht="17.25" customHeight="1" x14ac:dyDescent="0.2">
      <c r="A882" s="258"/>
      <c r="B882" s="192"/>
      <c r="C882" s="192"/>
      <c r="D882" s="192"/>
      <c r="E882" s="192"/>
      <c r="F882" s="218"/>
      <c r="G882" s="192"/>
      <c r="H882" s="192"/>
      <c r="I882" s="192"/>
      <c r="J882" s="192"/>
      <c r="K882" s="192"/>
      <c r="L882" s="192"/>
      <c r="M882" s="192"/>
      <c r="N882" s="192"/>
      <c r="O882" s="192"/>
      <c r="P882" s="192"/>
      <c r="Q882" s="192"/>
      <c r="R882" s="192"/>
      <c r="S882" s="192"/>
      <c r="T882" s="192"/>
      <c r="U882" s="192"/>
      <c r="V882" s="192"/>
      <c r="W882" s="192"/>
      <c r="X882" s="192"/>
      <c r="Y882" s="192"/>
      <c r="Z882" s="192"/>
    </row>
    <row r="883" spans="1:26" ht="17.25" customHeight="1" x14ac:dyDescent="0.2">
      <c r="A883" s="258"/>
      <c r="B883" s="192"/>
      <c r="C883" s="192"/>
      <c r="D883" s="192"/>
      <c r="E883" s="192"/>
      <c r="F883" s="218"/>
      <c r="G883" s="192"/>
      <c r="H883" s="192"/>
      <c r="I883" s="192"/>
      <c r="J883" s="192"/>
      <c r="K883" s="192"/>
      <c r="L883" s="192"/>
      <c r="M883" s="192"/>
      <c r="N883" s="192"/>
      <c r="O883" s="192"/>
      <c r="P883" s="192"/>
      <c r="Q883" s="192"/>
      <c r="R883" s="192"/>
      <c r="S883" s="192"/>
      <c r="T883" s="192"/>
      <c r="U883" s="192"/>
      <c r="V883" s="192"/>
      <c r="W883" s="192"/>
      <c r="X883" s="192"/>
      <c r="Y883" s="192"/>
      <c r="Z883" s="192"/>
    </row>
    <row r="884" spans="1:26" ht="17.25" customHeight="1" x14ac:dyDescent="0.2">
      <c r="A884" s="258"/>
      <c r="B884" s="192"/>
      <c r="C884" s="192"/>
      <c r="D884" s="192"/>
      <c r="E884" s="192"/>
      <c r="F884" s="218"/>
      <c r="G884" s="192"/>
      <c r="H884" s="192"/>
      <c r="I884" s="192"/>
      <c r="J884" s="192"/>
      <c r="K884" s="192"/>
      <c r="L884" s="192"/>
      <c r="M884" s="192"/>
      <c r="N884" s="192"/>
      <c r="O884" s="192"/>
      <c r="P884" s="192"/>
      <c r="Q884" s="192"/>
      <c r="R884" s="192"/>
      <c r="S884" s="192"/>
      <c r="T884" s="192"/>
      <c r="U884" s="192"/>
      <c r="V884" s="192"/>
      <c r="W884" s="192"/>
      <c r="X884" s="192"/>
      <c r="Y884" s="192"/>
      <c r="Z884" s="192"/>
    </row>
    <row r="885" spans="1:26" ht="17.25" customHeight="1" x14ac:dyDescent="0.2">
      <c r="A885" s="258"/>
      <c r="B885" s="192"/>
      <c r="C885" s="192"/>
      <c r="D885" s="192"/>
      <c r="E885" s="192"/>
      <c r="F885" s="218"/>
      <c r="G885" s="192"/>
      <c r="H885" s="192"/>
      <c r="I885" s="192"/>
      <c r="J885" s="192"/>
      <c r="K885" s="192"/>
      <c r="L885" s="192"/>
      <c r="M885" s="192"/>
      <c r="N885" s="192"/>
      <c r="O885" s="192"/>
      <c r="P885" s="192"/>
      <c r="Q885" s="192"/>
      <c r="R885" s="192"/>
      <c r="S885" s="192"/>
      <c r="T885" s="192"/>
      <c r="U885" s="192"/>
      <c r="V885" s="192"/>
      <c r="W885" s="192"/>
      <c r="X885" s="192"/>
      <c r="Y885" s="192"/>
      <c r="Z885" s="192"/>
    </row>
    <row r="886" spans="1:26" ht="17.25" customHeight="1" x14ac:dyDescent="0.2">
      <c r="A886" s="258"/>
      <c r="B886" s="192"/>
      <c r="C886" s="192"/>
      <c r="D886" s="192"/>
      <c r="E886" s="192"/>
      <c r="F886" s="218"/>
      <c r="G886" s="192"/>
      <c r="H886" s="192"/>
      <c r="I886" s="192"/>
      <c r="J886" s="192"/>
      <c r="K886" s="192"/>
      <c r="L886" s="192"/>
      <c r="M886" s="192"/>
      <c r="N886" s="192"/>
      <c r="O886" s="192"/>
      <c r="P886" s="192"/>
      <c r="Q886" s="192"/>
      <c r="R886" s="192"/>
      <c r="S886" s="192"/>
      <c r="T886" s="192"/>
      <c r="U886" s="192"/>
      <c r="V886" s="192"/>
      <c r="W886" s="192"/>
      <c r="X886" s="192"/>
      <c r="Y886" s="192"/>
      <c r="Z886" s="192"/>
    </row>
    <row r="887" spans="1:26" ht="17.25" customHeight="1" x14ac:dyDescent="0.2">
      <c r="A887" s="258"/>
      <c r="B887" s="192"/>
      <c r="C887" s="192"/>
      <c r="D887" s="192"/>
      <c r="E887" s="192"/>
      <c r="F887" s="218"/>
      <c r="G887" s="192"/>
      <c r="H887" s="192"/>
      <c r="I887" s="192"/>
      <c r="J887" s="192"/>
      <c r="K887" s="192"/>
      <c r="L887" s="192"/>
      <c r="M887" s="192"/>
      <c r="N887" s="192"/>
      <c r="O887" s="192"/>
      <c r="P887" s="192"/>
      <c r="Q887" s="192"/>
      <c r="R887" s="192"/>
      <c r="S887" s="192"/>
      <c r="T887" s="192"/>
      <c r="U887" s="192"/>
      <c r="V887" s="192"/>
      <c r="W887" s="192"/>
      <c r="X887" s="192"/>
      <c r="Y887" s="192"/>
      <c r="Z887" s="192"/>
    </row>
    <row r="888" spans="1:26" ht="17.25" customHeight="1" x14ac:dyDescent="0.2">
      <c r="A888" s="258"/>
      <c r="B888" s="192"/>
      <c r="C888" s="192"/>
      <c r="D888" s="192"/>
      <c r="E888" s="192"/>
      <c r="F888" s="218"/>
      <c r="G888" s="192"/>
      <c r="H888" s="192"/>
      <c r="I888" s="192"/>
      <c r="J888" s="192"/>
      <c r="K888" s="192"/>
      <c r="L888" s="192"/>
      <c r="M888" s="192"/>
      <c r="N888" s="192"/>
      <c r="O888" s="192"/>
      <c r="P888" s="192"/>
      <c r="Q888" s="192"/>
      <c r="R888" s="192"/>
      <c r="S888" s="192"/>
      <c r="T888" s="192"/>
      <c r="U888" s="192"/>
      <c r="V888" s="192"/>
      <c r="W888" s="192"/>
      <c r="X888" s="192"/>
      <c r="Y888" s="192"/>
      <c r="Z888" s="192"/>
    </row>
    <row r="889" spans="1:26" ht="17.25" customHeight="1" x14ac:dyDescent="0.2">
      <c r="A889" s="258"/>
      <c r="B889" s="192"/>
      <c r="C889" s="192"/>
      <c r="D889" s="192"/>
      <c r="E889" s="192"/>
      <c r="F889" s="218"/>
      <c r="G889" s="192"/>
      <c r="H889" s="192"/>
      <c r="I889" s="192"/>
      <c r="J889" s="192"/>
      <c r="K889" s="192"/>
      <c r="L889" s="192"/>
      <c r="M889" s="192"/>
      <c r="N889" s="192"/>
      <c r="O889" s="192"/>
      <c r="P889" s="192"/>
      <c r="Q889" s="192"/>
      <c r="R889" s="192"/>
      <c r="S889" s="192"/>
      <c r="T889" s="192"/>
      <c r="U889" s="192"/>
      <c r="V889" s="192"/>
      <c r="W889" s="192"/>
      <c r="X889" s="192"/>
      <c r="Y889" s="192"/>
      <c r="Z889" s="192"/>
    </row>
    <row r="890" spans="1:26" ht="17.25" customHeight="1" x14ac:dyDescent="0.2">
      <c r="A890" s="258"/>
      <c r="B890" s="192"/>
      <c r="C890" s="192"/>
      <c r="D890" s="192"/>
      <c r="E890" s="192"/>
      <c r="F890" s="218"/>
      <c r="G890" s="192"/>
      <c r="H890" s="192"/>
      <c r="I890" s="192"/>
      <c r="J890" s="192"/>
      <c r="K890" s="192"/>
      <c r="L890" s="192"/>
      <c r="M890" s="192"/>
      <c r="N890" s="192"/>
      <c r="O890" s="192"/>
      <c r="P890" s="192"/>
      <c r="Q890" s="192"/>
      <c r="R890" s="192"/>
      <c r="S890" s="192"/>
      <c r="T890" s="192"/>
      <c r="U890" s="192"/>
      <c r="V890" s="192"/>
      <c r="W890" s="192"/>
      <c r="X890" s="192"/>
      <c r="Y890" s="192"/>
      <c r="Z890" s="192"/>
    </row>
    <row r="891" spans="1:26" ht="17.25" customHeight="1" x14ac:dyDescent="0.2">
      <c r="A891" s="258"/>
      <c r="B891" s="192"/>
      <c r="C891" s="192"/>
      <c r="D891" s="192"/>
      <c r="E891" s="192"/>
      <c r="F891" s="218"/>
      <c r="G891" s="192"/>
      <c r="H891" s="192"/>
      <c r="I891" s="192"/>
      <c r="J891" s="192"/>
      <c r="K891" s="192"/>
      <c r="L891" s="192"/>
      <c r="M891" s="192"/>
      <c r="N891" s="192"/>
      <c r="O891" s="192"/>
      <c r="P891" s="192"/>
      <c r="Q891" s="192"/>
      <c r="R891" s="192"/>
      <c r="S891" s="192"/>
      <c r="T891" s="192"/>
      <c r="U891" s="192"/>
      <c r="V891" s="192"/>
      <c r="W891" s="192"/>
      <c r="X891" s="192"/>
      <c r="Y891" s="192"/>
      <c r="Z891" s="192"/>
    </row>
    <row r="892" spans="1:26" ht="17.25" customHeight="1" x14ac:dyDescent="0.2">
      <c r="A892" s="258"/>
      <c r="B892" s="192"/>
      <c r="C892" s="192"/>
      <c r="D892" s="192"/>
      <c r="E892" s="192"/>
      <c r="F892" s="218"/>
      <c r="G892" s="192"/>
      <c r="H892" s="192"/>
      <c r="I892" s="192"/>
      <c r="J892" s="192"/>
      <c r="K892" s="192"/>
      <c r="L892" s="192"/>
      <c r="M892" s="192"/>
      <c r="N892" s="192"/>
      <c r="O892" s="192"/>
      <c r="P892" s="192"/>
      <c r="Q892" s="192"/>
      <c r="R892" s="192"/>
      <c r="S892" s="192"/>
      <c r="T892" s="192"/>
      <c r="U892" s="192"/>
      <c r="V892" s="192"/>
      <c r="W892" s="192"/>
      <c r="X892" s="192"/>
      <c r="Y892" s="192"/>
      <c r="Z892" s="192"/>
    </row>
    <row r="893" spans="1:26" ht="17.25" customHeight="1" x14ac:dyDescent="0.2">
      <c r="A893" s="258"/>
      <c r="B893" s="192"/>
      <c r="C893" s="192"/>
      <c r="D893" s="192"/>
      <c r="E893" s="192"/>
      <c r="F893" s="218"/>
      <c r="G893" s="192"/>
      <c r="H893" s="192"/>
      <c r="I893" s="192"/>
      <c r="J893" s="192"/>
      <c r="K893" s="192"/>
      <c r="L893" s="192"/>
      <c r="M893" s="192"/>
      <c r="N893" s="192"/>
      <c r="O893" s="192"/>
      <c r="P893" s="192"/>
      <c r="Q893" s="192"/>
      <c r="R893" s="192"/>
      <c r="S893" s="192"/>
      <c r="T893" s="192"/>
      <c r="U893" s="192"/>
      <c r="V893" s="192"/>
      <c r="W893" s="192"/>
      <c r="X893" s="192"/>
      <c r="Y893" s="192"/>
      <c r="Z893" s="192"/>
    </row>
    <row r="894" spans="1:26" ht="17.25" customHeight="1" x14ac:dyDescent="0.2">
      <c r="A894" s="258"/>
      <c r="B894" s="192"/>
      <c r="C894" s="192"/>
      <c r="D894" s="192"/>
      <c r="E894" s="192"/>
      <c r="F894" s="218"/>
      <c r="G894" s="192"/>
      <c r="H894" s="192"/>
      <c r="I894" s="192"/>
      <c r="J894" s="192"/>
      <c r="K894" s="192"/>
      <c r="L894" s="192"/>
      <c r="M894" s="192"/>
      <c r="N894" s="192"/>
      <c r="O894" s="192"/>
      <c r="P894" s="192"/>
      <c r="Q894" s="192"/>
      <c r="R894" s="192"/>
      <c r="S894" s="192"/>
      <c r="T894" s="192"/>
      <c r="U894" s="192"/>
      <c r="V894" s="192"/>
      <c r="W894" s="192"/>
      <c r="X894" s="192"/>
      <c r="Y894" s="192"/>
      <c r="Z894" s="192"/>
    </row>
    <row r="895" spans="1:26" ht="17.25" customHeight="1" x14ac:dyDescent="0.2">
      <c r="A895" s="258"/>
      <c r="B895" s="192"/>
      <c r="C895" s="192"/>
      <c r="D895" s="192"/>
      <c r="E895" s="192"/>
      <c r="F895" s="218"/>
      <c r="G895" s="192"/>
      <c r="H895" s="192"/>
      <c r="I895" s="192"/>
      <c r="J895" s="192"/>
      <c r="K895" s="192"/>
      <c r="L895" s="192"/>
      <c r="M895" s="192"/>
      <c r="N895" s="192"/>
      <c r="O895" s="192"/>
      <c r="P895" s="192"/>
      <c r="Q895" s="192"/>
      <c r="R895" s="192"/>
      <c r="S895" s="192"/>
      <c r="T895" s="192"/>
      <c r="U895" s="192"/>
      <c r="V895" s="192"/>
      <c r="W895" s="192"/>
      <c r="X895" s="192"/>
      <c r="Y895" s="192"/>
      <c r="Z895" s="192"/>
    </row>
    <row r="896" spans="1:26" ht="17.25" customHeight="1" x14ac:dyDescent="0.2">
      <c r="A896" s="258"/>
      <c r="B896" s="192"/>
      <c r="C896" s="192"/>
      <c r="D896" s="192"/>
      <c r="E896" s="192"/>
      <c r="F896" s="218"/>
      <c r="G896" s="192"/>
      <c r="H896" s="192"/>
      <c r="I896" s="192"/>
      <c r="J896" s="192"/>
      <c r="K896" s="192"/>
      <c r="L896" s="192"/>
      <c r="M896" s="192"/>
      <c r="N896" s="192"/>
      <c r="O896" s="192"/>
      <c r="P896" s="192"/>
      <c r="Q896" s="192"/>
      <c r="R896" s="192"/>
      <c r="S896" s="192"/>
      <c r="T896" s="192"/>
      <c r="U896" s="192"/>
      <c r="V896" s="192"/>
      <c r="W896" s="192"/>
      <c r="X896" s="192"/>
      <c r="Y896" s="192"/>
      <c r="Z896" s="192"/>
    </row>
    <row r="897" spans="1:26" ht="17.25" customHeight="1" x14ac:dyDescent="0.2">
      <c r="A897" s="258"/>
      <c r="B897" s="192"/>
      <c r="C897" s="192"/>
      <c r="D897" s="192"/>
      <c r="E897" s="192"/>
      <c r="F897" s="218"/>
      <c r="G897" s="192"/>
      <c r="H897" s="192"/>
      <c r="I897" s="192"/>
      <c r="J897" s="192"/>
      <c r="K897" s="192"/>
      <c r="L897" s="192"/>
      <c r="M897" s="192"/>
      <c r="N897" s="192"/>
      <c r="O897" s="192"/>
      <c r="P897" s="192"/>
      <c r="Q897" s="192"/>
      <c r="R897" s="192"/>
      <c r="S897" s="192"/>
      <c r="T897" s="192"/>
      <c r="U897" s="192"/>
      <c r="V897" s="192"/>
      <c r="W897" s="192"/>
      <c r="X897" s="192"/>
      <c r="Y897" s="192"/>
      <c r="Z897" s="192"/>
    </row>
    <row r="898" spans="1:26" ht="17.25" customHeight="1" x14ac:dyDescent="0.2">
      <c r="A898" s="258"/>
      <c r="B898" s="192"/>
      <c r="C898" s="192"/>
      <c r="D898" s="192"/>
      <c r="E898" s="192"/>
      <c r="F898" s="218"/>
      <c r="G898" s="192"/>
      <c r="H898" s="192"/>
      <c r="I898" s="192"/>
      <c r="J898" s="192"/>
      <c r="K898" s="192"/>
      <c r="L898" s="192"/>
      <c r="M898" s="192"/>
      <c r="N898" s="192"/>
      <c r="O898" s="192"/>
      <c r="P898" s="192"/>
      <c r="Q898" s="192"/>
      <c r="R898" s="192"/>
      <c r="S898" s="192"/>
      <c r="T898" s="192"/>
      <c r="U898" s="192"/>
      <c r="V898" s="192"/>
      <c r="W898" s="192"/>
      <c r="X898" s="192"/>
      <c r="Y898" s="192"/>
      <c r="Z898" s="192"/>
    </row>
    <row r="899" spans="1:26" ht="17.25" customHeight="1" x14ac:dyDescent="0.2">
      <c r="A899" s="258"/>
      <c r="B899" s="192"/>
      <c r="C899" s="192"/>
      <c r="D899" s="192"/>
      <c r="E899" s="192"/>
      <c r="F899" s="218"/>
      <c r="G899" s="192"/>
      <c r="H899" s="192"/>
      <c r="I899" s="192"/>
      <c r="J899" s="192"/>
      <c r="K899" s="192"/>
      <c r="L899" s="192"/>
      <c r="M899" s="192"/>
      <c r="N899" s="192"/>
      <c r="O899" s="192"/>
      <c r="P899" s="192"/>
      <c r="Q899" s="192"/>
      <c r="R899" s="192"/>
      <c r="S899" s="192"/>
      <c r="T899" s="192"/>
      <c r="U899" s="192"/>
      <c r="V899" s="192"/>
      <c r="W899" s="192"/>
      <c r="X899" s="192"/>
      <c r="Y899" s="192"/>
      <c r="Z899" s="192"/>
    </row>
    <row r="900" spans="1:26" ht="17.25" customHeight="1" x14ac:dyDescent="0.2">
      <c r="A900" s="258"/>
      <c r="B900" s="192"/>
      <c r="C900" s="192"/>
      <c r="D900" s="192"/>
      <c r="E900" s="192"/>
      <c r="F900" s="218"/>
      <c r="G900" s="192"/>
      <c r="H900" s="192"/>
      <c r="I900" s="192"/>
      <c r="J900" s="192"/>
      <c r="K900" s="192"/>
      <c r="L900" s="192"/>
      <c r="M900" s="192"/>
      <c r="N900" s="192"/>
      <c r="O900" s="192"/>
      <c r="P900" s="192"/>
      <c r="Q900" s="192"/>
      <c r="R900" s="192"/>
      <c r="S900" s="192"/>
      <c r="T900" s="192"/>
      <c r="U900" s="192"/>
      <c r="V900" s="192"/>
      <c r="W900" s="192"/>
      <c r="X900" s="192"/>
      <c r="Y900" s="192"/>
      <c r="Z900" s="192"/>
    </row>
    <row r="901" spans="1:26" ht="17.25" customHeight="1" x14ac:dyDescent="0.2">
      <c r="A901" s="258"/>
      <c r="B901" s="192"/>
      <c r="C901" s="192"/>
      <c r="D901" s="192"/>
      <c r="E901" s="192"/>
      <c r="F901" s="218"/>
      <c r="G901" s="192"/>
      <c r="H901" s="192"/>
      <c r="I901" s="192"/>
      <c r="J901" s="192"/>
      <c r="K901" s="192"/>
      <c r="L901" s="192"/>
      <c r="M901" s="192"/>
      <c r="N901" s="192"/>
      <c r="O901" s="192"/>
      <c r="P901" s="192"/>
      <c r="Q901" s="192"/>
      <c r="R901" s="192"/>
      <c r="S901" s="192"/>
      <c r="T901" s="192"/>
      <c r="U901" s="192"/>
      <c r="V901" s="192"/>
      <c r="W901" s="192"/>
      <c r="X901" s="192"/>
      <c r="Y901" s="192"/>
      <c r="Z901" s="192"/>
    </row>
    <row r="902" spans="1:26" ht="17.25" customHeight="1" x14ac:dyDescent="0.2">
      <c r="A902" s="258"/>
      <c r="B902" s="192"/>
      <c r="C902" s="192"/>
      <c r="D902" s="192"/>
      <c r="E902" s="192"/>
      <c r="F902" s="218"/>
      <c r="G902" s="192"/>
      <c r="H902" s="192"/>
      <c r="I902" s="192"/>
      <c r="J902" s="192"/>
      <c r="K902" s="192"/>
      <c r="L902" s="192"/>
      <c r="M902" s="192"/>
      <c r="N902" s="192"/>
      <c r="O902" s="192"/>
      <c r="P902" s="192"/>
      <c r="Q902" s="192"/>
      <c r="R902" s="192"/>
      <c r="S902" s="192"/>
      <c r="T902" s="192"/>
      <c r="U902" s="192"/>
      <c r="V902" s="192"/>
      <c r="W902" s="192"/>
      <c r="X902" s="192"/>
      <c r="Y902" s="192"/>
      <c r="Z902" s="192"/>
    </row>
    <row r="903" spans="1:26" ht="17.25" customHeight="1" x14ac:dyDescent="0.2">
      <c r="A903" s="258"/>
      <c r="B903" s="192"/>
      <c r="C903" s="192"/>
      <c r="D903" s="192"/>
      <c r="E903" s="192"/>
      <c r="F903" s="218"/>
      <c r="G903" s="192"/>
      <c r="H903" s="192"/>
      <c r="I903" s="192"/>
      <c r="J903" s="192"/>
      <c r="K903" s="192"/>
      <c r="L903" s="192"/>
      <c r="M903" s="192"/>
      <c r="N903" s="192"/>
      <c r="O903" s="192"/>
      <c r="P903" s="192"/>
      <c r="Q903" s="192"/>
      <c r="R903" s="192"/>
      <c r="S903" s="192"/>
      <c r="T903" s="192"/>
      <c r="U903" s="192"/>
      <c r="V903" s="192"/>
      <c r="W903" s="192"/>
      <c r="X903" s="192"/>
      <c r="Y903" s="192"/>
      <c r="Z903" s="192"/>
    </row>
    <row r="904" spans="1:26" ht="17.25" customHeight="1" x14ac:dyDescent="0.2">
      <c r="A904" s="258"/>
      <c r="B904" s="192"/>
      <c r="C904" s="192"/>
      <c r="D904" s="192"/>
      <c r="E904" s="192"/>
      <c r="F904" s="218"/>
      <c r="G904" s="192"/>
      <c r="H904" s="192"/>
      <c r="I904" s="192"/>
      <c r="J904" s="192"/>
      <c r="K904" s="192"/>
      <c r="L904" s="192"/>
      <c r="M904" s="192"/>
      <c r="N904" s="192"/>
      <c r="O904" s="192"/>
      <c r="P904" s="192"/>
      <c r="Q904" s="192"/>
      <c r="R904" s="192"/>
      <c r="S904" s="192"/>
      <c r="T904" s="192"/>
      <c r="U904" s="192"/>
      <c r="V904" s="192"/>
      <c r="W904" s="192"/>
      <c r="X904" s="192"/>
      <c r="Y904" s="192"/>
      <c r="Z904" s="192"/>
    </row>
    <row r="905" spans="1:26" ht="17.25" customHeight="1" x14ac:dyDescent="0.2">
      <c r="A905" s="258"/>
      <c r="B905" s="192"/>
      <c r="C905" s="192"/>
      <c r="D905" s="192"/>
      <c r="E905" s="192"/>
      <c r="F905" s="218"/>
      <c r="G905" s="192"/>
      <c r="H905" s="192"/>
      <c r="I905" s="192"/>
      <c r="J905" s="192"/>
      <c r="K905" s="192"/>
      <c r="L905" s="192"/>
      <c r="M905" s="192"/>
      <c r="N905" s="192"/>
      <c r="O905" s="192"/>
      <c r="P905" s="192"/>
      <c r="Q905" s="192"/>
      <c r="R905" s="192"/>
      <c r="S905" s="192"/>
      <c r="T905" s="192"/>
      <c r="U905" s="192"/>
      <c r="V905" s="192"/>
      <c r="W905" s="192"/>
      <c r="X905" s="192"/>
      <c r="Y905" s="192"/>
      <c r="Z905" s="192"/>
    </row>
    <row r="906" spans="1:26" ht="17.25" customHeight="1" x14ac:dyDescent="0.2">
      <c r="A906" s="258"/>
      <c r="B906" s="192"/>
      <c r="C906" s="192"/>
      <c r="D906" s="192"/>
      <c r="E906" s="192"/>
      <c r="F906" s="218"/>
      <c r="G906" s="192"/>
      <c r="H906" s="192"/>
      <c r="I906" s="192"/>
      <c r="J906" s="192"/>
      <c r="K906" s="192"/>
      <c r="L906" s="192"/>
      <c r="M906" s="192"/>
      <c r="N906" s="192"/>
      <c r="O906" s="192"/>
      <c r="P906" s="192"/>
      <c r="Q906" s="192"/>
      <c r="R906" s="192"/>
      <c r="S906" s="192"/>
      <c r="T906" s="192"/>
      <c r="U906" s="192"/>
      <c r="V906" s="192"/>
      <c r="W906" s="192"/>
      <c r="X906" s="192"/>
      <c r="Y906" s="192"/>
      <c r="Z906" s="192"/>
    </row>
    <row r="907" spans="1:26" ht="17.25" customHeight="1" x14ac:dyDescent="0.2">
      <c r="A907" s="258"/>
      <c r="B907" s="192"/>
      <c r="C907" s="192"/>
      <c r="D907" s="192"/>
      <c r="E907" s="192"/>
      <c r="F907" s="218"/>
      <c r="G907" s="192"/>
      <c r="H907" s="192"/>
      <c r="I907" s="192"/>
      <c r="J907" s="192"/>
      <c r="K907" s="192"/>
      <c r="L907" s="192"/>
      <c r="M907" s="192"/>
      <c r="N907" s="192"/>
      <c r="O907" s="192"/>
      <c r="P907" s="192"/>
      <c r="Q907" s="192"/>
      <c r="R907" s="192"/>
      <c r="S907" s="192"/>
      <c r="T907" s="192"/>
      <c r="U907" s="192"/>
      <c r="V907" s="192"/>
      <c r="W907" s="192"/>
      <c r="X907" s="192"/>
      <c r="Y907" s="192"/>
      <c r="Z907" s="192"/>
    </row>
    <row r="908" spans="1:26" ht="17.25" customHeight="1" x14ac:dyDescent="0.2">
      <c r="A908" s="258"/>
      <c r="B908" s="192"/>
      <c r="C908" s="192"/>
      <c r="D908" s="192"/>
      <c r="E908" s="192"/>
      <c r="F908" s="218"/>
      <c r="G908" s="192"/>
      <c r="H908" s="192"/>
      <c r="I908" s="192"/>
      <c r="J908" s="192"/>
      <c r="K908" s="192"/>
      <c r="L908" s="192"/>
      <c r="M908" s="192"/>
      <c r="N908" s="192"/>
      <c r="O908" s="192"/>
      <c r="P908" s="192"/>
      <c r="Q908" s="192"/>
      <c r="R908" s="192"/>
      <c r="S908" s="192"/>
      <c r="T908" s="192"/>
      <c r="U908" s="192"/>
      <c r="V908" s="192"/>
      <c r="W908" s="192"/>
      <c r="X908" s="192"/>
      <c r="Y908" s="192"/>
      <c r="Z908" s="192"/>
    </row>
    <row r="909" spans="1:26" ht="17.25" customHeight="1" x14ac:dyDescent="0.2">
      <c r="A909" s="258"/>
      <c r="B909" s="192"/>
      <c r="C909" s="192"/>
      <c r="D909" s="192"/>
      <c r="E909" s="192"/>
      <c r="F909" s="218"/>
      <c r="G909" s="192"/>
      <c r="H909" s="192"/>
      <c r="I909" s="192"/>
      <c r="J909" s="192"/>
      <c r="K909" s="192"/>
      <c r="L909" s="192"/>
      <c r="M909" s="192"/>
      <c r="N909" s="192"/>
      <c r="O909" s="192"/>
      <c r="P909" s="192"/>
      <c r="Q909" s="192"/>
      <c r="R909" s="192"/>
      <c r="S909" s="192"/>
      <c r="T909" s="192"/>
      <c r="U909" s="192"/>
      <c r="V909" s="192"/>
      <c r="W909" s="192"/>
      <c r="X909" s="192"/>
      <c r="Y909" s="192"/>
      <c r="Z909" s="192"/>
    </row>
    <row r="910" spans="1:26" ht="17.25" customHeight="1" x14ac:dyDescent="0.2">
      <c r="A910" s="258"/>
      <c r="B910" s="192"/>
      <c r="C910" s="192"/>
      <c r="D910" s="192"/>
      <c r="E910" s="192"/>
      <c r="F910" s="218"/>
      <c r="G910" s="192"/>
      <c r="H910" s="192"/>
      <c r="I910" s="192"/>
      <c r="J910" s="192"/>
      <c r="K910" s="192"/>
      <c r="L910" s="192"/>
      <c r="M910" s="192"/>
      <c r="N910" s="192"/>
      <c r="O910" s="192"/>
      <c r="P910" s="192"/>
      <c r="Q910" s="192"/>
      <c r="R910" s="192"/>
      <c r="S910" s="192"/>
      <c r="T910" s="192"/>
      <c r="U910" s="192"/>
      <c r="V910" s="192"/>
      <c r="W910" s="192"/>
      <c r="X910" s="192"/>
      <c r="Y910" s="192"/>
      <c r="Z910" s="192"/>
    </row>
    <row r="911" spans="1:26" ht="17.25" customHeight="1" x14ac:dyDescent="0.2">
      <c r="A911" s="258"/>
      <c r="B911" s="192"/>
      <c r="C911" s="192"/>
      <c r="D911" s="192"/>
      <c r="E911" s="192"/>
      <c r="F911" s="218"/>
      <c r="G911" s="192"/>
      <c r="H911" s="192"/>
      <c r="I911" s="192"/>
      <c r="J911" s="192"/>
      <c r="K911" s="192"/>
      <c r="L911" s="192"/>
      <c r="M911" s="192"/>
      <c r="N911" s="192"/>
      <c r="O911" s="192"/>
      <c r="P911" s="192"/>
      <c r="Q911" s="192"/>
      <c r="R911" s="192"/>
      <c r="S911" s="192"/>
      <c r="T911" s="192"/>
      <c r="U911" s="192"/>
      <c r="V911" s="192"/>
      <c r="W911" s="192"/>
      <c r="X911" s="192"/>
      <c r="Y911" s="192"/>
      <c r="Z911" s="192"/>
    </row>
    <row r="912" spans="1:26" ht="17.25" customHeight="1" x14ac:dyDescent="0.2">
      <c r="A912" s="258"/>
      <c r="B912" s="192"/>
      <c r="C912" s="192"/>
      <c r="D912" s="192"/>
      <c r="E912" s="192"/>
      <c r="F912" s="218"/>
      <c r="G912" s="192"/>
      <c r="H912" s="192"/>
      <c r="I912" s="192"/>
      <c r="J912" s="192"/>
      <c r="K912" s="192"/>
      <c r="L912" s="192"/>
      <c r="M912" s="192"/>
      <c r="N912" s="192"/>
      <c r="O912" s="192"/>
      <c r="P912" s="192"/>
      <c r="Q912" s="192"/>
      <c r="R912" s="192"/>
      <c r="S912" s="192"/>
      <c r="T912" s="192"/>
      <c r="U912" s="192"/>
      <c r="V912" s="192"/>
      <c r="W912" s="192"/>
      <c r="X912" s="192"/>
      <c r="Y912" s="192"/>
      <c r="Z912" s="192"/>
    </row>
    <row r="913" spans="1:26" ht="17.25" customHeight="1" x14ac:dyDescent="0.2">
      <c r="A913" s="258"/>
      <c r="B913" s="192"/>
      <c r="C913" s="192"/>
      <c r="D913" s="192"/>
      <c r="E913" s="192"/>
      <c r="F913" s="218"/>
      <c r="G913" s="192"/>
      <c r="H913" s="192"/>
      <c r="I913" s="192"/>
      <c r="J913" s="192"/>
      <c r="K913" s="192"/>
      <c r="L913" s="192"/>
      <c r="M913" s="192"/>
      <c r="N913" s="192"/>
      <c r="O913" s="192"/>
      <c r="P913" s="192"/>
      <c r="Q913" s="192"/>
      <c r="R913" s="192"/>
      <c r="S913" s="192"/>
      <c r="T913" s="192"/>
      <c r="U913" s="192"/>
      <c r="V913" s="192"/>
      <c r="W913" s="192"/>
      <c r="X913" s="192"/>
      <c r="Y913" s="192"/>
      <c r="Z913" s="192"/>
    </row>
    <row r="914" spans="1:26" ht="17.25" customHeight="1" x14ac:dyDescent="0.2">
      <c r="A914" s="258"/>
      <c r="B914" s="192"/>
      <c r="C914" s="192"/>
      <c r="D914" s="192"/>
      <c r="E914" s="192"/>
      <c r="F914" s="218"/>
      <c r="G914" s="192"/>
      <c r="H914" s="192"/>
      <c r="I914" s="192"/>
      <c r="J914" s="192"/>
      <c r="K914" s="192"/>
      <c r="L914" s="192"/>
      <c r="M914" s="192"/>
      <c r="N914" s="192"/>
      <c r="O914" s="192"/>
      <c r="P914" s="192"/>
      <c r="Q914" s="192"/>
      <c r="R914" s="192"/>
      <c r="S914" s="192"/>
      <c r="T914" s="192"/>
      <c r="U914" s="192"/>
      <c r="V914" s="192"/>
      <c r="W914" s="192"/>
      <c r="X914" s="192"/>
      <c r="Y914" s="192"/>
      <c r="Z914" s="192"/>
    </row>
    <row r="915" spans="1:26" ht="17.25" customHeight="1" x14ac:dyDescent="0.2">
      <c r="A915" s="258"/>
      <c r="B915" s="192"/>
      <c r="C915" s="192"/>
      <c r="D915" s="192"/>
      <c r="E915" s="192"/>
      <c r="F915" s="218"/>
      <c r="G915" s="192"/>
      <c r="H915" s="192"/>
      <c r="I915" s="192"/>
      <c r="J915" s="192"/>
      <c r="K915" s="192"/>
      <c r="L915" s="192"/>
      <c r="M915" s="192"/>
      <c r="N915" s="192"/>
      <c r="O915" s="192"/>
      <c r="P915" s="192"/>
      <c r="Q915" s="192"/>
      <c r="R915" s="192"/>
      <c r="S915" s="192"/>
      <c r="T915" s="192"/>
      <c r="U915" s="192"/>
      <c r="V915" s="192"/>
      <c r="W915" s="192"/>
      <c r="X915" s="192"/>
      <c r="Y915" s="192"/>
      <c r="Z915" s="192"/>
    </row>
    <row r="916" spans="1:26" ht="17.25" customHeight="1" x14ac:dyDescent="0.2">
      <c r="A916" s="258"/>
      <c r="B916" s="192"/>
      <c r="C916" s="192"/>
      <c r="D916" s="192"/>
      <c r="E916" s="192"/>
      <c r="F916" s="218"/>
      <c r="G916" s="192"/>
      <c r="H916" s="192"/>
      <c r="I916" s="192"/>
      <c r="J916" s="192"/>
      <c r="K916" s="192"/>
      <c r="L916" s="192"/>
      <c r="M916" s="192"/>
      <c r="N916" s="192"/>
      <c r="O916" s="192"/>
      <c r="P916" s="192"/>
      <c r="Q916" s="192"/>
      <c r="R916" s="192"/>
      <c r="S916" s="192"/>
      <c r="T916" s="192"/>
      <c r="U916" s="192"/>
      <c r="V916" s="192"/>
      <c r="W916" s="192"/>
      <c r="X916" s="192"/>
      <c r="Y916" s="192"/>
      <c r="Z916" s="192"/>
    </row>
    <row r="917" spans="1:26" ht="17.25" customHeight="1" x14ac:dyDescent="0.2">
      <c r="A917" s="258"/>
      <c r="B917" s="192"/>
      <c r="C917" s="192"/>
      <c r="D917" s="192"/>
      <c r="E917" s="192"/>
      <c r="F917" s="218"/>
      <c r="G917" s="192"/>
      <c r="H917" s="192"/>
      <c r="I917" s="192"/>
      <c r="J917" s="192"/>
      <c r="K917" s="192"/>
      <c r="L917" s="192"/>
      <c r="M917" s="192"/>
      <c r="N917" s="192"/>
      <c r="O917" s="192"/>
      <c r="P917" s="192"/>
      <c r="Q917" s="192"/>
      <c r="R917" s="192"/>
      <c r="S917" s="192"/>
      <c r="T917" s="192"/>
      <c r="U917" s="192"/>
      <c r="V917" s="192"/>
      <c r="W917" s="192"/>
      <c r="X917" s="192"/>
      <c r="Y917" s="192"/>
      <c r="Z917" s="192"/>
    </row>
    <row r="918" spans="1:26" ht="17.25" customHeight="1" x14ac:dyDescent="0.2">
      <c r="A918" s="258"/>
      <c r="B918" s="192"/>
      <c r="C918" s="192"/>
      <c r="D918" s="192"/>
      <c r="E918" s="192"/>
      <c r="F918" s="218"/>
      <c r="G918" s="192"/>
      <c r="H918" s="192"/>
      <c r="I918" s="192"/>
      <c r="J918" s="192"/>
      <c r="K918" s="192"/>
      <c r="L918" s="192"/>
      <c r="M918" s="192"/>
      <c r="N918" s="192"/>
      <c r="O918" s="192"/>
      <c r="P918" s="192"/>
      <c r="Q918" s="192"/>
      <c r="R918" s="192"/>
      <c r="S918" s="192"/>
      <c r="T918" s="192"/>
      <c r="U918" s="192"/>
      <c r="V918" s="192"/>
      <c r="W918" s="192"/>
      <c r="X918" s="192"/>
      <c r="Y918" s="192"/>
      <c r="Z918" s="192"/>
    </row>
    <row r="919" spans="1:26" ht="17.25" customHeight="1" x14ac:dyDescent="0.2">
      <c r="A919" s="258"/>
      <c r="B919" s="192"/>
      <c r="C919" s="192"/>
      <c r="D919" s="192"/>
      <c r="E919" s="192"/>
      <c r="F919" s="218"/>
      <c r="G919" s="192"/>
      <c r="H919" s="192"/>
      <c r="I919" s="192"/>
      <c r="J919" s="192"/>
      <c r="K919" s="192"/>
      <c r="L919" s="192"/>
      <c r="M919" s="192"/>
      <c r="N919" s="192"/>
      <c r="O919" s="192"/>
      <c r="P919" s="192"/>
      <c r="Q919" s="192"/>
      <c r="R919" s="192"/>
      <c r="S919" s="192"/>
      <c r="T919" s="192"/>
      <c r="U919" s="192"/>
      <c r="V919" s="192"/>
      <c r="W919" s="192"/>
      <c r="X919" s="192"/>
      <c r="Y919" s="192"/>
      <c r="Z919" s="192"/>
    </row>
    <row r="920" spans="1:26" ht="17.25" customHeight="1" x14ac:dyDescent="0.2">
      <c r="A920" s="258"/>
      <c r="B920" s="192"/>
      <c r="C920" s="192"/>
      <c r="D920" s="192"/>
      <c r="E920" s="192"/>
      <c r="F920" s="218"/>
      <c r="G920" s="192"/>
      <c r="H920" s="192"/>
      <c r="I920" s="192"/>
      <c r="J920" s="192"/>
      <c r="K920" s="192"/>
      <c r="L920" s="192"/>
      <c r="M920" s="192"/>
      <c r="N920" s="192"/>
      <c r="O920" s="192"/>
      <c r="P920" s="192"/>
      <c r="Q920" s="192"/>
      <c r="R920" s="192"/>
      <c r="S920" s="192"/>
      <c r="T920" s="192"/>
      <c r="U920" s="192"/>
      <c r="V920" s="192"/>
      <c r="W920" s="192"/>
      <c r="X920" s="192"/>
      <c r="Y920" s="192"/>
      <c r="Z920" s="192"/>
    </row>
    <row r="921" spans="1:26" ht="17.25" customHeight="1" x14ac:dyDescent="0.2">
      <c r="A921" s="258"/>
      <c r="B921" s="192"/>
      <c r="C921" s="192"/>
      <c r="D921" s="192"/>
      <c r="E921" s="192"/>
      <c r="F921" s="218"/>
      <c r="G921" s="192"/>
      <c r="H921" s="192"/>
      <c r="I921" s="192"/>
      <c r="J921" s="192"/>
      <c r="K921" s="192"/>
      <c r="L921" s="192"/>
      <c r="M921" s="192"/>
      <c r="N921" s="192"/>
      <c r="O921" s="192"/>
      <c r="P921" s="192"/>
      <c r="Q921" s="192"/>
      <c r="R921" s="192"/>
      <c r="S921" s="192"/>
      <c r="T921" s="192"/>
      <c r="U921" s="192"/>
      <c r="V921" s="192"/>
      <c r="W921" s="192"/>
      <c r="X921" s="192"/>
      <c r="Y921" s="192"/>
      <c r="Z921" s="192"/>
    </row>
    <row r="922" spans="1:26" ht="17.25" customHeight="1" x14ac:dyDescent="0.2">
      <c r="A922" s="258"/>
      <c r="B922" s="192"/>
      <c r="C922" s="192"/>
      <c r="D922" s="192"/>
      <c r="E922" s="192"/>
      <c r="F922" s="218"/>
      <c r="G922" s="192"/>
      <c r="H922" s="192"/>
      <c r="I922" s="192"/>
      <c r="J922" s="192"/>
      <c r="K922" s="192"/>
      <c r="L922" s="192"/>
      <c r="M922" s="192"/>
      <c r="N922" s="192"/>
      <c r="O922" s="192"/>
      <c r="P922" s="192"/>
      <c r="Q922" s="192"/>
      <c r="R922" s="192"/>
      <c r="S922" s="192"/>
      <c r="T922" s="192"/>
      <c r="U922" s="192"/>
      <c r="V922" s="192"/>
      <c r="W922" s="192"/>
      <c r="X922" s="192"/>
      <c r="Y922" s="192"/>
      <c r="Z922" s="192"/>
    </row>
    <row r="923" spans="1:26" ht="17.25" customHeight="1" x14ac:dyDescent="0.2">
      <c r="A923" s="258"/>
      <c r="B923" s="192"/>
      <c r="C923" s="192"/>
      <c r="D923" s="192"/>
      <c r="E923" s="192"/>
      <c r="F923" s="218"/>
      <c r="G923" s="192"/>
      <c r="H923" s="192"/>
      <c r="I923" s="192"/>
      <c r="J923" s="192"/>
      <c r="K923" s="192"/>
      <c r="L923" s="192"/>
      <c r="M923" s="192"/>
      <c r="N923" s="192"/>
      <c r="O923" s="192"/>
      <c r="P923" s="192"/>
      <c r="Q923" s="192"/>
      <c r="R923" s="192"/>
      <c r="S923" s="192"/>
      <c r="T923" s="192"/>
      <c r="U923" s="192"/>
      <c r="V923" s="192"/>
      <c r="W923" s="192"/>
      <c r="X923" s="192"/>
      <c r="Y923" s="192"/>
      <c r="Z923" s="192"/>
    </row>
    <row r="924" spans="1:26" ht="17.25" customHeight="1" x14ac:dyDescent="0.2">
      <c r="A924" s="258"/>
      <c r="B924" s="192"/>
      <c r="C924" s="192"/>
      <c r="D924" s="192"/>
      <c r="E924" s="192"/>
      <c r="F924" s="218"/>
      <c r="G924" s="192"/>
      <c r="H924" s="192"/>
      <c r="I924" s="192"/>
      <c r="J924" s="192"/>
      <c r="K924" s="192"/>
      <c r="L924" s="192"/>
      <c r="M924" s="192"/>
      <c r="N924" s="192"/>
      <c r="O924" s="192"/>
      <c r="P924" s="192"/>
      <c r="Q924" s="192"/>
      <c r="R924" s="192"/>
      <c r="S924" s="192"/>
      <c r="T924" s="192"/>
      <c r="U924" s="192"/>
      <c r="V924" s="192"/>
      <c r="W924" s="192"/>
      <c r="X924" s="192"/>
      <c r="Y924" s="192"/>
      <c r="Z924" s="192"/>
    </row>
    <row r="925" spans="1:26" ht="17.25" customHeight="1" x14ac:dyDescent="0.2">
      <c r="A925" s="258"/>
      <c r="B925" s="192"/>
      <c r="C925" s="192"/>
      <c r="D925" s="192"/>
      <c r="E925" s="192"/>
      <c r="F925" s="218"/>
      <c r="G925" s="192"/>
      <c r="H925" s="192"/>
      <c r="I925" s="192"/>
      <c r="J925" s="192"/>
      <c r="K925" s="192"/>
      <c r="L925" s="192"/>
      <c r="M925" s="192"/>
      <c r="N925" s="192"/>
      <c r="O925" s="192"/>
      <c r="P925" s="192"/>
      <c r="Q925" s="192"/>
      <c r="R925" s="192"/>
      <c r="S925" s="192"/>
      <c r="T925" s="192"/>
      <c r="U925" s="192"/>
      <c r="V925" s="192"/>
      <c r="W925" s="192"/>
      <c r="X925" s="192"/>
      <c r="Y925" s="192"/>
      <c r="Z925" s="192"/>
    </row>
    <row r="926" spans="1:26" ht="17.25" customHeight="1" x14ac:dyDescent="0.2">
      <c r="A926" s="258"/>
      <c r="B926" s="192"/>
      <c r="C926" s="192"/>
      <c r="D926" s="192"/>
      <c r="E926" s="192"/>
      <c r="F926" s="218"/>
      <c r="G926" s="192"/>
      <c r="H926" s="192"/>
      <c r="I926" s="192"/>
      <c r="J926" s="192"/>
      <c r="K926" s="192"/>
      <c r="L926" s="192"/>
      <c r="M926" s="192"/>
      <c r="N926" s="192"/>
      <c r="O926" s="192"/>
      <c r="P926" s="192"/>
      <c r="Q926" s="192"/>
      <c r="R926" s="192"/>
      <c r="S926" s="192"/>
      <c r="T926" s="192"/>
      <c r="U926" s="192"/>
      <c r="V926" s="192"/>
      <c r="W926" s="192"/>
      <c r="X926" s="192"/>
      <c r="Y926" s="192"/>
      <c r="Z926" s="192"/>
    </row>
    <row r="927" spans="1:26" ht="17.25" customHeight="1" x14ac:dyDescent="0.2">
      <c r="A927" s="258"/>
      <c r="B927" s="192"/>
      <c r="C927" s="192"/>
      <c r="D927" s="192"/>
      <c r="E927" s="192"/>
      <c r="F927" s="218"/>
      <c r="G927" s="192"/>
      <c r="H927" s="192"/>
      <c r="I927" s="192"/>
      <c r="J927" s="192"/>
      <c r="K927" s="192"/>
      <c r="L927" s="192"/>
      <c r="M927" s="192"/>
      <c r="N927" s="192"/>
      <c r="O927" s="192"/>
      <c r="P927" s="192"/>
      <c r="Q927" s="192"/>
      <c r="R927" s="192"/>
      <c r="S927" s="192"/>
      <c r="T927" s="192"/>
      <c r="U927" s="192"/>
      <c r="V927" s="192"/>
      <c r="W927" s="192"/>
      <c r="X927" s="192"/>
      <c r="Y927" s="192"/>
      <c r="Z927" s="192"/>
    </row>
    <row r="928" spans="1:26" ht="17.25" customHeight="1" x14ac:dyDescent="0.2">
      <c r="A928" s="258"/>
      <c r="B928" s="192"/>
      <c r="C928" s="192"/>
      <c r="D928" s="192"/>
      <c r="E928" s="192"/>
      <c r="F928" s="218"/>
      <c r="G928" s="192"/>
      <c r="H928" s="192"/>
      <c r="I928" s="192"/>
      <c r="J928" s="192"/>
      <c r="K928" s="192"/>
      <c r="L928" s="192"/>
      <c r="M928" s="192"/>
      <c r="N928" s="192"/>
      <c r="O928" s="192"/>
      <c r="P928" s="192"/>
      <c r="Q928" s="192"/>
      <c r="R928" s="192"/>
      <c r="S928" s="192"/>
      <c r="T928" s="192"/>
      <c r="U928" s="192"/>
      <c r="V928" s="192"/>
      <c r="W928" s="192"/>
      <c r="X928" s="192"/>
      <c r="Y928" s="192"/>
      <c r="Z928" s="192"/>
    </row>
    <row r="929" spans="1:26" ht="17.25" customHeight="1" x14ac:dyDescent="0.2">
      <c r="A929" s="258"/>
      <c r="B929" s="192"/>
      <c r="C929" s="192"/>
      <c r="D929" s="192"/>
      <c r="E929" s="192"/>
      <c r="F929" s="218"/>
      <c r="G929" s="192"/>
      <c r="H929" s="192"/>
      <c r="I929" s="192"/>
      <c r="J929" s="192"/>
      <c r="K929" s="192"/>
      <c r="L929" s="192"/>
      <c r="M929" s="192"/>
      <c r="N929" s="192"/>
      <c r="O929" s="192"/>
      <c r="P929" s="192"/>
      <c r="Q929" s="192"/>
      <c r="R929" s="192"/>
      <c r="S929" s="192"/>
      <c r="T929" s="192"/>
      <c r="U929" s="192"/>
      <c r="V929" s="192"/>
      <c r="W929" s="192"/>
      <c r="X929" s="192"/>
      <c r="Y929" s="192"/>
      <c r="Z929" s="192"/>
    </row>
    <row r="930" spans="1:26" ht="17.25" customHeight="1" x14ac:dyDescent="0.2">
      <c r="A930" s="258"/>
      <c r="B930" s="192"/>
      <c r="C930" s="192"/>
      <c r="D930" s="192"/>
      <c r="E930" s="192"/>
      <c r="F930" s="218"/>
      <c r="G930" s="192"/>
      <c r="H930" s="192"/>
      <c r="I930" s="192"/>
      <c r="J930" s="192"/>
      <c r="K930" s="192"/>
      <c r="L930" s="192"/>
      <c r="M930" s="192"/>
      <c r="N930" s="192"/>
      <c r="O930" s="192"/>
      <c r="P930" s="192"/>
      <c r="Q930" s="192"/>
      <c r="R930" s="192"/>
      <c r="S930" s="192"/>
      <c r="T930" s="192"/>
      <c r="U930" s="192"/>
      <c r="V930" s="192"/>
      <c r="W930" s="192"/>
      <c r="X930" s="192"/>
      <c r="Y930" s="192"/>
      <c r="Z930" s="192"/>
    </row>
    <row r="931" spans="1:26" ht="17.25" customHeight="1" x14ac:dyDescent="0.2">
      <c r="A931" s="258"/>
      <c r="B931" s="192"/>
      <c r="C931" s="192"/>
      <c r="D931" s="192"/>
      <c r="E931" s="192"/>
      <c r="F931" s="218"/>
      <c r="G931" s="192"/>
      <c r="H931" s="192"/>
      <c r="I931" s="192"/>
      <c r="J931" s="192"/>
      <c r="K931" s="192"/>
      <c r="L931" s="192"/>
      <c r="M931" s="192"/>
      <c r="N931" s="192"/>
      <c r="O931" s="192"/>
      <c r="P931" s="192"/>
      <c r="Q931" s="192"/>
      <c r="R931" s="192"/>
      <c r="S931" s="192"/>
      <c r="T931" s="192"/>
      <c r="U931" s="192"/>
      <c r="V931" s="192"/>
      <c r="W931" s="192"/>
      <c r="X931" s="192"/>
      <c r="Y931" s="192"/>
      <c r="Z931" s="192"/>
    </row>
    <row r="932" spans="1:26" ht="17.25" customHeight="1" x14ac:dyDescent="0.2">
      <c r="A932" s="258"/>
      <c r="B932" s="192"/>
      <c r="C932" s="192"/>
      <c r="D932" s="192"/>
      <c r="E932" s="192"/>
      <c r="F932" s="218"/>
      <c r="G932" s="192"/>
      <c r="H932" s="192"/>
      <c r="I932" s="192"/>
      <c r="J932" s="192"/>
      <c r="K932" s="192"/>
      <c r="L932" s="192"/>
      <c r="M932" s="192"/>
      <c r="N932" s="192"/>
      <c r="O932" s="192"/>
      <c r="P932" s="192"/>
      <c r="Q932" s="192"/>
      <c r="R932" s="192"/>
      <c r="S932" s="192"/>
      <c r="T932" s="192"/>
      <c r="U932" s="192"/>
      <c r="V932" s="192"/>
      <c r="W932" s="192"/>
      <c r="X932" s="192"/>
      <c r="Y932" s="192"/>
      <c r="Z932" s="192"/>
    </row>
    <row r="933" spans="1:26" ht="17.25" customHeight="1" x14ac:dyDescent="0.2">
      <c r="A933" s="258"/>
      <c r="B933" s="192"/>
      <c r="C933" s="192"/>
      <c r="D933" s="192"/>
      <c r="E933" s="192"/>
      <c r="F933" s="218"/>
      <c r="G933" s="192"/>
      <c r="H933" s="192"/>
      <c r="I933" s="192"/>
      <c r="J933" s="192"/>
      <c r="K933" s="192"/>
      <c r="L933" s="192"/>
      <c r="M933" s="192"/>
      <c r="N933" s="192"/>
      <c r="O933" s="192"/>
      <c r="P933" s="192"/>
      <c r="Q933" s="192"/>
      <c r="R933" s="192"/>
      <c r="S933" s="192"/>
      <c r="T933" s="192"/>
      <c r="U933" s="192"/>
      <c r="V933" s="192"/>
      <c r="W933" s="192"/>
      <c r="X933" s="192"/>
      <c r="Y933" s="192"/>
      <c r="Z933" s="192"/>
    </row>
    <row r="934" spans="1:26" ht="17.25" customHeight="1" x14ac:dyDescent="0.2">
      <c r="A934" s="258"/>
      <c r="B934" s="192"/>
      <c r="C934" s="192"/>
      <c r="D934" s="192"/>
      <c r="E934" s="192"/>
      <c r="F934" s="218"/>
      <c r="G934" s="192"/>
      <c r="H934" s="192"/>
      <c r="I934" s="192"/>
      <c r="J934" s="192"/>
      <c r="K934" s="192"/>
      <c r="L934" s="192"/>
      <c r="M934" s="192"/>
      <c r="N934" s="192"/>
      <c r="O934" s="192"/>
      <c r="P934" s="192"/>
      <c r="Q934" s="192"/>
      <c r="R934" s="192"/>
      <c r="S934" s="192"/>
      <c r="T934" s="192"/>
      <c r="U934" s="192"/>
      <c r="V934" s="192"/>
      <c r="W934" s="192"/>
      <c r="X934" s="192"/>
      <c r="Y934" s="192"/>
      <c r="Z934" s="192"/>
    </row>
    <row r="935" spans="1:26" ht="17.25" customHeight="1" x14ac:dyDescent="0.2">
      <c r="A935" s="258"/>
      <c r="B935" s="192"/>
      <c r="C935" s="192"/>
      <c r="D935" s="192"/>
      <c r="E935" s="192"/>
      <c r="F935" s="218"/>
      <c r="G935" s="192"/>
      <c r="H935" s="192"/>
      <c r="I935" s="192"/>
      <c r="J935" s="192"/>
      <c r="K935" s="192"/>
      <c r="L935" s="192"/>
      <c r="M935" s="192"/>
      <c r="N935" s="192"/>
      <c r="O935" s="192"/>
      <c r="P935" s="192"/>
      <c r="Q935" s="192"/>
      <c r="R935" s="192"/>
      <c r="S935" s="192"/>
      <c r="T935" s="192"/>
      <c r="U935" s="192"/>
      <c r="V935" s="192"/>
      <c r="W935" s="192"/>
      <c r="X935" s="192"/>
      <c r="Y935" s="192"/>
      <c r="Z935" s="192"/>
    </row>
    <row r="936" spans="1:26" ht="17.25" customHeight="1" x14ac:dyDescent="0.2">
      <c r="A936" s="258"/>
      <c r="B936" s="192"/>
      <c r="C936" s="192"/>
      <c r="D936" s="192"/>
      <c r="E936" s="192"/>
      <c r="F936" s="218"/>
      <c r="G936" s="192"/>
      <c r="H936" s="192"/>
      <c r="I936" s="192"/>
      <c r="J936" s="192"/>
      <c r="K936" s="192"/>
      <c r="L936" s="192"/>
      <c r="M936" s="192"/>
      <c r="N936" s="192"/>
      <c r="O936" s="192"/>
      <c r="P936" s="192"/>
      <c r="Q936" s="192"/>
      <c r="R936" s="192"/>
      <c r="S936" s="192"/>
      <c r="T936" s="192"/>
      <c r="U936" s="192"/>
      <c r="V936" s="192"/>
      <c r="W936" s="192"/>
      <c r="X936" s="192"/>
      <c r="Y936" s="192"/>
      <c r="Z936" s="192"/>
    </row>
    <row r="937" spans="1:26" ht="17.25" customHeight="1" x14ac:dyDescent="0.2">
      <c r="A937" s="258"/>
      <c r="B937" s="192"/>
      <c r="C937" s="192"/>
      <c r="D937" s="192"/>
      <c r="E937" s="192"/>
      <c r="F937" s="218"/>
      <c r="G937" s="192"/>
      <c r="H937" s="192"/>
      <c r="I937" s="192"/>
      <c r="J937" s="192"/>
      <c r="K937" s="192"/>
      <c r="L937" s="192"/>
      <c r="M937" s="192"/>
      <c r="N937" s="192"/>
      <c r="O937" s="192"/>
      <c r="P937" s="192"/>
      <c r="Q937" s="192"/>
      <c r="R937" s="192"/>
      <c r="S937" s="192"/>
      <c r="T937" s="192"/>
      <c r="U937" s="192"/>
      <c r="V937" s="192"/>
      <c r="W937" s="192"/>
      <c r="X937" s="192"/>
      <c r="Y937" s="192"/>
      <c r="Z937" s="192"/>
    </row>
    <row r="938" spans="1:26" ht="17.25" customHeight="1" x14ac:dyDescent="0.2">
      <c r="A938" s="258"/>
      <c r="B938" s="192"/>
      <c r="C938" s="192"/>
      <c r="D938" s="192"/>
      <c r="E938" s="192"/>
      <c r="F938" s="218"/>
      <c r="G938" s="192"/>
      <c r="H938" s="192"/>
      <c r="I938" s="192"/>
      <c r="J938" s="192"/>
      <c r="K938" s="192"/>
      <c r="L938" s="192"/>
      <c r="M938" s="192"/>
      <c r="N938" s="192"/>
      <c r="O938" s="192"/>
      <c r="P938" s="192"/>
      <c r="Q938" s="192"/>
      <c r="R938" s="192"/>
      <c r="S938" s="192"/>
      <c r="T938" s="192"/>
      <c r="U938" s="192"/>
      <c r="V938" s="192"/>
      <c r="W938" s="192"/>
      <c r="X938" s="192"/>
      <c r="Y938" s="192"/>
      <c r="Z938" s="192"/>
    </row>
    <row r="939" spans="1:26" ht="17.25" customHeight="1" x14ac:dyDescent="0.2">
      <c r="A939" s="258"/>
      <c r="B939" s="192"/>
      <c r="C939" s="192"/>
      <c r="D939" s="192"/>
      <c r="E939" s="192"/>
      <c r="F939" s="218"/>
      <c r="G939" s="192"/>
      <c r="H939" s="192"/>
      <c r="I939" s="192"/>
      <c r="J939" s="192"/>
      <c r="K939" s="192"/>
      <c r="L939" s="192"/>
      <c r="M939" s="192"/>
      <c r="N939" s="192"/>
      <c r="O939" s="192"/>
      <c r="P939" s="192"/>
      <c r="Q939" s="192"/>
      <c r="R939" s="192"/>
      <c r="S939" s="192"/>
      <c r="T939" s="192"/>
      <c r="U939" s="192"/>
      <c r="V939" s="192"/>
      <c r="W939" s="192"/>
      <c r="X939" s="192"/>
      <c r="Y939" s="192"/>
      <c r="Z939" s="192"/>
    </row>
    <row r="940" spans="1:26" ht="17.25" customHeight="1" x14ac:dyDescent="0.2">
      <c r="A940" s="258"/>
      <c r="B940" s="192"/>
      <c r="C940" s="192"/>
      <c r="D940" s="192"/>
      <c r="E940" s="192"/>
      <c r="F940" s="218"/>
      <c r="G940" s="192"/>
      <c r="H940" s="192"/>
      <c r="I940" s="192"/>
      <c r="J940" s="192"/>
      <c r="K940" s="192"/>
      <c r="L940" s="192"/>
      <c r="M940" s="192"/>
      <c r="N940" s="192"/>
      <c r="O940" s="192"/>
      <c r="P940" s="192"/>
      <c r="Q940" s="192"/>
      <c r="R940" s="192"/>
      <c r="S940" s="192"/>
      <c r="T940" s="192"/>
      <c r="U940" s="192"/>
      <c r="V940" s="192"/>
      <c r="W940" s="192"/>
      <c r="X940" s="192"/>
      <c r="Y940" s="192"/>
      <c r="Z940" s="192"/>
    </row>
    <row r="941" spans="1:26" ht="17.25" customHeight="1" x14ac:dyDescent="0.2">
      <c r="A941" s="258"/>
      <c r="B941" s="192"/>
      <c r="C941" s="192"/>
      <c r="D941" s="192"/>
      <c r="E941" s="192"/>
      <c r="F941" s="218"/>
      <c r="G941" s="192"/>
      <c r="H941" s="192"/>
      <c r="I941" s="192"/>
      <c r="J941" s="192"/>
      <c r="K941" s="192"/>
      <c r="L941" s="192"/>
      <c r="M941" s="192"/>
      <c r="N941" s="192"/>
      <c r="O941" s="192"/>
      <c r="P941" s="192"/>
      <c r="Q941" s="192"/>
      <c r="R941" s="192"/>
      <c r="S941" s="192"/>
      <c r="T941" s="192"/>
      <c r="U941" s="192"/>
      <c r="V941" s="192"/>
      <c r="W941" s="192"/>
      <c r="X941" s="192"/>
      <c r="Y941" s="192"/>
      <c r="Z941" s="192"/>
    </row>
    <row r="942" spans="1:26" ht="17.25" customHeight="1" x14ac:dyDescent="0.2">
      <c r="A942" s="258"/>
      <c r="B942" s="192"/>
      <c r="C942" s="192"/>
      <c r="D942" s="192"/>
      <c r="E942" s="192"/>
      <c r="F942" s="218"/>
      <c r="G942" s="192"/>
      <c r="H942" s="192"/>
      <c r="I942" s="192"/>
      <c r="J942" s="192"/>
      <c r="K942" s="192"/>
      <c r="L942" s="192"/>
      <c r="M942" s="192"/>
      <c r="N942" s="192"/>
      <c r="O942" s="192"/>
      <c r="P942" s="192"/>
      <c r="Q942" s="192"/>
      <c r="R942" s="192"/>
      <c r="S942" s="192"/>
      <c r="T942" s="192"/>
      <c r="U942" s="192"/>
      <c r="V942" s="192"/>
      <c r="W942" s="192"/>
      <c r="X942" s="192"/>
      <c r="Y942" s="192"/>
      <c r="Z942" s="192"/>
    </row>
    <row r="943" spans="1:26" ht="17.25" customHeight="1" x14ac:dyDescent="0.2">
      <c r="A943" s="258"/>
      <c r="B943" s="192"/>
      <c r="C943" s="192"/>
      <c r="D943" s="192"/>
      <c r="E943" s="192"/>
      <c r="F943" s="218"/>
      <c r="G943" s="192"/>
      <c r="H943" s="192"/>
      <c r="I943" s="192"/>
      <c r="J943" s="192"/>
      <c r="K943" s="192"/>
      <c r="L943" s="192"/>
      <c r="M943" s="192"/>
      <c r="N943" s="192"/>
      <c r="O943" s="192"/>
      <c r="P943" s="192"/>
      <c r="Q943" s="192"/>
      <c r="R943" s="192"/>
      <c r="S943" s="192"/>
      <c r="T943" s="192"/>
      <c r="U943" s="192"/>
      <c r="V943" s="192"/>
      <c r="W943" s="192"/>
      <c r="X943" s="192"/>
      <c r="Y943" s="192"/>
      <c r="Z943" s="192"/>
    </row>
    <row r="944" spans="1:26" ht="17.25" customHeight="1" x14ac:dyDescent="0.2">
      <c r="A944" s="258"/>
      <c r="B944" s="192"/>
      <c r="C944" s="192"/>
      <c r="D944" s="192"/>
      <c r="E944" s="192"/>
      <c r="F944" s="218"/>
      <c r="G944" s="192"/>
      <c r="H944" s="192"/>
      <c r="I944" s="192"/>
      <c r="J944" s="192"/>
      <c r="K944" s="192"/>
      <c r="L944" s="192"/>
      <c r="M944" s="192"/>
      <c r="N944" s="192"/>
      <c r="O944" s="192"/>
      <c r="P944" s="192"/>
      <c r="Q944" s="192"/>
      <c r="R944" s="192"/>
      <c r="S944" s="192"/>
      <c r="T944" s="192"/>
      <c r="U944" s="192"/>
      <c r="V944" s="192"/>
      <c r="W944" s="192"/>
      <c r="X944" s="192"/>
      <c r="Y944" s="192"/>
      <c r="Z944" s="192"/>
    </row>
    <row r="945" spans="1:26" ht="17.25" customHeight="1" x14ac:dyDescent="0.2">
      <c r="A945" s="258"/>
      <c r="B945" s="192"/>
      <c r="C945" s="192"/>
      <c r="D945" s="192"/>
      <c r="E945" s="192"/>
      <c r="F945" s="218"/>
      <c r="G945" s="192"/>
      <c r="H945" s="192"/>
      <c r="I945" s="192"/>
      <c r="J945" s="192"/>
      <c r="K945" s="192"/>
      <c r="L945" s="192"/>
      <c r="M945" s="192"/>
      <c r="N945" s="192"/>
      <c r="O945" s="192"/>
      <c r="P945" s="192"/>
      <c r="Q945" s="192"/>
      <c r="R945" s="192"/>
      <c r="S945" s="192"/>
      <c r="T945" s="192"/>
      <c r="U945" s="192"/>
      <c r="V945" s="192"/>
      <c r="W945" s="192"/>
      <c r="X945" s="192"/>
      <c r="Y945" s="192"/>
      <c r="Z945" s="192"/>
    </row>
    <row r="946" spans="1:26" ht="17.25" customHeight="1" x14ac:dyDescent="0.2">
      <c r="A946" s="258"/>
      <c r="B946" s="192"/>
      <c r="C946" s="192"/>
      <c r="D946" s="192"/>
      <c r="E946" s="192"/>
      <c r="F946" s="218"/>
      <c r="G946" s="192"/>
      <c r="H946" s="192"/>
      <c r="I946" s="192"/>
      <c r="J946" s="192"/>
      <c r="K946" s="192"/>
      <c r="L946" s="192"/>
      <c r="M946" s="192"/>
      <c r="N946" s="192"/>
      <c r="O946" s="192"/>
      <c r="P946" s="192"/>
      <c r="Q946" s="192"/>
      <c r="R946" s="192"/>
      <c r="S946" s="192"/>
      <c r="T946" s="192"/>
      <c r="U946" s="192"/>
      <c r="V946" s="192"/>
      <c r="W946" s="192"/>
      <c r="X946" s="192"/>
      <c r="Y946" s="192"/>
      <c r="Z946" s="192"/>
    </row>
    <row r="947" spans="1:26" ht="17.25" customHeight="1" x14ac:dyDescent="0.2">
      <c r="A947" s="258"/>
      <c r="B947" s="192"/>
      <c r="C947" s="192"/>
      <c r="D947" s="192"/>
      <c r="E947" s="192"/>
      <c r="F947" s="218"/>
      <c r="G947" s="192"/>
      <c r="H947" s="192"/>
      <c r="I947" s="192"/>
      <c r="J947" s="192"/>
      <c r="K947" s="192"/>
      <c r="L947" s="192"/>
      <c r="M947" s="192"/>
      <c r="N947" s="192"/>
      <c r="O947" s="192"/>
      <c r="P947" s="192"/>
      <c r="Q947" s="192"/>
      <c r="R947" s="192"/>
      <c r="S947" s="192"/>
      <c r="T947" s="192"/>
      <c r="U947" s="192"/>
      <c r="V947" s="192"/>
      <c r="W947" s="192"/>
      <c r="X947" s="192"/>
      <c r="Y947" s="192"/>
      <c r="Z947" s="192"/>
    </row>
    <row r="948" spans="1:26" ht="17.25" customHeight="1" x14ac:dyDescent="0.2">
      <c r="A948" s="258"/>
      <c r="B948" s="192"/>
      <c r="C948" s="192"/>
      <c r="D948" s="192"/>
      <c r="E948" s="192"/>
      <c r="F948" s="218"/>
      <c r="G948" s="192"/>
      <c r="H948" s="192"/>
      <c r="I948" s="192"/>
      <c r="J948" s="192"/>
      <c r="K948" s="192"/>
      <c r="L948" s="192"/>
      <c r="M948" s="192"/>
      <c r="N948" s="192"/>
      <c r="O948" s="192"/>
      <c r="P948" s="192"/>
      <c r="Q948" s="192"/>
      <c r="R948" s="192"/>
      <c r="S948" s="192"/>
      <c r="T948" s="192"/>
      <c r="U948" s="192"/>
      <c r="V948" s="192"/>
      <c r="W948" s="192"/>
      <c r="X948" s="192"/>
      <c r="Y948" s="192"/>
      <c r="Z948" s="192"/>
    </row>
    <row r="949" spans="1:26" ht="17.25" customHeight="1" x14ac:dyDescent="0.2">
      <c r="A949" s="258"/>
      <c r="B949" s="192"/>
      <c r="C949" s="192"/>
      <c r="D949" s="192"/>
      <c r="E949" s="192"/>
      <c r="F949" s="218"/>
      <c r="G949" s="192"/>
      <c r="H949" s="192"/>
      <c r="I949" s="192"/>
      <c r="J949" s="192"/>
      <c r="K949" s="192"/>
      <c r="L949" s="192"/>
      <c r="M949" s="192"/>
      <c r="N949" s="192"/>
      <c r="O949" s="192"/>
      <c r="P949" s="192"/>
      <c r="Q949" s="192"/>
      <c r="R949" s="192"/>
      <c r="S949" s="192"/>
      <c r="T949" s="192"/>
      <c r="U949" s="192"/>
      <c r="V949" s="192"/>
      <c r="W949" s="192"/>
      <c r="X949" s="192"/>
      <c r="Y949" s="192"/>
      <c r="Z949" s="192"/>
    </row>
    <row r="950" spans="1:26" ht="17.25" customHeight="1" x14ac:dyDescent="0.2">
      <c r="A950" s="258"/>
      <c r="B950" s="192"/>
      <c r="C950" s="192"/>
      <c r="D950" s="192"/>
      <c r="E950" s="192"/>
      <c r="F950" s="218"/>
      <c r="G950" s="192"/>
      <c r="H950" s="192"/>
      <c r="I950" s="192"/>
      <c r="J950" s="192"/>
      <c r="K950" s="192"/>
      <c r="L950" s="192"/>
      <c r="M950" s="192"/>
      <c r="N950" s="192"/>
      <c r="O950" s="192"/>
      <c r="P950" s="192"/>
      <c r="Q950" s="192"/>
      <c r="R950" s="192"/>
      <c r="S950" s="192"/>
      <c r="T950" s="192"/>
      <c r="U950" s="192"/>
      <c r="V950" s="192"/>
      <c r="W950" s="192"/>
      <c r="X950" s="192"/>
      <c r="Y950" s="192"/>
      <c r="Z950" s="192"/>
    </row>
    <row r="951" spans="1:26" ht="17.25" customHeight="1" x14ac:dyDescent="0.2">
      <c r="A951" s="258"/>
      <c r="B951" s="192"/>
      <c r="C951" s="192"/>
      <c r="D951" s="192"/>
      <c r="E951" s="192"/>
      <c r="F951" s="218"/>
      <c r="G951" s="192"/>
      <c r="H951" s="192"/>
      <c r="I951" s="192"/>
      <c r="J951" s="192"/>
      <c r="K951" s="192"/>
      <c r="L951" s="192"/>
      <c r="M951" s="192"/>
      <c r="N951" s="192"/>
      <c r="O951" s="192"/>
      <c r="P951" s="192"/>
      <c r="Q951" s="192"/>
      <c r="R951" s="192"/>
      <c r="S951" s="192"/>
      <c r="T951" s="192"/>
      <c r="U951" s="192"/>
      <c r="V951" s="192"/>
      <c r="W951" s="192"/>
      <c r="X951" s="192"/>
      <c r="Y951" s="192"/>
      <c r="Z951" s="192"/>
    </row>
    <row r="952" spans="1:26" ht="17.25" customHeight="1" x14ac:dyDescent="0.2">
      <c r="A952" s="258"/>
      <c r="B952" s="192"/>
      <c r="C952" s="192"/>
      <c r="D952" s="192"/>
      <c r="E952" s="192"/>
      <c r="F952" s="218"/>
      <c r="G952" s="192"/>
      <c r="H952" s="192"/>
      <c r="I952" s="192"/>
      <c r="J952" s="192"/>
      <c r="K952" s="192"/>
      <c r="L952" s="192"/>
      <c r="M952" s="192"/>
      <c r="N952" s="192"/>
      <c r="O952" s="192"/>
      <c r="P952" s="192"/>
      <c r="Q952" s="192"/>
      <c r="R952" s="192"/>
      <c r="S952" s="192"/>
      <c r="T952" s="192"/>
      <c r="U952" s="192"/>
      <c r="V952" s="192"/>
      <c r="W952" s="192"/>
      <c r="X952" s="192"/>
      <c r="Y952" s="192"/>
      <c r="Z952" s="192"/>
    </row>
    <row r="953" spans="1:26" ht="17.25" customHeight="1" x14ac:dyDescent="0.2">
      <c r="A953" s="258"/>
      <c r="B953" s="192"/>
      <c r="C953" s="192"/>
      <c r="D953" s="192"/>
      <c r="E953" s="192"/>
      <c r="F953" s="218"/>
      <c r="G953" s="192"/>
      <c r="H953" s="192"/>
      <c r="I953" s="192"/>
      <c r="J953" s="192"/>
      <c r="K953" s="192"/>
      <c r="L953" s="192"/>
      <c r="M953" s="192"/>
      <c r="N953" s="192"/>
      <c r="O953" s="192"/>
      <c r="P953" s="192"/>
      <c r="Q953" s="192"/>
      <c r="R953" s="192"/>
      <c r="S953" s="192"/>
      <c r="T953" s="192"/>
      <c r="U953" s="192"/>
      <c r="V953" s="192"/>
      <c r="W953" s="192"/>
      <c r="X953" s="192"/>
      <c r="Y953" s="192"/>
      <c r="Z953" s="192"/>
    </row>
    <row r="954" spans="1:26" ht="17.25" customHeight="1" x14ac:dyDescent="0.2">
      <c r="A954" s="258"/>
      <c r="B954" s="192"/>
      <c r="C954" s="192"/>
      <c r="D954" s="192"/>
      <c r="E954" s="192"/>
      <c r="F954" s="218"/>
      <c r="G954" s="192"/>
      <c r="H954" s="192"/>
      <c r="I954" s="192"/>
      <c r="J954" s="192"/>
      <c r="K954" s="192"/>
      <c r="L954" s="192"/>
      <c r="M954" s="192"/>
      <c r="N954" s="192"/>
      <c r="O954" s="192"/>
      <c r="P954" s="192"/>
      <c r="Q954" s="192"/>
      <c r="R954" s="192"/>
      <c r="S954" s="192"/>
      <c r="T954" s="192"/>
      <c r="U954" s="192"/>
      <c r="V954" s="192"/>
      <c r="W954" s="192"/>
      <c r="X954" s="192"/>
      <c r="Y954" s="192"/>
      <c r="Z954" s="192"/>
    </row>
    <row r="955" spans="1:26" ht="17.25" customHeight="1" x14ac:dyDescent="0.2">
      <c r="A955" s="258"/>
      <c r="B955" s="192"/>
      <c r="C955" s="192"/>
      <c r="D955" s="192"/>
      <c r="E955" s="192"/>
      <c r="F955" s="218"/>
      <c r="G955" s="192"/>
      <c r="H955" s="192"/>
      <c r="I955" s="192"/>
      <c r="J955" s="192"/>
      <c r="K955" s="192"/>
      <c r="L955" s="192"/>
      <c r="M955" s="192"/>
      <c r="N955" s="192"/>
      <c r="O955" s="192"/>
      <c r="P955" s="192"/>
      <c r="Q955" s="192"/>
      <c r="R955" s="192"/>
      <c r="S955" s="192"/>
      <c r="T955" s="192"/>
      <c r="U955" s="192"/>
      <c r="V955" s="192"/>
      <c r="W955" s="192"/>
      <c r="X955" s="192"/>
      <c r="Y955" s="192"/>
      <c r="Z955" s="192"/>
    </row>
    <row r="956" spans="1:26" ht="17.25" customHeight="1" x14ac:dyDescent="0.2">
      <c r="A956" s="258"/>
      <c r="B956" s="192"/>
      <c r="C956" s="192"/>
      <c r="D956" s="192"/>
      <c r="E956" s="192"/>
      <c r="F956" s="218"/>
      <c r="G956" s="192"/>
      <c r="H956" s="192"/>
      <c r="I956" s="192"/>
      <c r="J956" s="192"/>
      <c r="K956" s="192"/>
      <c r="L956" s="192"/>
      <c r="M956" s="192"/>
      <c r="N956" s="192"/>
      <c r="O956" s="192"/>
      <c r="P956" s="192"/>
      <c r="Q956" s="192"/>
      <c r="R956" s="192"/>
      <c r="S956" s="192"/>
      <c r="T956" s="192"/>
      <c r="U956" s="192"/>
      <c r="V956" s="192"/>
      <c r="W956" s="192"/>
      <c r="X956" s="192"/>
      <c r="Y956" s="192"/>
      <c r="Z956" s="192"/>
    </row>
    <row r="957" spans="1:26" ht="17.25" customHeight="1" x14ac:dyDescent="0.2">
      <c r="A957" s="258"/>
      <c r="B957" s="192"/>
      <c r="C957" s="192"/>
      <c r="D957" s="192"/>
      <c r="E957" s="192"/>
      <c r="F957" s="218"/>
      <c r="G957" s="192"/>
      <c r="H957" s="192"/>
      <c r="I957" s="192"/>
      <c r="J957" s="192"/>
      <c r="K957" s="192"/>
      <c r="L957" s="192"/>
      <c r="M957" s="192"/>
      <c r="N957" s="192"/>
      <c r="O957" s="192"/>
      <c r="P957" s="192"/>
      <c r="Q957" s="192"/>
      <c r="R957" s="192"/>
      <c r="S957" s="192"/>
      <c r="T957" s="192"/>
      <c r="U957" s="192"/>
      <c r="V957" s="192"/>
      <c r="W957" s="192"/>
      <c r="X957" s="192"/>
      <c r="Y957" s="192"/>
      <c r="Z957" s="192"/>
    </row>
    <row r="958" spans="1:26" ht="17.25" customHeight="1" x14ac:dyDescent="0.2">
      <c r="A958" s="258"/>
      <c r="B958" s="192"/>
      <c r="C958" s="192"/>
      <c r="D958" s="192"/>
      <c r="E958" s="192"/>
      <c r="F958" s="218"/>
      <c r="G958" s="192"/>
      <c r="H958" s="192"/>
      <c r="I958" s="192"/>
      <c r="J958" s="192"/>
      <c r="K958" s="192"/>
      <c r="L958" s="192"/>
      <c r="M958" s="192"/>
      <c r="N958" s="192"/>
      <c r="O958" s="192"/>
      <c r="P958" s="192"/>
      <c r="Q958" s="192"/>
      <c r="R958" s="192"/>
      <c r="S958" s="192"/>
      <c r="T958" s="192"/>
      <c r="U958" s="192"/>
      <c r="V958" s="192"/>
      <c r="W958" s="192"/>
      <c r="X958" s="192"/>
      <c r="Y958" s="192"/>
      <c r="Z958" s="192"/>
    </row>
    <row r="959" spans="1:26" ht="17.25" customHeight="1" x14ac:dyDescent="0.2">
      <c r="A959" s="258"/>
      <c r="B959" s="192"/>
      <c r="C959" s="192"/>
      <c r="D959" s="192"/>
      <c r="E959" s="192"/>
      <c r="F959" s="218"/>
      <c r="G959" s="192"/>
      <c r="H959" s="192"/>
      <c r="I959" s="192"/>
      <c r="J959" s="192"/>
      <c r="K959" s="192"/>
      <c r="L959" s="192"/>
      <c r="M959" s="192"/>
      <c r="N959" s="192"/>
      <c r="O959" s="192"/>
      <c r="P959" s="192"/>
      <c r="Q959" s="192"/>
      <c r="R959" s="192"/>
      <c r="S959" s="192"/>
      <c r="T959" s="192"/>
      <c r="U959" s="192"/>
      <c r="V959" s="192"/>
      <c r="W959" s="192"/>
      <c r="X959" s="192"/>
      <c r="Y959" s="192"/>
      <c r="Z959" s="192"/>
    </row>
    <row r="960" spans="1:26" ht="17.25" customHeight="1" x14ac:dyDescent="0.2">
      <c r="A960" s="258"/>
      <c r="B960" s="192"/>
      <c r="C960" s="192"/>
      <c r="D960" s="192"/>
      <c r="E960" s="192"/>
      <c r="F960" s="218"/>
      <c r="G960" s="192"/>
      <c r="H960" s="192"/>
      <c r="I960" s="192"/>
      <c r="J960" s="192"/>
      <c r="K960" s="192"/>
      <c r="L960" s="192"/>
      <c r="M960" s="192"/>
      <c r="N960" s="192"/>
      <c r="O960" s="192"/>
      <c r="P960" s="192"/>
      <c r="Q960" s="192"/>
      <c r="R960" s="192"/>
      <c r="S960" s="192"/>
      <c r="T960" s="192"/>
      <c r="U960" s="192"/>
      <c r="V960" s="192"/>
      <c r="W960" s="192"/>
      <c r="X960" s="192"/>
      <c r="Y960" s="192"/>
      <c r="Z960" s="192"/>
    </row>
    <row r="961" spans="1:26" ht="17.25" customHeight="1" x14ac:dyDescent="0.2">
      <c r="A961" s="258"/>
      <c r="B961" s="192"/>
      <c r="C961" s="192"/>
      <c r="D961" s="192"/>
      <c r="E961" s="192"/>
      <c r="F961" s="218"/>
      <c r="G961" s="192"/>
      <c r="H961" s="192"/>
      <c r="I961" s="192"/>
      <c r="J961" s="192"/>
      <c r="K961" s="192"/>
      <c r="L961" s="192"/>
      <c r="M961" s="192"/>
      <c r="N961" s="192"/>
      <c r="O961" s="192"/>
      <c r="P961" s="192"/>
      <c r="Q961" s="192"/>
      <c r="R961" s="192"/>
      <c r="S961" s="192"/>
      <c r="T961" s="192"/>
      <c r="U961" s="192"/>
      <c r="V961" s="192"/>
      <c r="W961" s="192"/>
      <c r="X961" s="192"/>
      <c r="Y961" s="192"/>
      <c r="Z961" s="192"/>
    </row>
    <row r="962" spans="1:26" ht="17.25" customHeight="1" x14ac:dyDescent="0.2">
      <c r="A962" s="258"/>
      <c r="B962" s="192"/>
      <c r="C962" s="192"/>
      <c r="D962" s="192"/>
      <c r="E962" s="192"/>
      <c r="F962" s="218"/>
      <c r="G962" s="192"/>
      <c r="H962" s="192"/>
      <c r="I962" s="192"/>
      <c r="J962" s="192"/>
      <c r="K962" s="192"/>
      <c r="L962" s="192"/>
      <c r="M962" s="192"/>
      <c r="N962" s="192"/>
      <c r="O962" s="192"/>
      <c r="P962" s="192"/>
      <c r="Q962" s="192"/>
      <c r="R962" s="192"/>
      <c r="S962" s="192"/>
      <c r="T962" s="192"/>
      <c r="U962" s="192"/>
      <c r="V962" s="192"/>
      <c r="W962" s="192"/>
      <c r="X962" s="192"/>
      <c r="Y962" s="192"/>
      <c r="Z962" s="192"/>
    </row>
    <row r="963" spans="1:26" ht="17.25" customHeight="1" x14ac:dyDescent="0.2">
      <c r="A963" s="258"/>
      <c r="B963" s="192"/>
      <c r="C963" s="192"/>
      <c r="D963" s="192"/>
      <c r="E963" s="192"/>
      <c r="F963" s="218"/>
      <c r="G963" s="192"/>
      <c r="H963" s="192"/>
      <c r="I963" s="192"/>
      <c r="J963" s="192"/>
      <c r="K963" s="192"/>
      <c r="L963" s="192"/>
      <c r="M963" s="192"/>
      <c r="N963" s="192"/>
      <c r="O963" s="192"/>
      <c r="P963" s="192"/>
      <c r="Q963" s="192"/>
      <c r="R963" s="192"/>
      <c r="S963" s="192"/>
      <c r="T963" s="192"/>
      <c r="U963" s="192"/>
      <c r="V963" s="192"/>
      <c r="W963" s="192"/>
      <c r="X963" s="192"/>
      <c r="Y963" s="192"/>
      <c r="Z963" s="192"/>
    </row>
    <row r="964" spans="1:26" ht="17.25" customHeight="1" x14ac:dyDescent="0.2">
      <c r="A964" s="258"/>
      <c r="B964" s="192"/>
      <c r="C964" s="192"/>
      <c r="D964" s="192"/>
      <c r="E964" s="192"/>
      <c r="F964" s="218"/>
      <c r="G964" s="192"/>
      <c r="H964" s="192"/>
      <c r="I964" s="192"/>
      <c r="J964" s="192"/>
      <c r="K964" s="192"/>
      <c r="L964" s="192"/>
      <c r="M964" s="192"/>
      <c r="N964" s="192"/>
      <c r="O964" s="192"/>
      <c r="P964" s="192"/>
      <c r="Q964" s="192"/>
      <c r="R964" s="192"/>
      <c r="S964" s="192"/>
      <c r="T964" s="192"/>
      <c r="U964" s="192"/>
      <c r="V964" s="192"/>
      <c r="W964" s="192"/>
      <c r="X964" s="192"/>
      <c r="Y964" s="192"/>
      <c r="Z964" s="192"/>
    </row>
    <row r="965" spans="1:26" ht="17.25" customHeight="1" x14ac:dyDescent="0.2">
      <c r="A965" s="258"/>
      <c r="B965" s="192"/>
      <c r="C965" s="192"/>
      <c r="D965" s="192"/>
      <c r="E965" s="192"/>
      <c r="F965" s="218"/>
      <c r="G965" s="192"/>
      <c r="H965" s="192"/>
      <c r="I965" s="192"/>
      <c r="J965" s="192"/>
      <c r="K965" s="192"/>
      <c r="L965" s="192"/>
      <c r="M965" s="192"/>
      <c r="N965" s="192"/>
      <c r="O965" s="192"/>
      <c r="P965" s="192"/>
      <c r="Q965" s="192"/>
      <c r="R965" s="192"/>
      <c r="S965" s="192"/>
      <c r="T965" s="192"/>
      <c r="U965" s="192"/>
      <c r="V965" s="192"/>
      <c r="W965" s="192"/>
      <c r="X965" s="192"/>
      <c r="Y965" s="192"/>
      <c r="Z965" s="192"/>
    </row>
    <row r="966" spans="1:26" ht="17.25" customHeight="1" x14ac:dyDescent="0.2">
      <c r="A966" s="258"/>
      <c r="B966" s="192"/>
      <c r="C966" s="192"/>
      <c r="D966" s="192"/>
      <c r="E966" s="192"/>
      <c r="F966" s="218"/>
      <c r="G966" s="192"/>
      <c r="H966" s="192"/>
      <c r="I966" s="192"/>
      <c r="J966" s="192"/>
      <c r="K966" s="192"/>
      <c r="L966" s="192"/>
      <c r="M966" s="192"/>
      <c r="N966" s="192"/>
      <c r="O966" s="192"/>
      <c r="P966" s="192"/>
      <c r="Q966" s="192"/>
      <c r="R966" s="192"/>
      <c r="S966" s="192"/>
      <c r="T966" s="192"/>
      <c r="U966" s="192"/>
      <c r="V966" s="192"/>
      <c r="W966" s="192"/>
      <c r="X966" s="192"/>
      <c r="Y966" s="192"/>
      <c r="Z966" s="192"/>
    </row>
    <row r="967" spans="1:26" ht="17.25" customHeight="1" x14ac:dyDescent="0.2">
      <c r="A967" s="258"/>
      <c r="B967" s="192"/>
      <c r="C967" s="192"/>
      <c r="D967" s="192"/>
      <c r="E967" s="192"/>
      <c r="F967" s="218"/>
      <c r="G967" s="192"/>
      <c r="H967" s="192"/>
      <c r="I967" s="192"/>
      <c r="J967" s="192"/>
      <c r="K967" s="192"/>
      <c r="L967" s="192"/>
      <c r="M967" s="192"/>
      <c r="N967" s="192"/>
      <c r="O967" s="192"/>
      <c r="P967" s="192"/>
      <c r="Q967" s="192"/>
      <c r="R967" s="192"/>
      <c r="S967" s="192"/>
      <c r="T967" s="192"/>
      <c r="U967" s="192"/>
      <c r="V967" s="192"/>
      <c r="W967" s="192"/>
      <c r="X967" s="192"/>
      <c r="Y967" s="192"/>
      <c r="Z967" s="192"/>
    </row>
    <row r="968" spans="1:26" ht="17.25" customHeight="1" x14ac:dyDescent="0.2">
      <c r="A968" s="258"/>
      <c r="B968" s="192"/>
      <c r="C968" s="192"/>
      <c r="D968" s="192"/>
      <c r="E968" s="192"/>
      <c r="F968" s="218"/>
      <c r="G968" s="192"/>
      <c r="H968" s="192"/>
      <c r="I968" s="192"/>
      <c r="J968" s="192"/>
      <c r="K968" s="192"/>
      <c r="L968" s="192"/>
      <c r="M968" s="192"/>
      <c r="N968" s="192"/>
      <c r="O968" s="192"/>
      <c r="P968" s="192"/>
      <c r="Q968" s="192"/>
      <c r="R968" s="192"/>
      <c r="S968" s="192"/>
      <c r="T968" s="192"/>
      <c r="U968" s="192"/>
      <c r="V968" s="192"/>
      <c r="W968" s="192"/>
      <c r="X968" s="192"/>
      <c r="Y968" s="192"/>
      <c r="Z968" s="192"/>
    </row>
    <row r="969" spans="1:26" ht="17.25" customHeight="1" x14ac:dyDescent="0.2">
      <c r="A969" s="258"/>
      <c r="B969" s="192"/>
      <c r="C969" s="192"/>
      <c r="D969" s="192"/>
      <c r="E969" s="192"/>
      <c r="F969" s="218"/>
      <c r="G969" s="192"/>
      <c r="H969" s="192"/>
      <c r="I969" s="192"/>
      <c r="J969" s="192"/>
      <c r="K969" s="192"/>
      <c r="L969" s="192"/>
      <c r="M969" s="192"/>
      <c r="N969" s="192"/>
      <c r="O969" s="192"/>
      <c r="P969" s="192"/>
      <c r="Q969" s="192"/>
      <c r="R969" s="192"/>
      <c r="S969" s="192"/>
      <c r="T969" s="192"/>
      <c r="U969" s="192"/>
      <c r="V969" s="192"/>
      <c r="W969" s="192"/>
      <c r="X969" s="192"/>
      <c r="Y969" s="192"/>
      <c r="Z969" s="192"/>
    </row>
    <row r="970" spans="1:26" ht="17.25" customHeight="1" x14ac:dyDescent="0.2">
      <c r="A970" s="258"/>
      <c r="B970" s="192"/>
      <c r="C970" s="192"/>
      <c r="D970" s="192"/>
      <c r="E970" s="192"/>
      <c r="F970" s="218"/>
      <c r="G970" s="192"/>
      <c r="H970" s="192"/>
      <c r="I970" s="192"/>
      <c r="J970" s="192"/>
      <c r="K970" s="192"/>
      <c r="L970" s="192"/>
      <c r="M970" s="192"/>
      <c r="N970" s="192"/>
      <c r="O970" s="192"/>
      <c r="P970" s="192"/>
      <c r="Q970" s="192"/>
      <c r="R970" s="192"/>
      <c r="S970" s="192"/>
      <c r="T970" s="192"/>
      <c r="U970" s="192"/>
      <c r="V970" s="192"/>
      <c r="W970" s="192"/>
      <c r="X970" s="192"/>
      <c r="Y970" s="192"/>
      <c r="Z970" s="192"/>
    </row>
    <row r="971" spans="1:26" ht="17.25" customHeight="1" x14ac:dyDescent="0.2">
      <c r="A971" s="258"/>
      <c r="B971" s="192"/>
      <c r="C971" s="192"/>
      <c r="D971" s="192"/>
      <c r="E971" s="192"/>
      <c r="F971" s="218"/>
      <c r="G971" s="192"/>
      <c r="H971" s="192"/>
      <c r="I971" s="192"/>
      <c r="J971" s="192"/>
      <c r="K971" s="192"/>
      <c r="L971" s="192"/>
      <c r="M971" s="192"/>
      <c r="N971" s="192"/>
      <c r="O971" s="192"/>
      <c r="P971" s="192"/>
      <c r="Q971" s="192"/>
      <c r="R971" s="192"/>
      <c r="S971" s="192"/>
      <c r="T971" s="192"/>
      <c r="U971" s="192"/>
      <c r="V971" s="192"/>
      <c r="W971" s="192"/>
      <c r="X971" s="192"/>
      <c r="Y971" s="192"/>
      <c r="Z971" s="192"/>
    </row>
    <row r="972" spans="1:26" ht="17.25" customHeight="1" x14ac:dyDescent="0.2">
      <c r="A972" s="258"/>
      <c r="B972" s="192"/>
      <c r="C972" s="192"/>
      <c r="D972" s="192"/>
      <c r="E972" s="192"/>
      <c r="F972" s="218"/>
      <c r="G972" s="192"/>
      <c r="H972" s="192"/>
      <c r="I972" s="192"/>
      <c r="J972" s="192"/>
      <c r="K972" s="192"/>
      <c r="L972" s="192"/>
      <c r="M972" s="192"/>
      <c r="N972" s="192"/>
      <c r="O972" s="192"/>
      <c r="P972" s="192"/>
      <c r="Q972" s="192"/>
      <c r="R972" s="192"/>
      <c r="S972" s="192"/>
      <c r="T972" s="192"/>
      <c r="U972" s="192"/>
      <c r="V972" s="192"/>
      <c r="W972" s="192"/>
      <c r="X972" s="192"/>
      <c r="Y972" s="192"/>
      <c r="Z972" s="192"/>
    </row>
    <row r="973" spans="1:26" ht="17.25" customHeight="1" x14ac:dyDescent="0.2">
      <c r="A973" s="258"/>
      <c r="B973" s="192"/>
      <c r="C973" s="192"/>
      <c r="D973" s="192"/>
      <c r="E973" s="192"/>
      <c r="F973" s="218"/>
      <c r="G973" s="192"/>
      <c r="H973" s="192"/>
      <c r="I973" s="192"/>
      <c r="J973" s="192"/>
      <c r="K973" s="192"/>
      <c r="L973" s="192"/>
      <c r="M973" s="192"/>
      <c r="N973" s="192"/>
      <c r="O973" s="192"/>
      <c r="P973" s="192"/>
      <c r="Q973" s="192"/>
      <c r="R973" s="192"/>
      <c r="S973" s="192"/>
      <c r="T973" s="192"/>
      <c r="U973" s="192"/>
      <c r="V973" s="192"/>
      <c r="W973" s="192"/>
      <c r="X973" s="192"/>
      <c r="Y973" s="192"/>
      <c r="Z973" s="192"/>
    </row>
    <row r="974" spans="1:26" ht="17.25" customHeight="1" x14ac:dyDescent="0.2">
      <c r="A974" s="258"/>
      <c r="B974" s="192"/>
      <c r="C974" s="192"/>
      <c r="D974" s="192"/>
      <c r="E974" s="192"/>
      <c r="F974" s="218"/>
      <c r="G974" s="192"/>
      <c r="H974" s="192"/>
      <c r="I974" s="192"/>
      <c r="J974" s="192"/>
      <c r="K974" s="192"/>
      <c r="L974" s="192"/>
      <c r="M974" s="192"/>
      <c r="N974" s="192"/>
      <c r="O974" s="192"/>
      <c r="P974" s="192"/>
      <c r="Q974" s="192"/>
      <c r="R974" s="192"/>
      <c r="S974" s="192"/>
      <c r="T974" s="192"/>
      <c r="U974" s="192"/>
      <c r="V974" s="192"/>
      <c r="W974" s="192"/>
      <c r="X974" s="192"/>
      <c r="Y974" s="192"/>
      <c r="Z974" s="192"/>
    </row>
    <row r="975" spans="1:26" ht="17.25" customHeight="1" x14ac:dyDescent="0.2">
      <c r="A975" s="258"/>
      <c r="B975" s="192"/>
      <c r="C975" s="192"/>
      <c r="D975" s="192"/>
      <c r="E975" s="192"/>
      <c r="F975" s="218"/>
      <c r="G975" s="192"/>
      <c r="H975" s="192"/>
      <c r="I975" s="192"/>
      <c r="J975" s="192"/>
      <c r="K975" s="192"/>
      <c r="L975" s="192"/>
      <c r="M975" s="192"/>
      <c r="N975" s="192"/>
      <c r="O975" s="192"/>
      <c r="P975" s="192"/>
      <c r="Q975" s="192"/>
      <c r="R975" s="192"/>
      <c r="S975" s="192"/>
      <c r="T975" s="192"/>
      <c r="U975" s="192"/>
      <c r="V975" s="192"/>
      <c r="W975" s="192"/>
      <c r="X975" s="192"/>
      <c r="Y975" s="192"/>
      <c r="Z975" s="192"/>
    </row>
    <row r="976" spans="1:26" ht="17.25" customHeight="1" x14ac:dyDescent="0.2">
      <c r="A976" s="258"/>
      <c r="B976" s="192"/>
      <c r="C976" s="192"/>
      <c r="D976" s="192"/>
      <c r="E976" s="192"/>
      <c r="F976" s="218"/>
      <c r="G976" s="192"/>
      <c r="H976" s="192"/>
      <c r="I976" s="192"/>
      <c r="J976" s="192"/>
      <c r="K976" s="192"/>
      <c r="L976" s="192"/>
      <c r="M976" s="192"/>
      <c r="N976" s="192"/>
      <c r="O976" s="192"/>
      <c r="P976" s="192"/>
      <c r="Q976" s="192"/>
      <c r="R976" s="192"/>
      <c r="S976" s="192"/>
      <c r="T976" s="192"/>
      <c r="U976" s="192"/>
      <c r="V976" s="192"/>
      <c r="W976" s="192"/>
      <c r="X976" s="192"/>
      <c r="Y976" s="192"/>
      <c r="Z976" s="192"/>
    </row>
    <row r="977" spans="1:26" ht="17.25" customHeight="1" x14ac:dyDescent="0.2">
      <c r="A977" s="258"/>
      <c r="B977" s="192"/>
      <c r="C977" s="192"/>
      <c r="D977" s="192"/>
      <c r="E977" s="192"/>
      <c r="F977" s="218"/>
      <c r="G977" s="192"/>
      <c r="H977" s="192"/>
      <c r="I977" s="192"/>
      <c r="J977" s="192"/>
      <c r="K977" s="192"/>
      <c r="L977" s="192"/>
      <c r="M977" s="192"/>
      <c r="N977" s="192"/>
      <c r="O977" s="192"/>
      <c r="P977" s="192"/>
      <c r="Q977" s="192"/>
      <c r="R977" s="192"/>
      <c r="S977" s="192"/>
      <c r="T977" s="192"/>
      <c r="U977" s="192"/>
      <c r="V977" s="192"/>
      <c r="W977" s="192"/>
      <c r="X977" s="192"/>
      <c r="Y977" s="192"/>
      <c r="Z977" s="192"/>
    </row>
    <row r="978" spans="1:26" ht="17.25" customHeight="1" x14ac:dyDescent="0.2">
      <c r="A978" s="258"/>
      <c r="B978" s="192"/>
      <c r="C978" s="192"/>
      <c r="D978" s="192"/>
      <c r="E978" s="192"/>
      <c r="F978" s="218"/>
      <c r="G978" s="192"/>
      <c r="H978" s="192"/>
      <c r="I978" s="192"/>
      <c r="J978" s="192"/>
      <c r="K978" s="192"/>
      <c r="L978" s="192"/>
      <c r="M978" s="192"/>
      <c r="N978" s="192"/>
      <c r="O978" s="192"/>
      <c r="P978" s="192"/>
      <c r="Q978" s="192"/>
      <c r="R978" s="192"/>
      <c r="S978" s="192"/>
      <c r="T978" s="192"/>
      <c r="U978" s="192"/>
      <c r="V978" s="192"/>
      <c r="W978" s="192"/>
      <c r="X978" s="192"/>
      <c r="Y978" s="192"/>
      <c r="Z978" s="192"/>
    </row>
    <row r="979" spans="1:26" ht="17.25" customHeight="1" x14ac:dyDescent="0.2">
      <c r="A979" s="258"/>
      <c r="B979" s="192"/>
      <c r="C979" s="192"/>
      <c r="D979" s="192"/>
      <c r="E979" s="192"/>
      <c r="F979" s="218"/>
      <c r="G979" s="192"/>
      <c r="H979" s="192"/>
      <c r="I979" s="192"/>
      <c r="J979" s="192"/>
      <c r="K979" s="192"/>
      <c r="L979" s="192"/>
      <c r="M979" s="192"/>
      <c r="N979" s="192"/>
      <c r="O979" s="192"/>
      <c r="P979" s="192"/>
      <c r="Q979" s="192"/>
      <c r="R979" s="192"/>
      <c r="S979" s="192"/>
      <c r="T979" s="192"/>
      <c r="U979" s="192"/>
      <c r="V979" s="192"/>
      <c r="W979" s="192"/>
      <c r="X979" s="192"/>
      <c r="Y979" s="192"/>
      <c r="Z979" s="192"/>
    </row>
    <row r="980" spans="1:26" ht="17.25" customHeight="1" x14ac:dyDescent="0.2">
      <c r="A980" s="258"/>
      <c r="B980" s="192"/>
      <c r="C980" s="192"/>
      <c r="D980" s="192"/>
      <c r="E980" s="192"/>
      <c r="F980" s="218"/>
      <c r="G980" s="192"/>
      <c r="H980" s="192"/>
      <c r="I980" s="192"/>
      <c r="J980" s="192"/>
      <c r="K980" s="192"/>
      <c r="L980" s="192"/>
      <c r="M980" s="192"/>
      <c r="N980" s="192"/>
      <c r="O980" s="192"/>
      <c r="P980" s="192"/>
      <c r="Q980" s="192"/>
      <c r="R980" s="192"/>
      <c r="S980" s="192"/>
      <c r="T980" s="192"/>
      <c r="U980" s="192"/>
      <c r="V980" s="192"/>
      <c r="W980" s="192"/>
      <c r="X980" s="192"/>
      <c r="Y980" s="192"/>
      <c r="Z980" s="192"/>
    </row>
    <row r="981" spans="1:26" ht="17.25" customHeight="1" x14ac:dyDescent="0.2">
      <c r="A981" s="258"/>
      <c r="B981" s="192"/>
      <c r="C981" s="192"/>
      <c r="D981" s="192"/>
      <c r="E981" s="192"/>
      <c r="F981" s="218"/>
      <c r="G981" s="192"/>
      <c r="H981" s="192"/>
      <c r="I981" s="192"/>
      <c r="J981" s="192"/>
      <c r="K981" s="192"/>
      <c r="L981" s="192"/>
      <c r="M981" s="192"/>
      <c r="N981" s="192"/>
      <c r="O981" s="192"/>
      <c r="P981" s="192"/>
      <c r="Q981" s="192"/>
      <c r="R981" s="192"/>
      <c r="S981" s="192"/>
      <c r="T981" s="192"/>
      <c r="U981" s="192"/>
      <c r="V981" s="192"/>
      <c r="W981" s="192"/>
      <c r="X981" s="192"/>
      <c r="Y981" s="192"/>
      <c r="Z981" s="192"/>
    </row>
    <row r="982" spans="1:26" ht="17.25" customHeight="1" x14ac:dyDescent="0.2">
      <c r="A982" s="258"/>
      <c r="B982" s="192"/>
      <c r="C982" s="192"/>
      <c r="D982" s="192"/>
      <c r="E982" s="192"/>
      <c r="F982" s="218"/>
      <c r="G982" s="192"/>
      <c r="H982" s="192"/>
      <c r="I982" s="192"/>
      <c r="J982" s="192"/>
      <c r="K982" s="192"/>
      <c r="L982" s="192"/>
      <c r="M982" s="192"/>
      <c r="N982" s="192"/>
      <c r="O982" s="192"/>
      <c r="P982" s="192"/>
      <c r="Q982" s="192"/>
      <c r="R982" s="192"/>
      <c r="S982" s="192"/>
      <c r="T982" s="192"/>
      <c r="U982" s="192"/>
      <c r="V982" s="192"/>
      <c r="W982" s="192"/>
      <c r="X982" s="192"/>
      <c r="Y982" s="192"/>
      <c r="Z982" s="192"/>
    </row>
    <row r="983" spans="1:26" ht="17.25" customHeight="1" x14ac:dyDescent="0.2">
      <c r="A983" s="258"/>
      <c r="B983" s="192"/>
      <c r="C983" s="192"/>
      <c r="D983" s="192"/>
      <c r="E983" s="192"/>
      <c r="F983" s="218"/>
      <c r="G983" s="192"/>
      <c r="H983" s="192"/>
      <c r="I983" s="192"/>
      <c r="J983" s="192"/>
      <c r="K983" s="192"/>
      <c r="L983" s="192"/>
      <c r="M983" s="192"/>
      <c r="N983" s="192"/>
      <c r="O983" s="192"/>
      <c r="P983" s="192"/>
      <c r="Q983" s="192"/>
      <c r="R983" s="192"/>
      <c r="S983" s="192"/>
      <c r="T983" s="192"/>
      <c r="U983" s="192"/>
      <c r="V983" s="192"/>
      <c r="W983" s="192"/>
      <c r="X983" s="192"/>
      <c r="Y983" s="192"/>
      <c r="Z983" s="192"/>
    </row>
    <row r="984" spans="1:26" ht="17.25" customHeight="1" x14ac:dyDescent="0.2">
      <c r="A984" s="258"/>
      <c r="B984" s="192"/>
      <c r="C984" s="192"/>
      <c r="D984" s="192"/>
      <c r="E984" s="192"/>
      <c r="F984" s="218"/>
      <c r="G984" s="192"/>
      <c r="H984" s="192"/>
      <c r="I984" s="192"/>
      <c r="J984" s="192"/>
      <c r="K984" s="192"/>
      <c r="L984" s="192"/>
      <c r="M984" s="192"/>
      <c r="N984" s="192"/>
      <c r="O984" s="192"/>
      <c r="P984" s="192"/>
      <c r="Q984" s="192"/>
      <c r="R984" s="192"/>
      <c r="S984" s="192"/>
      <c r="T984" s="192"/>
      <c r="U984" s="192"/>
      <c r="V984" s="192"/>
      <c r="W984" s="192"/>
      <c r="X984" s="192"/>
      <c r="Y984" s="192"/>
      <c r="Z984" s="192"/>
    </row>
    <row r="985" spans="1:26" ht="17.25" customHeight="1" x14ac:dyDescent="0.2">
      <c r="A985" s="258"/>
      <c r="B985" s="192"/>
      <c r="C985" s="192"/>
      <c r="D985" s="192"/>
      <c r="E985" s="192"/>
      <c r="F985" s="218"/>
      <c r="G985" s="192"/>
      <c r="H985" s="192"/>
      <c r="I985" s="192"/>
      <c r="J985" s="192"/>
      <c r="K985" s="192"/>
      <c r="L985" s="192"/>
      <c r="M985" s="192"/>
      <c r="N985" s="192"/>
      <c r="O985" s="192"/>
      <c r="P985" s="192"/>
      <c r="Q985" s="192"/>
      <c r="R985" s="192"/>
      <c r="S985" s="192"/>
      <c r="T985" s="192"/>
      <c r="U985" s="192"/>
      <c r="V985" s="192"/>
      <c r="W985" s="192"/>
      <c r="X985" s="192"/>
      <c r="Y985" s="192"/>
      <c r="Z985" s="192"/>
    </row>
    <row r="986" spans="1:26" ht="17.25" customHeight="1" x14ac:dyDescent="0.2">
      <c r="A986" s="258"/>
      <c r="B986" s="192"/>
      <c r="C986" s="192"/>
      <c r="D986" s="192"/>
      <c r="E986" s="192"/>
      <c r="F986" s="218"/>
      <c r="G986" s="192"/>
      <c r="H986" s="192"/>
      <c r="I986" s="192"/>
      <c r="J986" s="192"/>
      <c r="K986" s="192"/>
      <c r="L986" s="192"/>
      <c r="M986" s="192"/>
      <c r="N986" s="192"/>
      <c r="O986" s="192"/>
      <c r="P986" s="192"/>
      <c r="Q986" s="192"/>
      <c r="R986" s="192"/>
      <c r="S986" s="192"/>
      <c r="T986" s="192"/>
      <c r="U986" s="192"/>
      <c r="V986" s="192"/>
      <c r="W986" s="192"/>
      <c r="X986" s="192"/>
      <c r="Y986" s="192"/>
      <c r="Z986" s="192"/>
    </row>
    <row r="987" spans="1:26" ht="17.25" customHeight="1" x14ac:dyDescent="0.2">
      <c r="A987" s="258"/>
      <c r="B987" s="192"/>
      <c r="C987" s="192"/>
      <c r="D987" s="192"/>
      <c r="E987" s="192"/>
      <c r="F987" s="218"/>
      <c r="G987" s="192"/>
      <c r="H987" s="192"/>
      <c r="I987" s="192"/>
      <c r="J987" s="192"/>
      <c r="K987" s="192"/>
      <c r="L987" s="192"/>
      <c r="M987" s="192"/>
      <c r="N987" s="192"/>
      <c r="O987" s="192"/>
      <c r="P987" s="192"/>
      <c r="Q987" s="192"/>
      <c r="R987" s="192"/>
      <c r="S987" s="192"/>
      <c r="T987" s="192"/>
      <c r="U987" s="192"/>
      <c r="V987" s="192"/>
      <c r="W987" s="192"/>
      <c r="X987" s="192"/>
      <c r="Y987" s="192"/>
      <c r="Z987" s="192"/>
    </row>
    <row r="988" spans="1:26" ht="17.25" customHeight="1" x14ac:dyDescent="0.2">
      <c r="A988" s="258"/>
      <c r="B988" s="192"/>
      <c r="C988" s="192"/>
      <c r="D988" s="192"/>
      <c r="E988" s="192"/>
      <c r="F988" s="218"/>
      <c r="G988" s="192"/>
      <c r="H988" s="192"/>
      <c r="I988" s="192"/>
      <c r="J988" s="192"/>
      <c r="K988" s="192"/>
      <c r="L988" s="192"/>
      <c r="M988" s="192"/>
      <c r="N988" s="192"/>
      <c r="O988" s="192"/>
      <c r="P988" s="192"/>
      <c r="Q988" s="192"/>
      <c r="R988" s="192"/>
      <c r="S988" s="192"/>
      <c r="T988" s="192"/>
      <c r="U988" s="192"/>
      <c r="V988" s="192"/>
      <c r="W988" s="192"/>
      <c r="X988" s="192"/>
      <c r="Y988" s="192"/>
      <c r="Z988" s="192"/>
    </row>
    <row r="989" spans="1:26" ht="17.25" customHeight="1" x14ac:dyDescent="0.2">
      <c r="A989" s="258"/>
      <c r="B989" s="192"/>
      <c r="C989" s="192"/>
      <c r="D989" s="192"/>
      <c r="E989" s="192"/>
      <c r="F989" s="218"/>
      <c r="G989" s="192"/>
      <c r="H989" s="192"/>
      <c r="I989" s="192"/>
      <c r="J989" s="192"/>
      <c r="K989" s="192"/>
      <c r="L989" s="192"/>
      <c r="M989" s="192"/>
      <c r="N989" s="192"/>
      <c r="O989" s="192"/>
      <c r="P989" s="192"/>
      <c r="Q989" s="192"/>
      <c r="R989" s="192"/>
      <c r="S989" s="192"/>
      <c r="T989" s="192"/>
      <c r="U989" s="192"/>
      <c r="V989" s="192"/>
      <c r="W989" s="192"/>
      <c r="X989" s="192"/>
      <c r="Y989" s="192"/>
      <c r="Z989" s="192"/>
    </row>
    <row r="990" spans="1:26" ht="17.25" customHeight="1" x14ac:dyDescent="0.2">
      <c r="A990" s="258"/>
      <c r="B990" s="192"/>
      <c r="C990" s="192"/>
      <c r="D990" s="192"/>
      <c r="E990" s="192"/>
      <c r="F990" s="218"/>
      <c r="G990" s="192"/>
      <c r="H990" s="192"/>
      <c r="I990" s="192"/>
      <c r="J990" s="192"/>
      <c r="K990" s="192"/>
      <c r="L990" s="192"/>
      <c r="M990" s="192"/>
      <c r="N990" s="192"/>
      <c r="O990" s="192"/>
      <c r="P990" s="192"/>
      <c r="Q990" s="192"/>
      <c r="R990" s="192"/>
      <c r="S990" s="192"/>
      <c r="T990" s="192"/>
      <c r="U990" s="192"/>
      <c r="V990" s="192"/>
      <c r="W990" s="192"/>
      <c r="X990" s="192"/>
      <c r="Y990" s="192"/>
      <c r="Z990" s="192"/>
    </row>
    <row r="991" spans="1:26" ht="17.25" customHeight="1" x14ac:dyDescent="0.2">
      <c r="A991" s="258"/>
      <c r="B991" s="192"/>
      <c r="C991" s="192"/>
      <c r="D991" s="192"/>
      <c r="E991" s="192"/>
      <c r="F991" s="218"/>
      <c r="G991" s="192"/>
      <c r="H991" s="192"/>
      <c r="I991" s="192"/>
      <c r="J991" s="192"/>
      <c r="K991" s="192"/>
      <c r="L991" s="192"/>
      <c r="M991" s="192"/>
      <c r="N991" s="192"/>
      <c r="O991" s="192"/>
      <c r="P991" s="192"/>
      <c r="Q991" s="192"/>
      <c r="R991" s="192"/>
      <c r="S991" s="192"/>
      <c r="T991" s="192"/>
      <c r="U991" s="192"/>
      <c r="V991" s="192"/>
      <c r="W991" s="192"/>
      <c r="X991" s="192"/>
      <c r="Y991" s="192"/>
      <c r="Z991" s="192"/>
    </row>
    <row r="992" spans="1:26" ht="17.25" customHeight="1" x14ac:dyDescent="0.2">
      <c r="A992" s="258"/>
      <c r="B992" s="192"/>
      <c r="C992" s="192"/>
      <c r="D992" s="192"/>
      <c r="E992" s="192"/>
      <c r="F992" s="218"/>
      <c r="G992" s="192"/>
      <c r="H992" s="192"/>
      <c r="I992" s="192"/>
      <c r="J992" s="192"/>
      <c r="K992" s="192"/>
      <c r="L992" s="192"/>
      <c r="M992" s="192"/>
      <c r="N992" s="192"/>
      <c r="O992" s="192"/>
      <c r="P992" s="192"/>
      <c r="Q992" s="192"/>
      <c r="R992" s="192"/>
      <c r="S992" s="192"/>
      <c r="T992" s="192"/>
      <c r="U992" s="192"/>
      <c r="V992" s="192"/>
      <c r="W992" s="192"/>
      <c r="X992" s="192"/>
      <c r="Y992" s="192"/>
      <c r="Z992" s="192"/>
    </row>
    <row r="993" spans="1:26" ht="17.25" customHeight="1" x14ac:dyDescent="0.2">
      <c r="A993" s="258"/>
      <c r="B993" s="192"/>
      <c r="C993" s="192"/>
      <c r="D993" s="192"/>
      <c r="E993" s="192"/>
      <c r="F993" s="218"/>
      <c r="G993" s="192"/>
      <c r="H993" s="192"/>
      <c r="I993" s="192"/>
      <c r="J993" s="192"/>
      <c r="K993" s="192"/>
      <c r="L993" s="192"/>
      <c r="M993" s="192"/>
      <c r="N993" s="192"/>
      <c r="O993" s="192"/>
      <c r="P993" s="192"/>
      <c r="Q993" s="192"/>
      <c r="R993" s="192"/>
      <c r="S993" s="192"/>
      <c r="T993" s="192"/>
      <c r="U993" s="192"/>
      <c r="V993" s="192"/>
      <c r="W993" s="192"/>
      <c r="X993" s="192"/>
      <c r="Y993" s="192"/>
      <c r="Z993" s="192"/>
    </row>
    <row r="994" spans="1:26" ht="17.25" customHeight="1" x14ac:dyDescent="0.2">
      <c r="A994" s="258"/>
      <c r="B994" s="192"/>
      <c r="C994" s="192"/>
      <c r="D994" s="192"/>
      <c r="E994" s="192"/>
      <c r="F994" s="218"/>
      <c r="G994" s="192"/>
      <c r="H994" s="192"/>
      <c r="I994" s="192"/>
      <c r="J994" s="192"/>
      <c r="K994" s="192"/>
      <c r="L994" s="192"/>
      <c r="M994" s="192"/>
      <c r="N994" s="192"/>
      <c r="O994" s="192"/>
      <c r="P994" s="192"/>
      <c r="Q994" s="192"/>
      <c r="R994" s="192"/>
      <c r="S994" s="192"/>
      <c r="T994" s="192"/>
      <c r="U994" s="192"/>
      <c r="V994" s="192"/>
      <c r="W994" s="192"/>
      <c r="X994" s="192"/>
      <c r="Y994" s="192"/>
      <c r="Z994" s="192"/>
    </row>
    <row r="995" spans="1:26" ht="17.25" customHeight="1" x14ac:dyDescent="0.2">
      <c r="A995" s="258"/>
      <c r="B995" s="192"/>
      <c r="C995" s="192"/>
      <c r="D995" s="192"/>
      <c r="E995" s="192"/>
      <c r="F995" s="218"/>
      <c r="G995" s="192"/>
      <c r="H995" s="192"/>
      <c r="I995" s="192"/>
      <c r="J995" s="192"/>
      <c r="K995" s="192"/>
      <c r="L995" s="192"/>
      <c r="M995" s="192"/>
      <c r="N995" s="192"/>
      <c r="O995" s="192"/>
      <c r="P995" s="192"/>
      <c r="Q995" s="192"/>
      <c r="R995" s="192"/>
      <c r="S995" s="192"/>
      <c r="T995" s="192"/>
      <c r="U995" s="192"/>
      <c r="V995" s="192"/>
      <c r="W995" s="192"/>
      <c r="X995" s="192"/>
      <c r="Y995" s="192"/>
      <c r="Z995" s="192"/>
    </row>
    <row r="996" spans="1:26" ht="17.25" customHeight="1" x14ac:dyDescent="0.2">
      <c r="A996" s="258"/>
      <c r="B996" s="192"/>
      <c r="C996" s="192"/>
      <c r="D996" s="192"/>
      <c r="E996" s="192"/>
      <c r="F996" s="218"/>
      <c r="G996" s="192"/>
      <c r="H996" s="192"/>
      <c r="I996" s="192"/>
      <c r="J996" s="192"/>
      <c r="K996" s="192"/>
      <c r="L996" s="192"/>
      <c r="M996" s="192"/>
      <c r="N996" s="192"/>
      <c r="O996" s="192"/>
      <c r="P996" s="192"/>
      <c r="Q996" s="192"/>
      <c r="R996" s="192"/>
      <c r="S996" s="192"/>
      <c r="T996" s="192"/>
      <c r="U996" s="192"/>
      <c r="V996" s="192"/>
      <c r="W996" s="192"/>
      <c r="X996" s="192"/>
      <c r="Y996" s="192"/>
      <c r="Z996" s="192"/>
    </row>
    <row r="997" spans="1:26" ht="17.25" customHeight="1" x14ac:dyDescent="0.2">
      <c r="A997" s="258"/>
      <c r="B997" s="192"/>
      <c r="C997" s="192"/>
      <c r="D997" s="192"/>
      <c r="E997" s="192"/>
      <c r="F997" s="218"/>
      <c r="G997" s="192"/>
      <c r="H997" s="192"/>
      <c r="I997" s="192"/>
      <c r="J997" s="192"/>
      <c r="K997" s="192"/>
      <c r="L997" s="192"/>
      <c r="M997" s="192"/>
      <c r="N997" s="192"/>
      <c r="O997" s="192"/>
      <c r="P997" s="192"/>
      <c r="Q997" s="192"/>
      <c r="R997" s="192"/>
      <c r="S997" s="192"/>
      <c r="T997" s="192"/>
      <c r="U997" s="192"/>
      <c r="V997" s="192"/>
      <c r="W997" s="192"/>
      <c r="X997" s="192"/>
      <c r="Y997" s="192"/>
      <c r="Z997" s="192"/>
    </row>
    <row r="998" spans="1:26" ht="17.25" customHeight="1" x14ac:dyDescent="0.2">
      <c r="A998" s="258"/>
      <c r="B998" s="192"/>
      <c r="C998" s="192"/>
      <c r="D998" s="192"/>
      <c r="E998" s="192"/>
      <c r="F998" s="218"/>
      <c r="G998" s="192"/>
      <c r="H998" s="192"/>
      <c r="I998" s="192"/>
      <c r="J998" s="192"/>
      <c r="K998" s="192"/>
      <c r="L998" s="192"/>
      <c r="M998" s="192"/>
      <c r="N998" s="192"/>
      <c r="O998" s="192"/>
      <c r="P998" s="192"/>
      <c r="Q998" s="192"/>
      <c r="R998" s="192"/>
      <c r="S998" s="192"/>
      <c r="T998" s="192"/>
      <c r="U998" s="192"/>
      <c r="V998" s="192"/>
      <c r="W998" s="192"/>
      <c r="X998" s="192"/>
      <c r="Y998" s="192"/>
      <c r="Z998" s="192"/>
    </row>
    <row r="999" spans="1:26" ht="17.25" customHeight="1" x14ac:dyDescent="0.2">
      <c r="A999" s="258"/>
      <c r="B999" s="192"/>
      <c r="C999" s="192"/>
      <c r="D999" s="192"/>
      <c r="E999" s="192"/>
      <c r="F999" s="218"/>
      <c r="G999" s="192"/>
      <c r="H999" s="192"/>
      <c r="I999" s="192"/>
      <c r="J999" s="192"/>
      <c r="K999" s="192"/>
      <c r="L999" s="192"/>
      <c r="M999" s="192"/>
      <c r="N999" s="192"/>
      <c r="O999" s="192"/>
      <c r="P999" s="192"/>
      <c r="Q999" s="192"/>
      <c r="R999" s="192"/>
      <c r="S999" s="192"/>
      <c r="T999" s="192"/>
      <c r="U999" s="192"/>
      <c r="V999" s="192"/>
      <c r="W999" s="192"/>
      <c r="X999" s="192"/>
      <c r="Y999" s="192"/>
      <c r="Z999" s="192"/>
    </row>
    <row r="1000" spans="1:26" ht="17.25" customHeight="1" x14ac:dyDescent="0.2">
      <c r="A1000" s="258"/>
      <c r="B1000" s="192"/>
      <c r="C1000" s="192"/>
      <c r="D1000" s="192"/>
      <c r="E1000" s="192"/>
      <c r="F1000" s="218"/>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9">
    <mergeCell ref="F24:P24"/>
    <mergeCell ref="A25:A26"/>
    <mergeCell ref="B26:C26"/>
    <mergeCell ref="A2:E2"/>
    <mergeCell ref="A3:E3"/>
    <mergeCell ref="A5:E5"/>
    <mergeCell ref="A11:B11"/>
    <mergeCell ref="A13:E13"/>
    <mergeCell ref="B15:C15"/>
  </mergeCells>
  <pageMargins left="0.70866141732283472" right="0.70866141732283472" top="0.74803149606299213" bottom="0.74803149606299213"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49EDD"/>
  </sheetPr>
  <dimension ref="A1:Z1000"/>
  <sheetViews>
    <sheetView topLeftCell="C1" workbookViewId="0">
      <selection activeCell="I19" sqref="I19"/>
    </sheetView>
  </sheetViews>
  <sheetFormatPr baseColWidth="10" defaultColWidth="11.1640625" defaultRowHeight="15" customHeight="1" x14ac:dyDescent="0.2"/>
  <cols>
    <col min="1" max="1" width="6.33203125" customWidth="1"/>
    <col min="2" max="2" width="15.1640625" customWidth="1"/>
    <col min="3" max="3" width="10.5" customWidth="1"/>
    <col min="4" max="4" width="7.83203125" customWidth="1"/>
    <col min="5" max="5" width="12.5" customWidth="1"/>
    <col min="6" max="6" width="17.5" customWidth="1"/>
    <col min="7" max="7" width="79.33203125" customWidth="1"/>
    <col min="8" max="26" width="7.6640625" customWidth="1"/>
  </cols>
  <sheetData>
    <row r="1" spans="1:26" ht="17.25" customHeight="1" x14ac:dyDescent="0.2">
      <c r="A1" s="258"/>
      <c r="B1" s="192"/>
      <c r="C1" s="192"/>
      <c r="D1" s="192"/>
      <c r="E1" s="192"/>
      <c r="F1" s="192"/>
      <c r="G1" s="192"/>
      <c r="H1" s="192"/>
      <c r="I1" s="192"/>
      <c r="J1" s="192"/>
      <c r="K1" s="192"/>
      <c r="L1" s="192"/>
      <c r="M1" s="192"/>
      <c r="N1" s="192"/>
      <c r="O1" s="192"/>
      <c r="P1" s="192"/>
      <c r="Q1" s="192"/>
      <c r="R1" s="192"/>
      <c r="S1" s="192"/>
      <c r="T1" s="192"/>
      <c r="U1" s="192"/>
      <c r="V1" s="192"/>
      <c r="W1" s="192"/>
      <c r="X1" s="192"/>
      <c r="Y1" s="192"/>
      <c r="Z1" s="192"/>
    </row>
    <row r="2" spans="1:26" ht="17.25" customHeight="1" x14ac:dyDescent="0.2">
      <c r="A2" s="746" t="s">
        <v>401</v>
      </c>
      <c r="B2" s="666"/>
      <c r="C2" s="666"/>
      <c r="D2" s="666"/>
      <c r="E2" s="666"/>
      <c r="F2" s="666"/>
      <c r="G2" s="667"/>
      <c r="H2" s="192"/>
      <c r="I2" s="192"/>
      <c r="J2" s="192"/>
      <c r="K2" s="192"/>
      <c r="L2" s="192"/>
      <c r="M2" s="192"/>
      <c r="N2" s="192"/>
      <c r="O2" s="192"/>
      <c r="P2" s="192"/>
      <c r="Q2" s="192"/>
      <c r="R2" s="192"/>
      <c r="S2" s="192"/>
      <c r="T2" s="192"/>
      <c r="U2" s="192"/>
      <c r="V2" s="192"/>
      <c r="W2" s="192"/>
      <c r="X2" s="192"/>
      <c r="Y2" s="192"/>
      <c r="Z2" s="192"/>
    </row>
    <row r="3" spans="1:26" ht="17.25" customHeight="1" x14ac:dyDescent="0.2">
      <c r="A3" s="290"/>
      <c r="B3" s="290"/>
      <c r="C3" s="290"/>
      <c r="D3" s="290"/>
      <c r="E3" s="290"/>
      <c r="F3" s="290"/>
      <c r="G3" s="290"/>
      <c r="H3" s="192"/>
      <c r="I3" s="192"/>
      <c r="J3" s="192"/>
      <c r="K3" s="192"/>
      <c r="L3" s="192"/>
      <c r="M3" s="192"/>
      <c r="N3" s="192"/>
      <c r="O3" s="192"/>
      <c r="P3" s="192"/>
      <c r="Q3" s="192"/>
      <c r="R3" s="192"/>
      <c r="S3" s="192"/>
      <c r="T3" s="192"/>
      <c r="U3" s="192"/>
      <c r="V3" s="192"/>
      <c r="W3" s="192"/>
      <c r="X3" s="192"/>
      <c r="Y3" s="192"/>
      <c r="Z3" s="192"/>
    </row>
    <row r="4" spans="1:26" ht="17.25" customHeight="1" x14ac:dyDescent="0.2">
      <c r="A4" s="291" t="s">
        <v>3</v>
      </c>
      <c r="B4" s="291" t="s">
        <v>402</v>
      </c>
      <c r="C4" s="291" t="s">
        <v>403</v>
      </c>
      <c r="D4" s="291" t="s">
        <v>404</v>
      </c>
      <c r="E4" s="291" t="s">
        <v>405</v>
      </c>
      <c r="F4" s="291" t="s">
        <v>406</v>
      </c>
      <c r="G4" s="291" t="s">
        <v>21</v>
      </c>
      <c r="H4" s="218"/>
      <c r="I4" s="218"/>
      <c r="J4" s="218"/>
      <c r="K4" s="218"/>
      <c r="L4" s="218"/>
      <c r="M4" s="218"/>
      <c r="N4" s="218"/>
      <c r="O4" s="218"/>
      <c r="P4" s="218"/>
      <c r="Q4" s="218"/>
      <c r="R4" s="218"/>
      <c r="S4" s="218"/>
      <c r="T4" s="218"/>
      <c r="U4" s="218"/>
      <c r="V4" s="218"/>
      <c r="W4" s="218"/>
      <c r="X4" s="218"/>
      <c r="Y4" s="218"/>
      <c r="Z4" s="218"/>
    </row>
    <row r="5" spans="1:26" ht="17.25" customHeight="1" x14ac:dyDescent="0.2">
      <c r="A5" s="280">
        <v>1</v>
      </c>
      <c r="B5" s="292" t="s">
        <v>407</v>
      </c>
      <c r="C5" s="292"/>
      <c r="D5" s="292"/>
      <c r="E5" s="280">
        <f>SUBTOTAL(9,E6:E8)</f>
        <v>60</v>
      </c>
      <c r="F5" s="292"/>
      <c r="G5" s="293" t="s">
        <v>408</v>
      </c>
      <c r="H5" s="192"/>
      <c r="I5" s="192"/>
      <c r="J5" s="192"/>
      <c r="K5" s="192"/>
      <c r="L5" s="192"/>
      <c r="M5" s="192"/>
      <c r="N5" s="192"/>
      <c r="O5" s="192"/>
      <c r="P5" s="192"/>
      <c r="Q5" s="192"/>
      <c r="R5" s="192"/>
      <c r="S5" s="192"/>
      <c r="T5" s="192"/>
      <c r="U5" s="192"/>
      <c r="V5" s="192"/>
      <c r="W5" s="192"/>
      <c r="X5" s="192"/>
      <c r="Y5" s="192"/>
      <c r="Z5" s="192"/>
    </row>
    <row r="6" spans="1:26" ht="17.25" customHeight="1" x14ac:dyDescent="0.2">
      <c r="A6" s="262"/>
      <c r="B6" s="262" t="s">
        <v>409</v>
      </c>
      <c r="C6" s="262">
        <v>5</v>
      </c>
      <c r="D6" s="262">
        <v>1</v>
      </c>
      <c r="E6" s="262">
        <f>'B11.5.DS.Usecase'!C489</f>
        <v>21</v>
      </c>
      <c r="F6" s="262">
        <f t="shared" ref="F6:F8" si="0">C6*D6*E6</f>
        <v>105</v>
      </c>
      <c r="G6" s="269" t="s">
        <v>410</v>
      </c>
      <c r="H6" s="192"/>
      <c r="I6" s="192"/>
      <c r="J6" s="192"/>
      <c r="K6" s="192"/>
      <c r="L6" s="192"/>
      <c r="M6" s="192"/>
      <c r="N6" s="192"/>
      <c r="O6" s="192"/>
      <c r="P6" s="192"/>
      <c r="Q6" s="192"/>
      <c r="R6" s="192"/>
      <c r="S6" s="192"/>
      <c r="T6" s="192"/>
      <c r="U6" s="192"/>
      <c r="V6" s="192"/>
      <c r="W6" s="192"/>
      <c r="X6" s="192"/>
      <c r="Y6" s="192"/>
      <c r="Z6" s="192"/>
    </row>
    <row r="7" spans="1:26" ht="17.25" customHeight="1" x14ac:dyDescent="0.2">
      <c r="A7" s="262"/>
      <c r="B7" s="262" t="s">
        <v>411</v>
      </c>
      <c r="C7" s="262">
        <v>10</v>
      </c>
      <c r="D7" s="262">
        <v>1</v>
      </c>
      <c r="E7" s="262">
        <f>'B11.5.DS.Usecase'!C490</f>
        <v>39</v>
      </c>
      <c r="F7" s="262">
        <f t="shared" si="0"/>
        <v>390</v>
      </c>
      <c r="G7" s="269" t="s">
        <v>412</v>
      </c>
      <c r="H7" s="192"/>
      <c r="I7" s="192"/>
      <c r="J7" s="192"/>
      <c r="K7" s="192"/>
      <c r="L7" s="192"/>
      <c r="M7" s="192"/>
      <c r="N7" s="192"/>
      <c r="O7" s="192"/>
      <c r="P7" s="192"/>
      <c r="Q7" s="192"/>
      <c r="R7" s="192"/>
      <c r="S7" s="192"/>
      <c r="T7" s="192"/>
      <c r="U7" s="192"/>
      <c r="V7" s="192"/>
      <c r="W7" s="192"/>
      <c r="X7" s="192"/>
      <c r="Y7" s="192"/>
      <c r="Z7" s="192"/>
    </row>
    <row r="8" spans="1:26" ht="17.25" customHeight="1" x14ac:dyDescent="0.2">
      <c r="A8" s="262"/>
      <c r="B8" s="262" t="s">
        <v>413</v>
      </c>
      <c r="C8" s="262">
        <v>15</v>
      </c>
      <c r="D8" s="262">
        <v>1</v>
      </c>
      <c r="E8" s="262">
        <f>'B11.5.DS.Usecase'!C491</f>
        <v>0</v>
      </c>
      <c r="F8" s="262">
        <f t="shared" si="0"/>
        <v>0</v>
      </c>
      <c r="G8" s="269" t="s">
        <v>414</v>
      </c>
      <c r="H8" s="192"/>
      <c r="I8" s="192"/>
      <c r="J8" s="192"/>
      <c r="K8" s="192"/>
      <c r="L8" s="192"/>
      <c r="M8" s="192"/>
      <c r="N8" s="192"/>
      <c r="O8" s="192"/>
      <c r="P8" s="192"/>
      <c r="Q8" s="192"/>
      <c r="R8" s="192"/>
      <c r="S8" s="192"/>
      <c r="T8" s="192"/>
      <c r="U8" s="192"/>
      <c r="V8" s="192"/>
      <c r="W8" s="192"/>
      <c r="X8" s="192"/>
      <c r="Y8" s="192"/>
      <c r="Z8" s="192"/>
    </row>
    <row r="9" spans="1:26" ht="17.25" customHeight="1" x14ac:dyDescent="0.2">
      <c r="A9" s="280">
        <v>2</v>
      </c>
      <c r="B9" s="292" t="s">
        <v>415</v>
      </c>
      <c r="C9" s="280"/>
      <c r="D9" s="280"/>
      <c r="E9" s="280">
        <f>SUBTOTAL(9,E10:E12)</f>
        <v>27</v>
      </c>
      <c r="F9" s="292"/>
      <c r="G9" s="293" t="s">
        <v>416</v>
      </c>
      <c r="H9" s="192"/>
      <c r="I9" s="192"/>
      <c r="J9" s="192"/>
      <c r="K9" s="192"/>
      <c r="L9" s="192"/>
      <c r="M9" s="192"/>
      <c r="N9" s="192"/>
      <c r="O9" s="192"/>
      <c r="P9" s="192"/>
      <c r="Q9" s="192"/>
      <c r="R9" s="192"/>
      <c r="S9" s="192"/>
      <c r="T9" s="192"/>
      <c r="U9" s="192"/>
      <c r="V9" s="192"/>
      <c r="W9" s="192"/>
      <c r="X9" s="192"/>
      <c r="Y9" s="192"/>
      <c r="Z9" s="192"/>
    </row>
    <row r="10" spans="1:26" ht="17.25" customHeight="1" x14ac:dyDescent="0.2">
      <c r="A10" s="262"/>
      <c r="B10" s="262" t="s">
        <v>409</v>
      </c>
      <c r="C10" s="262">
        <v>5</v>
      </c>
      <c r="D10" s="262">
        <v>1.2</v>
      </c>
      <c r="E10" s="262">
        <f>'B11.5.DS.Usecase'!C493</f>
        <v>27</v>
      </c>
      <c r="F10" s="262">
        <f t="shared" ref="F10:F12" si="1">C10*D10*E10</f>
        <v>162</v>
      </c>
      <c r="G10" s="269" t="s">
        <v>410</v>
      </c>
      <c r="H10" s="192"/>
      <c r="I10" s="192"/>
      <c r="J10" s="192"/>
      <c r="K10" s="192"/>
      <c r="L10" s="192"/>
      <c r="M10" s="192"/>
      <c r="N10" s="192"/>
      <c r="O10" s="192"/>
      <c r="P10" s="192"/>
      <c r="Q10" s="192"/>
      <c r="R10" s="192"/>
      <c r="S10" s="192"/>
      <c r="T10" s="192"/>
      <c r="U10" s="192"/>
      <c r="V10" s="192"/>
      <c r="W10" s="192"/>
      <c r="X10" s="192"/>
      <c r="Y10" s="192"/>
      <c r="Z10" s="192"/>
    </row>
    <row r="11" spans="1:26" ht="17.25" customHeight="1" x14ac:dyDescent="0.2">
      <c r="A11" s="262"/>
      <c r="B11" s="262" t="s">
        <v>411</v>
      </c>
      <c r="C11" s="262">
        <v>10</v>
      </c>
      <c r="D11" s="262">
        <v>1.2</v>
      </c>
      <c r="E11" s="262">
        <f>'B11.5.DS.Usecase'!C494</f>
        <v>0</v>
      </c>
      <c r="F11" s="262">
        <f t="shared" si="1"/>
        <v>0</v>
      </c>
      <c r="G11" s="269" t="s">
        <v>412</v>
      </c>
      <c r="H11" s="192"/>
      <c r="I11" s="192"/>
      <c r="J11" s="192"/>
      <c r="K11" s="192"/>
      <c r="L11" s="192"/>
      <c r="M11" s="192"/>
      <c r="N11" s="192"/>
      <c r="O11" s="192"/>
      <c r="P11" s="192"/>
      <c r="Q11" s="192"/>
      <c r="R11" s="192"/>
      <c r="S11" s="192"/>
      <c r="T11" s="192"/>
      <c r="U11" s="192"/>
      <c r="V11" s="192"/>
      <c r="W11" s="192"/>
      <c r="X11" s="192"/>
      <c r="Y11" s="192"/>
      <c r="Z11" s="192"/>
    </row>
    <row r="12" spans="1:26" ht="17.25" customHeight="1" x14ac:dyDescent="0.2">
      <c r="A12" s="262"/>
      <c r="B12" s="262" t="s">
        <v>413</v>
      </c>
      <c r="C12" s="262">
        <v>15</v>
      </c>
      <c r="D12" s="262">
        <v>1.2</v>
      </c>
      <c r="E12" s="262">
        <f>'B11.5.DS.Usecase'!C495</f>
        <v>0</v>
      </c>
      <c r="F12" s="262">
        <f t="shared" si="1"/>
        <v>0</v>
      </c>
      <c r="G12" s="269" t="s">
        <v>414</v>
      </c>
      <c r="H12" s="192"/>
      <c r="I12" s="192"/>
      <c r="J12" s="192"/>
      <c r="K12" s="192"/>
      <c r="L12" s="192"/>
      <c r="M12" s="192"/>
      <c r="N12" s="192"/>
      <c r="O12" s="192"/>
      <c r="P12" s="192"/>
      <c r="Q12" s="192"/>
      <c r="R12" s="192"/>
      <c r="S12" s="192"/>
      <c r="T12" s="192"/>
      <c r="U12" s="192"/>
      <c r="V12" s="192"/>
      <c r="W12" s="192"/>
      <c r="X12" s="192"/>
      <c r="Y12" s="192"/>
      <c r="Z12" s="192"/>
    </row>
    <row r="13" spans="1:26" ht="17.25" customHeight="1" x14ac:dyDescent="0.2">
      <c r="A13" s="280">
        <v>3</v>
      </c>
      <c r="B13" s="292" t="s">
        <v>417</v>
      </c>
      <c r="C13" s="262"/>
      <c r="D13" s="262"/>
      <c r="E13" s="280">
        <f>SUBTOTAL(9,E14:E16)</f>
        <v>0</v>
      </c>
      <c r="F13" s="292"/>
      <c r="G13" s="293" t="s">
        <v>418</v>
      </c>
      <c r="H13" s="192"/>
      <c r="I13" s="192"/>
      <c r="J13" s="192"/>
      <c r="K13" s="192"/>
      <c r="L13" s="192"/>
      <c r="M13" s="192"/>
      <c r="N13" s="192"/>
      <c r="O13" s="192"/>
      <c r="P13" s="192"/>
      <c r="Q13" s="192"/>
      <c r="R13" s="192"/>
      <c r="S13" s="192"/>
      <c r="T13" s="192"/>
      <c r="U13" s="192"/>
      <c r="V13" s="192"/>
      <c r="W13" s="192"/>
      <c r="X13" s="192"/>
      <c r="Y13" s="192"/>
      <c r="Z13" s="192"/>
    </row>
    <row r="14" spans="1:26" ht="17.25" customHeight="1" x14ac:dyDescent="0.2">
      <c r="A14" s="262"/>
      <c r="B14" s="262" t="s">
        <v>409</v>
      </c>
      <c r="C14" s="262">
        <v>5</v>
      </c>
      <c r="D14" s="262">
        <v>1.5</v>
      </c>
      <c r="E14" s="262">
        <f>'B11.5.DS.Usecase'!C497</f>
        <v>0</v>
      </c>
      <c r="F14" s="262">
        <f t="shared" ref="F14:F16" si="2">C14*D14*E14</f>
        <v>0</v>
      </c>
      <c r="G14" s="269" t="s">
        <v>410</v>
      </c>
      <c r="H14" s="192"/>
      <c r="I14" s="192"/>
      <c r="J14" s="192"/>
      <c r="K14" s="192"/>
      <c r="L14" s="192"/>
      <c r="M14" s="192"/>
      <c r="N14" s="192"/>
      <c r="O14" s="192"/>
      <c r="P14" s="192"/>
      <c r="Q14" s="192"/>
      <c r="R14" s="192"/>
      <c r="S14" s="192"/>
      <c r="T14" s="192"/>
      <c r="U14" s="192"/>
      <c r="V14" s="192"/>
      <c r="W14" s="192"/>
      <c r="X14" s="192"/>
      <c r="Y14" s="192"/>
      <c r="Z14" s="192"/>
    </row>
    <row r="15" spans="1:26" ht="17.25" customHeight="1" x14ac:dyDescent="0.2">
      <c r="A15" s="262"/>
      <c r="B15" s="262" t="s">
        <v>411</v>
      </c>
      <c r="C15" s="262">
        <v>10</v>
      </c>
      <c r="D15" s="262">
        <v>1.5</v>
      </c>
      <c r="E15" s="262">
        <f>'B11.5.DS.Usecase'!C498</f>
        <v>0</v>
      </c>
      <c r="F15" s="262">
        <f t="shared" si="2"/>
        <v>0</v>
      </c>
      <c r="G15" s="269" t="s">
        <v>412</v>
      </c>
      <c r="H15" s="192"/>
      <c r="I15" s="192"/>
      <c r="J15" s="192"/>
      <c r="K15" s="192"/>
      <c r="L15" s="192"/>
      <c r="M15" s="192"/>
      <c r="N15" s="192"/>
      <c r="O15" s="192"/>
      <c r="P15" s="192"/>
      <c r="Q15" s="192"/>
      <c r="R15" s="192"/>
      <c r="S15" s="192"/>
      <c r="T15" s="192"/>
      <c r="U15" s="192"/>
      <c r="V15" s="192"/>
      <c r="W15" s="192"/>
      <c r="X15" s="192"/>
      <c r="Y15" s="192"/>
      <c r="Z15" s="192"/>
    </row>
    <row r="16" spans="1:26" ht="17.25" customHeight="1" x14ac:dyDescent="0.2">
      <c r="A16" s="262"/>
      <c r="B16" s="262" t="s">
        <v>413</v>
      </c>
      <c r="C16" s="262">
        <v>15</v>
      </c>
      <c r="D16" s="262">
        <v>1.5</v>
      </c>
      <c r="E16" s="262">
        <f>'B11.5.DS.Usecase'!C499</f>
        <v>0</v>
      </c>
      <c r="F16" s="262">
        <f t="shared" si="2"/>
        <v>0</v>
      </c>
      <c r="G16" s="269" t="s">
        <v>414</v>
      </c>
      <c r="H16" s="192"/>
      <c r="I16" s="192"/>
      <c r="J16" s="192"/>
      <c r="K16" s="192"/>
      <c r="L16" s="192"/>
      <c r="M16" s="192"/>
      <c r="N16" s="192"/>
      <c r="O16" s="192"/>
      <c r="P16" s="192"/>
      <c r="Q16" s="192"/>
      <c r="R16" s="192"/>
      <c r="S16" s="192"/>
      <c r="T16" s="192"/>
      <c r="U16" s="192"/>
      <c r="V16" s="192"/>
      <c r="W16" s="192"/>
      <c r="X16" s="192"/>
      <c r="Y16" s="192"/>
      <c r="Z16" s="192"/>
    </row>
    <row r="17" spans="1:26" ht="17.25" customHeight="1" x14ac:dyDescent="0.2">
      <c r="A17" s="747" t="s">
        <v>419</v>
      </c>
      <c r="B17" s="669"/>
      <c r="C17" s="669"/>
      <c r="D17" s="680"/>
      <c r="E17" s="280" t="s">
        <v>420</v>
      </c>
      <c r="F17" s="280"/>
      <c r="G17" s="294"/>
      <c r="H17" s="192"/>
      <c r="I17" s="192"/>
      <c r="J17" s="192"/>
      <c r="K17" s="192"/>
      <c r="L17" s="192"/>
      <c r="M17" s="192"/>
      <c r="N17" s="192"/>
      <c r="O17" s="192"/>
      <c r="P17" s="192"/>
      <c r="Q17" s="192"/>
      <c r="R17" s="192"/>
      <c r="S17" s="192"/>
      <c r="T17" s="192"/>
      <c r="U17" s="192"/>
      <c r="V17" s="192"/>
      <c r="W17" s="192"/>
      <c r="X17" s="192"/>
      <c r="Y17" s="192"/>
      <c r="Z17" s="192"/>
    </row>
    <row r="18" spans="1:26" ht="17.25" customHeight="1" x14ac:dyDescent="0.2">
      <c r="A18" s="747" t="s">
        <v>421</v>
      </c>
      <c r="B18" s="669"/>
      <c r="C18" s="669"/>
      <c r="D18" s="670"/>
      <c r="E18" s="272">
        <f t="shared" ref="E18:F18" si="3">SUBTOTAL(9,E5:E16)</f>
        <v>87</v>
      </c>
      <c r="F18" s="272">
        <f t="shared" si="3"/>
        <v>657</v>
      </c>
      <c r="G18" s="294"/>
      <c r="H18" s="192"/>
      <c r="I18" s="192"/>
      <c r="J18" s="192"/>
      <c r="K18" s="192"/>
      <c r="L18" s="192"/>
      <c r="M18" s="192"/>
      <c r="N18" s="192"/>
      <c r="O18" s="192"/>
      <c r="P18" s="192"/>
      <c r="Q18" s="192"/>
      <c r="R18" s="192"/>
      <c r="S18" s="192"/>
      <c r="T18" s="192"/>
      <c r="U18" s="192"/>
      <c r="V18" s="192"/>
      <c r="W18" s="192"/>
      <c r="X18" s="192"/>
      <c r="Y18" s="192"/>
      <c r="Z18" s="192"/>
    </row>
    <row r="19" spans="1:26" ht="17.25" customHeight="1" x14ac:dyDescent="0.2">
      <c r="A19" s="258"/>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row>
    <row r="20" spans="1:26" ht="17.25" customHeight="1" x14ac:dyDescent="0.2">
      <c r="A20" s="258"/>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row>
    <row r="21" spans="1:26" ht="17.25" customHeight="1" x14ac:dyDescent="0.2">
      <c r="A21" s="258"/>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spans="1:26" ht="17.25" customHeight="1" x14ac:dyDescent="0.2">
      <c r="A22" s="258"/>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row>
    <row r="23" spans="1:26" ht="17.25" customHeight="1" x14ac:dyDescent="0.2">
      <c r="A23" s="258"/>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row>
    <row r="24" spans="1:26" ht="17.25" customHeight="1" x14ac:dyDescent="0.2">
      <c r="A24" s="258"/>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7.25" customHeight="1" x14ac:dyDescent="0.2">
      <c r="A25" s="258"/>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7.25" customHeight="1" x14ac:dyDescent="0.2">
      <c r="A26" s="258"/>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row>
    <row r="27" spans="1:26" ht="17.25" customHeight="1" x14ac:dyDescent="0.2">
      <c r="A27" s="258"/>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row>
    <row r="28" spans="1:26" ht="17.25" customHeight="1" x14ac:dyDescent="0.2">
      <c r="A28" s="258"/>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spans="1:26" ht="17.25" customHeight="1" x14ac:dyDescent="0.2">
      <c r="A29" s="258"/>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spans="1:26" ht="17.25" customHeight="1" x14ac:dyDescent="0.2">
      <c r="A30" s="258"/>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row>
    <row r="31" spans="1:26" ht="17.25" customHeight="1" x14ac:dyDescent="0.2">
      <c r="A31" s="258"/>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row>
    <row r="32" spans="1:26" ht="17.25" customHeight="1" x14ac:dyDescent="0.2">
      <c r="A32" s="258"/>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spans="1:26" ht="17.25" customHeight="1" x14ac:dyDescent="0.2">
      <c r="A33" s="258"/>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spans="1:26" ht="17.25" customHeight="1" x14ac:dyDescent="0.2">
      <c r="A34" s="258"/>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spans="1:26" ht="17.25" customHeight="1" x14ac:dyDescent="0.2">
      <c r="A35" s="258"/>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7.25" customHeight="1" x14ac:dyDescent="0.2">
      <c r="A36" s="258"/>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7.25" customHeight="1" x14ac:dyDescent="0.2">
      <c r="A37" s="258"/>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spans="1:26" ht="17.25" customHeight="1" x14ac:dyDescent="0.2">
      <c r="A38" s="258"/>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spans="1:26" ht="17.25" customHeight="1" x14ac:dyDescent="0.2">
      <c r="A39" s="258"/>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ht="17.25" customHeight="1" x14ac:dyDescent="0.2">
      <c r="A40" s="258"/>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spans="1:26" ht="17.25" customHeight="1" x14ac:dyDescent="0.2">
      <c r="A41" s="258"/>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spans="1:26" ht="17.25" customHeight="1" x14ac:dyDescent="0.2">
      <c r="A42" s="258"/>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spans="1:26" ht="17.25" customHeight="1" x14ac:dyDescent="0.2">
      <c r="A43" s="258"/>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spans="1:26" ht="17.25" customHeight="1" x14ac:dyDescent="0.2">
      <c r="A44" s="258"/>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spans="1:26" ht="17.25" customHeight="1" x14ac:dyDescent="0.2">
      <c r="A45" s="258"/>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spans="1:26" ht="17.25" customHeight="1" x14ac:dyDescent="0.2">
      <c r="A46" s="258"/>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7.25" customHeight="1" x14ac:dyDescent="0.2">
      <c r="A47" s="258"/>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7.25" customHeight="1" x14ac:dyDescent="0.2">
      <c r="A48" s="258"/>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spans="1:26" ht="17.25" customHeight="1" x14ac:dyDescent="0.2">
      <c r="A49" s="258"/>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spans="1:26" ht="17.25" customHeight="1" x14ac:dyDescent="0.2">
      <c r="A50" s="258"/>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spans="1:26" ht="17.25" customHeight="1" x14ac:dyDescent="0.2">
      <c r="A51" s="258"/>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spans="1:26" ht="17.25" customHeight="1" x14ac:dyDescent="0.2">
      <c r="A52" s="258"/>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spans="1:26" ht="17.25" customHeight="1" x14ac:dyDescent="0.2">
      <c r="A53" s="258"/>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spans="1:26" ht="17.25" customHeight="1" x14ac:dyDescent="0.2">
      <c r="A54" s="258"/>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spans="1:26" ht="17.25" customHeight="1" x14ac:dyDescent="0.2">
      <c r="A55" s="258"/>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spans="1:26" ht="17.25" customHeight="1" x14ac:dyDescent="0.2">
      <c r="A56" s="258"/>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spans="1:26" ht="17.25" customHeight="1" x14ac:dyDescent="0.2">
      <c r="A57" s="258"/>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7.25" customHeight="1" x14ac:dyDescent="0.2">
      <c r="A58" s="258"/>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7.25" customHeight="1" x14ac:dyDescent="0.2">
      <c r="A59" s="258"/>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spans="1:26" ht="17.25" customHeight="1" x14ac:dyDescent="0.2">
      <c r="A60" s="258"/>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spans="1:26" ht="17.25" customHeight="1" x14ac:dyDescent="0.2">
      <c r="A61" s="258"/>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spans="1:26" ht="17.25" customHeight="1" x14ac:dyDescent="0.2">
      <c r="A62" s="258"/>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spans="1:26" ht="17.25" customHeight="1" x14ac:dyDescent="0.2">
      <c r="A63" s="258"/>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spans="1:26" ht="17.25" customHeight="1" x14ac:dyDescent="0.2">
      <c r="A64" s="258"/>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spans="1:26" ht="17.25" customHeight="1" x14ac:dyDescent="0.2">
      <c r="A65" s="258"/>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spans="1:26" ht="17.25" customHeight="1" x14ac:dyDescent="0.2">
      <c r="A66" s="258"/>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spans="1:26" ht="17.25" customHeight="1" x14ac:dyDescent="0.2">
      <c r="A67" s="258"/>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spans="1:26" ht="17.25" customHeight="1" x14ac:dyDescent="0.2">
      <c r="A68" s="258"/>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spans="1:26" ht="17.25" customHeight="1" x14ac:dyDescent="0.2">
      <c r="A69" s="258"/>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spans="1:26" ht="17.25" customHeight="1" x14ac:dyDescent="0.2">
      <c r="A70" s="258"/>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spans="1:26" ht="17.25" customHeight="1" x14ac:dyDescent="0.2">
      <c r="A71" s="258"/>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spans="1:26" ht="17.25" customHeight="1" x14ac:dyDescent="0.2">
      <c r="A72" s="258"/>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spans="1:26" ht="17.25" customHeight="1" x14ac:dyDescent="0.2">
      <c r="A73" s="258"/>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spans="1:26" ht="17.25" customHeight="1" x14ac:dyDescent="0.2">
      <c r="A74" s="258"/>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spans="1:26" ht="17.25" customHeight="1" x14ac:dyDescent="0.2">
      <c r="A75" s="258"/>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spans="1:26" ht="17.25" customHeight="1" x14ac:dyDescent="0.2">
      <c r="A76" s="258"/>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spans="1:26" ht="17.25" customHeight="1" x14ac:dyDescent="0.2">
      <c r="A77" s="258"/>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spans="1:26" ht="17.25" customHeight="1" x14ac:dyDescent="0.2">
      <c r="A78" s="258"/>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spans="1:26" ht="17.25" customHeight="1" x14ac:dyDescent="0.2">
      <c r="A79" s="258"/>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spans="1:26" ht="17.25" customHeight="1" x14ac:dyDescent="0.2">
      <c r="A80" s="258"/>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spans="1:26" ht="17.25" customHeight="1" x14ac:dyDescent="0.2">
      <c r="A81" s="258"/>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spans="1:26" ht="17.25" customHeight="1" x14ac:dyDescent="0.2">
      <c r="A82" s="258"/>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spans="1:26" ht="17.25" customHeight="1" x14ac:dyDescent="0.2">
      <c r="A83" s="258"/>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spans="1:26" ht="17.25" customHeight="1" x14ac:dyDescent="0.2">
      <c r="A84" s="258"/>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spans="1:26" ht="17.25" customHeight="1" x14ac:dyDescent="0.2">
      <c r="A85" s="258"/>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spans="1:26" ht="17.25" customHeight="1" x14ac:dyDescent="0.2">
      <c r="A86" s="258"/>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spans="1:26" ht="17.25" customHeight="1" x14ac:dyDescent="0.2">
      <c r="A87" s="258"/>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spans="1:26" ht="17.25" customHeight="1" x14ac:dyDescent="0.2">
      <c r="A88" s="258"/>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spans="1:26" ht="17.25" customHeight="1" x14ac:dyDescent="0.2">
      <c r="A89" s="258"/>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spans="1:26" ht="17.25" customHeight="1" x14ac:dyDescent="0.2">
      <c r="A90" s="258"/>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spans="1:26" ht="17.25" customHeight="1" x14ac:dyDescent="0.2">
      <c r="A91" s="258"/>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spans="1:26" ht="17.25" customHeight="1" x14ac:dyDescent="0.2">
      <c r="A92" s="258"/>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spans="1:26" ht="17.25" customHeight="1" x14ac:dyDescent="0.2">
      <c r="A93" s="258"/>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spans="1:26" ht="17.25" customHeight="1" x14ac:dyDescent="0.2">
      <c r="A94" s="258"/>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spans="1:26" ht="17.25" customHeight="1" x14ac:dyDescent="0.2">
      <c r="A95" s="258"/>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spans="1:26" ht="17.25" customHeight="1" x14ac:dyDescent="0.2">
      <c r="A96" s="258"/>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spans="1:26" ht="17.25" customHeight="1" x14ac:dyDescent="0.2">
      <c r="A97" s="258"/>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spans="1:26" ht="17.25" customHeight="1" x14ac:dyDescent="0.2">
      <c r="A98" s="258"/>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spans="1:26" ht="17.25" customHeight="1" x14ac:dyDescent="0.2">
      <c r="A99" s="258"/>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spans="1:26" ht="17.25" customHeight="1" x14ac:dyDescent="0.2">
      <c r="A100" s="258"/>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7.25" customHeight="1" x14ac:dyDescent="0.2">
      <c r="A101" s="258"/>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7.25" customHeight="1" x14ac:dyDescent="0.2">
      <c r="A102" s="258"/>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7.25" customHeight="1" x14ac:dyDescent="0.2">
      <c r="A103" s="258"/>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7.25" customHeight="1" x14ac:dyDescent="0.2">
      <c r="A104" s="258"/>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7.25" customHeight="1" x14ac:dyDescent="0.2">
      <c r="A105" s="258"/>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7.25" customHeight="1" x14ac:dyDescent="0.2">
      <c r="A106" s="258"/>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7.25" customHeight="1" x14ac:dyDescent="0.2">
      <c r="A107" s="258"/>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7.25" customHeight="1" x14ac:dyDescent="0.2">
      <c r="A108" s="258"/>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7.25" customHeight="1" x14ac:dyDescent="0.2">
      <c r="A109" s="258"/>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7.25" customHeight="1" x14ac:dyDescent="0.2">
      <c r="A110" s="258"/>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7.25" customHeight="1" x14ac:dyDescent="0.2">
      <c r="A111" s="258"/>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7.25" customHeight="1" x14ac:dyDescent="0.2">
      <c r="A112" s="258"/>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7.25" customHeight="1" x14ac:dyDescent="0.2">
      <c r="A113" s="258"/>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7.25" customHeight="1" x14ac:dyDescent="0.2">
      <c r="A114" s="258"/>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7.25" customHeight="1" x14ac:dyDescent="0.2">
      <c r="A115" s="258"/>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7.25" customHeight="1" x14ac:dyDescent="0.2">
      <c r="A116" s="258"/>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7.25" customHeight="1" x14ac:dyDescent="0.2">
      <c r="A117" s="258"/>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7.25" customHeight="1" x14ac:dyDescent="0.2">
      <c r="A118" s="258"/>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7.25" customHeight="1" x14ac:dyDescent="0.2">
      <c r="A119" s="258"/>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7.25" customHeight="1" x14ac:dyDescent="0.2">
      <c r="A120" s="258"/>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7.25" customHeight="1" x14ac:dyDescent="0.2">
      <c r="A121" s="258"/>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7.25" customHeight="1" x14ac:dyDescent="0.2">
      <c r="A122" s="258"/>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7.25" customHeight="1" x14ac:dyDescent="0.2">
      <c r="A123" s="258"/>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7.25" customHeight="1" x14ac:dyDescent="0.2">
      <c r="A124" s="258"/>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7.25" customHeight="1" x14ac:dyDescent="0.2">
      <c r="A125" s="258"/>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7.25" customHeight="1" x14ac:dyDescent="0.2">
      <c r="A126" s="258"/>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7.25" customHeight="1" x14ac:dyDescent="0.2">
      <c r="A127" s="258"/>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7.25" customHeight="1" x14ac:dyDescent="0.2">
      <c r="A128" s="258"/>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7.25" customHeight="1" x14ac:dyDescent="0.2">
      <c r="A129" s="258"/>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7.25" customHeight="1" x14ac:dyDescent="0.2">
      <c r="A130" s="258"/>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7.25" customHeight="1" x14ac:dyDescent="0.2">
      <c r="A131" s="258"/>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7.25" customHeight="1" x14ac:dyDescent="0.2">
      <c r="A132" s="258"/>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7.25" customHeight="1" x14ac:dyDescent="0.2">
      <c r="A133" s="258"/>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7.25" customHeight="1" x14ac:dyDescent="0.2">
      <c r="A134" s="258"/>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7.25" customHeight="1" x14ac:dyDescent="0.2">
      <c r="A135" s="258"/>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7.25" customHeight="1" x14ac:dyDescent="0.2">
      <c r="A136" s="258"/>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7.25" customHeight="1" x14ac:dyDescent="0.2">
      <c r="A137" s="258"/>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7.25" customHeight="1" x14ac:dyDescent="0.2">
      <c r="A138" s="258"/>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7.25" customHeight="1" x14ac:dyDescent="0.2">
      <c r="A139" s="258"/>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7.25" customHeight="1" x14ac:dyDescent="0.2">
      <c r="A140" s="258"/>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7.25" customHeight="1" x14ac:dyDescent="0.2">
      <c r="A141" s="258"/>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7.25" customHeight="1" x14ac:dyDescent="0.2">
      <c r="A142" s="258"/>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7.25" customHeight="1" x14ac:dyDescent="0.2">
      <c r="A143" s="258"/>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7.25" customHeight="1" x14ac:dyDescent="0.2">
      <c r="A144" s="258"/>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7.25" customHeight="1" x14ac:dyDescent="0.2">
      <c r="A145" s="258"/>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7.25" customHeight="1" x14ac:dyDescent="0.2">
      <c r="A146" s="258"/>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7.25" customHeight="1" x14ac:dyDescent="0.2">
      <c r="A147" s="258"/>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7.25" customHeight="1" x14ac:dyDescent="0.2">
      <c r="A148" s="258"/>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7.25" customHeight="1" x14ac:dyDescent="0.2">
      <c r="A149" s="258"/>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7.25" customHeight="1" x14ac:dyDescent="0.2">
      <c r="A150" s="258"/>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7.25" customHeight="1" x14ac:dyDescent="0.2">
      <c r="A151" s="258"/>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7.25" customHeight="1" x14ac:dyDescent="0.2">
      <c r="A152" s="258"/>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7.25" customHeight="1" x14ac:dyDescent="0.2">
      <c r="A153" s="258"/>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7.25" customHeight="1" x14ac:dyDescent="0.2">
      <c r="A154" s="258"/>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7.25" customHeight="1" x14ac:dyDescent="0.2">
      <c r="A155" s="258"/>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7.25" customHeight="1" x14ac:dyDescent="0.2">
      <c r="A156" s="258"/>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7.25" customHeight="1" x14ac:dyDescent="0.2">
      <c r="A157" s="258"/>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7.25" customHeight="1" x14ac:dyDescent="0.2">
      <c r="A158" s="258"/>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7.25" customHeight="1" x14ac:dyDescent="0.2">
      <c r="A159" s="258"/>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7.25" customHeight="1" x14ac:dyDescent="0.2">
      <c r="A160" s="258"/>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7.25" customHeight="1" x14ac:dyDescent="0.2">
      <c r="A161" s="258"/>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7.25" customHeight="1" x14ac:dyDescent="0.2">
      <c r="A162" s="258"/>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7.25" customHeight="1" x14ac:dyDescent="0.2">
      <c r="A163" s="258"/>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7.25" customHeight="1" x14ac:dyDescent="0.2">
      <c r="A164" s="258"/>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7.25" customHeight="1" x14ac:dyDescent="0.2">
      <c r="A165" s="258"/>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7.25" customHeight="1" x14ac:dyDescent="0.2">
      <c r="A166" s="258"/>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7.25" customHeight="1" x14ac:dyDescent="0.2">
      <c r="A167" s="258"/>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7.25" customHeight="1" x14ac:dyDescent="0.2">
      <c r="A168" s="258"/>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7.25" customHeight="1" x14ac:dyDescent="0.2">
      <c r="A169" s="258"/>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7.25" customHeight="1" x14ac:dyDescent="0.2">
      <c r="A170" s="258"/>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7.25" customHeight="1" x14ac:dyDescent="0.2">
      <c r="A171" s="258"/>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7.25" customHeight="1" x14ac:dyDescent="0.2">
      <c r="A172" s="258"/>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7.25" customHeight="1" x14ac:dyDescent="0.2">
      <c r="A173" s="258"/>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7.25" customHeight="1" x14ac:dyDescent="0.2">
      <c r="A174" s="258"/>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7.25" customHeight="1" x14ac:dyDescent="0.2">
      <c r="A175" s="258"/>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7.25" customHeight="1" x14ac:dyDescent="0.2">
      <c r="A176" s="258"/>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7.25" customHeight="1" x14ac:dyDescent="0.2">
      <c r="A177" s="258"/>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7.25" customHeight="1" x14ac:dyDescent="0.2">
      <c r="A178" s="258"/>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7.25" customHeight="1" x14ac:dyDescent="0.2">
      <c r="A179" s="258"/>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7.25" customHeight="1" x14ac:dyDescent="0.2">
      <c r="A180" s="258"/>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7.25" customHeight="1" x14ac:dyDescent="0.2">
      <c r="A181" s="258"/>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7.25" customHeight="1" x14ac:dyDescent="0.2">
      <c r="A182" s="258"/>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7.25" customHeight="1" x14ac:dyDescent="0.2">
      <c r="A183" s="258"/>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7.25" customHeight="1" x14ac:dyDescent="0.2">
      <c r="A184" s="258"/>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7.25" customHeight="1" x14ac:dyDescent="0.2">
      <c r="A185" s="258"/>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7.25" customHeight="1" x14ac:dyDescent="0.2">
      <c r="A186" s="258"/>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7.25" customHeight="1" x14ac:dyDescent="0.2">
      <c r="A187" s="258"/>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7.25" customHeight="1" x14ac:dyDescent="0.2">
      <c r="A188" s="258"/>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7.25" customHeight="1" x14ac:dyDescent="0.2">
      <c r="A189" s="258"/>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7.25" customHeight="1" x14ac:dyDescent="0.2">
      <c r="A190" s="258"/>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7.25" customHeight="1" x14ac:dyDescent="0.2">
      <c r="A191" s="258"/>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7.25" customHeight="1" x14ac:dyDescent="0.2">
      <c r="A192" s="258"/>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7.25" customHeight="1" x14ac:dyDescent="0.2">
      <c r="A193" s="258"/>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7.25" customHeight="1" x14ac:dyDescent="0.2">
      <c r="A194" s="258"/>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7.25" customHeight="1" x14ac:dyDescent="0.2">
      <c r="A195" s="258"/>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7.25" customHeight="1" x14ac:dyDescent="0.2">
      <c r="A196" s="258"/>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7.25" customHeight="1" x14ac:dyDescent="0.2">
      <c r="A197" s="258"/>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7.25" customHeight="1" x14ac:dyDescent="0.2">
      <c r="A198" s="258"/>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7.25" customHeight="1" x14ac:dyDescent="0.2">
      <c r="A199" s="258"/>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7.25" customHeight="1" x14ac:dyDescent="0.2">
      <c r="A200" s="258"/>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7.25" customHeight="1" x14ac:dyDescent="0.2">
      <c r="A201" s="258"/>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7.25" customHeight="1" x14ac:dyDescent="0.2">
      <c r="A202" s="258"/>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7.25" customHeight="1" x14ac:dyDescent="0.2">
      <c r="A203" s="258"/>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7.25" customHeight="1" x14ac:dyDescent="0.2">
      <c r="A204" s="258"/>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7.25" customHeight="1" x14ac:dyDescent="0.2">
      <c r="A205" s="258"/>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7.25" customHeight="1" x14ac:dyDescent="0.2">
      <c r="A206" s="258"/>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7.25" customHeight="1" x14ac:dyDescent="0.2">
      <c r="A207" s="258"/>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7.25" customHeight="1" x14ac:dyDescent="0.2">
      <c r="A208" s="258"/>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7.25" customHeight="1" x14ac:dyDescent="0.2">
      <c r="A209" s="258"/>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7.25" customHeight="1" x14ac:dyDescent="0.2">
      <c r="A210" s="258"/>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7.25" customHeight="1" x14ac:dyDescent="0.2">
      <c r="A211" s="258"/>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7.25" customHeight="1" x14ac:dyDescent="0.2">
      <c r="A212" s="258"/>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7.25" customHeight="1" x14ac:dyDescent="0.2">
      <c r="A213" s="258"/>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7.25" customHeight="1" x14ac:dyDescent="0.2">
      <c r="A214" s="258"/>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7.25" customHeight="1" x14ac:dyDescent="0.2">
      <c r="A215" s="258"/>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7.25" customHeight="1" x14ac:dyDescent="0.2">
      <c r="A216" s="258"/>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7.25" customHeight="1" x14ac:dyDescent="0.2">
      <c r="A217" s="258"/>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7.25" customHeight="1" x14ac:dyDescent="0.2">
      <c r="A218" s="258"/>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7.25" customHeight="1" x14ac:dyDescent="0.2">
      <c r="A219" s="258"/>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7.25" customHeight="1" x14ac:dyDescent="0.2">
      <c r="A220" s="258"/>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7.25" customHeight="1" x14ac:dyDescent="0.2">
      <c r="A221" s="258"/>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7.25" customHeight="1" x14ac:dyDescent="0.2">
      <c r="A222" s="258"/>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spans="1:26" ht="17.25" customHeight="1" x14ac:dyDescent="0.2">
      <c r="A223" s="258"/>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spans="1:26" ht="17.25" customHeight="1" x14ac:dyDescent="0.2">
      <c r="A224" s="258"/>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spans="1:26" ht="17.25" customHeight="1" x14ac:dyDescent="0.2">
      <c r="A225" s="258"/>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spans="1:26" ht="17.25" customHeight="1" x14ac:dyDescent="0.2">
      <c r="A226" s="258"/>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spans="1:26" ht="17.25" customHeight="1" x14ac:dyDescent="0.2">
      <c r="A227" s="258"/>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spans="1:26" ht="17.25" customHeight="1" x14ac:dyDescent="0.2">
      <c r="A228" s="258"/>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spans="1:26" ht="17.25" customHeight="1" x14ac:dyDescent="0.2">
      <c r="A229" s="258"/>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spans="1:26" ht="17.25" customHeight="1" x14ac:dyDescent="0.2">
      <c r="A230" s="258"/>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spans="1:26" ht="17.25" customHeight="1" x14ac:dyDescent="0.2">
      <c r="A231" s="258"/>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spans="1:26" ht="17.25" customHeight="1" x14ac:dyDescent="0.2">
      <c r="A232" s="258"/>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spans="1:26" ht="17.25" customHeight="1" x14ac:dyDescent="0.2">
      <c r="A233" s="258"/>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spans="1:26" ht="17.25" customHeight="1" x14ac:dyDescent="0.2">
      <c r="A234" s="258"/>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spans="1:26" ht="17.25" customHeight="1" x14ac:dyDescent="0.2">
      <c r="A235" s="258"/>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spans="1:26" ht="17.25" customHeight="1" x14ac:dyDescent="0.2">
      <c r="A236" s="258"/>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spans="1:26" ht="17.25" customHeight="1" x14ac:dyDescent="0.2">
      <c r="A237" s="258"/>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spans="1:26" ht="17.25" customHeight="1" x14ac:dyDescent="0.2">
      <c r="A238" s="258"/>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spans="1:26" ht="17.25" customHeight="1" x14ac:dyDescent="0.2">
      <c r="A239" s="258"/>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spans="1:26" ht="17.25" customHeight="1" x14ac:dyDescent="0.2">
      <c r="A240" s="258"/>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spans="1:26" ht="17.25" customHeight="1" x14ac:dyDescent="0.2">
      <c r="A241" s="258"/>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spans="1:26" ht="17.25" customHeight="1" x14ac:dyDescent="0.2">
      <c r="A242" s="258"/>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spans="1:26" ht="17.25" customHeight="1" x14ac:dyDescent="0.2">
      <c r="A243" s="258"/>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spans="1:26" ht="17.25" customHeight="1" x14ac:dyDescent="0.2">
      <c r="A244" s="258"/>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spans="1:26" ht="17.25" customHeight="1" x14ac:dyDescent="0.2">
      <c r="A245" s="258"/>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spans="1:26" ht="17.25" customHeight="1" x14ac:dyDescent="0.2">
      <c r="A246" s="258"/>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spans="1:26" ht="17.25" customHeight="1" x14ac:dyDescent="0.2">
      <c r="A247" s="258"/>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spans="1:26" ht="17.25" customHeight="1" x14ac:dyDescent="0.2">
      <c r="A248" s="258"/>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spans="1:26" ht="17.25" customHeight="1" x14ac:dyDescent="0.2">
      <c r="A249" s="258"/>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spans="1:26" ht="17.25" customHeight="1" x14ac:dyDescent="0.2">
      <c r="A250" s="258"/>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spans="1:26" ht="17.25" customHeight="1" x14ac:dyDescent="0.2">
      <c r="A251" s="258"/>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spans="1:26" ht="17.25" customHeight="1" x14ac:dyDescent="0.2">
      <c r="A252" s="258"/>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spans="1:26" ht="17.25" customHeight="1" x14ac:dyDescent="0.2">
      <c r="A253" s="258"/>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spans="1:26" ht="17.25" customHeight="1" x14ac:dyDescent="0.2">
      <c r="A254" s="258"/>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spans="1:26" ht="17.25" customHeight="1" x14ac:dyDescent="0.2">
      <c r="A255" s="258"/>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spans="1:26" ht="17.25" customHeight="1" x14ac:dyDescent="0.2">
      <c r="A256" s="258"/>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spans="1:26" ht="17.25" customHeight="1" x14ac:dyDescent="0.2">
      <c r="A257" s="258"/>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spans="1:26" ht="17.25" customHeight="1" x14ac:dyDescent="0.2">
      <c r="A258" s="258"/>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spans="1:26" ht="17.25" customHeight="1" x14ac:dyDescent="0.2">
      <c r="A259" s="258"/>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spans="1:26" ht="17.25" customHeight="1" x14ac:dyDescent="0.2">
      <c r="A260" s="258"/>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spans="1:26" ht="17.25" customHeight="1" x14ac:dyDescent="0.2">
      <c r="A261" s="258"/>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spans="1:26" ht="17.25" customHeight="1" x14ac:dyDescent="0.2">
      <c r="A262" s="258"/>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spans="1:26" ht="17.25" customHeight="1" x14ac:dyDescent="0.2">
      <c r="A263" s="258"/>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spans="1:26" ht="17.25" customHeight="1" x14ac:dyDescent="0.2">
      <c r="A264" s="258"/>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spans="1:26" ht="17.25" customHeight="1" x14ac:dyDescent="0.2">
      <c r="A265" s="258"/>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spans="1:26" ht="17.25" customHeight="1" x14ac:dyDescent="0.2">
      <c r="A266" s="258"/>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spans="1:26" ht="17.25" customHeight="1" x14ac:dyDescent="0.2">
      <c r="A267" s="258"/>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spans="1:26" ht="17.25" customHeight="1" x14ac:dyDescent="0.2">
      <c r="A268" s="258"/>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spans="1:26" ht="17.25" customHeight="1" x14ac:dyDescent="0.2">
      <c r="A269" s="258"/>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spans="1:26" ht="17.25" customHeight="1" x14ac:dyDescent="0.2">
      <c r="A270" s="258"/>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spans="1:26" ht="17.25" customHeight="1" x14ac:dyDescent="0.2">
      <c r="A271" s="258"/>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spans="1:26" ht="17.25" customHeight="1" x14ac:dyDescent="0.2">
      <c r="A272" s="258"/>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spans="1:26" ht="17.25" customHeight="1" x14ac:dyDescent="0.2">
      <c r="A273" s="258"/>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spans="1:26" ht="17.25" customHeight="1" x14ac:dyDescent="0.2">
      <c r="A274" s="258"/>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spans="1:26" ht="17.25" customHeight="1" x14ac:dyDescent="0.2">
      <c r="A275" s="258"/>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spans="1:26" ht="17.25" customHeight="1" x14ac:dyDescent="0.2">
      <c r="A276" s="258"/>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spans="1:26" ht="17.25" customHeight="1" x14ac:dyDescent="0.2">
      <c r="A277" s="258"/>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spans="1:26" ht="17.25" customHeight="1" x14ac:dyDescent="0.2">
      <c r="A278" s="258"/>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spans="1:26" ht="17.25" customHeight="1" x14ac:dyDescent="0.2">
      <c r="A279" s="258"/>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spans="1:26" ht="17.25" customHeight="1" x14ac:dyDescent="0.2">
      <c r="A280" s="258"/>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spans="1:26" ht="17.25" customHeight="1" x14ac:dyDescent="0.2">
      <c r="A281" s="258"/>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spans="1:26" ht="17.25" customHeight="1" x14ac:dyDescent="0.2">
      <c r="A282" s="258"/>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spans="1:26" ht="17.25" customHeight="1" x14ac:dyDescent="0.2">
      <c r="A283" s="258"/>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spans="1:26" ht="17.25" customHeight="1" x14ac:dyDescent="0.2">
      <c r="A284" s="258"/>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spans="1:26" ht="17.25" customHeight="1" x14ac:dyDescent="0.2">
      <c r="A285" s="258"/>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spans="1:26" ht="17.25" customHeight="1" x14ac:dyDescent="0.2">
      <c r="A286" s="258"/>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spans="1:26" ht="17.25" customHeight="1" x14ac:dyDescent="0.2">
      <c r="A287" s="258"/>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spans="1:26" ht="17.25" customHeight="1" x14ac:dyDescent="0.2">
      <c r="A288" s="258"/>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spans="1:26" ht="17.25" customHeight="1" x14ac:dyDescent="0.2">
      <c r="A289" s="258"/>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spans="1:26" ht="17.25" customHeight="1" x14ac:dyDescent="0.2">
      <c r="A290" s="258"/>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spans="1:26" ht="17.25" customHeight="1" x14ac:dyDescent="0.2">
      <c r="A291" s="258"/>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spans="1:26" ht="17.25" customHeight="1" x14ac:dyDescent="0.2">
      <c r="A292" s="258"/>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spans="1:26" ht="17.25" customHeight="1" x14ac:dyDescent="0.2">
      <c r="A293" s="258"/>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spans="1:26" ht="17.25" customHeight="1" x14ac:dyDescent="0.2">
      <c r="A294" s="258"/>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spans="1:26" ht="17.25" customHeight="1" x14ac:dyDescent="0.2">
      <c r="A295" s="258"/>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spans="1:26" ht="17.25" customHeight="1" x14ac:dyDescent="0.2">
      <c r="A296" s="258"/>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spans="1:26" ht="17.25" customHeight="1" x14ac:dyDescent="0.2">
      <c r="A297" s="258"/>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spans="1:26" ht="17.25" customHeight="1" x14ac:dyDescent="0.2">
      <c r="A298" s="258"/>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spans="1:26" ht="17.25" customHeight="1" x14ac:dyDescent="0.2">
      <c r="A299" s="258"/>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spans="1:26" ht="17.25" customHeight="1" x14ac:dyDescent="0.2">
      <c r="A300" s="258"/>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spans="1:26" ht="17.25" customHeight="1" x14ac:dyDescent="0.2">
      <c r="A301" s="258"/>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spans="1:26" ht="17.25" customHeight="1" x14ac:dyDescent="0.2">
      <c r="A302" s="258"/>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spans="1:26" ht="17.25" customHeight="1" x14ac:dyDescent="0.2">
      <c r="A303" s="258"/>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spans="1:26" ht="17.25" customHeight="1" x14ac:dyDescent="0.2">
      <c r="A304" s="258"/>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spans="1:26" ht="17.25" customHeight="1" x14ac:dyDescent="0.2">
      <c r="A305" s="258"/>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spans="1:26" ht="17.25" customHeight="1" x14ac:dyDescent="0.2">
      <c r="A306" s="258"/>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spans="1:26" ht="17.25" customHeight="1" x14ac:dyDescent="0.2">
      <c r="A307" s="258"/>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spans="1:26" ht="17.25" customHeight="1" x14ac:dyDescent="0.2">
      <c r="A308" s="258"/>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spans="1:26" ht="17.25" customHeight="1" x14ac:dyDescent="0.2">
      <c r="A309" s="258"/>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spans="1:26" ht="17.25" customHeight="1" x14ac:dyDescent="0.2">
      <c r="A310" s="258"/>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spans="1:26" ht="17.25" customHeight="1" x14ac:dyDescent="0.2">
      <c r="A311" s="258"/>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spans="1:26" ht="17.25" customHeight="1" x14ac:dyDescent="0.2">
      <c r="A312" s="258"/>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spans="1:26" ht="17.25" customHeight="1" x14ac:dyDescent="0.2">
      <c r="A313" s="258"/>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spans="1:26" ht="17.25" customHeight="1" x14ac:dyDescent="0.2">
      <c r="A314" s="258"/>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spans="1:26" ht="17.25" customHeight="1" x14ac:dyDescent="0.2">
      <c r="A315" s="258"/>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spans="1:26" ht="17.25" customHeight="1" x14ac:dyDescent="0.2">
      <c r="A316" s="258"/>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spans="1:26" ht="17.25" customHeight="1" x14ac:dyDescent="0.2">
      <c r="A317" s="258"/>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spans="1:26" ht="17.25" customHeight="1" x14ac:dyDescent="0.2">
      <c r="A318" s="258"/>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spans="1:26" ht="17.25" customHeight="1" x14ac:dyDescent="0.2">
      <c r="A319" s="258"/>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spans="1:26" ht="17.25" customHeight="1" x14ac:dyDescent="0.2">
      <c r="A320" s="258"/>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spans="1:26" ht="17.25" customHeight="1" x14ac:dyDescent="0.2">
      <c r="A321" s="258"/>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spans="1:26" ht="17.25" customHeight="1" x14ac:dyDescent="0.2">
      <c r="A322" s="258"/>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spans="1:26" ht="17.25" customHeight="1" x14ac:dyDescent="0.2">
      <c r="A323" s="258"/>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spans="1:26" ht="17.25" customHeight="1" x14ac:dyDescent="0.2">
      <c r="A324" s="258"/>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spans="1:26" ht="17.25" customHeight="1" x14ac:dyDescent="0.2">
      <c r="A325" s="258"/>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spans="1:26" ht="17.25" customHeight="1" x14ac:dyDescent="0.2">
      <c r="A326" s="258"/>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spans="1:26" ht="17.25" customHeight="1" x14ac:dyDescent="0.2">
      <c r="A327" s="258"/>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spans="1:26" ht="17.25" customHeight="1" x14ac:dyDescent="0.2">
      <c r="A328" s="258"/>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spans="1:26" ht="17.25" customHeight="1" x14ac:dyDescent="0.2">
      <c r="A329" s="258"/>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spans="1:26" ht="17.25" customHeight="1" x14ac:dyDescent="0.2">
      <c r="A330" s="258"/>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spans="1:26" ht="17.25" customHeight="1" x14ac:dyDescent="0.2">
      <c r="A331" s="258"/>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spans="1:26" ht="17.25" customHeight="1" x14ac:dyDescent="0.2">
      <c r="A332" s="258"/>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spans="1:26" ht="17.25" customHeight="1" x14ac:dyDescent="0.2">
      <c r="A333" s="258"/>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spans="1:26" ht="17.25" customHeight="1" x14ac:dyDescent="0.2">
      <c r="A334" s="258"/>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spans="1:26" ht="17.25" customHeight="1" x14ac:dyDescent="0.2">
      <c r="A335" s="258"/>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spans="1:26" ht="17.25" customHeight="1" x14ac:dyDescent="0.2">
      <c r="A336" s="258"/>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spans="1:26" ht="17.25" customHeight="1" x14ac:dyDescent="0.2">
      <c r="A337" s="258"/>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spans="1:26" ht="17.25" customHeight="1" x14ac:dyDescent="0.2">
      <c r="A338" s="258"/>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spans="1:26" ht="17.25" customHeight="1" x14ac:dyDescent="0.2">
      <c r="A339" s="258"/>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spans="1:26" ht="17.25" customHeight="1" x14ac:dyDescent="0.2">
      <c r="A340" s="258"/>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spans="1:26" ht="17.25" customHeight="1" x14ac:dyDescent="0.2">
      <c r="A341" s="258"/>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spans="1:26" ht="17.25" customHeight="1" x14ac:dyDescent="0.2">
      <c r="A342" s="258"/>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spans="1:26" ht="17.25" customHeight="1" x14ac:dyDescent="0.2">
      <c r="A343" s="258"/>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spans="1:26" ht="17.25" customHeight="1" x14ac:dyDescent="0.2">
      <c r="A344" s="258"/>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spans="1:26" ht="17.25" customHeight="1" x14ac:dyDescent="0.2">
      <c r="A345" s="258"/>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spans="1:26" ht="17.25" customHeight="1" x14ac:dyDescent="0.2">
      <c r="A346" s="258"/>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spans="1:26" ht="17.25" customHeight="1" x14ac:dyDescent="0.2">
      <c r="A347" s="258"/>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spans="1:26" ht="17.25" customHeight="1" x14ac:dyDescent="0.2">
      <c r="A348" s="258"/>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spans="1:26" ht="17.25" customHeight="1" x14ac:dyDescent="0.2">
      <c r="A349" s="258"/>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spans="1:26" ht="17.25" customHeight="1" x14ac:dyDescent="0.2">
      <c r="A350" s="258"/>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spans="1:26" ht="17.25" customHeight="1" x14ac:dyDescent="0.2">
      <c r="A351" s="258"/>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spans="1:26" ht="17.25" customHeight="1" x14ac:dyDescent="0.2">
      <c r="A352" s="258"/>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spans="1:26" ht="17.25" customHeight="1" x14ac:dyDescent="0.2">
      <c r="A353" s="258"/>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spans="1:26" ht="17.25" customHeight="1" x14ac:dyDescent="0.2">
      <c r="A354" s="258"/>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spans="1:26" ht="17.25" customHeight="1" x14ac:dyDescent="0.2">
      <c r="A355" s="258"/>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spans="1:26" ht="17.25" customHeight="1" x14ac:dyDescent="0.2">
      <c r="A356" s="258"/>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spans="1:26" ht="17.25" customHeight="1" x14ac:dyDescent="0.2">
      <c r="A357" s="258"/>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spans="1:26" ht="17.25" customHeight="1" x14ac:dyDescent="0.2">
      <c r="A358" s="258"/>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spans="1:26" ht="17.25" customHeight="1" x14ac:dyDescent="0.2">
      <c r="A359" s="258"/>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spans="1:26" ht="17.25" customHeight="1" x14ac:dyDescent="0.2">
      <c r="A360" s="258"/>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spans="1:26" ht="17.25" customHeight="1" x14ac:dyDescent="0.2">
      <c r="A361" s="258"/>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spans="1:26" ht="17.25" customHeight="1" x14ac:dyDescent="0.2">
      <c r="A362" s="258"/>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spans="1:26" ht="17.25" customHeight="1" x14ac:dyDescent="0.2">
      <c r="A363" s="258"/>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spans="1:26" ht="17.25" customHeight="1" x14ac:dyDescent="0.2">
      <c r="A364" s="258"/>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spans="1:26" ht="17.25" customHeight="1" x14ac:dyDescent="0.2">
      <c r="A365" s="258"/>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spans="1:26" ht="17.25" customHeight="1" x14ac:dyDescent="0.2">
      <c r="A366" s="258"/>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spans="1:26" ht="17.25" customHeight="1" x14ac:dyDescent="0.2">
      <c r="A367" s="258"/>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spans="1:26" ht="17.25" customHeight="1" x14ac:dyDescent="0.2">
      <c r="A368" s="258"/>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spans="1:26" ht="17.25" customHeight="1" x14ac:dyDescent="0.2">
      <c r="A369" s="258"/>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spans="1:26" ht="17.25" customHeight="1" x14ac:dyDescent="0.2">
      <c r="A370" s="258"/>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spans="1:26" ht="17.25" customHeight="1" x14ac:dyDescent="0.2">
      <c r="A371" s="258"/>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spans="1:26" ht="17.25" customHeight="1" x14ac:dyDescent="0.2">
      <c r="A372" s="258"/>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spans="1:26" ht="17.25" customHeight="1" x14ac:dyDescent="0.2">
      <c r="A373" s="258"/>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spans="1:26" ht="17.25" customHeight="1" x14ac:dyDescent="0.2">
      <c r="A374" s="258"/>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spans="1:26" ht="17.25" customHeight="1" x14ac:dyDescent="0.2">
      <c r="A375" s="258"/>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spans="1:26" ht="17.25" customHeight="1" x14ac:dyDescent="0.2">
      <c r="A376" s="258"/>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spans="1:26" ht="17.25" customHeight="1" x14ac:dyDescent="0.2">
      <c r="A377" s="258"/>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spans="1:26" ht="17.25" customHeight="1" x14ac:dyDescent="0.2">
      <c r="A378" s="258"/>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spans="1:26" ht="17.25" customHeight="1" x14ac:dyDescent="0.2">
      <c r="A379" s="258"/>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spans="1:26" ht="17.25" customHeight="1" x14ac:dyDescent="0.2">
      <c r="A380" s="258"/>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spans="1:26" ht="17.25" customHeight="1" x14ac:dyDescent="0.2">
      <c r="A381" s="258"/>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spans="1:26" ht="17.25" customHeight="1" x14ac:dyDescent="0.2">
      <c r="A382" s="258"/>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spans="1:26" ht="17.25" customHeight="1" x14ac:dyDescent="0.2">
      <c r="A383" s="258"/>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spans="1:26" ht="17.25" customHeight="1" x14ac:dyDescent="0.2">
      <c r="A384" s="258"/>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spans="1:26" ht="17.25" customHeight="1" x14ac:dyDescent="0.2">
      <c r="A385" s="258"/>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spans="1:26" ht="17.25" customHeight="1" x14ac:dyDescent="0.2">
      <c r="A386" s="258"/>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spans="1:26" ht="17.25" customHeight="1" x14ac:dyDescent="0.2">
      <c r="A387" s="258"/>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spans="1:26" ht="17.25" customHeight="1" x14ac:dyDescent="0.2">
      <c r="A388" s="258"/>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spans="1:26" ht="17.25" customHeight="1" x14ac:dyDescent="0.2">
      <c r="A389" s="258"/>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spans="1:26" ht="17.25" customHeight="1" x14ac:dyDescent="0.2">
      <c r="A390" s="258"/>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spans="1:26" ht="17.25" customHeight="1" x14ac:dyDescent="0.2">
      <c r="A391" s="258"/>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spans="1:26" ht="17.25" customHeight="1" x14ac:dyDescent="0.2">
      <c r="A392" s="258"/>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spans="1:26" ht="17.25" customHeight="1" x14ac:dyDescent="0.2">
      <c r="A393" s="258"/>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spans="1:26" ht="17.25" customHeight="1" x14ac:dyDescent="0.2">
      <c r="A394" s="258"/>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spans="1:26" ht="17.25" customHeight="1" x14ac:dyDescent="0.2">
      <c r="A395" s="258"/>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spans="1:26" ht="17.25" customHeight="1" x14ac:dyDescent="0.2">
      <c r="A396" s="258"/>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spans="1:26" ht="17.25" customHeight="1" x14ac:dyDescent="0.2">
      <c r="A397" s="258"/>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spans="1:26" ht="17.25" customHeight="1" x14ac:dyDescent="0.2">
      <c r="A398" s="258"/>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spans="1:26" ht="17.25" customHeight="1" x14ac:dyDescent="0.2">
      <c r="A399" s="258"/>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spans="1:26" ht="17.25" customHeight="1" x14ac:dyDescent="0.2">
      <c r="A400" s="258"/>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spans="1:26" ht="17.25" customHeight="1" x14ac:dyDescent="0.2">
      <c r="A401" s="258"/>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spans="1:26" ht="17.25" customHeight="1" x14ac:dyDescent="0.2">
      <c r="A402" s="258"/>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spans="1:26" ht="17.25" customHeight="1" x14ac:dyDescent="0.2">
      <c r="A403" s="258"/>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spans="1:26" ht="17.25" customHeight="1" x14ac:dyDescent="0.2">
      <c r="A404" s="258"/>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spans="1:26" ht="17.25" customHeight="1" x14ac:dyDescent="0.2">
      <c r="A405" s="258"/>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spans="1:26" ht="17.25" customHeight="1" x14ac:dyDescent="0.2">
      <c r="A406" s="258"/>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spans="1:26" ht="17.25" customHeight="1" x14ac:dyDescent="0.2">
      <c r="A407" s="258"/>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spans="1:26" ht="17.25" customHeight="1" x14ac:dyDescent="0.2">
      <c r="A408" s="258"/>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spans="1:26" ht="17.25" customHeight="1" x14ac:dyDescent="0.2">
      <c r="A409" s="258"/>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spans="1:26" ht="17.25" customHeight="1" x14ac:dyDescent="0.2">
      <c r="A410" s="258"/>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spans="1:26" ht="17.25" customHeight="1" x14ac:dyDescent="0.2">
      <c r="A411" s="258"/>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spans="1:26" ht="17.25" customHeight="1" x14ac:dyDescent="0.2">
      <c r="A412" s="258"/>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spans="1:26" ht="17.25" customHeight="1" x14ac:dyDescent="0.2">
      <c r="A413" s="258"/>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spans="1:26" ht="17.25" customHeight="1" x14ac:dyDescent="0.2">
      <c r="A414" s="258"/>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spans="1:26" ht="17.25" customHeight="1" x14ac:dyDescent="0.2">
      <c r="A415" s="258"/>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spans="1:26" ht="17.25" customHeight="1" x14ac:dyDescent="0.2">
      <c r="A416" s="258"/>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spans="1:26" ht="17.25" customHeight="1" x14ac:dyDescent="0.2">
      <c r="A417" s="258"/>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spans="1:26" ht="17.25" customHeight="1" x14ac:dyDescent="0.2">
      <c r="A418" s="258"/>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spans="1:26" ht="17.25" customHeight="1" x14ac:dyDescent="0.2">
      <c r="A419" s="258"/>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spans="1:26" ht="17.25" customHeight="1" x14ac:dyDescent="0.2">
      <c r="A420" s="258"/>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spans="1:26" ht="17.25" customHeight="1" x14ac:dyDescent="0.2">
      <c r="A421" s="258"/>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spans="1:26" ht="17.25" customHeight="1" x14ac:dyDescent="0.2">
      <c r="A422" s="258"/>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spans="1:26" ht="17.25" customHeight="1" x14ac:dyDescent="0.2">
      <c r="A423" s="258"/>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spans="1:26" ht="17.25" customHeight="1" x14ac:dyDescent="0.2">
      <c r="A424" s="258"/>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spans="1:26" ht="17.25" customHeight="1" x14ac:dyDescent="0.2">
      <c r="A425" s="258"/>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spans="1:26" ht="17.25" customHeight="1" x14ac:dyDescent="0.2">
      <c r="A426" s="258"/>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spans="1:26" ht="17.25" customHeight="1" x14ac:dyDescent="0.2">
      <c r="A427" s="258"/>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spans="1:26" ht="17.25" customHeight="1" x14ac:dyDescent="0.2">
      <c r="A428" s="258"/>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spans="1:26" ht="17.25" customHeight="1" x14ac:dyDescent="0.2">
      <c r="A429" s="258"/>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spans="1:26" ht="17.25" customHeight="1" x14ac:dyDescent="0.2">
      <c r="A430" s="258"/>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spans="1:26" ht="17.25" customHeight="1" x14ac:dyDescent="0.2">
      <c r="A431" s="258"/>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spans="1:26" ht="17.25" customHeight="1" x14ac:dyDescent="0.2">
      <c r="A432" s="258"/>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spans="1:26" ht="17.25" customHeight="1" x14ac:dyDescent="0.2">
      <c r="A433" s="258"/>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spans="1:26" ht="17.25" customHeight="1" x14ac:dyDescent="0.2">
      <c r="A434" s="258"/>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spans="1:26" ht="17.25" customHeight="1" x14ac:dyDescent="0.2">
      <c r="A435" s="258"/>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spans="1:26" ht="17.25" customHeight="1" x14ac:dyDescent="0.2">
      <c r="A436" s="258"/>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spans="1:26" ht="17.25" customHeight="1" x14ac:dyDescent="0.2">
      <c r="A437" s="258"/>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spans="1:26" ht="17.25" customHeight="1" x14ac:dyDescent="0.2">
      <c r="A438" s="258"/>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spans="1:26" ht="17.25" customHeight="1" x14ac:dyDescent="0.2">
      <c r="A439" s="258"/>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spans="1:26" ht="17.25" customHeight="1" x14ac:dyDescent="0.2">
      <c r="A440" s="258"/>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spans="1:26" ht="17.25" customHeight="1" x14ac:dyDescent="0.2">
      <c r="A441" s="258"/>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spans="1:26" ht="17.25" customHeight="1" x14ac:dyDescent="0.2">
      <c r="A442" s="258"/>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spans="1:26" ht="17.25" customHeight="1" x14ac:dyDescent="0.2">
      <c r="A443" s="258"/>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spans="1:26" ht="17.25" customHeight="1" x14ac:dyDescent="0.2">
      <c r="A444" s="258"/>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spans="1:26" ht="17.25" customHeight="1" x14ac:dyDescent="0.2">
      <c r="A445" s="258"/>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spans="1:26" ht="17.25" customHeight="1" x14ac:dyDescent="0.2">
      <c r="A446" s="258"/>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spans="1:26" ht="17.25" customHeight="1" x14ac:dyDescent="0.2">
      <c r="A447" s="258"/>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spans="1:26" ht="17.25" customHeight="1" x14ac:dyDescent="0.2">
      <c r="A448" s="258"/>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spans="1:26" ht="17.25" customHeight="1" x14ac:dyDescent="0.2">
      <c r="A449" s="258"/>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spans="1:26" ht="17.25" customHeight="1" x14ac:dyDescent="0.2">
      <c r="A450" s="258"/>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spans="1:26" ht="17.25" customHeight="1" x14ac:dyDescent="0.2">
      <c r="A451" s="258"/>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spans="1:26" ht="17.25" customHeight="1" x14ac:dyDescent="0.2">
      <c r="A452" s="258"/>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spans="1:26" ht="17.25" customHeight="1" x14ac:dyDescent="0.2">
      <c r="A453" s="258"/>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spans="1:26" ht="17.25" customHeight="1" x14ac:dyDescent="0.2">
      <c r="A454" s="258"/>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spans="1:26" ht="17.25" customHeight="1" x14ac:dyDescent="0.2">
      <c r="A455" s="258"/>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spans="1:26" ht="17.25" customHeight="1" x14ac:dyDescent="0.2">
      <c r="A456" s="258"/>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spans="1:26" ht="17.25" customHeight="1" x14ac:dyDescent="0.2">
      <c r="A457" s="258"/>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spans="1:26" ht="17.25" customHeight="1" x14ac:dyDescent="0.2">
      <c r="A458" s="258"/>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spans="1:26" ht="17.25" customHeight="1" x14ac:dyDescent="0.2">
      <c r="A459" s="258"/>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spans="1:26" ht="17.25" customHeight="1" x14ac:dyDescent="0.2">
      <c r="A460" s="258"/>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spans="1:26" ht="17.25" customHeight="1" x14ac:dyDescent="0.2">
      <c r="A461" s="258"/>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spans="1:26" ht="17.25" customHeight="1" x14ac:dyDescent="0.2">
      <c r="A462" s="258"/>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spans="1:26" ht="17.25" customHeight="1" x14ac:dyDescent="0.2">
      <c r="A463" s="258"/>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spans="1:26" ht="17.25" customHeight="1" x14ac:dyDescent="0.2">
      <c r="A464" s="258"/>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spans="1:26" ht="17.25" customHeight="1" x14ac:dyDescent="0.2">
      <c r="A465" s="258"/>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spans="1:26" ht="17.25" customHeight="1" x14ac:dyDescent="0.2">
      <c r="A466" s="258"/>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spans="1:26" ht="17.25" customHeight="1" x14ac:dyDescent="0.2">
      <c r="A467" s="258"/>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spans="1:26" ht="17.25" customHeight="1" x14ac:dyDescent="0.2">
      <c r="A468" s="258"/>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spans="1:26" ht="17.25" customHeight="1" x14ac:dyDescent="0.2">
      <c r="A469" s="258"/>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spans="1:26" ht="17.25" customHeight="1" x14ac:dyDescent="0.2">
      <c r="A470" s="258"/>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spans="1:26" ht="17.25" customHeight="1" x14ac:dyDescent="0.2">
      <c r="A471" s="258"/>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spans="1:26" ht="17.25" customHeight="1" x14ac:dyDescent="0.2">
      <c r="A472" s="258"/>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spans="1:26" ht="17.25" customHeight="1" x14ac:dyDescent="0.2">
      <c r="A473" s="258"/>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spans="1:26" ht="17.25" customHeight="1" x14ac:dyDescent="0.2">
      <c r="A474" s="258"/>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spans="1:26" ht="17.25" customHeight="1" x14ac:dyDescent="0.2">
      <c r="A475" s="258"/>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spans="1:26" ht="17.25" customHeight="1" x14ac:dyDescent="0.2">
      <c r="A476" s="258"/>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spans="1:26" ht="17.25" customHeight="1" x14ac:dyDescent="0.2">
      <c r="A477" s="258"/>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spans="1:26" ht="17.25" customHeight="1" x14ac:dyDescent="0.2">
      <c r="A478" s="258"/>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spans="1:26" ht="17.25" customHeight="1" x14ac:dyDescent="0.2">
      <c r="A479" s="258"/>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spans="1:26" ht="17.25" customHeight="1" x14ac:dyDescent="0.2">
      <c r="A480" s="258"/>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spans="1:26" ht="17.25" customHeight="1" x14ac:dyDescent="0.2">
      <c r="A481" s="258"/>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spans="1:26" ht="17.25" customHeight="1" x14ac:dyDescent="0.2">
      <c r="A482" s="258"/>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spans="1:26" ht="17.25" customHeight="1" x14ac:dyDescent="0.2">
      <c r="A483" s="258"/>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spans="1:26" ht="17.25" customHeight="1" x14ac:dyDescent="0.2">
      <c r="A484" s="258"/>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spans="1:26" ht="17.25" customHeight="1" x14ac:dyDescent="0.2">
      <c r="A485" s="258"/>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spans="1:26" ht="17.25" customHeight="1" x14ac:dyDescent="0.2">
      <c r="A486" s="258"/>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spans="1:26" ht="17.25" customHeight="1" x14ac:dyDescent="0.2">
      <c r="A487" s="258"/>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spans="1:26" ht="17.25" customHeight="1" x14ac:dyDescent="0.2">
      <c r="A488" s="258"/>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spans="1:26" ht="17.25" customHeight="1" x14ac:dyDescent="0.2">
      <c r="A489" s="258"/>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spans="1:26" ht="17.25" customHeight="1" x14ac:dyDescent="0.2">
      <c r="A490" s="258"/>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spans="1:26" ht="17.25" customHeight="1" x14ac:dyDescent="0.2">
      <c r="A491" s="258"/>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spans="1:26" ht="17.25" customHeight="1" x14ac:dyDescent="0.2">
      <c r="A492" s="258"/>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spans="1:26" ht="17.25" customHeight="1" x14ac:dyDescent="0.2">
      <c r="A493" s="258"/>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spans="1:26" ht="17.25" customHeight="1" x14ac:dyDescent="0.2">
      <c r="A494" s="258"/>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spans="1:26" ht="17.25" customHeight="1" x14ac:dyDescent="0.2">
      <c r="A495" s="258"/>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spans="1:26" ht="17.25" customHeight="1" x14ac:dyDescent="0.2">
      <c r="A496" s="258"/>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spans="1:26" ht="17.25" customHeight="1" x14ac:dyDescent="0.2">
      <c r="A497" s="258"/>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spans="1:26" ht="17.25" customHeight="1" x14ac:dyDescent="0.2">
      <c r="A498" s="258"/>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spans="1:26" ht="17.25" customHeight="1" x14ac:dyDescent="0.2">
      <c r="A499" s="258"/>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spans="1:26" ht="17.25" customHeight="1" x14ac:dyDescent="0.2">
      <c r="A500" s="258"/>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spans="1:26" ht="17.25" customHeight="1" x14ac:dyDescent="0.2">
      <c r="A501" s="258"/>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spans="1:26" ht="17.25" customHeight="1" x14ac:dyDescent="0.2">
      <c r="A502" s="258"/>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spans="1:26" ht="17.25" customHeight="1" x14ac:dyDescent="0.2">
      <c r="A503" s="258"/>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spans="1:26" ht="17.25" customHeight="1" x14ac:dyDescent="0.2">
      <c r="A504" s="258"/>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spans="1:26" ht="17.25" customHeight="1" x14ac:dyDescent="0.2">
      <c r="A505" s="258"/>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spans="1:26" ht="17.25" customHeight="1" x14ac:dyDescent="0.2">
      <c r="A506" s="258"/>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spans="1:26" ht="17.25" customHeight="1" x14ac:dyDescent="0.2">
      <c r="A507" s="258"/>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spans="1:26" ht="17.25" customHeight="1" x14ac:dyDescent="0.2">
      <c r="A508" s="258"/>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spans="1:26" ht="17.25" customHeight="1" x14ac:dyDescent="0.2">
      <c r="A509" s="258"/>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spans="1:26" ht="17.25" customHeight="1" x14ac:dyDescent="0.2">
      <c r="A510" s="258"/>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spans="1:26" ht="17.25" customHeight="1" x14ac:dyDescent="0.2">
      <c r="A511" s="258"/>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spans="1:26" ht="17.25" customHeight="1" x14ac:dyDescent="0.2">
      <c r="A512" s="258"/>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spans="1:26" ht="17.25" customHeight="1" x14ac:dyDescent="0.2">
      <c r="A513" s="258"/>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spans="1:26" ht="17.25" customHeight="1" x14ac:dyDescent="0.2">
      <c r="A514" s="258"/>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spans="1:26" ht="17.25" customHeight="1" x14ac:dyDescent="0.2">
      <c r="A515" s="258"/>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spans="1:26" ht="17.25" customHeight="1" x14ac:dyDescent="0.2">
      <c r="A516" s="258"/>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spans="1:26" ht="17.25" customHeight="1" x14ac:dyDescent="0.2">
      <c r="A517" s="258"/>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spans="1:26" ht="17.25" customHeight="1" x14ac:dyDescent="0.2">
      <c r="A518" s="258"/>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spans="1:26" ht="17.25" customHeight="1" x14ac:dyDescent="0.2">
      <c r="A519" s="258"/>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spans="1:26" ht="17.25" customHeight="1" x14ac:dyDescent="0.2">
      <c r="A520" s="258"/>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spans="1:26" ht="17.25" customHeight="1" x14ac:dyDescent="0.2">
      <c r="A521" s="258"/>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spans="1:26" ht="17.25" customHeight="1" x14ac:dyDescent="0.2">
      <c r="A522" s="258"/>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spans="1:26" ht="17.25" customHeight="1" x14ac:dyDescent="0.2">
      <c r="A523" s="258"/>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spans="1:26" ht="17.25" customHeight="1" x14ac:dyDescent="0.2">
      <c r="A524" s="258"/>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spans="1:26" ht="17.25" customHeight="1" x14ac:dyDescent="0.2">
      <c r="A525" s="258"/>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spans="1:26" ht="17.25" customHeight="1" x14ac:dyDescent="0.2">
      <c r="A526" s="258"/>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spans="1:26" ht="17.25" customHeight="1" x14ac:dyDescent="0.2">
      <c r="A527" s="258"/>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spans="1:26" ht="17.25" customHeight="1" x14ac:dyDescent="0.2">
      <c r="A528" s="258"/>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spans="1:26" ht="17.25" customHeight="1" x14ac:dyDescent="0.2">
      <c r="A529" s="258"/>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spans="1:26" ht="17.25" customHeight="1" x14ac:dyDescent="0.2">
      <c r="A530" s="258"/>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spans="1:26" ht="17.25" customHeight="1" x14ac:dyDescent="0.2">
      <c r="A531" s="258"/>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spans="1:26" ht="17.25" customHeight="1" x14ac:dyDescent="0.2">
      <c r="A532" s="258"/>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spans="1:26" ht="17.25" customHeight="1" x14ac:dyDescent="0.2">
      <c r="A533" s="258"/>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spans="1:26" ht="17.25" customHeight="1" x14ac:dyDescent="0.2">
      <c r="A534" s="258"/>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spans="1:26" ht="17.25" customHeight="1" x14ac:dyDescent="0.2">
      <c r="A535" s="258"/>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spans="1:26" ht="17.25" customHeight="1" x14ac:dyDescent="0.2">
      <c r="A536" s="258"/>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spans="1:26" ht="17.25" customHeight="1" x14ac:dyDescent="0.2">
      <c r="A537" s="258"/>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spans="1:26" ht="17.25" customHeight="1" x14ac:dyDescent="0.2">
      <c r="A538" s="258"/>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spans="1:26" ht="17.25" customHeight="1" x14ac:dyDescent="0.2">
      <c r="A539" s="258"/>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spans="1:26" ht="17.25" customHeight="1" x14ac:dyDescent="0.2">
      <c r="A540" s="258"/>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spans="1:26" ht="17.25" customHeight="1" x14ac:dyDescent="0.2">
      <c r="A541" s="258"/>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spans="1:26" ht="17.25" customHeight="1" x14ac:dyDescent="0.2">
      <c r="A542" s="258"/>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spans="1:26" ht="17.25" customHeight="1" x14ac:dyDescent="0.2">
      <c r="A543" s="258"/>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spans="1:26" ht="17.25" customHeight="1" x14ac:dyDescent="0.2">
      <c r="A544" s="258"/>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spans="1:26" ht="17.25" customHeight="1" x14ac:dyDescent="0.2">
      <c r="A545" s="258"/>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spans="1:26" ht="17.25" customHeight="1" x14ac:dyDescent="0.2">
      <c r="A546" s="258"/>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spans="1:26" ht="17.25" customHeight="1" x14ac:dyDescent="0.2">
      <c r="A547" s="258"/>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spans="1:26" ht="17.25" customHeight="1" x14ac:dyDescent="0.2">
      <c r="A548" s="258"/>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spans="1:26" ht="17.25" customHeight="1" x14ac:dyDescent="0.2">
      <c r="A549" s="258"/>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spans="1:26" ht="17.25" customHeight="1" x14ac:dyDescent="0.2">
      <c r="A550" s="258"/>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spans="1:26" ht="17.25" customHeight="1" x14ac:dyDescent="0.2">
      <c r="A551" s="258"/>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spans="1:26" ht="17.25" customHeight="1" x14ac:dyDescent="0.2">
      <c r="A552" s="258"/>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spans="1:26" ht="17.25" customHeight="1" x14ac:dyDescent="0.2">
      <c r="A553" s="258"/>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spans="1:26" ht="17.25" customHeight="1" x14ac:dyDescent="0.2">
      <c r="A554" s="258"/>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spans="1:26" ht="17.25" customHeight="1" x14ac:dyDescent="0.2">
      <c r="A555" s="258"/>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spans="1:26" ht="17.25" customHeight="1" x14ac:dyDescent="0.2">
      <c r="A556" s="258"/>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spans="1:26" ht="17.25" customHeight="1" x14ac:dyDescent="0.2">
      <c r="A557" s="258"/>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spans="1:26" ht="17.25" customHeight="1" x14ac:dyDescent="0.2">
      <c r="A558" s="258"/>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spans="1:26" ht="17.25" customHeight="1" x14ac:dyDescent="0.2">
      <c r="A559" s="258"/>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spans="1:26" ht="17.25" customHeight="1" x14ac:dyDescent="0.2">
      <c r="A560" s="258"/>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spans="1:26" ht="17.25" customHeight="1" x14ac:dyDescent="0.2">
      <c r="A561" s="258"/>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spans="1:26" ht="17.25" customHeight="1" x14ac:dyDescent="0.2">
      <c r="A562" s="258"/>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spans="1:26" ht="17.25" customHeight="1" x14ac:dyDescent="0.2">
      <c r="A563" s="258"/>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spans="1:26" ht="17.25" customHeight="1" x14ac:dyDescent="0.2">
      <c r="A564" s="258"/>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spans="1:26" ht="17.25" customHeight="1" x14ac:dyDescent="0.2">
      <c r="A565" s="258"/>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spans="1:26" ht="17.25" customHeight="1" x14ac:dyDescent="0.2">
      <c r="A566" s="258"/>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spans="1:26" ht="17.25" customHeight="1" x14ac:dyDescent="0.2">
      <c r="A567" s="258"/>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spans="1:26" ht="17.25" customHeight="1" x14ac:dyDescent="0.2">
      <c r="A568" s="258"/>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spans="1:26" ht="17.25" customHeight="1" x14ac:dyDescent="0.2">
      <c r="A569" s="258"/>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spans="1:26" ht="17.25" customHeight="1" x14ac:dyDescent="0.2">
      <c r="A570" s="258"/>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spans="1:26" ht="17.25" customHeight="1" x14ac:dyDescent="0.2">
      <c r="A571" s="258"/>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spans="1:26" ht="17.25" customHeight="1" x14ac:dyDescent="0.2">
      <c r="A572" s="258"/>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spans="1:26" ht="17.25" customHeight="1" x14ac:dyDescent="0.2">
      <c r="A573" s="258"/>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spans="1:26" ht="17.25" customHeight="1" x14ac:dyDescent="0.2">
      <c r="A574" s="258"/>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spans="1:26" ht="17.25" customHeight="1" x14ac:dyDescent="0.2">
      <c r="A575" s="258"/>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spans="1:26" ht="17.25" customHeight="1" x14ac:dyDescent="0.2">
      <c r="A576" s="258"/>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spans="1:26" ht="17.25" customHeight="1" x14ac:dyDescent="0.2">
      <c r="A577" s="258"/>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spans="1:26" ht="17.25" customHeight="1" x14ac:dyDescent="0.2">
      <c r="A578" s="258"/>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spans="1:26" ht="17.25" customHeight="1" x14ac:dyDescent="0.2">
      <c r="A579" s="258"/>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spans="1:26" ht="17.25" customHeight="1" x14ac:dyDescent="0.2">
      <c r="A580" s="258"/>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spans="1:26" ht="17.25" customHeight="1" x14ac:dyDescent="0.2">
      <c r="A581" s="258"/>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spans="1:26" ht="17.25" customHeight="1" x14ac:dyDescent="0.2">
      <c r="A582" s="258"/>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spans="1:26" ht="17.25" customHeight="1" x14ac:dyDescent="0.2">
      <c r="A583" s="258"/>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spans="1:26" ht="17.25" customHeight="1" x14ac:dyDescent="0.2">
      <c r="A584" s="258"/>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spans="1:26" ht="17.25" customHeight="1" x14ac:dyDescent="0.2">
      <c r="A585" s="258"/>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spans="1:26" ht="17.25" customHeight="1" x14ac:dyDescent="0.2">
      <c r="A586" s="258"/>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spans="1:26" ht="17.25" customHeight="1" x14ac:dyDescent="0.2">
      <c r="A587" s="258"/>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spans="1:26" ht="17.25" customHeight="1" x14ac:dyDescent="0.2">
      <c r="A588" s="258"/>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spans="1:26" ht="17.25" customHeight="1" x14ac:dyDescent="0.2">
      <c r="A589" s="258"/>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spans="1:26" ht="17.25" customHeight="1" x14ac:dyDescent="0.2">
      <c r="A590" s="258"/>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spans="1:26" ht="17.25" customHeight="1" x14ac:dyDescent="0.2">
      <c r="A591" s="258"/>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spans="1:26" ht="17.25" customHeight="1" x14ac:dyDescent="0.2">
      <c r="A592" s="258"/>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spans="1:26" ht="17.25" customHeight="1" x14ac:dyDescent="0.2">
      <c r="A593" s="258"/>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spans="1:26" ht="17.25" customHeight="1" x14ac:dyDescent="0.2">
      <c r="A594" s="258"/>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spans="1:26" ht="17.25" customHeight="1" x14ac:dyDescent="0.2">
      <c r="A595" s="258"/>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spans="1:26" ht="17.25" customHeight="1" x14ac:dyDescent="0.2">
      <c r="A596" s="258"/>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spans="1:26" ht="17.25" customHeight="1" x14ac:dyDescent="0.2">
      <c r="A597" s="258"/>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spans="1:26" ht="17.25" customHeight="1" x14ac:dyDescent="0.2">
      <c r="A598" s="258"/>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spans="1:26" ht="17.25" customHeight="1" x14ac:dyDescent="0.2">
      <c r="A599" s="258"/>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spans="1:26" ht="17.25" customHeight="1" x14ac:dyDescent="0.2">
      <c r="A600" s="258"/>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spans="1:26" ht="17.25" customHeight="1" x14ac:dyDescent="0.2">
      <c r="A601" s="258"/>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spans="1:26" ht="17.25" customHeight="1" x14ac:dyDescent="0.2">
      <c r="A602" s="258"/>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spans="1:26" ht="17.25" customHeight="1" x14ac:dyDescent="0.2">
      <c r="A603" s="258"/>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spans="1:26" ht="17.25" customHeight="1" x14ac:dyDescent="0.2">
      <c r="A604" s="258"/>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spans="1:26" ht="17.25" customHeight="1" x14ac:dyDescent="0.2">
      <c r="A605" s="258"/>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spans="1:26" ht="17.25" customHeight="1" x14ac:dyDescent="0.2">
      <c r="A606" s="258"/>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spans="1:26" ht="17.25" customHeight="1" x14ac:dyDescent="0.2">
      <c r="A607" s="258"/>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spans="1:26" ht="17.25" customHeight="1" x14ac:dyDescent="0.2">
      <c r="A608" s="258"/>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spans="1:26" ht="17.25" customHeight="1" x14ac:dyDescent="0.2">
      <c r="A609" s="258"/>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spans="1:26" ht="17.25" customHeight="1" x14ac:dyDescent="0.2">
      <c r="A610" s="258"/>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spans="1:26" ht="17.25" customHeight="1" x14ac:dyDescent="0.2">
      <c r="A611" s="258"/>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spans="1:26" ht="17.25" customHeight="1" x14ac:dyDescent="0.2">
      <c r="A612" s="258"/>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spans="1:26" ht="17.25" customHeight="1" x14ac:dyDescent="0.2">
      <c r="A613" s="258"/>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spans="1:26" ht="17.25" customHeight="1" x14ac:dyDescent="0.2">
      <c r="A614" s="258"/>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spans="1:26" ht="17.25" customHeight="1" x14ac:dyDescent="0.2">
      <c r="A615" s="258"/>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spans="1:26" ht="17.25" customHeight="1" x14ac:dyDescent="0.2">
      <c r="A616" s="258"/>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spans="1:26" ht="17.25" customHeight="1" x14ac:dyDescent="0.2">
      <c r="A617" s="258"/>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spans="1:26" ht="17.25" customHeight="1" x14ac:dyDescent="0.2">
      <c r="A618" s="258"/>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spans="1:26" ht="17.25" customHeight="1" x14ac:dyDescent="0.2">
      <c r="A619" s="258"/>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spans="1:26" ht="17.25" customHeight="1" x14ac:dyDescent="0.2">
      <c r="A620" s="258"/>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spans="1:26" ht="17.25" customHeight="1" x14ac:dyDescent="0.2">
      <c r="A621" s="258"/>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spans="1:26" ht="17.25" customHeight="1" x14ac:dyDescent="0.2">
      <c r="A622" s="258"/>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spans="1:26" ht="17.25" customHeight="1" x14ac:dyDescent="0.2">
      <c r="A623" s="258"/>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spans="1:26" ht="17.25" customHeight="1" x14ac:dyDescent="0.2">
      <c r="A624" s="258"/>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spans="1:26" ht="17.25" customHeight="1" x14ac:dyDescent="0.2">
      <c r="A625" s="258"/>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spans="1:26" ht="17.25" customHeight="1" x14ac:dyDescent="0.2">
      <c r="A626" s="258"/>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spans="1:26" ht="17.25" customHeight="1" x14ac:dyDescent="0.2">
      <c r="A627" s="258"/>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spans="1:26" ht="17.25" customHeight="1" x14ac:dyDescent="0.2">
      <c r="A628" s="258"/>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spans="1:26" ht="17.25" customHeight="1" x14ac:dyDescent="0.2">
      <c r="A629" s="258"/>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spans="1:26" ht="17.25" customHeight="1" x14ac:dyDescent="0.2">
      <c r="A630" s="258"/>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spans="1:26" ht="17.25" customHeight="1" x14ac:dyDescent="0.2">
      <c r="A631" s="258"/>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spans="1:26" ht="17.25" customHeight="1" x14ac:dyDescent="0.2">
      <c r="A632" s="258"/>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spans="1:26" ht="17.25" customHeight="1" x14ac:dyDescent="0.2">
      <c r="A633" s="258"/>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spans="1:26" ht="17.25" customHeight="1" x14ac:dyDescent="0.2">
      <c r="A634" s="258"/>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spans="1:26" ht="17.25" customHeight="1" x14ac:dyDescent="0.2">
      <c r="A635" s="258"/>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spans="1:26" ht="17.25" customHeight="1" x14ac:dyDescent="0.2">
      <c r="A636" s="258"/>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spans="1:26" ht="17.25" customHeight="1" x14ac:dyDescent="0.2">
      <c r="A637" s="258"/>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spans="1:26" ht="17.25" customHeight="1" x14ac:dyDescent="0.2">
      <c r="A638" s="258"/>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spans="1:26" ht="17.25" customHeight="1" x14ac:dyDescent="0.2">
      <c r="A639" s="258"/>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spans="1:26" ht="17.25" customHeight="1" x14ac:dyDescent="0.2">
      <c r="A640" s="258"/>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spans="1:26" ht="17.25" customHeight="1" x14ac:dyDescent="0.2">
      <c r="A641" s="258"/>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spans="1:26" ht="17.25" customHeight="1" x14ac:dyDescent="0.2">
      <c r="A642" s="258"/>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spans="1:26" ht="17.25" customHeight="1" x14ac:dyDescent="0.2">
      <c r="A643" s="258"/>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spans="1:26" ht="17.25" customHeight="1" x14ac:dyDescent="0.2">
      <c r="A644" s="258"/>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spans="1:26" ht="17.25" customHeight="1" x14ac:dyDescent="0.2">
      <c r="A645" s="258"/>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spans="1:26" ht="17.25" customHeight="1" x14ac:dyDescent="0.2">
      <c r="A646" s="258"/>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spans="1:26" ht="17.25" customHeight="1" x14ac:dyDescent="0.2">
      <c r="A647" s="258"/>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spans="1:26" ht="17.25" customHeight="1" x14ac:dyDescent="0.2">
      <c r="A648" s="258"/>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spans="1:26" ht="17.25" customHeight="1" x14ac:dyDescent="0.2">
      <c r="A649" s="258"/>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spans="1:26" ht="17.25" customHeight="1" x14ac:dyDescent="0.2">
      <c r="A650" s="258"/>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spans="1:26" ht="17.25" customHeight="1" x14ac:dyDescent="0.2">
      <c r="A651" s="258"/>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spans="1:26" ht="17.25" customHeight="1" x14ac:dyDescent="0.2">
      <c r="A652" s="258"/>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spans="1:26" ht="17.25" customHeight="1" x14ac:dyDescent="0.2">
      <c r="A653" s="258"/>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spans="1:26" ht="17.25" customHeight="1" x14ac:dyDescent="0.2">
      <c r="A654" s="258"/>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spans="1:26" ht="17.25" customHeight="1" x14ac:dyDescent="0.2">
      <c r="A655" s="258"/>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spans="1:26" ht="17.25" customHeight="1" x14ac:dyDescent="0.2">
      <c r="A656" s="258"/>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spans="1:26" ht="17.25" customHeight="1" x14ac:dyDescent="0.2">
      <c r="A657" s="258"/>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spans="1:26" ht="17.25" customHeight="1" x14ac:dyDescent="0.2">
      <c r="A658" s="258"/>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spans="1:26" ht="17.25" customHeight="1" x14ac:dyDescent="0.2">
      <c r="A659" s="258"/>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spans="1:26" ht="17.25" customHeight="1" x14ac:dyDescent="0.2">
      <c r="A660" s="258"/>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spans="1:26" ht="17.25" customHeight="1" x14ac:dyDescent="0.2">
      <c r="A661" s="258"/>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spans="1:26" ht="17.25" customHeight="1" x14ac:dyDescent="0.2">
      <c r="A662" s="258"/>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spans="1:26" ht="17.25" customHeight="1" x14ac:dyDescent="0.2">
      <c r="A663" s="258"/>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spans="1:26" ht="17.25" customHeight="1" x14ac:dyDescent="0.2">
      <c r="A664" s="258"/>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spans="1:26" ht="17.25" customHeight="1" x14ac:dyDescent="0.2">
      <c r="A665" s="258"/>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spans="1:26" ht="17.25" customHeight="1" x14ac:dyDescent="0.2">
      <c r="A666" s="258"/>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spans="1:26" ht="17.25" customHeight="1" x14ac:dyDescent="0.2">
      <c r="A667" s="258"/>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spans="1:26" ht="17.25" customHeight="1" x14ac:dyDescent="0.2">
      <c r="A668" s="258"/>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spans="1:26" ht="17.25" customHeight="1" x14ac:dyDescent="0.2">
      <c r="A669" s="258"/>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spans="1:26" ht="17.25" customHeight="1" x14ac:dyDescent="0.2">
      <c r="A670" s="258"/>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spans="1:26" ht="17.25" customHeight="1" x14ac:dyDescent="0.2">
      <c r="A671" s="258"/>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spans="1:26" ht="17.25" customHeight="1" x14ac:dyDescent="0.2">
      <c r="A672" s="258"/>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spans="1:26" ht="17.25" customHeight="1" x14ac:dyDescent="0.2">
      <c r="A673" s="258"/>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spans="1:26" ht="17.25" customHeight="1" x14ac:dyDescent="0.2">
      <c r="A674" s="258"/>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spans="1:26" ht="17.25" customHeight="1" x14ac:dyDescent="0.2">
      <c r="A675" s="258"/>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spans="1:26" ht="17.25" customHeight="1" x14ac:dyDescent="0.2">
      <c r="A676" s="258"/>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spans="1:26" ht="17.25" customHeight="1" x14ac:dyDescent="0.2">
      <c r="A677" s="258"/>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spans="1:26" ht="17.25" customHeight="1" x14ac:dyDescent="0.2">
      <c r="A678" s="258"/>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spans="1:26" ht="17.25" customHeight="1" x14ac:dyDescent="0.2">
      <c r="A679" s="258"/>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spans="1:26" ht="17.25" customHeight="1" x14ac:dyDescent="0.2">
      <c r="A680" s="258"/>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spans="1:26" ht="17.25" customHeight="1" x14ac:dyDescent="0.2">
      <c r="A681" s="258"/>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spans="1:26" ht="17.25" customHeight="1" x14ac:dyDescent="0.2">
      <c r="A682" s="258"/>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spans="1:26" ht="17.25" customHeight="1" x14ac:dyDescent="0.2">
      <c r="A683" s="258"/>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spans="1:26" ht="17.25" customHeight="1" x14ac:dyDescent="0.2">
      <c r="A684" s="258"/>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spans="1:26" ht="17.25" customHeight="1" x14ac:dyDescent="0.2">
      <c r="A685" s="258"/>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spans="1:26" ht="17.25" customHeight="1" x14ac:dyDescent="0.2">
      <c r="A686" s="258"/>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spans="1:26" ht="17.25" customHeight="1" x14ac:dyDescent="0.2">
      <c r="A687" s="258"/>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spans="1:26" ht="17.25" customHeight="1" x14ac:dyDescent="0.2">
      <c r="A688" s="258"/>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spans="1:26" ht="17.25" customHeight="1" x14ac:dyDescent="0.2">
      <c r="A689" s="258"/>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spans="1:26" ht="17.25" customHeight="1" x14ac:dyDescent="0.2">
      <c r="A690" s="258"/>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spans="1:26" ht="17.25" customHeight="1" x14ac:dyDescent="0.2">
      <c r="A691" s="258"/>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spans="1:26" ht="17.25" customHeight="1" x14ac:dyDescent="0.2">
      <c r="A692" s="258"/>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spans="1:26" ht="17.25" customHeight="1" x14ac:dyDescent="0.2">
      <c r="A693" s="258"/>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spans="1:26" ht="17.25" customHeight="1" x14ac:dyDescent="0.2">
      <c r="A694" s="258"/>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spans="1:26" ht="17.25" customHeight="1" x14ac:dyDescent="0.2">
      <c r="A695" s="258"/>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spans="1:26" ht="17.25" customHeight="1" x14ac:dyDescent="0.2">
      <c r="A696" s="258"/>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spans="1:26" ht="17.25" customHeight="1" x14ac:dyDescent="0.2">
      <c r="A697" s="258"/>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spans="1:26" ht="17.25" customHeight="1" x14ac:dyDescent="0.2">
      <c r="A698" s="258"/>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spans="1:26" ht="17.25" customHeight="1" x14ac:dyDescent="0.2">
      <c r="A699" s="258"/>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spans="1:26" ht="17.25" customHeight="1" x14ac:dyDescent="0.2">
      <c r="A700" s="258"/>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spans="1:26" ht="17.25" customHeight="1" x14ac:dyDescent="0.2">
      <c r="A701" s="258"/>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spans="1:26" ht="17.25" customHeight="1" x14ac:dyDescent="0.2">
      <c r="A702" s="258"/>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spans="1:26" ht="17.25" customHeight="1" x14ac:dyDescent="0.2">
      <c r="A703" s="258"/>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spans="1:26" ht="17.25" customHeight="1" x14ac:dyDescent="0.2">
      <c r="A704" s="258"/>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spans="1:26" ht="17.25" customHeight="1" x14ac:dyDescent="0.2">
      <c r="A705" s="258"/>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spans="1:26" ht="17.25" customHeight="1" x14ac:dyDescent="0.2">
      <c r="A706" s="258"/>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spans="1:26" ht="17.25" customHeight="1" x14ac:dyDescent="0.2">
      <c r="A707" s="258"/>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spans="1:26" ht="17.25" customHeight="1" x14ac:dyDescent="0.2">
      <c r="A708" s="258"/>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spans="1:26" ht="17.25" customHeight="1" x14ac:dyDescent="0.2">
      <c r="A709" s="258"/>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spans="1:26" ht="17.25" customHeight="1" x14ac:dyDescent="0.2">
      <c r="A710" s="258"/>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spans="1:26" ht="17.25" customHeight="1" x14ac:dyDescent="0.2">
      <c r="A711" s="258"/>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spans="1:26" ht="17.25" customHeight="1" x14ac:dyDescent="0.2">
      <c r="A712" s="258"/>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spans="1:26" ht="17.25" customHeight="1" x14ac:dyDescent="0.2">
      <c r="A713" s="258"/>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spans="1:26" ht="17.25" customHeight="1" x14ac:dyDescent="0.2">
      <c r="A714" s="258"/>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spans="1:26" ht="17.25" customHeight="1" x14ac:dyDescent="0.2">
      <c r="A715" s="258"/>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spans="1:26" ht="17.25" customHeight="1" x14ac:dyDescent="0.2">
      <c r="A716" s="258"/>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spans="1:26" ht="17.25" customHeight="1" x14ac:dyDescent="0.2">
      <c r="A717" s="258"/>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spans="1:26" ht="17.25" customHeight="1" x14ac:dyDescent="0.2">
      <c r="A718" s="258"/>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spans="1:26" ht="17.25" customHeight="1" x14ac:dyDescent="0.2">
      <c r="A719" s="258"/>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spans="1:26" ht="17.25" customHeight="1" x14ac:dyDescent="0.2">
      <c r="A720" s="258"/>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spans="1:26" ht="17.25" customHeight="1" x14ac:dyDescent="0.2">
      <c r="A721" s="258"/>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spans="1:26" ht="17.25" customHeight="1" x14ac:dyDescent="0.2">
      <c r="A722" s="258"/>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spans="1:26" ht="17.25" customHeight="1" x14ac:dyDescent="0.2">
      <c r="A723" s="258"/>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spans="1:26" ht="17.25" customHeight="1" x14ac:dyDescent="0.2">
      <c r="A724" s="258"/>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spans="1:26" ht="17.25" customHeight="1" x14ac:dyDescent="0.2">
      <c r="A725" s="258"/>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spans="1:26" ht="17.25" customHeight="1" x14ac:dyDescent="0.2">
      <c r="A726" s="258"/>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spans="1:26" ht="17.25" customHeight="1" x14ac:dyDescent="0.2">
      <c r="A727" s="258"/>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spans="1:26" ht="17.25" customHeight="1" x14ac:dyDescent="0.2">
      <c r="A728" s="258"/>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spans="1:26" ht="17.25" customHeight="1" x14ac:dyDescent="0.2">
      <c r="A729" s="258"/>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spans="1:26" ht="17.25" customHeight="1" x14ac:dyDescent="0.2">
      <c r="A730" s="258"/>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spans="1:26" ht="17.25" customHeight="1" x14ac:dyDescent="0.2">
      <c r="A731" s="258"/>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spans="1:26" ht="17.25" customHeight="1" x14ac:dyDescent="0.2">
      <c r="A732" s="258"/>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spans="1:26" ht="17.25" customHeight="1" x14ac:dyDescent="0.2">
      <c r="A733" s="258"/>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spans="1:26" ht="17.25" customHeight="1" x14ac:dyDescent="0.2">
      <c r="A734" s="258"/>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spans="1:26" ht="17.25" customHeight="1" x14ac:dyDescent="0.2">
      <c r="A735" s="258"/>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spans="1:26" ht="17.25" customHeight="1" x14ac:dyDescent="0.2">
      <c r="A736" s="258"/>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spans="1:26" ht="17.25" customHeight="1" x14ac:dyDescent="0.2">
      <c r="A737" s="258"/>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spans="1:26" ht="17.25" customHeight="1" x14ac:dyDescent="0.2">
      <c r="A738" s="258"/>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spans="1:26" ht="17.25" customHeight="1" x14ac:dyDescent="0.2">
      <c r="A739" s="258"/>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spans="1:26" ht="17.25" customHeight="1" x14ac:dyDescent="0.2">
      <c r="A740" s="258"/>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spans="1:26" ht="17.25" customHeight="1" x14ac:dyDescent="0.2">
      <c r="A741" s="258"/>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spans="1:26" ht="17.25" customHeight="1" x14ac:dyDescent="0.2">
      <c r="A742" s="258"/>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spans="1:26" ht="17.25" customHeight="1" x14ac:dyDescent="0.2">
      <c r="A743" s="258"/>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spans="1:26" ht="17.25" customHeight="1" x14ac:dyDescent="0.2">
      <c r="A744" s="258"/>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spans="1:26" ht="17.25" customHeight="1" x14ac:dyDescent="0.2">
      <c r="A745" s="258"/>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spans="1:26" ht="17.25" customHeight="1" x14ac:dyDescent="0.2">
      <c r="A746" s="258"/>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spans="1:26" ht="17.25" customHeight="1" x14ac:dyDescent="0.2">
      <c r="A747" s="258"/>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spans="1:26" ht="17.25" customHeight="1" x14ac:dyDescent="0.2">
      <c r="A748" s="258"/>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spans="1:26" ht="17.25" customHeight="1" x14ac:dyDescent="0.2">
      <c r="A749" s="258"/>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spans="1:26" ht="17.25" customHeight="1" x14ac:dyDescent="0.2">
      <c r="A750" s="258"/>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spans="1:26" ht="17.25" customHeight="1" x14ac:dyDescent="0.2">
      <c r="A751" s="258"/>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spans="1:26" ht="17.25" customHeight="1" x14ac:dyDescent="0.2">
      <c r="A752" s="258"/>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spans="1:26" ht="17.25" customHeight="1" x14ac:dyDescent="0.2">
      <c r="A753" s="258"/>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spans="1:26" ht="17.25" customHeight="1" x14ac:dyDescent="0.2">
      <c r="A754" s="258"/>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spans="1:26" ht="17.25" customHeight="1" x14ac:dyDescent="0.2">
      <c r="A755" s="258"/>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spans="1:26" ht="17.25" customHeight="1" x14ac:dyDescent="0.2">
      <c r="A756" s="258"/>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spans="1:26" ht="17.25" customHeight="1" x14ac:dyDescent="0.2">
      <c r="A757" s="258"/>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spans="1:26" ht="17.25" customHeight="1" x14ac:dyDescent="0.2">
      <c r="A758" s="258"/>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spans="1:26" ht="17.25" customHeight="1" x14ac:dyDescent="0.2">
      <c r="A759" s="258"/>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spans="1:26" ht="17.25" customHeight="1" x14ac:dyDescent="0.2">
      <c r="A760" s="258"/>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spans="1:26" ht="17.25" customHeight="1" x14ac:dyDescent="0.2">
      <c r="A761" s="258"/>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spans="1:26" ht="17.25" customHeight="1" x14ac:dyDescent="0.2">
      <c r="A762" s="258"/>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spans="1:26" ht="17.25" customHeight="1" x14ac:dyDescent="0.2">
      <c r="A763" s="258"/>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spans="1:26" ht="17.25" customHeight="1" x14ac:dyDescent="0.2">
      <c r="A764" s="258"/>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spans="1:26" ht="17.25" customHeight="1" x14ac:dyDescent="0.2">
      <c r="A765" s="258"/>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spans="1:26" ht="17.25" customHeight="1" x14ac:dyDescent="0.2">
      <c r="A766" s="258"/>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spans="1:26" ht="17.25" customHeight="1" x14ac:dyDescent="0.2">
      <c r="A767" s="258"/>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spans="1:26" ht="17.25" customHeight="1" x14ac:dyDescent="0.2">
      <c r="A768" s="258"/>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spans="1:26" ht="17.25" customHeight="1" x14ac:dyDescent="0.2">
      <c r="A769" s="258"/>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spans="1:26" ht="17.25" customHeight="1" x14ac:dyDescent="0.2">
      <c r="A770" s="258"/>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spans="1:26" ht="17.25" customHeight="1" x14ac:dyDescent="0.2">
      <c r="A771" s="258"/>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spans="1:26" ht="17.25" customHeight="1" x14ac:dyDescent="0.2">
      <c r="A772" s="258"/>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spans="1:26" ht="17.25" customHeight="1" x14ac:dyDescent="0.2">
      <c r="A773" s="258"/>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spans="1:26" ht="17.25" customHeight="1" x14ac:dyDescent="0.2">
      <c r="A774" s="258"/>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spans="1:26" ht="17.25" customHeight="1" x14ac:dyDescent="0.2">
      <c r="A775" s="258"/>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spans="1:26" ht="17.25" customHeight="1" x14ac:dyDescent="0.2">
      <c r="A776" s="258"/>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spans="1:26" ht="17.25" customHeight="1" x14ac:dyDescent="0.2">
      <c r="A777" s="258"/>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spans="1:26" ht="17.25" customHeight="1" x14ac:dyDescent="0.2">
      <c r="A778" s="258"/>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spans="1:26" ht="17.25" customHeight="1" x14ac:dyDescent="0.2">
      <c r="A779" s="258"/>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spans="1:26" ht="17.25" customHeight="1" x14ac:dyDescent="0.2">
      <c r="A780" s="258"/>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spans="1:26" ht="17.25" customHeight="1" x14ac:dyDescent="0.2">
      <c r="A781" s="258"/>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spans="1:26" ht="17.25" customHeight="1" x14ac:dyDescent="0.2">
      <c r="A782" s="258"/>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spans="1:26" ht="17.25" customHeight="1" x14ac:dyDescent="0.2">
      <c r="A783" s="258"/>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spans="1:26" ht="17.25" customHeight="1" x14ac:dyDescent="0.2">
      <c r="A784" s="258"/>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spans="1:26" ht="17.25" customHeight="1" x14ac:dyDescent="0.2">
      <c r="A785" s="258"/>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spans="1:26" ht="17.25" customHeight="1" x14ac:dyDescent="0.2">
      <c r="A786" s="258"/>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spans="1:26" ht="17.25" customHeight="1" x14ac:dyDescent="0.2">
      <c r="A787" s="258"/>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spans="1:26" ht="17.25" customHeight="1" x14ac:dyDescent="0.2">
      <c r="A788" s="258"/>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spans="1:26" ht="17.25" customHeight="1" x14ac:dyDescent="0.2">
      <c r="A789" s="258"/>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spans="1:26" ht="17.25" customHeight="1" x14ac:dyDescent="0.2">
      <c r="A790" s="258"/>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spans="1:26" ht="17.25" customHeight="1" x14ac:dyDescent="0.2">
      <c r="A791" s="258"/>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spans="1:26" ht="17.25" customHeight="1" x14ac:dyDescent="0.2">
      <c r="A792" s="258"/>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spans="1:26" ht="17.25" customHeight="1" x14ac:dyDescent="0.2">
      <c r="A793" s="258"/>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spans="1:26" ht="17.25" customHeight="1" x14ac:dyDescent="0.2">
      <c r="A794" s="258"/>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spans="1:26" ht="17.25" customHeight="1" x14ac:dyDescent="0.2">
      <c r="A795" s="258"/>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spans="1:26" ht="17.25" customHeight="1" x14ac:dyDescent="0.2">
      <c r="A796" s="258"/>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spans="1:26" ht="17.25" customHeight="1" x14ac:dyDescent="0.2">
      <c r="A797" s="258"/>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spans="1:26" ht="17.25" customHeight="1" x14ac:dyDescent="0.2">
      <c r="A798" s="258"/>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spans="1:26" ht="17.25" customHeight="1" x14ac:dyDescent="0.2">
      <c r="A799" s="258"/>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spans="1:26" ht="17.25" customHeight="1" x14ac:dyDescent="0.2">
      <c r="A800" s="258"/>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spans="1:26" ht="17.25" customHeight="1" x14ac:dyDescent="0.2">
      <c r="A801" s="258"/>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spans="1:26" ht="17.25" customHeight="1" x14ac:dyDescent="0.2">
      <c r="A802" s="258"/>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spans="1:26" ht="17.25" customHeight="1" x14ac:dyDescent="0.2">
      <c r="A803" s="258"/>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spans="1:26" ht="17.25" customHeight="1" x14ac:dyDescent="0.2">
      <c r="A804" s="258"/>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spans="1:26" ht="17.25" customHeight="1" x14ac:dyDescent="0.2">
      <c r="A805" s="258"/>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spans="1:26" ht="17.25" customHeight="1" x14ac:dyDescent="0.2">
      <c r="A806" s="258"/>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spans="1:26" ht="17.25" customHeight="1" x14ac:dyDescent="0.2">
      <c r="A807" s="258"/>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spans="1:26" ht="17.25" customHeight="1" x14ac:dyDescent="0.2">
      <c r="A808" s="258"/>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spans="1:26" ht="17.25" customHeight="1" x14ac:dyDescent="0.2">
      <c r="A809" s="258"/>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spans="1:26" ht="17.25" customHeight="1" x14ac:dyDescent="0.2">
      <c r="A810" s="258"/>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spans="1:26" ht="17.25" customHeight="1" x14ac:dyDescent="0.2">
      <c r="A811" s="258"/>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spans="1:26" ht="17.25" customHeight="1" x14ac:dyDescent="0.2">
      <c r="A812" s="258"/>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spans="1:26" ht="17.25" customHeight="1" x14ac:dyDescent="0.2">
      <c r="A813" s="258"/>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spans="1:26" ht="17.25" customHeight="1" x14ac:dyDescent="0.2">
      <c r="A814" s="258"/>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spans="1:26" ht="17.25" customHeight="1" x14ac:dyDescent="0.2">
      <c r="A815" s="258"/>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spans="1:26" ht="17.25" customHeight="1" x14ac:dyDescent="0.2">
      <c r="A816" s="258"/>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spans="1:26" ht="17.25" customHeight="1" x14ac:dyDescent="0.2">
      <c r="A817" s="258"/>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spans="1:26" ht="17.25" customHeight="1" x14ac:dyDescent="0.2">
      <c r="A818" s="258"/>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spans="1:26" ht="17.25" customHeight="1" x14ac:dyDescent="0.2">
      <c r="A819" s="258"/>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spans="1:26" ht="17.25" customHeight="1" x14ac:dyDescent="0.2">
      <c r="A820" s="258"/>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spans="1:26" ht="17.25" customHeight="1" x14ac:dyDescent="0.2">
      <c r="A821" s="258"/>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spans="1:26" ht="17.25" customHeight="1" x14ac:dyDescent="0.2">
      <c r="A822" s="258"/>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spans="1:26" ht="17.25" customHeight="1" x14ac:dyDescent="0.2">
      <c r="A823" s="258"/>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spans="1:26" ht="17.25" customHeight="1" x14ac:dyDescent="0.2">
      <c r="A824" s="258"/>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spans="1:26" ht="17.25" customHeight="1" x14ac:dyDescent="0.2">
      <c r="A825" s="258"/>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spans="1:26" ht="17.25" customHeight="1" x14ac:dyDescent="0.2">
      <c r="A826" s="258"/>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spans="1:26" ht="17.25" customHeight="1" x14ac:dyDescent="0.2">
      <c r="A827" s="258"/>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spans="1:26" ht="17.25" customHeight="1" x14ac:dyDescent="0.2">
      <c r="A828" s="258"/>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spans="1:26" ht="17.25" customHeight="1" x14ac:dyDescent="0.2">
      <c r="A829" s="258"/>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spans="1:26" ht="17.25" customHeight="1" x14ac:dyDescent="0.2">
      <c r="A830" s="258"/>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spans="1:26" ht="17.25" customHeight="1" x14ac:dyDescent="0.2">
      <c r="A831" s="258"/>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spans="1:26" ht="17.25" customHeight="1" x14ac:dyDescent="0.2">
      <c r="A832" s="258"/>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spans="1:26" ht="17.25" customHeight="1" x14ac:dyDescent="0.2">
      <c r="A833" s="258"/>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spans="1:26" ht="17.25" customHeight="1" x14ac:dyDescent="0.2">
      <c r="A834" s="258"/>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spans="1:26" ht="17.25" customHeight="1" x14ac:dyDescent="0.2">
      <c r="A835" s="258"/>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spans="1:26" ht="17.25" customHeight="1" x14ac:dyDescent="0.2">
      <c r="A836" s="258"/>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spans="1:26" ht="17.25" customHeight="1" x14ac:dyDescent="0.2">
      <c r="A837" s="258"/>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spans="1:26" ht="17.25" customHeight="1" x14ac:dyDescent="0.2">
      <c r="A838" s="258"/>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spans="1:26" ht="17.25" customHeight="1" x14ac:dyDescent="0.2">
      <c r="A839" s="258"/>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spans="1:26" ht="17.25" customHeight="1" x14ac:dyDescent="0.2">
      <c r="A840" s="258"/>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spans="1:26" ht="17.25" customHeight="1" x14ac:dyDescent="0.2">
      <c r="A841" s="258"/>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spans="1:26" ht="17.25" customHeight="1" x14ac:dyDescent="0.2">
      <c r="A842" s="258"/>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spans="1:26" ht="17.25" customHeight="1" x14ac:dyDescent="0.2">
      <c r="A843" s="258"/>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spans="1:26" ht="17.25" customHeight="1" x14ac:dyDescent="0.2">
      <c r="A844" s="258"/>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spans="1:26" ht="17.25" customHeight="1" x14ac:dyDescent="0.2">
      <c r="A845" s="258"/>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spans="1:26" ht="17.25" customHeight="1" x14ac:dyDescent="0.2">
      <c r="A846" s="258"/>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spans="1:26" ht="17.25" customHeight="1" x14ac:dyDescent="0.2">
      <c r="A847" s="258"/>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spans="1:26" ht="17.25" customHeight="1" x14ac:dyDescent="0.2">
      <c r="A848" s="258"/>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spans="1:26" ht="17.25" customHeight="1" x14ac:dyDescent="0.2">
      <c r="A849" s="258"/>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spans="1:26" ht="17.25" customHeight="1" x14ac:dyDescent="0.2">
      <c r="A850" s="258"/>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spans="1:26" ht="17.25" customHeight="1" x14ac:dyDescent="0.2">
      <c r="A851" s="258"/>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spans="1:26" ht="17.25" customHeight="1" x14ac:dyDescent="0.2">
      <c r="A852" s="258"/>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spans="1:26" ht="17.25" customHeight="1" x14ac:dyDescent="0.2">
      <c r="A853" s="258"/>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spans="1:26" ht="17.25" customHeight="1" x14ac:dyDescent="0.2">
      <c r="A854" s="258"/>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spans="1:26" ht="17.25" customHeight="1" x14ac:dyDescent="0.2">
      <c r="A855" s="258"/>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spans="1:26" ht="17.25" customHeight="1" x14ac:dyDescent="0.2">
      <c r="A856" s="258"/>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spans="1:26" ht="17.25" customHeight="1" x14ac:dyDescent="0.2">
      <c r="A857" s="258"/>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spans="1:26" ht="17.25" customHeight="1" x14ac:dyDescent="0.2">
      <c r="A858" s="258"/>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spans="1:26" ht="17.25" customHeight="1" x14ac:dyDescent="0.2">
      <c r="A859" s="258"/>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spans="1:26" ht="17.25" customHeight="1" x14ac:dyDescent="0.2">
      <c r="A860" s="258"/>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spans="1:26" ht="17.25" customHeight="1" x14ac:dyDescent="0.2">
      <c r="A861" s="258"/>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spans="1:26" ht="17.25" customHeight="1" x14ac:dyDescent="0.2">
      <c r="A862" s="258"/>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spans="1:26" ht="17.25" customHeight="1" x14ac:dyDescent="0.2">
      <c r="A863" s="258"/>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spans="1:26" ht="17.25" customHeight="1" x14ac:dyDescent="0.2">
      <c r="A864" s="258"/>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spans="1:26" ht="17.25" customHeight="1" x14ac:dyDescent="0.2">
      <c r="A865" s="258"/>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spans="1:26" ht="17.25" customHeight="1" x14ac:dyDescent="0.2">
      <c r="A866" s="258"/>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spans="1:26" ht="17.25" customHeight="1" x14ac:dyDescent="0.2">
      <c r="A867" s="258"/>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spans="1:26" ht="17.25" customHeight="1" x14ac:dyDescent="0.2">
      <c r="A868" s="258"/>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spans="1:26" ht="17.25" customHeight="1" x14ac:dyDescent="0.2">
      <c r="A869" s="258"/>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spans="1:26" ht="17.25" customHeight="1" x14ac:dyDescent="0.2">
      <c r="A870" s="258"/>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spans="1:26" ht="17.25" customHeight="1" x14ac:dyDescent="0.2">
      <c r="A871" s="258"/>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spans="1:26" ht="17.25" customHeight="1" x14ac:dyDescent="0.2">
      <c r="A872" s="258"/>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spans="1:26" ht="17.25" customHeight="1" x14ac:dyDescent="0.2">
      <c r="A873" s="258"/>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spans="1:26" ht="17.25" customHeight="1" x14ac:dyDescent="0.2">
      <c r="A874" s="258"/>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spans="1:26" ht="17.25" customHeight="1" x14ac:dyDescent="0.2">
      <c r="A875" s="258"/>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spans="1:26" ht="17.25" customHeight="1" x14ac:dyDescent="0.2">
      <c r="A876" s="258"/>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spans="1:26" ht="17.25" customHeight="1" x14ac:dyDescent="0.2">
      <c r="A877" s="258"/>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spans="1:26" ht="17.25" customHeight="1" x14ac:dyDescent="0.2">
      <c r="A878" s="258"/>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spans="1:26" ht="17.25" customHeight="1" x14ac:dyDescent="0.2">
      <c r="A879" s="258"/>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spans="1:26" ht="17.25" customHeight="1" x14ac:dyDescent="0.2">
      <c r="A880" s="258"/>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spans="1:26" ht="17.25" customHeight="1" x14ac:dyDescent="0.2">
      <c r="A881" s="258"/>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spans="1:26" ht="17.25" customHeight="1" x14ac:dyDescent="0.2">
      <c r="A882" s="258"/>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spans="1:26" ht="17.25" customHeight="1" x14ac:dyDescent="0.2">
      <c r="A883" s="258"/>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spans="1:26" ht="17.25" customHeight="1" x14ac:dyDescent="0.2">
      <c r="A884" s="258"/>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spans="1:26" ht="17.25" customHeight="1" x14ac:dyDescent="0.2">
      <c r="A885" s="258"/>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spans="1:26" ht="17.25" customHeight="1" x14ac:dyDescent="0.2">
      <c r="A886" s="258"/>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spans="1:26" ht="17.25" customHeight="1" x14ac:dyDescent="0.2">
      <c r="A887" s="258"/>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spans="1:26" ht="17.25" customHeight="1" x14ac:dyDescent="0.2">
      <c r="A888" s="258"/>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spans="1:26" ht="17.25" customHeight="1" x14ac:dyDescent="0.2">
      <c r="A889" s="258"/>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spans="1:26" ht="17.25" customHeight="1" x14ac:dyDescent="0.2">
      <c r="A890" s="258"/>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spans="1:26" ht="17.25" customHeight="1" x14ac:dyDescent="0.2">
      <c r="A891" s="258"/>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spans="1:26" ht="17.25" customHeight="1" x14ac:dyDescent="0.2">
      <c r="A892" s="258"/>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spans="1:26" ht="17.25" customHeight="1" x14ac:dyDescent="0.2">
      <c r="A893" s="258"/>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spans="1:26" ht="17.25" customHeight="1" x14ac:dyDescent="0.2">
      <c r="A894" s="258"/>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spans="1:26" ht="17.25" customHeight="1" x14ac:dyDescent="0.2">
      <c r="A895" s="258"/>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spans="1:26" ht="17.25" customHeight="1" x14ac:dyDescent="0.2">
      <c r="A896" s="258"/>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spans="1:26" ht="17.25" customHeight="1" x14ac:dyDescent="0.2">
      <c r="A897" s="258"/>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spans="1:26" ht="17.25" customHeight="1" x14ac:dyDescent="0.2">
      <c r="A898" s="258"/>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spans="1:26" ht="17.25" customHeight="1" x14ac:dyDescent="0.2">
      <c r="A899" s="258"/>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spans="1:26" ht="17.25" customHeight="1" x14ac:dyDescent="0.2">
      <c r="A900" s="258"/>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spans="1:26" ht="17.25" customHeight="1" x14ac:dyDescent="0.2">
      <c r="A901" s="258"/>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spans="1:26" ht="17.25" customHeight="1" x14ac:dyDescent="0.2">
      <c r="A902" s="258"/>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spans="1:26" ht="17.25" customHeight="1" x14ac:dyDescent="0.2">
      <c r="A903" s="258"/>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spans="1:26" ht="17.25" customHeight="1" x14ac:dyDescent="0.2">
      <c r="A904" s="258"/>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spans="1:26" ht="17.25" customHeight="1" x14ac:dyDescent="0.2">
      <c r="A905" s="258"/>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spans="1:26" ht="17.25" customHeight="1" x14ac:dyDescent="0.2">
      <c r="A906" s="258"/>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spans="1:26" ht="17.25" customHeight="1" x14ac:dyDescent="0.2">
      <c r="A907" s="258"/>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spans="1:26" ht="17.25" customHeight="1" x14ac:dyDescent="0.2">
      <c r="A908" s="258"/>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spans="1:26" ht="17.25" customHeight="1" x14ac:dyDescent="0.2">
      <c r="A909" s="258"/>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spans="1:26" ht="17.25" customHeight="1" x14ac:dyDescent="0.2">
      <c r="A910" s="258"/>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spans="1:26" ht="17.25" customHeight="1" x14ac:dyDescent="0.2">
      <c r="A911" s="258"/>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spans="1:26" ht="17.25" customHeight="1" x14ac:dyDescent="0.2">
      <c r="A912" s="258"/>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spans="1:26" ht="17.25" customHeight="1" x14ac:dyDescent="0.2">
      <c r="A913" s="258"/>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spans="1:26" ht="17.25" customHeight="1" x14ac:dyDescent="0.2">
      <c r="A914" s="258"/>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spans="1:26" ht="17.25" customHeight="1" x14ac:dyDescent="0.2">
      <c r="A915" s="258"/>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spans="1:26" ht="17.25" customHeight="1" x14ac:dyDescent="0.2">
      <c r="A916" s="258"/>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spans="1:26" ht="17.25" customHeight="1" x14ac:dyDescent="0.2">
      <c r="A917" s="258"/>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spans="1:26" ht="17.25" customHeight="1" x14ac:dyDescent="0.2">
      <c r="A918" s="258"/>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spans="1:26" ht="17.25" customHeight="1" x14ac:dyDescent="0.2">
      <c r="A919" s="258"/>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spans="1:26" ht="17.25" customHeight="1" x14ac:dyDescent="0.2">
      <c r="A920" s="258"/>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spans="1:26" ht="17.25" customHeight="1" x14ac:dyDescent="0.2">
      <c r="A921" s="258"/>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spans="1:26" ht="17.25" customHeight="1" x14ac:dyDescent="0.2">
      <c r="A922" s="258"/>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spans="1:26" ht="17.25" customHeight="1" x14ac:dyDescent="0.2">
      <c r="A923" s="258"/>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spans="1:26" ht="17.25" customHeight="1" x14ac:dyDescent="0.2">
      <c r="A924" s="258"/>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spans="1:26" ht="17.25" customHeight="1" x14ac:dyDescent="0.2">
      <c r="A925" s="258"/>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spans="1:26" ht="17.25" customHeight="1" x14ac:dyDescent="0.2">
      <c r="A926" s="258"/>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spans="1:26" ht="17.25" customHeight="1" x14ac:dyDescent="0.2">
      <c r="A927" s="258"/>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spans="1:26" ht="17.25" customHeight="1" x14ac:dyDescent="0.2">
      <c r="A928" s="258"/>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spans="1:26" ht="17.25" customHeight="1" x14ac:dyDescent="0.2">
      <c r="A929" s="258"/>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spans="1:26" ht="17.25" customHeight="1" x14ac:dyDescent="0.2">
      <c r="A930" s="258"/>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spans="1:26" ht="17.25" customHeight="1" x14ac:dyDescent="0.2">
      <c r="A931" s="258"/>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spans="1:26" ht="17.25" customHeight="1" x14ac:dyDescent="0.2">
      <c r="A932" s="258"/>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spans="1:26" ht="17.25" customHeight="1" x14ac:dyDescent="0.2">
      <c r="A933" s="258"/>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spans="1:26" ht="17.25" customHeight="1" x14ac:dyDescent="0.2">
      <c r="A934" s="258"/>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spans="1:26" ht="17.25" customHeight="1" x14ac:dyDescent="0.2">
      <c r="A935" s="258"/>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spans="1:26" ht="17.25" customHeight="1" x14ac:dyDescent="0.2">
      <c r="A936" s="258"/>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spans="1:26" ht="17.25" customHeight="1" x14ac:dyDescent="0.2">
      <c r="A937" s="258"/>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spans="1:26" ht="17.25" customHeight="1" x14ac:dyDescent="0.2">
      <c r="A938" s="258"/>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spans="1:26" ht="17.25" customHeight="1" x14ac:dyDescent="0.2">
      <c r="A939" s="258"/>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spans="1:26" ht="17.25" customHeight="1" x14ac:dyDescent="0.2">
      <c r="A940" s="258"/>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spans="1:26" ht="17.25" customHeight="1" x14ac:dyDescent="0.2">
      <c r="A941" s="258"/>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spans="1:26" ht="17.25" customHeight="1" x14ac:dyDescent="0.2">
      <c r="A942" s="258"/>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spans="1:26" ht="17.25" customHeight="1" x14ac:dyDescent="0.2">
      <c r="A943" s="258"/>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spans="1:26" ht="17.25" customHeight="1" x14ac:dyDescent="0.2">
      <c r="A944" s="258"/>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spans="1:26" ht="17.25" customHeight="1" x14ac:dyDescent="0.2">
      <c r="A945" s="258"/>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spans="1:26" ht="17.25" customHeight="1" x14ac:dyDescent="0.2">
      <c r="A946" s="258"/>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spans="1:26" ht="17.25" customHeight="1" x14ac:dyDescent="0.2">
      <c r="A947" s="258"/>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spans="1:26" ht="17.25" customHeight="1" x14ac:dyDescent="0.2">
      <c r="A948" s="258"/>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spans="1:26" ht="17.25" customHeight="1" x14ac:dyDescent="0.2">
      <c r="A949" s="258"/>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spans="1:26" ht="17.25" customHeight="1" x14ac:dyDescent="0.2">
      <c r="A950" s="258"/>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spans="1:26" ht="17.25" customHeight="1" x14ac:dyDescent="0.2">
      <c r="A951" s="258"/>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spans="1:26" ht="17.25" customHeight="1" x14ac:dyDescent="0.2">
      <c r="A952" s="258"/>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spans="1:26" ht="17.25" customHeight="1" x14ac:dyDescent="0.2">
      <c r="A953" s="258"/>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spans="1:26" ht="17.25" customHeight="1" x14ac:dyDescent="0.2">
      <c r="A954" s="258"/>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spans="1:26" ht="17.25" customHeight="1" x14ac:dyDescent="0.2">
      <c r="A955" s="258"/>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spans="1:26" ht="17.25" customHeight="1" x14ac:dyDescent="0.2">
      <c r="A956" s="258"/>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spans="1:26" ht="17.25" customHeight="1" x14ac:dyDescent="0.2">
      <c r="A957" s="258"/>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spans="1:26" ht="17.25" customHeight="1" x14ac:dyDescent="0.2">
      <c r="A958" s="258"/>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spans="1:26" ht="17.25" customHeight="1" x14ac:dyDescent="0.2">
      <c r="A959" s="258"/>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spans="1:26" ht="17.25" customHeight="1" x14ac:dyDescent="0.2">
      <c r="A960" s="258"/>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spans="1:26" ht="17.25" customHeight="1" x14ac:dyDescent="0.2">
      <c r="A961" s="258"/>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spans="1:26" ht="17.25" customHeight="1" x14ac:dyDescent="0.2">
      <c r="A962" s="258"/>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spans="1:26" ht="17.25" customHeight="1" x14ac:dyDescent="0.2">
      <c r="A963" s="258"/>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spans="1:26" ht="17.25" customHeight="1" x14ac:dyDescent="0.2">
      <c r="A964" s="258"/>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spans="1:26" ht="17.25" customHeight="1" x14ac:dyDescent="0.2">
      <c r="A965" s="258"/>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spans="1:26" ht="17.25" customHeight="1" x14ac:dyDescent="0.2">
      <c r="A966" s="258"/>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spans="1:26" ht="17.25" customHeight="1" x14ac:dyDescent="0.2">
      <c r="A967" s="258"/>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spans="1:26" ht="17.25" customHeight="1" x14ac:dyDescent="0.2">
      <c r="A968" s="258"/>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spans="1:26" ht="17.25" customHeight="1" x14ac:dyDescent="0.2">
      <c r="A969" s="258"/>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spans="1:26" ht="17.25" customHeight="1" x14ac:dyDescent="0.2">
      <c r="A970" s="258"/>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spans="1:26" ht="17.25" customHeight="1" x14ac:dyDescent="0.2">
      <c r="A971" s="258"/>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spans="1:26" ht="17.25" customHeight="1" x14ac:dyDescent="0.2">
      <c r="A972" s="258"/>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spans="1:26" ht="17.25" customHeight="1" x14ac:dyDescent="0.2">
      <c r="A973" s="258"/>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spans="1:26" ht="17.25" customHeight="1" x14ac:dyDescent="0.2">
      <c r="A974" s="258"/>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spans="1:26" ht="17.25" customHeight="1" x14ac:dyDescent="0.2">
      <c r="A975" s="258"/>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spans="1:26" ht="17.25" customHeight="1" x14ac:dyDescent="0.2">
      <c r="A976" s="258"/>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spans="1:26" ht="17.25" customHeight="1" x14ac:dyDescent="0.2">
      <c r="A977" s="258"/>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spans="1:26" ht="17.25" customHeight="1" x14ac:dyDescent="0.2">
      <c r="A978" s="258"/>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spans="1:26" ht="17.25" customHeight="1" x14ac:dyDescent="0.2">
      <c r="A979" s="258"/>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spans="1:26" ht="17.25" customHeight="1" x14ac:dyDescent="0.2">
      <c r="A980" s="258"/>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spans="1:26" ht="17.25" customHeight="1" x14ac:dyDescent="0.2">
      <c r="A981" s="258"/>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spans="1:26" ht="17.25" customHeight="1" x14ac:dyDescent="0.2">
      <c r="A982" s="258"/>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spans="1:26" ht="17.25" customHeight="1" x14ac:dyDescent="0.2">
      <c r="A983" s="258"/>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spans="1:26" ht="17.25" customHeight="1" x14ac:dyDescent="0.2">
      <c r="A984" s="258"/>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spans="1:26" ht="17.25" customHeight="1" x14ac:dyDescent="0.2">
      <c r="A985" s="258"/>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spans="1:26" ht="17.25" customHeight="1" x14ac:dyDescent="0.2">
      <c r="A986" s="258"/>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spans="1:26" ht="17.25" customHeight="1" x14ac:dyDescent="0.2">
      <c r="A987" s="258"/>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spans="1:26" ht="17.25" customHeight="1" x14ac:dyDescent="0.2">
      <c r="A988" s="258"/>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spans="1:26" ht="17.25" customHeight="1" x14ac:dyDescent="0.2">
      <c r="A989" s="258"/>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spans="1:26" ht="17.25" customHeight="1" x14ac:dyDescent="0.2">
      <c r="A990" s="258"/>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spans="1:26" ht="17.25" customHeight="1" x14ac:dyDescent="0.2">
      <c r="A991" s="258"/>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spans="1:26" ht="17.25" customHeight="1" x14ac:dyDescent="0.2">
      <c r="A992" s="258"/>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spans="1:26" ht="17.25" customHeight="1" x14ac:dyDescent="0.2">
      <c r="A993" s="258"/>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spans="1:26" ht="17.25" customHeight="1" x14ac:dyDescent="0.2">
      <c r="A994" s="258"/>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spans="1:26" ht="17.25" customHeight="1" x14ac:dyDescent="0.2">
      <c r="A995" s="258"/>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spans="1:26" ht="17.25" customHeight="1" x14ac:dyDescent="0.2">
      <c r="A996" s="258"/>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spans="1:26" ht="17.25" customHeight="1" x14ac:dyDescent="0.2">
      <c r="A997" s="258"/>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spans="1:26" ht="17.25" customHeight="1" x14ac:dyDescent="0.2">
      <c r="A998" s="258"/>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spans="1:26" ht="17.25" customHeight="1" x14ac:dyDescent="0.2">
      <c r="A999" s="258"/>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spans="1:26" ht="17.25" customHeight="1" x14ac:dyDescent="0.2">
      <c r="A1000" s="258"/>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3">
    <mergeCell ref="A2:G2"/>
    <mergeCell ref="A17:D17"/>
    <mergeCell ref="A18:D18"/>
  </mergeCells>
  <pageMargins left="0.70866141732283472" right="0.70866141732283472" top="0.74803149606299213" bottom="0.74803149606299213"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49EDD"/>
  </sheetPr>
  <dimension ref="A1:Z1001"/>
  <sheetViews>
    <sheetView workbookViewId="0">
      <selection activeCell="C4" sqref="C4"/>
    </sheetView>
  </sheetViews>
  <sheetFormatPr baseColWidth="10" defaultColWidth="11.1640625" defaultRowHeight="15" customHeight="1" x14ac:dyDescent="0.2"/>
  <cols>
    <col min="1" max="1" width="4.5" customWidth="1"/>
    <col min="2" max="2" width="14" customWidth="1"/>
    <col min="3" max="3" width="58.33203125" customWidth="1"/>
    <col min="4" max="4" width="10.1640625" customWidth="1"/>
    <col min="5" max="5" width="13.1640625" customWidth="1"/>
    <col min="6" max="6" width="18.6640625" customWidth="1"/>
    <col min="7" max="26" width="7.33203125" customWidth="1"/>
  </cols>
  <sheetData>
    <row r="1" spans="1:26" ht="36.75" customHeight="1" x14ac:dyDescent="0.2">
      <c r="A1" s="742" t="s">
        <v>422</v>
      </c>
      <c r="B1" s="666"/>
      <c r="C1" s="666"/>
      <c r="D1" s="666"/>
      <c r="E1" s="667"/>
      <c r="F1" s="192"/>
      <c r="G1" s="192"/>
      <c r="H1" s="192"/>
      <c r="I1" s="192"/>
      <c r="J1" s="192"/>
      <c r="K1" s="192"/>
      <c r="L1" s="192"/>
      <c r="M1" s="192"/>
      <c r="N1" s="192"/>
      <c r="O1" s="192"/>
      <c r="P1" s="192"/>
      <c r="Q1" s="192"/>
      <c r="R1" s="192"/>
      <c r="S1" s="192"/>
      <c r="T1" s="192"/>
      <c r="U1" s="192"/>
      <c r="V1" s="192"/>
      <c r="W1" s="192"/>
      <c r="X1" s="192"/>
      <c r="Y1" s="192"/>
      <c r="Z1" s="192"/>
    </row>
    <row r="2" spans="1:26" ht="17.25" customHeight="1" x14ac:dyDescent="0.2">
      <c r="A2" s="258"/>
      <c r="B2" s="258"/>
      <c r="C2" s="258"/>
      <c r="D2" s="258"/>
      <c r="E2" s="258"/>
      <c r="F2" s="192"/>
      <c r="G2" s="192"/>
      <c r="H2" s="192"/>
      <c r="I2" s="192"/>
      <c r="J2" s="192"/>
      <c r="K2" s="192"/>
      <c r="L2" s="192"/>
      <c r="M2" s="192"/>
      <c r="N2" s="192"/>
      <c r="O2" s="192"/>
      <c r="P2" s="192"/>
      <c r="Q2" s="192"/>
      <c r="R2" s="192"/>
      <c r="S2" s="192"/>
      <c r="T2" s="192"/>
      <c r="U2" s="192"/>
      <c r="V2" s="192"/>
      <c r="W2" s="192"/>
      <c r="X2" s="192"/>
      <c r="Y2" s="192"/>
      <c r="Z2" s="192"/>
    </row>
    <row r="3" spans="1:26" ht="17.25" customHeight="1" x14ac:dyDescent="0.2">
      <c r="A3" s="291" t="s">
        <v>15</v>
      </c>
      <c r="B3" s="291" t="s">
        <v>423</v>
      </c>
      <c r="C3" s="291" t="s">
        <v>157</v>
      </c>
      <c r="D3" s="291" t="s">
        <v>403</v>
      </c>
      <c r="E3" s="291" t="s">
        <v>424</v>
      </c>
      <c r="F3" s="291" t="s">
        <v>425</v>
      </c>
      <c r="G3" s="218"/>
      <c r="H3" s="218"/>
      <c r="I3" s="218"/>
      <c r="J3" s="218"/>
      <c r="K3" s="218"/>
      <c r="L3" s="218"/>
      <c r="M3" s="218"/>
      <c r="N3" s="218"/>
      <c r="O3" s="218"/>
      <c r="P3" s="218"/>
      <c r="Q3" s="218"/>
      <c r="R3" s="218"/>
      <c r="S3" s="218"/>
      <c r="T3" s="218"/>
      <c r="U3" s="218"/>
      <c r="V3" s="218"/>
      <c r="W3" s="218"/>
      <c r="X3" s="218"/>
      <c r="Y3" s="218"/>
      <c r="Z3" s="218"/>
    </row>
    <row r="4" spans="1:26" ht="17.25" customHeight="1" x14ac:dyDescent="0.2">
      <c r="A4" s="268">
        <v>1</v>
      </c>
      <c r="B4" s="268" t="s">
        <v>426</v>
      </c>
      <c r="C4" s="295" t="s">
        <v>427</v>
      </c>
      <c r="D4" s="268">
        <v>1</v>
      </c>
      <c r="E4" s="268">
        <f t="shared" ref="E4:E6" si="0">COUNTIF($B$12:$B$21,B4)</f>
        <v>5</v>
      </c>
      <c r="F4" s="268">
        <f t="shared" ref="F4:F6" si="1">D4*E4</f>
        <v>5</v>
      </c>
      <c r="G4" s="218"/>
      <c r="H4" s="218"/>
      <c r="I4" s="218"/>
      <c r="J4" s="218"/>
      <c r="K4" s="218"/>
      <c r="L4" s="218"/>
      <c r="M4" s="218"/>
      <c r="N4" s="218"/>
      <c r="O4" s="218"/>
      <c r="P4" s="218"/>
      <c r="Q4" s="218"/>
      <c r="R4" s="218"/>
      <c r="S4" s="218"/>
      <c r="T4" s="218"/>
      <c r="U4" s="218"/>
      <c r="V4" s="218"/>
      <c r="W4" s="218"/>
      <c r="X4" s="218"/>
      <c r="Y4" s="218"/>
      <c r="Z4" s="218"/>
    </row>
    <row r="5" spans="1:26" ht="17.25" customHeight="1" x14ac:dyDescent="0.2">
      <c r="A5" s="268">
        <v>2</v>
      </c>
      <c r="B5" s="268" t="s">
        <v>411</v>
      </c>
      <c r="C5" s="295" t="s">
        <v>428</v>
      </c>
      <c r="D5" s="268">
        <v>2</v>
      </c>
      <c r="E5" s="268">
        <f t="shared" si="0"/>
        <v>1</v>
      </c>
      <c r="F5" s="268">
        <f t="shared" si="1"/>
        <v>2</v>
      </c>
      <c r="G5" s="218"/>
      <c r="H5" s="218"/>
      <c r="I5" s="218"/>
      <c r="J5" s="218"/>
      <c r="K5" s="218"/>
      <c r="L5" s="218"/>
      <c r="M5" s="218"/>
      <c r="N5" s="218"/>
      <c r="O5" s="218"/>
      <c r="P5" s="218"/>
      <c r="Q5" s="218"/>
      <c r="R5" s="218"/>
      <c r="S5" s="218"/>
      <c r="T5" s="218"/>
      <c r="U5" s="218"/>
      <c r="V5" s="218"/>
      <c r="W5" s="218"/>
      <c r="X5" s="218"/>
      <c r="Y5" s="218"/>
      <c r="Z5" s="218"/>
    </row>
    <row r="6" spans="1:26" ht="17.25" customHeight="1" x14ac:dyDescent="0.2">
      <c r="A6" s="268">
        <v>3</v>
      </c>
      <c r="B6" s="268" t="s">
        <v>413</v>
      </c>
      <c r="C6" s="269" t="s">
        <v>429</v>
      </c>
      <c r="D6" s="268">
        <v>3</v>
      </c>
      <c r="E6" s="268">
        <f t="shared" si="0"/>
        <v>4</v>
      </c>
      <c r="F6" s="268">
        <f t="shared" si="1"/>
        <v>12</v>
      </c>
      <c r="G6" s="218"/>
      <c r="H6" s="218"/>
      <c r="I6" s="218"/>
      <c r="J6" s="218"/>
      <c r="K6" s="218"/>
      <c r="L6" s="218"/>
      <c r="M6" s="218"/>
      <c r="N6" s="218"/>
      <c r="O6" s="218"/>
      <c r="P6" s="218"/>
      <c r="Q6" s="218"/>
      <c r="R6" s="218"/>
      <c r="S6" s="218"/>
      <c r="T6" s="218"/>
      <c r="U6" s="218"/>
      <c r="V6" s="218"/>
      <c r="W6" s="218"/>
      <c r="X6" s="218"/>
      <c r="Y6" s="218"/>
      <c r="Z6" s="218"/>
    </row>
    <row r="7" spans="1:26" ht="17.25" customHeight="1" x14ac:dyDescent="0.2">
      <c r="A7" s="747" t="s">
        <v>430</v>
      </c>
      <c r="B7" s="669"/>
      <c r="C7" s="669"/>
      <c r="D7" s="669"/>
      <c r="E7" s="670"/>
      <c r="F7" s="280">
        <f>SUBTOTAL(9,F4:F6)</f>
        <v>19</v>
      </c>
      <c r="G7" s="192"/>
      <c r="H7" s="192"/>
      <c r="I7" s="192"/>
      <c r="J7" s="192"/>
      <c r="K7" s="192"/>
      <c r="L7" s="192"/>
      <c r="M7" s="192"/>
      <c r="N7" s="192"/>
      <c r="O7" s="192"/>
      <c r="P7" s="192"/>
      <c r="Q7" s="192"/>
      <c r="R7" s="192"/>
      <c r="S7" s="192"/>
      <c r="T7" s="192"/>
      <c r="U7" s="192"/>
      <c r="V7" s="192"/>
      <c r="W7" s="192"/>
      <c r="X7" s="192"/>
      <c r="Y7" s="192"/>
      <c r="Z7" s="192"/>
    </row>
    <row r="8" spans="1:26" ht="17.25" customHeight="1" x14ac:dyDescent="0.2">
      <c r="A8" s="258"/>
      <c r="B8" s="258"/>
      <c r="C8" s="258"/>
      <c r="D8" s="258"/>
      <c r="E8" s="258"/>
      <c r="F8" s="192"/>
      <c r="G8" s="192"/>
      <c r="H8" s="192"/>
      <c r="I8" s="192"/>
      <c r="J8" s="192"/>
      <c r="K8" s="192"/>
      <c r="L8" s="192"/>
      <c r="M8" s="192"/>
      <c r="N8" s="192"/>
      <c r="O8" s="192"/>
      <c r="P8" s="192"/>
      <c r="Q8" s="192"/>
      <c r="R8" s="192"/>
      <c r="S8" s="192"/>
      <c r="T8" s="192"/>
      <c r="U8" s="192"/>
      <c r="V8" s="192"/>
      <c r="W8" s="192"/>
      <c r="X8" s="192"/>
      <c r="Y8" s="192"/>
      <c r="Z8" s="192"/>
    </row>
    <row r="9" spans="1:26" ht="17.25" customHeight="1" x14ac:dyDescent="0.2">
      <c r="A9" s="192"/>
      <c r="B9" s="258"/>
      <c r="C9" s="258"/>
      <c r="D9" s="192"/>
      <c r="E9" s="218"/>
      <c r="F9" s="192"/>
      <c r="G9" s="192"/>
      <c r="H9" s="192"/>
      <c r="I9" s="192"/>
      <c r="J9" s="192"/>
      <c r="K9" s="192"/>
      <c r="L9" s="192"/>
      <c r="M9" s="192"/>
      <c r="N9" s="192"/>
      <c r="O9" s="192"/>
      <c r="P9" s="192"/>
      <c r="Q9" s="192"/>
      <c r="R9" s="192"/>
      <c r="S9" s="192"/>
      <c r="T9" s="192"/>
      <c r="U9" s="192"/>
      <c r="V9" s="192"/>
      <c r="W9" s="192"/>
      <c r="X9" s="192"/>
      <c r="Y9" s="192"/>
      <c r="Z9" s="192"/>
    </row>
    <row r="10" spans="1:26" ht="17.25" customHeight="1" x14ac:dyDescent="0.2">
      <c r="A10" s="750" t="s">
        <v>431</v>
      </c>
      <c r="B10" s="722"/>
      <c r="C10" s="722"/>
      <c r="D10" s="722"/>
      <c r="E10" s="722"/>
      <c r="F10" s="723"/>
      <c r="G10" s="192"/>
      <c r="H10" s="192"/>
      <c r="I10" s="192"/>
      <c r="J10" s="192"/>
      <c r="K10" s="192"/>
      <c r="L10" s="192"/>
      <c r="M10" s="192"/>
      <c r="N10" s="192"/>
      <c r="O10" s="192"/>
      <c r="P10" s="192"/>
      <c r="Q10" s="192"/>
      <c r="R10" s="192"/>
      <c r="S10" s="192"/>
      <c r="T10" s="192"/>
      <c r="U10" s="192"/>
      <c r="V10" s="192"/>
      <c r="W10" s="192"/>
      <c r="X10" s="192"/>
      <c r="Y10" s="192"/>
      <c r="Z10" s="192"/>
    </row>
    <row r="11" spans="1:26" ht="17.25" customHeight="1" x14ac:dyDescent="0.2">
      <c r="A11" s="291" t="s">
        <v>15</v>
      </c>
      <c r="B11" s="291" t="s">
        <v>432</v>
      </c>
      <c r="C11" s="291" t="s">
        <v>433</v>
      </c>
      <c r="D11" s="291" t="s">
        <v>403</v>
      </c>
      <c r="E11" s="291" t="s">
        <v>157</v>
      </c>
      <c r="F11" s="291"/>
      <c r="G11" s="218"/>
      <c r="H11" s="218"/>
      <c r="I11" s="218"/>
      <c r="J11" s="218"/>
      <c r="K11" s="218"/>
      <c r="L11" s="218"/>
      <c r="M11" s="218"/>
      <c r="N11" s="218"/>
      <c r="O11" s="218"/>
      <c r="P11" s="218"/>
      <c r="Q11" s="218"/>
      <c r="R11" s="218"/>
      <c r="S11" s="218"/>
      <c r="T11" s="218"/>
      <c r="U11" s="218"/>
      <c r="V11" s="218"/>
      <c r="W11" s="218"/>
      <c r="X11" s="218"/>
      <c r="Y11" s="218"/>
      <c r="Z11" s="218"/>
    </row>
    <row r="12" spans="1:26" ht="17.25" customHeight="1" x14ac:dyDescent="0.2">
      <c r="A12" s="262">
        <v>1</v>
      </c>
      <c r="B12" s="296" t="s">
        <v>413</v>
      </c>
      <c r="C12" s="297" t="s">
        <v>434</v>
      </c>
      <c r="D12" s="262">
        <v>3</v>
      </c>
      <c r="E12" s="748"/>
      <c r="F12" s="670"/>
      <c r="G12" s="192"/>
      <c r="H12" s="192"/>
      <c r="I12" s="192"/>
      <c r="J12" s="192"/>
      <c r="K12" s="192"/>
      <c r="L12" s="192"/>
      <c r="M12" s="192"/>
      <c r="N12" s="192"/>
      <c r="O12" s="192"/>
      <c r="P12" s="192"/>
      <c r="Q12" s="192"/>
      <c r="R12" s="192"/>
      <c r="S12" s="192"/>
      <c r="T12" s="192"/>
      <c r="U12" s="192"/>
      <c r="V12" s="192"/>
      <c r="W12" s="192"/>
      <c r="X12" s="192"/>
      <c r="Y12" s="192"/>
      <c r="Z12" s="192"/>
    </row>
    <row r="13" spans="1:26" ht="17.25" customHeight="1" x14ac:dyDescent="0.2">
      <c r="A13" s="262">
        <v>2</v>
      </c>
      <c r="B13" s="296" t="s">
        <v>413</v>
      </c>
      <c r="C13" s="297" t="s">
        <v>435</v>
      </c>
      <c r="D13" s="262">
        <v>3</v>
      </c>
      <c r="E13" s="748"/>
      <c r="F13" s="670"/>
      <c r="G13" s="192"/>
      <c r="H13" s="192"/>
      <c r="I13" s="192"/>
      <c r="J13" s="192"/>
      <c r="K13" s="192"/>
      <c r="L13" s="192"/>
      <c r="M13" s="192"/>
      <c r="N13" s="192"/>
      <c r="O13" s="192"/>
      <c r="P13" s="192"/>
      <c r="Q13" s="192"/>
      <c r="R13" s="192"/>
      <c r="S13" s="192"/>
      <c r="T13" s="192"/>
      <c r="U13" s="192"/>
      <c r="V13" s="192"/>
      <c r="W13" s="192"/>
      <c r="X13" s="192"/>
      <c r="Y13" s="192"/>
      <c r="Z13" s="192"/>
    </row>
    <row r="14" spans="1:26" ht="17.25" customHeight="1" x14ac:dyDescent="0.2">
      <c r="A14" s="262">
        <v>3</v>
      </c>
      <c r="B14" s="296" t="s">
        <v>413</v>
      </c>
      <c r="C14" s="297" t="s">
        <v>436</v>
      </c>
      <c r="D14" s="262">
        <v>3</v>
      </c>
      <c r="E14" s="268"/>
      <c r="F14" s="268"/>
      <c r="G14" s="192"/>
      <c r="H14" s="192"/>
      <c r="I14" s="192"/>
      <c r="J14" s="192"/>
      <c r="K14" s="192"/>
      <c r="L14" s="192"/>
      <c r="M14" s="192"/>
      <c r="N14" s="192"/>
      <c r="O14" s="192"/>
      <c r="P14" s="192"/>
      <c r="Q14" s="192"/>
      <c r="R14" s="192"/>
      <c r="S14" s="192"/>
      <c r="T14" s="192"/>
      <c r="U14" s="192"/>
      <c r="V14" s="192"/>
      <c r="W14" s="192"/>
      <c r="X14" s="192"/>
      <c r="Y14" s="192"/>
      <c r="Z14" s="192"/>
    </row>
    <row r="15" spans="1:26" ht="17.25" customHeight="1" x14ac:dyDescent="0.2">
      <c r="A15" s="262">
        <v>4</v>
      </c>
      <c r="B15" s="296" t="s">
        <v>413</v>
      </c>
      <c r="C15" s="29" t="s">
        <v>437</v>
      </c>
      <c r="D15" s="262">
        <v>3</v>
      </c>
      <c r="E15" s="268"/>
      <c r="F15" s="268"/>
      <c r="G15" s="192"/>
      <c r="H15" s="192"/>
      <c r="I15" s="192"/>
      <c r="J15" s="192"/>
      <c r="K15" s="192"/>
      <c r="L15" s="192"/>
      <c r="M15" s="192"/>
      <c r="N15" s="192"/>
      <c r="O15" s="192"/>
      <c r="P15" s="192"/>
      <c r="Q15" s="192"/>
      <c r="R15" s="192"/>
      <c r="S15" s="192"/>
      <c r="T15" s="192"/>
      <c r="U15" s="192"/>
      <c r="V15" s="192"/>
      <c r="W15" s="192"/>
      <c r="X15" s="192"/>
      <c r="Y15" s="192"/>
      <c r="Z15" s="192"/>
    </row>
    <row r="16" spans="1:26" ht="17.25" customHeight="1" x14ac:dyDescent="0.2">
      <c r="A16" s="262">
        <v>5</v>
      </c>
      <c r="B16" s="296" t="s">
        <v>411</v>
      </c>
      <c r="C16" s="86" t="s">
        <v>438</v>
      </c>
      <c r="D16" s="262">
        <v>2</v>
      </c>
      <c r="E16" s="268"/>
      <c r="F16" s="268"/>
      <c r="G16" s="192"/>
      <c r="H16" s="192"/>
      <c r="I16" s="192"/>
      <c r="J16" s="192"/>
      <c r="K16" s="192"/>
      <c r="L16" s="192"/>
      <c r="M16" s="192"/>
      <c r="N16" s="192"/>
      <c r="O16" s="192"/>
      <c r="P16" s="192"/>
      <c r="Q16" s="192"/>
      <c r="R16" s="192"/>
      <c r="S16" s="192"/>
      <c r="T16" s="192"/>
      <c r="U16" s="192"/>
      <c r="V16" s="192"/>
      <c r="W16" s="192"/>
      <c r="X16" s="192"/>
      <c r="Y16" s="192"/>
      <c r="Z16" s="192"/>
    </row>
    <row r="17" spans="1:26" ht="17.25" customHeight="1" x14ac:dyDescent="0.2">
      <c r="A17" s="262">
        <v>6</v>
      </c>
      <c r="B17" s="296" t="s">
        <v>426</v>
      </c>
      <c r="C17" s="297" t="s">
        <v>439</v>
      </c>
      <c r="D17" s="262">
        <v>1</v>
      </c>
      <c r="E17" s="268"/>
      <c r="F17" s="268"/>
      <c r="G17" s="192"/>
      <c r="H17" s="192"/>
      <c r="I17" s="192"/>
      <c r="J17" s="192"/>
      <c r="K17" s="192"/>
      <c r="L17" s="192"/>
      <c r="M17" s="192"/>
      <c r="N17" s="192"/>
      <c r="O17" s="192"/>
      <c r="P17" s="192"/>
      <c r="Q17" s="192"/>
      <c r="R17" s="192"/>
      <c r="S17" s="192"/>
      <c r="T17" s="192"/>
      <c r="U17" s="192"/>
      <c r="V17" s="192"/>
      <c r="W17" s="192"/>
      <c r="X17" s="192"/>
      <c r="Y17" s="192"/>
      <c r="Z17" s="192"/>
    </row>
    <row r="18" spans="1:26" ht="17.25" customHeight="1" x14ac:dyDescent="0.2">
      <c r="A18" s="262">
        <v>7</v>
      </c>
      <c r="B18" s="296" t="s">
        <v>426</v>
      </c>
      <c r="C18" s="297" t="s">
        <v>440</v>
      </c>
      <c r="D18" s="262">
        <v>1</v>
      </c>
      <c r="E18" s="748"/>
      <c r="F18" s="670"/>
      <c r="G18" s="192"/>
      <c r="H18" s="192"/>
      <c r="I18" s="192"/>
      <c r="J18" s="192"/>
      <c r="K18" s="192"/>
      <c r="L18" s="192"/>
      <c r="M18" s="192"/>
      <c r="N18" s="192"/>
      <c r="O18" s="192"/>
      <c r="P18" s="192"/>
      <c r="Q18" s="192"/>
      <c r="R18" s="192"/>
      <c r="S18" s="192"/>
      <c r="T18" s="192"/>
      <c r="U18" s="192"/>
      <c r="V18" s="192"/>
      <c r="W18" s="192"/>
      <c r="X18" s="192"/>
      <c r="Y18" s="192"/>
      <c r="Z18" s="192"/>
    </row>
    <row r="19" spans="1:26" ht="15.75" customHeight="1" x14ac:dyDescent="0.2">
      <c r="A19" s="262">
        <v>8</v>
      </c>
      <c r="B19" s="296" t="s">
        <v>426</v>
      </c>
      <c r="C19" s="297" t="s">
        <v>441</v>
      </c>
      <c r="D19" s="268">
        <v>1</v>
      </c>
      <c r="E19" s="748"/>
      <c r="F19" s="670"/>
      <c r="G19" s="192"/>
      <c r="H19" s="192"/>
      <c r="I19" s="192"/>
      <c r="J19" s="192"/>
      <c r="K19" s="192"/>
      <c r="L19" s="192"/>
      <c r="M19" s="192"/>
      <c r="N19" s="192"/>
      <c r="O19" s="192"/>
      <c r="P19" s="192"/>
      <c r="Q19" s="192"/>
      <c r="R19" s="192"/>
      <c r="S19" s="192"/>
      <c r="T19" s="192"/>
      <c r="U19" s="192"/>
      <c r="V19" s="192"/>
      <c r="W19" s="192"/>
      <c r="X19" s="192"/>
      <c r="Y19" s="192"/>
      <c r="Z19" s="192"/>
    </row>
    <row r="20" spans="1:26" ht="15.75" customHeight="1" x14ac:dyDescent="0.2">
      <c r="A20" s="262">
        <v>9</v>
      </c>
      <c r="B20" s="296" t="s">
        <v>426</v>
      </c>
      <c r="C20" s="297" t="s">
        <v>2473</v>
      </c>
      <c r="D20" s="268">
        <v>1</v>
      </c>
      <c r="E20" s="576"/>
      <c r="F20" s="577"/>
      <c r="G20" s="192"/>
      <c r="H20" s="192"/>
      <c r="I20" s="192"/>
      <c r="J20" s="192"/>
      <c r="K20" s="192"/>
      <c r="L20" s="192"/>
      <c r="M20" s="192"/>
      <c r="N20" s="192"/>
      <c r="O20" s="192"/>
      <c r="P20" s="192"/>
      <c r="Q20" s="192"/>
      <c r="R20" s="192"/>
      <c r="S20" s="192"/>
      <c r="T20" s="192"/>
      <c r="U20" s="192"/>
      <c r="V20" s="192"/>
      <c r="W20" s="192"/>
      <c r="X20" s="192"/>
      <c r="Y20" s="192"/>
      <c r="Z20" s="192"/>
    </row>
    <row r="21" spans="1:26" ht="15.75" customHeight="1" x14ac:dyDescent="0.2">
      <c r="A21" s="262">
        <v>10</v>
      </c>
      <c r="B21" s="296" t="s">
        <v>426</v>
      </c>
      <c r="C21" s="297" t="s">
        <v>442</v>
      </c>
      <c r="D21" s="268">
        <v>1</v>
      </c>
      <c r="E21" s="748"/>
      <c r="F21" s="670"/>
      <c r="G21" s="192"/>
      <c r="H21" s="192"/>
      <c r="I21" s="192"/>
      <c r="J21" s="192"/>
      <c r="K21" s="192"/>
      <c r="L21" s="192"/>
      <c r="M21" s="192"/>
      <c r="N21" s="192"/>
      <c r="O21" s="192"/>
      <c r="P21" s="192"/>
      <c r="Q21" s="192"/>
      <c r="R21" s="192"/>
      <c r="S21" s="192"/>
      <c r="T21" s="192"/>
      <c r="U21" s="192"/>
      <c r="V21" s="192"/>
      <c r="W21" s="192"/>
      <c r="X21" s="192"/>
      <c r="Y21" s="192"/>
      <c r="Z21" s="192"/>
    </row>
    <row r="22" spans="1:26" ht="21.75" customHeight="1" x14ac:dyDescent="0.2">
      <c r="A22" s="298" t="s">
        <v>443</v>
      </c>
      <c r="B22" s="298"/>
      <c r="C22" s="298"/>
      <c r="D22" s="298"/>
      <c r="E22" s="749"/>
      <c r="F22" s="670"/>
      <c r="G22" s="299"/>
      <c r="H22" s="299"/>
      <c r="I22" s="299"/>
      <c r="J22" s="299"/>
      <c r="K22" s="299"/>
      <c r="L22" s="299"/>
      <c r="M22" s="299"/>
      <c r="N22" s="299"/>
      <c r="O22" s="299"/>
      <c r="P22" s="299"/>
      <c r="Q22" s="299"/>
      <c r="R22" s="299"/>
      <c r="S22" s="299"/>
      <c r="T22" s="299"/>
      <c r="U22" s="299"/>
      <c r="V22" s="299"/>
      <c r="W22" s="299"/>
      <c r="X22" s="299"/>
      <c r="Y22" s="299"/>
      <c r="Z22" s="299"/>
    </row>
    <row r="23" spans="1:26" ht="17.25" customHeight="1" x14ac:dyDescent="0.2">
      <c r="A23" s="192"/>
      <c r="B23" s="258"/>
      <c r="C23" s="258"/>
      <c r="D23" s="192"/>
      <c r="E23" s="218"/>
      <c r="F23" s="192"/>
      <c r="G23" s="192"/>
      <c r="H23" s="192"/>
      <c r="I23" s="192"/>
      <c r="J23" s="192"/>
      <c r="K23" s="192"/>
      <c r="L23" s="192"/>
      <c r="M23" s="192"/>
      <c r="N23" s="192"/>
      <c r="O23" s="192"/>
      <c r="P23" s="192"/>
      <c r="Q23" s="192"/>
      <c r="R23" s="192"/>
      <c r="S23" s="192"/>
      <c r="T23" s="192"/>
      <c r="U23" s="192"/>
      <c r="V23" s="192"/>
      <c r="W23" s="192"/>
      <c r="X23" s="192"/>
      <c r="Y23" s="192"/>
      <c r="Z23" s="192"/>
    </row>
    <row r="24" spans="1:26" ht="17.25" customHeight="1" x14ac:dyDescent="0.2">
      <c r="A24" s="192"/>
      <c r="B24" s="258"/>
      <c r="C24" s="258"/>
      <c r="D24" s="192"/>
      <c r="E24" s="218"/>
      <c r="F24" s="192"/>
      <c r="G24" s="192"/>
      <c r="H24" s="192"/>
      <c r="I24" s="192"/>
      <c r="J24" s="192"/>
      <c r="K24" s="192"/>
      <c r="L24" s="192"/>
      <c r="M24" s="192"/>
      <c r="N24" s="192"/>
      <c r="O24" s="192"/>
      <c r="P24" s="192"/>
      <c r="Q24" s="192"/>
      <c r="R24" s="192"/>
      <c r="S24" s="192"/>
      <c r="T24" s="192"/>
      <c r="U24" s="192"/>
      <c r="V24" s="192"/>
      <c r="W24" s="192"/>
      <c r="X24" s="192"/>
      <c r="Y24" s="192"/>
      <c r="Z24" s="192"/>
    </row>
    <row r="25" spans="1:26" ht="17.25" customHeight="1" x14ac:dyDescent="0.2">
      <c r="A25" s="192"/>
      <c r="B25" s="258"/>
      <c r="C25" s="258"/>
      <c r="D25" s="192"/>
      <c r="E25" s="218"/>
      <c r="F25" s="192"/>
      <c r="G25" s="192"/>
      <c r="H25" s="192"/>
      <c r="I25" s="192"/>
      <c r="J25" s="192"/>
      <c r="K25" s="192"/>
      <c r="L25" s="192"/>
      <c r="M25" s="192"/>
      <c r="N25" s="192"/>
      <c r="O25" s="192"/>
      <c r="P25" s="192"/>
      <c r="Q25" s="192"/>
      <c r="R25" s="192"/>
      <c r="S25" s="192"/>
      <c r="T25" s="192"/>
      <c r="U25" s="192"/>
      <c r="V25" s="192"/>
      <c r="W25" s="192"/>
      <c r="X25" s="192"/>
      <c r="Y25" s="192"/>
      <c r="Z25" s="192"/>
    </row>
    <row r="26" spans="1:26" ht="17.25" customHeight="1" x14ac:dyDescent="0.2">
      <c r="A26" s="192"/>
      <c r="B26" s="258"/>
      <c r="C26" s="258"/>
      <c r="D26" s="192"/>
      <c r="E26" s="218"/>
      <c r="F26" s="192"/>
      <c r="G26" s="192"/>
      <c r="H26" s="192"/>
      <c r="I26" s="192"/>
      <c r="J26" s="192"/>
      <c r="K26" s="192"/>
      <c r="L26" s="192"/>
      <c r="M26" s="192"/>
      <c r="N26" s="192"/>
      <c r="O26" s="192"/>
      <c r="P26" s="192"/>
      <c r="Q26" s="192"/>
      <c r="R26" s="192"/>
      <c r="S26" s="192"/>
      <c r="T26" s="192"/>
      <c r="U26" s="192"/>
      <c r="V26" s="192"/>
      <c r="W26" s="192"/>
      <c r="X26" s="192"/>
      <c r="Y26" s="192"/>
      <c r="Z26" s="192"/>
    </row>
    <row r="27" spans="1:26" ht="17.25" customHeight="1" x14ac:dyDescent="0.2">
      <c r="A27" s="192"/>
      <c r="B27" s="258"/>
      <c r="C27" s="258"/>
      <c r="D27" s="192"/>
      <c r="E27" s="218"/>
      <c r="F27" s="192"/>
      <c r="G27" s="192"/>
      <c r="H27" s="192"/>
      <c r="I27" s="192"/>
      <c r="J27" s="192"/>
      <c r="K27" s="192"/>
      <c r="L27" s="192"/>
      <c r="M27" s="192"/>
      <c r="N27" s="192"/>
      <c r="O27" s="192"/>
      <c r="P27" s="192"/>
      <c r="Q27" s="192"/>
      <c r="R27" s="192"/>
      <c r="S27" s="192"/>
      <c r="T27" s="192"/>
      <c r="U27" s="192"/>
      <c r="V27" s="192"/>
      <c r="W27" s="192"/>
      <c r="X27" s="192"/>
      <c r="Y27" s="192"/>
      <c r="Z27" s="192"/>
    </row>
    <row r="28" spans="1:26" ht="17.25" customHeight="1" x14ac:dyDescent="0.2">
      <c r="A28" s="192"/>
      <c r="B28" s="258"/>
      <c r="C28" s="258"/>
      <c r="D28" s="192"/>
      <c r="E28" s="218"/>
      <c r="F28" s="192"/>
      <c r="G28" s="192"/>
      <c r="H28" s="192"/>
      <c r="I28" s="192"/>
      <c r="J28" s="192"/>
      <c r="K28" s="192"/>
      <c r="L28" s="192"/>
      <c r="M28" s="192"/>
      <c r="N28" s="192"/>
      <c r="O28" s="192"/>
      <c r="P28" s="192"/>
      <c r="Q28" s="192"/>
      <c r="R28" s="192"/>
      <c r="S28" s="192"/>
      <c r="T28" s="192"/>
      <c r="U28" s="192"/>
      <c r="V28" s="192"/>
      <c r="W28" s="192"/>
      <c r="X28" s="192"/>
      <c r="Y28" s="192"/>
      <c r="Z28" s="192"/>
    </row>
    <row r="29" spans="1:26" ht="17.25" customHeight="1" x14ac:dyDescent="0.2">
      <c r="A29" s="192"/>
      <c r="B29" s="258"/>
      <c r="C29" s="258"/>
      <c r="D29" s="192"/>
      <c r="E29" s="218"/>
      <c r="F29" s="192"/>
      <c r="G29" s="192"/>
      <c r="H29" s="192"/>
      <c r="I29" s="192"/>
      <c r="J29" s="192"/>
      <c r="K29" s="192"/>
      <c r="L29" s="192"/>
      <c r="M29" s="192"/>
      <c r="N29" s="192"/>
      <c r="O29" s="192"/>
      <c r="P29" s="192"/>
      <c r="Q29" s="192"/>
      <c r="R29" s="192"/>
      <c r="S29" s="192"/>
      <c r="T29" s="192"/>
      <c r="U29" s="192"/>
      <c r="V29" s="192"/>
      <c r="W29" s="192"/>
      <c r="X29" s="192"/>
      <c r="Y29" s="192"/>
      <c r="Z29" s="192"/>
    </row>
    <row r="30" spans="1:26" ht="17.25" customHeight="1" x14ac:dyDescent="0.2">
      <c r="A30" s="192"/>
      <c r="B30" s="258"/>
      <c r="C30" s="258"/>
      <c r="D30" s="192"/>
      <c r="E30" s="218"/>
      <c r="F30" s="192"/>
      <c r="G30" s="192"/>
      <c r="H30" s="192"/>
      <c r="I30" s="192"/>
      <c r="J30" s="192"/>
      <c r="K30" s="192"/>
      <c r="L30" s="192"/>
      <c r="M30" s="192"/>
      <c r="N30" s="192"/>
      <c r="O30" s="192"/>
      <c r="P30" s="192"/>
      <c r="Q30" s="192"/>
      <c r="R30" s="192"/>
      <c r="S30" s="192"/>
      <c r="T30" s="192"/>
      <c r="U30" s="192"/>
      <c r="V30" s="192"/>
      <c r="W30" s="192"/>
      <c r="X30" s="192"/>
      <c r="Y30" s="192"/>
      <c r="Z30" s="192"/>
    </row>
    <row r="31" spans="1:26" ht="17.25" customHeight="1" x14ac:dyDescent="0.2">
      <c r="A31" s="192"/>
      <c r="B31" s="258"/>
      <c r="C31" s="258"/>
      <c r="D31" s="192"/>
      <c r="E31" s="218"/>
      <c r="F31" s="192"/>
      <c r="G31" s="192"/>
      <c r="H31" s="192"/>
      <c r="I31" s="192"/>
      <c r="J31" s="192"/>
      <c r="K31" s="192"/>
      <c r="L31" s="192"/>
      <c r="M31" s="192"/>
      <c r="N31" s="192"/>
      <c r="O31" s="192"/>
      <c r="P31" s="192"/>
      <c r="Q31" s="192"/>
      <c r="R31" s="192"/>
      <c r="S31" s="192"/>
      <c r="T31" s="192"/>
      <c r="U31" s="192"/>
      <c r="V31" s="192"/>
      <c r="W31" s="192"/>
      <c r="X31" s="192"/>
      <c r="Y31" s="192"/>
      <c r="Z31" s="192"/>
    </row>
    <row r="32" spans="1:26" ht="17.25" customHeight="1" x14ac:dyDescent="0.2">
      <c r="A32" s="192"/>
      <c r="B32" s="258"/>
      <c r="C32" s="258"/>
      <c r="D32" s="192"/>
      <c r="E32" s="218"/>
      <c r="F32" s="192"/>
      <c r="G32" s="192"/>
      <c r="H32" s="192"/>
      <c r="I32" s="192"/>
      <c r="J32" s="192"/>
      <c r="K32" s="192"/>
      <c r="L32" s="192"/>
      <c r="M32" s="192"/>
      <c r="N32" s="192"/>
      <c r="O32" s="192"/>
      <c r="P32" s="192"/>
      <c r="Q32" s="192"/>
      <c r="R32" s="192"/>
      <c r="S32" s="192"/>
      <c r="T32" s="192"/>
      <c r="U32" s="192"/>
      <c r="V32" s="192"/>
      <c r="W32" s="192"/>
      <c r="X32" s="192"/>
      <c r="Y32" s="192"/>
      <c r="Z32" s="192"/>
    </row>
    <row r="33" spans="1:26" ht="17.25" customHeight="1" x14ac:dyDescent="0.2">
      <c r="A33" s="192"/>
      <c r="B33" s="258"/>
      <c r="C33" s="258"/>
      <c r="D33" s="192"/>
      <c r="E33" s="218"/>
      <c r="F33" s="192"/>
      <c r="G33" s="192"/>
      <c r="H33" s="192"/>
      <c r="I33" s="192"/>
      <c r="J33" s="192"/>
      <c r="K33" s="192"/>
      <c r="L33" s="192"/>
      <c r="M33" s="192"/>
      <c r="N33" s="192"/>
      <c r="O33" s="192"/>
      <c r="P33" s="192"/>
      <c r="Q33" s="192"/>
      <c r="R33" s="192"/>
      <c r="S33" s="192"/>
      <c r="T33" s="192"/>
      <c r="U33" s="192"/>
      <c r="V33" s="192"/>
      <c r="W33" s="192"/>
      <c r="X33" s="192"/>
      <c r="Y33" s="192"/>
      <c r="Z33" s="192"/>
    </row>
    <row r="34" spans="1:26" ht="17.25" customHeight="1" x14ac:dyDescent="0.2">
      <c r="A34" s="192"/>
      <c r="B34" s="258"/>
      <c r="C34" s="258"/>
      <c r="D34" s="192"/>
      <c r="E34" s="218"/>
      <c r="F34" s="192"/>
      <c r="G34" s="192"/>
      <c r="H34" s="192"/>
      <c r="I34" s="192"/>
      <c r="J34" s="192"/>
      <c r="K34" s="192"/>
      <c r="L34" s="192"/>
      <c r="M34" s="192"/>
      <c r="N34" s="192"/>
      <c r="O34" s="192"/>
      <c r="P34" s="192"/>
      <c r="Q34" s="192"/>
      <c r="R34" s="192"/>
      <c r="S34" s="192"/>
      <c r="T34" s="192"/>
      <c r="U34" s="192"/>
      <c r="V34" s="192"/>
      <c r="W34" s="192"/>
      <c r="X34" s="192"/>
      <c r="Y34" s="192"/>
      <c r="Z34" s="192"/>
    </row>
    <row r="35" spans="1:26" ht="17.25" customHeight="1" x14ac:dyDescent="0.2">
      <c r="A35" s="192"/>
      <c r="B35" s="258"/>
      <c r="C35" s="258"/>
      <c r="D35" s="192"/>
      <c r="E35" s="218"/>
      <c r="F35" s="192"/>
      <c r="G35" s="192"/>
      <c r="H35" s="192"/>
      <c r="I35" s="192"/>
      <c r="J35" s="192"/>
      <c r="K35" s="192"/>
      <c r="L35" s="192"/>
      <c r="M35" s="192"/>
      <c r="N35" s="192"/>
      <c r="O35" s="192"/>
      <c r="P35" s="192"/>
      <c r="Q35" s="192"/>
      <c r="R35" s="192"/>
      <c r="S35" s="192"/>
      <c r="T35" s="192"/>
      <c r="U35" s="192"/>
      <c r="V35" s="192"/>
      <c r="W35" s="192"/>
      <c r="X35" s="192"/>
      <c r="Y35" s="192"/>
      <c r="Z35" s="192"/>
    </row>
    <row r="36" spans="1:26" ht="17.25" customHeight="1" x14ac:dyDescent="0.2">
      <c r="A36" s="192"/>
      <c r="B36" s="258"/>
      <c r="C36" s="258"/>
      <c r="D36" s="192"/>
      <c r="E36" s="218"/>
      <c r="F36" s="192"/>
      <c r="G36" s="192"/>
      <c r="H36" s="192"/>
      <c r="I36" s="192"/>
      <c r="J36" s="192"/>
      <c r="K36" s="192"/>
      <c r="L36" s="192"/>
      <c r="M36" s="192"/>
      <c r="N36" s="192"/>
      <c r="O36" s="192"/>
      <c r="P36" s="192"/>
      <c r="Q36" s="192"/>
      <c r="R36" s="192"/>
      <c r="S36" s="192"/>
      <c r="T36" s="192"/>
      <c r="U36" s="192"/>
      <c r="V36" s="192"/>
      <c r="W36" s="192"/>
      <c r="X36" s="192"/>
      <c r="Y36" s="192"/>
      <c r="Z36" s="192"/>
    </row>
    <row r="37" spans="1:26" ht="17.25" customHeight="1" x14ac:dyDescent="0.2">
      <c r="A37" s="192"/>
      <c r="B37" s="258"/>
      <c r="C37" s="258"/>
      <c r="D37" s="192"/>
      <c r="E37" s="218"/>
      <c r="F37" s="192"/>
      <c r="G37" s="192"/>
      <c r="H37" s="192"/>
      <c r="I37" s="192"/>
      <c r="J37" s="192"/>
      <c r="K37" s="192"/>
      <c r="L37" s="192"/>
      <c r="M37" s="192"/>
      <c r="N37" s="192"/>
      <c r="O37" s="192"/>
      <c r="P37" s="192"/>
      <c r="Q37" s="192"/>
      <c r="R37" s="192"/>
      <c r="S37" s="192"/>
      <c r="T37" s="192"/>
      <c r="U37" s="192"/>
      <c r="V37" s="192"/>
      <c r="W37" s="192"/>
      <c r="X37" s="192"/>
      <c r="Y37" s="192"/>
      <c r="Z37" s="192"/>
    </row>
    <row r="38" spans="1:26" ht="17.25" customHeight="1" x14ac:dyDescent="0.2">
      <c r="A38" s="192"/>
      <c r="B38" s="258"/>
      <c r="C38" s="258"/>
      <c r="D38" s="192"/>
      <c r="E38" s="218"/>
      <c r="F38" s="192"/>
      <c r="G38" s="192"/>
      <c r="H38" s="192"/>
      <c r="I38" s="192"/>
      <c r="J38" s="192"/>
      <c r="K38" s="192"/>
      <c r="L38" s="192"/>
      <c r="M38" s="192"/>
      <c r="N38" s="192"/>
      <c r="O38" s="192"/>
      <c r="P38" s="192"/>
      <c r="Q38" s="192"/>
      <c r="R38" s="192"/>
      <c r="S38" s="192"/>
      <c r="T38" s="192"/>
      <c r="U38" s="192"/>
      <c r="V38" s="192"/>
      <c r="W38" s="192"/>
      <c r="X38" s="192"/>
      <c r="Y38" s="192"/>
      <c r="Z38" s="192"/>
    </row>
    <row r="39" spans="1:26" ht="17.25" customHeight="1" x14ac:dyDescent="0.2">
      <c r="A39" s="192"/>
      <c r="B39" s="258"/>
      <c r="C39" s="258"/>
      <c r="D39" s="192"/>
      <c r="E39" s="218"/>
      <c r="F39" s="192"/>
      <c r="G39" s="192"/>
      <c r="H39" s="192"/>
      <c r="I39" s="192"/>
      <c r="J39" s="192"/>
      <c r="K39" s="192"/>
      <c r="L39" s="192"/>
      <c r="M39" s="192"/>
      <c r="N39" s="192"/>
      <c r="O39" s="192"/>
      <c r="P39" s="192"/>
      <c r="Q39" s="192"/>
      <c r="R39" s="192"/>
      <c r="S39" s="192"/>
      <c r="T39" s="192"/>
      <c r="U39" s="192"/>
      <c r="V39" s="192"/>
      <c r="W39" s="192"/>
      <c r="X39" s="192"/>
      <c r="Y39" s="192"/>
      <c r="Z39" s="192"/>
    </row>
    <row r="40" spans="1:26" ht="17.25" customHeight="1" x14ac:dyDescent="0.2">
      <c r="A40" s="192"/>
      <c r="B40" s="258"/>
      <c r="C40" s="258"/>
      <c r="D40" s="192"/>
      <c r="E40" s="218"/>
      <c r="F40" s="192"/>
      <c r="G40" s="192"/>
      <c r="H40" s="192"/>
      <c r="I40" s="192"/>
      <c r="J40" s="192"/>
      <c r="K40" s="192"/>
      <c r="L40" s="192"/>
      <c r="M40" s="192"/>
      <c r="N40" s="192"/>
      <c r="O40" s="192"/>
      <c r="P40" s="192"/>
      <c r="Q40" s="192"/>
      <c r="R40" s="192"/>
      <c r="S40" s="192"/>
      <c r="T40" s="192"/>
      <c r="U40" s="192"/>
      <c r="V40" s="192"/>
      <c r="W40" s="192"/>
      <c r="X40" s="192"/>
      <c r="Y40" s="192"/>
      <c r="Z40" s="192"/>
    </row>
    <row r="41" spans="1:26" ht="17.25" customHeight="1" x14ac:dyDescent="0.2">
      <c r="A41" s="192"/>
      <c r="B41" s="258"/>
      <c r="C41" s="258"/>
      <c r="D41" s="192"/>
      <c r="E41" s="218"/>
      <c r="F41" s="192"/>
      <c r="G41" s="192"/>
      <c r="H41" s="192"/>
      <c r="I41" s="192"/>
      <c r="J41" s="192"/>
      <c r="K41" s="192"/>
      <c r="L41" s="192"/>
      <c r="M41" s="192"/>
      <c r="N41" s="192"/>
      <c r="O41" s="192"/>
      <c r="P41" s="192"/>
      <c r="Q41" s="192"/>
      <c r="R41" s="192"/>
      <c r="S41" s="192"/>
      <c r="T41" s="192"/>
      <c r="U41" s="192"/>
      <c r="V41" s="192"/>
      <c r="W41" s="192"/>
      <c r="X41" s="192"/>
      <c r="Y41" s="192"/>
      <c r="Z41" s="192"/>
    </row>
    <row r="42" spans="1:26" ht="17.25" customHeight="1" x14ac:dyDescent="0.2">
      <c r="A42" s="192"/>
      <c r="B42" s="258"/>
      <c r="C42" s="258"/>
      <c r="D42" s="192"/>
      <c r="E42" s="218"/>
      <c r="F42" s="192"/>
      <c r="G42" s="192"/>
      <c r="H42" s="192"/>
      <c r="I42" s="192"/>
      <c r="J42" s="192"/>
      <c r="K42" s="192"/>
      <c r="L42" s="192"/>
      <c r="M42" s="192"/>
      <c r="N42" s="192"/>
      <c r="O42" s="192"/>
      <c r="P42" s="192"/>
      <c r="Q42" s="192"/>
      <c r="R42" s="192"/>
      <c r="S42" s="192"/>
      <c r="T42" s="192"/>
      <c r="U42" s="192"/>
      <c r="V42" s="192"/>
      <c r="W42" s="192"/>
      <c r="X42" s="192"/>
      <c r="Y42" s="192"/>
      <c r="Z42" s="192"/>
    </row>
    <row r="43" spans="1:26" ht="17.25" customHeight="1" x14ac:dyDescent="0.2">
      <c r="A43" s="192"/>
      <c r="B43" s="258"/>
      <c r="C43" s="258"/>
      <c r="D43" s="192"/>
      <c r="E43" s="218"/>
      <c r="F43" s="192"/>
      <c r="G43" s="192"/>
      <c r="H43" s="192"/>
      <c r="I43" s="192"/>
      <c r="J43" s="192"/>
      <c r="K43" s="192"/>
      <c r="L43" s="192"/>
      <c r="M43" s="192"/>
      <c r="N43" s="192"/>
      <c r="O43" s="192"/>
      <c r="P43" s="192"/>
      <c r="Q43" s="192"/>
      <c r="R43" s="192"/>
      <c r="S43" s="192"/>
      <c r="T43" s="192"/>
      <c r="U43" s="192"/>
      <c r="V43" s="192"/>
      <c r="W43" s="192"/>
      <c r="X43" s="192"/>
      <c r="Y43" s="192"/>
      <c r="Z43" s="192"/>
    </row>
    <row r="44" spans="1:26" ht="17.25" customHeight="1" x14ac:dyDescent="0.2">
      <c r="A44" s="192"/>
      <c r="B44" s="258"/>
      <c r="C44" s="258"/>
      <c r="D44" s="192"/>
      <c r="E44" s="218"/>
      <c r="F44" s="192"/>
      <c r="G44" s="192"/>
      <c r="H44" s="192"/>
      <c r="I44" s="192"/>
      <c r="J44" s="192"/>
      <c r="K44" s="192"/>
      <c r="L44" s="192"/>
      <c r="M44" s="192"/>
      <c r="N44" s="192"/>
      <c r="O44" s="192"/>
      <c r="P44" s="192"/>
      <c r="Q44" s="192"/>
      <c r="R44" s="192"/>
      <c r="S44" s="192"/>
      <c r="T44" s="192"/>
      <c r="U44" s="192"/>
      <c r="V44" s="192"/>
      <c r="W44" s="192"/>
      <c r="X44" s="192"/>
      <c r="Y44" s="192"/>
      <c r="Z44" s="192"/>
    </row>
    <row r="45" spans="1:26" ht="17.25" customHeight="1" x14ac:dyDescent="0.2">
      <c r="A45" s="192"/>
      <c r="B45" s="258"/>
      <c r="C45" s="258"/>
      <c r="D45" s="192"/>
      <c r="E45" s="218"/>
      <c r="F45" s="192"/>
      <c r="G45" s="192"/>
      <c r="H45" s="192"/>
      <c r="I45" s="192"/>
      <c r="J45" s="192"/>
      <c r="K45" s="192"/>
      <c r="L45" s="192"/>
      <c r="M45" s="192"/>
      <c r="N45" s="192"/>
      <c r="O45" s="192"/>
      <c r="P45" s="192"/>
      <c r="Q45" s="192"/>
      <c r="R45" s="192"/>
      <c r="S45" s="192"/>
      <c r="T45" s="192"/>
      <c r="U45" s="192"/>
      <c r="V45" s="192"/>
      <c r="W45" s="192"/>
      <c r="X45" s="192"/>
      <c r="Y45" s="192"/>
      <c r="Z45" s="192"/>
    </row>
    <row r="46" spans="1:26" ht="17.25" customHeight="1" x14ac:dyDescent="0.2">
      <c r="A46" s="192"/>
      <c r="B46" s="258"/>
      <c r="C46" s="258"/>
      <c r="D46" s="192"/>
      <c r="E46" s="218"/>
      <c r="F46" s="192"/>
      <c r="G46" s="192"/>
      <c r="H46" s="192"/>
      <c r="I46" s="192"/>
      <c r="J46" s="192"/>
      <c r="K46" s="192"/>
      <c r="L46" s="192"/>
      <c r="M46" s="192"/>
      <c r="N46" s="192"/>
      <c r="O46" s="192"/>
      <c r="P46" s="192"/>
      <c r="Q46" s="192"/>
      <c r="R46" s="192"/>
      <c r="S46" s="192"/>
      <c r="T46" s="192"/>
      <c r="U46" s="192"/>
      <c r="V46" s="192"/>
      <c r="W46" s="192"/>
      <c r="X46" s="192"/>
      <c r="Y46" s="192"/>
      <c r="Z46" s="192"/>
    </row>
    <row r="47" spans="1:26" ht="17.25" customHeight="1" x14ac:dyDescent="0.2">
      <c r="A47" s="192"/>
      <c r="B47" s="258"/>
      <c r="C47" s="258"/>
      <c r="D47" s="192"/>
      <c r="E47" s="218"/>
      <c r="F47" s="192"/>
      <c r="G47" s="192"/>
      <c r="H47" s="192"/>
      <c r="I47" s="192"/>
      <c r="J47" s="192"/>
      <c r="K47" s="192"/>
      <c r="L47" s="192"/>
      <c r="M47" s="192"/>
      <c r="N47" s="192"/>
      <c r="O47" s="192"/>
      <c r="P47" s="192"/>
      <c r="Q47" s="192"/>
      <c r="R47" s="192"/>
      <c r="S47" s="192"/>
      <c r="T47" s="192"/>
      <c r="U47" s="192"/>
      <c r="V47" s="192"/>
      <c r="W47" s="192"/>
      <c r="X47" s="192"/>
      <c r="Y47" s="192"/>
      <c r="Z47" s="192"/>
    </row>
    <row r="48" spans="1:26" ht="17.25" customHeight="1" x14ac:dyDescent="0.2">
      <c r="A48" s="192"/>
      <c r="B48" s="258"/>
      <c r="C48" s="258"/>
      <c r="D48" s="192"/>
      <c r="E48" s="218"/>
      <c r="F48" s="192"/>
      <c r="G48" s="192"/>
      <c r="H48" s="192"/>
      <c r="I48" s="192"/>
      <c r="J48" s="192"/>
      <c r="K48" s="192"/>
      <c r="L48" s="192"/>
      <c r="M48" s="192"/>
      <c r="N48" s="192"/>
      <c r="O48" s="192"/>
      <c r="P48" s="192"/>
      <c r="Q48" s="192"/>
      <c r="R48" s="192"/>
      <c r="S48" s="192"/>
      <c r="T48" s="192"/>
      <c r="U48" s="192"/>
      <c r="V48" s="192"/>
      <c r="W48" s="192"/>
      <c r="X48" s="192"/>
      <c r="Y48" s="192"/>
      <c r="Z48" s="192"/>
    </row>
    <row r="49" spans="1:26" ht="17.25" customHeight="1" x14ac:dyDescent="0.2">
      <c r="A49" s="192"/>
      <c r="B49" s="258"/>
      <c r="C49" s="258"/>
      <c r="D49" s="192"/>
      <c r="E49" s="218"/>
      <c r="F49" s="192"/>
      <c r="G49" s="192"/>
      <c r="H49" s="192"/>
      <c r="I49" s="192"/>
      <c r="J49" s="192"/>
      <c r="K49" s="192"/>
      <c r="L49" s="192"/>
      <c r="M49" s="192"/>
      <c r="N49" s="192"/>
      <c r="O49" s="192"/>
      <c r="P49" s="192"/>
      <c r="Q49" s="192"/>
      <c r="R49" s="192"/>
      <c r="S49" s="192"/>
      <c r="T49" s="192"/>
      <c r="U49" s="192"/>
      <c r="V49" s="192"/>
      <c r="W49" s="192"/>
      <c r="X49" s="192"/>
      <c r="Y49" s="192"/>
      <c r="Z49" s="192"/>
    </row>
    <row r="50" spans="1:26" ht="17.25" customHeight="1" x14ac:dyDescent="0.2">
      <c r="A50" s="192"/>
      <c r="B50" s="258"/>
      <c r="C50" s="258"/>
      <c r="D50" s="192"/>
      <c r="E50" s="218"/>
      <c r="F50" s="192"/>
      <c r="G50" s="192"/>
      <c r="H50" s="192"/>
      <c r="I50" s="192"/>
      <c r="J50" s="192"/>
      <c r="K50" s="192"/>
      <c r="L50" s="192"/>
      <c r="M50" s="192"/>
      <c r="N50" s="192"/>
      <c r="O50" s="192"/>
      <c r="P50" s="192"/>
      <c r="Q50" s="192"/>
      <c r="R50" s="192"/>
      <c r="S50" s="192"/>
      <c r="T50" s="192"/>
      <c r="U50" s="192"/>
      <c r="V50" s="192"/>
      <c r="W50" s="192"/>
      <c r="X50" s="192"/>
      <c r="Y50" s="192"/>
      <c r="Z50" s="192"/>
    </row>
    <row r="51" spans="1:26" ht="17.25" customHeight="1" x14ac:dyDescent="0.2">
      <c r="A51" s="192"/>
      <c r="B51" s="258"/>
      <c r="C51" s="258"/>
      <c r="D51" s="192"/>
      <c r="E51" s="218"/>
      <c r="F51" s="192"/>
      <c r="G51" s="192"/>
      <c r="H51" s="192"/>
      <c r="I51" s="192"/>
      <c r="J51" s="192"/>
      <c r="K51" s="192"/>
      <c r="L51" s="192"/>
      <c r="M51" s="192"/>
      <c r="N51" s="192"/>
      <c r="O51" s="192"/>
      <c r="P51" s="192"/>
      <c r="Q51" s="192"/>
      <c r="R51" s="192"/>
      <c r="S51" s="192"/>
      <c r="T51" s="192"/>
      <c r="U51" s="192"/>
      <c r="V51" s="192"/>
      <c r="W51" s="192"/>
      <c r="X51" s="192"/>
      <c r="Y51" s="192"/>
      <c r="Z51" s="192"/>
    </row>
    <row r="52" spans="1:26" ht="17.25" customHeight="1" x14ac:dyDescent="0.2">
      <c r="A52" s="192"/>
      <c r="B52" s="258"/>
      <c r="C52" s="258"/>
      <c r="D52" s="192"/>
      <c r="E52" s="218"/>
      <c r="F52" s="192"/>
      <c r="G52" s="192"/>
      <c r="H52" s="192"/>
      <c r="I52" s="192"/>
      <c r="J52" s="192"/>
      <c r="K52" s="192"/>
      <c r="L52" s="192"/>
      <c r="M52" s="192"/>
      <c r="N52" s="192"/>
      <c r="O52" s="192"/>
      <c r="P52" s="192"/>
      <c r="Q52" s="192"/>
      <c r="R52" s="192"/>
      <c r="S52" s="192"/>
      <c r="T52" s="192"/>
      <c r="U52" s="192"/>
      <c r="V52" s="192"/>
      <c r="W52" s="192"/>
      <c r="X52" s="192"/>
      <c r="Y52" s="192"/>
      <c r="Z52" s="192"/>
    </row>
    <row r="53" spans="1:26" ht="17.25" customHeight="1" x14ac:dyDescent="0.2">
      <c r="A53" s="192"/>
      <c r="B53" s="258"/>
      <c r="C53" s="258"/>
      <c r="D53" s="192"/>
      <c r="E53" s="218"/>
      <c r="F53" s="192"/>
      <c r="G53" s="192"/>
      <c r="H53" s="192"/>
      <c r="I53" s="192"/>
      <c r="J53" s="192"/>
      <c r="K53" s="192"/>
      <c r="L53" s="192"/>
      <c r="M53" s="192"/>
      <c r="N53" s="192"/>
      <c r="O53" s="192"/>
      <c r="P53" s="192"/>
      <c r="Q53" s="192"/>
      <c r="R53" s="192"/>
      <c r="S53" s="192"/>
      <c r="T53" s="192"/>
      <c r="U53" s="192"/>
      <c r="V53" s="192"/>
      <c r="W53" s="192"/>
      <c r="X53" s="192"/>
      <c r="Y53" s="192"/>
      <c r="Z53" s="192"/>
    </row>
    <row r="54" spans="1:26" ht="17.25" customHeight="1" x14ac:dyDescent="0.2">
      <c r="A54" s="192"/>
      <c r="B54" s="258"/>
      <c r="C54" s="258"/>
      <c r="D54" s="192"/>
      <c r="E54" s="218"/>
      <c r="F54" s="192"/>
      <c r="G54" s="192"/>
      <c r="H54" s="192"/>
      <c r="I54" s="192"/>
      <c r="J54" s="192"/>
      <c r="K54" s="192"/>
      <c r="L54" s="192"/>
      <c r="M54" s="192"/>
      <c r="N54" s="192"/>
      <c r="O54" s="192"/>
      <c r="P54" s="192"/>
      <c r="Q54" s="192"/>
      <c r="R54" s="192"/>
      <c r="S54" s="192"/>
      <c r="T54" s="192"/>
      <c r="U54" s="192"/>
      <c r="V54" s="192"/>
      <c r="W54" s="192"/>
      <c r="X54" s="192"/>
      <c r="Y54" s="192"/>
      <c r="Z54" s="192"/>
    </row>
    <row r="55" spans="1:26" ht="17.25" customHeight="1" x14ac:dyDescent="0.2">
      <c r="A55" s="192"/>
      <c r="B55" s="258"/>
      <c r="C55" s="258"/>
      <c r="D55" s="192"/>
      <c r="E55" s="218"/>
      <c r="F55" s="192"/>
      <c r="G55" s="192"/>
      <c r="H55" s="192"/>
      <c r="I55" s="192"/>
      <c r="J55" s="192"/>
      <c r="K55" s="192"/>
      <c r="L55" s="192"/>
      <c r="M55" s="192"/>
      <c r="N55" s="192"/>
      <c r="O55" s="192"/>
      <c r="P55" s="192"/>
      <c r="Q55" s="192"/>
      <c r="R55" s="192"/>
      <c r="S55" s="192"/>
      <c r="T55" s="192"/>
      <c r="U55" s="192"/>
      <c r="V55" s="192"/>
      <c r="W55" s="192"/>
      <c r="X55" s="192"/>
      <c r="Y55" s="192"/>
      <c r="Z55" s="192"/>
    </row>
    <row r="56" spans="1:26" ht="17.25" customHeight="1" x14ac:dyDescent="0.2">
      <c r="A56" s="192"/>
      <c r="B56" s="258"/>
      <c r="C56" s="258"/>
      <c r="D56" s="192"/>
      <c r="E56" s="218"/>
      <c r="F56" s="192"/>
      <c r="G56" s="192"/>
      <c r="H56" s="192"/>
      <c r="I56" s="192"/>
      <c r="J56" s="192"/>
      <c r="K56" s="192"/>
      <c r="L56" s="192"/>
      <c r="M56" s="192"/>
      <c r="N56" s="192"/>
      <c r="O56" s="192"/>
      <c r="P56" s="192"/>
      <c r="Q56" s="192"/>
      <c r="R56" s="192"/>
      <c r="S56" s="192"/>
      <c r="T56" s="192"/>
      <c r="U56" s="192"/>
      <c r="V56" s="192"/>
      <c r="W56" s="192"/>
      <c r="X56" s="192"/>
      <c r="Y56" s="192"/>
      <c r="Z56" s="192"/>
    </row>
    <row r="57" spans="1:26" ht="17.25" customHeight="1" x14ac:dyDescent="0.2">
      <c r="A57" s="192"/>
      <c r="B57" s="258"/>
      <c r="C57" s="258"/>
      <c r="D57" s="192"/>
      <c r="E57" s="218"/>
      <c r="F57" s="192"/>
      <c r="G57" s="192"/>
      <c r="H57" s="192"/>
      <c r="I57" s="192"/>
      <c r="J57" s="192"/>
      <c r="K57" s="192"/>
      <c r="L57" s="192"/>
      <c r="M57" s="192"/>
      <c r="N57" s="192"/>
      <c r="O57" s="192"/>
      <c r="P57" s="192"/>
      <c r="Q57" s="192"/>
      <c r="R57" s="192"/>
      <c r="S57" s="192"/>
      <c r="T57" s="192"/>
      <c r="U57" s="192"/>
      <c r="V57" s="192"/>
      <c r="W57" s="192"/>
      <c r="X57" s="192"/>
      <c r="Y57" s="192"/>
      <c r="Z57" s="192"/>
    </row>
    <row r="58" spans="1:26" ht="17.25" customHeight="1" x14ac:dyDescent="0.2">
      <c r="A58" s="192"/>
      <c r="B58" s="258"/>
      <c r="C58" s="258"/>
      <c r="D58" s="192"/>
      <c r="E58" s="218"/>
      <c r="F58" s="192"/>
      <c r="G58" s="192"/>
      <c r="H58" s="192"/>
      <c r="I58" s="192"/>
      <c r="J58" s="192"/>
      <c r="K58" s="192"/>
      <c r="L58" s="192"/>
      <c r="M58" s="192"/>
      <c r="N58" s="192"/>
      <c r="O58" s="192"/>
      <c r="P58" s="192"/>
      <c r="Q58" s="192"/>
      <c r="R58" s="192"/>
      <c r="S58" s="192"/>
      <c r="T58" s="192"/>
      <c r="U58" s="192"/>
      <c r="V58" s="192"/>
      <c r="W58" s="192"/>
      <c r="X58" s="192"/>
      <c r="Y58" s="192"/>
      <c r="Z58" s="192"/>
    </row>
    <row r="59" spans="1:26" ht="17.25" customHeight="1" x14ac:dyDescent="0.2">
      <c r="A59" s="192"/>
      <c r="B59" s="258"/>
      <c r="C59" s="258"/>
      <c r="D59" s="192"/>
      <c r="E59" s="218"/>
      <c r="F59" s="192"/>
      <c r="G59" s="192"/>
      <c r="H59" s="192"/>
      <c r="I59" s="192"/>
      <c r="J59" s="192"/>
      <c r="K59" s="192"/>
      <c r="L59" s="192"/>
      <c r="M59" s="192"/>
      <c r="N59" s="192"/>
      <c r="O59" s="192"/>
      <c r="P59" s="192"/>
      <c r="Q59" s="192"/>
      <c r="R59" s="192"/>
      <c r="S59" s="192"/>
      <c r="T59" s="192"/>
      <c r="U59" s="192"/>
      <c r="V59" s="192"/>
      <c r="W59" s="192"/>
      <c r="X59" s="192"/>
      <c r="Y59" s="192"/>
      <c r="Z59" s="192"/>
    </row>
    <row r="60" spans="1:26" ht="17.25" customHeight="1" x14ac:dyDescent="0.2">
      <c r="A60" s="192"/>
      <c r="B60" s="258"/>
      <c r="C60" s="258"/>
      <c r="D60" s="192"/>
      <c r="E60" s="218"/>
      <c r="F60" s="192"/>
      <c r="G60" s="192"/>
      <c r="H60" s="192"/>
      <c r="I60" s="192"/>
      <c r="J60" s="192"/>
      <c r="K60" s="192"/>
      <c r="L60" s="192"/>
      <c r="M60" s="192"/>
      <c r="N60" s="192"/>
      <c r="O60" s="192"/>
      <c r="P60" s="192"/>
      <c r="Q60" s="192"/>
      <c r="R60" s="192"/>
      <c r="S60" s="192"/>
      <c r="T60" s="192"/>
      <c r="U60" s="192"/>
      <c r="V60" s="192"/>
      <c r="W60" s="192"/>
      <c r="X60" s="192"/>
      <c r="Y60" s="192"/>
      <c r="Z60" s="192"/>
    </row>
    <row r="61" spans="1:26" ht="17.25" customHeight="1" x14ac:dyDescent="0.2">
      <c r="A61" s="192"/>
      <c r="B61" s="258"/>
      <c r="C61" s="258"/>
      <c r="D61" s="192"/>
      <c r="E61" s="218"/>
      <c r="F61" s="192"/>
      <c r="G61" s="192"/>
      <c r="H61" s="192"/>
      <c r="I61" s="192"/>
      <c r="J61" s="192"/>
      <c r="K61" s="192"/>
      <c r="L61" s="192"/>
      <c r="M61" s="192"/>
      <c r="N61" s="192"/>
      <c r="O61" s="192"/>
      <c r="P61" s="192"/>
      <c r="Q61" s="192"/>
      <c r="R61" s="192"/>
      <c r="S61" s="192"/>
      <c r="T61" s="192"/>
      <c r="U61" s="192"/>
      <c r="V61" s="192"/>
      <c r="W61" s="192"/>
      <c r="X61" s="192"/>
      <c r="Y61" s="192"/>
      <c r="Z61" s="192"/>
    </row>
    <row r="62" spans="1:26" ht="17.25" customHeight="1" x14ac:dyDescent="0.2">
      <c r="A62" s="192"/>
      <c r="B62" s="258"/>
      <c r="C62" s="258"/>
      <c r="D62" s="192"/>
      <c r="E62" s="218"/>
      <c r="F62" s="192"/>
      <c r="G62" s="192"/>
      <c r="H62" s="192"/>
      <c r="I62" s="192"/>
      <c r="J62" s="192"/>
      <c r="K62" s="192"/>
      <c r="L62" s="192"/>
      <c r="M62" s="192"/>
      <c r="N62" s="192"/>
      <c r="O62" s="192"/>
      <c r="P62" s="192"/>
      <c r="Q62" s="192"/>
      <c r="R62" s="192"/>
      <c r="S62" s="192"/>
      <c r="T62" s="192"/>
      <c r="U62" s="192"/>
      <c r="V62" s="192"/>
      <c r="W62" s="192"/>
      <c r="X62" s="192"/>
      <c r="Y62" s="192"/>
      <c r="Z62" s="192"/>
    </row>
    <row r="63" spans="1:26" ht="17.25" customHeight="1" x14ac:dyDescent="0.2">
      <c r="A63" s="192"/>
      <c r="B63" s="258"/>
      <c r="C63" s="258"/>
      <c r="D63" s="192"/>
      <c r="E63" s="218"/>
      <c r="F63" s="192"/>
      <c r="G63" s="192"/>
      <c r="H63" s="192"/>
      <c r="I63" s="192"/>
      <c r="J63" s="192"/>
      <c r="K63" s="192"/>
      <c r="L63" s="192"/>
      <c r="M63" s="192"/>
      <c r="N63" s="192"/>
      <c r="O63" s="192"/>
      <c r="P63" s="192"/>
      <c r="Q63" s="192"/>
      <c r="R63" s="192"/>
      <c r="S63" s="192"/>
      <c r="T63" s="192"/>
      <c r="U63" s="192"/>
      <c r="V63" s="192"/>
      <c r="W63" s="192"/>
      <c r="X63" s="192"/>
      <c r="Y63" s="192"/>
      <c r="Z63" s="192"/>
    </row>
    <row r="64" spans="1:26" ht="17.25" customHeight="1" x14ac:dyDescent="0.2">
      <c r="A64" s="192"/>
      <c r="B64" s="258"/>
      <c r="C64" s="258"/>
      <c r="D64" s="192"/>
      <c r="E64" s="218"/>
      <c r="F64" s="192"/>
      <c r="G64" s="192"/>
      <c r="H64" s="192"/>
      <c r="I64" s="192"/>
      <c r="J64" s="192"/>
      <c r="K64" s="192"/>
      <c r="L64" s="192"/>
      <c r="M64" s="192"/>
      <c r="N64" s="192"/>
      <c r="O64" s="192"/>
      <c r="P64" s="192"/>
      <c r="Q64" s="192"/>
      <c r="R64" s="192"/>
      <c r="S64" s="192"/>
      <c r="T64" s="192"/>
      <c r="U64" s="192"/>
      <c r="V64" s="192"/>
      <c r="W64" s="192"/>
      <c r="X64" s="192"/>
      <c r="Y64" s="192"/>
      <c r="Z64" s="192"/>
    </row>
    <row r="65" spans="1:26" ht="17.25" customHeight="1" x14ac:dyDescent="0.2">
      <c r="A65" s="192"/>
      <c r="B65" s="258"/>
      <c r="C65" s="258"/>
      <c r="D65" s="192"/>
      <c r="E65" s="218"/>
      <c r="F65" s="192"/>
      <c r="G65" s="192"/>
      <c r="H65" s="192"/>
      <c r="I65" s="192"/>
      <c r="J65" s="192"/>
      <c r="K65" s="192"/>
      <c r="L65" s="192"/>
      <c r="M65" s="192"/>
      <c r="N65" s="192"/>
      <c r="O65" s="192"/>
      <c r="P65" s="192"/>
      <c r="Q65" s="192"/>
      <c r="R65" s="192"/>
      <c r="S65" s="192"/>
      <c r="T65" s="192"/>
      <c r="U65" s="192"/>
      <c r="V65" s="192"/>
      <c r="W65" s="192"/>
      <c r="X65" s="192"/>
      <c r="Y65" s="192"/>
      <c r="Z65" s="192"/>
    </row>
    <row r="66" spans="1:26" ht="17.25" customHeight="1" x14ac:dyDescent="0.2">
      <c r="A66" s="192"/>
      <c r="B66" s="258"/>
      <c r="C66" s="258"/>
      <c r="D66" s="192"/>
      <c r="E66" s="218"/>
      <c r="F66" s="192"/>
      <c r="G66" s="192"/>
      <c r="H66" s="192"/>
      <c r="I66" s="192"/>
      <c r="J66" s="192"/>
      <c r="K66" s="192"/>
      <c r="L66" s="192"/>
      <c r="M66" s="192"/>
      <c r="N66" s="192"/>
      <c r="O66" s="192"/>
      <c r="P66" s="192"/>
      <c r="Q66" s="192"/>
      <c r="R66" s="192"/>
      <c r="S66" s="192"/>
      <c r="T66" s="192"/>
      <c r="U66" s="192"/>
      <c r="V66" s="192"/>
      <c r="W66" s="192"/>
      <c r="X66" s="192"/>
      <c r="Y66" s="192"/>
      <c r="Z66" s="192"/>
    </row>
    <row r="67" spans="1:26" ht="17.25" customHeight="1" x14ac:dyDescent="0.2">
      <c r="A67" s="192"/>
      <c r="B67" s="258"/>
      <c r="C67" s="258"/>
      <c r="D67" s="192"/>
      <c r="E67" s="218"/>
      <c r="F67" s="192"/>
      <c r="G67" s="192"/>
      <c r="H67" s="192"/>
      <c r="I67" s="192"/>
      <c r="J67" s="192"/>
      <c r="K67" s="192"/>
      <c r="L67" s="192"/>
      <c r="M67" s="192"/>
      <c r="N67" s="192"/>
      <c r="O67" s="192"/>
      <c r="P67" s="192"/>
      <c r="Q67" s="192"/>
      <c r="R67" s="192"/>
      <c r="S67" s="192"/>
      <c r="T67" s="192"/>
      <c r="U67" s="192"/>
      <c r="V67" s="192"/>
      <c r="W67" s="192"/>
      <c r="X67" s="192"/>
      <c r="Y67" s="192"/>
      <c r="Z67" s="192"/>
    </row>
    <row r="68" spans="1:26" ht="17.25" customHeight="1" x14ac:dyDescent="0.2">
      <c r="A68" s="192"/>
      <c r="B68" s="258"/>
      <c r="C68" s="258"/>
      <c r="D68" s="192"/>
      <c r="E68" s="218"/>
      <c r="F68" s="192"/>
      <c r="G68" s="192"/>
      <c r="H68" s="192"/>
      <c r="I68" s="192"/>
      <c r="J68" s="192"/>
      <c r="K68" s="192"/>
      <c r="L68" s="192"/>
      <c r="M68" s="192"/>
      <c r="N68" s="192"/>
      <c r="O68" s="192"/>
      <c r="P68" s="192"/>
      <c r="Q68" s="192"/>
      <c r="R68" s="192"/>
      <c r="S68" s="192"/>
      <c r="T68" s="192"/>
      <c r="U68" s="192"/>
      <c r="V68" s="192"/>
      <c r="W68" s="192"/>
      <c r="X68" s="192"/>
      <c r="Y68" s="192"/>
      <c r="Z68" s="192"/>
    </row>
    <row r="69" spans="1:26" ht="17.25" customHeight="1" x14ac:dyDescent="0.2">
      <c r="A69" s="192"/>
      <c r="B69" s="258"/>
      <c r="C69" s="258"/>
      <c r="D69" s="192"/>
      <c r="E69" s="218"/>
      <c r="F69" s="192"/>
      <c r="G69" s="192"/>
      <c r="H69" s="192"/>
      <c r="I69" s="192"/>
      <c r="J69" s="192"/>
      <c r="K69" s="192"/>
      <c r="L69" s="192"/>
      <c r="M69" s="192"/>
      <c r="N69" s="192"/>
      <c r="O69" s="192"/>
      <c r="P69" s="192"/>
      <c r="Q69" s="192"/>
      <c r="R69" s="192"/>
      <c r="S69" s="192"/>
      <c r="T69" s="192"/>
      <c r="U69" s="192"/>
      <c r="V69" s="192"/>
      <c r="W69" s="192"/>
      <c r="X69" s="192"/>
      <c r="Y69" s="192"/>
      <c r="Z69" s="192"/>
    </row>
    <row r="70" spans="1:26" ht="17.25" customHeight="1" x14ac:dyDescent="0.2">
      <c r="A70" s="192"/>
      <c r="B70" s="258"/>
      <c r="C70" s="258"/>
      <c r="D70" s="192"/>
      <c r="E70" s="218"/>
      <c r="F70" s="192"/>
      <c r="G70" s="192"/>
      <c r="H70" s="192"/>
      <c r="I70" s="192"/>
      <c r="J70" s="192"/>
      <c r="K70" s="192"/>
      <c r="L70" s="192"/>
      <c r="M70" s="192"/>
      <c r="N70" s="192"/>
      <c r="O70" s="192"/>
      <c r="P70" s="192"/>
      <c r="Q70" s="192"/>
      <c r="R70" s="192"/>
      <c r="S70" s="192"/>
      <c r="T70" s="192"/>
      <c r="U70" s="192"/>
      <c r="V70" s="192"/>
      <c r="W70" s="192"/>
      <c r="X70" s="192"/>
      <c r="Y70" s="192"/>
      <c r="Z70" s="192"/>
    </row>
    <row r="71" spans="1:26" ht="17.25" customHeight="1" x14ac:dyDescent="0.2">
      <c r="A71" s="192"/>
      <c r="B71" s="258"/>
      <c r="C71" s="258"/>
      <c r="D71" s="192"/>
      <c r="E71" s="218"/>
      <c r="F71" s="192"/>
      <c r="G71" s="192"/>
      <c r="H71" s="192"/>
      <c r="I71" s="192"/>
      <c r="J71" s="192"/>
      <c r="K71" s="192"/>
      <c r="L71" s="192"/>
      <c r="M71" s="192"/>
      <c r="N71" s="192"/>
      <c r="O71" s="192"/>
      <c r="P71" s="192"/>
      <c r="Q71" s="192"/>
      <c r="R71" s="192"/>
      <c r="S71" s="192"/>
      <c r="T71" s="192"/>
      <c r="U71" s="192"/>
      <c r="V71" s="192"/>
      <c r="W71" s="192"/>
      <c r="X71" s="192"/>
      <c r="Y71" s="192"/>
      <c r="Z71" s="192"/>
    </row>
    <row r="72" spans="1:26" ht="17.25" customHeight="1" x14ac:dyDescent="0.2">
      <c r="A72" s="192"/>
      <c r="B72" s="258"/>
      <c r="C72" s="258"/>
      <c r="D72" s="192"/>
      <c r="E72" s="218"/>
      <c r="F72" s="192"/>
      <c r="G72" s="192"/>
      <c r="H72" s="192"/>
      <c r="I72" s="192"/>
      <c r="J72" s="192"/>
      <c r="K72" s="192"/>
      <c r="L72" s="192"/>
      <c r="M72" s="192"/>
      <c r="N72" s="192"/>
      <c r="O72" s="192"/>
      <c r="P72" s="192"/>
      <c r="Q72" s="192"/>
      <c r="R72" s="192"/>
      <c r="S72" s="192"/>
      <c r="T72" s="192"/>
      <c r="U72" s="192"/>
      <c r="V72" s="192"/>
      <c r="W72" s="192"/>
      <c r="X72" s="192"/>
      <c r="Y72" s="192"/>
      <c r="Z72" s="192"/>
    </row>
    <row r="73" spans="1:26" ht="17.25" customHeight="1" x14ac:dyDescent="0.2">
      <c r="A73" s="192"/>
      <c r="B73" s="258"/>
      <c r="C73" s="258"/>
      <c r="D73" s="192"/>
      <c r="E73" s="218"/>
      <c r="F73" s="192"/>
      <c r="G73" s="192"/>
      <c r="H73" s="192"/>
      <c r="I73" s="192"/>
      <c r="J73" s="192"/>
      <c r="K73" s="192"/>
      <c r="L73" s="192"/>
      <c r="M73" s="192"/>
      <c r="N73" s="192"/>
      <c r="O73" s="192"/>
      <c r="P73" s="192"/>
      <c r="Q73" s="192"/>
      <c r="R73" s="192"/>
      <c r="S73" s="192"/>
      <c r="T73" s="192"/>
      <c r="U73" s="192"/>
      <c r="V73" s="192"/>
      <c r="W73" s="192"/>
      <c r="X73" s="192"/>
      <c r="Y73" s="192"/>
      <c r="Z73" s="192"/>
    </row>
    <row r="74" spans="1:26" ht="17.25" customHeight="1" x14ac:dyDescent="0.2">
      <c r="A74" s="192"/>
      <c r="B74" s="258"/>
      <c r="C74" s="258"/>
      <c r="D74" s="192"/>
      <c r="E74" s="218"/>
      <c r="F74" s="192"/>
      <c r="G74" s="192"/>
      <c r="H74" s="192"/>
      <c r="I74" s="192"/>
      <c r="J74" s="192"/>
      <c r="K74" s="192"/>
      <c r="L74" s="192"/>
      <c r="M74" s="192"/>
      <c r="N74" s="192"/>
      <c r="O74" s="192"/>
      <c r="P74" s="192"/>
      <c r="Q74" s="192"/>
      <c r="R74" s="192"/>
      <c r="S74" s="192"/>
      <c r="T74" s="192"/>
      <c r="U74" s="192"/>
      <c r="V74" s="192"/>
      <c r="W74" s="192"/>
      <c r="X74" s="192"/>
      <c r="Y74" s="192"/>
      <c r="Z74" s="192"/>
    </row>
    <row r="75" spans="1:26" ht="17.25" customHeight="1" x14ac:dyDescent="0.2">
      <c r="A75" s="192"/>
      <c r="B75" s="258"/>
      <c r="C75" s="258"/>
      <c r="D75" s="192"/>
      <c r="E75" s="218"/>
      <c r="F75" s="192"/>
      <c r="G75" s="192"/>
      <c r="H75" s="192"/>
      <c r="I75" s="192"/>
      <c r="J75" s="192"/>
      <c r="K75" s="192"/>
      <c r="L75" s="192"/>
      <c r="M75" s="192"/>
      <c r="N75" s="192"/>
      <c r="O75" s="192"/>
      <c r="P75" s="192"/>
      <c r="Q75" s="192"/>
      <c r="R75" s="192"/>
      <c r="S75" s="192"/>
      <c r="T75" s="192"/>
      <c r="U75" s="192"/>
      <c r="V75" s="192"/>
      <c r="W75" s="192"/>
      <c r="X75" s="192"/>
      <c r="Y75" s="192"/>
      <c r="Z75" s="192"/>
    </row>
    <row r="76" spans="1:26" ht="17.25" customHeight="1" x14ac:dyDescent="0.2">
      <c r="A76" s="192"/>
      <c r="B76" s="258"/>
      <c r="C76" s="258"/>
      <c r="D76" s="192"/>
      <c r="E76" s="218"/>
      <c r="F76" s="192"/>
      <c r="G76" s="192"/>
      <c r="H76" s="192"/>
      <c r="I76" s="192"/>
      <c r="J76" s="192"/>
      <c r="K76" s="192"/>
      <c r="L76" s="192"/>
      <c r="M76" s="192"/>
      <c r="N76" s="192"/>
      <c r="O76" s="192"/>
      <c r="P76" s="192"/>
      <c r="Q76" s="192"/>
      <c r="R76" s="192"/>
      <c r="S76" s="192"/>
      <c r="T76" s="192"/>
      <c r="U76" s="192"/>
      <c r="V76" s="192"/>
      <c r="W76" s="192"/>
      <c r="X76" s="192"/>
      <c r="Y76" s="192"/>
      <c r="Z76" s="192"/>
    </row>
    <row r="77" spans="1:26" ht="17.25" customHeight="1" x14ac:dyDescent="0.2">
      <c r="A77" s="192"/>
      <c r="B77" s="258"/>
      <c r="C77" s="258"/>
      <c r="D77" s="192"/>
      <c r="E77" s="218"/>
      <c r="F77" s="192"/>
      <c r="G77" s="192"/>
      <c r="H77" s="192"/>
      <c r="I77" s="192"/>
      <c r="J77" s="192"/>
      <c r="K77" s="192"/>
      <c r="L77" s="192"/>
      <c r="M77" s="192"/>
      <c r="N77" s="192"/>
      <c r="O77" s="192"/>
      <c r="P77" s="192"/>
      <c r="Q77" s="192"/>
      <c r="R77" s="192"/>
      <c r="S77" s="192"/>
      <c r="T77" s="192"/>
      <c r="U77" s="192"/>
      <c r="V77" s="192"/>
      <c r="W77" s="192"/>
      <c r="X77" s="192"/>
      <c r="Y77" s="192"/>
      <c r="Z77" s="192"/>
    </row>
    <row r="78" spans="1:26" ht="17.25" customHeight="1" x14ac:dyDescent="0.2">
      <c r="A78" s="192"/>
      <c r="B78" s="258"/>
      <c r="C78" s="258"/>
      <c r="D78" s="192"/>
      <c r="E78" s="218"/>
      <c r="F78" s="192"/>
      <c r="G78" s="192"/>
      <c r="H78" s="192"/>
      <c r="I78" s="192"/>
      <c r="J78" s="192"/>
      <c r="K78" s="192"/>
      <c r="L78" s="192"/>
      <c r="M78" s="192"/>
      <c r="N78" s="192"/>
      <c r="O78" s="192"/>
      <c r="P78" s="192"/>
      <c r="Q78" s="192"/>
      <c r="R78" s="192"/>
      <c r="S78" s="192"/>
      <c r="T78" s="192"/>
      <c r="U78" s="192"/>
      <c r="V78" s="192"/>
      <c r="W78" s="192"/>
      <c r="X78" s="192"/>
      <c r="Y78" s="192"/>
      <c r="Z78" s="192"/>
    </row>
    <row r="79" spans="1:26" ht="17.25" customHeight="1" x14ac:dyDescent="0.2">
      <c r="A79" s="192"/>
      <c r="B79" s="258"/>
      <c r="C79" s="258"/>
      <c r="D79" s="192"/>
      <c r="E79" s="218"/>
      <c r="F79" s="192"/>
      <c r="G79" s="192"/>
      <c r="H79" s="192"/>
      <c r="I79" s="192"/>
      <c r="J79" s="192"/>
      <c r="K79" s="192"/>
      <c r="L79" s="192"/>
      <c r="M79" s="192"/>
      <c r="N79" s="192"/>
      <c r="O79" s="192"/>
      <c r="P79" s="192"/>
      <c r="Q79" s="192"/>
      <c r="R79" s="192"/>
      <c r="S79" s="192"/>
      <c r="T79" s="192"/>
      <c r="U79" s="192"/>
      <c r="V79" s="192"/>
      <c r="W79" s="192"/>
      <c r="X79" s="192"/>
      <c r="Y79" s="192"/>
      <c r="Z79" s="192"/>
    </row>
    <row r="80" spans="1:26" ht="17.25" customHeight="1" x14ac:dyDescent="0.2">
      <c r="A80" s="192"/>
      <c r="B80" s="258"/>
      <c r="C80" s="258"/>
      <c r="D80" s="192"/>
      <c r="E80" s="218"/>
      <c r="F80" s="192"/>
      <c r="G80" s="192"/>
      <c r="H80" s="192"/>
      <c r="I80" s="192"/>
      <c r="J80" s="192"/>
      <c r="K80" s="192"/>
      <c r="L80" s="192"/>
      <c r="M80" s="192"/>
      <c r="N80" s="192"/>
      <c r="O80" s="192"/>
      <c r="P80" s="192"/>
      <c r="Q80" s="192"/>
      <c r="R80" s="192"/>
      <c r="S80" s="192"/>
      <c r="T80" s="192"/>
      <c r="U80" s="192"/>
      <c r="V80" s="192"/>
      <c r="W80" s="192"/>
      <c r="X80" s="192"/>
      <c r="Y80" s="192"/>
      <c r="Z80" s="192"/>
    </row>
    <row r="81" spans="1:26" ht="17.25" customHeight="1" x14ac:dyDescent="0.2">
      <c r="A81" s="192"/>
      <c r="B81" s="258"/>
      <c r="C81" s="258"/>
      <c r="D81" s="192"/>
      <c r="E81" s="218"/>
      <c r="F81" s="192"/>
      <c r="G81" s="192"/>
      <c r="H81" s="192"/>
      <c r="I81" s="192"/>
      <c r="J81" s="192"/>
      <c r="K81" s="192"/>
      <c r="L81" s="192"/>
      <c r="M81" s="192"/>
      <c r="N81" s="192"/>
      <c r="O81" s="192"/>
      <c r="P81" s="192"/>
      <c r="Q81" s="192"/>
      <c r="R81" s="192"/>
      <c r="S81" s="192"/>
      <c r="T81" s="192"/>
      <c r="U81" s="192"/>
      <c r="V81" s="192"/>
      <c r="W81" s="192"/>
      <c r="X81" s="192"/>
      <c r="Y81" s="192"/>
      <c r="Z81" s="192"/>
    </row>
    <row r="82" spans="1:26" ht="17.25" customHeight="1" x14ac:dyDescent="0.2">
      <c r="A82" s="192"/>
      <c r="B82" s="258"/>
      <c r="C82" s="258"/>
      <c r="D82" s="192"/>
      <c r="E82" s="218"/>
      <c r="F82" s="192"/>
      <c r="G82" s="192"/>
      <c r="H82" s="192"/>
      <c r="I82" s="192"/>
      <c r="J82" s="192"/>
      <c r="K82" s="192"/>
      <c r="L82" s="192"/>
      <c r="M82" s="192"/>
      <c r="N82" s="192"/>
      <c r="O82" s="192"/>
      <c r="P82" s="192"/>
      <c r="Q82" s="192"/>
      <c r="R82" s="192"/>
      <c r="S82" s="192"/>
      <c r="T82" s="192"/>
      <c r="U82" s="192"/>
      <c r="V82" s="192"/>
      <c r="W82" s="192"/>
      <c r="X82" s="192"/>
      <c r="Y82" s="192"/>
      <c r="Z82" s="192"/>
    </row>
    <row r="83" spans="1:26" ht="17.25" customHeight="1" x14ac:dyDescent="0.2">
      <c r="A83" s="192"/>
      <c r="B83" s="258"/>
      <c r="C83" s="258"/>
      <c r="D83" s="192"/>
      <c r="E83" s="218"/>
      <c r="F83" s="192"/>
      <c r="G83" s="192"/>
      <c r="H83" s="192"/>
      <c r="I83" s="192"/>
      <c r="J83" s="192"/>
      <c r="K83" s="192"/>
      <c r="L83" s="192"/>
      <c r="M83" s="192"/>
      <c r="N83" s="192"/>
      <c r="O83" s="192"/>
      <c r="P83" s="192"/>
      <c r="Q83" s="192"/>
      <c r="R83" s="192"/>
      <c r="S83" s="192"/>
      <c r="T83" s="192"/>
      <c r="U83" s="192"/>
      <c r="V83" s="192"/>
      <c r="W83" s="192"/>
      <c r="X83" s="192"/>
      <c r="Y83" s="192"/>
      <c r="Z83" s="192"/>
    </row>
    <row r="84" spans="1:26" ht="17.25" customHeight="1" x14ac:dyDescent="0.2">
      <c r="A84" s="192"/>
      <c r="B84" s="258"/>
      <c r="C84" s="258"/>
      <c r="D84" s="192"/>
      <c r="E84" s="218"/>
      <c r="F84" s="192"/>
      <c r="G84" s="192"/>
      <c r="H84" s="192"/>
      <c r="I84" s="192"/>
      <c r="J84" s="192"/>
      <c r="K84" s="192"/>
      <c r="L84" s="192"/>
      <c r="M84" s="192"/>
      <c r="N84" s="192"/>
      <c r="O84" s="192"/>
      <c r="P84" s="192"/>
      <c r="Q84" s="192"/>
      <c r="R84" s="192"/>
      <c r="S84" s="192"/>
      <c r="T84" s="192"/>
      <c r="U84" s="192"/>
      <c r="V84" s="192"/>
      <c r="W84" s="192"/>
      <c r="X84" s="192"/>
      <c r="Y84" s="192"/>
      <c r="Z84" s="192"/>
    </row>
    <row r="85" spans="1:26" ht="17.25" customHeight="1" x14ac:dyDescent="0.2">
      <c r="A85" s="192"/>
      <c r="B85" s="258"/>
      <c r="C85" s="258"/>
      <c r="D85" s="192"/>
      <c r="E85" s="218"/>
      <c r="F85" s="192"/>
      <c r="G85" s="192"/>
      <c r="H85" s="192"/>
      <c r="I85" s="192"/>
      <c r="J85" s="192"/>
      <c r="K85" s="192"/>
      <c r="L85" s="192"/>
      <c r="M85" s="192"/>
      <c r="N85" s="192"/>
      <c r="O85" s="192"/>
      <c r="P85" s="192"/>
      <c r="Q85" s="192"/>
      <c r="R85" s="192"/>
      <c r="S85" s="192"/>
      <c r="T85" s="192"/>
      <c r="U85" s="192"/>
      <c r="V85" s="192"/>
      <c r="W85" s="192"/>
      <c r="X85" s="192"/>
      <c r="Y85" s="192"/>
      <c r="Z85" s="192"/>
    </row>
    <row r="86" spans="1:26" ht="17.25" customHeight="1" x14ac:dyDescent="0.2">
      <c r="A86" s="192"/>
      <c r="B86" s="258"/>
      <c r="C86" s="258"/>
      <c r="D86" s="192"/>
      <c r="E86" s="218"/>
      <c r="F86" s="192"/>
      <c r="G86" s="192"/>
      <c r="H86" s="192"/>
      <c r="I86" s="192"/>
      <c r="J86" s="192"/>
      <c r="K86" s="192"/>
      <c r="L86" s="192"/>
      <c r="M86" s="192"/>
      <c r="N86" s="192"/>
      <c r="O86" s="192"/>
      <c r="P86" s="192"/>
      <c r="Q86" s="192"/>
      <c r="R86" s="192"/>
      <c r="S86" s="192"/>
      <c r="T86" s="192"/>
      <c r="U86" s="192"/>
      <c r="V86" s="192"/>
      <c r="W86" s="192"/>
      <c r="X86" s="192"/>
      <c r="Y86" s="192"/>
      <c r="Z86" s="192"/>
    </row>
    <row r="87" spans="1:26" ht="17.25" customHeight="1" x14ac:dyDescent="0.2">
      <c r="A87" s="192"/>
      <c r="B87" s="258"/>
      <c r="C87" s="258"/>
      <c r="D87" s="192"/>
      <c r="E87" s="218"/>
      <c r="F87" s="192"/>
      <c r="G87" s="192"/>
      <c r="H87" s="192"/>
      <c r="I87" s="192"/>
      <c r="J87" s="192"/>
      <c r="K87" s="192"/>
      <c r="L87" s="192"/>
      <c r="M87" s="192"/>
      <c r="N87" s="192"/>
      <c r="O87" s="192"/>
      <c r="P87" s="192"/>
      <c r="Q87" s="192"/>
      <c r="R87" s="192"/>
      <c r="S87" s="192"/>
      <c r="T87" s="192"/>
      <c r="U87" s="192"/>
      <c r="V87" s="192"/>
      <c r="W87" s="192"/>
      <c r="X87" s="192"/>
      <c r="Y87" s="192"/>
      <c r="Z87" s="192"/>
    </row>
    <row r="88" spans="1:26" ht="17.25" customHeight="1" x14ac:dyDescent="0.2">
      <c r="A88" s="192"/>
      <c r="B88" s="258"/>
      <c r="C88" s="258"/>
      <c r="D88" s="192"/>
      <c r="E88" s="218"/>
      <c r="F88" s="192"/>
      <c r="G88" s="192"/>
      <c r="H88" s="192"/>
      <c r="I88" s="192"/>
      <c r="J88" s="192"/>
      <c r="K88" s="192"/>
      <c r="L88" s="192"/>
      <c r="M88" s="192"/>
      <c r="N88" s="192"/>
      <c r="O88" s="192"/>
      <c r="P88" s="192"/>
      <c r="Q88" s="192"/>
      <c r="R88" s="192"/>
      <c r="S88" s="192"/>
      <c r="T88" s="192"/>
      <c r="U88" s="192"/>
      <c r="V88" s="192"/>
      <c r="W88" s="192"/>
      <c r="X88" s="192"/>
      <c r="Y88" s="192"/>
      <c r="Z88" s="192"/>
    </row>
    <row r="89" spans="1:26" ht="17.25" customHeight="1" x14ac:dyDescent="0.2">
      <c r="A89" s="192"/>
      <c r="B89" s="258"/>
      <c r="C89" s="258"/>
      <c r="D89" s="192"/>
      <c r="E89" s="218"/>
      <c r="F89" s="192"/>
      <c r="G89" s="192"/>
      <c r="H89" s="192"/>
      <c r="I89" s="192"/>
      <c r="J89" s="192"/>
      <c r="K89" s="192"/>
      <c r="L89" s="192"/>
      <c r="M89" s="192"/>
      <c r="N89" s="192"/>
      <c r="O89" s="192"/>
      <c r="P89" s="192"/>
      <c r="Q89" s="192"/>
      <c r="R89" s="192"/>
      <c r="S89" s="192"/>
      <c r="T89" s="192"/>
      <c r="U89" s="192"/>
      <c r="V89" s="192"/>
      <c r="W89" s="192"/>
      <c r="X89" s="192"/>
      <c r="Y89" s="192"/>
      <c r="Z89" s="192"/>
    </row>
    <row r="90" spans="1:26" ht="17.25" customHeight="1" x14ac:dyDescent="0.2">
      <c r="A90" s="192"/>
      <c r="B90" s="258"/>
      <c r="C90" s="258"/>
      <c r="D90" s="192"/>
      <c r="E90" s="218"/>
      <c r="F90" s="192"/>
      <c r="G90" s="192"/>
      <c r="H90" s="192"/>
      <c r="I90" s="192"/>
      <c r="J90" s="192"/>
      <c r="K90" s="192"/>
      <c r="L90" s="192"/>
      <c r="M90" s="192"/>
      <c r="N90" s="192"/>
      <c r="O90" s="192"/>
      <c r="P90" s="192"/>
      <c r="Q90" s="192"/>
      <c r="R90" s="192"/>
      <c r="S90" s="192"/>
      <c r="T90" s="192"/>
      <c r="U90" s="192"/>
      <c r="V90" s="192"/>
      <c r="W90" s="192"/>
      <c r="X90" s="192"/>
      <c r="Y90" s="192"/>
      <c r="Z90" s="192"/>
    </row>
    <row r="91" spans="1:26" ht="17.25" customHeight="1" x14ac:dyDescent="0.2">
      <c r="A91" s="192"/>
      <c r="B91" s="258"/>
      <c r="C91" s="258"/>
      <c r="D91" s="192"/>
      <c r="E91" s="218"/>
      <c r="F91" s="192"/>
      <c r="G91" s="192"/>
      <c r="H91" s="192"/>
      <c r="I91" s="192"/>
      <c r="J91" s="192"/>
      <c r="K91" s="192"/>
      <c r="L91" s="192"/>
      <c r="M91" s="192"/>
      <c r="N91" s="192"/>
      <c r="O91" s="192"/>
      <c r="P91" s="192"/>
      <c r="Q91" s="192"/>
      <c r="R91" s="192"/>
      <c r="S91" s="192"/>
      <c r="T91" s="192"/>
      <c r="U91" s="192"/>
      <c r="V91" s="192"/>
      <c r="W91" s="192"/>
      <c r="X91" s="192"/>
      <c r="Y91" s="192"/>
      <c r="Z91" s="192"/>
    </row>
    <row r="92" spans="1:26" ht="17.25" customHeight="1" x14ac:dyDescent="0.2">
      <c r="A92" s="192"/>
      <c r="B92" s="258"/>
      <c r="C92" s="258"/>
      <c r="D92" s="192"/>
      <c r="E92" s="218"/>
      <c r="F92" s="192"/>
      <c r="G92" s="192"/>
      <c r="H92" s="192"/>
      <c r="I92" s="192"/>
      <c r="J92" s="192"/>
      <c r="K92" s="192"/>
      <c r="L92" s="192"/>
      <c r="M92" s="192"/>
      <c r="N92" s="192"/>
      <c r="O92" s="192"/>
      <c r="P92" s="192"/>
      <c r="Q92" s="192"/>
      <c r="R92" s="192"/>
      <c r="S92" s="192"/>
      <c r="T92" s="192"/>
      <c r="U92" s="192"/>
      <c r="V92" s="192"/>
      <c r="W92" s="192"/>
      <c r="X92" s="192"/>
      <c r="Y92" s="192"/>
      <c r="Z92" s="192"/>
    </row>
    <row r="93" spans="1:26" ht="17.25" customHeight="1" x14ac:dyDescent="0.2">
      <c r="A93" s="192"/>
      <c r="B93" s="258"/>
      <c r="C93" s="258"/>
      <c r="D93" s="192"/>
      <c r="E93" s="218"/>
      <c r="F93" s="192"/>
      <c r="G93" s="192"/>
      <c r="H93" s="192"/>
      <c r="I93" s="192"/>
      <c r="J93" s="192"/>
      <c r="K93" s="192"/>
      <c r="L93" s="192"/>
      <c r="M93" s="192"/>
      <c r="N93" s="192"/>
      <c r="O93" s="192"/>
      <c r="P93" s="192"/>
      <c r="Q93" s="192"/>
      <c r="R93" s="192"/>
      <c r="S93" s="192"/>
      <c r="T93" s="192"/>
      <c r="U93" s="192"/>
      <c r="V93" s="192"/>
      <c r="W93" s="192"/>
      <c r="X93" s="192"/>
      <c r="Y93" s="192"/>
      <c r="Z93" s="192"/>
    </row>
    <row r="94" spans="1:26" ht="17.25" customHeight="1" x14ac:dyDescent="0.2">
      <c r="A94" s="192"/>
      <c r="B94" s="258"/>
      <c r="C94" s="258"/>
      <c r="D94" s="192"/>
      <c r="E94" s="218"/>
      <c r="F94" s="192"/>
      <c r="G94" s="192"/>
      <c r="H94" s="192"/>
      <c r="I94" s="192"/>
      <c r="J94" s="192"/>
      <c r="K94" s="192"/>
      <c r="L94" s="192"/>
      <c r="M94" s="192"/>
      <c r="N94" s="192"/>
      <c r="O94" s="192"/>
      <c r="P94" s="192"/>
      <c r="Q94" s="192"/>
      <c r="R94" s="192"/>
      <c r="S94" s="192"/>
      <c r="T94" s="192"/>
      <c r="U94" s="192"/>
      <c r="V94" s="192"/>
      <c r="W94" s="192"/>
      <c r="X94" s="192"/>
      <c r="Y94" s="192"/>
      <c r="Z94" s="192"/>
    </row>
    <row r="95" spans="1:26" ht="17.25" customHeight="1" x14ac:dyDescent="0.2">
      <c r="A95" s="192"/>
      <c r="B95" s="258"/>
      <c r="C95" s="258"/>
      <c r="D95" s="192"/>
      <c r="E95" s="218"/>
      <c r="F95" s="192"/>
      <c r="G95" s="192"/>
      <c r="H95" s="192"/>
      <c r="I95" s="192"/>
      <c r="J95" s="192"/>
      <c r="K95" s="192"/>
      <c r="L95" s="192"/>
      <c r="M95" s="192"/>
      <c r="N95" s="192"/>
      <c r="O95" s="192"/>
      <c r="P95" s="192"/>
      <c r="Q95" s="192"/>
      <c r="R95" s="192"/>
      <c r="S95" s="192"/>
      <c r="T95" s="192"/>
      <c r="U95" s="192"/>
      <c r="V95" s="192"/>
      <c r="W95" s="192"/>
      <c r="X95" s="192"/>
      <c r="Y95" s="192"/>
      <c r="Z95" s="192"/>
    </row>
    <row r="96" spans="1:26" ht="17.25" customHeight="1" x14ac:dyDescent="0.2">
      <c r="A96" s="192"/>
      <c r="B96" s="258"/>
      <c r="C96" s="258"/>
      <c r="D96" s="192"/>
      <c r="E96" s="218"/>
      <c r="F96" s="192"/>
      <c r="G96" s="192"/>
      <c r="H96" s="192"/>
      <c r="I96" s="192"/>
      <c r="J96" s="192"/>
      <c r="K96" s="192"/>
      <c r="L96" s="192"/>
      <c r="M96" s="192"/>
      <c r="N96" s="192"/>
      <c r="O96" s="192"/>
      <c r="P96" s="192"/>
      <c r="Q96" s="192"/>
      <c r="R96" s="192"/>
      <c r="S96" s="192"/>
      <c r="T96" s="192"/>
      <c r="U96" s="192"/>
      <c r="V96" s="192"/>
      <c r="W96" s="192"/>
      <c r="X96" s="192"/>
      <c r="Y96" s="192"/>
      <c r="Z96" s="192"/>
    </row>
    <row r="97" spans="1:26" ht="17.25" customHeight="1" x14ac:dyDescent="0.2">
      <c r="A97" s="192"/>
      <c r="B97" s="258"/>
      <c r="C97" s="258"/>
      <c r="D97" s="192"/>
      <c r="E97" s="218"/>
      <c r="F97" s="192"/>
      <c r="G97" s="192"/>
      <c r="H97" s="192"/>
      <c r="I97" s="192"/>
      <c r="J97" s="192"/>
      <c r="K97" s="192"/>
      <c r="L97" s="192"/>
      <c r="M97" s="192"/>
      <c r="N97" s="192"/>
      <c r="O97" s="192"/>
      <c r="P97" s="192"/>
      <c r="Q97" s="192"/>
      <c r="R97" s="192"/>
      <c r="S97" s="192"/>
      <c r="T97" s="192"/>
      <c r="U97" s="192"/>
      <c r="V97" s="192"/>
      <c r="W97" s="192"/>
      <c r="X97" s="192"/>
      <c r="Y97" s="192"/>
      <c r="Z97" s="192"/>
    </row>
    <row r="98" spans="1:26" ht="17.25" customHeight="1" x14ac:dyDescent="0.2">
      <c r="A98" s="192"/>
      <c r="B98" s="258"/>
      <c r="C98" s="258"/>
      <c r="D98" s="192"/>
      <c r="E98" s="218"/>
      <c r="F98" s="192"/>
      <c r="G98" s="192"/>
      <c r="H98" s="192"/>
      <c r="I98" s="192"/>
      <c r="J98" s="192"/>
      <c r="K98" s="192"/>
      <c r="L98" s="192"/>
      <c r="M98" s="192"/>
      <c r="N98" s="192"/>
      <c r="O98" s="192"/>
      <c r="P98" s="192"/>
      <c r="Q98" s="192"/>
      <c r="R98" s="192"/>
      <c r="S98" s="192"/>
      <c r="T98" s="192"/>
      <c r="U98" s="192"/>
      <c r="V98" s="192"/>
      <c r="W98" s="192"/>
      <c r="X98" s="192"/>
      <c r="Y98" s="192"/>
      <c r="Z98" s="192"/>
    </row>
    <row r="99" spans="1:26" ht="17.25" customHeight="1" x14ac:dyDescent="0.2">
      <c r="A99" s="192"/>
      <c r="B99" s="258"/>
      <c r="C99" s="258"/>
      <c r="D99" s="192"/>
      <c r="E99" s="218"/>
      <c r="F99" s="192"/>
      <c r="G99" s="192"/>
      <c r="H99" s="192"/>
      <c r="I99" s="192"/>
      <c r="J99" s="192"/>
      <c r="K99" s="192"/>
      <c r="L99" s="192"/>
      <c r="M99" s="192"/>
      <c r="N99" s="192"/>
      <c r="O99" s="192"/>
      <c r="P99" s="192"/>
      <c r="Q99" s="192"/>
      <c r="R99" s="192"/>
      <c r="S99" s="192"/>
      <c r="T99" s="192"/>
      <c r="U99" s="192"/>
      <c r="V99" s="192"/>
      <c r="W99" s="192"/>
      <c r="X99" s="192"/>
      <c r="Y99" s="192"/>
      <c r="Z99" s="192"/>
    </row>
    <row r="100" spans="1:26" ht="17.25" customHeight="1" x14ac:dyDescent="0.2">
      <c r="A100" s="192"/>
      <c r="B100" s="258"/>
      <c r="C100" s="258"/>
      <c r="D100" s="192"/>
      <c r="E100" s="218"/>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7.25" customHeight="1" x14ac:dyDescent="0.2">
      <c r="A101" s="192"/>
      <c r="B101" s="258"/>
      <c r="C101" s="258"/>
      <c r="D101" s="192"/>
      <c r="E101" s="218"/>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7.25" customHeight="1" x14ac:dyDescent="0.2">
      <c r="A102" s="192"/>
      <c r="B102" s="258"/>
      <c r="C102" s="258"/>
      <c r="D102" s="192"/>
      <c r="E102" s="218"/>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7.25" customHeight="1" x14ac:dyDescent="0.2">
      <c r="A103" s="192"/>
      <c r="B103" s="258"/>
      <c r="C103" s="258"/>
      <c r="D103" s="192"/>
      <c r="E103" s="218"/>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7.25" customHeight="1" x14ac:dyDescent="0.2">
      <c r="A104" s="192"/>
      <c r="B104" s="258"/>
      <c r="C104" s="258"/>
      <c r="D104" s="192"/>
      <c r="E104" s="218"/>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7.25" customHeight="1" x14ac:dyDescent="0.2">
      <c r="A105" s="192"/>
      <c r="B105" s="258"/>
      <c r="C105" s="258"/>
      <c r="D105" s="192"/>
      <c r="E105" s="218"/>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7.25" customHeight="1" x14ac:dyDescent="0.2">
      <c r="A106" s="192"/>
      <c r="B106" s="258"/>
      <c r="C106" s="258"/>
      <c r="D106" s="192"/>
      <c r="E106" s="218"/>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7.25" customHeight="1" x14ac:dyDescent="0.2">
      <c r="A107" s="192"/>
      <c r="B107" s="258"/>
      <c r="C107" s="258"/>
      <c r="D107" s="192"/>
      <c r="E107" s="218"/>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7.25" customHeight="1" x14ac:dyDescent="0.2">
      <c r="A108" s="192"/>
      <c r="B108" s="258"/>
      <c r="C108" s="258"/>
      <c r="D108" s="192"/>
      <c r="E108" s="218"/>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7.25" customHeight="1" x14ac:dyDescent="0.2">
      <c r="A109" s="192"/>
      <c r="B109" s="258"/>
      <c r="C109" s="258"/>
      <c r="D109" s="192"/>
      <c r="E109" s="218"/>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7.25" customHeight="1" x14ac:dyDescent="0.2">
      <c r="A110" s="192"/>
      <c r="B110" s="258"/>
      <c r="C110" s="258"/>
      <c r="D110" s="192"/>
      <c r="E110" s="218"/>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7.25" customHeight="1" x14ac:dyDescent="0.2">
      <c r="A111" s="192"/>
      <c r="B111" s="258"/>
      <c r="C111" s="258"/>
      <c r="D111" s="192"/>
      <c r="E111" s="218"/>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7.25" customHeight="1" x14ac:dyDescent="0.2">
      <c r="A112" s="192"/>
      <c r="B112" s="258"/>
      <c r="C112" s="258"/>
      <c r="D112" s="192"/>
      <c r="E112" s="218"/>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7.25" customHeight="1" x14ac:dyDescent="0.2">
      <c r="A113" s="192"/>
      <c r="B113" s="258"/>
      <c r="C113" s="258"/>
      <c r="D113" s="192"/>
      <c r="E113" s="218"/>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7.25" customHeight="1" x14ac:dyDescent="0.2">
      <c r="A114" s="192"/>
      <c r="B114" s="258"/>
      <c r="C114" s="258"/>
      <c r="D114" s="192"/>
      <c r="E114" s="218"/>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7.25" customHeight="1" x14ac:dyDescent="0.2">
      <c r="A115" s="192"/>
      <c r="B115" s="258"/>
      <c r="C115" s="258"/>
      <c r="D115" s="192"/>
      <c r="E115" s="218"/>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7.25" customHeight="1" x14ac:dyDescent="0.2">
      <c r="A116" s="192"/>
      <c r="B116" s="258"/>
      <c r="C116" s="258"/>
      <c r="D116" s="192"/>
      <c r="E116" s="218"/>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7.25" customHeight="1" x14ac:dyDescent="0.2">
      <c r="A117" s="192"/>
      <c r="B117" s="258"/>
      <c r="C117" s="258"/>
      <c r="D117" s="192"/>
      <c r="E117" s="218"/>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7.25" customHeight="1" x14ac:dyDescent="0.2">
      <c r="A118" s="192"/>
      <c r="B118" s="258"/>
      <c r="C118" s="258"/>
      <c r="D118" s="192"/>
      <c r="E118" s="218"/>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7.25" customHeight="1" x14ac:dyDescent="0.2">
      <c r="A119" s="192"/>
      <c r="B119" s="258"/>
      <c r="C119" s="258"/>
      <c r="D119" s="192"/>
      <c r="E119" s="218"/>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7.25" customHeight="1" x14ac:dyDescent="0.2">
      <c r="A120" s="192"/>
      <c r="B120" s="258"/>
      <c r="C120" s="258"/>
      <c r="D120" s="192"/>
      <c r="E120" s="218"/>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7.25" customHeight="1" x14ac:dyDescent="0.2">
      <c r="A121" s="192"/>
      <c r="B121" s="258"/>
      <c r="C121" s="258"/>
      <c r="D121" s="192"/>
      <c r="E121" s="218"/>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7.25" customHeight="1" x14ac:dyDescent="0.2">
      <c r="A122" s="192"/>
      <c r="B122" s="258"/>
      <c r="C122" s="258"/>
      <c r="D122" s="192"/>
      <c r="E122" s="218"/>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7.25" customHeight="1" x14ac:dyDescent="0.2">
      <c r="A123" s="192"/>
      <c r="B123" s="258"/>
      <c r="C123" s="258"/>
      <c r="D123" s="192"/>
      <c r="E123" s="218"/>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7.25" customHeight="1" x14ac:dyDescent="0.2">
      <c r="A124" s="192"/>
      <c r="B124" s="258"/>
      <c r="C124" s="258"/>
      <c r="D124" s="192"/>
      <c r="E124" s="218"/>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7.25" customHeight="1" x14ac:dyDescent="0.2">
      <c r="A125" s="192"/>
      <c r="B125" s="258"/>
      <c r="C125" s="258"/>
      <c r="D125" s="192"/>
      <c r="E125" s="218"/>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7.25" customHeight="1" x14ac:dyDescent="0.2">
      <c r="A126" s="192"/>
      <c r="B126" s="258"/>
      <c r="C126" s="258"/>
      <c r="D126" s="192"/>
      <c r="E126" s="218"/>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7.25" customHeight="1" x14ac:dyDescent="0.2">
      <c r="A127" s="192"/>
      <c r="B127" s="258"/>
      <c r="C127" s="258"/>
      <c r="D127" s="192"/>
      <c r="E127" s="218"/>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7.25" customHeight="1" x14ac:dyDescent="0.2">
      <c r="A128" s="192"/>
      <c r="B128" s="258"/>
      <c r="C128" s="258"/>
      <c r="D128" s="192"/>
      <c r="E128" s="218"/>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7.25" customHeight="1" x14ac:dyDescent="0.2">
      <c r="A129" s="192"/>
      <c r="B129" s="258"/>
      <c r="C129" s="258"/>
      <c r="D129" s="192"/>
      <c r="E129" s="218"/>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7.25" customHeight="1" x14ac:dyDescent="0.2">
      <c r="A130" s="192"/>
      <c r="B130" s="258"/>
      <c r="C130" s="258"/>
      <c r="D130" s="192"/>
      <c r="E130" s="218"/>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7.25" customHeight="1" x14ac:dyDescent="0.2">
      <c r="A131" s="192"/>
      <c r="B131" s="258"/>
      <c r="C131" s="258"/>
      <c r="D131" s="192"/>
      <c r="E131" s="218"/>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7.25" customHeight="1" x14ac:dyDescent="0.2">
      <c r="A132" s="192"/>
      <c r="B132" s="258"/>
      <c r="C132" s="258"/>
      <c r="D132" s="192"/>
      <c r="E132" s="218"/>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7.25" customHeight="1" x14ac:dyDescent="0.2">
      <c r="A133" s="192"/>
      <c r="B133" s="258"/>
      <c r="C133" s="258"/>
      <c r="D133" s="192"/>
      <c r="E133" s="218"/>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7.25" customHeight="1" x14ac:dyDescent="0.2">
      <c r="A134" s="192"/>
      <c r="B134" s="258"/>
      <c r="C134" s="258"/>
      <c r="D134" s="192"/>
      <c r="E134" s="218"/>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7.25" customHeight="1" x14ac:dyDescent="0.2">
      <c r="A135" s="192"/>
      <c r="B135" s="258"/>
      <c r="C135" s="258"/>
      <c r="D135" s="192"/>
      <c r="E135" s="218"/>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7.25" customHeight="1" x14ac:dyDescent="0.2">
      <c r="A136" s="192"/>
      <c r="B136" s="258"/>
      <c r="C136" s="258"/>
      <c r="D136" s="192"/>
      <c r="E136" s="218"/>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7.25" customHeight="1" x14ac:dyDescent="0.2">
      <c r="A137" s="192"/>
      <c r="B137" s="258"/>
      <c r="C137" s="258"/>
      <c r="D137" s="192"/>
      <c r="E137" s="218"/>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7.25" customHeight="1" x14ac:dyDescent="0.2">
      <c r="A138" s="192"/>
      <c r="B138" s="258"/>
      <c r="C138" s="258"/>
      <c r="D138" s="192"/>
      <c r="E138" s="218"/>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7.25" customHeight="1" x14ac:dyDescent="0.2">
      <c r="A139" s="192"/>
      <c r="B139" s="258"/>
      <c r="C139" s="258"/>
      <c r="D139" s="192"/>
      <c r="E139" s="218"/>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7.25" customHeight="1" x14ac:dyDescent="0.2">
      <c r="A140" s="192"/>
      <c r="B140" s="258"/>
      <c r="C140" s="258"/>
      <c r="D140" s="192"/>
      <c r="E140" s="218"/>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7.25" customHeight="1" x14ac:dyDescent="0.2">
      <c r="A141" s="192"/>
      <c r="B141" s="258"/>
      <c r="C141" s="258"/>
      <c r="D141" s="192"/>
      <c r="E141" s="218"/>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7.25" customHeight="1" x14ac:dyDescent="0.2">
      <c r="A142" s="192"/>
      <c r="B142" s="258"/>
      <c r="C142" s="258"/>
      <c r="D142" s="192"/>
      <c r="E142" s="218"/>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7.25" customHeight="1" x14ac:dyDescent="0.2">
      <c r="A143" s="192"/>
      <c r="B143" s="258"/>
      <c r="C143" s="258"/>
      <c r="D143" s="192"/>
      <c r="E143" s="218"/>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7.25" customHeight="1" x14ac:dyDescent="0.2">
      <c r="A144" s="192"/>
      <c r="B144" s="258"/>
      <c r="C144" s="258"/>
      <c r="D144" s="192"/>
      <c r="E144" s="218"/>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7.25" customHeight="1" x14ac:dyDescent="0.2">
      <c r="A145" s="192"/>
      <c r="B145" s="258"/>
      <c r="C145" s="258"/>
      <c r="D145" s="192"/>
      <c r="E145" s="218"/>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7.25" customHeight="1" x14ac:dyDescent="0.2">
      <c r="A146" s="192"/>
      <c r="B146" s="258"/>
      <c r="C146" s="258"/>
      <c r="D146" s="192"/>
      <c r="E146" s="218"/>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7.25" customHeight="1" x14ac:dyDescent="0.2">
      <c r="A147" s="192"/>
      <c r="B147" s="258"/>
      <c r="C147" s="258"/>
      <c r="D147" s="192"/>
      <c r="E147" s="218"/>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7.25" customHeight="1" x14ac:dyDescent="0.2">
      <c r="A148" s="192"/>
      <c r="B148" s="258"/>
      <c r="C148" s="258"/>
      <c r="D148" s="192"/>
      <c r="E148" s="218"/>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7.25" customHeight="1" x14ac:dyDescent="0.2">
      <c r="A149" s="192"/>
      <c r="B149" s="258"/>
      <c r="C149" s="258"/>
      <c r="D149" s="192"/>
      <c r="E149" s="218"/>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7.25" customHeight="1" x14ac:dyDescent="0.2">
      <c r="A150" s="192"/>
      <c r="B150" s="258"/>
      <c r="C150" s="258"/>
      <c r="D150" s="192"/>
      <c r="E150" s="218"/>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7.25" customHeight="1" x14ac:dyDescent="0.2">
      <c r="A151" s="192"/>
      <c r="B151" s="258"/>
      <c r="C151" s="258"/>
      <c r="D151" s="192"/>
      <c r="E151" s="218"/>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7.25" customHeight="1" x14ac:dyDescent="0.2">
      <c r="A152" s="192"/>
      <c r="B152" s="258"/>
      <c r="C152" s="258"/>
      <c r="D152" s="192"/>
      <c r="E152" s="218"/>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7.25" customHeight="1" x14ac:dyDescent="0.2">
      <c r="A153" s="192"/>
      <c r="B153" s="258"/>
      <c r="C153" s="258"/>
      <c r="D153" s="192"/>
      <c r="E153" s="218"/>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7.25" customHeight="1" x14ac:dyDescent="0.2">
      <c r="A154" s="192"/>
      <c r="B154" s="258"/>
      <c r="C154" s="258"/>
      <c r="D154" s="192"/>
      <c r="E154" s="218"/>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7.25" customHeight="1" x14ac:dyDescent="0.2">
      <c r="A155" s="192"/>
      <c r="B155" s="258"/>
      <c r="C155" s="258"/>
      <c r="D155" s="192"/>
      <c r="E155" s="218"/>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7.25" customHeight="1" x14ac:dyDescent="0.2">
      <c r="A156" s="192"/>
      <c r="B156" s="258"/>
      <c r="C156" s="258"/>
      <c r="D156" s="192"/>
      <c r="E156" s="218"/>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7.25" customHeight="1" x14ac:dyDescent="0.2">
      <c r="A157" s="192"/>
      <c r="B157" s="258"/>
      <c r="C157" s="258"/>
      <c r="D157" s="192"/>
      <c r="E157" s="218"/>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7.25" customHeight="1" x14ac:dyDescent="0.2">
      <c r="A158" s="192"/>
      <c r="B158" s="258"/>
      <c r="C158" s="258"/>
      <c r="D158" s="192"/>
      <c r="E158" s="218"/>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7.25" customHeight="1" x14ac:dyDescent="0.2">
      <c r="A159" s="192"/>
      <c r="B159" s="258"/>
      <c r="C159" s="258"/>
      <c r="D159" s="192"/>
      <c r="E159" s="218"/>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7.25" customHeight="1" x14ac:dyDescent="0.2">
      <c r="A160" s="192"/>
      <c r="B160" s="258"/>
      <c r="C160" s="258"/>
      <c r="D160" s="192"/>
      <c r="E160" s="218"/>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7.25" customHeight="1" x14ac:dyDescent="0.2">
      <c r="A161" s="192"/>
      <c r="B161" s="258"/>
      <c r="C161" s="258"/>
      <c r="D161" s="192"/>
      <c r="E161" s="218"/>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7.25" customHeight="1" x14ac:dyDescent="0.2">
      <c r="A162" s="192"/>
      <c r="B162" s="258"/>
      <c r="C162" s="258"/>
      <c r="D162" s="192"/>
      <c r="E162" s="218"/>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7.25" customHeight="1" x14ac:dyDescent="0.2">
      <c r="A163" s="192"/>
      <c r="B163" s="258"/>
      <c r="C163" s="258"/>
      <c r="D163" s="192"/>
      <c r="E163" s="218"/>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7.25" customHeight="1" x14ac:dyDescent="0.2">
      <c r="A164" s="192"/>
      <c r="B164" s="258"/>
      <c r="C164" s="258"/>
      <c r="D164" s="192"/>
      <c r="E164" s="218"/>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7.25" customHeight="1" x14ac:dyDescent="0.2">
      <c r="A165" s="192"/>
      <c r="B165" s="258"/>
      <c r="C165" s="258"/>
      <c r="D165" s="192"/>
      <c r="E165" s="218"/>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7.25" customHeight="1" x14ac:dyDescent="0.2">
      <c r="A166" s="192"/>
      <c r="B166" s="258"/>
      <c r="C166" s="258"/>
      <c r="D166" s="192"/>
      <c r="E166" s="218"/>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7.25" customHeight="1" x14ac:dyDescent="0.2">
      <c r="A167" s="192"/>
      <c r="B167" s="258"/>
      <c r="C167" s="258"/>
      <c r="D167" s="192"/>
      <c r="E167" s="218"/>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7.25" customHeight="1" x14ac:dyDescent="0.2">
      <c r="A168" s="192"/>
      <c r="B168" s="258"/>
      <c r="C168" s="258"/>
      <c r="D168" s="192"/>
      <c r="E168" s="218"/>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7.25" customHeight="1" x14ac:dyDescent="0.2">
      <c r="A169" s="192"/>
      <c r="B169" s="258"/>
      <c r="C169" s="258"/>
      <c r="D169" s="192"/>
      <c r="E169" s="218"/>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7.25" customHeight="1" x14ac:dyDescent="0.2">
      <c r="A170" s="192"/>
      <c r="B170" s="258"/>
      <c r="C170" s="258"/>
      <c r="D170" s="192"/>
      <c r="E170" s="218"/>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7.25" customHeight="1" x14ac:dyDescent="0.2">
      <c r="A171" s="192"/>
      <c r="B171" s="258"/>
      <c r="C171" s="258"/>
      <c r="D171" s="192"/>
      <c r="E171" s="218"/>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7.25" customHeight="1" x14ac:dyDescent="0.2">
      <c r="A172" s="192"/>
      <c r="B172" s="258"/>
      <c r="C172" s="258"/>
      <c r="D172" s="192"/>
      <c r="E172" s="218"/>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7.25" customHeight="1" x14ac:dyDescent="0.2">
      <c r="A173" s="192"/>
      <c r="B173" s="258"/>
      <c r="C173" s="258"/>
      <c r="D173" s="192"/>
      <c r="E173" s="218"/>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7.25" customHeight="1" x14ac:dyDescent="0.2">
      <c r="A174" s="192"/>
      <c r="B174" s="258"/>
      <c r="C174" s="258"/>
      <c r="D174" s="192"/>
      <c r="E174" s="218"/>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7.25" customHeight="1" x14ac:dyDescent="0.2">
      <c r="A175" s="192"/>
      <c r="B175" s="258"/>
      <c r="C175" s="258"/>
      <c r="D175" s="192"/>
      <c r="E175" s="218"/>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7.25" customHeight="1" x14ac:dyDescent="0.2">
      <c r="A176" s="192"/>
      <c r="B176" s="258"/>
      <c r="C176" s="258"/>
      <c r="D176" s="192"/>
      <c r="E176" s="218"/>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7.25" customHeight="1" x14ac:dyDescent="0.2">
      <c r="A177" s="192"/>
      <c r="B177" s="258"/>
      <c r="C177" s="258"/>
      <c r="D177" s="192"/>
      <c r="E177" s="218"/>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7.25" customHeight="1" x14ac:dyDescent="0.2">
      <c r="A178" s="192"/>
      <c r="B178" s="258"/>
      <c r="C178" s="258"/>
      <c r="D178" s="192"/>
      <c r="E178" s="218"/>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7.25" customHeight="1" x14ac:dyDescent="0.2">
      <c r="A179" s="192"/>
      <c r="B179" s="258"/>
      <c r="C179" s="258"/>
      <c r="D179" s="192"/>
      <c r="E179" s="218"/>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7.25" customHeight="1" x14ac:dyDescent="0.2">
      <c r="A180" s="192"/>
      <c r="B180" s="258"/>
      <c r="C180" s="258"/>
      <c r="D180" s="192"/>
      <c r="E180" s="218"/>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7.25" customHeight="1" x14ac:dyDescent="0.2">
      <c r="A181" s="192"/>
      <c r="B181" s="258"/>
      <c r="C181" s="258"/>
      <c r="D181" s="192"/>
      <c r="E181" s="218"/>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7.25" customHeight="1" x14ac:dyDescent="0.2">
      <c r="A182" s="192"/>
      <c r="B182" s="258"/>
      <c r="C182" s="258"/>
      <c r="D182" s="192"/>
      <c r="E182" s="218"/>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7.25" customHeight="1" x14ac:dyDescent="0.2">
      <c r="A183" s="192"/>
      <c r="B183" s="258"/>
      <c r="C183" s="258"/>
      <c r="D183" s="192"/>
      <c r="E183" s="218"/>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7.25" customHeight="1" x14ac:dyDescent="0.2">
      <c r="A184" s="192"/>
      <c r="B184" s="258"/>
      <c r="C184" s="258"/>
      <c r="D184" s="192"/>
      <c r="E184" s="218"/>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7.25" customHeight="1" x14ac:dyDescent="0.2">
      <c r="A185" s="192"/>
      <c r="B185" s="258"/>
      <c r="C185" s="258"/>
      <c r="D185" s="192"/>
      <c r="E185" s="218"/>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7.25" customHeight="1" x14ac:dyDescent="0.2">
      <c r="A186" s="192"/>
      <c r="B186" s="258"/>
      <c r="C186" s="258"/>
      <c r="D186" s="192"/>
      <c r="E186" s="218"/>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7.25" customHeight="1" x14ac:dyDescent="0.2">
      <c r="A187" s="192"/>
      <c r="B187" s="258"/>
      <c r="C187" s="258"/>
      <c r="D187" s="192"/>
      <c r="E187" s="218"/>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7.25" customHeight="1" x14ac:dyDescent="0.2">
      <c r="A188" s="192"/>
      <c r="B188" s="258"/>
      <c r="C188" s="258"/>
      <c r="D188" s="192"/>
      <c r="E188" s="218"/>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7.25" customHeight="1" x14ac:dyDescent="0.2">
      <c r="A189" s="192"/>
      <c r="B189" s="258"/>
      <c r="C189" s="258"/>
      <c r="D189" s="192"/>
      <c r="E189" s="218"/>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7.25" customHeight="1" x14ac:dyDescent="0.2">
      <c r="A190" s="192"/>
      <c r="B190" s="258"/>
      <c r="C190" s="258"/>
      <c r="D190" s="192"/>
      <c r="E190" s="218"/>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7.25" customHeight="1" x14ac:dyDescent="0.2">
      <c r="A191" s="192"/>
      <c r="B191" s="258"/>
      <c r="C191" s="258"/>
      <c r="D191" s="192"/>
      <c r="E191" s="218"/>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7.25" customHeight="1" x14ac:dyDescent="0.2">
      <c r="A192" s="192"/>
      <c r="B192" s="258"/>
      <c r="C192" s="258"/>
      <c r="D192" s="192"/>
      <c r="E192" s="218"/>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7.25" customHeight="1" x14ac:dyDescent="0.2">
      <c r="A193" s="192"/>
      <c r="B193" s="258"/>
      <c r="C193" s="258"/>
      <c r="D193" s="192"/>
      <c r="E193" s="218"/>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7.25" customHeight="1" x14ac:dyDescent="0.2">
      <c r="A194" s="192"/>
      <c r="B194" s="258"/>
      <c r="C194" s="258"/>
      <c r="D194" s="192"/>
      <c r="E194" s="218"/>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7.25" customHeight="1" x14ac:dyDescent="0.2">
      <c r="A195" s="192"/>
      <c r="B195" s="258"/>
      <c r="C195" s="258"/>
      <c r="D195" s="192"/>
      <c r="E195" s="218"/>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7.25" customHeight="1" x14ac:dyDescent="0.2">
      <c r="A196" s="192"/>
      <c r="B196" s="258"/>
      <c r="C196" s="258"/>
      <c r="D196" s="192"/>
      <c r="E196" s="218"/>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7.25" customHeight="1" x14ac:dyDescent="0.2">
      <c r="A197" s="192"/>
      <c r="B197" s="258"/>
      <c r="C197" s="258"/>
      <c r="D197" s="192"/>
      <c r="E197" s="218"/>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7.25" customHeight="1" x14ac:dyDescent="0.2">
      <c r="A198" s="192"/>
      <c r="B198" s="258"/>
      <c r="C198" s="258"/>
      <c r="D198" s="192"/>
      <c r="E198" s="218"/>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7.25" customHeight="1" x14ac:dyDescent="0.2">
      <c r="A199" s="192"/>
      <c r="B199" s="258"/>
      <c r="C199" s="258"/>
      <c r="D199" s="192"/>
      <c r="E199" s="218"/>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7.25" customHeight="1" x14ac:dyDescent="0.2">
      <c r="A200" s="192"/>
      <c r="B200" s="258"/>
      <c r="C200" s="258"/>
      <c r="D200" s="192"/>
      <c r="E200" s="218"/>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7.25" customHeight="1" x14ac:dyDescent="0.2">
      <c r="A201" s="192"/>
      <c r="B201" s="258"/>
      <c r="C201" s="258"/>
      <c r="D201" s="192"/>
      <c r="E201" s="218"/>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7.25" customHeight="1" x14ac:dyDescent="0.2">
      <c r="A202" s="192"/>
      <c r="B202" s="258"/>
      <c r="C202" s="258"/>
      <c r="D202" s="192"/>
      <c r="E202" s="218"/>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7.25" customHeight="1" x14ac:dyDescent="0.2">
      <c r="A203" s="192"/>
      <c r="B203" s="258"/>
      <c r="C203" s="258"/>
      <c r="D203" s="192"/>
      <c r="E203" s="218"/>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7.25" customHeight="1" x14ac:dyDescent="0.2">
      <c r="A204" s="192"/>
      <c r="B204" s="258"/>
      <c r="C204" s="258"/>
      <c r="D204" s="192"/>
      <c r="E204" s="218"/>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7.25" customHeight="1" x14ac:dyDescent="0.2">
      <c r="A205" s="192"/>
      <c r="B205" s="258"/>
      <c r="C205" s="258"/>
      <c r="D205" s="192"/>
      <c r="E205" s="218"/>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7.25" customHeight="1" x14ac:dyDescent="0.2">
      <c r="A206" s="192"/>
      <c r="B206" s="258"/>
      <c r="C206" s="258"/>
      <c r="D206" s="192"/>
      <c r="E206" s="218"/>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7.25" customHeight="1" x14ac:dyDescent="0.2">
      <c r="A207" s="192"/>
      <c r="B207" s="258"/>
      <c r="C207" s="258"/>
      <c r="D207" s="192"/>
      <c r="E207" s="218"/>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7.25" customHeight="1" x14ac:dyDescent="0.2">
      <c r="A208" s="192"/>
      <c r="B208" s="258"/>
      <c r="C208" s="258"/>
      <c r="D208" s="192"/>
      <c r="E208" s="218"/>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7.25" customHeight="1" x14ac:dyDescent="0.2">
      <c r="A209" s="192"/>
      <c r="B209" s="258"/>
      <c r="C209" s="258"/>
      <c r="D209" s="192"/>
      <c r="E209" s="218"/>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7.25" customHeight="1" x14ac:dyDescent="0.2">
      <c r="A210" s="192"/>
      <c r="B210" s="258"/>
      <c r="C210" s="258"/>
      <c r="D210" s="192"/>
      <c r="E210" s="218"/>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7.25" customHeight="1" x14ac:dyDescent="0.2">
      <c r="A211" s="192"/>
      <c r="B211" s="258"/>
      <c r="C211" s="258"/>
      <c r="D211" s="192"/>
      <c r="E211" s="218"/>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7.25" customHeight="1" x14ac:dyDescent="0.2">
      <c r="A212" s="192"/>
      <c r="B212" s="258"/>
      <c r="C212" s="258"/>
      <c r="D212" s="192"/>
      <c r="E212" s="218"/>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7.25" customHeight="1" x14ac:dyDescent="0.2">
      <c r="A213" s="192"/>
      <c r="B213" s="258"/>
      <c r="C213" s="258"/>
      <c r="D213" s="192"/>
      <c r="E213" s="218"/>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7.25" customHeight="1" x14ac:dyDescent="0.2">
      <c r="A214" s="192"/>
      <c r="B214" s="258"/>
      <c r="C214" s="258"/>
      <c r="D214" s="192"/>
      <c r="E214" s="218"/>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7.25" customHeight="1" x14ac:dyDescent="0.2">
      <c r="A215" s="192"/>
      <c r="B215" s="258"/>
      <c r="C215" s="258"/>
      <c r="D215" s="192"/>
      <c r="E215" s="218"/>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7.25" customHeight="1" x14ac:dyDescent="0.2">
      <c r="A216" s="192"/>
      <c r="B216" s="258"/>
      <c r="C216" s="258"/>
      <c r="D216" s="192"/>
      <c r="E216" s="218"/>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7.25" customHeight="1" x14ac:dyDescent="0.2">
      <c r="A217" s="192"/>
      <c r="B217" s="258"/>
      <c r="C217" s="258"/>
      <c r="D217" s="192"/>
      <c r="E217" s="218"/>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7.25" customHeight="1" x14ac:dyDescent="0.2">
      <c r="A218" s="192"/>
      <c r="B218" s="258"/>
      <c r="C218" s="258"/>
      <c r="D218" s="192"/>
      <c r="E218" s="218"/>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7.25" customHeight="1" x14ac:dyDescent="0.2">
      <c r="A219" s="192"/>
      <c r="B219" s="258"/>
      <c r="C219" s="258"/>
      <c r="D219" s="192"/>
      <c r="E219" s="218"/>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7.25" customHeight="1" x14ac:dyDescent="0.2">
      <c r="A220" s="192"/>
      <c r="B220" s="258"/>
      <c r="C220" s="258"/>
      <c r="D220" s="192"/>
      <c r="E220" s="218"/>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7.25" customHeight="1" x14ac:dyDescent="0.2">
      <c r="A221" s="192"/>
      <c r="B221" s="258"/>
      <c r="C221" s="258"/>
      <c r="D221" s="192"/>
      <c r="E221" s="218"/>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7.25" customHeight="1" x14ac:dyDescent="0.2">
      <c r="A222" s="192"/>
      <c r="B222" s="258"/>
      <c r="C222" s="258"/>
      <c r="D222" s="192"/>
      <c r="E222" s="218"/>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spans="1:26" ht="17.25" customHeight="1" x14ac:dyDescent="0.2">
      <c r="A223" s="192"/>
      <c r="B223" s="258"/>
      <c r="C223" s="258"/>
      <c r="D223" s="192"/>
      <c r="E223" s="218"/>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spans="1:26" ht="17.25" customHeight="1" x14ac:dyDescent="0.2">
      <c r="A224" s="192"/>
      <c r="B224" s="258"/>
      <c r="C224" s="258"/>
      <c r="D224" s="192"/>
      <c r="E224" s="218"/>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spans="1:26" ht="17.25" customHeight="1" x14ac:dyDescent="0.2">
      <c r="A225" s="192"/>
      <c r="B225" s="258"/>
      <c r="C225" s="258"/>
      <c r="D225" s="192"/>
      <c r="E225" s="218"/>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spans="1:26" ht="17.25" customHeight="1" x14ac:dyDescent="0.2">
      <c r="A226" s="192"/>
      <c r="B226" s="258"/>
      <c r="C226" s="258"/>
      <c r="D226" s="192"/>
      <c r="E226" s="218"/>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spans="1:26" ht="17.25" customHeight="1" x14ac:dyDescent="0.2">
      <c r="A227" s="192"/>
      <c r="B227" s="258"/>
      <c r="C227" s="258"/>
      <c r="D227" s="192"/>
      <c r="E227" s="218"/>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spans="1:26" ht="17.25" customHeight="1" x14ac:dyDescent="0.2">
      <c r="A228" s="192"/>
      <c r="B228" s="258"/>
      <c r="C228" s="258"/>
      <c r="D228" s="192"/>
      <c r="E228" s="218"/>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spans="1:26" ht="17.25" customHeight="1" x14ac:dyDescent="0.2">
      <c r="A229" s="192"/>
      <c r="B229" s="258"/>
      <c r="C229" s="258"/>
      <c r="D229" s="192"/>
      <c r="E229" s="218"/>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spans="1:26" ht="17.25" customHeight="1" x14ac:dyDescent="0.2">
      <c r="A230" s="192"/>
      <c r="B230" s="258"/>
      <c r="C230" s="258"/>
      <c r="D230" s="192"/>
      <c r="E230" s="218"/>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spans="1:26" ht="17.25" customHeight="1" x14ac:dyDescent="0.2">
      <c r="A231" s="192"/>
      <c r="B231" s="258"/>
      <c r="C231" s="258"/>
      <c r="D231" s="192"/>
      <c r="E231" s="218"/>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spans="1:26" ht="17.25" customHeight="1" x14ac:dyDescent="0.2">
      <c r="A232" s="192"/>
      <c r="B232" s="258"/>
      <c r="C232" s="258"/>
      <c r="D232" s="192"/>
      <c r="E232" s="218"/>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spans="1:26" ht="17.25" customHeight="1" x14ac:dyDescent="0.2">
      <c r="A233" s="192"/>
      <c r="B233" s="258"/>
      <c r="C233" s="258"/>
      <c r="D233" s="192"/>
      <c r="E233" s="218"/>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spans="1:26" ht="17.25" customHeight="1" x14ac:dyDescent="0.2">
      <c r="A234" s="192"/>
      <c r="B234" s="258"/>
      <c r="C234" s="258"/>
      <c r="D234" s="192"/>
      <c r="E234" s="218"/>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spans="1:26" ht="17.25" customHeight="1" x14ac:dyDescent="0.2">
      <c r="A235" s="192"/>
      <c r="B235" s="258"/>
      <c r="C235" s="258"/>
      <c r="D235" s="192"/>
      <c r="E235" s="218"/>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spans="1:26" ht="17.25" customHeight="1" x14ac:dyDescent="0.2">
      <c r="A236" s="192"/>
      <c r="B236" s="258"/>
      <c r="C236" s="258"/>
      <c r="D236" s="192"/>
      <c r="E236" s="218"/>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spans="1:26" ht="17.25" customHeight="1" x14ac:dyDescent="0.2">
      <c r="A237" s="192"/>
      <c r="B237" s="258"/>
      <c r="C237" s="258"/>
      <c r="D237" s="192"/>
      <c r="E237" s="218"/>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spans="1:26" ht="17.25" customHeight="1" x14ac:dyDescent="0.2">
      <c r="A238" s="192"/>
      <c r="B238" s="258"/>
      <c r="C238" s="258"/>
      <c r="D238" s="192"/>
      <c r="E238" s="218"/>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spans="1:26" ht="17.25" customHeight="1" x14ac:dyDescent="0.2">
      <c r="A239" s="192"/>
      <c r="B239" s="258"/>
      <c r="C239" s="258"/>
      <c r="D239" s="192"/>
      <c r="E239" s="218"/>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spans="1:26" ht="17.25" customHeight="1" x14ac:dyDescent="0.2">
      <c r="A240" s="192"/>
      <c r="B240" s="258"/>
      <c r="C240" s="258"/>
      <c r="D240" s="192"/>
      <c r="E240" s="218"/>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spans="1:26" ht="17.25" customHeight="1" x14ac:dyDescent="0.2">
      <c r="A241" s="192"/>
      <c r="B241" s="258"/>
      <c r="C241" s="258"/>
      <c r="D241" s="192"/>
      <c r="E241" s="218"/>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spans="1:26" ht="17.25" customHeight="1" x14ac:dyDescent="0.2">
      <c r="A242" s="192"/>
      <c r="B242" s="258"/>
      <c r="C242" s="258"/>
      <c r="D242" s="192"/>
      <c r="E242" s="218"/>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spans="1:26" ht="17.25" customHeight="1" x14ac:dyDescent="0.2">
      <c r="A243" s="192"/>
      <c r="B243" s="258"/>
      <c r="C243" s="258"/>
      <c r="D243" s="192"/>
      <c r="E243" s="218"/>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spans="1:26" ht="17.25" customHeight="1" x14ac:dyDescent="0.2">
      <c r="A244" s="192"/>
      <c r="B244" s="258"/>
      <c r="C244" s="258"/>
      <c r="D244" s="192"/>
      <c r="E244" s="218"/>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spans="1:26" ht="17.25" customHeight="1" x14ac:dyDescent="0.2">
      <c r="A245" s="192"/>
      <c r="B245" s="258"/>
      <c r="C245" s="258"/>
      <c r="D245" s="192"/>
      <c r="E245" s="218"/>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spans="1:26" ht="17.25" customHeight="1" x14ac:dyDescent="0.2">
      <c r="A246" s="192"/>
      <c r="B246" s="258"/>
      <c r="C246" s="258"/>
      <c r="D246" s="192"/>
      <c r="E246" s="218"/>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spans="1:26" ht="17.25" customHeight="1" x14ac:dyDescent="0.2">
      <c r="A247" s="192"/>
      <c r="B247" s="258"/>
      <c r="C247" s="258"/>
      <c r="D247" s="192"/>
      <c r="E247" s="218"/>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spans="1:26" ht="17.25" customHeight="1" x14ac:dyDescent="0.2">
      <c r="A248" s="192"/>
      <c r="B248" s="258"/>
      <c r="C248" s="258"/>
      <c r="D248" s="192"/>
      <c r="E248" s="218"/>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spans="1:26" ht="17.25" customHeight="1" x14ac:dyDescent="0.2">
      <c r="A249" s="192"/>
      <c r="B249" s="258"/>
      <c r="C249" s="258"/>
      <c r="D249" s="192"/>
      <c r="E249" s="218"/>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spans="1:26" ht="17.25" customHeight="1" x14ac:dyDescent="0.2">
      <c r="A250" s="192"/>
      <c r="B250" s="258"/>
      <c r="C250" s="258"/>
      <c r="D250" s="192"/>
      <c r="E250" s="218"/>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spans="1:26" ht="17.25" customHeight="1" x14ac:dyDescent="0.2">
      <c r="A251" s="192"/>
      <c r="B251" s="258"/>
      <c r="C251" s="258"/>
      <c r="D251" s="192"/>
      <c r="E251" s="218"/>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spans="1:26" ht="17.25" customHeight="1" x14ac:dyDescent="0.2">
      <c r="A252" s="192"/>
      <c r="B252" s="258"/>
      <c r="C252" s="258"/>
      <c r="D252" s="192"/>
      <c r="E252" s="218"/>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spans="1:26" ht="17.25" customHeight="1" x14ac:dyDescent="0.2">
      <c r="A253" s="192"/>
      <c r="B253" s="258"/>
      <c r="C253" s="258"/>
      <c r="D253" s="192"/>
      <c r="E253" s="218"/>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spans="1:26" ht="17.25" customHeight="1" x14ac:dyDescent="0.2">
      <c r="A254" s="192"/>
      <c r="B254" s="258"/>
      <c r="C254" s="258"/>
      <c r="D254" s="192"/>
      <c r="E254" s="218"/>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spans="1:26" ht="17.25" customHeight="1" x14ac:dyDescent="0.2">
      <c r="A255" s="192"/>
      <c r="B255" s="258"/>
      <c r="C255" s="258"/>
      <c r="D255" s="192"/>
      <c r="E255" s="218"/>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spans="1:26" ht="17.25" customHeight="1" x14ac:dyDescent="0.2">
      <c r="A256" s="192"/>
      <c r="B256" s="258"/>
      <c r="C256" s="258"/>
      <c r="D256" s="192"/>
      <c r="E256" s="218"/>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spans="1:26" ht="17.25" customHeight="1" x14ac:dyDescent="0.2">
      <c r="A257" s="192"/>
      <c r="B257" s="258"/>
      <c r="C257" s="258"/>
      <c r="D257" s="192"/>
      <c r="E257" s="218"/>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spans="1:26" ht="17.25" customHeight="1" x14ac:dyDescent="0.2">
      <c r="A258" s="192"/>
      <c r="B258" s="258"/>
      <c r="C258" s="258"/>
      <c r="D258" s="192"/>
      <c r="E258" s="218"/>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spans="1:26" ht="17.25" customHeight="1" x14ac:dyDescent="0.2">
      <c r="A259" s="192"/>
      <c r="B259" s="258"/>
      <c r="C259" s="258"/>
      <c r="D259" s="192"/>
      <c r="E259" s="218"/>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spans="1:26" ht="17.25" customHeight="1" x14ac:dyDescent="0.2">
      <c r="A260" s="192"/>
      <c r="B260" s="258"/>
      <c r="C260" s="258"/>
      <c r="D260" s="192"/>
      <c r="E260" s="218"/>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spans="1:26" ht="17.25" customHeight="1" x14ac:dyDescent="0.2">
      <c r="A261" s="192"/>
      <c r="B261" s="258"/>
      <c r="C261" s="258"/>
      <c r="D261" s="192"/>
      <c r="E261" s="218"/>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spans="1:26" ht="17.25" customHeight="1" x14ac:dyDescent="0.2">
      <c r="A262" s="192"/>
      <c r="B262" s="258"/>
      <c r="C262" s="258"/>
      <c r="D262" s="192"/>
      <c r="E262" s="218"/>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spans="1:26" ht="17.25" customHeight="1" x14ac:dyDescent="0.2">
      <c r="A263" s="192"/>
      <c r="B263" s="258"/>
      <c r="C263" s="258"/>
      <c r="D263" s="192"/>
      <c r="E263" s="218"/>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spans="1:26" ht="17.25" customHeight="1" x14ac:dyDescent="0.2">
      <c r="A264" s="192"/>
      <c r="B264" s="258"/>
      <c r="C264" s="258"/>
      <c r="D264" s="192"/>
      <c r="E264" s="218"/>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spans="1:26" ht="17.25" customHeight="1" x14ac:dyDescent="0.2">
      <c r="A265" s="192"/>
      <c r="B265" s="258"/>
      <c r="C265" s="258"/>
      <c r="D265" s="192"/>
      <c r="E265" s="218"/>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spans="1:26" ht="17.25" customHeight="1" x14ac:dyDescent="0.2">
      <c r="A266" s="192"/>
      <c r="B266" s="258"/>
      <c r="C266" s="258"/>
      <c r="D266" s="192"/>
      <c r="E266" s="218"/>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spans="1:26" ht="17.25" customHeight="1" x14ac:dyDescent="0.2">
      <c r="A267" s="192"/>
      <c r="B267" s="258"/>
      <c r="C267" s="258"/>
      <c r="D267" s="192"/>
      <c r="E267" s="218"/>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spans="1:26" ht="17.25" customHeight="1" x14ac:dyDescent="0.2">
      <c r="A268" s="192"/>
      <c r="B268" s="258"/>
      <c r="C268" s="258"/>
      <c r="D268" s="192"/>
      <c r="E268" s="218"/>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spans="1:26" ht="17.25" customHeight="1" x14ac:dyDescent="0.2">
      <c r="A269" s="192"/>
      <c r="B269" s="258"/>
      <c r="C269" s="258"/>
      <c r="D269" s="192"/>
      <c r="E269" s="218"/>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spans="1:26" ht="17.25" customHeight="1" x14ac:dyDescent="0.2">
      <c r="A270" s="192"/>
      <c r="B270" s="258"/>
      <c r="C270" s="258"/>
      <c r="D270" s="192"/>
      <c r="E270" s="218"/>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spans="1:26" ht="17.25" customHeight="1" x14ac:dyDescent="0.2">
      <c r="A271" s="192"/>
      <c r="B271" s="258"/>
      <c r="C271" s="258"/>
      <c r="D271" s="192"/>
      <c r="E271" s="218"/>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spans="1:26" ht="17.25" customHeight="1" x14ac:dyDescent="0.2">
      <c r="A272" s="192"/>
      <c r="B272" s="258"/>
      <c r="C272" s="258"/>
      <c r="D272" s="192"/>
      <c r="E272" s="218"/>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spans="1:26" ht="17.25" customHeight="1" x14ac:dyDescent="0.2">
      <c r="A273" s="192"/>
      <c r="B273" s="258"/>
      <c r="C273" s="258"/>
      <c r="D273" s="192"/>
      <c r="E273" s="218"/>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spans="1:26" ht="17.25" customHeight="1" x14ac:dyDescent="0.2">
      <c r="A274" s="192"/>
      <c r="B274" s="258"/>
      <c r="C274" s="258"/>
      <c r="D274" s="192"/>
      <c r="E274" s="218"/>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spans="1:26" ht="17.25" customHeight="1" x14ac:dyDescent="0.2">
      <c r="A275" s="192"/>
      <c r="B275" s="258"/>
      <c r="C275" s="258"/>
      <c r="D275" s="192"/>
      <c r="E275" s="218"/>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spans="1:26" ht="17.25" customHeight="1" x14ac:dyDescent="0.2">
      <c r="A276" s="192"/>
      <c r="B276" s="258"/>
      <c r="C276" s="258"/>
      <c r="D276" s="192"/>
      <c r="E276" s="218"/>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spans="1:26" ht="17.25" customHeight="1" x14ac:dyDescent="0.2">
      <c r="A277" s="192"/>
      <c r="B277" s="258"/>
      <c r="C277" s="258"/>
      <c r="D277" s="192"/>
      <c r="E277" s="218"/>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spans="1:26" ht="17.25" customHeight="1" x14ac:dyDescent="0.2">
      <c r="A278" s="192"/>
      <c r="B278" s="258"/>
      <c r="C278" s="258"/>
      <c r="D278" s="192"/>
      <c r="E278" s="218"/>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spans="1:26" ht="17.25" customHeight="1" x14ac:dyDescent="0.2">
      <c r="A279" s="192"/>
      <c r="B279" s="258"/>
      <c r="C279" s="258"/>
      <c r="D279" s="192"/>
      <c r="E279" s="218"/>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spans="1:26" ht="17.25" customHeight="1" x14ac:dyDescent="0.2">
      <c r="A280" s="192"/>
      <c r="B280" s="258"/>
      <c r="C280" s="258"/>
      <c r="D280" s="192"/>
      <c r="E280" s="218"/>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spans="1:26" ht="17.25" customHeight="1" x14ac:dyDescent="0.2">
      <c r="A281" s="192"/>
      <c r="B281" s="258"/>
      <c r="C281" s="258"/>
      <c r="D281" s="192"/>
      <c r="E281" s="218"/>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spans="1:26" ht="17.25" customHeight="1" x14ac:dyDescent="0.2">
      <c r="A282" s="192"/>
      <c r="B282" s="258"/>
      <c r="C282" s="258"/>
      <c r="D282" s="192"/>
      <c r="E282" s="218"/>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spans="1:26" ht="17.25" customHeight="1" x14ac:dyDescent="0.2">
      <c r="A283" s="192"/>
      <c r="B283" s="258"/>
      <c r="C283" s="258"/>
      <c r="D283" s="192"/>
      <c r="E283" s="218"/>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spans="1:26" ht="17.25" customHeight="1" x14ac:dyDescent="0.2">
      <c r="A284" s="192"/>
      <c r="B284" s="258"/>
      <c r="C284" s="258"/>
      <c r="D284" s="192"/>
      <c r="E284" s="218"/>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spans="1:26" ht="17.25" customHeight="1" x14ac:dyDescent="0.2">
      <c r="A285" s="192"/>
      <c r="B285" s="258"/>
      <c r="C285" s="258"/>
      <c r="D285" s="192"/>
      <c r="E285" s="218"/>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spans="1:26" ht="17.25" customHeight="1" x14ac:dyDescent="0.2">
      <c r="A286" s="192"/>
      <c r="B286" s="258"/>
      <c r="C286" s="258"/>
      <c r="D286" s="192"/>
      <c r="E286" s="218"/>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spans="1:26" ht="17.25" customHeight="1" x14ac:dyDescent="0.2">
      <c r="A287" s="192"/>
      <c r="B287" s="258"/>
      <c r="C287" s="258"/>
      <c r="D287" s="192"/>
      <c r="E287" s="218"/>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spans="1:26" ht="17.25" customHeight="1" x14ac:dyDescent="0.2">
      <c r="A288" s="192"/>
      <c r="B288" s="258"/>
      <c r="C288" s="258"/>
      <c r="D288" s="192"/>
      <c r="E288" s="218"/>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spans="1:26" ht="17.25" customHeight="1" x14ac:dyDescent="0.2">
      <c r="A289" s="192"/>
      <c r="B289" s="258"/>
      <c r="C289" s="258"/>
      <c r="D289" s="192"/>
      <c r="E289" s="218"/>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spans="1:26" ht="17.25" customHeight="1" x14ac:dyDescent="0.2">
      <c r="A290" s="192"/>
      <c r="B290" s="258"/>
      <c r="C290" s="258"/>
      <c r="D290" s="192"/>
      <c r="E290" s="218"/>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spans="1:26" ht="17.25" customHeight="1" x14ac:dyDescent="0.2">
      <c r="A291" s="192"/>
      <c r="B291" s="258"/>
      <c r="C291" s="258"/>
      <c r="D291" s="192"/>
      <c r="E291" s="218"/>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spans="1:26" ht="17.25" customHeight="1" x14ac:dyDescent="0.2">
      <c r="A292" s="192"/>
      <c r="B292" s="258"/>
      <c r="C292" s="258"/>
      <c r="D292" s="192"/>
      <c r="E292" s="218"/>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spans="1:26" ht="17.25" customHeight="1" x14ac:dyDescent="0.2">
      <c r="A293" s="192"/>
      <c r="B293" s="258"/>
      <c r="C293" s="258"/>
      <c r="D293" s="192"/>
      <c r="E293" s="218"/>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spans="1:26" ht="17.25" customHeight="1" x14ac:dyDescent="0.2">
      <c r="A294" s="192"/>
      <c r="B294" s="258"/>
      <c r="C294" s="258"/>
      <c r="D294" s="192"/>
      <c r="E294" s="218"/>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spans="1:26" ht="17.25" customHeight="1" x14ac:dyDescent="0.2">
      <c r="A295" s="192"/>
      <c r="B295" s="258"/>
      <c r="C295" s="258"/>
      <c r="D295" s="192"/>
      <c r="E295" s="218"/>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spans="1:26" ht="17.25" customHeight="1" x14ac:dyDescent="0.2">
      <c r="A296" s="192"/>
      <c r="B296" s="258"/>
      <c r="C296" s="258"/>
      <c r="D296" s="192"/>
      <c r="E296" s="218"/>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spans="1:26" ht="17.25" customHeight="1" x14ac:dyDescent="0.2">
      <c r="A297" s="192"/>
      <c r="B297" s="258"/>
      <c r="C297" s="258"/>
      <c r="D297" s="192"/>
      <c r="E297" s="218"/>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spans="1:26" ht="17.25" customHeight="1" x14ac:dyDescent="0.2">
      <c r="A298" s="192"/>
      <c r="B298" s="258"/>
      <c r="C298" s="258"/>
      <c r="D298" s="192"/>
      <c r="E298" s="218"/>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spans="1:26" ht="17.25" customHeight="1" x14ac:dyDescent="0.2">
      <c r="A299" s="192"/>
      <c r="B299" s="258"/>
      <c r="C299" s="258"/>
      <c r="D299" s="192"/>
      <c r="E299" s="218"/>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spans="1:26" ht="17.25" customHeight="1" x14ac:dyDescent="0.2">
      <c r="A300" s="192"/>
      <c r="B300" s="258"/>
      <c r="C300" s="258"/>
      <c r="D300" s="192"/>
      <c r="E300" s="218"/>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spans="1:26" ht="17.25" customHeight="1" x14ac:dyDescent="0.2">
      <c r="A301" s="192"/>
      <c r="B301" s="258"/>
      <c r="C301" s="258"/>
      <c r="D301" s="192"/>
      <c r="E301" s="218"/>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spans="1:26" ht="17.25" customHeight="1" x14ac:dyDescent="0.2">
      <c r="A302" s="192"/>
      <c r="B302" s="258"/>
      <c r="C302" s="258"/>
      <c r="D302" s="192"/>
      <c r="E302" s="218"/>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spans="1:26" ht="17.25" customHeight="1" x14ac:dyDescent="0.2">
      <c r="A303" s="192"/>
      <c r="B303" s="258"/>
      <c r="C303" s="258"/>
      <c r="D303" s="192"/>
      <c r="E303" s="218"/>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spans="1:26" ht="17.25" customHeight="1" x14ac:dyDescent="0.2">
      <c r="A304" s="192"/>
      <c r="B304" s="258"/>
      <c r="C304" s="258"/>
      <c r="D304" s="192"/>
      <c r="E304" s="218"/>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spans="1:26" ht="17.25" customHeight="1" x14ac:dyDescent="0.2">
      <c r="A305" s="192"/>
      <c r="B305" s="258"/>
      <c r="C305" s="258"/>
      <c r="D305" s="192"/>
      <c r="E305" s="218"/>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spans="1:26" ht="17.25" customHeight="1" x14ac:dyDescent="0.2">
      <c r="A306" s="192"/>
      <c r="B306" s="258"/>
      <c r="C306" s="258"/>
      <c r="D306" s="192"/>
      <c r="E306" s="218"/>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spans="1:26" ht="17.25" customHeight="1" x14ac:dyDescent="0.2">
      <c r="A307" s="192"/>
      <c r="B307" s="258"/>
      <c r="C307" s="258"/>
      <c r="D307" s="192"/>
      <c r="E307" s="218"/>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spans="1:26" ht="17.25" customHeight="1" x14ac:dyDescent="0.2">
      <c r="A308" s="192"/>
      <c r="B308" s="258"/>
      <c r="C308" s="258"/>
      <c r="D308" s="192"/>
      <c r="E308" s="218"/>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spans="1:26" ht="17.25" customHeight="1" x14ac:dyDescent="0.2">
      <c r="A309" s="192"/>
      <c r="B309" s="258"/>
      <c r="C309" s="258"/>
      <c r="D309" s="192"/>
      <c r="E309" s="218"/>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spans="1:26" ht="17.25" customHeight="1" x14ac:dyDescent="0.2">
      <c r="A310" s="192"/>
      <c r="B310" s="258"/>
      <c r="C310" s="258"/>
      <c r="D310" s="192"/>
      <c r="E310" s="218"/>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spans="1:26" ht="17.25" customHeight="1" x14ac:dyDescent="0.2">
      <c r="A311" s="192"/>
      <c r="B311" s="258"/>
      <c r="C311" s="258"/>
      <c r="D311" s="192"/>
      <c r="E311" s="218"/>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spans="1:26" ht="17.25" customHeight="1" x14ac:dyDescent="0.2">
      <c r="A312" s="192"/>
      <c r="B312" s="258"/>
      <c r="C312" s="258"/>
      <c r="D312" s="192"/>
      <c r="E312" s="218"/>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spans="1:26" ht="17.25" customHeight="1" x14ac:dyDescent="0.2">
      <c r="A313" s="192"/>
      <c r="B313" s="258"/>
      <c r="C313" s="258"/>
      <c r="D313" s="192"/>
      <c r="E313" s="218"/>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spans="1:26" ht="17.25" customHeight="1" x14ac:dyDescent="0.2">
      <c r="A314" s="192"/>
      <c r="B314" s="258"/>
      <c r="C314" s="258"/>
      <c r="D314" s="192"/>
      <c r="E314" s="218"/>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spans="1:26" ht="17.25" customHeight="1" x14ac:dyDescent="0.2">
      <c r="A315" s="192"/>
      <c r="B315" s="258"/>
      <c r="C315" s="258"/>
      <c r="D315" s="192"/>
      <c r="E315" s="218"/>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spans="1:26" ht="17.25" customHeight="1" x14ac:dyDescent="0.2">
      <c r="A316" s="192"/>
      <c r="B316" s="258"/>
      <c r="C316" s="258"/>
      <c r="D316" s="192"/>
      <c r="E316" s="218"/>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spans="1:26" ht="17.25" customHeight="1" x14ac:dyDescent="0.2">
      <c r="A317" s="192"/>
      <c r="B317" s="258"/>
      <c r="C317" s="258"/>
      <c r="D317" s="192"/>
      <c r="E317" s="218"/>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spans="1:26" ht="17.25" customHeight="1" x14ac:dyDescent="0.2">
      <c r="A318" s="192"/>
      <c r="B318" s="258"/>
      <c r="C318" s="258"/>
      <c r="D318" s="192"/>
      <c r="E318" s="218"/>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spans="1:26" ht="17.25" customHeight="1" x14ac:dyDescent="0.2">
      <c r="A319" s="192"/>
      <c r="B319" s="258"/>
      <c r="C319" s="258"/>
      <c r="D319" s="192"/>
      <c r="E319" s="218"/>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spans="1:26" ht="17.25" customHeight="1" x14ac:dyDescent="0.2">
      <c r="A320" s="192"/>
      <c r="B320" s="258"/>
      <c r="C320" s="258"/>
      <c r="D320" s="192"/>
      <c r="E320" s="218"/>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spans="1:26" ht="17.25" customHeight="1" x14ac:dyDescent="0.2">
      <c r="A321" s="192"/>
      <c r="B321" s="258"/>
      <c r="C321" s="258"/>
      <c r="D321" s="192"/>
      <c r="E321" s="218"/>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spans="1:26" ht="17.25" customHeight="1" x14ac:dyDescent="0.2">
      <c r="A322" s="192"/>
      <c r="B322" s="258"/>
      <c r="C322" s="258"/>
      <c r="D322" s="192"/>
      <c r="E322" s="218"/>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spans="1:26" ht="17.25" customHeight="1" x14ac:dyDescent="0.2">
      <c r="A323" s="192"/>
      <c r="B323" s="258"/>
      <c r="C323" s="258"/>
      <c r="D323" s="192"/>
      <c r="E323" s="218"/>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spans="1:26" ht="17.25" customHeight="1" x14ac:dyDescent="0.2">
      <c r="A324" s="192"/>
      <c r="B324" s="258"/>
      <c r="C324" s="258"/>
      <c r="D324" s="192"/>
      <c r="E324" s="218"/>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spans="1:26" ht="17.25" customHeight="1" x14ac:dyDescent="0.2">
      <c r="A325" s="192"/>
      <c r="B325" s="258"/>
      <c r="C325" s="258"/>
      <c r="D325" s="192"/>
      <c r="E325" s="218"/>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spans="1:26" ht="17.25" customHeight="1" x14ac:dyDescent="0.2">
      <c r="A326" s="192"/>
      <c r="B326" s="258"/>
      <c r="C326" s="258"/>
      <c r="D326" s="192"/>
      <c r="E326" s="218"/>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spans="1:26" ht="17.25" customHeight="1" x14ac:dyDescent="0.2">
      <c r="A327" s="192"/>
      <c r="B327" s="258"/>
      <c r="C327" s="258"/>
      <c r="D327" s="192"/>
      <c r="E327" s="218"/>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spans="1:26" ht="17.25" customHeight="1" x14ac:dyDescent="0.2">
      <c r="A328" s="192"/>
      <c r="B328" s="258"/>
      <c r="C328" s="258"/>
      <c r="D328" s="192"/>
      <c r="E328" s="218"/>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spans="1:26" ht="17.25" customHeight="1" x14ac:dyDescent="0.2">
      <c r="A329" s="192"/>
      <c r="B329" s="258"/>
      <c r="C329" s="258"/>
      <c r="D329" s="192"/>
      <c r="E329" s="218"/>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spans="1:26" ht="17.25" customHeight="1" x14ac:dyDescent="0.2">
      <c r="A330" s="192"/>
      <c r="B330" s="258"/>
      <c r="C330" s="258"/>
      <c r="D330" s="192"/>
      <c r="E330" s="218"/>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spans="1:26" ht="17.25" customHeight="1" x14ac:dyDescent="0.2">
      <c r="A331" s="192"/>
      <c r="B331" s="258"/>
      <c r="C331" s="258"/>
      <c r="D331" s="192"/>
      <c r="E331" s="218"/>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spans="1:26" ht="17.25" customHeight="1" x14ac:dyDescent="0.2">
      <c r="A332" s="192"/>
      <c r="B332" s="258"/>
      <c r="C332" s="258"/>
      <c r="D332" s="192"/>
      <c r="E332" s="218"/>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spans="1:26" ht="17.25" customHeight="1" x14ac:dyDescent="0.2">
      <c r="A333" s="192"/>
      <c r="B333" s="258"/>
      <c r="C333" s="258"/>
      <c r="D333" s="192"/>
      <c r="E333" s="218"/>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spans="1:26" ht="17.25" customHeight="1" x14ac:dyDescent="0.2">
      <c r="A334" s="192"/>
      <c r="B334" s="258"/>
      <c r="C334" s="258"/>
      <c r="D334" s="192"/>
      <c r="E334" s="218"/>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spans="1:26" ht="17.25" customHeight="1" x14ac:dyDescent="0.2">
      <c r="A335" s="192"/>
      <c r="B335" s="258"/>
      <c r="C335" s="258"/>
      <c r="D335" s="192"/>
      <c r="E335" s="218"/>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spans="1:26" ht="17.25" customHeight="1" x14ac:dyDescent="0.2">
      <c r="A336" s="192"/>
      <c r="B336" s="258"/>
      <c r="C336" s="258"/>
      <c r="D336" s="192"/>
      <c r="E336" s="218"/>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spans="1:26" ht="17.25" customHeight="1" x14ac:dyDescent="0.2">
      <c r="A337" s="192"/>
      <c r="B337" s="258"/>
      <c r="C337" s="258"/>
      <c r="D337" s="192"/>
      <c r="E337" s="218"/>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spans="1:26" ht="17.25" customHeight="1" x14ac:dyDescent="0.2">
      <c r="A338" s="192"/>
      <c r="B338" s="258"/>
      <c r="C338" s="258"/>
      <c r="D338" s="192"/>
      <c r="E338" s="218"/>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spans="1:26" ht="17.25" customHeight="1" x14ac:dyDescent="0.2">
      <c r="A339" s="192"/>
      <c r="B339" s="258"/>
      <c r="C339" s="258"/>
      <c r="D339" s="192"/>
      <c r="E339" s="218"/>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spans="1:26" ht="17.25" customHeight="1" x14ac:dyDescent="0.2">
      <c r="A340" s="192"/>
      <c r="B340" s="258"/>
      <c r="C340" s="258"/>
      <c r="D340" s="192"/>
      <c r="E340" s="218"/>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spans="1:26" ht="17.25" customHeight="1" x14ac:dyDescent="0.2">
      <c r="A341" s="192"/>
      <c r="B341" s="258"/>
      <c r="C341" s="258"/>
      <c r="D341" s="192"/>
      <c r="E341" s="218"/>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spans="1:26" ht="17.25" customHeight="1" x14ac:dyDescent="0.2">
      <c r="A342" s="192"/>
      <c r="B342" s="258"/>
      <c r="C342" s="258"/>
      <c r="D342" s="192"/>
      <c r="E342" s="218"/>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spans="1:26" ht="17.25" customHeight="1" x14ac:dyDescent="0.2">
      <c r="A343" s="192"/>
      <c r="B343" s="258"/>
      <c r="C343" s="258"/>
      <c r="D343" s="192"/>
      <c r="E343" s="218"/>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spans="1:26" ht="17.25" customHeight="1" x14ac:dyDescent="0.2">
      <c r="A344" s="192"/>
      <c r="B344" s="258"/>
      <c r="C344" s="258"/>
      <c r="D344" s="192"/>
      <c r="E344" s="218"/>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spans="1:26" ht="17.25" customHeight="1" x14ac:dyDescent="0.2">
      <c r="A345" s="192"/>
      <c r="B345" s="258"/>
      <c r="C345" s="258"/>
      <c r="D345" s="192"/>
      <c r="E345" s="218"/>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spans="1:26" ht="17.25" customHeight="1" x14ac:dyDescent="0.2">
      <c r="A346" s="192"/>
      <c r="B346" s="258"/>
      <c r="C346" s="258"/>
      <c r="D346" s="192"/>
      <c r="E346" s="218"/>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spans="1:26" ht="17.25" customHeight="1" x14ac:dyDescent="0.2">
      <c r="A347" s="192"/>
      <c r="B347" s="258"/>
      <c r="C347" s="258"/>
      <c r="D347" s="192"/>
      <c r="E347" s="218"/>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spans="1:26" ht="17.25" customHeight="1" x14ac:dyDescent="0.2">
      <c r="A348" s="192"/>
      <c r="B348" s="258"/>
      <c r="C348" s="258"/>
      <c r="D348" s="192"/>
      <c r="E348" s="218"/>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spans="1:26" ht="17.25" customHeight="1" x14ac:dyDescent="0.2">
      <c r="A349" s="192"/>
      <c r="B349" s="258"/>
      <c r="C349" s="258"/>
      <c r="D349" s="192"/>
      <c r="E349" s="218"/>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spans="1:26" ht="17.25" customHeight="1" x14ac:dyDescent="0.2">
      <c r="A350" s="192"/>
      <c r="B350" s="258"/>
      <c r="C350" s="258"/>
      <c r="D350" s="192"/>
      <c r="E350" s="218"/>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spans="1:26" ht="17.25" customHeight="1" x14ac:dyDescent="0.2">
      <c r="A351" s="192"/>
      <c r="B351" s="258"/>
      <c r="C351" s="258"/>
      <c r="D351" s="192"/>
      <c r="E351" s="218"/>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spans="1:26" ht="17.25" customHeight="1" x14ac:dyDescent="0.2">
      <c r="A352" s="192"/>
      <c r="B352" s="258"/>
      <c r="C352" s="258"/>
      <c r="D352" s="192"/>
      <c r="E352" s="218"/>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spans="1:26" ht="17.25" customHeight="1" x14ac:dyDescent="0.2">
      <c r="A353" s="192"/>
      <c r="B353" s="258"/>
      <c r="C353" s="258"/>
      <c r="D353" s="192"/>
      <c r="E353" s="218"/>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spans="1:26" ht="17.25" customHeight="1" x14ac:dyDescent="0.2">
      <c r="A354" s="192"/>
      <c r="B354" s="258"/>
      <c r="C354" s="258"/>
      <c r="D354" s="192"/>
      <c r="E354" s="218"/>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spans="1:26" ht="17.25" customHeight="1" x14ac:dyDescent="0.2">
      <c r="A355" s="192"/>
      <c r="B355" s="258"/>
      <c r="C355" s="258"/>
      <c r="D355" s="192"/>
      <c r="E355" s="218"/>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spans="1:26" ht="17.25" customHeight="1" x14ac:dyDescent="0.2">
      <c r="A356" s="192"/>
      <c r="B356" s="258"/>
      <c r="C356" s="258"/>
      <c r="D356" s="192"/>
      <c r="E356" s="218"/>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spans="1:26" ht="17.25" customHeight="1" x14ac:dyDescent="0.2">
      <c r="A357" s="192"/>
      <c r="B357" s="258"/>
      <c r="C357" s="258"/>
      <c r="D357" s="192"/>
      <c r="E357" s="218"/>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spans="1:26" ht="17.25" customHeight="1" x14ac:dyDescent="0.2">
      <c r="A358" s="192"/>
      <c r="B358" s="258"/>
      <c r="C358" s="258"/>
      <c r="D358" s="192"/>
      <c r="E358" s="218"/>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spans="1:26" ht="17.25" customHeight="1" x14ac:dyDescent="0.2">
      <c r="A359" s="192"/>
      <c r="B359" s="258"/>
      <c r="C359" s="258"/>
      <c r="D359" s="192"/>
      <c r="E359" s="218"/>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spans="1:26" ht="17.25" customHeight="1" x14ac:dyDescent="0.2">
      <c r="A360" s="192"/>
      <c r="B360" s="258"/>
      <c r="C360" s="258"/>
      <c r="D360" s="192"/>
      <c r="E360" s="218"/>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spans="1:26" ht="17.25" customHeight="1" x14ac:dyDescent="0.2">
      <c r="A361" s="192"/>
      <c r="B361" s="258"/>
      <c r="C361" s="258"/>
      <c r="D361" s="192"/>
      <c r="E361" s="218"/>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spans="1:26" ht="17.25" customHeight="1" x14ac:dyDescent="0.2">
      <c r="A362" s="192"/>
      <c r="B362" s="258"/>
      <c r="C362" s="258"/>
      <c r="D362" s="192"/>
      <c r="E362" s="218"/>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spans="1:26" ht="17.25" customHeight="1" x14ac:dyDescent="0.2">
      <c r="A363" s="192"/>
      <c r="B363" s="258"/>
      <c r="C363" s="258"/>
      <c r="D363" s="192"/>
      <c r="E363" s="218"/>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spans="1:26" ht="17.25" customHeight="1" x14ac:dyDescent="0.2">
      <c r="A364" s="192"/>
      <c r="B364" s="258"/>
      <c r="C364" s="258"/>
      <c r="D364" s="192"/>
      <c r="E364" s="218"/>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spans="1:26" ht="17.25" customHeight="1" x14ac:dyDescent="0.2">
      <c r="A365" s="192"/>
      <c r="B365" s="258"/>
      <c r="C365" s="258"/>
      <c r="D365" s="192"/>
      <c r="E365" s="218"/>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spans="1:26" ht="17.25" customHeight="1" x14ac:dyDescent="0.2">
      <c r="A366" s="192"/>
      <c r="B366" s="258"/>
      <c r="C366" s="258"/>
      <c r="D366" s="192"/>
      <c r="E366" s="218"/>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spans="1:26" ht="17.25" customHeight="1" x14ac:dyDescent="0.2">
      <c r="A367" s="192"/>
      <c r="B367" s="258"/>
      <c r="C367" s="258"/>
      <c r="D367" s="192"/>
      <c r="E367" s="218"/>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spans="1:26" ht="17.25" customHeight="1" x14ac:dyDescent="0.2">
      <c r="A368" s="192"/>
      <c r="B368" s="258"/>
      <c r="C368" s="258"/>
      <c r="D368" s="192"/>
      <c r="E368" s="218"/>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spans="1:26" ht="17.25" customHeight="1" x14ac:dyDescent="0.2">
      <c r="A369" s="192"/>
      <c r="B369" s="258"/>
      <c r="C369" s="258"/>
      <c r="D369" s="192"/>
      <c r="E369" s="218"/>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spans="1:26" ht="17.25" customHeight="1" x14ac:dyDescent="0.2">
      <c r="A370" s="192"/>
      <c r="B370" s="258"/>
      <c r="C370" s="258"/>
      <c r="D370" s="192"/>
      <c r="E370" s="218"/>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spans="1:26" ht="17.25" customHeight="1" x14ac:dyDescent="0.2">
      <c r="A371" s="192"/>
      <c r="B371" s="258"/>
      <c r="C371" s="258"/>
      <c r="D371" s="192"/>
      <c r="E371" s="218"/>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spans="1:26" ht="17.25" customHeight="1" x14ac:dyDescent="0.2">
      <c r="A372" s="192"/>
      <c r="B372" s="258"/>
      <c r="C372" s="258"/>
      <c r="D372" s="192"/>
      <c r="E372" s="218"/>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spans="1:26" ht="17.25" customHeight="1" x14ac:dyDescent="0.2">
      <c r="A373" s="192"/>
      <c r="B373" s="258"/>
      <c r="C373" s="258"/>
      <c r="D373" s="192"/>
      <c r="E373" s="218"/>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spans="1:26" ht="17.25" customHeight="1" x14ac:dyDescent="0.2">
      <c r="A374" s="192"/>
      <c r="B374" s="258"/>
      <c r="C374" s="258"/>
      <c r="D374" s="192"/>
      <c r="E374" s="218"/>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spans="1:26" ht="17.25" customHeight="1" x14ac:dyDescent="0.2">
      <c r="A375" s="192"/>
      <c r="B375" s="258"/>
      <c r="C375" s="258"/>
      <c r="D375" s="192"/>
      <c r="E375" s="218"/>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spans="1:26" ht="17.25" customHeight="1" x14ac:dyDescent="0.2">
      <c r="A376" s="192"/>
      <c r="B376" s="258"/>
      <c r="C376" s="258"/>
      <c r="D376" s="192"/>
      <c r="E376" s="218"/>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spans="1:26" ht="17.25" customHeight="1" x14ac:dyDescent="0.2">
      <c r="A377" s="192"/>
      <c r="B377" s="258"/>
      <c r="C377" s="258"/>
      <c r="D377" s="192"/>
      <c r="E377" s="218"/>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spans="1:26" ht="17.25" customHeight="1" x14ac:dyDescent="0.2">
      <c r="A378" s="192"/>
      <c r="B378" s="258"/>
      <c r="C378" s="258"/>
      <c r="D378" s="192"/>
      <c r="E378" s="218"/>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spans="1:26" ht="17.25" customHeight="1" x14ac:dyDescent="0.2">
      <c r="A379" s="192"/>
      <c r="B379" s="258"/>
      <c r="C379" s="258"/>
      <c r="D379" s="192"/>
      <c r="E379" s="218"/>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spans="1:26" ht="17.25" customHeight="1" x14ac:dyDescent="0.2">
      <c r="A380" s="192"/>
      <c r="B380" s="258"/>
      <c r="C380" s="258"/>
      <c r="D380" s="192"/>
      <c r="E380" s="218"/>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spans="1:26" ht="17.25" customHeight="1" x14ac:dyDescent="0.2">
      <c r="A381" s="192"/>
      <c r="B381" s="258"/>
      <c r="C381" s="258"/>
      <c r="D381" s="192"/>
      <c r="E381" s="218"/>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spans="1:26" ht="17.25" customHeight="1" x14ac:dyDescent="0.2">
      <c r="A382" s="192"/>
      <c r="B382" s="258"/>
      <c r="C382" s="258"/>
      <c r="D382" s="192"/>
      <c r="E382" s="218"/>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spans="1:26" ht="17.25" customHeight="1" x14ac:dyDescent="0.2">
      <c r="A383" s="192"/>
      <c r="B383" s="258"/>
      <c r="C383" s="258"/>
      <c r="D383" s="192"/>
      <c r="E383" s="218"/>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spans="1:26" ht="17.25" customHeight="1" x14ac:dyDescent="0.2">
      <c r="A384" s="192"/>
      <c r="B384" s="258"/>
      <c r="C384" s="258"/>
      <c r="D384" s="192"/>
      <c r="E384" s="218"/>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spans="1:26" ht="17.25" customHeight="1" x14ac:dyDescent="0.2">
      <c r="A385" s="192"/>
      <c r="B385" s="258"/>
      <c r="C385" s="258"/>
      <c r="D385" s="192"/>
      <c r="E385" s="218"/>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spans="1:26" ht="17.25" customHeight="1" x14ac:dyDescent="0.2">
      <c r="A386" s="192"/>
      <c r="B386" s="258"/>
      <c r="C386" s="258"/>
      <c r="D386" s="192"/>
      <c r="E386" s="218"/>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spans="1:26" ht="17.25" customHeight="1" x14ac:dyDescent="0.2">
      <c r="A387" s="192"/>
      <c r="B387" s="258"/>
      <c r="C387" s="258"/>
      <c r="D387" s="192"/>
      <c r="E387" s="218"/>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spans="1:26" ht="17.25" customHeight="1" x14ac:dyDescent="0.2">
      <c r="A388" s="192"/>
      <c r="B388" s="258"/>
      <c r="C388" s="258"/>
      <c r="D388" s="192"/>
      <c r="E388" s="218"/>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spans="1:26" ht="17.25" customHeight="1" x14ac:dyDescent="0.2">
      <c r="A389" s="192"/>
      <c r="B389" s="258"/>
      <c r="C389" s="258"/>
      <c r="D389" s="192"/>
      <c r="E389" s="218"/>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spans="1:26" ht="17.25" customHeight="1" x14ac:dyDescent="0.2">
      <c r="A390" s="192"/>
      <c r="B390" s="258"/>
      <c r="C390" s="258"/>
      <c r="D390" s="192"/>
      <c r="E390" s="218"/>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spans="1:26" ht="17.25" customHeight="1" x14ac:dyDescent="0.2">
      <c r="A391" s="192"/>
      <c r="B391" s="258"/>
      <c r="C391" s="258"/>
      <c r="D391" s="192"/>
      <c r="E391" s="218"/>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spans="1:26" ht="17.25" customHeight="1" x14ac:dyDescent="0.2">
      <c r="A392" s="192"/>
      <c r="B392" s="258"/>
      <c r="C392" s="258"/>
      <c r="D392" s="192"/>
      <c r="E392" s="218"/>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spans="1:26" ht="17.25" customHeight="1" x14ac:dyDescent="0.2">
      <c r="A393" s="192"/>
      <c r="B393" s="258"/>
      <c r="C393" s="258"/>
      <c r="D393" s="192"/>
      <c r="E393" s="218"/>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spans="1:26" ht="17.25" customHeight="1" x14ac:dyDescent="0.2">
      <c r="A394" s="192"/>
      <c r="B394" s="258"/>
      <c r="C394" s="258"/>
      <c r="D394" s="192"/>
      <c r="E394" s="218"/>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spans="1:26" ht="17.25" customHeight="1" x14ac:dyDescent="0.2">
      <c r="A395" s="192"/>
      <c r="B395" s="258"/>
      <c r="C395" s="258"/>
      <c r="D395" s="192"/>
      <c r="E395" s="218"/>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spans="1:26" ht="17.25" customHeight="1" x14ac:dyDescent="0.2">
      <c r="A396" s="192"/>
      <c r="B396" s="258"/>
      <c r="C396" s="258"/>
      <c r="D396" s="192"/>
      <c r="E396" s="218"/>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spans="1:26" ht="17.25" customHeight="1" x14ac:dyDescent="0.2">
      <c r="A397" s="192"/>
      <c r="B397" s="258"/>
      <c r="C397" s="258"/>
      <c r="D397" s="192"/>
      <c r="E397" s="218"/>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spans="1:26" ht="17.25" customHeight="1" x14ac:dyDescent="0.2">
      <c r="A398" s="192"/>
      <c r="B398" s="258"/>
      <c r="C398" s="258"/>
      <c r="D398" s="192"/>
      <c r="E398" s="218"/>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spans="1:26" ht="17.25" customHeight="1" x14ac:dyDescent="0.2">
      <c r="A399" s="192"/>
      <c r="B399" s="258"/>
      <c r="C399" s="258"/>
      <c r="D399" s="192"/>
      <c r="E399" s="218"/>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spans="1:26" ht="17.25" customHeight="1" x14ac:dyDescent="0.2">
      <c r="A400" s="192"/>
      <c r="B400" s="258"/>
      <c r="C400" s="258"/>
      <c r="D400" s="192"/>
      <c r="E400" s="218"/>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spans="1:26" ht="17.25" customHeight="1" x14ac:dyDescent="0.2">
      <c r="A401" s="192"/>
      <c r="B401" s="258"/>
      <c r="C401" s="258"/>
      <c r="D401" s="192"/>
      <c r="E401" s="218"/>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spans="1:26" ht="17.25" customHeight="1" x14ac:dyDescent="0.2">
      <c r="A402" s="192"/>
      <c r="B402" s="258"/>
      <c r="C402" s="258"/>
      <c r="D402" s="192"/>
      <c r="E402" s="218"/>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spans="1:26" ht="17.25" customHeight="1" x14ac:dyDescent="0.2">
      <c r="A403" s="192"/>
      <c r="B403" s="258"/>
      <c r="C403" s="258"/>
      <c r="D403" s="192"/>
      <c r="E403" s="218"/>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spans="1:26" ht="17.25" customHeight="1" x14ac:dyDescent="0.2">
      <c r="A404" s="192"/>
      <c r="B404" s="258"/>
      <c r="C404" s="258"/>
      <c r="D404" s="192"/>
      <c r="E404" s="218"/>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spans="1:26" ht="17.25" customHeight="1" x14ac:dyDescent="0.2">
      <c r="A405" s="192"/>
      <c r="B405" s="258"/>
      <c r="C405" s="258"/>
      <c r="D405" s="192"/>
      <c r="E405" s="218"/>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spans="1:26" ht="17.25" customHeight="1" x14ac:dyDescent="0.2">
      <c r="A406" s="192"/>
      <c r="B406" s="258"/>
      <c r="C406" s="258"/>
      <c r="D406" s="192"/>
      <c r="E406" s="218"/>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spans="1:26" ht="17.25" customHeight="1" x14ac:dyDescent="0.2">
      <c r="A407" s="192"/>
      <c r="B407" s="258"/>
      <c r="C407" s="258"/>
      <c r="D407" s="192"/>
      <c r="E407" s="218"/>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spans="1:26" ht="17.25" customHeight="1" x14ac:dyDescent="0.2">
      <c r="A408" s="192"/>
      <c r="B408" s="258"/>
      <c r="C408" s="258"/>
      <c r="D408" s="192"/>
      <c r="E408" s="218"/>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spans="1:26" ht="17.25" customHeight="1" x14ac:dyDescent="0.2">
      <c r="A409" s="192"/>
      <c r="B409" s="258"/>
      <c r="C409" s="258"/>
      <c r="D409" s="192"/>
      <c r="E409" s="218"/>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spans="1:26" ht="17.25" customHeight="1" x14ac:dyDescent="0.2">
      <c r="A410" s="192"/>
      <c r="B410" s="258"/>
      <c r="C410" s="258"/>
      <c r="D410" s="192"/>
      <c r="E410" s="218"/>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spans="1:26" ht="17.25" customHeight="1" x14ac:dyDescent="0.2">
      <c r="A411" s="192"/>
      <c r="B411" s="258"/>
      <c r="C411" s="258"/>
      <c r="D411" s="192"/>
      <c r="E411" s="218"/>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spans="1:26" ht="17.25" customHeight="1" x14ac:dyDescent="0.2">
      <c r="A412" s="192"/>
      <c r="B412" s="258"/>
      <c r="C412" s="258"/>
      <c r="D412" s="192"/>
      <c r="E412" s="218"/>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spans="1:26" ht="17.25" customHeight="1" x14ac:dyDescent="0.2">
      <c r="A413" s="192"/>
      <c r="B413" s="258"/>
      <c r="C413" s="258"/>
      <c r="D413" s="192"/>
      <c r="E413" s="218"/>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spans="1:26" ht="17.25" customHeight="1" x14ac:dyDescent="0.2">
      <c r="A414" s="192"/>
      <c r="B414" s="258"/>
      <c r="C414" s="258"/>
      <c r="D414" s="192"/>
      <c r="E414" s="218"/>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spans="1:26" ht="17.25" customHeight="1" x14ac:dyDescent="0.2">
      <c r="A415" s="192"/>
      <c r="B415" s="258"/>
      <c r="C415" s="258"/>
      <c r="D415" s="192"/>
      <c r="E415" s="218"/>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spans="1:26" ht="17.25" customHeight="1" x14ac:dyDescent="0.2">
      <c r="A416" s="192"/>
      <c r="B416" s="258"/>
      <c r="C416" s="258"/>
      <c r="D416" s="192"/>
      <c r="E416" s="218"/>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spans="1:26" ht="17.25" customHeight="1" x14ac:dyDescent="0.2">
      <c r="A417" s="192"/>
      <c r="B417" s="258"/>
      <c r="C417" s="258"/>
      <c r="D417" s="192"/>
      <c r="E417" s="218"/>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spans="1:26" ht="17.25" customHeight="1" x14ac:dyDescent="0.2">
      <c r="A418" s="192"/>
      <c r="B418" s="258"/>
      <c r="C418" s="258"/>
      <c r="D418" s="192"/>
      <c r="E418" s="218"/>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spans="1:26" ht="17.25" customHeight="1" x14ac:dyDescent="0.2">
      <c r="A419" s="192"/>
      <c r="B419" s="258"/>
      <c r="C419" s="258"/>
      <c r="D419" s="192"/>
      <c r="E419" s="218"/>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spans="1:26" ht="17.25" customHeight="1" x14ac:dyDescent="0.2">
      <c r="A420" s="192"/>
      <c r="B420" s="258"/>
      <c r="C420" s="258"/>
      <c r="D420" s="192"/>
      <c r="E420" s="218"/>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spans="1:26" ht="17.25" customHeight="1" x14ac:dyDescent="0.2">
      <c r="A421" s="192"/>
      <c r="B421" s="258"/>
      <c r="C421" s="258"/>
      <c r="D421" s="192"/>
      <c r="E421" s="218"/>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spans="1:26" ht="17.25" customHeight="1" x14ac:dyDescent="0.2">
      <c r="A422" s="192"/>
      <c r="B422" s="258"/>
      <c r="C422" s="258"/>
      <c r="D422" s="192"/>
      <c r="E422" s="218"/>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spans="1:26" ht="17.25" customHeight="1" x14ac:dyDescent="0.2">
      <c r="A423" s="192"/>
      <c r="B423" s="258"/>
      <c r="C423" s="258"/>
      <c r="D423" s="192"/>
      <c r="E423" s="218"/>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spans="1:26" ht="17.25" customHeight="1" x14ac:dyDescent="0.2">
      <c r="A424" s="192"/>
      <c r="B424" s="258"/>
      <c r="C424" s="258"/>
      <c r="D424" s="192"/>
      <c r="E424" s="218"/>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spans="1:26" ht="17.25" customHeight="1" x14ac:dyDescent="0.2">
      <c r="A425" s="192"/>
      <c r="B425" s="258"/>
      <c r="C425" s="258"/>
      <c r="D425" s="192"/>
      <c r="E425" s="218"/>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spans="1:26" ht="17.25" customHeight="1" x14ac:dyDescent="0.2">
      <c r="A426" s="192"/>
      <c r="B426" s="258"/>
      <c r="C426" s="258"/>
      <c r="D426" s="192"/>
      <c r="E426" s="218"/>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spans="1:26" ht="17.25" customHeight="1" x14ac:dyDescent="0.2">
      <c r="A427" s="192"/>
      <c r="B427" s="258"/>
      <c r="C427" s="258"/>
      <c r="D427" s="192"/>
      <c r="E427" s="218"/>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spans="1:26" ht="17.25" customHeight="1" x14ac:dyDescent="0.2">
      <c r="A428" s="192"/>
      <c r="B428" s="258"/>
      <c r="C428" s="258"/>
      <c r="D428" s="192"/>
      <c r="E428" s="218"/>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spans="1:26" ht="17.25" customHeight="1" x14ac:dyDescent="0.2">
      <c r="A429" s="192"/>
      <c r="B429" s="258"/>
      <c r="C429" s="258"/>
      <c r="D429" s="192"/>
      <c r="E429" s="218"/>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spans="1:26" ht="17.25" customHeight="1" x14ac:dyDescent="0.2">
      <c r="A430" s="192"/>
      <c r="B430" s="258"/>
      <c r="C430" s="258"/>
      <c r="D430" s="192"/>
      <c r="E430" s="218"/>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spans="1:26" ht="17.25" customHeight="1" x14ac:dyDescent="0.2">
      <c r="A431" s="192"/>
      <c r="B431" s="258"/>
      <c r="C431" s="258"/>
      <c r="D431" s="192"/>
      <c r="E431" s="218"/>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spans="1:26" ht="17.25" customHeight="1" x14ac:dyDescent="0.2">
      <c r="A432" s="192"/>
      <c r="B432" s="258"/>
      <c r="C432" s="258"/>
      <c r="D432" s="192"/>
      <c r="E432" s="218"/>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spans="1:26" ht="17.25" customHeight="1" x14ac:dyDescent="0.2">
      <c r="A433" s="192"/>
      <c r="B433" s="258"/>
      <c r="C433" s="258"/>
      <c r="D433" s="192"/>
      <c r="E433" s="218"/>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spans="1:26" ht="17.25" customHeight="1" x14ac:dyDescent="0.2">
      <c r="A434" s="192"/>
      <c r="B434" s="258"/>
      <c r="C434" s="258"/>
      <c r="D434" s="192"/>
      <c r="E434" s="218"/>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spans="1:26" ht="17.25" customHeight="1" x14ac:dyDescent="0.2">
      <c r="A435" s="192"/>
      <c r="B435" s="258"/>
      <c r="C435" s="258"/>
      <c r="D435" s="192"/>
      <c r="E435" s="218"/>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spans="1:26" ht="17.25" customHeight="1" x14ac:dyDescent="0.2">
      <c r="A436" s="192"/>
      <c r="B436" s="258"/>
      <c r="C436" s="258"/>
      <c r="D436" s="192"/>
      <c r="E436" s="218"/>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spans="1:26" ht="17.25" customHeight="1" x14ac:dyDescent="0.2">
      <c r="A437" s="192"/>
      <c r="B437" s="258"/>
      <c r="C437" s="258"/>
      <c r="D437" s="192"/>
      <c r="E437" s="218"/>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spans="1:26" ht="17.25" customHeight="1" x14ac:dyDescent="0.2">
      <c r="A438" s="192"/>
      <c r="B438" s="258"/>
      <c r="C438" s="258"/>
      <c r="D438" s="192"/>
      <c r="E438" s="218"/>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spans="1:26" ht="17.25" customHeight="1" x14ac:dyDescent="0.2">
      <c r="A439" s="192"/>
      <c r="B439" s="258"/>
      <c r="C439" s="258"/>
      <c r="D439" s="192"/>
      <c r="E439" s="218"/>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spans="1:26" ht="17.25" customHeight="1" x14ac:dyDescent="0.2">
      <c r="A440" s="192"/>
      <c r="B440" s="258"/>
      <c r="C440" s="258"/>
      <c r="D440" s="192"/>
      <c r="E440" s="218"/>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spans="1:26" ht="17.25" customHeight="1" x14ac:dyDescent="0.2">
      <c r="A441" s="192"/>
      <c r="B441" s="258"/>
      <c r="C441" s="258"/>
      <c r="D441" s="192"/>
      <c r="E441" s="218"/>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spans="1:26" ht="17.25" customHeight="1" x14ac:dyDescent="0.2">
      <c r="A442" s="192"/>
      <c r="B442" s="258"/>
      <c r="C442" s="258"/>
      <c r="D442" s="192"/>
      <c r="E442" s="218"/>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spans="1:26" ht="17.25" customHeight="1" x14ac:dyDescent="0.2">
      <c r="A443" s="192"/>
      <c r="B443" s="258"/>
      <c r="C443" s="258"/>
      <c r="D443" s="192"/>
      <c r="E443" s="218"/>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spans="1:26" ht="17.25" customHeight="1" x14ac:dyDescent="0.2">
      <c r="A444" s="192"/>
      <c r="B444" s="258"/>
      <c r="C444" s="258"/>
      <c r="D444" s="192"/>
      <c r="E444" s="218"/>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spans="1:26" ht="17.25" customHeight="1" x14ac:dyDescent="0.2">
      <c r="A445" s="192"/>
      <c r="B445" s="258"/>
      <c r="C445" s="258"/>
      <c r="D445" s="192"/>
      <c r="E445" s="218"/>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spans="1:26" ht="17.25" customHeight="1" x14ac:dyDescent="0.2">
      <c r="A446" s="192"/>
      <c r="B446" s="258"/>
      <c r="C446" s="258"/>
      <c r="D446" s="192"/>
      <c r="E446" s="218"/>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spans="1:26" ht="17.25" customHeight="1" x14ac:dyDescent="0.2">
      <c r="A447" s="192"/>
      <c r="B447" s="258"/>
      <c r="C447" s="258"/>
      <c r="D447" s="192"/>
      <c r="E447" s="218"/>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spans="1:26" ht="17.25" customHeight="1" x14ac:dyDescent="0.2">
      <c r="A448" s="192"/>
      <c r="B448" s="258"/>
      <c r="C448" s="258"/>
      <c r="D448" s="192"/>
      <c r="E448" s="218"/>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spans="1:26" ht="17.25" customHeight="1" x14ac:dyDescent="0.2">
      <c r="A449" s="192"/>
      <c r="B449" s="258"/>
      <c r="C449" s="258"/>
      <c r="D449" s="192"/>
      <c r="E449" s="218"/>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spans="1:26" ht="17.25" customHeight="1" x14ac:dyDescent="0.2">
      <c r="A450" s="192"/>
      <c r="B450" s="258"/>
      <c r="C450" s="258"/>
      <c r="D450" s="192"/>
      <c r="E450" s="218"/>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spans="1:26" ht="17.25" customHeight="1" x14ac:dyDescent="0.2">
      <c r="A451" s="192"/>
      <c r="B451" s="258"/>
      <c r="C451" s="258"/>
      <c r="D451" s="192"/>
      <c r="E451" s="218"/>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spans="1:26" ht="17.25" customHeight="1" x14ac:dyDescent="0.2">
      <c r="A452" s="192"/>
      <c r="B452" s="258"/>
      <c r="C452" s="258"/>
      <c r="D452" s="192"/>
      <c r="E452" s="218"/>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spans="1:26" ht="17.25" customHeight="1" x14ac:dyDescent="0.2">
      <c r="A453" s="192"/>
      <c r="B453" s="258"/>
      <c r="C453" s="258"/>
      <c r="D453" s="192"/>
      <c r="E453" s="218"/>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spans="1:26" ht="17.25" customHeight="1" x14ac:dyDescent="0.2">
      <c r="A454" s="192"/>
      <c r="B454" s="258"/>
      <c r="C454" s="258"/>
      <c r="D454" s="192"/>
      <c r="E454" s="218"/>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spans="1:26" ht="17.25" customHeight="1" x14ac:dyDescent="0.2">
      <c r="A455" s="192"/>
      <c r="B455" s="258"/>
      <c r="C455" s="258"/>
      <c r="D455" s="192"/>
      <c r="E455" s="218"/>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spans="1:26" ht="17.25" customHeight="1" x14ac:dyDescent="0.2">
      <c r="A456" s="192"/>
      <c r="B456" s="258"/>
      <c r="C456" s="258"/>
      <c r="D456" s="192"/>
      <c r="E456" s="218"/>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spans="1:26" ht="17.25" customHeight="1" x14ac:dyDescent="0.2">
      <c r="A457" s="192"/>
      <c r="B457" s="258"/>
      <c r="C457" s="258"/>
      <c r="D457" s="192"/>
      <c r="E457" s="218"/>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spans="1:26" ht="17.25" customHeight="1" x14ac:dyDescent="0.2">
      <c r="A458" s="192"/>
      <c r="B458" s="258"/>
      <c r="C458" s="258"/>
      <c r="D458" s="192"/>
      <c r="E458" s="218"/>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spans="1:26" ht="17.25" customHeight="1" x14ac:dyDescent="0.2">
      <c r="A459" s="192"/>
      <c r="B459" s="258"/>
      <c r="C459" s="258"/>
      <c r="D459" s="192"/>
      <c r="E459" s="218"/>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spans="1:26" ht="17.25" customHeight="1" x14ac:dyDescent="0.2">
      <c r="A460" s="192"/>
      <c r="B460" s="258"/>
      <c r="C460" s="258"/>
      <c r="D460" s="192"/>
      <c r="E460" s="218"/>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spans="1:26" ht="17.25" customHeight="1" x14ac:dyDescent="0.2">
      <c r="A461" s="192"/>
      <c r="B461" s="258"/>
      <c r="C461" s="258"/>
      <c r="D461" s="192"/>
      <c r="E461" s="218"/>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spans="1:26" ht="17.25" customHeight="1" x14ac:dyDescent="0.2">
      <c r="A462" s="192"/>
      <c r="B462" s="258"/>
      <c r="C462" s="258"/>
      <c r="D462" s="192"/>
      <c r="E462" s="218"/>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spans="1:26" ht="17.25" customHeight="1" x14ac:dyDescent="0.2">
      <c r="A463" s="192"/>
      <c r="B463" s="258"/>
      <c r="C463" s="258"/>
      <c r="D463" s="192"/>
      <c r="E463" s="218"/>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spans="1:26" ht="17.25" customHeight="1" x14ac:dyDescent="0.2">
      <c r="A464" s="192"/>
      <c r="B464" s="258"/>
      <c r="C464" s="258"/>
      <c r="D464" s="192"/>
      <c r="E464" s="218"/>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spans="1:26" ht="17.25" customHeight="1" x14ac:dyDescent="0.2">
      <c r="A465" s="192"/>
      <c r="B465" s="258"/>
      <c r="C465" s="258"/>
      <c r="D465" s="192"/>
      <c r="E465" s="218"/>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spans="1:26" ht="17.25" customHeight="1" x14ac:dyDescent="0.2">
      <c r="A466" s="192"/>
      <c r="B466" s="258"/>
      <c r="C466" s="258"/>
      <c r="D466" s="192"/>
      <c r="E466" s="218"/>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spans="1:26" ht="17.25" customHeight="1" x14ac:dyDescent="0.2">
      <c r="A467" s="192"/>
      <c r="B467" s="258"/>
      <c r="C467" s="258"/>
      <c r="D467" s="192"/>
      <c r="E467" s="218"/>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spans="1:26" ht="17.25" customHeight="1" x14ac:dyDescent="0.2">
      <c r="A468" s="192"/>
      <c r="B468" s="258"/>
      <c r="C468" s="258"/>
      <c r="D468" s="192"/>
      <c r="E468" s="218"/>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spans="1:26" ht="17.25" customHeight="1" x14ac:dyDescent="0.2">
      <c r="A469" s="192"/>
      <c r="B469" s="258"/>
      <c r="C469" s="258"/>
      <c r="D469" s="192"/>
      <c r="E469" s="218"/>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spans="1:26" ht="17.25" customHeight="1" x14ac:dyDescent="0.2">
      <c r="A470" s="192"/>
      <c r="B470" s="258"/>
      <c r="C470" s="258"/>
      <c r="D470" s="192"/>
      <c r="E470" s="218"/>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spans="1:26" ht="17.25" customHeight="1" x14ac:dyDescent="0.2">
      <c r="A471" s="192"/>
      <c r="B471" s="258"/>
      <c r="C471" s="258"/>
      <c r="D471" s="192"/>
      <c r="E471" s="218"/>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spans="1:26" ht="17.25" customHeight="1" x14ac:dyDescent="0.2">
      <c r="A472" s="192"/>
      <c r="B472" s="258"/>
      <c r="C472" s="258"/>
      <c r="D472" s="192"/>
      <c r="E472" s="218"/>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spans="1:26" ht="17.25" customHeight="1" x14ac:dyDescent="0.2">
      <c r="A473" s="192"/>
      <c r="B473" s="258"/>
      <c r="C473" s="258"/>
      <c r="D473" s="192"/>
      <c r="E473" s="218"/>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spans="1:26" ht="17.25" customHeight="1" x14ac:dyDescent="0.2">
      <c r="A474" s="192"/>
      <c r="B474" s="258"/>
      <c r="C474" s="258"/>
      <c r="D474" s="192"/>
      <c r="E474" s="218"/>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spans="1:26" ht="17.25" customHeight="1" x14ac:dyDescent="0.2">
      <c r="A475" s="192"/>
      <c r="B475" s="258"/>
      <c r="C475" s="258"/>
      <c r="D475" s="192"/>
      <c r="E475" s="218"/>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spans="1:26" ht="17.25" customHeight="1" x14ac:dyDescent="0.2">
      <c r="A476" s="192"/>
      <c r="B476" s="258"/>
      <c r="C476" s="258"/>
      <c r="D476" s="192"/>
      <c r="E476" s="218"/>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spans="1:26" ht="17.25" customHeight="1" x14ac:dyDescent="0.2">
      <c r="A477" s="192"/>
      <c r="B477" s="258"/>
      <c r="C477" s="258"/>
      <c r="D477" s="192"/>
      <c r="E477" s="218"/>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spans="1:26" ht="17.25" customHeight="1" x14ac:dyDescent="0.2">
      <c r="A478" s="192"/>
      <c r="B478" s="258"/>
      <c r="C478" s="258"/>
      <c r="D478" s="192"/>
      <c r="E478" s="218"/>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spans="1:26" ht="17.25" customHeight="1" x14ac:dyDescent="0.2">
      <c r="A479" s="192"/>
      <c r="B479" s="258"/>
      <c r="C479" s="258"/>
      <c r="D479" s="192"/>
      <c r="E479" s="218"/>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spans="1:26" ht="17.25" customHeight="1" x14ac:dyDescent="0.2">
      <c r="A480" s="192"/>
      <c r="B480" s="258"/>
      <c r="C480" s="258"/>
      <c r="D480" s="192"/>
      <c r="E480" s="218"/>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spans="1:26" ht="17.25" customHeight="1" x14ac:dyDescent="0.2">
      <c r="A481" s="192"/>
      <c r="B481" s="258"/>
      <c r="C481" s="258"/>
      <c r="D481" s="192"/>
      <c r="E481" s="218"/>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spans="1:26" ht="17.25" customHeight="1" x14ac:dyDescent="0.2">
      <c r="A482" s="192"/>
      <c r="B482" s="258"/>
      <c r="C482" s="258"/>
      <c r="D482" s="192"/>
      <c r="E482" s="218"/>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spans="1:26" ht="17.25" customHeight="1" x14ac:dyDescent="0.2">
      <c r="A483" s="192"/>
      <c r="B483" s="258"/>
      <c r="C483" s="258"/>
      <c r="D483" s="192"/>
      <c r="E483" s="218"/>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spans="1:26" ht="17.25" customHeight="1" x14ac:dyDescent="0.2">
      <c r="A484" s="192"/>
      <c r="B484" s="258"/>
      <c r="C484" s="258"/>
      <c r="D484" s="192"/>
      <c r="E484" s="218"/>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spans="1:26" ht="17.25" customHeight="1" x14ac:dyDescent="0.2">
      <c r="A485" s="192"/>
      <c r="B485" s="258"/>
      <c r="C485" s="258"/>
      <c r="D485" s="192"/>
      <c r="E485" s="218"/>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spans="1:26" ht="17.25" customHeight="1" x14ac:dyDescent="0.2">
      <c r="A486" s="192"/>
      <c r="B486" s="258"/>
      <c r="C486" s="258"/>
      <c r="D486" s="192"/>
      <c r="E486" s="218"/>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spans="1:26" ht="17.25" customHeight="1" x14ac:dyDescent="0.2">
      <c r="A487" s="192"/>
      <c r="B487" s="258"/>
      <c r="C487" s="258"/>
      <c r="D487" s="192"/>
      <c r="E487" s="218"/>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spans="1:26" ht="17.25" customHeight="1" x14ac:dyDescent="0.2">
      <c r="A488" s="192"/>
      <c r="B488" s="258"/>
      <c r="C488" s="258"/>
      <c r="D488" s="192"/>
      <c r="E488" s="218"/>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spans="1:26" ht="17.25" customHeight="1" x14ac:dyDescent="0.2">
      <c r="A489" s="192"/>
      <c r="B489" s="258"/>
      <c r="C489" s="258"/>
      <c r="D489" s="192"/>
      <c r="E489" s="218"/>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spans="1:26" ht="17.25" customHeight="1" x14ac:dyDescent="0.2">
      <c r="A490" s="192"/>
      <c r="B490" s="258"/>
      <c r="C490" s="258"/>
      <c r="D490" s="192"/>
      <c r="E490" s="218"/>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spans="1:26" ht="17.25" customHeight="1" x14ac:dyDescent="0.2">
      <c r="A491" s="192"/>
      <c r="B491" s="258"/>
      <c r="C491" s="258"/>
      <c r="D491" s="192"/>
      <c r="E491" s="218"/>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spans="1:26" ht="17.25" customHeight="1" x14ac:dyDescent="0.2">
      <c r="A492" s="192"/>
      <c r="B492" s="258"/>
      <c r="C492" s="258"/>
      <c r="D492" s="192"/>
      <c r="E492" s="218"/>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spans="1:26" ht="17.25" customHeight="1" x14ac:dyDescent="0.2">
      <c r="A493" s="192"/>
      <c r="B493" s="258"/>
      <c r="C493" s="258"/>
      <c r="D493" s="192"/>
      <c r="E493" s="218"/>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spans="1:26" ht="17.25" customHeight="1" x14ac:dyDescent="0.2">
      <c r="A494" s="192"/>
      <c r="B494" s="258"/>
      <c r="C494" s="258"/>
      <c r="D494" s="192"/>
      <c r="E494" s="218"/>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spans="1:26" ht="17.25" customHeight="1" x14ac:dyDescent="0.2">
      <c r="A495" s="192"/>
      <c r="B495" s="258"/>
      <c r="C495" s="258"/>
      <c r="D495" s="192"/>
      <c r="E495" s="218"/>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spans="1:26" ht="17.25" customHeight="1" x14ac:dyDescent="0.2">
      <c r="A496" s="192"/>
      <c r="B496" s="258"/>
      <c r="C496" s="258"/>
      <c r="D496" s="192"/>
      <c r="E496" s="218"/>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spans="1:26" ht="17.25" customHeight="1" x14ac:dyDescent="0.2">
      <c r="A497" s="192"/>
      <c r="B497" s="258"/>
      <c r="C497" s="258"/>
      <c r="D497" s="192"/>
      <c r="E497" s="218"/>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spans="1:26" ht="17.25" customHeight="1" x14ac:dyDescent="0.2">
      <c r="A498" s="192"/>
      <c r="B498" s="258"/>
      <c r="C498" s="258"/>
      <c r="D498" s="192"/>
      <c r="E498" s="218"/>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spans="1:26" ht="17.25" customHeight="1" x14ac:dyDescent="0.2">
      <c r="A499" s="192"/>
      <c r="B499" s="258"/>
      <c r="C499" s="258"/>
      <c r="D499" s="192"/>
      <c r="E499" s="218"/>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spans="1:26" ht="17.25" customHeight="1" x14ac:dyDescent="0.2">
      <c r="A500" s="192"/>
      <c r="B500" s="258"/>
      <c r="C500" s="258"/>
      <c r="D500" s="192"/>
      <c r="E500" s="218"/>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spans="1:26" ht="17.25" customHeight="1" x14ac:dyDescent="0.2">
      <c r="A501" s="192"/>
      <c r="B501" s="258"/>
      <c r="C501" s="258"/>
      <c r="D501" s="192"/>
      <c r="E501" s="218"/>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spans="1:26" ht="17.25" customHeight="1" x14ac:dyDescent="0.2">
      <c r="A502" s="192"/>
      <c r="B502" s="258"/>
      <c r="C502" s="258"/>
      <c r="D502" s="192"/>
      <c r="E502" s="218"/>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spans="1:26" ht="17.25" customHeight="1" x14ac:dyDescent="0.2">
      <c r="A503" s="192"/>
      <c r="B503" s="258"/>
      <c r="C503" s="258"/>
      <c r="D503" s="192"/>
      <c r="E503" s="218"/>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spans="1:26" ht="17.25" customHeight="1" x14ac:dyDescent="0.2">
      <c r="A504" s="192"/>
      <c r="B504" s="258"/>
      <c r="C504" s="258"/>
      <c r="D504" s="192"/>
      <c r="E504" s="218"/>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spans="1:26" ht="17.25" customHeight="1" x14ac:dyDescent="0.2">
      <c r="A505" s="192"/>
      <c r="B505" s="258"/>
      <c r="C505" s="258"/>
      <c r="D505" s="192"/>
      <c r="E505" s="218"/>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spans="1:26" ht="17.25" customHeight="1" x14ac:dyDescent="0.2">
      <c r="A506" s="192"/>
      <c r="B506" s="258"/>
      <c r="C506" s="258"/>
      <c r="D506" s="192"/>
      <c r="E506" s="218"/>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spans="1:26" ht="17.25" customHeight="1" x14ac:dyDescent="0.2">
      <c r="A507" s="192"/>
      <c r="B507" s="258"/>
      <c r="C507" s="258"/>
      <c r="D507" s="192"/>
      <c r="E507" s="218"/>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spans="1:26" ht="17.25" customHeight="1" x14ac:dyDescent="0.2">
      <c r="A508" s="192"/>
      <c r="B508" s="258"/>
      <c r="C508" s="258"/>
      <c r="D508" s="192"/>
      <c r="E508" s="218"/>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spans="1:26" ht="17.25" customHeight="1" x14ac:dyDescent="0.2">
      <c r="A509" s="192"/>
      <c r="B509" s="258"/>
      <c r="C509" s="258"/>
      <c r="D509" s="192"/>
      <c r="E509" s="218"/>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spans="1:26" ht="17.25" customHeight="1" x14ac:dyDescent="0.2">
      <c r="A510" s="192"/>
      <c r="B510" s="258"/>
      <c r="C510" s="258"/>
      <c r="D510" s="192"/>
      <c r="E510" s="218"/>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spans="1:26" ht="17.25" customHeight="1" x14ac:dyDescent="0.2">
      <c r="A511" s="192"/>
      <c r="B511" s="258"/>
      <c r="C511" s="258"/>
      <c r="D511" s="192"/>
      <c r="E511" s="218"/>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spans="1:26" ht="17.25" customHeight="1" x14ac:dyDescent="0.2">
      <c r="A512" s="192"/>
      <c r="B512" s="258"/>
      <c r="C512" s="258"/>
      <c r="D512" s="192"/>
      <c r="E512" s="218"/>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spans="1:26" ht="17.25" customHeight="1" x14ac:dyDescent="0.2">
      <c r="A513" s="192"/>
      <c r="B513" s="258"/>
      <c r="C513" s="258"/>
      <c r="D513" s="192"/>
      <c r="E513" s="218"/>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spans="1:26" ht="17.25" customHeight="1" x14ac:dyDescent="0.2">
      <c r="A514" s="192"/>
      <c r="B514" s="258"/>
      <c r="C514" s="258"/>
      <c r="D514" s="192"/>
      <c r="E514" s="218"/>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spans="1:26" ht="17.25" customHeight="1" x14ac:dyDescent="0.2">
      <c r="A515" s="192"/>
      <c r="B515" s="258"/>
      <c r="C515" s="258"/>
      <c r="D515" s="192"/>
      <c r="E515" s="218"/>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spans="1:26" ht="17.25" customHeight="1" x14ac:dyDescent="0.2">
      <c r="A516" s="192"/>
      <c r="B516" s="258"/>
      <c r="C516" s="258"/>
      <c r="D516" s="192"/>
      <c r="E516" s="218"/>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spans="1:26" ht="17.25" customHeight="1" x14ac:dyDescent="0.2">
      <c r="A517" s="192"/>
      <c r="B517" s="258"/>
      <c r="C517" s="258"/>
      <c r="D517" s="192"/>
      <c r="E517" s="218"/>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spans="1:26" ht="17.25" customHeight="1" x14ac:dyDescent="0.2">
      <c r="A518" s="192"/>
      <c r="B518" s="258"/>
      <c r="C518" s="258"/>
      <c r="D518" s="192"/>
      <c r="E518" s="218"/>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spans="1:26" ht="17.25" customHeight="1" x14ac:dyDescent="0.2">
      <c r="A519" s="192"/>
      <c r="B519" s="258"/>
      <c r="C519" s="258"/>
      <c r="D519" s="192"/>
      <c r="E519" s="218"/>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spans="1:26" ht="17.25" customHeight="1" x14ac:dyDescent="0.2">
      <c r="A520" s="192"/>
      <c r="B520" s="258"/>
      <c r="C520" s="258"/>
      <c r="D520" s="192"/>
      <c r="E520" s="218"/>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spans="1:26" ht="17.25" customHeight="1" x14ac:dyDescent="0.2">
      <c r="A521" s="192"/>
      <c r="B521" s="258"/>
      <c r="C521" s="258"/>
      <c r="D521" s="192"/>
      <c r="E521" s="218"/>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spans="1:26" ht="17.25" customHeight="1" x14ac:dyDescent="0.2">
      <c r="A522" s="192"/>
      <c r="B522" s="258"/>
      <c r="C522" s="258"/>
      <c r="D522" s="192"/>
      <c r="E522" s="218"/>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spans="1:26" ht="17.25" customHeight="1" x14ac:dyDescent="0.2">
      <c r="A523" s="192"/>
      <c r="B523" s="258"/>
      <c r="C523" s="258"/>
      <c r="D523" s="192"/>
      <c r="E523" s="218"/>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spans="1:26" ht="17.25" customHeight="1" x14ac:dyDescent="0.2">
      <c r="A524" s="192"/>
      <c r="B524" s="258"/>
      <c r="C524" s="258"/>
      <c r="D524" s="192"/>
      <c r="E524" s="218"/>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spans="1:26" ht="17.25" customHeight="1" x14ac:dyDescent="0.2">
      <c r="A525" s="192"/>
      <c r="B525" s="258"/>
      <c r="C525" s="258"/>
      <c r="D525" s="192"/>
      <c r="E525" s="218"/>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spans="1:26" ht="17.25" customHeight="1" x14ac:dyDescent="0.2">
      <c r="A526" s="192"/>
      <c r="B526" s="258"/>
      <c r="C526" s="258"/>
      <c r="D526" s="192"/>
      <c r="E526" s="218"/>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spans="1:26" ht="17.25" customHeight="1" x14ac:dyDescent="0.2">
      <c r="A527" s="192"/>
      <c r="B527" s="258"/>
      <c r="C527" s="258"/>
      <c r="D527" s="192"/>
      <c r="E527" s="218"/>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spans="1:26" ht="17.25" customHeight="1" x14ac:dyDescent="0.2">
      <c r="A528" s="192"/>
      <c r="B528" s="258"/>
      <c r="C528" s="258"/>
      <c r="D528" s="192"/>
      <c r="E528" s="218"/>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spans="1:26" ht="17.25" customHeight="1" x14ac:dyDescent="0.2">
      <c r="A529" s="192"/>
      <c r="B529" s="258"/>
      <c r="C529" s="258"/>
      <c r="D529" s="192"/>
      <c r="E529" s="218"/>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spans="1:26" ht="17.25" customHeight="1" x14ac:dyDescent="0.2">
      <c r="A530" s="192"/>
      <c r="B530" s="258"/>
      <c r="C530" s="258"/>
      <c r="D530" s="192"/>
      <c r="E530" s="218"/>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spans="1:26" ht="17.25" customHeight="1" x14ac:dyDescent="0.2">
      <c r="A531" s="192"/>
      <c r="B531" s="258"/>
      <c r="C531" s="258"/>
      <c r="D531" s="192"/>
      <c r="E531" s="218"/>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spans="1:26" ht="17.25" customHeight="1" x14ac:dyDescent="0.2">
      <c r="A532" s="192"/>
      <c r="B532" s="258"/>
      <c r="C532" s="258"/>
      <c r="D532" s="192"/>
      <c r="E532" s="218"/>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spans="1:26" ht="17.25" customHeight="1" x14ac:dyDescent="0.2">
      <c r="A533" s="192"/>
      <c r="B533" s="258"/>
      <c r="C533" s="258"/>
      <c r="D533" s="192"/>
      <c r="E533" s="218"/>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spans="1:26" ht="17.25" customHeight="1" x14ac:dyDescent="0.2">
      <c r="A534" s="192"/>
      <c r="B534" s="258"/>
      <c r="C534" s="258"/>
      <c r="D534" s="192"/>
      <c r="E534" s="218"/>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spans="1:26" ht="17.25" customHeight="1" x14ac:dyDescent="0.2">
      <c r="A535" s="192"/>
      <c r="B535" s="258"/>
      <c r="C535" s="258"/>
      <c r="D535" s="192"/>
      <c r="E535" s="218"/>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spans="1:26" ht="17.25" customHeight="1" x14ac:dyDescent="0.2">
      <c r="A536" s="192"/>
      <c r="B536" s="258"/>
      <c r="C536" s="258"/>
      <c r="D536" s="192"/>
      <c r="E536" s="218"/>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spans="1:26" ht="17.25" customHeight="1" x14ac:dyDescent="0.2">
      <c r="A537" s="192"/>
      <c r="B537" s="258"/>
      <c r="C537" s="258"/>
      <c r="D537" s="192"/>
      <c r="E537" s="218"/>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spans="1:26" ht="17.25" customHeight="1" x14ac:dyDescent="0.2">
      <c r="A538" s="192"/>
      <c r="B538" s="258"/>
      <c r="C538" s="258"/>
      <c r="D538" s="192"/>
      <c r="E538" s="218"/>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spans="1:26" ht="17.25" customHeight="1" x14ac:dyDescent="0.2">
      <c r="A539" s="192"/>
      <c r="B539" s="258"/>
      <c r="C539" s="258"/>
      <c r="D539" s="192"/>
      <c r="E539" s="218"/>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spans="1:26" ht="17.25" customHeight="1" x14ac:dyDescent="0.2">
      <c r="A540" s="192"/>
      <c r="B540" s="258"/>
      <c r="C540" s="258"/>
      <c r="D540" s="192"/>
      <c r="E540" s="218"/>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spans="1:26" ht="17.25" customHeight="1" x14ac:dyDescent="0.2">
      <c r="A541" s="192"/>
      <c r="B541" s="258"/>
      <c r="C541" s="258"/>
      <c r="D541" s="192"/>
      <c r="E541" s="218"/>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spans="1:26" ht="17.25" customHeight="1" x14ac:dyDescent="0.2">
      <c r="A542" s="192"/>
      <c r="B542" s="258"/>
      <c r="C542" s="258"/>
      <c r="D542" s="192"/>
      <c r="E542" s="218"/>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spans="1:26" ht="17.25" customHeight="1" x14ac:dyDescent="0.2">
      <c r="A543" s="192"/>
      <c r="B543" s="258"/>
      <c r="C543" s="258"/>
      <c r="D543" s="192"/>
      <c r="E543" s="218"/>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spans="1:26" ht="17.25" customHeight="1" x14ac:dyDescent="0.2">
      <c r="A544" s="192"/>
      <c r="B544" s="258"/>
      <c r="C544" s="258"/>
      <c r="D544" s="192"/>
      <c r="E544" s="218"/>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spans="1:26" ht="17.25" customHeight="1" x14ac:dyDescent="0.2">
      <c r="A545" s="192"/>
      <c r="B545" s="258"/>
      <c r="C545" s="258"/>
      <c r="D545" s="192"/>
      <c r="E545" s="218"/>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spans="1:26" ht="17.25" customHeight="1" x14ac:dyDescent="0.2">
      <c r="A546" s="192"/>
      <c r="B546" s="258"/>
      <c r="C546" s="258"/>
      <c r="D546" s="192"/>
      <c r="E546" s="218"/>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spans="1:26" ht="17.25" customHeight="1" x14ac:dyDescent="0.2">
      <c r="A547" s="192"/>
      <c r="B547" s="258"/>
      <c r="C547" s="258"/>
      <c r="D547" s="192"/>
      <c r="E547" s="218"/>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spans="1:26" ht="17.25" customHeight="1" x14ac:dyDescent="0.2">
      <c r="A548" s="192"/>
      <c r="B548" s="258"/>
      <c r="C548" s="258"/>
      <c r="D548" s="192"/>
      <c r="E548" s="218"/>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spans="1:26" ht="17.25" customHeight="1" x14ac:dyDescent="0.2">
      <c r="A549" s="192"/>
      <c r="B549" s="258"/>
      <c r="C549" s="258"/>
      <c r="D549" s="192"/>
      <c r="E549" s="218"/>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spans="1:26" ht="17.25" customHeight="1" x14ac:dyDescent="0.2">
      <c r="A550" s="192"/>
      <c r="B550" s="258"/>
      <c r="C550" s="258"/>
      <c r="D550" s="192"/>
      <c r="E550" s="218"/>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spans="1:26" ht="17.25" customHeight="1" x14ac:dyDescent="0.2">
      <c r="A551" s="192"/>
      <c r="B551" s="258"/>
      <c r="C551" s="258"/>
      <c r="D551" s="192"/>
      <c r="E551" s="218"/>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spans="1:26" ht="17.25" customHeight="1" x14ac:dyDescent="0.2">
      <c r="A552" s="192"/>
      <c r="B552" s="258"/>
      <c r="C552" s="258"/>
      <c r="D552" s="192"/>
      <c r="E552" s="218"/>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spans="1:26" ht="17.25" customHeight="1" x14ac:dyDescent="0.2">
      <c r="A553" s="192"/>
      <c r="B553" s="258"/>
      <c r="C553" s="258"/>
      <c r="D553" s="192"/>
      <c r="E553" s="218"/>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spans="1:26" ht="17.25" customHeight="1" x14ac:dyDescent="0.2">
      <c r="A554" s="192"/>
      <c r="B554" s="258"/>
      <c r="C554" s="258"/>
      <c r="D554" s="192"/>
      <c r="E554" s="218"/>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spans="1:26" ht="17.25" customHeight="1" x14ac:dyDescent="0.2">
      <c r="A555" s="192"/>
      <c r="B555" s="258"/>
      <c r="C555" s="258"/>
      <c r="D555" s="192"/>
      <c r="E555" s="218"/>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spans="1:26" ht="17.25" customHeight="1" x14ac:dyDescent="0.2">
      <c r="A556" s="192"/>
      <c r="B556" s="258"/>
      <c r="C556" s="258"/>
      <c r="D556" s="192"/>
      <c r="E556" s="218"/>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spans="1:26" ht="17.25" customHeight="1" x14ac:dyDescent="0.2">
      <c r="A557" s="192"/>
      <c r="B557" s="258"/>
      <c r="C557" s="258"/>
      <c r="D557" s="192"/>
      <c r="E557" s="218"/>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spans="1:26" ht="17.25" customHeight="1" x14ac:dyDescent="0.2">
      <c r="A558" s="192"/>
      <c r="B558" s="258"/>
      <c r="C558" s="258"/>
      <c r="D558" s="192"/>
      <c r="E558" s="218"/>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spans="1:26" ht="17.25" customHeight="1" x14ac:dyDescent="0.2">
      <c r="A559" s="192"/>
      <c r="B559" s="258"/>
      <c r="C559" s="258"/>
      <c r="D559" s="192"/>
      <c r="E559" s="218"/>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spans="1:26" ht="17.25" customHeight="1" x14ac:dyDescent="0.2">
      <c r="A560" s="192"/>
      <c r="B560" s="258"/>
      <c r="C560" s="258"/>
      <c r="D560" s="192"/>
      <c r="E560" s="218"/>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spans="1:26" ht="17.25" customHeight="1" x14ac:dyDescent="0.2">
      <c r="A561" s="192"/>
      <c r="B561" s="258"/>
      <c r="C561" s="258"/>
      <c r="D561" s="192"/>
      <c r="E561" s="218"/>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spans="1:26" ht="17.25" customHeight="1" x14ac:dyDescent="0.2">
      <c r="A562" s="192"/>
      <c r="B562" s="258"/>
      <c r="C562" s="258"/>
      <c r="D562" s="192"/>
      <c r="E562" s="218"/>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spans="1:26" ht="17.25" customHeight="1" x14ac:dyDescent="0.2">
      <c r="A563" s="192"/>
      <c r="B563" s="258"/>
      <c r="C563" s="258"/>
      <c r="D563" s="192"/>
      <c r="E563" s="218"/>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spans="1:26" ht="17.25" customHeight="1" x14ac:dyDescent="0.2">
      <c r="A564" s="192"/>
      <c r="B564" s="258"/>
      <c r="C564" s="258"/>
      <c r="D564" s="192"/>
      <c r="E564" s="218"/>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spans="1:26" ht="17.25" customHeight="1" x14ac:dyDescent="0.2">
      <c r="A565" s="192"/>
      <c r="B565" s="258"/>
      <c r="C565" s="258"/>
      <c r="D565" s="192"/>
      <c r="E565" s="218"/>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spans="1:26" ht="17.25" customHeight="1" x14ac:dyDescent="0.2">
      <c r="A566" s="192"/>
      <c r="B566" s="258"/>
      <c r="C566" s="258"/>
      <c r="D566" s="192"/>
      <c r="E566" s="218"/>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spans="1:26" ht="17.25" customHeight="1" x14ac:dyDescent="0.2">
      <c r="A567" s="192"/>
      <c r="B567" s="258"/>
      <c r="C567" s="258"/>
      <c r="D567" s="192"/>
      <c r="E567" s="218"/>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spans="1:26" ht="17.25" customHeight="1" x14ac:dyDescent="0.2">
      <c r="A568" s="192"/>
      <c r="B568" s="258"/>
      <c r="C568" s="258"/>
      <c r="D568" s="192"/>
      <c r="E568" s="218"/>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spans="1:26" ht="17.25" customHeight="1" x14ac:dyDescent="0.2">
      <c r="A569" s="192"/>
      <c r="B569" s="258"/>
      <c r="C569" s="258"/>
      <c r="D569" s="192"/>
      <c r="E569" s="218"/>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spans="1:26" ht="17.25" customHeight="1" x14ac:dyDescent="0.2">
      <c r="A570" s="192"/>
      <c r="B570" s="258"/>
      <c r="C570" s="258"/>
      <c r="D570" s="192"/>
      <c r="E570" s="218"/>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spans="1:26" ht="17.25" customHeight="1" x14ac:dyDescent="0.2">
      <c r="A571" s="192"/>
      <c r="B571" s="258"/>
      <c r="C571" s="258"/>
      <c r="D571" s="192"/>
      <c r="E571" s="218"/>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spans="1:26" ht="17.25" customHeight="1" x14ac:dyDescent="0.2">
      <c r="A572" s="192"/>
      <c r="B572" s="258"/>
      <c r="C572" s="258"/>
      <c r="D572" s="192"/>
      <c r="E572" s="218"/>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spans="1:26" ht="17.25" customHeight="1" x14ac:dyDescent="0.2">
      <c r="A573" s="192"/>
      <c r="B573" s="258"/>
      <c r="C573" s="258"/>
      <c r="D573" s="192"/>
      <c r="E573" s="218"/>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spans="1:26" ht="17.25" customHeight="1" x14ac:dyDescent="0.2">
      <c r="A574" s="192"/>
      <c r="B574" s="258"/>
      <c r="C574" s="258"/>
      <c r="D574" s="192"/>
      <c r="E574" s="218"/>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spans="1:26" ht="17.25" customHeight="1" x14ac:dyDescent="0.2">
      <c r="A575" s="192"/>
      <c r="B575" s="258"/>
      <c r="C575" s="258"/>
      <c r="D575" s="192"/>
      <c r="E575" s="218"/>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spans="1:26" ht="17.25" customHeight="1" x14ac:dyDescent="0.2">
      <c r="A576" s="192"/>
      <c r="B576" s="258"/>
      <c r="C576" s="258"/>
      <c r="D576" s="192"/>
      <c r="E576" s="218"/>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spans="1:26" ht="17.25" customHeight="1" x14ac:dyDescent="0.2">
      <c r="A577" s="192"/>
      <c r="B577" s="258"/>
      <c r="C577" s="258"/>
      <c r="D577" s="192"/>
      <c r="E577" s="218"/>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spans="1:26" ht="17.25" customHeight="1" x14ac:dyDescent="0.2">
      <c r="A578" s="192"/>
      <c r="B578" s="258"/>
      <c r="C578" s="258"/>
      <c r="D578" s="192"/>
      <c r="E578" s="218"/>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spans="1:26" ht="17.25" customHeight="1" x14ac:dyDescent="0.2">
      <c r="A579" s="192"/>
      <c r="B579" s="258"/>
      <c r="C579" s="258"/>
      <c r="D579" s="192"/>
      <c r="E579" s="218"/>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spans="1:26" ht="17.25" customHeight="1" x14ac:dyDescent="0.2">
      <c r="A580" s="192"/>
      <c r="B580" s="258"/>
      <c r="C580" s="258"/>
      <c r="D580" s="192"/>
      <c r="E580" s="218"/>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spans="1:26" ht="17.25" customHeight="1" x14ac:dyDescent="0.2">
      <c r="A581" s="192"/>
      <c r="B581" s="258"/>
      <c r="C581" s="258"/>
      <c r="D581" s="192"/>
      <c r="E581" s="218"/>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spans="1:26" ht="17.25" customHeight="1" x14ac:dyDescent="0.2">
      <c r="A582" s="192"/>
      <c r="B582" s="258"/>
      <c r="C582" s="258"/>
      <c r="D582" s="192"/>
      <c r="E582" s="218"/>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spans="1:26" ht="17.25" customHeight="1" x14ac:dyDescent="0.2">
      <c r="A583" s="192"/>
      <c r="B583" s="258"/>
      <c r="C583" s="258"/>
      <c r="D583" s="192"/>
      <c r="E583" s="218"/>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spans="1:26" ht="17.25" customHeight="1" x14ac:dyDescent="0.2">
      <c r="A584" s="192"/>
      <c r="B584" s="258"/>
      <c r="C584" s="258"/>
      <c r="D584" s="192"/>
      <c r="E584" s="218"/>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spans="1:26" ht="17.25" customHeight="1" x14ac:dyDescent="0.2">
      <c r="A585" s="192"/>
      <c r="B585" s="258"/>
      <c r="C585" s="258"/>
      <c r="D585" s="192"/>
      <c r="E585" s="218"/>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spans="1:26" ht="17.25" customHeight="1" x14ac:dyDescent="0.2">
      <c r="A586" s="192"/>
      <c r="B586" s="258"/>
      <c r="C586" s="258"/>
      <c r="D586" s="192"/>
      <c r="E586" s="218"/>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spans="1:26" ht="17.25" customHeight="1" x14ac:dyDescent="0.2">
      <c r="A587" s="192"/>
      <c r="B587" s="258"/>
      <c r="C587" s="258"/>
      <c r="D587" s="192"/>
      <c r="E587" s="218"/>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spans="1:26" ht="17.25" customHeight="1" x14ac:dyDescent="0.2">
      <c r="A588" s="192"/>
      <c r="B588" s="258"/>
      <c r="C588" s="258"/>
      <c r="D588" s="192"/>
      <c r="E588" s="218"/>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spans="1:26" ht="17.25" customHeight="1" x14ac:dyDescent="0.2">
      <c r="A589" s="192"/>
      <c r="B589" s="258"/>
      <c r="C589" s="258"/>
      <c r="D589" s="192"/>
      <c r="E589" s="218"/>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spans="1:26" ht="17.25" customHeight="1" x14ac:dyDescent="0.2">
      <c r="A590" s="192"/>
      <c r="B590" s="258"/>
      <c r="C590" s="258"/>
      <c r="D590" s="192"/>
      <c r="E590" s="218"/>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spans="1:26" ht="17.25" customHeight="1" x14ac:dyDescent="0.2">
      <c r="A591" s="192"/>
      <c r="B591" s="258"/>
      <c r="C591" s="258"/>
      <c r="D591" s="192"/>
      <c r="E591" s="218"/>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spans="1:26" ht="17.25" customHeight="1" x14ac:dyDescent="0.2">
      <c r="A592" s="192"/>
      <c r="B592" s="258"/>
      <c r="C592" s="258"/>
      <c r="D592" s="192"/>
      <c r="E592" s="218"/>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spans="1:26" ht="17.25" customHeight="1" x14ac:dyDescent="0.2">
      <c r="A593" s="192"/>
      <c r="B593" s="258"/>
      <c r="C593" s="258"/>
      <c r="D593" s="192"/>
      <c r="E593" s="218"/>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spans="1:26" ht="17.25" customHeight="1" x14ac:dyDescent="0.2">
      <c r="A594" s="192"/>
      <c r="B594" s="258"/>
      <c r="C594" s="258"/>
      <c r="D594" s="192"/>
      <c r="E594" s="218"/>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spans="1:26" ht="17.25" customHeight="1" x14ac:dyDescent="0.2">
      <c r="A595" s="192"/>
      <c r="B595" s="258"/>
      <c r="C595" s="258"/>
      <c r="D595" s="192"/>
      <c r="E595" s="218"/>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spans="1:26" ht="17.25" customHeight="1" x14ac:dyDescent="0.2">
      <c r="A596" s="192"/>
      <c r="B596" s="258"/>
      <c r="C596" s="258"/>
      <c r="D596" s="192"/>
      <c r="E596" s="218"/>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spans="1:26" ht="17.25" customHeight="1" x14ac:dyDescent="0.2">
      <c r="A597" s="192"/>
      <c r="B597" s="258"/>
      <c r="C597" s="258"/>
      <c r="D597" s="192"/>
      <c r="E597" s="218"/>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spans="1:26" ht="17.25" customHeight="1" x14ac:dyDescent="0.2">
      <c r="A598" s="192"/>
      <c r="B598" s="258"/>
      <c r="C598" s="258"/>
      <c r="D598" s="192"/>
      <c r="E598" s="218"/>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spans="1:26" ht="17.25" customHeight="1" x14ac:dyDescent="0.2">
      <c r="A599" s="192"/>
      <c r="B599" s="258"/>
      <c r="C599" s="258"/>
      <c r="D599" s="192"/>
      <c r="E599" s="218"/>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spans="1:26" ht="17.25" customHeight="1" x14ac:dyDescent="0.2">
      <c r="A600" s="192"/>
      <c r="B600" s="258"/>
      <c r="C600" s="258"/>
      <c r="D600" s="192"/>
      <c r="E600" s="218"/>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spans="1:26" ht="17.25" customHeight="1" x14ac:dyDescent="0.2">
      <c r="A601" s="192"/>
      <c r="B601" s="258"/>
      <c r="C601" s="258"/>
      <c r="D601" s="192"/>
      <c r="E601" s="218"/>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spans="1:26" ht="17.25" customHeight="1" x14ac:dyDescent="0.2">
      <c r="A602" s="192"/>
      <c r="B602" s="258"/>
      <c r="C602" s="258"/>
      <c r="D602" s="192"/>
      <c r="E602" s="218"/>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spans="1:26" ht="17.25" customHeight="1" x14ac:dyDescent="0.2">
      <c r="A603" s="192"/>
      <c r="B603" s="258"/>
      <c r="C603" s="258"/>
      <c r="D603" s="192"/>
      <c r="E603" s="218"/>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spans="1:26" ht="17.25" customHeight="1" x14ac:dyDescent="0.2">
      <c r="A604" s="192"/>
      <c r="B604" s="258"/>
      <c r="C604" s="258"/>
      <c r="D604" s="192"/>
      <c r="E604" s="218"/>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spans="1:26" ht="17.25" customHeight="1" x14ac:dyDescent="0.2">
      <c r="A605" s="192"/>
      <c r="B605" s="258"/>
      <c r="C605" s="258"/>
      <c r="D605" s="192"/>
      <c r="E605" s="218"/>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spans="1:26" ht="17.25" customHeight="1" x14ac:dyDescent="0.2">
      <c r="A606" s="192"/>
      <c r="B606" s="258"/>
      <c r="C606" s="258"/>
      <c r="D606" s="192"/>
      <c r="E606" s="218"/>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spans="1:26" ht="17.25" customHeight="1" x14ac:dyDescent="0.2">
      <c r="A607" s="192"/>
      <c r="B607" s="258"/>
      <c r="C607" s="258"/>
      <c r="D607" s="192"/>
      <c r="E607" s="218"/>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spans="1:26" ht="17.25" customHeight="1" x14ac:dyDescent="0.2">
      <c r="A608" s="192"/>
      <c r="B608" s="258"/>
      <c r="C608" s="258"/>
      <c r="D608" s="192"/>
      <c r="E608" s="218"/>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spans="1:26" ht="17.25" customHeight="1" x14ac:dyDescent="0.2">
      <c r="A609" s="192"/>
      <c r="B609" s="258"/>
      <c r="C609" s="258"/>
      <c r="D609" s="192"/>
      <c r="E609" s="218"/>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spans="1:26" ht="17.25" customHeight="1" x14ac:dyDescent="0.2">
      <c r="A610" s="192"/>
      <c r="B610" s="258"/>
      <c r="C610" s="258"/>
      <c r="D610" s="192"/>
      <c r="E610" s="218"/>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spans="1:26" ht="17.25" customHeight="1" x14ac:dyDescent="0.2">
      <c r="A611" s="192"/>
      <c r="B611" s="258"/>
      <c r="C611" s="258"/>
      <c r="D611" s="192"/>
      <c r="E611" s="218"/>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spans="1:26" ht="17.25" customHeight="1" x14ac:dyDescent="0.2">
      <c r="A612" s="192"/>
      <c r="B612" s="258"/>
      <c r="C612" s="258"/>
      <c r="D612" s="192"/>
      <c r="E612" s="218"/>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spans="1:26" ht="17.25" customHeight="1" x14ac:dyDescent="0.2">
      <c r="A613" s="192"/>
      <c r="B613" s="258"/>
      <c r="C613" s="258"/>
      <c r="D613" s="192"/>
      <c r="E613" s="218"/>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spans="1:26" ht="17.25" customHeight="1" x14ac:dyDescent="0.2">
      <c r="A614" s="192"/>
      <c r="B614" s="258"/>
      <c r="C614" s="258"/>
      <c r="D614" s="192"/>
      <c r="E614" s="218"/>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spans="1:26" ht="17.25" customHeight="1" x14ac:dyDescent="0.2">
      <c r="A615" s="192"/>
      <c r="B615" s="258"/>
      <c r="C615" s="258"/>
      <c r="D615" s="192"/>
      <c r="E615" s="218"/>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spans="1:26" ht="17.25" customHeight="1" x14ac:dyDescent="0.2">
      <c r="A616" s="192"/>
      <c r="B616" s="258"/>
      <c r="C616" s="258"/>
      <c r="D616" s="192"/>
      <c r="E616" s="218"/>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spans="1:26" ht="17.25" customHeight="1" x14ac:dyDescent="0.2">
      <c r="A617" s="192"/>
      <c r="B617" s="258"/>
      <c r="C617" s="258"/>
      <c r="D617" s="192"/>
      <c r="E617" s="218"/>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spans="1:26" ht="17.25" customHeight="1" x14ac:dyDescent="0.2">
      <c r="A618" s="192"/>
      <c r="B618" s="258"/>
      <c r="C618" s="258"/>
      <c r="D618" s="192"/>
      <c r="E618" s="218"/>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spans="1:26" ht="17.25" customHeight="1" x14ac:dyDescent="0.2">
      <c r="A619" s="192"/>
      <c r="B619" s="258"/>
      <c r="C619" s="258"/>
      <c r="D619" s="192"/>
      <c r="E619" s="218"/>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spans="1:26" ht="17.25" customHeight="1" x14ac:dyDescent="0.2">
      <c r="A620" s="192"/>
      <c r="B620" s="258"/>
      <c r="C620" s="258"/>
      <c r="D620" s="192"/>
      <c r="E620" s="218"/>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spans="1:26" ht="17.25" customHeight="1" x14ac:dyDescent="0.2">
      <c r="A621" s="192"/>
      <c r="B621" s="258"/>
      <c r="C621" s="258"/>
      <c r="D621" s="192"/>
      <c r="E621" s="218"/>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spans="1:26" ht="17.25" customHeight="1" x14ac:dyDescent="0.2">
      <c r="A622" s="192"/>
      <c r="B622" s="258"/>
      <c r="C622" s="258"/>
      <c r="D622" s="192"/>
      <c r="E622" s="218"/>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spans="1:26" ht="17.25" customHeight="1" x14ac:dyDescent="0.2">
      <c r="A623" s="192"/>
      <c r="B623" s="258"/>
      <c r="C623" s="258"/>
      <c r="D623" s="192"/>
      <c r="E623" s="218"/>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spans="1:26" ht="17.25" customHeight="1" x14ac:dyDescent="0.2">
      <c r="A624" s="192"/>
      <c r="B624" s="258"/>
      <c r="C624" s="258"/>
      <c r="D624" s="192"/>
      <c r="E624" s="218"/>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spans="1:26" ht="17.25" customHeight="1" x14ac:dyDescent="0.2">
      <c r="A625" s="192"/>
      <c r="B625" s="258"/>
      <c r="C625" s="258"/>
      <c r="D625" s="192"/>
      <c r="E625" s="218"/>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spans="1:26" ht="17.25" customHeight="1" x14ac:dyDescent="0.2">
      <c r="A626" s="192"/>
      <c r="B626" s="258"/>
      <c r="C626" s="258"/>
      <c r="D626" s="192"/>
      <c r="E626" s="218"/>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spans="1:26" ht="17.25" customHeight="1" x14ac:dyDescent="0.2">
      <c r="A627" s="192"/>
      <c r="B627" s="258"/>
      <c r="C627" s="258"/>
      <c r="D627" s="192"/>
      <c r="E627" s="218"/>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spans="1:26" ht="17.25" customHeight="1" x14ac:dyDescent="0.2">
      <c r="A628" s="192"/>
      <c r="B628" s="258"/>
      <c r="C628" s="258"/>
      <c r="D628" s="192"/>
      <c r="E628" s="218"/>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spans="1:26" ht="17.25" customHeight="1" x14ac:dyDescent="0.2">
      <c r="A629" s="192"/>
      <c r="B629" s="258"/>
      <c r="C629" s="258"/>
      <c r="D629" s="192"/>
      <c r="E629" s="218"/>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spans="1:26" ht="17.25" customHeight="1" x14ac:dyDescent="0.2">
      <c r="A630" s="192"/>
      <c r="B630" s="258"/>
      <c r="C630" s="258"/>
      <c r="D630" s="192"/>
      <c r="E630" s="218"/>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spans="1:26" ht="17.25" customHeight="1" x14ac:dyDescent="0.2">
      <c r="A631" s="192"/>
      <c r="B631" s="258"/>
      <c r="C631" s="258"/>
      <c r="D631" s="192"/>
      <c r="E631" s="218"/>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spans="1:26" ht="17.25" customHeight="1" x14ac:dyDescent="0.2">
      <c r="A632" s="192"/>
      <c r="B632" s="258"/>
      <c r="C632" s="258"/>
      <c r="D632" s="192"/>
      <c r="E632" s="218"/>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spans="1:26" ht="17.25" customHeight="1" x14ac:dyDescent="0.2">
      <c r="A633" s="192"/>
      <c r="B633" s="258"/>
      <c r="C633" s="258"/>
      <c r="D633" s="192"/>
      <c r="E633" s="218"/>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spans="1:26" ht="17.25" customHeight="1" x14ac:dyDescent="0.2">
      <c r="A634" s="192"/>
      <c r="B634" s="258"/>
      <c r="C634" s="258"/>
      <c r="D634" s="192"/>
      <c r="E634" s="218"/>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spans="1:26" ht="17.25" customHeight="1" x14ac:dyDescent="0.2">
      <c r="A635" s="192"/>
      <c r="B635" s="258"/>
      <c r="C635" s="258"/>
      <c r="D635" s="192"/>
      <c r="E635" s="218"/>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spans="1:26" ht="17.25" customHeight="1" x14ac:dyDescent="0.2">
      <c r="A636" s="192"/>
      <c r="B636" s="258"/>
      <c r="C636" s="258"/>
      <c r="D636" s="192"/>
      <c r="E636" s="218"/>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spans="1:26" ht="17.25" customHeight="1" x14ac:dyDescent="0.2">
      <c r="A637" s="192"/>
      <c r="B637" s="258"/>
      <c r="C637" s="258"/>
      <c r="D637" s="192"/>
      <c r="E637" s="218"/>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spans="1:26" ht="17.25" customHeight="1" x14ac:dyDescent="0.2">
      <c r="A638" s="192"/>
      <c r="B638" s="258"/>
      <c r="C638" s="258"/>
      <c r="D638" s="192"/>
      <c r="E638" s="218"/>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spans="1:26" ht="17.25" customHeight="1" x14ac:dyDescent="0.2">
      <c r="A639" s="192"/>
      <c r="B639" s="258"/>
      <c r="C639" s="258"/>
      <c r="D639" s="192"/>
      <c r="E639" s="218"/>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spans="1:26" ht="17.25" customHeight="1" x14ac:dyDescent="0.2">
      <c r="A640" s="192"/>
      <c r="B640" s="258"/>
      <c r="C640" s="258"/>
      <c r="D640" s="192"/>
      <c r="E640" s="218"/>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spans="1:26" ht="17.25" customHeight="1" x14ac:dyDescent="0.2">
      <c r="A641" s="192"/>
      <c r="B641" s="258"/>
      <c r="C641" s="258"/>
      <c r="D641" s="192"/>
      <c r="E641" s="218"/>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spans="1:26" ht="17.25" customHeight="1" x14ac:dyDescent="0.2">
      <c r="A642" s="192"/>
      <c r="B642" s="258"/>
      <c r="C642" s="258"/>
      <c r="D642" s="192"/>
      <c r="E642" s="218"/>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spans="1:26" ht="17.25" customHeight="1" x14ac:dyDescent="0.2">
      <c r="A643" s="192"/>
      <c r="B643" s="258"/>
      <c r="C643" s="258"/>
      <c r="D643" s="192"/>
      <c r="E643" s="218"/>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spans="1:26" ht="17.25" customHeight="1" x14ac:dyDescent="0.2">
      <c r="A644" s="192"/>
      <c r="B644" s="258"/>
      <c r="C644" s="258"/>
      <c r="D644" s="192"/>
      <c r="E644" s="218"/>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spans="1:26" ht="17.25" customHeight="1" x14ac:dyDescent="0.2">
      <c r="A645" s="192"/>
      <c r="B645" s="258"/>
      <c r="C645" s="258"/>
      <c r="D645" s="192"/>
      <c r="E645" s="218"/>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spans="1:26" ht="17.25" customHeight="1" x14ac:dyDescent="0.2">
      <c r="A646" s="192"/>
      <c r="B646" s="258"/>
      <c r="C646" s="258"/>
      <c r="D646" s="192"/>
      <c r="E646" s="218"/>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spans="1:26" ht="17.25" customHeight="1" x14ac:dyDescent="0.2">
      <c r="A647" s="192"/>
      <c r="B647" s="258"/>
      <c r="C647" s="258"/>
      <c r="D647" s="192"/>
      <c r="E647" s="218"/>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spans="1:26" ht="17.25" customHeight="1" x14ac:dyDescent="0.2">
      <c r="A648" s="192"/>
      <c r="B648" s="258"/>
      <c r="C648" s="258"/>
      <c r="D648" s="192"/>
      <c r="E648" s="218"/>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spans="1:26" ht="17.25" customHeight="1" x14ac:dyDescent="0.2">
      <c r="A649" s="192"/>
      <c r="B649" s="258"/>
      <c r="C649" s="258"/>
      <c r="D649" s="192"/>
      <c r="E649" s="218"/>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spans="1:26" ht="17.25" customHeight="1" x14ac:dyDescent="0.2">
      <c r="A650" s="192"/>
      <c r="B650" s="258"/>
      <c r="C650" s="258"/>
      <c r="D650" s="192"/>
      <c r="E650" s="218"/>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spans="1:26" ht="17.25" customHeight="1" x14ac:dyDescent="0.2">
      <c r="A651" s="192"/>
      <c r="B651" s="258"/>
      <c r="C651" s="258"/>
      <c r="D651" s="192"/>
      <c r="E651" s="218"/>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spans="1:26" ht="17.25" customHeight="1" x14ac:dyDescent="0.2">
      <c r="A652" s="192"/>
      <c r="B652" s="258"/>
      <c r="C652" s="258"/>
      <c r="D652" s="192"/>
      <c r="E652" s="218"/>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spans="1:26" ht="17.25" customHeight="1" x14ac:dyDescent="0.2">
      <c r="A653" s="192"/>
      <c r="B653" s="258"/>
      <c r="C653" s="258"/>
      <c r="D653" s="192"/>
      <c r="E653" s="218"/>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spans="1:26" ht="17.25" customHeight="1" x14ac:dyDescent="0.2">
      <c r="A654" s="192"/>
      <c r="B654" s="258"/>
      <c r="C654" s="258"/>
      <c r="D654" s="192"/>
      <c r="E654" s="218"/>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spans="1:26" ht="17.25" customHeight="1" x14ac:dyDescent="0.2">
      <c r="A655" s="192"/>
      <c r="B655" s="258"/>
      <c r="C655" s="258"/>
      <c r="D655" s="192"/>
      <c r="E655" s="218"/>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spans="1:26" ht="17.25" customHeight="1" x14ac:dyDescent="0.2">
      <c r="A656" s="192"/>
      <c r="B656" s="258"/>
      <c r="C656" s="258"/>
      <c r="D656" s="192"/>
      <c r="E656" s="218"/>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spans="1:26" ht="17.25" customHeight="1" x14ac:dyDescent="0.2">
      <c r="A657" s="192"/>
      <c r="B657" s="258"/>
      <c r="C657" s="258"/>
      <c r="D657" s="192"/>
      <c r="E657" s="218"/>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spans="1:26" ht="17.25" customHeight="1" x14ac:dyDescent="0.2">
      <c r="A658" s="192"/>
      <c r="B658" s="258"/>
      <c r="C658" s="258"/>
      <c r="D658" s="192"/>
      <c r="E658" s="218"/>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spans="1:26" ht="17.25" customHeight="1" x14ac:dyDescent="0.2">
      <c r="A659" s="192"/>
      <c r="B659" s="258"/>
      <c r="C659" s="258"/>
      <c r="D659" s="192"/>
      <c r="E659" s="218"/>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spans="1:26" ht="17.25" customHeight="1" x14ac:dyDescent="0.2">
      <c r="A660" s="192"/>
      <c r="B660" s="258"/>
      <c r="C660" s="258"/>
      <c r="D660" s="192"/>
      <c r="E660" s="218"/>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spans="1:26" ht="17.25" customHeight="1" x14ac:dyDescent="0.2">
      <c r="A661" s="192"/>
      <c r="B661" s="258"/>
      <c r="C661" s="258"/>
      <c r="D661" s="192"/>
      <c r="E661" s="218"/>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spans="1:26" ht="17.25" customHeight="1" x14ac:dyDescent="0.2">
      <c r="A662" s="192"/>
      <c r="B662" s="258"/>
      <c r="C662" s="258"/>
      <c r="D662" s="192"/>
      <c r="E662" s="218"/>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spans="1:26" ht="17.25" customHeight="1" x14ac:dyDescent="0.2">
      <c r="A663" s="192"/>
      <c r="B663" s="258"/>
      <c r="C663" s="258"/>
      <c r="D663" s="192"/>
      <c r="E663" s="218"/>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spans="1:26" ht="17.25" customHeight="1" x14ac:dyDescent="0.2">
      <c r="A664" s="192"/>
      <c r="B664" s="258"/>
      <c r="C664" s="258"/>
      <c r="D664" s="192"/>
      <c r="E664" s="218"/>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spans="1:26" ht="17.25" customHeight="1" x14ac:dyDescent="0.2">
      <c r="A665" s="192"/>
      <c r="B665" s="258"/>
      <c r="C665" s="258"/>
      <c r="D665" s="192"/>
      <c r="E665" s="218"/>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spans="1:26" ht="17.25" customHeight="1" x14ac:dyDescent="0.2">
      <c r="A666" s="192"/>
      <c r="B666" s="258"/>
      <c r="C666" s="258"/>
      <c r="D666" s="192"/>
      <c r="E666" s="218"/>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spans="1:26" ht="17.25" customHeight="1" x14ac:dyDescent="0.2">
      <c r="A667" s="192"/>
      <c r="B667" s="258"/>
      <c r="C667" s="258"/>
      <c r="D667" s="192"/>
      <c r="E667" s="218"/>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spans="1:26" ht="17.25" customHeight="1" x14ac:dyDescent="0.2">
      <c r="A668" s="192"/>
      <c r="B668" s="258"/>
      <c r="C668" s="258"/>
      <c r="D668" s="192"/>
      <c r="E668" s="218"/>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spans="1:26" ht="17.25" customHeight="1" x14ac:dyDescent="0.2">
      <c r="A669" s="192"/>
      <c r="B669" s="258"/>
      <c r="C669" s="258"/>
      <c r="D669" s="192"/>
      <c r="E669" s="218"/>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spans="1:26" ht="17.25" customHeight="1" x14ac:dyDescent="0.2">
      <c r="A670" s="192"/>
      <c r="B670" s="258"/>
      <c r="C670" s="258"/>
      <c r="D670" s="192"/>
      <c r="E670" s="218"/>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spans="1:26" ht="17.25" customHeight="1" x14ac:dyDescent="0.2">
      <c r="A671" s="192"/>
      <c r="B671" s="258"/>
      <c r="C671" s="258"/>
      <c r="D671" s="192"/>
      <c r="E671" s="218"/>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spans="1:26" ht="17.25" customHeight="1" x14ac:dyDescent="0.2">
      <c r="A672" s="192"/>
      <c r="B672" s="258"/>
      <c r="C672" s="258"/>
      <c r="D672" s="192"/>
      <c r="E672" s="218"/>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spans="1:26" ht="17.25" customHeight="1" x14ac:dyDescent="0.2">
      <c r="A673" s="192"/>
      <c r="B673" s="258"/>
      <c r="C673" s="258"/>
      <c r="D673" s="192"/>
      <c r="E673" s="218"/>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spans="1:26" ht="17.25" customHeight="1" x14ac:dyDescent="0.2">
      <c r="A674" s="192"/>
      <c r="B674" s="258"/>
      <c r="C674" s="258"/>
      <c r="D674" s="192"/>
      <c r="E674" s="218"/>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spans="1:26" ht="17.25" customHeight="1" x14ac:dyDescent="0.2">
      <c r="A675" s="192"/>
      <c r="B675" s="258"/>
      <c r="C675" s="258"/>
      <c r="D675" s="192"/>
      <c r="E675" s="218"/>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spans="1:26" ht="17.25" customHeight="1" x14ac:dyDescent="0.2">
      <c r="A676" s="192"/>
      <c r="B676" s="258"/>
      <c r="C676" s="258"/>
      <c r="D676" s="192"/>
      <c r="E676" s="218"/>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spans="1:26" ht="17.25" customHeight="1" x14ac:dyDescent="0.2">
      <c r="A677" s="192"/>
      <c r="B677" s="258"/>
      <c r="C677" s="258"/>
      <c r="D677" s="192"/>
      <c r="E677" s="218"/>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spans="1:26" ht="17.25" customHeight="1" x14ac:dyDescent="0.2">
      <c r="A678" s="192"/>
      <c r="B678" s="258"/>
      <c r="C678" s="258"/>
      <c r="D678" s="192"/>
      <c r="E678" s="218"/>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spans="1:26" ht="17.25" customHeight="1" x14ac:dyDescent="0.2">
      <c r="A679" s="192"/>
      <c r="B679" s="258"/>
      <c r="C679" s="258"/>
      <c r="D679" s="192"/>
      <c r="E679" s="218"/>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spans="1:26" ht="17.25" customHeight="1" x14ac:dyDescent="0.2">
      <c r="A680" s="192"/>
      <c r="B680" s="258"/>
      <c r="C680" s="258"/>
      <c r="D680" s="192"/>
      <c r="E680" s="218"/>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spans="1:26" ht="17.25" customHeight="1" x14ac:dyDescent="0.2">
      <c r="A681" s="192"/>
      <c r="B681" s="258"/>
      <c r="C681" s="258"/>
      <c r="D681" s="192"/>
      <c r="E681" s="218"/>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spans="1:26" ht="17.25" customHeight="1" x14ac:dyDescent="0.2">
      <c r="A682" s="192"/>
      <c r="B682" s="258"/>
      <c r="C682" s="258"/>
      <c r="D682" s="192"/>
      <c r="E682" s="218"/>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spans="1:26" ht="17.25" customHeight="1" x14ac:dyDescent="0.2">
      <c r="A683" s="192"/>
      <c r="B683" s="258"/>
      <c r="C683" s="258"/>
      <c r="D683" s="192"/>
      <c r="E683" s="218"/>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spans="1:26" ht="17.25" customHeight="1" x14ac:dyDescent="0.2">
      <c r="A684" s="192"/>
      <c r="B684" s="258"/>
      <c r="C684" s="258"/>
      <c r="D684" s="192"/>
      <c r="E684" s="218"/>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spans="1:26" ht="17.25" customHeight="1" x14ac:dyDescent="0.2">
      <c r="A685" s="192"/>
      <c r="B685" s="258"/>
      <c r="C685" s="258"/>
      <c r="D685" s="192"/>
      <c r="E685" s="218"/>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spans="1:26" ht="17.25" customHeight="1" x14ac:dyDescent="0.2">
      <c r="A686" s="192"/>
      <c r="B686" s="258"/>
      <c r="C686" s="258"/>
      <c r="D686" s="192"/>
      <c r="E686" s="218"/>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spans="1:26" ht="17.25" customHeight="1" x14ac:dyDescent="0.2">
      <c r="A687" s="192"/>
      <c r="B687" s="258"/>
      <c r="C687" s="258"/>
      <c r="D687" s="192"/>
      <c r="E687" s="218"/>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spans="1:26" ht="17.25" customHeight="1" x14ac:dyDescent="0.2">
      <c r="A688" s="192"/>
      <c r="B688" s="258"/>
      <c r="C688" s="258"/>
      <c r="D688" s="192"/>
      <c r="E688" s="218"/>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spans="1:26" ht="17.25" customHeight="1" x14ac:dyDescent="0.2">
      <c r="A689" s="192"/>
      <c r="B689" s="258"/>
      <c r="C689" s="258"/>
      <c r="D689" s="192"/>
      <c r="E689" s="218"/>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spans="1:26" ht="17.25" customHeight="1" x14ac:dyDescent="0.2">
      <c r="A690" s="192"/>
      <c r="B690" s="258"/>
      <c r="C690" s="258"/>
      <c r="D690" s="192"/>
      <c r="E690" s="218"/>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spans="1:26" ht="17.25" customHeight="1" x14ac:dyDescent="0.2">
      <c r="A691" s="192"/>
      <c r="B691" s="258"/>
      <c r="C691" s="258"/>
      <c r="D691" s="192"/>
      <c r="E691" s="218"/>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spans="1:26" ht="17.25" customHeight="1" x14ac:dyDescent="0.2">
      <c r="A692" s="192"/>
      <c r="B692" s="258"/>
      <c r="C692" s="258"/>
      <c r="D692" s="192"/>
      <c r="E692" s="218"/>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spans="1:26" ht="17.25" customHeight="1" x14ac:dyDescent="0.2">
      <c r="A693" s="192"/>
      <c r="B693" s="258"/>
      <c r="C693" s="258"/>
      <c r="D693" s="192"/>
      <c r="E693" s="218"/>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spans="1:26" ht="17.25" customHeight="1" x14ac:dyDescent="0.2">
      <c r="A694" s="192"/>
      <c r="B694" s="258"/>
      <c r="C694" s="258"/>
      <c r="D694" s="192"/>
      <c r="E694" s="218"/>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spans="1:26" ht="17.25" customHeight="1" x14ac:dyDescent="0.2">
      <c r="A695" s="192"/>
      <c r="B695" s="258"/>
      <c r="C695" s="258"/>
      <c r="D695" s="192"/>
      <c r="E695" s="218"/>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spans="1:26" ht="17.25" customHeight="1" x14ac:dyDescent="0.2">
      <c r="A696" s="192"/>
      <c r="B696" s="258"/>
      <c r="C696" s="258"/>
      <c r="D696" s="192"/>
      <c r="E696" s="218"/>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spans="1:26" ht="17.25" customHeight="1" x14ac:dyDescent="0.2">
      <c r="A697" s="192"/>
      <c r="B697" s="258"/>
      <c r="C697" s="258"/>
      <c r="D697" s="192"/>
      <c r="E697" s="218"/>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spans="1:26" ht="17.25" customHeight="1" x14ac:dyDescent="0.2">
      <c r="A698" s="192"/>
      <c r="B698" s="258"/>
      <c r="C698" s="258"/>
      <c r="D698" s="192"/>
      <c r="E698" s="218"/>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spans="1:26" ht="17.25" customHeight="1" x14ac:dyDescent="0.2">
      <c r="A699" s="192"/>
      <c r="B699" s="258"/>
      <c r="C699" s="258"/>
      <c r="D699" s="192"/>
      <c r="E699" s="218"/>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spans="1:26" ht="17.25" customHeight="1" x14ac:dyDescent="0.2">
      <c r="A700" s="192"/>
      <c r="B700" s="258"/>
      <c r="C700" s="258"/>
      <c r="D700" s="192"/>
      <c r="E700" s="218"/>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spans="1:26" ht="17.25" customHeight="1" x14ac:dyDescent="0.2">
      <c r="A701" s="192"/>
      <c r="B701" s="258"/>
      <c r="C701" s="258"/>
      <c r="D701" s="192"/>
      <c r="E701" s="218"/>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spans="1:26" ht="17.25" customHeight="1" x14ac:dyDescent="0.2">
      <c r="A702" s="192"/>
      <c r="B702" s="258"/>
      <c r="C702" s="258"/>
      <c r="D702" s="192"/>
      <c r="E702" s="218"/>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spans="1:26" ht="17.25" customHeight="1" x14ac:dyDescent="0.2">
      <c r="A703" s="192"/>
      <c r="B703" s="258"/>
      <c r="C703" s="258"/>
      <c r="D703" s="192"/>
      <c r="E703" s="218"/>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spans="1:26" ht="17.25" customHeight="1" x14ac:dyDescent="0.2">
      <c r="A704" s="192"/>
      <c r="B704" s="258"/>
      <c r="C704" s="258"/>
      <c r="D704" s="192"/>
      <c r="E704" s="218"/>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spans="1:26" ht="17.25" customHeight="1" x14ac:dyDescent="0.2">
      <c r="A705" s="192"/>
      <c r="B705" s="258"/>
      <c r="C705" s="258"/>
      <c r="D705" s="192"/>
      <c r="E705" s="218"/>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spans="1:26" ht="17.25" customHeight="1" x14ac:dyDescent="0.2">
      <c r="A706" s="192"/>
      <c r="B706" s="258"/>
      <c r="C706" s="258"/>
      <c r="D706" s="192"/>
      <c r="E706" s="218"/>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spans="1:26" ht="17.25" customHeight="1" x14ac:dyDescent="0.2">
      <c r="A707" s="192"/>
      <c r="B707" s="258"/>
      <c r="C707" s="258"/>
      <c r="D707" s="192"/>
      <c r="E707" s="218"/>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spans="1:26" ht="17.25" customHeight="1" x14ac:dyDescent="0.2">
      <c r="A708" s="192"/>
      <c r="B708" s="258"/>
      <c r="C708" s="258"/>
      <c r="D708" s="192"/>
      <c r="E708" s="218"/>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spans="1:26" ht="17.25" customHeight="1" x14ac:dyDescent="0.2">
      <c r="A709" s="192"/>
      <c r="B709" s="258"/>
      <c r="C709" s="258"/>
      <c r="D709" s="192"/>
      <c r="E709" s="218"/>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spans="1:26" ht="17.25" customHeight="1" x14ac:dyDescent="0.2">
      <c r="A710" s="192"/>
      <c r="B710" s="258"/>
      <c r="C710" s="258"/>
      <c r="D710" s="192"/>
      <c r="E710" s="218"/>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spans="1:26" ht="17.25" customHeight="1" x14ac:dyDescent="0.2">
      <c r="A711" s="192"/>
      <c r="B711" s="258"/>
      <c r="C711" s="258"/>
      <c r="D711" s="192"/>
      <c r="E711" s="218"/>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spans="1:26" ht="17.25" customHeight="1" x14ac:dyDescent="0.2">
      <c r="A712" s="192"/>
      <c r="B712" s="258"/>
      <c r="C712" s="258"/>
      <c r="D712" s="192"/>
      <c r="E712" s="218"/>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spans="1:26" ht="17.25" customHeight="1" x14ac:dyDescent="0.2">
      <c r="A713" s="192"/>
      <c r="B713" s="258"/>
      <c r="C713" s="258"/>
      <c r="D713" s="192"/>
      <c r="E713" s="218"/>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spans="1:26" ht="17.25" customHeight="1" x14ac:dyDescent="0.2">
      <c r="A714" s="192"/>
      <c r="B714" s="258"/>
      <c r="C714" s="258"/>
      <c r="D714" s="192"/>
      <c r="E714" s="218"/>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spans="1:26" ht="17.25" customHeight="1" x14ac:dyDescent="0.2">
      <c r="A715" s="192"/>
      <c r="B715" s="258"/>
      <c r="C715" s="258"/>
      <c r="D715" s="192"/>
      <c r="E715" s="218"/>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spans="1:26" ht="17.25" customHeight="1" x14ac:dyDescent="0.2">
      <c r="A716" s="192"/>
      <c r="B716" s="258"/>
      <c r="C716" s="258"/>
      <c r="D716" s="192"/>
      <c r="E716" s="218"/>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spans="1:26" ht="17.25" customHeight="1" x14ac:dyDescent="0.2">
      <c r="A717" s="192"/>
      <c r="B717" s="258"/>
      <c r="C717" s="258"/>
      <c r="D717" s="192"/>
      <c r="E717" s="218"/>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spans="1:26" ht="17.25" customHeight="1" x14ac:dyDescent="0.2">
      <c r="A718" s="192"/>
      <c r="B718" s="258"/>
      <c r="C718" s="258"/>
      <c r="D718" s="192"/>
      <c r="E718" s="218"/>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spans="1:26" ht="17.25" customHeight="1" x14ac:dyDescent="0.2">
      <c r="A719" s="192"/>
      <c r="B719" s="258"/>
      <c r="C719" s="258"/>
      <c r="D719" s="192"/>
      <c r="E719" s="218"/>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spans="1:26" ht="17.25" customHeight="1" x14ac:dyDescent="0.2">
      <c r="A720" s="192"/>
      <c r="B720" s="258"/>
      <c r="C720" s="258"/>
      <c r="D720" s="192"/>
      <c r="E720" s="218"/>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spans="1:26" ht="17.25" customHeight="1" x14ac:dyDescent="0.2">
      <c r="A721" s="192"/>
      <c r="B721" s="258"/>
      <c r="C721" s="258"/>
      <c r="D721" s="192"/>
      <c r="E721" s="218"/>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spans="1:26" ht="17.25" customHeight="1" x14ac:dyDescent="0.2">
      <c r="A722" s="192"/>
      <c r="B722" s="258"/>
      <c r="C722" s="258"/>
      <c r="D722" s="192"/>
      <c r="E722" s="218"/>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spans="1:26" ht="17.25" customHeight="1" x14ac:dyDescent="0.2">
      <c r="A723" s="192"/>
      <c r="B723" s="258"/>
      <c r="C723" s="258"/>
      <c r="D723" s="192"/>
      <c r="E723" s="218"/>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spans="1:26" ht="17.25" customHeight="1" x14ac:dyDescent="0.2">
      <c r="A724" s="192"/>
      <c r="B724" s="258"/>
      <c r="C724" s="258"/>
      <c r="D724" s="192"/>
      <c r="E724" s="218"/>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spans="1:26" ht="17.25" customHeight="1" x14ac:dyDescent="0.2">
      <c r="A725" s="192"/>
      <c r="B725" s="258"/>
      <c r="C725" s="258"/>
      <c r="D725" s="192"/>
      <c r="E725" s="218"/>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spans="1:26" ht="17.25" customHeight="1" x14ac:dyDescent="0.2">
      <c r="A726" s="192"/>
      <c r="B726" s="258"/>
      <c r="C726" s="258"/>
      <c r="D726" s="192"/>
      <c r="E726" s="218"/>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spans="1:26" ht="17.25" customHeight="1" x14ac:dyDescent="0.2">
      <c r="A727" s="192"/>
      <c r="B727" s="258"/>
      <c r="C727" s="258"/>
      <c r="D727" s="192"/>
      <c r="E727" s="218"/>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spans="1:26" ht="17.25" customHeight="1" x14ac:dyDescent="0.2">
      <c r="A728" s="192"/>
      <c r="B728" s="258"/>
      <c r="C728" s="258"/>
      <c r="D728" s="192"/>
      <c r="E728" s="218"/>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spans="1:26" ht="17.25" customHeight="1" x14ac:dyDescent="0.2">
      <c r="A729" s="192"/>
      <c r="B729" s="258"/>
      <c r="C729" s="258"/>
      <c r="D729" s="192"/>
      <c r="E729" s="218"/>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spans="1:26" ht="17.25" customHeight="1" x14ac:dyDescent="0.2">
      <c r="A730" s="192"/>
      <c r="B730" s="258"/>
      <c r="C730" s="258"/>
      <c r="D730" s="192"/>
      <c r="E730" s="218"/>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spans="1:26" ht="17.25" customHeight="1" x14ac:dyDescent="0.2">
      <c r="A731" s="192"/>
      <c r="B731" s="258"/>
      <c r="C731" s="258"/>
      <c r="D731" s="192"/>
      <c r="E731" s="218"/>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spans="1:26" ht="17.25" customHeight="1" x14ac:dyDescent="0.2">
      <c r="A732" s="192"/>
      <c r="B732" s="258"/>
      <c r="C732" s="258"/>
      <c r="D732" s="192"/>
      <c r="E732" s="218"/>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spans="1:26" ht="17.25" customHeight="1" x14ac:dyDescent="0.2">
      <c r="A733" s="192"/>
      <c r="B733" s="258"/>
      <c r="C733" s="258"/>
      <c r="D733" s="192"/>
      <c r="E733" s="218"/>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spans="1:26" ht="17.25" customHeight="1" x14ac:dyDescent="0.2">
      <c r="A734" s="192"/>
      <c r="B734" s="258"/>
      <c r="C734" s="258"/>
      <c r="D734" s="192"/>
      <c r="E734" s="218"/>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spans="1:26" ht="17.25" customHeight="1" x14ac:dyDescent="0.2">
      <c r="A735" s="192"/>
      <c r="B735" s="258"/>
      <c r="C735" s="258"/>
      <c r="D735" s="192"/>
      <c r="E735" s="218"/>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spans="1:26" ht="17.25" customHeight="1" x14ac:dyDescent="0.2">
      <c r="A736" s="192"/>
      <c r="B736" s="258"/>
      <c r="C736" s="258"/>
      <c r="D736" s="192"/>
      <c r="E736" s="218"/>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spans="1:26" ht="17.25" customHeight="1" x14ac:dyDescent="0.2">
      <c r="A737" s="192"/>
      <c r="B737" s="258"/>
      <c r="C737" s="258"/>
      <c r="D737" s="192"/>
      <c r="E737" s="218"/>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spans="1:26" ht="17.25" customHeight="1" x14ac:dyDescent="0.2">
      <c r="A738" s="192"/>
      <c r="B738" s="258"/>
      <c r="C738" s="258"/>
      <c r="D738" s="192"/>
      <c r="E738" s="218"/>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spans="1:26" ht="17.25" customHeight="1" x14ac:dyDescent="0.2">
      <c r="A739" s="192"/>
      <c r="B739" s="258"/>
      <c r="C739" s="258"/>
      <c r="D739" s="192"/>
      <c r="E739" s="218"/>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spans="1:26" ht="17.25" customHeight="1" x14ac:dyDescent="0.2">
      <c r="A740" s="192"/>
      <c r="B740" s="258"/>
      <c r="C740" s="258"/>
      <c r="D740" s="192"/>
      <c r="E740" s="218"/>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spans="1:26" ht="17.25" customHeight="1" x14ac:dyDescent="0.2">
      <c r="A741" s="192"/>
      <c r="B741" s="258"/>
      <c r="C741" s="258"/>
      <c r="D741" s="192"/>
      <c r="E741" s="218"/>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spans="1:26" ht="17.25" customHeight="1" x14ac:dyDescent="0.2">
      <c r="A742" s="192"/>
      <c r="B742" s="258"/>
      <c r="C742" s="258"/>
      <c r="D742" s="192"/>
      <c r="E742" s="218"/>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spans="1:26" ht="17.25" customHeight="1" x14ac:dyDescent="0.2">
      <c r="A743" s="192"/>
      <c r="B743" s="258"/>
      <c r="C743" s="258"/>
      <c r="D743" s="192"/>
      <c r="E743" s="218"/>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spans="1:26" ht="17.25" customHeight="1" x14ac:dyDescent="0.2">
      <c r="A744" s="192"/>
      <c r="B744" s="258"/>
      <c r="C744" s="258"/>
      <c r="D744" s="192"/>
      <c r="E744" s="218"/>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spans="1:26" ht="17.25" customHeight="1" x14ac:dyDescent="0.2">
      <c r="A745" s="192"/>
      <c r="B745" s="258"/>
      <c r="C745" s="258"/>
      <c r="D745" s="192"/>
      <c r="E745" s="218"/>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spans="1:26" ht="17.25" customHeight="1" x14ac:dyDescent="0.2">
      <c r="A746" s="192"/>
      <c r="B746" s="258"/>
      <c r="C746" s="258"/>
      <c r="D746" s="192"/>
      <c r="E746" s="218"/>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spans="1:26" ht="17.25" customHeight="1" x14ac:dyDescent="0.2">
      <c r="A747" s="192"/>
      <c r="B747" s="258"/>
      <c r="C747" s="258"/>
      <c r="D747" s="192"/>
      <c r="E747" s="218"/>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spans="1:26" ht="17.25" customHeight="1" x14ac:dyDescent="0.2">
      <c r="A748" s="192"/>
      <c r="B748" s="258"/>
      <c r="C748" s="258"/>
      <c r="D748" s="192"/>
      <c r="E748" s="218"/>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spans="1:26" ht="17.25" customHeight="1" x14ac:dyDescent="0.2">
      <c r="A749" s="192"/>
      <c r="B749" s="258"/>
      <c r="C749" s="258"/>
      <c r="D749" s="192"/>
      <c r="E749" s="218"/>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spans="1:26" ht="17.25" customHeight="1" x14ac:dyDescent="0.2">
      <c r="A750" s="192"/>
      <c r="B750" s="258"/>
      <c r="C750" s="258"/>
      <c r="D750" s="192"/>
      <c r="E750" s="218"/>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spans="1:26" ht="17.25" customHeight="1" x14ac:dyDescent="0.2">
      <c r="A751" s="192"/>
      <c r="B751" s="258"/>
      <c r="C751" s="258"/>
      <c r="D751" s="192"/>
      <c r="E751" s="218"/>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spans="1:26" ht="17.25" customHeight="1" x14ac:dyDescent="0.2">
      <c r="A752" s="192"/>
      <c r="B752" s="258"/>
      <c r="C752" s="258"/>
      <c r="D752" s="192"/>
      <c r="E752" s="218"/>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spans="1:26" ht="17.25" customHeight="1" x14ac:dyDescent="0.2">
      <c r="A753" s="192"/>
      <c r="B753" s="258"/>
      <c r="C753" s="258"/>
      <c r="D753" s="192"/>
      <c r="E753" s="218"/>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spans="1:26" ht="17.25" customHeight="1" x14ac:dyDescent="0.2">
      <c r="A754" s="192"/>
      <c r="B754" s="258"/>
      <c r="C754" s="258"/>
      <c r="D754" s="192"/>
      <c r="E754" s="218"/>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spans="1:26" ht="17.25" customHeight="1" x14ac:dyDescent="0.2">
      <c r="A755" s="192"/>
      <c r="B755" s="258"/>
      <c r="C755" s="258"/>
      <c r="D755" s="192"/>
      <c r="E755" s="218"/>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spans="1:26" ht="17.25" customHeight="1" x14ac:dyDescent="0.2">
      <c r="A756" s="192"/>
      <c r="B756" s="258"/>
      <c r="C756" s="258"/>
      <c r="D756" s="192"/>
      <c r="E756" s="218"/>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spans="1:26" ht="17.25" customHeight="1" x14ac:dyDescent="0.2">
      <c r="A757" s="192"/>
      <c r="B757" s="258"/>
      <c r="C757" s="258"/>
      <c r="D757" s="192"/>
      <c r="E757" s="218"/>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spans="1:26" ht="17.25" customHeight="1" x14ac:dyDescent="0.2">
      <c r="A758" s="192"/>
      <c r="B758" s="258"/>
      <c r="C758" s="258"/>
      <c r="D758" s="192"/>
      <c r="E758" s="218"/>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spans="1:26" ht="17.25" customHeight="1" x14ac:dyDescent="0.2">
      <c r="A759" s="192"/>
      <c r="B759" s="258"/>
      <c r="C759" s="258"/>
      <c r="D759" s="192"/>
      <c r="E759" s="218"/>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spans="1:26" ht="17.25" customHeight="1" x14ac:dyDescent="0.2">
      <c r="A760" s="192"/>
      <c r="B760" s="258"/>
      <c r="C760" s="258"/>
      <c r="D760" s="192"/>
      <c r="E760" s="218"/>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spans="1:26" ht="17.25" customHeight="1" x14ac:dyDescent="0.2">
      <c r="A761" s="192"/>
      <c r="B761" s="258"/>
      <c r="C761" s="258"/>
      <c r="D761" s="192"/>
      <c r="E761" s="218"/>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spans="1:26" ht="17.25" customHeight="1" x14ac:dyDescent="0.2">
      <c r="A762" s="192"/>
      <c r="B762" s="258"/>
      <c r="C762" s="258"/>
      <c r="D762" s="192"/>
      <c r="E762" s="218"/>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spans="1:26" ht="17.25" customHeight="1" x14ac:dyDescent="0.2">
      <c r="A763" s="192"/>
      <c r="B763" s="258"/>
      <c r="C763" s="258"/>
      <c r="D763" s="192"/>
      <c r="E763" s="218"/>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spans="1:26" ht="17.25" customHeight="1" x14ac:dyDescent="0.2">
      <c r="A764" s="192"/>
      <c r="B764" s="258"/>
      <c r="C764" s="258"/>
      <c r="D764" s="192"/>
      <c r="E764" s="218"/>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spans="1:26" ht="17.25" customHeight="1" x14ac:dyDescent="0.2">
      <c r="A765" s="192"/>
      <c r="B765" s="258"/>
      <c r="C765" s="258"/>
      <c r="D765" s="192"/>
      <c r="E765" s="218"/>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spans="1:26" ht="17.25" customHeight="1" x14ac:dyDescent="0.2">
      <c r="A766" s="192"/>
      <c r="B766" s="258"/>
      <c r="C766" s="258"/>
      <c r="D766" s="192"/>
      <c r="E766" s="218"/>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spans="1:26" ht="17.25" customHeight="1" x14ac:dyDescent="0.2">
      <c r="A767" s="192"/>
      <c r="B767" s="258"/>
      <c r="C767" s="258"/>
      <c r="D767" s="192"/>
      <c r="E767" s="218"/>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spans="1:26" ht="17.25" customHeight="1" x14ac:dyDescent="0.2">
      <c r="A768" s="192"/>
      <c r="B768" s="258"/>
      <c r="C768" s="258"/>
      <c r="D768" s="192"/>
      <c r="E768" s="218"/>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spans="1:26" ht="17.25" customHeight="1" x14ac:dyDescent="0.2">
      <c r="A769" s="192"/>
      <c r="B769" s="258"/>
      <c r="C769" s="258"/>
      <c r="D769" s="192"/>
      <c r="E769" s="218"/>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spans="1:26" ht="17.25" customHeight="1" x14ac:dyDescent="0.2">
      <c r="A770" s="192"/>
      <c r="B770" s="258"/>
      <c r="C770" s="258"/>
      <c r="D770" s="192"/>
      <c r="E770" s="218"/>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spans="1:26" ht="17.25" customHeight="1" x14ac:dyDescent="0.2">
      <c r="A771" s="192"/>
      <c r="B771" s="258"/>
      <c r="C771" s="258"/>
      <c r="D771" s="192"/>
      <c r="E771" s="218"/>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spans="1:26" ht="17.25" customHeight="1" x14ac:dyDescent="0.2">
      <c r="A772" s="192"/>
      <c r="B772" s="258"/>
      <c r="C772" s="258"/>
      <c r="D772" s="192"/>
      <c r="E772" s="218"/>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spans="1:26" ht="17.25" customHeight="1" x14ac:dyDescent="0.2">
      <c r="A773" s="192"/>
      <c r="B773" s="258"/>
      <c r="C773" s="258"/>
      <c r="D773" s="192"/>
      <c r="E773" s="218"/>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spans="1:26" ht="17.25" customHeight="1" x14ac:dyDescent="0.2">
      <c r="A774" s="192"/>
      <c r="B774" s="258"/>
      <c r="C774" s="258"/>
      <c r="D774" s="192"/>
      <c r="E774" s="218"/>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spans="1:26" ht="17.25" customHeight="1" x14ac:dyDescent="0.2">
      <c r="A775" s="192"/>
      <c r="B775" s="258"/>
      <c r="C775" s="258"/>
      <c r="D775" s="192"/>
      <c r="E775" s="218"/>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spans="1:26" ht="17.25" customHeight="1" x14ac:dyDescent="0.2">
      <c r="A776" s="192"/>
      <c r="B776" s="258"/>
      <c r="C776" s="258"/>
      <c r="D776" s="192"/>
      <c r="E776" s="218"/>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spans="1:26" ht="17.25" customHeight="1" x14ac:dyDescent="0.2">
      <c r="A777" s="192"/>
      <c r="B777" s="258"/>
      <c r="C777" s="258"/>
      <c r="D777" s="192"/>
      <c r="E777" s="218"/>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spans="1:26" ht="17.25" customHeight="1" x14ac:dyDescent="0.2">
      <c r="A778" s="192"/>
      <c r="B778" s="258"/>
      <c r="C778" s="258"/>
      <c r="D778" s="192"/>
      <c r="E778" s="218"/>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spans="1:26" ht="17.25" customHeight="1" x14ac:dyDescent="0.2">
      <c r="A779" s="192"/>
      <c r="B779" s="258"/>
      <c r="C779" s="258"/>
      <c r="D779" s="192"/>
      <c r="E779" s="218"/>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spans="1:26" ht="17.25" customHeight="1" x14ac:dyDescent="0.2">
      <c r="A780" s="192"/>
      <c r="B780" s="258"/>
      <c r="C780" s="258"/>
      <c r="D780" s="192"/>
      <c r="E780" s="218"/>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spans="1:26" ht="17.25" customHeight="1" x14ac:dyDescent="0.2">
      <c r="A781" s="192"/>
      <c r="B781" s="258"/>
      <c r="C781" s="258"/>
      <c r="D781" s="192"/>
      <c r="E781" s="218"/>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spans="1:26" ht="17.25" customHeight="1" x14ac:dyDescent="0.2">
      <c r="A782" s="192"/>
      <c r="B782" s="258"/>
      <c r="C782" s="258"/>
      <c r="D782" s="192"/>
      <c r="E782" s="218"/>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spans="1:26" ht="17.25" customHeight="1" x14ac:dyDescent="0.2">
      <c r="A783" s="192"/>
      <c r="B783" s="258"/>
      <c r="C783" s="258"/>
      <c r="D783" s="192"/>
      <c r="E783" s="218"/>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spans="1:26" ht="17.25" customHeight="1" x14ac:dyDescent="0.2">
      <c r="A784" s="192"/>
      <c r="B784" s="258"/>
      <c r="C784" s="258"/>
      <c r="D784" s="192"/>
      <c r="E784" s="218"/>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spans="1:26" ht="17.25" customHeight="1" x14ac:dyDescent="0.2">
      <c r="A785" s="192"/>
      <c r="B785" s="258"/>
      <c r="C785" s="258"/>
      <c r="D785" s="192"/>
      <c r="E785" s="218"/>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spans="1:26" ht="17.25" customHeight="1" x14ac:dyDescent="0.2">
      <c r="A786" s="192"/>
      <c r="B786" s="258"/>
      <c r="C786" s="258"/>
      <c r="D786" s="192"/>
      <c r="E786" s="218"/>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spans="1:26" ht="17.25" customHeight="1" x14ac:dyDescent="0.2">
      <c r="A787" s="192"/>
      <c r="B787" s="258"/>
      <c r="C787" s="258"/>
      <c r="D787" s="192"/>
      <c r="E787" s="218"/>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spans="1:26" ht="17.25" customHeight="1" x14ac:dyDescent="0.2">
      <c r="A788" s="192"/>
      <c r="B788" s="258"/>
      <c r="C788" s="258"/>
      <c r="D788" s="192"/>
      <c r="E788" s="218"/>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spans="1:26" ht="17.25" customHeight="1" x14ac:dyDescent="0.2">
      <c r="A789" s="192"/>
      <c r="B789" s="258"/>
      <c r="C789" s="258"/>
      <c r="D789" s="192"/>
      <c r="E789" s="218"/>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spans="1:26" ht="17.25" customHeight="1" x14ac:dyDescent="0.2">
      <c r="A790" s="192"/>
      <c r="B790" s="258"/>
      <c r="C790" s="258"/>
      <c r="D790" s="192"/>
      <c r="E790" s="218"/>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spans="1:26" ht="17.25" customHeight="1" x14ac:dyDescent="0.2">
      <c r="A791" s="192"/>
      <c r="B791" s="258"/>
      <c r="C791" s="258"/>
      <c r="D791" s="192"/>
      <c r="E791" s="218"/>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spans="1:26" ht="17.25" customHeight="1" x14ac:dyDescent="0.2">
      <c r="A792" s="192"/>
      <c r="B792" s="258"/>
      <c r="C792" s="258"/>
      <c r="D792" s="192"/>
      <c r="E792" s="218"/>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spans="1:26" ht="17.25" customHeight="1" x14ac:dyDescent="0.2">
      <c r="A793" s="192"/>
      <c r="B793" s="258"/>
      <c r="C793" s="258"/>
      <c r="D793" s="192"/>
      <c r="E793" s="218"/>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spans="1:26" ht="17.25" customHeight="1" x14ac:dyDescent="0.2">
      <c r="A794" s="192"/>
      <c r="B794" s="258"/>
      <c r="C794" s="258"/>
      <c r="D794" s="192"/>
      <c r="E794" s="218"/>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spans="1:26" ht="17.25" customHeight="1" x14ac:dyDescent="0.2">
      <c r="A795" s="192"/>
      <c r="B795" s="258"/>
      <c r="C795" s="258"/>
      <c r="D795" s="192"/>
      <c r="E795" s="218"/>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spans="1:26" ht="17.25" customHeight="1" x14ac:dyDescent="0.2">
      <c r="A796" s="192"/>
      <c r="B796" s="258"/>
      <c r="C796" s="258"/>
      <c r="D796" s="192"/>
      <c r="E796" s="218"/>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spans="1:26" ht="17.25" customHeight="1" x14ac:dyDescent="0.2">
      <c r="A797" s="192"/>
      <c r="B797" s="258"/>
      <c r="C797" s="258"/>
      <c r="D797" s="192"/>
      <c r="E797" s="218"/>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spans="1:26" ht="17.25" customHeight="1" x14ac:dyDescent="0.2">
      <c r="A798" s="192"/>
      <c r="B798" s="258"/>
      <c r="C798" s="258"/>
      <c r="D798" s="192"/>
      <c r="E798" s="218"/>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spans="1:26" ht="17.25" customHeight="1" x14ac:dyDescent="0.2">
      <c r="A799" s="192"/>
      <c r="B799" s="258"/>
      <c r="C799" s="258"/>
      <c r="D799" s="192"/>
      <c r="E799" s="218"/>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spans="1:26" ht="17.25" customHeight="1" x14ac:dyDescent="0.2">
      <c r="A800" s="192"/>
      <c r="B800" s="258"/>
      <c r="C800" s="258"/>
      <c r="D800" s="192"/>
      <c r="E800" s="218"/>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spans="1:26" ht="17.25" customHeight="1" x14ac:dyDescent="0.2">
      <c r="A801" s="192"/>
      <c r="B801" s="258"/>
      <c r="C801" s="258"/>
      <c r="D801" s="192"/>
      <c r="E801" s="218"/>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spans="1:26" ht="17.25" customHeight="1" x14ac:dyDescent="0.2">
      <c r="A802" s="192"/>
      <c r="B802" s="258"/>
      <c r="C802" s="258"/>
      <c r="D802" s="192"/>
      <c r="E802" s="218"/>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spans="1:26" ht="17.25" customHeight="1" x14ac:dyDescent="0.2">
      <c r="A803" s="192"/>
      <c r="B803" s="258"/>
      <c r="C803" s="258"/>
      <c r="D803" s="192"/>
      <c r="E803" s="218"/>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spans="1:26" ht="17.25" customHeight="1" x14ac:dyDescent="0.2">
      <c r="A804" s="192"/>
      <c r="B804" s="258"/>
      <c r="C804" s="258"/>
      <c r="D804" s="192"/>
      <c r="E804" s="218"/>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spans="1:26" ht="17.25" customHeight="1" x14ac:dyDescent="0.2">
      <c r="A805" s="192"/>
      <c r="B805" s="258"/>
      <c r="C805" s="258"/>
      <c r="D805" s="192"/>
      <c r="E805" s="218"/>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spans="1:26" ht="17.25" customHeight="1" x14ac:dyDescent="0.2">
      <c r="A806" s="192"/>
      <c r="B806" s="258"/>
      <c r="C806" s="258"/>
      <c r="D806" s="192"/>
      <c r="E806" s="218"/>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spans="1:26" ht="17.25" customHeight="1" x14ac:dyDescent="0.2">
      <c r="A807" s="192"/>
      <c r="B807" s="258"/>
      <c r="C807" s="258"/>
      <c r="D807" s="192"/>
      <c r="E807" s="218"/>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spans="1:26" ht="17.25" customHeight="1" x14ac:dyDescent="0.2">
      <c r="A808" s="192"/>
      <c r="B808" s="258"/>
      <c r="C808" s="258"/>
      <c r="D808" s="192"/>
      <c r="E808" s="218"/>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spans="1:26" ht="17.25" customHeight="1" x14ac:dyDescent="0.2">
      <c r="A809" s="192"/>
      <c r="B809" s="258"/>
      <c r="C809" s="258"/>
      <c r="D809" s="192"/>
      <c r="E809" s="218"/>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spans="1:26" ht="17.25" customHeight="1" x14ac:dyDescent="0.2">
      <c r="A810" s="192"/>
      <c r="B810" s="258"/>
      <c r="C810" s="258"/>
      <c r="D810" s="192"/>
      <c r="E810" s="218"/>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spans="1:26" ht="17.25" customHeight="1" x14ac:dyDescent="0.2">
      <c r="A811" s="192"/>
      <c r="B811" s="258"/>
      <c r="C811" s="258"/>
      <c r="D811" s="192"/>
      <c r="E811" s="218"/>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spans="1:26" ht="17.25" customHeight="1" x14ac:dyDescent="0.2">
      <c r="A812" s="192"/>
      <c r="B812" s="258"/>
      <c r="C812" s="258"/>
      <c r="D812" s="192"/>
      <c r="E812" s="218"/>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spans="1:26" ht="17.25" customHeight="1" x14ac:dyDescent="0.2">
      <c r="A813" s="192"/>
      <c r="B813" s="258"/>
      <c r="C813" s="258"/>
      <c r="D813" s="192"/>
      <c r="E813" s="218"/>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spans="1:26" ht="17.25" customHeight="1" x14ac:dyDescent="0.2">
      <c r="A814" s="192"/>
      <c r="B814" s="258"/>
      <c r="C814" s="258"/>
      <c r="D814" s="192"/>
      <c r="E814" s="218"/>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spans="1:26" ht="17.25" customHeight="1" x14ac:dyDescent="0.2">
      <c r="A815" s="192"/>
      <c r="B815" s="258"/>
      <c r="C815" s="258"/>
      <c r="D815" s="192"/>
      <c r="E815" s="218"/>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spans="1:26" ht="17.25" customHeight="1" x14ac:dyDescent="0.2">
      <c r="A816" s="192"/>
      <c r="B816" s="258"/>
      <c r="C816" s="258"/>
      <c r="D816" s="192"/>
      <c r="E816" s="218"/>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spans="1:26" ht="17.25" customHeight="1" x14ac:dyDescent="0.2">
      <c r="A817" s="192"/>
      <c r="B817" s="258"/>
      <c r="C817" s="258"/>
      <c r="D817" s="192"/>
      <c r="E817" s="218"/>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spans="1:26" ht="17.25" customHeight="1" x14ac:dyDescent="0.2">
      <c r="A818" s="192"/>
      <c r="B818" s="258"/>
      <c r="C818" s="258"/>
      <c r="D818" s="192"/>
      <c r="E818" s="218"/>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spans="1:26" ht="17.25" customHeight="1" x14ac:dyDescent="0.2">
      <c r="A819" s="192"/>
      <c r="B819" s="258"/>
      <c r="C819" s="258"/>
      <c r="D819" s="192"/>
      <c r="E819" s="218"/>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spans="1:26" ht="17.25" customHeight="1" x14ac:dyDescent="0.2">
      <c r="A820" s="192"/>
      <c r="B820" s="258"/>
      <c r="C820" s="258"/>
      <c r="D820" s="192"/>
      <c r="E820" s="218"/>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spans="1:26" ht="17.25" customHeight="1" x14ac:dyDescent="0.2">
      <c r="A821" s="192"/>
      <c r="B821" s="258"/>
      <c r="C821" s="258"/>
      <c r="D821" s="192"/>
      <c r="E821" s="218"/>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spans="1:26" ht="17.25" customHeight="1" x14ac:dyDescent="0.2">
      <c r="A822" s="192"/>
      <c r="B822" s="258"/>
      <c r="C822" s="258"/>
      <c r="D822" s="192"/>
      <c r="E822" s="218"/>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spans="1:26" ht="17.25" customHeight="1" x14ac:dyDescent="0.2">
      <c r="A823" s="192"/>
      <c r="B823" s="258"/>
      <c r="C823" s="258"/>
      <c r="D823" s="192"/>
      <c r="E823" s="218"/>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spans="1:26" ht="17.25" customHeight="1" x14ac:dyDescent="0.2">
      <c r="A824" s="192"/>
      <c r="B824" s="258"/>
      <c r="C824" s="258"/>
      <c r="D824" s="192"/>
      <c r="E824" s="218"/>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spans="1:26" ht="17.25" customHeight="1" x14ac:dyDescent="0.2">
      <c r="A825" s="192"/>
      <c r="B825" s="258"/>
      <c r="C825" s="258"/>
      <c r="D825" s="192"/>
      <c r="E825" s="218"/>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spans="1:26" ht="17.25" customHeight="1" x14ac:dyDescent="0.2">
      <c r="A826" s="192"/>
      <c r="B826" s="258"/>
      <c r="C826" s="258"/>
      <c r="D826" s="192"/>
      <c r="E826" s="218"/>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spans="1:26" ht="17.25" customHeight="1" x14ac:dyDescent="0.2">
      <c r="A827" s="192"/>
      <c r="B827" s="258"/>
      <c r="C827" s="258"/>
      <c r="D827" s="192"/>
      <c r="E827" s="218"/>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spans="1:26" ht="17.25" customHeight="1" x14ac:dyDescent="0.2">
      <c r="A828" s="192"/>
      <c r="B828" s="258"/>
      <c r="C828" s="258"/>
      <c r="D828" s="192"/>
      <c r="E828" s="218"/>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spans="1:26" ht="17.25" customHeight="1" x14ac:dyDescent="0.2">
      <c r="A829" s="192"/>
      <c r="B829" s="258"/>
      <c r="C829" s="258"/>
      <c r="D829" s="192"/>
      <c r="E829" s="218"/>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spans="1:26" ht="17.25" customHeight="1" x14ac:dyDescent="0.2">
      <c r="A830" s="192"/>
      <c r="B830" s="258"/>
      <c r="C830" s="258"/>
      <c r="D830" s="192"/>
      <c r="E830" s="218"/>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spans="1:26" ht="17.25" customHeight="1" x14ac:dyDescent="0.2">
      <c r="A831" s="192"/>
      <c r="B831" s="258"/>
      <c r="C831" s="258"/>
      <c r="D831" s="192"/>
      <c r="E831" s="218"/>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spans="1:26" ht="17.25" customHeight="1" x14ac:dyDescent="0.2">
      <c r="A832" s="192"/>
      <c r="B832" s="258"/>
      <c r="C832" s="258"/>
      <c r="D832" s="192"/>
      <c r="E832" s="218"/>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spans="1:26" ht="17.25" customHeight="1" x14ac:dyDescent="0.2">
      <c r="A833" s="192"/>
      <c r="B833" s="258"/>
      <c r="C833" s="258"/>
      <c r="D833" s="192"/>
      <c r="E833" s="218"/>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spans="1:26" ht="17.25" customHeight="1" x14ac:dyDescent="0.2">
      <c r="A834" s="192"/>
      <c r="B834" s="258"/>
      <c r="C834" s="258"/>
      <c r="D834" s="192"/>
      <c r="E834" s="218"/>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spans="1:26" ht="17.25" customHeight="1" x14ac:dyDescent="0.2">
      <c r="A835" s="192"/>
      <c r="B835" s="258"/>
      <c r="C835" s="258"/>
      <c r="D835" s="192"/>
      <c r="E835" s="218"/>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spans="1:26" ht="17.25" customHeight="1" x14ac:dyDescent="0.2">
      <c r="A836" s="192"/>
      <c r="B836" s="258"/>
      <c r="C836" s="258"/>
      <c r="D836" s="192"/>
      <c r="E836" s="218"/>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spans="1:26" ht="17.25" customHeight="1" x14ac:dyDescent="0.2">
      <c r="A837" s="192"/>
      <c r="B837" s="258"/>
      <c r="C837" s="258"/>
      <c r="D837" s="192"/>
      <c r="E837" s="218"/>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spans="1:26" ht="17.25" customHeight="1" x14ac:dyDescent="0.2">
      <c r="A838" s="192"/>
      <c r="B838" s="258"/>
      <c r="C838" s="258"/>
      <c r="D838" s="192"/>
      <c r="E838" s="218"/>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spans="1:26" ht="17.25" customHeight="1" x14ac:dyDescent="0.2">
      <c r="A839" s="192"/>
      <c r="B839" s="258"/>
      <c r="C839" s="258"/>
      <c r="D839" s="192"/>
      <c r="E839" s="218"/>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spans="1:26" ht="17.25" customHeight="1" x14ac:dyDescent="0.2">
      <c r="A840" s="192"/>
      <c r="B840" s="258"/>
      <c r="C840" s="258"/>
      <c r="D840" s="192"/>
      <c r="E840" s="218"/>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spans="1:26" ht="17.25" customHeight="1" x14ac:dyDescent="0.2">
      <c r="A841" s="192"/>
      <c r="B841" s="258"/>
      <c r="C841" s="258"/>
      <c r="D841" s="192"/>
      <c r="E841" s="218"/>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spans="1:26" ht="17.25" customHeight="1" x14ac:dyDescent="0.2">
      <c r="A842" s="192"/>
      <c r="B842" s="258"/>
      <c r="C842" s="258"/>
      <c r="D842" s="192"/>
      <c r="E842" s="218"/>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spans="1:26" ht="17.25" customHeight="1" x14ac:dyDescent="0.2">
      <c r="A843" s="192"/>
      <c r="B843" s="258"/>
      <c r="C843" s="258"/>
      <c r="D843" s="192"/>
      <c r="E843" s="218"/>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spans="1:26" ht="17.25" customHeight="1" x14ac:dyDescent="0.2">
      <c r="A844" s="192"/>
      <c r="B844" s="258"/>
      <c r="C844" s="258"/>
      <c r="D844" s="192"/>
      <c r="E844" s="218"/>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spans="1:26" ht="17.25" customHeight="1" x14ac:dyDescent="0.2">
      <c r="A845" s="192"/>
      <c r="B845" s="258"/>
      <c r="C845" s="258"/>
      <c r="D845" s="192"/>
      <c r="E845" s="218"/>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spans="1:26" ht="17.25" customHeight="1" x14ac:dyDescent="0.2">
      <c r="A846" s="192"/>
      <c r="B846" s="258"/>
      <c r="C846" s="258"/>
      <c r="D846" s="192"/>
      <c r="E846" s="218"/>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spans="1:26" ht="17.25" customHeight="1" x14ac:dyDescent="0.2">
      <c r="A847" s="192"/>
      <c r="B847" s="258"/>
      <c r="C847" s="258"/>
      <c r="D847" s="192"/>
      <c r="E847" s="218"/>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spans="1:26" ht="17.25" customHeight="1" x14ac:dyDescent="0.2">
      <c r="A848" s="192"/>
      <c r="B848" s="258"/>
      <c r="C848" s="258"/>
      <c r="D848" s="192"/>
      <c r="E848" s="218"/>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spans="1:26" ht="17.25" customHeight="1" x14ac:dyDescent="0.2">
      <c r="A849" s="192"/>
      <c r="B849" s="258"/>
      <c r="C849" s="258"/>
      <c r="D849" s="192"/>
      <c r="E849" s="218"/>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spans="1:26" ht="17.25" customHeight="1" x14ac:dyDescent="0.2">
      <c r="A850" s="192"/>
      <c r="B850" s="258"/>
      <c r="C850" s="258"/>
      <c r="D850" s="192"/>
      <c r="E850" s="218"/>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spans="1:26" ht="17.25" customHeight="1" x14ac:dyDescent="0.2">
      <c r="A851" s="192"/>
      <c r="B851" s="258"/>
      <c r="C851" s="258"/>
      <c r="D851" s="192"/>
      <c r="E851" s="218"/>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spans="1:26" ht="17.25" customHeight="1" x14ac:dyDescent="0.2">
      <c r="A852" s="192"/>
      <c r="B852" s="258"/>
      <c r="C852" s="258"/>
      <c r="D852" s="192"/>
      <c r="E852" s="218"/>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spans="1:26" ht="17.25" customHeight="1" x14ac:dyDescent="0.2">
      <c r="A853" s="192"/>
      <c r="B853" s="258"/>
      <c r="C853" s="258"/>
      <c r="D853" s="192"/>
      <c r="E853" s="218"/>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spans="1:26" ht="17.25" customHeight="1" x14ac:dyDescent="0.2">
      <c r="A854" s="192"/>
      <c r="B854" s="258"/>
      <c r="C854" s="258"/>
      <c r="D854" s="192"/>
      <c r="E854" s="218"/>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spans="1:26" ht="17.25" customHeight="1" x14ac:dyDescent="0.2">
      <c r="A855" s="192"/>
      <c r="B855" s="258"/>
      <c r="C855" s="258"/>
      <c r="D855" s="192"/>
      <c r="E855" s="218"/>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spans="1:26" ht="17.25" customHeight="1" x14ac:dyDescent="0.2">
      <c r="A856" s="192"/>
      <c r="B856" s="258"/>
      <c r="C856" s="258"/>
      <c r="D856" s="192"/>
      <c r="E856" s="218"/>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spans="1:26" ht="17.25" customHeight="1" x14ac:dyDescent="0.2">
      <c r="A857" s="192"/>
      <c r="B857" s="258"/>
      <c r="C857" s="258"/>
      <c r="D857" s="192"/>
      <c r="E857" s="218"/>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spans="1:26" ht="17.25" customHeight="1" x14ac:dyDescent="0.2">
      <c r="A858" s="192"/>
      <c r="B858" s="258"/>
      <c r="C858" s="258"/>
      <c r="D858" s="192"/>
      <c r="E858" s="218"/>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spans="1:26" ht="17.25" customHeight="1" x14ac:dyDescent="0.2">
      <c r="A859" s="192"/>
      <c r="B859" s="258"/>
      <c r="C859" s="258"/>
      <c r="D859" s="192"/>
      <c r="E859" s="218"/>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spans="1:26" ht="17.25" customHeight="1" x14ac:dyDescent="0.2">
      <c r="A860" s="192"/>
      <c r="B860" s="258"/>
      <c r="C860" s="258"/>
      <c r="D860" s="192"/>
      <c r="E860" s="218"/>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spans="1:26" ht="17.25" customHeight="1" x14ac:dyDescent="0.2">
      <c r="A861" s="192"/>
      <c r="B861" s="258"/>
      <c r="C861" s="258"/>
      <c r="D861" s="192"/>
      <c r="E861" s="218"/>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spans="1:26" ht="17.25" customHeight="1" x14ac:dyDescent="0.2">
      <c r="A862" s="192"/>
      <c r="B862" s="258"/>
      <c r="C862" s="258"/>
      <c r="D862" s="192"/>
      <c r="E862" s="218"/>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spans="1:26" ht="17.25" customHeight="1" x14ac:dyDescent="0.2">
      <c r="A863" s="192"/>
      <c r="B863" s="258"/>
      <c r="C863" s="258"/>
      <c r="D863" s="192"/>
      <c r="E863" s="218"/>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spans="1:26" ht="17.25" customHeight="1" x14ac:dyDescent="0.2">
      <c r="A864" s="192"/>
      <c r="B864" s="258"/>
      <c r="C864" s="258"/>
      <c r="D864" s="192"/>
      <c r="E864" s="218"/>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spans="1:26" ht="17.25" customHeight="1" x14ac:dyDescent="0.2">
      <c r="A865" s="192"/>
      <c r="B865" s="258"/>
      <c r="C865" s="258"/>
      <c r="D865" s="192"/>
      <c r="E865" s="218"/>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spans="1:26" ht="17.25" customHeight="1" x14ac:dyDescent="0.2">
      <c r="A866" s="192"/>
      <c r="B866" s="258"/>
      <c r="C866" s="258"/>
      <c r="D866" s="192"/>
      <c r="E866" s="218"/>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spans="1:26" ht="17.25" customHeight="1" x14ac:dyDescent="0.2">
      <c r="A867" s="192"/>
      <c r="B867" s="258"/>
      <c r="C867" s="258"/>
      <c r="D867" s="192"/>
      <c r="E867" s="218"/>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spans="1:26" ht="17.25" customHeight="1" x14ac:dyDescent="0.2">
      <c r="A868" s="192"/>
      <c r="B868" s="258"/>
      <c r="C868" s="258"/>
      <c r="D868" s="192"/>
      <c r="E868" s="218"/>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spans="1:26" ht="17.25" customHeight="1" x14ac:dyDescent="0.2">
      <c r="A869" s="192"/>
      <c r="B869" s="258"/>
      <c r="C869" s="258"/>
      <c r="D869" s="192"/>
      <c r="E869" s="218"/>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spans="1:26" ht="17.25" customHeight="1" x14ac:dyDescent="0.2">
      <c r="A870" s="192"/>
      <c r="B870" s="258"/>
      <c r="C870" s="258"/>
      <c r="D870" s="192"/>
      <c r="E870" s="218"/>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spans="1:26" ht="17.25" customHeight="1" x14ac:dyDescent="0.2">
      <c r="A871" s="192"/>
      <c r="B871" s="258"/>
      <c r="C871" s="258"/>
      <c r="D871" s="192"/>
      <c r="E871" s="218"/>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spans="1:26" ht="17.25" customHeight="1" x14ac:dyDescent="0.2">
      <c r="A872" s="192"/>
      <c r="B872" s="258"/>
      <c r="C872" s="258"/>
      <c r="D872" s="192"/>
      <c r="E872" s="218"/>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spans="1:26" ht="17.25" customHeight="1" x14ac:dyDescent="0.2">
      <c r="A873" s="192"/>
      <c r="B873" s="258"/>
      <c r="C873" s="258"/>
      <c r="D873" s="192"/>
      <c r="E873" s="218"/>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spans="1:26" ht="17.25" customHeight="1" x14ac:dyDescent="0.2">
      <c r="A874" s="192"/>
      <c r="B874" s="258"/>
      <c r="C874" s="258"/>
      <c r="D874" s="192"/>
      <c r="E874" s="218"/>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spans="1:26" ht="17.25" customHeight="1" x14ac:dyDescent="0.2">
      <c r="A875" s="192"/>
      <c r="B875" s="258"/>
      <c r="C875" s="258"/>
      <c r="D875" s="192"/>
      <c r="E875" s="218"/>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spans="1:26" ht="17.25" customHeight="1" x14ac:dyDescent="0.2">
      <c r="A876" s="192"/>
      <c r="B876" s="258"/>
      <c r="C876" s="258"/>
      <c r="D876" s="192"/>
      <c r="E876" s="218"/>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spans="1:26" ht="17.25" customHeight="1" x14ac:dyDescent="0.2">
      <c r="A877" s="192"/>
      <c r="B877" s="258"/>
      <c r="C877" s="258"/>
      <c r="D877" s="192"/>
      <c r="E877" s="218"/>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spans="1:26" ht="17.25" customHeight="1" x14ac:dyDescent="0.2">
      <c r="A878" s="192"/>
      <c r="B878" s="258"/>
      <c r="C878" s="258"/>
      <c r="D878" s="192"/>
      <c r="E878" s="218"/>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spans="1:26" ht="17.25" customHeight="1" x14ac:dyDescent="0.2">
      <c r="A879" s="192"/>
      <c r="B879" s="258"/>
      <c r="C879" s="258"/>
      <c r="D879" s="192"/>
      <c r="E879" s="218"/>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spans="1:26" ht="17.25" customHeight="1" x14ac:dyDescent="0.2">
      <c r="A880" s="192"/>
      <c r="B880" s="258"/>
      <c r="C880" s="258"/>
      <c r="D880" s="192"/>
      <c r="E880" s="218"/>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spans="1:26" ht="17.25" customHeight="1" x14ac:dyDescent="0.2">
      <c r="A881" s="192"/>
      <c r="B881" s="258"/>
      <c r="C881" s="258"/>
      <c r="D881" s="192"/>
      <c r="E881" s="218"/>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spans="1:26" ht="17.25" customHeight="1" x14ac:dyDescent="0.2">
      <c r="A882" s="192"/>
      <c r="B882" s="258"/>
      <c r="C882" s="258"/>
      <c r="D882" s="192"/>
      <c r="E882" s="218"/>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spans="1:26" ht="17.25" customHeight="1" x14ac:dyDescent="0.2">
      <c r="A883" s="192"/>
      <c r="B883" s="258"/>
      <c r="C883" s="258"/>
      <c r="D883" s="192"/>
      <c r="E883" s="218"/>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spans="1:26" ht="17.25" customHeight="1" x14ac:dyDescent="0.2">
      <c r="A884" s="192"/>
      <c r="B884" s="258"/>
      <c r="C884" s="258"/>
      <c r="D884" s="192"/>
      <c r="E884" s="218"/>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spans="1:26" ht="17.25" customHeight="1" x14ac:dyDescent="0.2">
      <c r="A885" s="192"/>
      <c r="B885" s="258"/>
      <c r="C885" s="258"/>
      <c r="D885" s="192"/>
      <c r="E885" s="218"/>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spans="1:26" ht="17.25" customHeight="1" x14ac:dyDescent="0.2">
      <c r="A886" s="192"/>
      <c r="B886" s="258"/>
      <c r="C886" s="258"/>
      <c r="D886" s="192"/>
      <c r="E886" s="218"/>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spans="1:26" ht="17.25" customHeight="1" x14ac:dyDescent="0.2">
      <c r="A887" s="192"/>
      <c r="B887" s="258"/>
      <c r="C887" s="258"/>
      <c r="D887" s="192"/>
      <c r="E887" s="218"/>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spans="1:26" ht="17.25" customHeight="1" x14ac:dyDescent="0.2">
      <c r="A888" s="192"/>
      <c r="B888" s="258"/>
      <c r="C888" s="258"/>
      <c r="D888" s="192"/>
      <c r="E888" s="218"/>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spans="1:26" ht="17.25" customHeight="1" x14ac:dyDescent="0.2">
      <c r="A889" s="192"/>
      <c r="B889" s="258"/>
      <c r="C889" s="258"/>
      <c r="D889" s="192"/>
      <c r="E889" s="218"/>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spans="1:26" ht="17.25" customHeight="1" x14ac:dyDescent="0.2">
      <c r="A890" s="192"/>
      <c r="B890" s="258"/>
      <c r="C890" s="258"/>
      <c r="D890" s="192"/>
      <c r="E890" s="218"/>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spans="1:26" ht="17.25" customHeight="1" x14ac:dyDescent="0.2">
      <c r="A891" s="192"/>
      <c r="B891" s="258"/>
      <c r="C891" s="258"/>
      <c r="D891" s="192"/>
      <c r="E891" s="218"/>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spans="1:26" ht="17.25" customHeight="1" x14ac:dyDescent="0.2">
      <c r="A892" s="192"/>
      <c r="B892" s="258"/>
      <c r="C892" s="258"/>
      <c r="D892" s="192"/>
      <c r="E892" s="218"/>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spans="1:26" ht="17.25" customHeight="1" x14ac:dyDescent="0.2">
      <c r="A893" s="192"/>
      <c r="B893" s="258"/>
      <c r="C893" s="258"/>
      <c r="D893" s="192"/>
      <c r="E893" s="218"/>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spans="1:26" ht="17.25" customHeight="1" x14ac:dyDescent="0.2">
      <c r="A894" s="192"/>
      <c r="B894" s="258"/>
      <c r="C894" s="258"/>
      <c r="D894" s="192"/>
      <c r="E894" s="218"/>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spans="1:26" ht="17.25" customHeight="1" x14ac:dyDescent="0.2">
      <c r="A895" s="192"/>
      <c r="B895" s="258"/>
      <c r="C895" s="258"/>
      <c r="D895" s="192"/>
      <c r="E895" s="218"/>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spans="1:26" ht="17.25" customHeight="1" x14ac:dyDescent="0.2">
      <c r="A896" s="192"/>
      <c r="B896" s="258"/>
      <c r="C896" s="258"/>
      <c r="D896" s="192"/>
      <c r="E896" s="218"/>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spans="1:26" ht="17.25" customHeight="1" x14ac:dyDescent="0.2">
      <c r="A897" s="192"/>
      <c r="B897" s="258"/>
      <c r="C897" s="258"/>
      <c r="D897" s="192"/>
      <c r="E897" s="218"/>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spans="1:26" ht="17.25" customHeight="1" x14ac:dyDescent="0.2">
      <c r="A898" s="192"/>
      <c r="B898" s="258"/>
      <c r="C898" s="258"/>
      <c r="D898" s="192"/>
      <c r="E898" s="218"/>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spans="1:26" ht="17.25" customHeight="1" x14ac:dyDescent="0.2">
      <c r="A899" s="192"/>
      <c r="B899" s="258"/>
      <c r="C899" s="258"/>
      <c r="D899" s="192"/>
      <c r="E899" s="218"/>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spans="1:26" ht="17.25" customHeight="1" x14ac:dyDescent="0.2">
      <c r="A900" s="192"/>
      <c r="B900" s="258"/>
      <c r="C900" s="258"/>
      <c r="D900" s="192"/>
      <c r="E900" s="218"/>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spans="1:26" ht="17.25" customHeight="1" x14ac:dyDescent="0.2">
      <c r="A901" s="192"/>
      <c r="B901" s="258"/>
      <c r="C901" s="258"/>
      <c r="D901" s="192"/>
      <c r="E901" s="218"/>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spans="1:26" ht="17.25" customHeight="1" x14ac:dyDescent="0.2">
      <c r="A902" s="192"/>
      <c r="B902" s="258"/>
      <c r="C902" s="258"/>
      <c r="D902" s="192"/>
      <c r="E902" s="218"/>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spans="1:26" ht="17.25" customHeight="1" x14ac:dyDescent="0.2">
      <c r="A903" s="192"/>
      <c r="B903" s="258"/>
      <c r="C903" s="258"/>
      <c r="D903" s="192"/>
      <c r="E903" s="218"/>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spans="1:26" ht="17.25" customHeight="1" x14ac:dyDescent="0.2">
      <c r="A904" s="192"/>
      <c r="B904" s="258"/>
      <c r="C904" s="258"/>
      <c r="D904" s="192"/>
      <c r="E904" s="218"/>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spans="1:26" ht="17.25" customHeight="1" x14ac:dyDescent="0.2">
      <c r="A905" s="192"/>
      <c r="B905" s="258"/>
      <c r="C905" s="258"/>
      <c r="D905" s="192"/>
      <c r="E905" s="218"/>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spans="1:26" ht="17.25" customHeight="1" x14ac:dyDescent="0.2">
      <c r="A906" s="192"/>
      <c r="B906" s="258"/>
      <c r="C906" s="258"/>
      <c r="D906" s="192"/>
      <c r="E906" s="218"/>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spans="1:26" ht="17.25" customHeight="1" x14ac:dyDescent="0.2">
      <c r="A907" s="192"/>
      <c r="B907" s="258"/>
      <c r="C907" s="258"/>
      <c r="D907" s="192"/>
      <c r="E907" s="218"/>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spans="1:26" ht="17.25" customHeight="1" x14ac:dyDescent="0.2">
      <c r="A908" s="192"/>
      <c r="B908" s="258"/>
      <c r="C908" s="258"/>
      <c r="D908" s="192"/>
      <c r="E908" s="218"/>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spans="1:26" ht="17.25" customHeight="1" x14ac:dyDescent="0.2">
      <c r="A909" s="192"/>
      <c r="B909" s="258"/>
      <c r="C909" s="258"/>
      <c r="D909" s="192"/>
      <c r="E909" s="218"/>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spans="1:26" ht="17.25" customHeight="1" x14ac:dyDescent="0.2">
      <c r="A910" s="192"/>
      <c r="B910" s="258"/>
      <c r="C910" s="258"/>
      <c r="D910" s="192"/>
      <c r="E910" s="218"/>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spans="1:26" ht="17.25" customHeight="1" x14ac:dyDescent="0.2">
      <c r="A911" s="192"/>
      <c r="B911" s="258"/>
      <c r="C911" s="258"/>
      <c r="D911" s="192"/>
      <c r="E911" s="218"/>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spans="1:26" ht="17.25" customHeight="1" x14ac:dyDescent="0.2">
      <c r="A912" s="192"/>
      <c r="B912" s="258"/>
      <c r="C912" s="258"/>
      <c r="D912" s="192"/>
      <c r="E912" s="218"/>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spans="1:26" ht="17.25" customHeight="1" x14ac:dyDescent="0.2">
      <c r="A913" s="192"/>
      <c r="B913" s="258"/>
      <c r="C913" s="258"/>
      <c r="D913" s="192"/>
      <c r="E913" s="218"/>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spans="1:26" ht="17.25" customHeight="1" x14ac:dyDescent="0.2">
      <c r="A914" s="192"/>
      <c r="B914" s="258"/>
      <c r="C914" s="258"/>
      <c r="D914" s="192"/>
      <c r="E914" s="218"/>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spans="1:26" ht="17.25" customHeight="1" x14ac:dyDescent="0.2">
      <c r="A915" s="192"/>
      <c r="B915" s="258"/>
      <c r="C915" s="258"/>
      <c r="D915" s="192"/>
      <c r="E915" s="218"/>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spans="1:26" ht="17.25" customHeight="1" x14ac:dyDescent="0.2">
      <c r="A916" s="192"/>
      <c r="B916" s="258"/>
      <c r="C916" s="258"/>
      <c r="D916" s="192"/>
      <c r="E916" s="218"/>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spans="1:26" ht="17.25" customHeight="1" x14ac:dyDescent="0.2">
      <c r="A917" s="192"/>
      <c r="B917" s="258"/>
      <c r="C917" s="258"/>
      <c r="D917" s="192"/>
      <c r="E917" s="218"/>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spans="1:26" ht="17.25" customHeight="1" x14ac:dyDescent="0.2">
      <c r="A918" s="192"/>
      <c r="B918" s="258"/>
      <c r="C918" s="258"/>
      <c r="D918" s="192"/>
      <c r="E918" s="218"/>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spans="1:26" ht="17.25" customHeight="1" x14ac:dyDescent="0.2">
      <c r="A919" s="192"/>
      <c r="B919" s="258"/>
      <c r="C919" s="258"/>
      <c r="D919" s="192"/>
      <c r="E919" s="218"/>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spans="1:26" ht="17.25" customHeight="1" x14ac:dyDescent="0.2">
      <c r="A920" s="192"/>
      <c r="B920" s="258"/>
      <c r="C920" s="258"/>
      <c r="D920" s="192"/>
      <c r="E920" s="218"/>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spans="1:26" ht="17.25" customHeight="1" x14ac:dyDescent="0.2">
      <c r="A921" s="192"/>
      <c r="B921" s="258"/>
      <c r="C921" s="258"/>
      <c r="D921" s="192"/>
      <c r="E921" s="218"/>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spans="1:26" ht="17.25" customHeight="1" x14ac:dyDescent="0.2">
      <c r="A922" s="192"/>
      <c r="B922" s="258"/>
      <c r="C922" s="258"/>
      <c r="D922" s="192"/>
      <c r="E922" s="218"/>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spans="1:26" ht="17.25" customHeight="1" x14ac:dyDescent="0.2">
      <c r="A923" s="192"/>
      <c r="B923" s="258"/>
      <c r="C923" s="258"/>
      <c r="D923" s="192"/>
      <c r="E923" s="218"/>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spans="1:26" ht="17.25" customHeight="1" x14ac:dyDescent="0.2">
      <c r="A924" s="192"/>
      <c r="B924" s="258"/>
      <c r="C924" s="258"/>
      <c r="D924" s="192"/>
      <c r="E924" s="218"/>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spans="1:26" ht="17.25" customHeight="1" x14ac:dyDescent="0.2">
      <c r="A925" s="192"/>
      <c r="B925" s="258"/>
      <c r="C925" s="258"/>
      <c r="D925" s="192"/>
      <c r="E925" s="218"/>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spans="1:26" ht="17.25" customHeight="1" x14ac:dyDescent="0.2">
      <c r="A926" s="192"/>
      <c r="B926" s="258"/>
      <c r="C926" s="258"/>
      <c r="D926" s="192"/>
      <c r="E926" s="218"/>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spans="1:26" ht="17.25" customHeight="1" x14ac:dyDescent="0.2">
      <c r="A927" s="192"/>
      <c r="B927" s="258"/>
      <c r="C927" s="258"/>
      <c r="D927" s="192"/>
      <c r="E927" s="218"/>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spans="1:26" ht="17.25" customHeight="1" x14ac:dyDescent="0.2">
      <c r="A928" s="192"/>
      <c r="B928" s="258"/>
      <c r="C928" s="258"/>
      <c r="D928" s="192"/>
      <c r="E928" s="218"/>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spans="1:26" ht="17.25" customHeight="1" x14ac:dyDescent="0.2">
      <c r="A929" s="192"/>
      <c r="B929" s="258"/>
      <c r="C929" s="258"/>
      <c r="D929" s="192"/>
      <c r="E929" s="218"/>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spans="1:26" ht="17.25" customHeight="1" x14ac:dyDescent="0.2">
      <c r="A930" s="192"/>
      <c r="B930" s="258"/>
      <c r="C930" s="258"/>
      <c r="D930" s="192"/>
      <c r="E930" s="218"/>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spans="1:26" ht="17.25" customHeight="1" x14ac:dyDescent="0.2">
      <c r="A931" s="192"/>
      <c r="B931" s="258"/>
      <c r="C931" s="258"/>
      <c r="D931" s="192"/>
      <c r="E931" s="218"/>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spans="1:26" ht="17.25" customHeight="1" x14ac:dyDescent="0.2">
      <c r="A932" s="192"/>
      <c r="B932" s="258"/>
      <c r="C932" s="258"/>
      <c r="D932" s="192"/>
      <c r="E932" s="218"/>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spans="1:26" ht="17.25" customHeight="1" x14ac:dyDescent="0.2">
      <c r="A933" s="192"/>
      <c r="B933" s="258"/>
      <c r="C933" s="258"/>
      <c r="D933" s="192"/>
      <c r="E933" s="218"/>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spans="1:26" ht="17.25" customHeight="1" x14ac:dyDescent="0.2">
      <c r="A934" s="192"/>
      <c r="B934" s="258"/>
      <c r="C934" s="258"/>
      <c r="D934" s="192"/>
      <c r="E934" s="218"/>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spans="1:26" ht="17.25" customHeight="1" x14ac:dyDescent="0.2">
      <c r="A935" s="192"/>
      <c r="B935" s="258"/>
      <c r="C935" s="258"/>
      <c r="D935" s="192"/>
      <c r="E935" s="218"/>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spans="1:26" ht="17.25" customHeight="1" x14ac:dyDescent="0.2">
      <c r="A936" s="192"/>
      <c r="B936" s="258"/>
      <c r="C936" s="258"/>
      <c r="D936" s="192"/>
      <c r="E936" s="218"/>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spans="1:26" ht="17.25" customHeight="1" x14ac:dyDescent="0.2">
      <c r="A937" s="192"/>
      <c r="B937" s="258"/>
      <c r="C937" s="258"/>
      <c r="D937" s="192"/>
      <c r="E937" s="218"/>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spans="1:26" ht="17.25" customHeight="1" x14ac:dyDescent="0.2">
      <c r="A938" s="192"/>
      <c r="B938" s="258"/>
      <c r="C938" s="258"/>
      <c r="D938" s="192"/>
      <c r="E938" s="218"/>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spans="1:26" ht="17.25" customHeight="1" x14ac:dyDescent="0.2">
      <c r="A939" s="192"/>
      <c r="B939" s="258"/>
      <c r="C939" s="258"/>
      <c r="D939" s="192"/>
      <c r="E939" s="218"/>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spans="1:26" ht="17.25" customHeight="1" x14ac:dyDescent="0.2">
      <c r="A940" s="192"/>
      <c r="B940" s="258"/>
      <c r="C940" s="258"/>
      <c r="D940" s="192"/>
      <c r="E940" s="218"/>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spans="1:26" ht="17.25" customHeight="1" x14ac:dyDescent="0.2">
      <c r="A941" s="192"/>
      <c r="B941" s="258"/>
      <c r="C941" s="258"/>
      <c r="D941" s="192"/>
      <c r="E941" s="218"/>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spans="1:26" ht="17.25" customHeight="1" x14ac:dyDescent="0.2">
      <c r="A942" s="192"/>
      <c r="B942" s="258"/>
      <c r="C942" s="258"/>
      <c r="D942" s="192"/>
      <c r="E942" s="218"/>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spans="1:26" ht="17.25" customHeight="1" x14ac:dyDescent="0.2">
      <c r="A943" s="192"/>
      <c r="B943" s="258"/>
      <c r="C943" s="258"/>
      <c r="D943" s="192"/>
      <c r="E943" s="218"/>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spans="1:26" ht="17.25" customHeight="1" x14ac:dyDescent="0.2">
      <c r="A944" s="192"/>
      <c r="B944" s="258"/>
      <c r="C944" s="258"/>
      <c r="D944" s="192"/>
      <c r="E944" s="218"/>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spans="1:26" ht="17.25" customHeight="1" x14ac:dyDescent="0.2">
      <c r="A945" s="192"/>
      <c r="B945" s="258"/>
      <c r="C945" s="258"/>
      <c r="D945" s="192"/>
      <c r="E945" s="218"/>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spans="1:26" ht="17.25" customHeight="1" x14ac:dyDescent="0.2">
      <c r="A946" s="192"/>
      <c r="B946" s="258"/>
      <c r="C946" s="258"/>
      <c r="D946" s="192"/>
      <c r="E946" s="218"/>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spans="1:26" ht="17.25" customHeight="1" x14ac:dyDescent="0.2">
      <c r="A947" s="192"/>
      <c r="B947" s="258"/>
      <c r="C947" s="258"/>
      <c r="D947" s="192"/>
      <c r="E947" s="218"/>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spans="1:26" ht="17.25" customHeight="1" x14ac:dyDescent="0.2">
      <c r="A948" s="192"/>
      <c r="B948" s="258"/>
      <c r="C948" s="258"/>
      <c r="D948" s="192"/>
      <c r="E948" s="218"/>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spans="1:26" ht="17.25" customHeight="1" x14ac:dyDescent="0.2">
      <c r="A949" s="192"/>
      <c r="B949" s="258"/>
      <c r="C949" s="258"/>
      <c r="D949" s="192"/>
      <c r="E949" s="218"/>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spans="1:26" ht="17.25" customHeight="1" x14ac:dyDescent="0.2">
      <c r="A950" s="192"/>
      <c r="B950" s="258"/>
      <c r="C950" s="258"/>
      <c r="D950" s="192"/>
      <c r="E950" s="218"/>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spans="1:26" ht="17.25" customHeight="1" x14ac:dyDescent="0.2">
      <c r="A951" s="192"/>
      <c r="B951" s="258"/>
      <c r="C951" s="258"/>
      <c r="D951" s="192"/>
      <c r="E951" s="218"/>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spans="1:26" ht="17.25" customHeight="1" x14ac:dyDescent="0.2">
      <c r="A952" s="192"/>
      <c r="B952" s="258"/>
      <c r="C952" s="258"/>
      <c r="D952" s="192"/>
      <c r="E952" s="218"/>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spans="1:26" ht="17.25" customHeight="1" x14ac:dyDescent="0.2">
      <c r="A953" s="192"/>
      <c r="B953" s="258"/>
      <c r="C953" s="258"/>
      <c r="D953" s="192"/>
      <c r="E953" s="218"/>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spans="1:26" ht="17.25" customHeight="1" x14ac:dyDescent="0.2">
      <c r="A954" s="192"/>
      <c r="B954" s="258"/>
      <c r="C954" s="258"/>
      <c r="D954" s="192"/>
      <c r="E954" s="218"/>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spans="1:26" ht="17.25" customHeight="1" x14ac:dyDescent="0.2">
      <c r="A955" s="192"/>
      <c r="B955" s="258"/>
      <c r="C955" s="258"/>
      <c r="D955" s="192"/>
      <c r="E955" s="218"/>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spans="1:26" ht="17.25" customHeight="1" x14ac:dyDescent="0.2">
      <c r="A956" s="192"/>
      <c r="B956" s="258"/>
      <c r="C956" s="258"/>
      <c r="D956" s="192"/>
      <c r="E956" s="218"/>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spans="1:26" ht="17.25" customHeight="1" x14ac:dyDescent="0.2">
      <c r="A957" s="192"/>
      <c r="B957" s="258"/>
      <c r="C957" s="258"/>
      <c r="D957" s="192"/>
      <c r="E957" s="218"/>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spans="1:26" ht="17.25" customHeight="1" x14ac:dyDescent="0.2">
      <c r="A958" s="192"/>
      <c r="B958" s="258"/>
      <c r="C958" s="258"/>
      <c r="D958" s="192"/>
      <c r="E958" s="218"/>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spans="1:26" ht="17.25" customHeight="1" x14ac:dyDescent="0.2">
      <c r="A959" s="192"/>
      <c r="B959" s="258"/>
      <c r="C959" s="258"/>
      <c r="D959" s="192"/>
      <c r="E959" s="218"/>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spans="1:26" ht="17.25" customHeight="1" x14ac:dyDescent="0.2">
      <c r="A960" s="192"/>
      <c r="B960" s="258"/>
      <c r="C960" s="258"/>
      <c r="D960" s="192"/>
      <c r="E960" s="218"/>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spans="1:26" ht="17.25" customHeight="1" x14ac:dyDescent="0.2">
      <c r="A961" s="192"/>
      <c r="B961" s="258"/>
      <c r="C961" s="258"/>
      <c r="D961" s="192"/>
      <c r="E961" s="218"/>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spans="1:26" ht="17.25" customHeight="1" x14ac:dyDescent="0.2">
      <c r="A962" s="192"/>
      <c r="B962" s="258"/>
      <c r="C962" s="258"/>
      <c r="D962" s="192"/>
      <c r="E962" s="218"/>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spans="1:26" ht="17.25" customHeight="1" x14ac:dyDescent="0.2">
      <c r="A963" s="192"/>
      <c r="B963" s="258"/>
      <c r="C963" s="258"/>
      <c r="D963" s="192"/>
      <c r="E963" s="218"/>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spans="1:26" ht="17.25" customHeight="1" x14ac:dyDescent="0.2">
      <c r="A964" s="192"/>
      <c r="B964" s="258"/>
      <c r="C964" s="258"/>
      <c r="D964" s="192"/>
      <c r="E964" s="218"/>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spans="1:26" ht="17.25" customHeight="1" x14ac:dyDescent="0.2">
      <c r="A965" s="192"/>
      <c r="B965" s="258"/>
      <c r="C965" s="258"/>
      <c r="D965" s="192"/>
      <c r="E965" s="218"/>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spans="1:26" ht="17.25" customHeight="1" x14ac:dyDescent="0.2">
      <c r="A966" s="192"/>
      <c r="B966" s="258"/>
      <c r="C966" s="258"/>
      <c r="D966" s="192"/>
      <c r="E966" s="218"/>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spans="1:26" ht="17.25" customHeight="1" x14ac:dyDescent="0.2">
      <c r="A967" s="192"/>
      <c r="B967" s="258"/>
      <c r="C967" s="258"/>
      <c r="D967" s="192"/>
      <c r="E967" s="218"/>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spans="1:26" ht="17.25" customHeight="1" x14ac:dyDescent="0.2">
      <c r="A968" s="192"/>
      <c r="B968" s="258"/>
      <c r="C968" s="258"/>
      <c r="D968" s="192"/>
      <c r="E968" s="218"/>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spans="1:26" ht="17.25" customHeight="1" x14ac:dyDescent="0.2">
      <c r="A969" s="192"/>
      <c r="B969" s="258"/>
      <c r="C969" s="258"/>
      <c r="D969" s="192"/>
      <c r="E969" s="218"/>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spans="1:26" ht="17.25" customHeight="1" x14ac:dyDescent="0.2">
      <c r="A970" s="192"/>
      <c r="B970" s="258"/>
      <c r="C970" s="258"/>
      <c r="D970" s="192"/>
      <c r="E970" s="218"/>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spans="1:26" ht="17.25" customHeight="1" x14ac:dyDescent="0.2">
      <c r="A971" s="192"/>
      <c r="B971" s="258"/>
      <c r="C971" s="258"/>
      <c r="D971" s="192"/>
      <c r="E971" s="218"/>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spans="1:26" ht="17.25" customHeight="1" x14ac:dyDescent="0.2">
      <c r="A972" s="192"/>
      <c r="B972" s="258"/>
      <c r="C972" s="258"/>
      <c r="D972" s="192"/>
      <c r="E972" s="218"/>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spans="1:26" ht="17.25" customHeight="1" x14ac:dyDescent="0.2">
      <c r="A973" s="192"/>
      <c r="B973" s="258"/>
      <c r="C973" s="258"/>
      <c r="D973" s="192"/>
      <c r="E973" s="218"/>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spans="1:26" ht="17.25" customHeight="1" x14ac:dyDescent="0.2">
      <c r="A974" s="192"/>
      <c r="B974" s="258"/>
      <c r="C974" s="258"/>
      <c r="D974" s="192"/>
      <c r="E974" s="218"/>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spans="1:26" ht="17.25" customHeight="1" x14ac:dyDescent="0.2">
      <c r="A975" s="192"/>
      <c r="B975" s="258"/>
      <c r="C975" s="258"/>
      <c r="D975" s="192"/>
      <c r="E975" s="218"/>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spans="1:26" ht="17.25" customHeight="1" x14ac:dyDescent="0.2">
      <c r="A976" s="192"/>
      <c r="B976" s="258"/>
      <c r="C976" s="258"/>
      <c r="D976" s="192"/>
      <c r="E976" s="218"/>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spans="1:26" ht="17.25" customHeight="1" x14ac:dyDescent="0.2">
      <c r="A977" s="192"/>
      <c r="B977" s="258"/>
      <c r="C977" s="258"/>
      <c r="D977" s="192"/>
      <c r="E977" s="218"/>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spans="1:26" ht="17.25" customHeight="1" x14ac:dyDescent="0.2">
      <c r="A978" s="192"/>
      <c r="B978" s="258"/>
      <c r="C978" s="258"/>
      <c r="D978" s="192"/>
      <c r="E978" s="218"/>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spans="1:26" ht="17.25" customHeight="1" x14ac:dyDescent="0.2">
      <c r="A979" s="192"/>
      <c r="B979" s="258"/>
      <c r="C979" s="258"/>
      <c r="D979" s="192"/>
      <c r="E979" s="218"/>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spans="1:26" ht="17.25" customHeight="1" x14ac:dyDescent="0.2">
      <c r="A980" s="192"/>
      <c r="B980" s="258"/>
      <c r="C980" s="258"/>
      <c r="D980" s="192"/>
      <c r="E980" s="218"/>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spans="1:26" ht="17.25" customHeight="1" x14ac:dyDescent="0.2">
      <c r="A981" s="192"/>
      <c r="B981" s="258"/>
      <c r="C981" s="258"/>
      <c r="D981" s="192"/>
      <c r="E981" s="218"/>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spans="1:26" ht="17.25" customHeight="1" x14ac:dyDescent="0.2">
      <c r="A982" s="192"/>
      <c r="B982" s="258"/>
      <c r="C982" s="258"/>
      <c r="D982" s="192"/>
      <c r="E982" s="218"/>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spans="1:26" ht="17.25" customHeight="1" x14ac:dyDescent="0.2">
      <c r="A983" s="192"/>
      <c r="B983" s="258"/>
      <c r="C983" s="258"/>
      <c r="D983" s="192"/>
      <c r="E983" s="218"/>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spans="1:26" ht="17.25" customHeight="1" x14ac:dyDescent="0.2">
      <c r="A984" s="192"/>
      <c r="B984" s="258"/>
      <c r="C984" s="258"/>
      <c r="D984" s="192"/>
      <c r="E984" s="218"/>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spans="1:26" ht="17.25" customHeight="1" x14ac:dyDescent="0.2">
      <c r="A985" s="192"/>
      <c r="B985" s="258"/>
      <c r="C985" s="258"/>
      <c r="D985" s="192"/>
      <c r="E985" s="218"/>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spans="1:26" ht="17.25" customHeight="1" x14ac:dyDescent="0.2">
      <c r="A986" s="192"/>
      <c r="B986" s="258"/>
      <c r="C986" s="258"/>
      <c r="D986" s="192"/>
      <c r="E986" s="218"/>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spans="1:26" ht="17.25" customHeight="1" x14ac:dyDescent="0.2">
      <c r="A987" s="192"/>
      <c r="B987" s="258"/>
      <c r="C987" s="258"/>
      <c r="D987" s="192"/>
      <c r="E987" s="218"/>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spans="1:26" ht="17.25" customHeight="1" x14ac:dyDescent="0.2">
      <c r="A988" s="192"/>
      <c r="B988" s="258"/>
      <c r="C988" s="258"/>
      <c r="D988" s="192"/>
      <c r="E988" s="218"/>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spans="1:26" ht="17.25" customHeight="1" x14ac:dyDescent="0.2">
      <c r="A989" s="192"/>
      <c r="B989" s="258"/>
      <c r="C989" s="258"/>
      <c r="D989" s="192"/>
      <c r="E989" s="218"/>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spans="1:26" ht="17.25" customHeight="1" x14ac:dyDescent="0.2">
      <c r="A990" s="192"/>
      <c r="B990" s="258"/>
      <c r="C990" s="258"/>
      <c r="D990" s="192"/>
      <c r="E990" s="218"/>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spans="1:26" ht="17.25" customHeight="1" x14ac:dyDescent="0.2">
      <c r="A991" s="192"/>
      <c r="B991" s="258"/>
      <c r="C991" s="258"/>
      <c r="D991" s="192"/>
      <c r="E991" s="218"/>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spans="1:26" ht="17.25" customHeight="1" x14ac:dyDescent="0.2">
      <c r="A992" s="192"/>
      <c r="B992" s="258"/>
      <c r="C992" s="258"/>
      <c r="D992" s="192"/>
      <c r="E992" s="218"/>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spans="1:26" ht="17.25" customHeight="1" x14ac:dyDescent="0.2">
      <c r="A993" s="192"/>
      <c r="B993" s="258"/>
      <c r="C993" s="258"/>
      <c r="D993" s="192"/>
      <c r="E993" s="218"/>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spans="1:26" ht="17.25" customHeight="1" x14ac:dyDescent="0.2">
      <c r="A994" s="192"/>
      <c r="B994" s="258"/>
      <c r="C994" s="258"/>
      <c r="D994" s="192"/>
      <c r="E994" s="218"/>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spans="1:26" ht="17.25" customHeight="1" x14ac:dyDescent="0.2">
      <c r="A995" s="192"/>
      <c r="B995" s="258"/>
      <c r="C995" s="258"/>
      <c r="D995" s="192"/>
      <c r="E995" s="218"/>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spans="1:26" ht="17.25" customHeight="1" x14ac:dyDescent="0.2">
      <c r="A996" s="192"/>
      <c r="B996" s="258"/>
      <c r="C996" s="258"/>
      <c r="D996" s="192"/>
      <c r="E996" s="218"/>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spans="1:26" ht="17.25" customHeight="1" x14ac:dyDescent="0.2">
      <c r="A997" s="192"/>
      <c r="B997" s="258"/>
      <c r="C997" s="258"/>
      <c r="D997" s="192"/>
      <c r="E997" s="218"/>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spans="1:26" ht="17.25" customHeight="1" x14ac:dyDescent="0.2">
      <c r="A998" s="192"/>
      <c r="B998" s="258"/>
      <c r="C998" s="258"/>
      <c r="D998" s="192"/>
      <c r="E998" s="218"/>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spans="1:26" ht="17.25" customHeight="1" x14ac:dyDescent="0.2">
      <c r="A999" s="192"/>
      <c r="B999" s="258"/>
      <c r="C999" s="258"/>
      <c r="D999" s="192"/>
      <c r="E999" s="218"/>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spans="1:26" ht="17.25" customHeight="1" x14ac:dyDescent="0.2">
      <c r="A1000" s="192"/>
      <c r="B1000" s="258"/>
      <c r="C1000" s="258"/>
      <c r="D1000" s="192"/>
      <c r="E1000" s="218"/>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spans="1:26" ht="17.25" customHeight="1" x14ac:dyDescent="0.2">
      <c r="A1001" s="192"/>
      <c r="B1001" s="258"/>
      <c r="C1001" s="258"/>
      <c r="D1001" s="192"/>
      <c r="E1001" s="218"/>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sheetData>
  <mergeCells count="9">
    <mergeCell ref="E21:F21"/>
    <mergeCell ref="E22:F22"/>
    <mergeCell ref="A1:E1"/>
    <mergeCell ref="A7:E7"/>
    <mergeCell ref="A10:F10"/>
    <mergeCell ref="E12:F12"/>
    <mergeCell ref="E13:F13"/>
    <mergeCell ref="E18:F18"/>
    <mergeCell ref="E19:F19"/>
  </mergeCells>
  <dataValidations count="1">
    <dataValidation type="list" allowBlank="1" showErrorMessage="1" sqref="B12:B21" xr:uid="{00000000-0002-0000-0C00-000000000000}">
      <formula1>$B$4:$B$6</formula1>
    </dataValidation>
  </dataValidations>
  <pageMargins left="0.70866141732283472" right="0.70866141732283472" top="0.74803149606299213" bottom="0.74803149606299213" header="0" footer="0"/>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49EDD"/>
    <outlinePr summaryBelow="0"/>
  </sheetPr>
  <dimension ref="A1:Z1000"/>
  <sheetViews>
    <sheetView workbookViewId="0"/>
  </sheetViews>
  <sheetFormatPr baseColWidth="10" defaultColWidth="11.1640625" defaultRowHeight="15" customHeight="1" outlineLevelRow="1" x14ac:dyDescent="0.2"/>
  <cols>
    <col min="1" max="1" width="9.1640625" customWidth="1"/>
    <col min="2" max="2" width="40.33203125" customWidth="1"/>
    <col min="3" max="3" width="9.33203125" customWidth="1"/>
    <col min="4" max="4" width="14.5" customWidth="1"/>
    <col min="5" max="5" width="10.6640625" customWidth="1"/>
    <col min="6" max="6" width="117.6640625" customWidth="1"/>
    <col min="7" max="26" width="7.6640625" customWidth="1"/>
  </cols>
  <sheetData>
    <row r="1" spans="1:26" ht="16" x14ac:dyDescent="0.2">
      <c r="A1" s="300"/>
      <c r="B1" s="301"/>
      <c r="C1" s="300"/>
      <c r="D1" s="300"/>
      <c r="E1" s="300"/>
      <c r="F1" s="301"/>
      <c r="G1" s="301"/>
      <c r="H1" s="301"/>
      <c r="I1" s="301"/>
      <c r="J1" s="301"/>
      <c r="K1" s="301"/>
      <c r="L1" s="301"/>
      <c r="M1" s="301"/>
      <c r="N1" s="301"/>
      <c r="O1" s="301"/>
      <c r="P1" s="301"/>
      <c r="Q1" s="301"/>
      <c r="R1" s="301"/>
      <c r="S1" s="301"/>
      <c r="T1" s="301"/>
      <c r="U1" s="301"/>
      <c r="V1" s="301"/>
      <c r="W1" s="301"/>
      <c r="X1" s="301"/>
      <c r="Y1" s="301"/>
      <c r="Z1" s="301"/>
    </row>
    <row r="2" spans="1:26" ht="16" x14ac:dyDescent="0.2">
      <c r="A2" s="761" t="s">
        <v>444</v>
      </c>
      <c r="B2" s="666"/>
      <c r="C2" s="666"/>
      <c r="D2" s="666"/>
      <c r="E2" s="666"/>
      <c r="F2" s="667"/>
      <c r="G2" s="301"/>
      <c r="H2" s="301"/>
      <c r="I2" s="301"/>
      <c r="J2" s="301"/>
      <c r="K2" s="301"/>
      <c r="L2" s="301"/>
      <c r="M2" s="301"/>
      <c r="N2" s="301"/>
      <c r="O2" s="301"/>
      <c r="P2" s="301"/>
      <c r="Q2" s="301"/>
      <c r="R2" s="301"/>
      <c r="S2" s="301"/>
      <c r="T2" s="301"/>
      <c r="U2" s="301"/>
      <c r="V2" s="301"/>
      <c r="W2" s="301"/>
      <c r="X2" s="301"/>
      <c r="Y2" s="301"/>
      <c r="Z2" s="301"/>
    </row>
    <row r="3" spans="1:26" ht="16" x14ac:dyDescent="0.2">
      <c r="A3" s="112"/>
      <c r="B3" s="112"/>
      <c r="C3" s="112"/>
      <c r="D3" s="112"/>
      <c r="E3" s="112"/>
      <c r="F3" s="301"/>
      <c r="G3" s="301"/>
      <c r="H3" s="301"/>
      <c r="I3" s="301"/>
      <c r="J3" s="301"/>
      <c r="K3" s="301"/>
      <c r="L3" s="301"/>
      <c r="M3" s="301"/>
      <c r="N3" s="301"/>
      <c r="O3" s="301"/>
      <c r="P3" s="301"/>
      <c r="Q3" s="301"/>
      <c r="R3" s="301"/>
      <c r="S3" s="301"/>
      <c r="T3" s="301"/>
      <c r="U3" s="301"/>
      <c r="V3" s="301"/>
      <c r="W3" s="301"/>
      <c r="X3" s="301"/>
      <c r="Y3" s="301"/>
      <c r="Z3" s="301"/>
    </row>
    <row r="4" spans="1:26" ht="30" customHeight="1" x14ac:dyDescent="0.2">
      <c r="A4" s="200" t="s">
        <v>3</v>
      </c>
      <c r="B4" s="200" t="s">
        <v>445</v>
      </c>
      <c r="C4" s="200" t="s">
        <v>403</v>
      </c>
      <c r="D4" s="200" t="s">
        <v>446</v>
      </c>
      <c r="E4" s="200" t="s">
        <v>447</v>
      </c>
      <c r="F4" s="200" t="s">
        <v>21</v>
      </c>
      <c r="G4" s="218"/>
      <c r="H4" s="218"/>
      <c r="I4" s="218"/>
      <c r="J4" s="218"/>
      <c r="K4" s="218"/>
      <c r="L4" s="218"/>
      <c r="M4" s="218"/>
      <c r="N4" s="218"/>
      <c r="O4" s="218"/>
      <c r="P4" s="218"/>
      <c r="Q4" s="218"/>
      <c r="R4" s="218"/>
      <c r="S4" s="218"/>
      <c r="T4" s="218"/>
      <c r="U4" s="218"/>
      <c r="V4" s="218"/>
      <c r="W4" s="218"/>
      <c r="X4" s="218"/>
      <c r="Y4" s="218"/>
      <c r="Z4" s="218"/>
    </row>
    <row r="5" spans="1:26" ht="16" x14ac:dyDescent="0.2">
      <c r="A5" s="302" t="s">
        <v>22</v>
      </c>
      <c r="B5" s="303" t="s">
        <v>448</v>
      </c>
      <c r="C5" s="302"/>
      <c r="D5" s="302"/>
      <c r="E5" s="302"/>
      <c r="F5" s="304"/>
      <c r="G5" s="301"/>
      <c r="H5" s="301"/>
      <c r="I5" s="301"/>
      <c r="J5" s="301"/>
      <c r="K5" s="301"/>
      <c r="L5" s="301"/>
      <c r="M5" s="301"/>
      <c r="N5" s="301"/>
      <c r="O5" s="301"/>
      <c r="P5" s="301"/>
      <c r="Q5" s="301"/>
      <c r="R5" s="301"/>
      <c r="S5" s="301"/>
      <c r="T5" s="301"/>
      <c r="U5" s="301"/>
      <c r="V5" s="301"/>
      <c r="W5" s="301"/>
      <c r="X5" s="301"/>
      <c r="Y5" s="301"/>
      <c r="Z5" s="301"/>
    </row>
    <row r="6" spans="1:26" ht="17" x14ac:dyDescent="0.2">
      <c r="A6" s="125">
        <v>1</v>
      </c>
      <c r="B6" s="305" t="s">
        <v>449</v>
      </c>
      <c r="C6" s="125">
        <v>1</v>
      </c>
      <c r="D6" s="125">
        <v>4</v>
      </c>
      <c r="E6" s="125">
        <f t="shared" ref="E6:E18" si="0">D6*C6</f>
        <v>4</v>
      </c>
      <c r="F6" s="306" t="s">
        <v>450</v>
      </c>
      <c r="G6" s="301"/>
      <c r="H6" s="301"/>
      <c r="I6" s="301"/>
      <c r="J6" s="301"/>
      <c r="K6" s="301"/>
      <c r="L6" s="301"/>
      <c r="M6" s="301"/>
      <c r="N6" s="301"/>
      <c r="O6" s="301"/>
      <c r="P6" s="301"/>
      <c r="Q6" s="301"/>
      <c r="R6" s="301"/>
      <c r="S6" s="301"/>
      <c r="T6" s="301"/>
      <c r="U6" s="301"/>
      <c r="V6" s="301"/>
      <c r="W6" s="301"/>
      <c r="X6" s="301"/>
      <c r="Y6" s="301"/>
      <c r="Z6" s="301"/>
    </row>
    <row r="7" spans="1:26" ht="180" customHeight="1" x14ac:dyDescent="0.2">
      <c r="A7" s="125">
        <v>2</v>
      </c>
      <c r="B7" s="305" t="s">
        <v>451</v>
      </c>
      <c r="C7" s="125">
        <v>1</v>
      </c>
      <c r="D7" s="307">
        <v>3</v>
      </c>
      <c r="E7" s="125">
        <f t="shared" si="0"/>
        <v>3</v>
      </c>
      <c r="F7" s="306" t="s">
        <v>452</v>
      </c>
      <c r="G7" s="301"/>
      <c r="H7" s="301"/>
      <c r="I7" s="301"/>
      <c r="J7" s="301"/>
      <c r="K7" s="301"/>
      <c r="L7" s="301"/>
      <c r="M7" s="301"/>
      <c r="N7" s="301"/>
      <c r="O7" s="301"/>
      <c r="P7" s="301"/>
      <c r="Q7" s="301"/>
      <c r="R7" s="301"/>
      <c r="S7" s="301"/>
      <c r="T7" s="301"/>
      <c r="U7" s="301"/>
      <c r="V7" s="301"/>
      <c r="W7" s="301"/>
      <c r="X7" s="301"/>
      <c r="Y7" s="301"/>
      <c r="Z7" s="301"/>
    </row>
    <row r="8" spans="1:26" ht="170" x14ac:dyDescent="0.2">
      <c r="A8" s="125">
        <v>3</v>
      </c>
      <c r="B8" s="305" t="s">
        <v>453</v>
      </c>
      <c r="C8" s="125">
        <v>1</v>
      </c>
      <c r="D8" s="307">
        <v>3</v>
      </c>
      <c r="E8" s="125">
        <f t="shared" si="0"/>
        <v>3</v>
      </c>
      <c r="F8" s="306" t="s">
        <v>454</v>
      </c>
      <c r="G8" s="301"/>
      <c r="H8" s="301"/>
      <c r="I8" s="301"/>
      <c r="J8" s="301"/>
      <c r="K8" s="301"/>
      <c r="L8" s="301"/>
      <c r="M8" s="301"/>
      <c r="N8" s="301"/>
      <c r="O8" s="301"/>
      <c r="P8" s="301"/>
      <c r="Q8" s="301"/>
      <c r="R8" s="301"/>
      <c r="S8" s="301"/>
      <c r="T8" s="301"/>
      <c r="U8" s="301"/>
      <c r="V8" s="301"/>
      <c r="W8" s="301"/>
      <c r="X8" s="301"/>
      <c r="Y8" s="301"/>
      <c r="Z8" s="301"/>
    </row>
    <row r="9" spans="1:26" ht="85" x14ac:dyDescent="0.2">
      <c r="A9" s="125">
        <v>4</v>
      </c>
      <c r="B9" s="305" t="s">
        <v>455</v>
      </c>
      <c r="C9" s="125">
        <v>2</v>
      </c>
      <c r="D9" s="307">
        <v>3</v>
      </c>
      <c r="E9" s="125">
        <f t="shared" si="0"/>
        <v>6</v>
      </c>
      <c r="F9" s="306" t="s">
        <v>456</v>
      </c>
      <c r="G9" s="301"/>
      <c r="H9" s="301"/>
      <c r="I9" s="301"/>
      <c r="J9" s="301"/>
      <c r="K9" s="301"/>
      <c r="L9" s="301"/>
      <c r="M9" s="301"/>
      <c r="N9" s="301"/>
      <c r="O9" s="301"/>
      <c r="P9" s="301"/>
      <c r="Q9" s="301"/>
      <c r="R9" s="301"/>
      <c r="S9" s="301"/>
      <c r="T9" s="301"/>
      <c r="U9" s="301"/>
      <c r="V9" s="301"/>
      <c r="W9" s="301"/>
      <c r="X9" s="301"/>
      <c r="Y9" s="301"/>
      <c r="Z9" s="301"/>
    </row>
    <row r="10" spans="1:26" ht="34" x14ac:dyDescent="0.2">
      <c r="A10" s="125">
        <v>5</v>
      </c>
      <c r="B10" s="305" t="s">
        <v>457</v>
      </c>
      <c r="C10" s="125">
        <v>1</v>
      </c>
      <c r="D10" s="125">
        <v>3</v>
      </c>
      <c r="E10" s="125">
        <f t="shared" si="0"/>
        <v>3</v>
      </c>
      <c r="F10" s="306" t="s">
        <v>458</v>
      </c>
      <c r="G10" s="301"/>
      <c r="H10" s="301"/>
      <c r="I10" s="301"/>
      <c r="J10" s="301"/>
      <c r="K10" s="301"/>
      <c r="L10" s="301"/>
      <c r="M10" s="301"/>
      <c r="N10" s="301"/>
      <c r="O10" s="301"/>
      <c r="P10" s="301"/>
      <c r="Q10" s="301"/>
      <c r="R10" s="301"/>
      <c r="S10" s="301"/>
      <c r="T10" s="301"/>
      <c r="U10" s="301"/>
      <c r="V10" s="301"/>
      <c r="W10" s="301"/>
      <c r="X10" s="301"/>
      <c r="Y10" s="301"/>
      <c r="Z10" s="301"/>
    </row>
    <row r="11" spans="1:26" ht="34" x14ac:dyDescent="0.2">
      <c r="A11" s="125">
        <v>6</v>
      </c>
      <c r="B11" s="305" t="s">
        <v>459</v>
      </c>
      <c r="C11" s="125">
        <v>0.5</v>
      </c>
      <c r="D11" s="307">
        <v>3</v>
      </c>
      <c r="E11" s="125">
        <f t="shared" si="0"/>
        <v>1.5</v>
      </c>
      <c r="F11" s="306" t="s">
        <v>460</v>
      </c>
      <c r="G11" s="301"/>
      <c r="H11" s="301"/>
      <c r="I11" s="301"/>
      <c r="J11" s="301"/>
      <c r="K11" s="301"/>
      <c r="L11" s="301"/>
      <c r="M11" s="301"/>
      <c r="N11" s="301"/>
      <c r="O11" s="301"/>
      <c r="P11" s="301"/>
      <c r="Q11" s="301"/>
      <c r="R11" s="301"/>
      <c r="S11" s="301"/>
      <c r="T11" s="301"/>
      <c r="U11" s="301"/>
      <c r="V11" s="301"/>
      <c r="W11" s="301"/>
      <c r="X11" s="301"/>
      <c r="Y11" s="301"/>
      <c r="Z11" s="301"/>
    </row>
    <row r="12" spans="1:26" ht="17" x14ac:dyDescent="0.2">
      <c r="A12" s="125">
        <v>7</v>
      </c>
      <c r="B12" s="305" t="s">
        <v>461</v>
      </c>
      <c r="C12" s="125">
        <v>0.5</v>
      </c>
      <c r="D12" s="125">
        <v>3</v>
      </c>
      <c r="E12" s="125">
        <f t="shared" si="0"/>
        <v>1.5</v>
      </c>
      <c r="F12" s="306" t="s">
        <v>462</v>
      </c>
      <c r="G12" s="301"/>
      <c r="H12" s="301"/>
      <c r="I12" s="301"/>
      <c r="J12" s="301"/>
      <c r="K12" s="301"/>
      <c r="L12" s="301"/>
      <c r="M12" s="301"/>
      <c r="N12" s="301"/>
      <c r="O12" s="301"/>
      <c r="P12" s="301"/>
      <c r="Q12" s="301"/>
      <c r="R12" s="301"/>
      <c r="S12" s="301"/>
      <c r="T12" s="301"/>
      <c r="U12" s="301"/>
      <c r="V12" s="301"/>
      <c r="W12" s="301"/>
      <c r="X12" s="301"/>
      <c r="Y12" s="301"/>
      <c r="Z12" s="301"/>
    </row>
    <row r="13" spans="1:26" ht="34" x14ac:dyDescent="0.2">
      <c r="A13" s="125">
        <v>8</v>
      </c>
      <c r="B13" s="305" t="s">
        <v>463</v>
      </c>
      <c r="C13" s="125">
        <v>1</v>
      </c>
      <c r="D13" s="125">
        <v>3</v>
      </c>
      <c r="E13" s="125">
        <f t="shared" si="0"/>
        <v>3</v>
      </c>
      <c r="F13" s="306" t="s">
        <v>464</v>
      </c>
      <c r="G13" s="301"/>
      <c r="H13" s="301"/>
      <c r="I13" s="301"/>
      <c r="J13" s="301"/>
      <c r="K13" s="301"/>
      <c r="L13" s="301"/>
      <c r="M13" s="301"/>
      <c r="N13" s="301"/>
      <c r="O13" s="301"/>
      <c r="P13" s="301"/>
      <c r="Q13" s="301"/>
      <c r="R13" s="301"/>
      <c r="S13" s="301"/>
      <c r="T13" s="301"/>
      <c r="U13" s="301"/>
      <c r="V13" s="301"/>
      <c r="W13" s="301"/>
      <c r="X13" s="301"/>
      <c r="Y13" s="301"/>
      <c r="Z13" s="301"/>
    </row>
    <row r="14" spans="1:26" ht="17" x14ac:dyDescent="0.2">
      <c r="A14" s="125">
        <v>9</v>
      </c>
      <c r="B14" s="305" t="s">
        <v>465</v>
      </c>
      <c r="C14" s="125">
        <v>1</v>
      </c>
      <c r="D14" s="125">
        <v>3</v>
      </c>
      <c r="E14" s="125">
        <f t="shared" si="0"/>
        <v>3</v>
      </c>
      <c r="F14" s="306" t="s">
        <v>466</v>
      </c>
      <c r="G14" s="301"/>
      <c r="H14" s="301"/>
      <c r="I14" s="301"/>
      <c r="J14" s="301"/>
      <c r="K14" s="301"/>
      <c r="L14" s="301"/>
      <c r="M14" s="301"/>
      <c r="N14" s="301"/>
      <c r="O14" s="301"/>
      <c r="P14" s="301"/>
      <c r="Q14" s="301"/>
      <c r="R14" s="301"/>
      <c r="S14" s="301"/>
      <c r="T14" s="301"/>
      <c r="U14" s="301"/>
      <c r="V14" s="301"/>
      <c r="W14" s="301"/>
      <c r="X14" s="301"/>
      <c r="Y14" s="301"/>
      <c r="Z14" s="301"/>
    </row>
    <row r="15" spans="1:26" ht="34" x14ac:dyDescent="0.2">
      <c r="A15" s="125">
        <v>10</v>
      </c>
      <c r="B15" s="305" t="s">
        <v>467</v>
      </c>
      <c r="C15" s="125">
        <v>1</v>
      </c>
      <c r="D15" s="125">
        <v>3</v>
      </c>
      <c r="E15" s="125">
        <f t="shared" si="0"/>
        <v>3</v>
      </c>
      <c r="F15" s="306" t="s">
        <v>468</v>
      </c>
      <c r="G15" s="301"/>
      <c r="H15" s="301"/>
      <c r="I15" s="301"/>
      <c r="J15" s="301"/>
      <c r="K15" s="301"/>
      <c r="L15" s="301"/>
      <c r="M15" s="301"/>
      <c r="N15" s="301"/>
      <c r="O15" s="301"/>
      <c r="P15" s="301"/>
      <c r="Q15" s="301"/>
      <c r="R15" s="301"/>
      <c r="S15" s="301"/>
      <c r="T15" s="301"/>
      <c r="U15" s="301"/>
      <c r="V15" s="301"/>
      <c r="W15" s="301"/>
      <c r="X15" s="301"/>
      <c r="Y15" s="301"/>
      <c r="Z15" s="301"/>
    </row>
    <row r="16" spans="1:26" ht="17" x14ac:dyDescent="0.2">
      <c r="A16" s="125">
        <v>11</v>
      </c>
      <c r="B16" s="305" t="s">
        <v>469</v>
      </c>
      <c r="C16" s="125">
        <v>2</v>
      </c>
      <c r="D16" s="125">
        <v>3</v>
      </c>
      <c r="E16" s="125">
        <f t="shared" si="0"/>
        <v>6</v>
      </c>
      <c r="F16" s="306" t="s">
        <v>470</v>
      </c>
      <c r="G16" s="301"/>
      <c r="H16" s="301"/>
      <c r="I16" s="301"/>
      <c r="J16" s="301"/>
      <c r="K16" s="301"/>
      <c r="L16" s="301"/>
      <c r="M16" s="301"/>
      <c r="N16" s="301"/>
      <c r="O16" s="301"/>
      <c r="P16" s="301"/>
      <c r="Q16" s="301"/>
      <c r="R16" s="301"/>
      <c r="S16" s="301"/>
      <c r="T16" s="301"/>
      <c r="U16" s="301"/>
      <c r="V16" s="301"/>
      <c r="W16" s="301"/>
      <c r="X16" s="301"/>
      <c r="Y16" s="301"/>
      <c r="Z16" s="301"/>
    </row>
    <row r="17" spans="1:26" ht="27.75" customHeight="1" x14ac:dyDescent="0.2">
      <c r="A17" s="125">
        <v>12</v>
      </c>
      <c r="B17" s="305" t="s">
        <v>471</v>
      </c>
      <c r="C17" s="125">
        <v>1</v>
      </c>
      <c r="D17" s="125">
        <v>3</v>
      </c>
      <c r="E17" s="125">
        <f t="shared" si="0"/>
        <v>3</v>
      </c>
      <c r="F17" s="306" t="s">
        <v>472</v>
      </c>
      <c r="G17" s="301"/>
      <c r="H17" s="301"/>
      <c r="I17" s="301"/>
      <c r="J17" s="301"/>
      <c r="K17" s="301"/>
      <c r="L17" s="301"/>
      <c r="M17" s="301"/>
      <c r="N17" s="301"/>
      <c r="O17" s="301"/>
      <c r="P17" s="301"/>
      <c r="Q17" s="301"/>
      <c r="R17" s="301"/>
      <c r="S17" s="301"/>
      <c r="T17" s="301"/>
      <c r="U17" s="301"/>
      <c r="V17" s="301"/>
      <c r="W17" s="301"/>
      <c r="X17" s="301"/>
      <c r="Y17" s="301"/>
      <c r="Z17" s="301"/>
    </row>
    <row r="18" spans="1:26" ht="34" x14ac:dyDescent="0.2">
      <c r="A18" s="125">
        <v>13</v>
      </c>
      <c r="B18" s="305" t="s">
        <v>473</v>
      </c>
      <c r="C18" s="125">
        <v>1</v>
      </c>
      <c r="D18" s="125">
        <v>3</v>
      </c>
      <c r="E18" s="125">
        <f t="shared" si="0"/>
        <v>3</v>
      </c>
      <c r="F18" s="306" t="s">
        <v>474</v>
      </c>
      <c r="G18" s="301"/>
      <c r="H18" s="301"/>
      <c r="I18" s="301"/>
      <c r="J18" s="301"/>
      <c r="K18" s="301"/>
      <c r="L18" s="301"/>
      <c r="M18" s="301"/>
      <c r="N18" s="301"/>
      <c r="O18" s="301"/>
      <c r="P18" s="301"/>
      <c r="Q18" s="301"/>
      <c r="R18" s="301"/>
      <c r="S18" s="301"/>
      <c r="T18" s="301"/>
      <c r="U18" s="301"/>
      <c r="V18" s="301"/>
      <c r="W18" s="301"/>
      <c r="X18" s="301"/>
      <c r="Y18" s="301"/>
      <c r="Z18" s="301"/>
    </row>
    <row r="19" spans="1:26" ht="16" x14ac:dyDescent="0.2">
      <c r="A19" s="125"/>
      <c r="B19" s="308" t="s">
        <v>475</v>
      </c>
      <c r="C19" s="125"/>
      <c r="D19" s="125"/>
      <c r="E19" s="125">
        <f>SUM(E6:E18)</f>
        <v>43</v>
      </c>
      <c r="F19" s="309"/>
      <c r="G19" s="301"/>
      <c r="H19" s="301"/>
      <c r="I19" s="301"/>
      <c r="J19" s="301"/>
      <c r="K19" s="301"/>
      <c r="L19" s="301"/>
      <c r="M19" s="301"/>
      <c r="N19" s="301"/>
      <c r="O19" s="301"/>
      <c r="P19" s="301"/>
      <c r="Q19" s="301"/>
      <c r="R19" s="301"/>
      <c r="S19" s="301"/>
      <c r="T19" s="301"/>
      <c r="U19" s="301"/>
      <c r="V19" s="301"/>
      <c r="W19" s="301"/>
      <c r="X19" s="301"/>
      <c r="Y19" s="301"/>
      <c r="Z19" s="301"/>
    </row>
    <row r="20" spans="1:26" ht="34" x14ac:dyDescent="0.2">
      <c r="A20" s="310" t="s">
        <v>40</v>
      </c>
      <c r="B20" s="311" t="s">
        <v>476</v>
      </c>
      <c r="C20" s="312"/>
      <c r="D20" s="312"/>
      <c r="E20" s="310">
        <f>(0.6+(0.01*E19))</f>
        <v>1.03</v>
      </c>
      <c r="F20" s="313"/>
      <c r="G20" s="301"/>
      <c r="H20" s="301"/>
      <c r="I20" s="301"/>
      <c r="J20" s="301"/>
      <c r="K20" s="301"/>
      <c r="L20" s="301"/>
      <c r="M20" s="301"/>
      <c r="N20" s="301"/>
      <c r="O20" s="301"/>
      <c r="P20" s="301"/>
      <c r="Q20" s="301"/>
      <c r="R20" s="301"/>
      <c r="S20" s="301"/>
      <c r="T20" s="301"/>
      <c r="U20" s="301"/>
      <c r="V20" s="301"/>
      <c r="W20" s="301"/>
      <c r="X20" s="301"/>
      <c r="Y20" s="301"/>
      <c r="Z20" s="301"/>
    </row>
    <row r="21" spans="1:26" ht="15.75" customHeight="1" x14ac:dyDescent="0.2">
      <c r="A21" s="300"/>
      <c r="B21" s="301"/>
      <c r="C21" s="300"/>
      <c r="D21" s="300"/>
      <c r="E21" s="300"/>
      <c r="F21" s="301"/>
      <c r="G21" s="301"/>
      <c r="H21" s="301"/>
      <c r="I21" s="301"/>
      <c r="J21" s="301"/>
      <c r="K21" s="301"/>
      <c r="L21" s="301"/>
      <c r="M21" s="301"/>
      <c r="N21" s="301"/>
      <c r="O21" s="301"/>
      <c r="P21" s="301"/>
      <c r="Q21" s="301"/>
      <c r="R21" s="301"/>
      <c r="S21" s="301"/>
      <c r="T21" s="301"/>
      <c r="U21" s="301"/>
      <c r="V21" s="301"/>
      <c r="W21" s="301"/>
      <c r="X21" s="301"/>
      <c r="Y21" s="301"/>
      <c r="Z21" s="301"/>
    </row>
    <row r="22" spans="1:26" ht="16.5" customHeight="1" x14ac:dyDescent="0.2">
      <c r="A22" s="300"/>
      <c r="B22" s="301"/>
      <c r="C22" s="300"/>
      <c r="D22" s="300"/>
      <c r="E22" s="300"/>
      <c r="F22" s="301"/>
      <c r="G22" s="301"/>
      <c r="H22" s="301"/>
      <c r="I22" s="301"/>
      <c r="J22" s="301"/>
      <c r="K22" s="301"/>
      <c r="L22" s="301"/>
      <c r="M22" s="301"/>
      <c r="N22" s="301"/>
      <c r="O22" s="301"/>
      <c r="P22" s="301"/>
      <c r="Q22" s="301"/>
      <c r="R22" s="301"/>
      <c r="S22" s="301"/>
      <c r="T22" s="301"/>
      <c r="U22" s="301"/>
      <c r="V22" s="301"/>
      <c r="W22" s="301"/>
      <c r="X22" s="301"/>
      <c r="Y22" s="301"/>
      <c r="Z22" s="301"/>
    </row>
    <row r="23" spans="1:26" ht="15.75" customHeight="1" x14ac:dyDescent="0.2">
      <c r="A23" s="751" t="s">
        <v>477</v>
      </c>
      <c r="B23" s="752"/>
      <c r="C23" s="752"/>
      <c r="D23" s="752"/>
      <c r="E23" s="752"/>
      <c r="F23" s="753"/>
      <c r="G23" s="301"/>
      <c r="H23" s="301"/>
      <c r="I23" s="301"/>
      <c r="J23" s="301"/>
      <c r="K23" s="301"/>
      <c r="L23" s="301"/>
      <c r="M23" s="301"/>
      <c r="N23" s="301"/>
      <c r="O23" s="301"/>
      <c r="P23" s="301"/>
      <c r="Q23" s="301"/>
      <c r="R23" s="301"/>
      <c r="S23" s="301"/>
      <c r="T23" s="301"/>
      <c r="U23" s="301"/>
      <c r="V23" s="301"/>
      <c r="W23" s="301"/>
      <c r="X23" s="301"/>
      <c r="Y23" s="301"/>
      <c r="Z23" s="301"/>
    </row>
    <row r="24" spans="1:26" ht="58.5" customHeight="1" outlineLevel="1" x14ac:dyDescent="0.2">
      <c r="A24" s="314" t="s">
        <v>446</v>
      </c>
      <c r="B24" s="754" t="s">
        <v>478</v>
      </c>
      <c r="C24" s="755"/>
      <c r="D24" s="755"/>
      <c r="E24" s="755"/>
      <c r="F24" s="756"/>
      <c r="G24" s="301"/>
      <c r="H24" s="301"/>
      <c r="I24" s="301"/>
      <c r="J24" s="301"/>
      <c r="K24" s="301"/>
      <c r="L24" s="301"/>
      <c r="M24" s="301"/>
      <c r="N24" s="301"/>
      <c r="O24" s="301"/>
      <c r="P24" s="301"/>
      <c r="Q24" s="301"/>
      <c r="R24" s="301"/>
      <c r="S24" s="301"/>
      <c r="T24" s="301"/>
      <c r="U24" s="301"/>
      <c r="V24" s="301"/>
      <c r="W24" s="301"/>
      <c r="X24" s="301"/>
      <c r="Y24" s="301"/>
      <c r="Z24" s="301"/>
    </row>
    <row r="25" spans="1:26" ht="15.75" customHeight="1" outlineLevel="1" x14ac:dyDescent="0.2">
      <c r="A25" s="315">
        <v>0</v>
      </c>
      <c r="B25" s="757" t="s">
        <v>479</v>
      </c>
      <c r="C25" s="755"/>
      <c r="D25" s="755"/>
      <c r="E25" s="755"/>
      <c r="F25" s="756"/>
      <c r="G25" s="301"/>
      <c r="H25" s="301"/>
      <c r="I25" s="301"/>
      <c r="J25" s="301"/>
      <c r="K25" s="301"/>
      <c r="L25" s="301"/>
      <c r="M25" s="301"/>
      <c r="N25" s="301"/>
      <c r="O25" s="301"/>
      <c r="P25" s="301"/>
      <c r="Q25" s="301"/>
      <c r="R25" s="301"/>
      <c r="S25" s="301"/>
      <c r="T25" s="301"/>
      <c r="U25" s="301"/>
      <c r="V25" s="301"/>
      <c r="W25" s="301"/>
      <c r="X25" s="301"/>
      <c r="Y25" s="301"/>
      <c r="Z25" s="301"/>
    </row>
    <row r="26" spans="1:26" ht="15.75" customHeight="1" outlineLevel="1" x14ac:dyDescent="0.2">
      <c r="A26" s="315">
        <v>1</v>
      </c>
      <c r="B26" s="757" t="s">
        <v>480</v>
      </c>
      <c r="C26" s="755"/>
      <c r="D26" s="755"/>
      <c r="E26" s="755"/>
      <c r="F26" s="756"/>
      <c r="G26" s="301"/>
      <c r="H26" s="301"/>
      <c r="I26" s="301"/>
      <c r="J26" s="301"/>
      <c r="K26" s="301"/>
      <c r="L26" s="301"/>
      <c r="M26" s="301"/>
      <c r="N26" s="301"/>
      <c r="O26" s="301"/>
      <c r="P26" s="301"/>
      <c r="Q26" s="301"/>
      <c r="R26" s="301"/>
      <c r="S26" s="301"/>
      <c r="T26" s="301"/>
      <c r="U26" s="301"/>
      <c r="V26" s="301"/>
      <c r="W26" s="301"/>
      <c r="X26" s="301"/>
      <c r="Y26" s="301"/>
      <c r="Z26" s="301"/>
    </row>
    <row r="27" spans="1:26" ht="15.75" customHeight="1" outlineLevel="1" x14ac:dyDescent="0.2">
      <c r="A27" s="315">
        <v>2</v>
      </c>
      <c r="B27" s="757" t="s">
        <v>481</v>
      </c>
      <c r="C27" s="755"/>
      <c r="D27" s="755"/>
      <c r="E27" s="755"/>
      <c r="F27" s="756"/>
      <c r="G27" s="301"/>
      <c r="H27" s="301"/>
      <c r="I27" s="301"/>
      <c r="J27" s="301"/>
      <c r="K27" s="301"/>
      <c r="L27" s="301"/>
      <c r="M27" s="301"/>
      <c r="N27" s="301"/>
      <c r="O27" s="301"/>
      <c r="P27" s="301"/>
      <c r="Q27" s="301"/>
      <c r="R27" s="301"/>
      <c r="S27" s="301"/>
      <c r="T27" s="301"/>
      <c r="U27" s="301"/>
      <c r="V27" s="301"/>
      <c r="W27" s="301"/>
      <c r="X27" s="301"/>
      <c r="Y27" s="301"/>
      <c r="Z27" s="301"/>
    </row>
    <row r="28" spans="1:26" ht="33" customHeight="1" outlineLevel="1" x14ac:dyDescent="0.2">
      <c r="A28" s="315">
        <v>3</v>
      </c>
      <c r="B28" s="757" t="s">
        <v>482</v>
      </c>
      <c r="C28" s="755"/>
      <c r="D28" s="755"/>
      <c r="E28" s="755"/>
      <c r="F28" s="756"/>
      <c r="G28" s="301"/>
      <c r="H28" s="301"/>
      <c r="I28" s="301"/>
      <c r="J28" s="301"/>
      <c r="K28" s="301"/>
      <c r="L28" s="301"/>
      <c r="M28" s="301"/>
      <c r="N28" s="301"/>
      <c r="O28" s="301"/>
      <c r="P28" s="301"/>
      <c r="Q28" s="301"/>
      <c r="R28" s="301"/>
      <c r="S28" s="301"/>
      <c r="T28" s="301"/>
      <c r="U28" s="301"/>
      <c r="V28" s="301"/>
      <c r="W28" s="301"/>
      <c r="X28" s="301"/>
      <c r="Y28" s="301"/>
      <c r="Z28" s="301"/>
    </row>
    <row r="29" spans="1:26" ht="36" customHeight="1" outlineLevel="1" x14ac:dyDescent="0.2">
      <c r="A29" s="315">
        <v>4</v>
      </c>
      <c r="B29" s="757" t="s">
        <v>483</v>
      </c>
      <c r="C29" s="755"/>
      <c r="D29" s="755"/>
      <c r="E29" s="755"/>
      <c r="F29" s="756"/>
      <c r="G29" s="301"/>
      <c r="H29" s="301"/>
      <c r="I29" s="301"/>
      <c r="J29" s="301"/>
      <c r="K29" s="301"/>
      <c r="L29" s="301"/>
      <c r="M29" s="301"/>
      <c r="N29" s="301"/>
      <c r="O29" s="301"/>
      <c r="P29" s="301"/>
      <c r="Q29" s="301"/>
      <c r="R29" s="301"/>
      <c r="S29" s="301"/>
      <c r="T29" s="301"/>
      <c r="U29" s="301"/>
      <c r="V29" s="301"/>
      <c r="W29" s="301"/>
      <c r="X29" s="301"/>
      <c r="Y29" s="301"/>
      <c r="Z29" s="301"/>
    </row>
    <row r="30" spans="1:26" ht="36.75" customHeight="1" outlineLevel="1" x14ac:dyDescent="0.2">
      <c r="A30" s="315">
        <v>5</v>
      </c>
      <c r="B30" s="757" t="s">
        <v>484</v>
      </c>
      <c r="C30" s="755"/>
      <c r="D30" s="755"/>
      <c r="E30" s="755"/>
      <c r="F30" s="756"/>
      <c r="G30" s="301"/>
      <c r="H30" s="301"/>
      <c r="I30" s="301"/>
      <c r="J30" s="301"/>
      <c r="K30" s="301"/>
      <c r="L30" s="301"/>
      <c r="M30" s="301"/>
      <c r="N30" s="301"/>
      <c r="O30" s="301"/>
      <c r="P30" s="301"/>
      <c r="Q30" s="301"/>
      <c r="R30" s="301"/>
      <c r="S30" s="301"/>
      <c r="T30" s="301"/>
      <c r="U30" s="301"/>
      <c r="V30" s="301"/>
      <c r="W30" s="301"/>
      <c r="X30" s="301"/>
      <c r="Y30" s="301"/>
      <c r="Z30" s="301"/>
    </row>
    <row r="31" spans="1:26" ht="15.75" customHeight="1" x14ac:dyDescent="0.2">
      <c r="A31" s="300"/>
      <c r="B31" s="301"/>
      <c r="C31" s="300"/>
      <c r="D31" s="300"/>
      <c r="E31" s="300"/>
      <c r="F31" s="301"/>
      <c r="G31" s="301"/>
      <c r="H31" s="301"/>
      <c r="I31" s="301"/>
      <c r="J31" s="301"/>
      <c r="K31" s="301"/>
      <c r="L31" s="301"/>
      <c r="M31" s="301"/>
      <c r="N31" s="301"/>
      <c r="O31" s="301"/>
      <c r="P31" s="301"/>
      <c r="Q31" s="301"/>
      <c r="R31" s="301"/>
      <c r="S31" s="301"/>
      <c r="T31" s="301"/>
      <c r="U31" s="301"/>
      <c r="V31" s="301"/>
      <c r="W31" s="301"/>
      <c r="X31" s="301"/>
      <c r="Y31" s="301"/>
      <c r="Z31" s="301"/>
    </row>
    <row r="32" spans="1:26" ht="15.75" customHeight="1" x14ac:dyDescent="0.2">
      <c r="A32" s="751" t="s">
        <v>485</v>
      </c>
      <c r="B32" s="752"/>
      <c r="C32" s="752"/>
      <c r="D32" s="752"/>
      <c r="E32" s="752"/>
      <c r="F32" s="753"/>
      <c r="G32" s="301"/>
      <c r="H32" s="301"/>
      <c r="I32" s="301"/>
      <c r="J32" s="301"/>
      <c r="K32" s="301"/>
      <c r="L32" s="301"/>
      <c r="M32" s="301"/>
      <c r="N32" s="301"/>
      <c r="O32" s="301"/>
      <c r="P32" s="301"/>
      <c r="Q32" s="301"/>
      <c r="R32" s="301"/>
      <c r="S32" s="301"/>
      <c r="T32" s="301"/>
      <c r="U32" s="301"/>
      <c r="V32" s="301"/>
      <c r="W32" s="301"/>
      <c r="X32" s="301"/>
      <c r="Y32" s="301"/>
      <c r="Z32" s="301"/>
    </row>
    <row r="33" spans="1:26" ht="60" customHeight="1" outlineLevel="1" x14ac:dyDescent="0.2">
      <c r="A33" s="314" t="s">
        <v>446</v>
      </c>
      <c r="B33" s="754" t="s">
        <v>478</v>
      </c>
      <c r="C33" s="755"/>
      <c r="D33" s="755"/>
      <c r="E33" s="755"/>
      <c r="F33" s="756"/>
      <c r="G33" s="301"/>
      <c r="H33" s="301"/>
      <c r="I33" s="301"/>
      <c r="J33" s="301"/>
      <c r="K33" s="301"/>
      <c r="L33" s="301"/>
      <c r="M33" s="301"/>
      <c r="N33" s="301"/>
      <c r="O33" s="301"/>
      <c r="P33" s="301"/>
      <c r="Q33" s="301"/>
      <c r="R33" s="301"/>
      <c r="S33" s="301"/>
      <c r="T33" s="301"/>
      <c r="U33" s="301"/>
      <c r="V33" s="301"/>
      <c r="W33" s="301"/>
      <c r="X33" s="301"/>
      <c r="Y33" s="301"/>
      <c r="Z33" s="301"/>
    </row>
    <row r="34" spans="1:26" ht="15.75" customHeight="1" outlineLevel="1" x14ac:dyDescent="0.2">
      <c r="A34" s="315">
        <v>0</v>
      </c>
      <c r="B34" s="757" t="s">
        <v>486</v>
      </c>
      <c r="C34" s="755"/>
      <c r="D34" s="755"/>
      <c r="E34" s="755"/>
      <c r="F34" s="756"/>
      <c r="G34" s="301"/>
      <c r="H34" s="301"/>
      <c r="I34" s="301"/>
      <c r="J34" s="301"/>
      <c r="K34" s="301"/>
      <c r="L34" s="301"/>
      <c r="M34" s="301"/>
      <c r="N34" s="301"/>
      <c r="O34" s="301"/>
      <c r="P34" s="301"/>
      <c r="Q34" s="301"/>
      <c r="R34" s="301"/>
      <c r="S34" s="301"/>
      <c r="T34" s="301"/>
      <c r="U34" s="301"/>
      <c r="V34" s="301"/>
      <c r="W34" s="301"/>
      <c r="X34" s="301"/>
      <c r="Y34" s="301"/>
      <c r="Z34" s="301"/>
    </row>
    <row r="35" spans="1:26" ht="15.75" customHeight="1" outlineLevel="1" x14ac:dyDescent="0.2">
      <c r="A35" s="315">
        <v>1</v>
      </c>
      <c r="B35" s="757" t="s">
        <v>487</v>
      </c>
      <c r="C35" s="755"/>
      <c r="D35" s="755"/>
      <c r="E35" s="755"/>
      <c r="F35" s="756"/>
      <c r="G35" s="301"/>
      <c r="H35" s="301"/>
      <c r="I35" s="301"/>
      <c r="J35" s="301"/>
      <c r="K35" s="301"/>
      <c r="L35" s="301"/>
      <c r="M35" s="301"/>
      <c r="N35" s="301"/>
      <c r="O35" s="301"/>
      <c r="P35" s="301"/>
      <c r="Q35" s="301"/>
      <c r="R35" s="301"/>
      <c r="S35" s="301"/>
      <c r="T35" s="301"/>
      <c r="U35" s="301"/>
      <c r="V35" s="301"/>
      <c r="W35" s="301"/>
      <c r="X35" s="301"/>
      <c r="Y35" s="301"/>
      <c r="Z35" s="301"/>
    </row>
    <row r="36" spans="1:26" ht="36" customHeight="1" outlineLevel="1" x14ac:dyDescent="0.2">
      <c r="A36" s="315">
        <v>2</v>
      </c>
      <c r="B36" s="757" t="s">
        <v>488</v>
      </c>
      <c r="C36" s="755"/>
      <c r="D36" s="755"/>
      <c r="E36" s="755"/>
      <c r="F36" s="756"/>
      <c r="G36" s="301"/>
      <c r="H36" s="301"/>
      <c r="I36" s="301"/>
      <c r="J36" s="301"/>
      <c r="K36" s="301"/>
      <c r="L36" s="301"/>
      <c r="M36" s="301"/>
      <c r="N36" s="301"/>
      <c r="O36" s="301"/>
      <c r="P36" s="301"/>
      <c r="Q36" s="301"/>
      <c r="R36" s="301"/>
      <c r="S36" s="301"/>
      <c r="T36" s="301"/>
      <c r="U36" s="301"/>
      <c r="V36" s="301"/>
      <c r="W36" s="301"/>
      <c r="X36" s="301"/>
      <c r="Y36" s="301"/>
      <c r="Z36" s="301"/>
    </row>
    <row r="37" spans="1:26" ht="33" customHeight="1" outlineLevel="1" x14ac:dyDescent="0.2">
      <c r="A37" s="315">
        <v>3</v>
      </c>
      <c r="B37" s="757" t="s">
        <v>489</v>
      </c>
      <c r="C37" s="755"/>
      <c r="D37" s="755"/>
      <c r="E37" s="755"/>
      <c r="F37" s="756"/>
      <c r="G37" s="301"/>
      <c r="H37" s="301"/>
      <c r="I37" s="301"/>
      <c r="J37" s="301"/>
      <c r="K37" s="301"/>
      <c r="L37" s="301"/>
      <c r="M37" s="301"/>
      <c r="N37" s="301"/>
      <c r="O37" s="301"/>
      <c r="P37" s="301"/>
      <c r="Q37" s="301"/>
      <c r="R37" s="301"/>
      <c r="S37" s="301"/>
      <c r="T37" s="301"/>
      <c r="U37" s="301"/>
      <c r="V37" s="301"/>
      <c r="W37" s="301"/>
      <c r="X37" s="301"/>
      <c r="Y37" s="301"/>
      <c r="Z37" s="301"/>
    </row>
    <row r="38" spans="1:26" ht="36" customHeight="1" outlineLevel="1" x14ac:dyDescent="0.2">
      <c r="A38" s="315">
        <v>4</v>
      </c>
      <c r="B38" s="757" t="s">
        <v>490</v>
      </c>
      <c r="C38" s="755"/>
      <c r="D38" s="755"/>
      <c r="E38" s="755"/>
      <c r="F38" s="756"/>
      <c r="G38" s="301"/>
      <c r="H38" s="301"/>
      <c r="I38" s="301"/>
      <c r="J38" s="301"/>
      <c r="K38" s="301"/>
      <c r="L38" s="301"/>
      <c r="M38" s="301"/>
      <c r="N38" s="301"/>
      <c r="O38" s="301"/>
      <c r="P38" s="301"/>
      <c r="Q38" s="301"/>
      <c r="R38" s="301"/>
      <c r="S38" s="301"/>
      <c r="T38" s="301"/>
      <c r="U38" s="301"/>
      <c r="V38" s="301"/>
      <c r="W38" s="301"/>
      <c r="X38" s="301"/>
      <c r="Y38" s="301"/>
      <c r="Z38" s="301"/>
    </row>
    <row r="39" spans="1:26" ht="36.75" customHeight="1" outlineLevel="1" x14ac:dyDescent="0.2">
      <c r="A39" s="315">
        <v>5</v>
      </c>
      <c r="B39" s="757" t="s">
        <v>491</v>
      </c>
      <c r="C39" s="755"/>
      <c r="D39" s="755"/>
      <c r="E39" s="755"/>
      <c r="F39" s="756"/>
      <c r="G39" s="301"/>
      <c r="H39" s="301"/>
      <c r="I39" s="301"/>
      <c r="J39" s="301"/>
      <c r="K39" s="301"/>
      <c r="L39" s="301"/>
      <c r="M39" s="301"/>
      <c r="N39" s="301"/>
      <c r="O39" s="301"/>
      <c r="P39" s="301"/>
      <c r="Q39" s="301"/>
      <c r="R39" s="301"/>
      <c r="S39" s="301"/>
      <c r="T39" s="301"/>
      <c r="U39" s="301"/>
      <c r="V39" s="301"/>
      <c r="W39" s="301"/>
      <c r="X39" s="301"/>
      <c r="Y39" s="301"/>
      <c r="Z39" s="301"/>
    </row>
    <row r="40" spans="1:26" ht="15.75" customHeight="1" x14ac:dyDescent="0.2">
      <c r="A40" s="300"/>
      <c r="B40" s="301"/>
      <c r="C40" s="300"/>
      <c r="D40" s="300"/>
      <c r="E40" s="300"/>
      <c r="F40" s="301"/>
      <c r="G40" s="301"/>
      <c r="H40" s="301"/>
      <c r="I40" s="301"/>
      <c r="J40" s="301"/>
      <c r="K40" s="301"/>
      <c r="L40" s="301"/>
      <c r="M40" s="301"/>
      <c r="N40" s="301"/>
      <c r="O40" s="301"/>
      <c r="P40" s="301"/>
      <c r="Q40" s="301"/>
      <c r="R40" s="301"/>
      <c r="S40" s="301"/>
      <c r="T40" s="301"/>
      <c r="U40" s="301"/>
      <c r="V40" s="301"/>
      <c r="W40" s="301"/>
      <c r="X40" s="301"/>
      <c r="Y40" s="301"/>
      <c r="Z40" s="301"/>
    </row>
    <row r="41" spans="1:26" ht="15.75" customHeight="1" x14ac:dyDescent="0.2">
      <c r="A41" s="751" t="s">
        <v>492</v>
      </c>
      <c r="B41" s="752"/>
      <c r="C41" s="752"/>
      <c r="D41" s="752"/>
      <c r="E41" s="752"/>
      <c r="F41" s="753"/>
      <c r="G41" s="301"/>
      <c r="H41" s="301"/>
      <c r="I41" s="301"/>
      <c r="J41" s="301"/>
      <c r="K41" s="301"/>
      <c r="L41" s="301"/>
      <c r="M41" s="301"/>
      <c r="N41" s="301"/>
      <c r="O41" s="301"/>
      <c r="P41" s="301"/>
      <c r="Q41" s="301"/>
      <c r="R41" s="301"/>
      <c r="S41" s="301"/>
      <c r="T41" s="301"/>
      <c r="U41" s="301"/>
      <c r="V41" s="301"/>
      <c r="W41" s="301"/>
      <c r="X41" s="301"/>
      <c r="Y41" s="301"/>
      <c r="Z41" s="301"/>
    </row>
    <row r="42" spans="1:26" ht="60" customHeight="1" outlineLevel="1" x14ac:dyDescent="0.2">
      <c r="A42" s="314" t="s">
        <v>446</v>
      </c>
      <c r="B42" s="754" t="s">
        <v>478</v>
      </c>
      <c r="C42" s="755"/>
      <c r="D42" s="755"/>
      <c r="E42" s="755"/>
      <c r="F42" s="756"/>
      <c r="G42" s="301"/>
      <c r="H42" s="301"/>
      <c r="I42" s="301"/>
      <c r="J42" s="301"/>
      <c r="K42" s="301"/>
      <c r="L42" s="301"/>
      <c r="M42" s="301"/>
      <c r="N42" s="301"/>
      <c r="O42" s="301"/>
      <c r="P42" s="301"/>
      <c r="Q42" s="301"/>
      <c r="R42" s="301"/>
      <c r="S42" s="301"/>
      <c r="T42" s="301"/>
      <c r="U42" s="301"/>
      <c r="V42" s="301"/>
      <c r="W42" s="301"/>
      <c r="X42" s="301"/>
      <c r="Y42" s="301"/>
      <c r="Z42" s="301"/>
    </row>
    <row r="43" spans="1:26" ht="15.75" customHeight="1" outlineLevel="1" x14ac:dyDescent="0.2">
      <c r="A43" s="315">
        <v>0</v>
      </c>
      <c r="B43" s="757" t="s">
        <v>493</v>
      </c>
      <c r="C43" s="755"/>
      <c r="D43" s="755"/>
      <c r="E43" s="755"/>
      <c r="F43" s="756"/>
      <c r="G43" s="301"/>
      <c r="H43" s="301"/>
      <c r="I43" s="301"/>
      <c r="J43" s="301"/>
      <c r="K43" s="301"/>
      <c r="L43" s="301"/>
      <c r="M43" s="301"/>
      <c r="N43" s="301"/>
      <c r="O43" s="301"/>
      <c r="P43" s="301"/>
      <c r="Q43" s="301"/>
      <c r="R43" s="301"/>
      <c r="S43" s="301"/>
      <c r="T43" s="301"/>
      <c r="U43" s="301"/>
      <c r="V43" s="301"/>
      <c r="W43" s="301"/>
      <c r="X43" s="301"/>
      <c r="Y43" s="301"/>
      <c r="Z43" s="301"/>
    </row>
    <row r="44" spans="1:26" ht="15.75" customHeight="1" outlineLevel="1" x14ac:dyDescent="0.2">
      <c r="A44" s="315">
        <v>1</v>
      </c>
      <c r="B44" s="757" t="s">
        <v>494</v>
      </c>
      <c r="C44" s="755"/>
      <c r="D44" s="755"/>
      <c r="E44" s="755"/>
      <c r="F44" s="756"/>
      <c r="G44" s="301"/>
      <c r="H44" s="301"/>
      <c r="I44" s="301"/>
      <c r="J44" s="301"/>
      <c r="K44" s="301"/>
      <c r="L44" s="301"/>
      <c r="M44" s="301"/>
      <c r="N44" s="301"/>
      <c r="O44" s="301"/>
      <c r="P44" s="301"/>
      <c r="Q44" s="301"/>
      <c r="R44" s="301"/>
      <c r="S44" s="301"/>
      <c r="T44" s="301"/>
      <c r="U44" s="301"/>
      <c r="V44" s="301"/>
      <c r="W44" s="301"/>
      <c r="X44" s="301"/>
      <c r="Y44" s="301"/>
      <c r="Z44" s="301"/>
    </row>
    <row r="45" spans="1:26" ht="15.75" customHeight="1" outlineLevel="1" x14ac:dyDescent="0.2">
      <c r="A45" s="315">
        <v>2</v>
      </c>
      <c r="B45" s="757" t="s">
        <v>495</v>
      </c>
      <c r="C45" s="755"/>
      <c r="D45" s="755"/>
      <c r="E45" s="755"/>
      <c r="F45" s="756"/>
      <c r="G45" s="301"/>
      <c r="H45" s="301"/>
      <c r="I45" s="301"/>
      <c r="J45" s="301"/>
      <c r="K45" s="301"/>
      <c r="L45" s="301"/>
      <c r="M45" s="301"/>
      <c r="N45" s="301"/>
      <c r="O45" s="301"/>
      <c r="P45" s="301"/>
      <c r="Q45" s="301"/>
      <c r="R45" s="301"/>
      <c r="S45" s="301"/>
      <c r="T45" s="301"/>
      <c r="U45" s="301"/>
      <c r="V45" s="301"/>
      <c r="W45" s="301"/>
      <c r="X45" s="301"/>
      <c r="Y45" s="301"/>
      <c r="Z45" s="301"/>
    </row>
    <row r="46" spans="1:26" ht="15.75" customHeight="1" outlineLevel="1" x14ac:dyDescent="0.2">
      <c r="A46" s="315">
        <v>3</v>
      </c>
      <c r="B46" s="757" t="s">
        <v>496</v>
      </c>
      <c r="C46" s="755"/>
      <c r="D46" s="755"/>
      <c r="E46" s="755"/>
      <c r="F46" s="756"/>
      <c r="G46" s="301"/>
      <c r="H46" s="301"/>
      <c r="I46" s="301"/>
      <c r="J46" s="301"/>
      <c r="K46" s="301"/>
      <c r="L46" s="301"/>
      <c r="M46" s="301"/>
      <c r="N46" s="301"/>
      <c r="O46" s="301"/>
      <c r="P46" s="301"/>
      <c r="Q46" s="301"/>
      <c r="R46" s="301"/>
      <c r="S46" s="301"/>
      <c r="T46" s="301"/>
      <c r="U46" s="301"/>
      <c r="V46" s="301"/>
      <c r="W46" s="301"/>
      <c r="X46" s="301"/>
      <c r="Y46" s="301"/>
      <c r="Z46" s="301"/>
    </row>
    <row r="47" spans="1:26" ht="36" customHeight="1" outlineLevel="1" x14ac:dyDescent="0.2">
      <c r="A47" s="315">
        <v>4</v>
      </c>
      <c r="B47" s="757" t="s">
        <v>497</v>
      </c>
      <c r="C47" s="755"/>
      <c r="D47" s="755"/>
      <c r="E47" s="755"/>
      <c r="F47" s="756"/>
      <c r="G47" s="301"/>
      <c r="H47" s="301"/>
      <c r="I47" s="301"/>
      <c r="J47" s="301"/>
      <c r="K47" s="301"/>
      <c r="L47" s="301"/>
      <c r="M47" s="301"/>
      <c r="N47" s="301"/>
      <c r="O47" s="301"/>
      <c r="P47" s="301"/>
      <c r="Q47" s="301"/>
      <c r="R47" s="301"/>
      <c r="S47" s="301"/>
      <c r="T47" s="301"/>
      <c r="U47" s="301"/>
      <c r="V47" s="301"/>
      <c r="W47" s="301"/>
      <c r="X47" s="301"/>
      <c r="Y47" s="301"/>
      <c r="Z47" s="301"/>
    </row>
    <row r="48" spans="1:26" ht="36.75" customHeight="1" outlineLevel="1" x14ac:dyDescent="0.2">
      <c r="A48" s="315">
        <v>5</v>
      </c>
      <c r="B48" s="757" t="s">
        <v>498</v>
      </c>
      <c r="C48" s="755"/>
      <c r="D48" s="755"/>
      <c r="E48" s="755"/>
      <c r="F48" s="756"/>
      <c r="G48" s="301"/>
      <c r="H48" s="301"/>
      <c r="I48" s="301"/>
      <c r="J48" s="301"/>
      <c r="K48" s="301"/>
      <c r="L48" s="301"/>
      <c r="M48" s="301"/>
      <c r="N48" s="301"/>
      <c r="O48" s="301"/>
      <c r="P48" s="301"/>
      <c r="Q48" s="301"/>
      <c r="R48" s="301"/>
      <c r="S48" s="301"/>
      <c r="T48" s="301"/>
      <c r="U48" s="301"/>
      <c r="V48" s="301"/>
      <c r="W48" s="301"/>
      <c r="X48" s="301"/>
      <c r="Y48" s="301"/>
      <c r="Z48" s="301"/>
    </row>
    <row r="49" spans="1:26" ht="15.75" customHeight="1" outlineLevel="1" x14ac:dyDescent="0.2">
      <c r="A49" s="120"/>
      <c r="B49" s="233" t="s">
        <v>499</v>
      </c>
      <c r="C49" s="120"/>
      <c r="D49" s="120"/>
      <c r="E49" s="120"/>
      <c r="F49" s="130"/>
      <c r="G49" s="130"/>
      <c r="H49" s="130"/>
      <c r="I49" s="130"/>
      <c r="J49" s="130"/>
      <c r="K49" s="130"/>
      <c r="L49" s="130"/>
      <c r="M49" s="130"/>
      <c r="N49" s="130"/>
      <c r="O49" s="130"/>
      <c r="P49" s="130"/>
      <c r="Q49" s="130"/>
      <c r="R49" s="130"/>
      <c r="S49" s="130"/>
      <c r="T49" s="130"/>
      <c r="U49" s="130"/>
      <c r="V49" s="130"/>
      <c r="W49" s="130"/>
      <c r="X49" s="130"/>
      <c r="Y49" s="130"/>
      <c r="Z49" s="130"/>
    </row>
    <row r="50" spans="1:26" ht="15.75" customHeight="1" outlineLevel="1" x14ac:dyDescent="0.2">
      <c r="A50" s="120"/>
      <c r="B50" s="762" t="s">
        <v>500</v>
      </c>
      <c r="C50" s="661"/>
      <c r="D50" s="661"/>
      <c r="E50" s="661"/>
      <c r="F50" s="661"/>
      <c r="G50" s="130"/>
      <c r="H50" s="130"/>
      <c r="I50" s="130"/>
      <c r="J50" s="130"/>
      <c r="K50" s="130"/>
      <c r="L50" s="130"/>
      <c r="M50" s="130"/>
      <c r="N50" s="130"/>
      <c r="O50" s="130"/>
      <c r="P50" s="130"/>
      <c r="Q50" s="130"/>
      <c r="R50" s="130"/>
      <c r="S50" s="130"/>
      <c r="T50" s="130"/>
      <c r="U50" s="130"/>
      <c r="V50" s="130"/>
      <c r="W50" s="130"/>
      <c r="X50" s="130"/>
      <c r="Y50" s="130"/>
      <c r="Z50" s="130"/>
    </row>
    <row r="51" spans="1:26" ht="15.75" customHeight="1" outlineLevel="1" x14ac:dyDescent="0.2">
      <c r="A51" s="120"/>
      <c r="B51" s="758" t="s">
        <v>501</v>
      </c>
      <c r="C51" s="661"/>
      <c r="D51" s="661"/>
      <c r="E51" s="661"/>
      <c r="F51" s="661"/>
      <c r="G51" s="130"/>
      <c r="H51" s="130"/>
      <c r="I51" s="130"/>
      <c r="J51" s="130"/>
      <c r="K51" s="130"/>
      <c r="L51" s="130"/>
      <c r="M51" s="130"/>
      <c r="N51" s="130"/>
      <c r="O51" s="130"/>
      <c r="P51" s="130"/>
      <c r="Q51" s="130"/>
      <c r="R51" s="130"/>
      <c r="S51" s="130"/>
      <c r="T51" s="130"/>
      <c r="U51" s="130"/>
      <c r="V51" s="130"/>
      <c r="W51" s="130"/>
      <c r="X51" s="130"/>
      <c r="Y51" s="130"/>
      <c r="Z51" s="130"/>
    </row>
    <row r="52" spans="1:26" ht="15.75" customHeight="1" outlineLevel="1" x14ac:dyDescent="0.2">
      <c r="A52" s="120"/>
      <c r="B52" s="758" t="s">
        <v>502</v>
      </c>
      <c r="C52" s="661"/>
      <c r="D52" s="661"/>
      <c r="E52" s="661"/>
      <c r="F52" s="661"/>
      <c r="G52" s="130"/>
      <c r="H52" s="130"/>
      <c r="I52" s="130"/>
      <c r="J52" s="130"/>
      <c r="K52" s="130"/>
      <c r="L52" s="130"/>
      <c r="M52" s="130"/>
      <c r="N52" s="130"/>
      <c r="O52" s="130"/>
      <c r="P52" s="130"/>
      <c r="Q52" s="130"/>
      <c r="R52" s="130"/>
      <c r="S52" s="130"/>
      <c r="T52" s="130"/>
      <c r="U52" s="130"/>
      <c r="V52" s="130"/>
      <c r="W52" s="130"/>
      <c r="X52" s="130"/>
      <c r="Y52" s="130"/>
      <c r="Z52" s="130"/>
    </row>
    <row r="53" spans="1:26" ht="15.75" customHeight="1" outlineLevel="1" x14ac:dyDescent="0.2">
      <c r="A53" s="120"/>
      <c r="B53" s="758" t="s">
        <v>503</v>
      </c>
      <c r="C53" s="661"/>
      <c r="D53" s="661"/>
      <c r="E53" s="661"/>
      <c r="F53" s="661"/>
      <c r="G53" s="130"/>
      <c r="H53" s="130"/>
      <c r="I53" s="130"/>
      <c r="J53" s="130"/>
      <c r="K53" s="130"/>
      <c r="L53" s="130"/>
      <c r="M53" s="130"/>
      <c r="N53" s="130"/>
      <c r="O53" s="130"/>
      <c r="P53" s="130"/>
      <c r="Q53" s="130"/>
      <c r="R53" s="130"/>
      <c r="S53" s="130"/>
      <c r="T53" s="130"/>
      <c r="U53" s="130"/>
      <c r="V53" s="130"/>
      <c r="W53" s="130"/>
      <c r="X53" s="130"/>
      <c r="Y53" s="130"/>
      <c r="Z53" s="130"/>
    </row>
    <row r="54" spans="1:26" ht="27.75" customHeight="1" outlineLevel="1" x14ac:dyDescent="0.2">
      <c r="A54" s="120"/>
      <c r="B54" s="758" t="s">
        <v>504</v>
      </c>
      <c r="C54" s="661"/>
      <c r="D54" s="661"/>
      <c r="E54" s="661"/>
      <c r="F54" s="661"/>
      <c r="G54" s="130"/>
      <c r="H54" s="130"/>
      <c r="I54" s="130"/>
      <c r="J54" s="130"/>
      <c r="K54" s="130"/>
      <c r="L54" s="130"/>
      <c r="M54" s="130"/>
      <c r="N54" s="130"/>
      <c r="O54" s="130"/>
      <c r="P54" s="130"/>
      <c r="Q54" s="130"/>
      <c r="R54" s="130"/>
      <c r="S54" s="130"/>
      <c r="T54" s="130"/>
      <c r="U54" s="130"/>
      <c r="V54" s="130"/>
      <c r="W54" s="130"/>
      <c r="X54" s="130"/>
      <c r="Y54" s="130"/>
      <c r="Z54" s="130"/>
    </row>
    <row r="55" spans="1:26" ht="15.75" customHeight="1" outlineLevel="1" x14ac:dyDescent="0.2">
      <c r="A55" s="120"/>
      <c r="B55" s="758" t="s">
        <v>505</v>
      </c>
      <c r="C55" s="661"/>
      <c r="D55" s="661"/>
      <c r="E55" s="661"/>
      <c r="F55" s="661"/>
      <c r="G55" s="130"/>
      <c r="H55" s="130"/>
      <c r="I55" s="130"/>
      <c r="J55" s="130"/>
      <c r="K55" s="130"/>
      <c r="L55" s="130"/>
      <c r="M55" s="130"/>
      <c r="N55" s="130"/>
      <c r="O55" s="130"/>
      <c r="P55" s="130"/>
      <c r="Q55" s="130"/>
      <c r="R55" s="130"/>
      <c r="S55" s="130"/>
      <c r="T55" s="130"/>
      <c r="U55" s="130"/>
      <c r="V55" s="130"/>
      <c r="W55" s="130"/>
      <c r="X55" s="130"/>
      <c r="Y55" s="130"/>
      <c r="Z55" s="130"/>
    </row>
    <row r="56" spans="1:26" ht="15.75" customHeight="1" outlineLevel="1" x14ac:dyDescent="0.2">
      <c r="A56" s="120"/>
      <c r="B56" s="758" t="s">
        <v>506</v>
      </c>
      <c r="C56" s="661"/>
      <c r="D56" s="661"/>
      <c r="E56" s="661"/>
      <c r="F56" s="661"/>
      <c r="G56" s="130"/>
      <c r="H56" s="130"/>
      <c r="I56" s="130"/>
      <c r="J56" s="130"/>
      <c r="K56" s="130"/>
      <c r="L56" s="130"/>
      <c r="M56" s="130"/>
      <c r="N56" s="130"/>
      <c r="O56" s="130"/>
      <c r="P56" s="130"/>
      <c r="Q56" s="130"/>
      <c r="R56" s="130"/>
      <c r="S56" s="130"/>
      <c r="T56" s="130"/>
      <c r="U56" s="130"/>
      <c r="V56" s="130"/>
      <c r="W56" s="130"/>
      <c r="X56" s="130"/>
      <c r="Y56" s="130"/>
      <c r="Z56" s="130"/>
    </row>
    <row r="57" spans="1:26" ht="15.75" customHeight="1" outlineLevel="1" x14ac:dyDescent="0.2">
      <c r="A57" s="120"/>
      <c r="B57" s="758" t="s">
        <v>507</v>
      </c>
      <c r="C57" s="661"/>
      <c r="D57" s="661"/>
      <c r="E57" s="661"/>
      <c r="F57" s="661"/>
      <c r="G57" s="130"/>
      <c r="H57" s="130"/>
      <c r="I57" s="130"/>
      <c r="J57" s="130"/>
      <c r="K57" s="130"/>
      <c r="L57" s="130"/>
      <c r="M57" s="130"/>
      <c r="N57" s="130"/>
      <c r="O57" s="130"/>
      <c r="P57" s="130"/>
      <c r="Q57" s="130"/>
      <c r="R57" s="130"/>
      <c r="S57" s="130"/>
      <c r="T57" s="130"/>
      <c r="U57" s="130"/>
      <c r="V57" s="130"/>
      <c r="W57" s="130"/>
      <c r="X57" s="130"/>
      <c r="Y57" s="130"/>
      <c r="Z57" s="130"/>
    </row>
    <row r="58" spans="1:26" ht="15.75" customHeight="1" outlineLevel="1" x14ac:dyDescent="0.2">
      <c r="A58" s="120"/>
      <c r="B58" s="758" t="s">
        <v>508</v>
      </c>
      <c r="C58" s="661"/>
      <c r="D58" s="661"/>
      <c r="E58" s="661"/>
      <c r="F58" s="661"/>
      <c r="G58" s="130"/>
      <c r="H58" s="130"/>
      <c r="I58" s="130"/>
      <c r="J58" s="130"/>
      <c r="K58" s="130"/>
      <c r="L58" s="130"/>
      <c r="M58" s="130"/>
      <c r="N58" s="130"/>
      <c r="O58" s="130"/>
      <c r="P58" s="130"/>
      <c r="Q58" s="130"/>
      <c r="R58" s="130"/>
      <c r="S58" s="130"/>
      <c r="T58" s="130"/>
      <c r="U58" s="130"/>
      <c r="V58" s="130"/>
      <c r="W58" s="130"/>
      <c r="X58" s="130"/>
      <c r="Y58" s="130"/>
      <c r="Z58" s="130"/>
    </row>
    <row r="59" spans="1:26" ht="15.75" customHeight="1" x14ac:dyDescent="0.2">
      <c r="A59" s="120"/>
      <c r="B59" s="130"/>
      <c r="C59" s="120"/>
      <c r="D59" s="120"/>
      <c r="E59" s="120"/>
      <c r="F59" s="130"/>
      <c r="G59" s="130"/>
      <c r="H59" s="130"/>
      <c r="I59" s="130"/>
      <c r="J59" s="130"/>
      <c r="K59" s="130"/>
      <c r="L59" s="130"/>
      <c r="M59" s="130"/>
      <c r="N59" s="130"/>
      <c r="O59" s="130"/>
      <c r="P59" s="130"/>
      <c r="Q59" s="130"/>
      <c r="R59" s="130"/>
      <c r="S59" s="130"/>
      <c r="T59" s="130"/>
      <c r="U59" s="130"/>
      <c r="V59" s="130"/>
      <c r="W59" s="130"/>
      <c r="X59" s="130"/>
      <c r="Y59" s="130"/>
      <c r="Z59" s="130"/>
    </row>
    <row r="60" spans="1:26" ht="15.75" customHeight="1" x14ac:dyDescent="0.2">
      <c r="A60" s="751" t="s">
        <v>509</v>
      </c>
      <c r="B60" s="752"/>
      <c r="C60" s="752"/>
      <c r="D60" s="752"/>
      <c r="E60" s="752"/>
      <c r="F60" s="753"/>
      <c r="G60" s="301"/>
      <c r="H60" s="301"/>
      <c r="I60" s="301"/>
      <c r="J60" s="301"/>
      <c r="K60" s="301"/>
      <c r="L60" s="301"/>
      <c r="M60" s="301"/>
      <c r="N60" s="301"/>
      <c r="O60" s="301"/>
      <c r="P60" s="301"/>
      <c r="Q60" s="301"/>
      <c r="R60" s="301"/>
      <c r="S60" s="301"/>
      <c r="T60" s="301"/>
      <c r="U60" s="301"/>
      <c r="V60" s="301"/>
      <c r="W60" s="301"/>
      <c r="X60" s="301"/>
      <c r="Y60" s="301"/>
      <c r="Z60" s="301"/>
    </row>
    <row r="61" spans="1:26" ht="63" customHeight="1" outlineLevel="1" x14ac:dyDescent="0.2">
      <c r="A61" s="314" t="s">
        <v>446</v>
      </c>
      <c r="B61" s="754" t="s">
        <v>478</v>
      </c>
      <c r="C61" s="755"/>
      <c r="D61" s="755"/>
      <c r="E61" s="755"/>
      <c r="F61" s="756"/>
      <c r="G61" s="301"/>
      <c r="H61" s="301"/>
      <c r="I61" s="301"/>
      <c r="J61" s="301"/>
      <c r="K61" s="301"/>
      <c r="L61" s="301"/>
      <c r="M61" s="301"/>
      <c r="N61" s="301"/>
      <c r="O61" s="301"/>
      <c r="P61" s="301"/>
      <c r="Q61" s="301"/>
      <c r="R61" s="301"/>
      <c r="S61" s="301"/>
      <c r="T61" s="301"/>
      <c r="U61" s="301"/>
      <c r="V61" s="301"/>
      <c r="W61" s="301"/>
      <c r="X61" s="301"/>
      <c r="Y61" s="301"/>
      <c r="Z61" s="301"/>
    </row>
    <row r="62" spans="1:26" ht="15.75" customHeight="1" outlineLevel="1" x14ac:dyDescent="0.2">
      <c r="A62" s="315">
        <v>0</v>
      </c>
      <c r="B62" s="757" t="s">
        <v>510</v>
      </c>
      <c r="C62" s="755"/>
      <c r="D62" s="755"/>
      <c r="E62" s="755"/>
      <c r="F62" s="756"/>
      <c r="G62" s="301"/>
      <c r="H62" s="301"/>
      <c r="I62" s="301"/>
      <c r="J62" s="301"/>
      <c r="K62" s="301"/>
      <c r="L62" s="301"/>
      <c r="M62" s="301"/>
      <c r="N62" s="301"/>
      <c r="O62" s="301"/>
      <c r="P62" s="301"/>
      <c r="Q62" s="301"/>
      <c r="R62" s="301"/>
      <c r="S62" s="301"/>
      <c r="T62" s="301"/>
      <c r="U62" s="301"/>
      <c r="V62" s="301"/>
      <c r="W62" s="301"/>
      <c r="X62" s="301"/>
      <c r="Y62" s="301"/>
      <c r="Z62" s="301"/>
    </row>
    <row r="63" spans="1:26" ht="15.75" customHeight="1" outlineLevel="1" x14ac:dyDescent="0.2">
      <c r="A63" s="315">
        <v>1</v>
      </c>
      <c r="B63" s="757" t="s">
        <v>511</v>
      </c>
      <c r="C63" s="755"/>
      <c r="D63" s="755"/>
      <c r="E63" s="755"/>
      <c r="F63" s="756"/>
      <c r="G63" s="301"/>
      <c r="H63" s="301"/>
      <c r="I63" s="301"/>
      <c r="J63" s="301"/>
      <c r="K63" s="301"/>
      <c r="L63" s="301"/>
      <c r="M63" s="301"/>
      <c r="N63" s="301"/>
      <c r="O63" s="301"/>
      <c r="P63" s="301"/>
      <c r="Q63" s="301"/>
      <c r="R63" s="301"/>
      <c r="S63" s="301"/>
      <c r="T63" s="301"/>
      <c r="U63" s="301"/>
      <c r="V63" s="301"/>
      <c r="W63" s="301"/>
      <c r="X63" s="301"/>
      <c r="Y63" s="301"/>
      <c r="Z63" s="301"/>
    </row>
    <row r="64" spans="1:26" ht="15.75" customHeight="1" outlineLevel="1" x14ac:dyDescent="0.2">
      <c r="A64" s="315">
        <v>2</v>
      </c>
      <c r="B64" s="757" t="s">
        <v>512</v>
      </c>
      <c r="C64" s="755"/>
      <c r="D64" s="755"/>
      <c r="E64" s="755"/>
      <c r="F64" s="756"/>
      <c r="G64" s="301"/>
      <c r="H64" s="301"/>
      <c r="I64" s="301"/>
      <c r="J64" s="301"/>
      <c r="K64" s="301"/>
      <c r="L64" s="301"/>
      <c r="M64" s="301"/>
      <c r="N64" s="301"/>
      <c r="O64" s="301"/>
      <c r="P64" s="301"/>
      <c r="Q64" s="301"/>
      <c r="R64" s="301"/>
      <c r="S64" s="301"/>
      <c r="T64" s="301"/>
      <c r="U64" s="301"/>
      <c r="V64" s="301"/>
      <c r="W64" s="301"/>
      <c r="X64" s="301"/>
      <c r="Y64" s="301"/>
      <c r="Z64" s="301"/>
    </row>
    <row r="65" spans="1:26" ht="15.75" customHeight="1" outlineLevel="1" x14ac:dyDescent="0.2">
      <c r="A65" s="315">
        <v>3</v>
      </c>
      <c r="B65" s="757" t="s">
        <v>513</v>
      </c>
      <c r="C65" s="755"/>
      <c r="D65" s="755"/>
      <c r="E65" s="755"/>
      <c r="F65" s="756"/>
      <c r="G65" s="301"/>
      <c r="H65" s="301"/>
      <c r="I65" s="301"/>
      <c r="J65" s="301"/>
      <c r="K65" s="301"/>
      <c r="L65" s="301"/>
      <c r="M65" s="301"/>
      <c r="N65" s="301"/>
      <c r="O65" s="301"/>
      <c r="P65" s="301"/>
      <c r="Q65" s="301"/>
      <c r="R65" s="301"/>
      <c r="S65" s="301"/>
      <c r="T65" s="301"/>
      <c r="U65" s="301"/>
      <c r="V65" s="301"/>
      <c r="W65" s="301"/>
      <c r="X65" s="301"/>
      <c r="Y65" s="301"/>
      <c r="Z65" s="301"/>
    </row>
    <row r="66" spans="1:26" ht="15.75" customHeight="1" outlineLevel="1" x14ac:dyDescent="0.2">
      <c r="A66" s="315">
        <v>4</v>
      </c>
      <c r="B66" s="757" t="s">
        <v>514</v>
      </c>
      <c r="C66" s="755"/>
      <c r="D66" s="755"/>
      <c r="E66" s="755"/>
      <c r="F66" s="756"/>
      <c r="G66" s="301"/>
      <c r="H66" s="301"/>
      <c r="I66" s="301"/>
      <c r="J66" s="301"/>
      <c r="K66" s="301"/>
      <c r="L66" s="301"/>
      <c r="M66" s="301"/>
      <c r="N66" s="301"/>
      <c r="O66" s="301"/>
      <c r="P66" s="301"/>
      <c r="Q66" s="301"/>
      <c r="R66" s="301"/>
      <c r="S66" s="301"/>
      <c r="T66" s="301"/>
      <c r="U66" s="301"/>
      <c r="V66" s="301"/>
      <c r="W66" s="301"/>
      <c r="X66" s="301"/>
      <c r="Y66" s="301"/>
      <c r="Z66" s="301"/>
    </row>
    <row r="67" spans="1:26" ht="15.75" customHeight="1" outlineLevel="1" x14ac:dyDescent="0.2">
      <c r="A67" s="315">
        <v>5</v>
      </c>
      <c r="B67" s="757" t="s">
        <v>515</v>
      </c>
      <c r="C67" s="755"/>
      <c r="D67" s="755"/>
      <c r="E67" s="755"/>
      <c r="F67" s="756"/>
      <c r="G67" s="301"/>
      <c r="H67" s="301"/>
      <c r="I67" s="301"/>
      <c r="J67" s="301"/>
      <c r="K67" s="301"/>
      <c r="L67" s="301"/>
      <c r="M67" s="301"/>
      <c r="N67" s="301"/>
      <c r="O67" s="301"/>
      <c r="P67" s="301"/>
      <c r="Q67" s="301"/>
      <c r="R67" s="301"/>
      <c r="S67" s="301"/>
      <c r="T67" s="301"/>
      <c r="U67" s="301"/>
      <c r="V67" s="301"/>
      <c r="W67" s="301"/>
      <c r="X67" s="301"/>
      <c r="Y67" s="301"/>
      <c r="Z67" s="301"/>
    </row>
    <row r="68" spans="1:26" ht="15.75" customHeight="1" outlineLevel="1" x14ac:dyDescent="0.2">
      <c r="A68" s="300"/>
      <c r="B68" s="301"/>
      <c r="C68" s="300"/>
      <c r="D68" s="300"/>
      <c r="E68" s="300"/>
      <c r="F68" s="301"/>
      <c r="G68" s="301"/>
      <c r="H68" s="301"/>
      <c r="I68" s="301"/>
      <c r="J68" s="301"/>
      <c r="K68" s="301"/>
      <c r="L68" s="301"/>
      <c r="M68" s="301"/>
      <c r="N68" s="301"/>
      <c r="O68" s="301"/>
      <c r="P68" s="301"/>
      <c r="Q68" s="301"/>
      <c r="R68" s="301"/>
      <c r="S68" s="301"/>
      <c r="T68" s="301"/>
      <c r="U68" s="301"/>
      <c r="V68" s="301"/>
      <c r="W68" s="301"/>
      <c r="X68" s="301"/>
      <c r="Y68" s="301"/>
      <c r="Z68" s="301"/>
    </row>
    <row r="69" spans="1:26" ht="15.75" customHeight="1" outlineLevel="1" x14ac:dyDescent="0.2">
      <c r="A69" s="300"/>
      <c r="B69" s="233" t="s">
        <v>499</v>
      </c>
      <c r="C69" s="300"/>
      <c r="D69" s="300"/>
      <c r="E69" s="300"/>
      <c r="F69" s="301"/>
      <c r="G69" s="301"/>
      <c r="H69" s="301"/>
      <c r="I69" s="301"/>
      <c r="J69" s="301"/>
      <c r="K69" s="301"/>
      <c r="L69" s="301"/>
      <c r="M69" s="301"/>
      <c r="N69" s="301"/>
      <c r="O69" s="301"/>
      <c r="P69" s="301"/>
      <c r="Q69" s="301"/>
      <c r="R69" s="301"/>
      <c r="S69" s="301"/>
      <c r="T69" s="301"/>
      <c r="U69" s="301"/>
      <c r="V69" s="301"/>
      <c r="W69" s="301"/>
      <c r="X69" s="301"/>
      <c r="Y69" s="301"/>
      <c r="Z69" s="301"/>
    </row>
    <row r="70" spans="1:26" ht="15.75" customHeight="1" outlineLevel="1" x14ac:dyDescent="0.2">
      <c r="A70" s="120"/>
      <c r="B70" s="758" t="s">
        <v>516</v>
      </c>
      <c r="C70" s="661"/>
      <c r="D70" s="661"/>
      <c r="E70" s="661"/>
      <c r="F70" s="661"/>
      <c r="G70" s="130"/>
      <c r="H70" s="130"/>
      <c r="I70" s="130"/>
      <c r="J70" s="130"/>
      <c r="K70" s="130"/>
      <c r="L70" s="130"/>
      <c r="M70" s="130"/>
      <c r="N70" s="130"/>
      <c r="O70" s="130"/>
      <c r="P70" s="130"/>
      <c r="Q70" s="130"/>
      <c r="R70" s="130"/>
      <c r="S70" s="130"/>
      <c r="T70" s="130"/>
      <c r="U70" s="130"/>
      <c r="V70" s="130"/>
      <c r="W70" s="130"/>
      <c r="X70" s="130"/>
      <c r="Y70" s="130"/>
      <c r="Z70" s="130"/>
    </row>
    <row r="71" spans="1:26" ht="15.75" customHeight="1" outlineLevel="1" x14ac:dyDescent="0.2">
      <c r="A71" s="120"/>
      <c r="B71" s="758" t="s">
        <v>517</v>
      </c>
      <c r="C71" s="661"/>
      <c r="D71" s="661"/>
      <c r="E71" s="661"/>
      <c r="F71" s="661"/>
      <c r="G71" s="130"/>
      <c r="H71" s="130"/>
      <c r="I71" s="130"/>
      <c r="J71" s="130"/>
      <c r="K71" s="130"/>
      <c r="L71" s="130"/>
      <c r="M71" s="130"/>
      <c r="N71" s="130"/>
      <c r="O71" s="130"/>
      <c r="P71" s="130"/>
      <c r="Q71" s="130"/>
      <c r="R71" s="130"/>
      <c r="S71" s="130"/>
      <c r="T71" s="130"/>
      <c r="U71" s="130"/>
      <c r="V71" s="130"/>
      <c r="W71" s="130"/>
      <c r="X71" s="130"/>
      <c r="Y71" s="130"/>
      <c r="Z71" s="130"/>
    </row>
    <row r="72" spans="1:26" ht="15.75" customHeight="1" outlineLevel="1" x14ac:dyDescent="0.2">
      <c r="A72" s="120"/>
      <c r="B72" s="758" t="s">
        <v>518</v>
      </c>
      <c r="C72" s="661"/>
      <c r="D72" s="661"/>
      <c r="E72" s="661"/>
      <c r="F72" s="661"/>
      <c r="G72" s="130"/>
      <c r="H72" s="130"/>
      <c r="I72" s="130"/>
      <c r="J72" s="130"/>
      <c r="K72" s="130"/>
      <c r="L72" s="130"/>
      <c r="M72" s="130"/>
      <c r="N72" s="130"/>
      <c r="O72" s="130"/>
      <c r="P72" s="130"/>
      <c r="Q72" s="130"/>
      <c r="R72" s="130"/>
      <c r="S72" s="130"/>
      <c r="T72" s="130"/>
      <c r="U72" s="130"/>
      <c r="V72" s="130"/>
      <c r="W72" s="130"/>
      <c r="X72" s="130"/>
      <c r="Y72" s="130"/>
      <c r="Z72" s="130"/>
    </row>
    <row r="73" spans="1:26" ht="15.75" customHeight="1" outlineLevel="1" x14ac:dyDescent="0.2">
      <c r="A73" s="120"/>
      <c r="B73" s="758" t="s">
        <v>519</v>
      </c>
      <c r="C73" s="661"/>
      <c r="D73" s="661"/>
      <c r="E73" s="661"/>
      <c r="F73" s="661"/>
      <c r="G73" s="130"/>
      <c r="H73" s="130"/>
      <c r="I73" s="130"/>
      <c r="J73" s="130"/>
      <c r="K73" s="130"/>
      <c r="L73" s="130"/>
      <c r="M73" s="130"/>
      <c r="N73" s="130"/>
      <c r="O73" s="130"/>
      <c r="P73" s="130"/>
      <c r="Q73" s="130"/>
      <c r="R73" s="130"/>
      <c r="S73" s="130"/>
      <c r="T73" s="130"/>
      <c r="U73" s="130"/>
      <c r="V73" s="130"/>
      <c r="W73" s="130"/>
      <c r="X73" s="130"/>
      <c r="Y73" s="130"/>
      <c r="Z73" s="130"/>
    </row>
    <row r="74" spans="1:26" ht="15.75" customHeight="1" outlineLevel="1" x14ac:dyDescent="0.2">
      <c r="A74" s="120"/>
      <c r="B74" s="758" t="s">
        <v>520</v>
      </c>
      <c r="C74" s="661"/>
      <c r="D74" s="661"/>
      <c r="E74" s="661"/>
      <c r="F74" s="661"/>
      <c r="G74" s="130"/>
      <c r="H74" s="130"/>
      <c r="I74" s="130"/>
      <c r="J74" s="130"/>
      <c r="K74" s="130"/>
      <c r="L74" s="130"/>
      <c r="M74" s="130"/>
      <c r="N74" s="130"/>
      <c r="O74" s="130"/>
      <c r="P74" s="130"/>
      <c r="Q74" s="130"/>
      <c r="R74" s="130"/>
      <c r="S74" s="130"/>
      <c r="T74" s="130"/>
      <c r="U74" s="130"/>
      <c r="V74" s="130"/>
      <c r="W74" s="130"/>
      <c r="X74" s="130"/>
      <c r="Y74" s="130"/>
      <c r="Z74" s="130"/>
    </row>
    <row r="75" spans="1:26" ht="15.75" customHeight="1" outlineLevel="1" x14ac:dyDescent="0.2">
      <c r="A75" s="120"/>
      <c r="B75" s="758" t="s">
        <v>508</v>
      </c>
      <c r="C75" s="661"/>
      <c r="D75" s="661"/>
      <c r="E75" s="661"/>
      <c r="F75" s="661"/>
      <c r="G75" s="130"/>
      <c r="H75" s="130"/>
      <c r="I75" s="130"/>
      <c r="J75" s="130"/>
      <c r="K75" s="130"/>
      <c r="L75" s="130"/>
      <c r="M75" s="130"/>
      <c r="N75" s="130"/>
      <c r="O75" s="130"/>
      <c r="P75" s="130"/>
      <c r="Q75" s="130"/>
      <c r="R75" s="130"/>
      <c r="S75" s="130"/>
      <c r="T75" s="130"/>
      <c r="U75" s="130"/>
      <c r="V75" s="130"/>
      <c r="W75" s="130"/>
      <c r="X75" s="130"/>
      <c r="Y75" s="130"/>
      <c r="Z75" s="130"/>
    </row>
    <row r="76" spans="1:26" ht="15.75" customHeight="1" x14ac:dyDescent="0.2">
      <c r="A76" s="300"/>
      <c r="B76" s="301"/>
      <c r="C76" s="300"/>
      <c r="D76" s="300"/>
      <c r="E76" s="300"/>
      <c r="F76" s="301"/>
      <c r="G76" s="301"/>
      <c r="H76" s="301"/>
      <c r="I76" s="301"/>
      <c r="J76" s="301"/>
      <c r="K76" s="301"/>
      <c r="L76" s="301"/>
      <c r="M76" s="301"/>
      <c r="N76" s="301"/>
      <c r="O76" s="301"/>
      <c r="P76" s="301"/>
      <c r="Q76" s="301"/>
      <c r="R76" s="301"/>
      <c r="S76" s="301"/>
      <c r="T76" s="301"/>
      <c r="U76" s="301"/>
      <c r="V76" s="301"/>
      <c r="W76" s="301"/>
      <c r="X76" s="301"/>
      <c r="Y76" s="301"/>
      <c r="Z76" s="301"/>
    </row>
    <row r="77" spans="1:26" ht="15.75" customHeight="1" x14ac:dyDescent="0.2">
      <c r="A77" s="751" t="s">
        <v>521</v>
      </c>
      <c r="B77" s="752"/>
      <c r="C77" s="752"/>
      <c r="D77" s="752"/>
      <c r="E77" s="752"/>
      <c r="F77" s="753"/>
      <c r="G77" s="301"/>
      <c r="H77" s="301"/>
      <c r="I77" s="301"/>
      <c r="J77" s="301"/>
      <c r="K77" s="301"/>
      <c r="L77" s="301"/>
      <c r="M77" s="301"/>
      <c r="N77" s="301"/>
      <c r="O77" s="301"/>
      <c r="P77" s="301"/>
      <c r="Q77" s="301"/>
      <c r="R77" s="301"/>
      <c r="S77" s="301"/>
      <c r="T77" s="301"/>
      <c r="U77" s="301"/>
      <c r="V77" s="301"/>
      <c r="W77" s="301"/>
      <c r="X77" s="301"/>
      <c r="Y77" s="301"/>
      <c r="Z77" s="301"/>
    </row>
    <row r="78" spans="1:26" ht="15.75" customHeight="1" outlineLevel="1" x14ac:dyDescent="0.2">
      <c r="A78" s="314" t="s">
        <v>446</v>
      </c>
      <c r="B78" s="754" t="s">
        <v>478</v>
      </c>
      <c r="C78" s="755"/>
      <c r="D78" s="755"/>
      <c r="E78" s="755"/>
      <c r="F78" s="756"/>
      <c r="G78" s="301"/>
      <c r="H78" s="301"/>
      <c r="I78" s="301"/>
      <c r="J78" s="301"/>
      <c r="K78" s="301"/>
      <c r="L78" s="301"/>
      <c r="M78" s="301"/>
      <c r="N78" s="301"/>
      <c r="O78" s="301"/>
      <c r="P78" s="301"/>
      <c r="Q78" s="301"/>
      <c r="R78" s="301"/>
      <c r="S78" s="301"/>
      <c r="T78" s="301"/>
      <c r="U78" s="301"/>
      <c r="V78" s="301"/>
      <c r="W78" s="301"/>
      <c r="X78" s="301"/>
      <c r="Y78" s="301"/>
      <c r="Z78" s="301"/>
    </row>
    <row r="79" spans="1:26" ht="15.75" customHeight="1" outlineLevel="1" x14ac:dyDescent="0.2">
      <c r="A79" s="315">
        <v>0</v>
      </c>
      <c r="B79" s="757" t="s">
        <v>522</v>
      </c>
      <c r="C79" s="755"/>
      <c r="D79" s="755"/>
      <c r="E79" s="755"/>
      <c r="F79" s="756"/>
      <c r="G79" s="301"/>
      <c r="H79" s="301"/>
      <c r="I79" s="301"/>
      <c r="J79" s="301"/>
      <c r="K79" s="301"/>
      <c r="L79" s="301"/>
      <c r="M79" s="301"/>
      <c r="N79" s="301"/>
      <c r="O79" s="301"/>
      <c r="P79" s="301"/>
      <c r="Q79" s="301"/>
      <c r="R79" s="301"/>
      <c r="S79" s="301"/>
      <c r="T79" s="301"/>
      <c r="U79" s="301"/>
      <c r="V79" s="301"/>
      <c r="W79" s="301"/>
      <c r="X79" s="301"/>
      <c r="Y79" s="301"/>
      <c r="Z79" s="301"/>
    </row>
    <row r="80" spans="1:26" ht="15.75" customHeight="1" outlineLevel="1" x14ac:dyDescent="0.2">
      <c r="A80" s="316">
        <v>1</v>
      </c>
      <c r="B80" s="759"/>
      <c r="C80" s="755"/>
      <c r="D80" s="755"/>
      <c r="E80" s="755"/>
      <c r="F80" s="756"/>
      <c r="G80" s="301"/>
      <c r="H80" s="301"/>
      <c r="I80" s="301"/>
      <c r="J80" s="301"/>
      <c r="K80" s="301"/>
      <c r="L80" s="301"/>
      <c r="M80" s="301"/>
      <c r="N80" s="301"/>
      <c r="O80" s="301"/>
      <c r="P80" s="301"/>
      <c r="Q80" s="301"/>
      <c r="R80" s="301"/>
      <c r="S80" s="301"/>
      <c r="T80" s="301"/>
      <c r="U80" s="301"/>
      <c r="V80" s="301"/>
      <c r="W80" s="301"/>
      <c r="X80" s="301"/>
      <c r="Y80" s="301"/>
      <c r="Z80" s="301"/>
    </row>
    <row r="81" spans="1:26" ht="15.75" customHeight="1" outlineLevel="1" x14ac:dyDescent="0.2">
      <c r="A81" s="316">
        <v>2</v>
      </c>
      <c r="B81" s="759"/>
      <c r="C81" s="755"/>
      <c r="D81" s="755"/>
      <c r="E81" s="755"/>
      <c r="F81" s="756"/>
      <c r="G81" s="301"/>
      <c r="H81" s="301"/>
      <c r="I81" s="301"/>
      <c r="J81" s="301"/>
      <c r="K81" s="301"/>
      <c r="L81" s="301"/>
      <c r="M81" s="301"/>
      <c r="N81" s="301"/>
      <c r="O81" s="301"/>
      <c r="P81" s="301"/>
      <c r="Q81" s="301"/>
      <c r="R81" s="301"/>
      <c r="S81" s="301"/>
      <c r="T81" s="301"/>
      <c r="U81" s="301"/>
      <c r="V81" s="301"/>
      <c r="W81" s="301"/>
      <c r="X81" s="301"/>
      <c r="Y81" s="301"/>
      <c r="Z81" s="301"/>
    </row>
    <row r="82" spans="1:26" ht="36" customHeight="1" outlineLevel="1" x14ac:dyDescent="0.2">
      <c r="A82" s="315">
        <v>3</v>
      </c>
      <c r="B82" s="757" t="s">
        <v>523</v>
      </c>
      <c r="C82" s="755"/>
      <c r="D82" s="755"/>
      <c r="E82" s="755"/>
      <c r="F82" s="756"/>
      <c r="G82" s="301"/>
      <c r="H82" s="301"/>
      <c r="I82" s="301"/>
      <c r="J82" s="301"/>
      <c r="K82" s="301"/>
      <c r="L82" s="301"/>
      <c r="M82" s="301"/>
      <c r="N82" s="301"/>
      <c r="O82" s="301"/>
      <c r="P82" s="301"/>
      <c r="Q82" s="301"/>
      <c r="R82" s="301"/>
      <c r="S82" s="301"/>
      <c r="T82" s="301"/>
      <c r="U82" s="301"/>
      <c r="V82" s="301"/>
      <c r="W82" s="301"/>
      <c r="X82" s="301"/>
      <c r="Y82" s="301"/>
      <c r="Z82" s="301"/>
    </row>
    <row r="83" spans="1:26" ht="15.75" customHeight="1" outlineLevel="1" x14ac:dyDescent="0.2">
      <c r="A83" s="316">
        <v>4</v>
      </c>
      <c r="B83" s="759"/>
      <c r="C83" s="755"/>
      <c r="D83" s="755"/>
      <c r="E83" s="755"/>
      <c r="F83" s="756"/>
      <c r="G83" s="301"/>
      <c r="H83" s="301"/>
      <c r="I83" s="301"/>
      <c r="J83" s="301"/>
      <c r="K83" s="301"/>
      <c r="L83" s="301"/>
      <c r="M83" s="301"/>
      <c r="N83" s="301"/>
      <c r="O83" s="301"/>
      <c r="P83" s="301"/>
      <c r="Q83" s="301"/>
      <c r="R83" s="301"/>
      <c r="S83" s="301"/>
      <c r="T83" s="301"/>
      <c r="U83" s="301"/>
      <c r="V83" s="301"/>
      <c r="W83" s="301"/>
      <c r="X83" s="301"/>
      <c r="Y83" s="301"/>
      <c r="Z83" s="301"/>
    </row>
    <row r="84" spans="1:26" ht="33" customHeight="1" outlineLevel="1" x14ac:dyDescent="0.2">
      <c r="A84" s="315">
        <v>5</v>
      </c>
      <c r="B84" s="757" t="s">
        <v>524</v>
      </c>
      <c r="C84" s="755"/>
      <c r="D84" s="755"/>
      <c r="E84" s="755"/>
      <c r="F84" s="756"/>
      <c r="G84" s="301"/>
      <c r="H84" s="301"/>
      <c r="I84" s="301"/>
      <c r="J84" s="301"/>
      <c r="K84" s="301"/>
      <c r="L84" s="301"/>
      <c r="M84" s="301"/>
      <c r="N84" s="301"/>
      <c r="O84" s="301"/>
      <c r="P84" s="301"/>
      <c r="Q84" s="301"/>
      <c r="R84" s="301"/>
      <c r="S84" s="301"/>
      <c r="T84" s="301"/>
      <c r="U84" s="301"/>
      <c r="V84" s="301"/>
      <c r="W84" s="301"/>
      <c r="X84" s="301"/>
      <c r="Y84" s="301"/>
      <c r="Z84" s="301"/>
    </row>
    <row r="85" spans="1:26" ht="15.75" customHeight="1" x14ac:dyDescent="0.2">
      <c r="A85" s="300"/>
      <c r="B85" s="301"/>
      <c r="C85" s="300"/>
      <c r="D85" s="300"/>
      <c r="E85" s="300"/>
      <c r="F85" s="301"/>
      <c r="G85" s="301"/>
      <c r="H85" s="301"/>
      <c r="I85" s="301"/>
      <c r="J85" s="301"/>
      <c r="K85" s="301"/>
      <c r="L85" s="301"/>
      <c r="M85" s="301"/>
      <c r="N85" s="301"/>
      <c r="O85" s="301"/>
      <c r="P85" s="301"/>
      <c r="Q85" s="301"/>
      <c r="R85" s="301"/>
      <c r="S85" s="301"/>
      <c r="T85" s="301"/>
      <c r="U85" s="301"/>
      <c r="V85" s="301"/>
      <c r="W85" s="301"/>
      <c r="X85" s="301"/>
      <c r="Y85" s="301"/>
      <c r="Z85" s="301"/>
    </row>
    <row r="86" spans="1:26" ht="15.75" customHeight="1" x14ac:dyDescent="0.2">
      <c r="A86" s="300"/>
      <c r="B86" s="301"/>
      <c r="C86" s="300"/>
      <c r="D86" s="300"/>
      <c r="E86" s="300"/>
      <c r="F86" s="301"/>
      <c r="G86" s="301"/>
      <c r="H86" s="301"/>
      <c r="I86" s="301"/>
      <c r="J86" s="301"/>
      <c r="K86" s="301"/>
      <c r="L86" s="301"/>
      <c r="M86" s="301"/>
      <c r="N86" s="301"/>
      <c r="O86" s="301"/>
      <c r="P86" s="301"/>
      <c r="Q86" s="301"/>
      <c r="R86" s="301"/>
      <c r="S86" s="301"/>
      <c r="T86" s="301"/>
      <c r="U86" s="301"/>
      <c r="V86" s="301"/>
      <c r="W86" s="301"/>
      <c r="X86" s="301"/>
      <c r="Y86" s="301"/>
      <c r="Z86" s="301"/>
    </row>
    <row r="87" spans="1:26" ht="15.75" customHeight="1" x14ac:dyDescent="0.2">
      <c r="A87" s="751" t="s">
        <v>525</v>
      </c>
      <c r="B87" s="752"/>
      <c r="C87" s="752"/>
      <c r="D87" s="752"/>
      <c r="E87" s="752"/>
      <c r="F87" s="753"/>
      <c r="G87" s="301"/>
      <c r="H87" s="301"/>
      <c r="I87" s="301"/>
      <c r="J87" s="301"/>
      <c r="K87" s="301"/>
      <c r="L87" s="301"/>
      <c r="M87" s="301"/>
      <c r="N87" s="301"/>
      <c r="O87" s="301"/>
      <c r="P87" s="301"/>
      <c r="Q87" s="301"/>
      <c r="R87" s="301"/>
      <c r="S87" s="301"/>
      <c r="T87" s="301"/>
      <c r="U87" s="301"/>
      <c r="V87" s="301"/>
      <c r="W87" s="301"/>
      <c r="X87" s="301"/>
      <c r="Y87" s="301"/>
      <c r="Z87" s="301"/>
    </row>
    <row r="88" spans="1:26" ht="15.75" customHeight="1" outlineLevel="1" x14ac:dyDescent="0.2">
      <c r="A88" s="314" t="s">
        <v>446</v>
      </c>
      <c r="B88" s="754" t="s">
        <v>478</v>
      </c>
      <c r="C88" s="755"/>
      <c r="D88" s="755"/>
      <c r="E88" s="755"/>
      <c r="F88" s="756"/>
      <c r="G88" s="301"/>
      <c r="H88" s="301"/>
      <c r="I88" s="301"/>
      <c r="J88" s="301"/>
      <c r="K88" s="301"/>
      <c r="L88" s="301"/>
      <c r="M88" s="301"/>
      <c r="N88" s="301"/>
      <c r="O88" s="301"/>
      <c r="P88" s="301"/>
      <c r="Q88" s="301"/>
      <c r="R88" s="301"/>
      <c r="S88" s="301"/>
      <c r="T88" s="301"/>
      <c r="U88" s="301"/>
      <c r="V88" s="301"/>
      <c r="W88" s="301"/>
      <c r="X88" s="301"/>
      <c r="Y88" s="301"/>
      <c r="Z88" s="301"/>
    </row>
    <row r="89" spans="1:26" ht="15.75" customHeight="1" outlineLevel="1" x14ac:dyDescent="0.2">
      <c r="A89" s="315">
        <v>0</v>
      </c>
      <c r="B89" s="757" t="s">
        <v>526</v>
      </c>
      <c r="C89" s="755"/>
      <c r="D89" s="755"/>
      <c r="E89" s="755"/>
      <c r="F89" s="756"/>
      <c r="G89" s="301"/>
      <c r="H89" s="301"/>
      <c r="I89" s="301"/>
      <c r="J89" s="301"/>
      <c r="K89" s="301"/>
      <c r="L89" s="301"/>
      <c r="M89" s="301"/>
      <c r="N89" s="301"/>
      <c r="O89" s="301"/>
      <c r="P89" s="301"/>
      <c r="Q89" s="301"/>
      <c r="R89" s="301"/>
      <c r="S89" s="301"/>
      <c r="T89" s="301"/>
      <c r="U89" s="301"/>
      <c r="V89" s="301"/>
      <c r="W89" s="301"/>
      <c r="X89" s="301"/>
      <c r="Y89" s="301"/>
      <c r="Z89" s="301"/>
    </row>
    <row r="90" spans="1:26" ht="15.75" customHeight="1" outlineLevel="1" x14ac:dyDescent="0.2">
      <c r="A90" s="315">
        <v>1</v>
      </c>
      <c r="B90" s="757" t="s">
        <v>527</v>
      </c>
      <c r="C90" s="755"/>
      <c r="D90" s="755"/>
      <c r="E90" s="755"/>
      <c r="F90" s="756"/>
      <c r="G90" s="301"/>
      <c r="H90" s="301"/>
      <c r="I90" s="301"/>
      <c r="J90" s="301"/>
      <c r="K90" s="301"/>
      <c r="L90" s="301"/>
      <c r="M90" s="301"/>
      <c r="N90" s="301"/>
      <c r="O90" s="301"/>
      <c r="P90" s="301"/>
      <c r="Q90" s="301"/>
      <c r="R90" s="301"/>
      <c r="S90" s="301"/>
      <c r="T90" s="301"/>
      <c r="U90" s="301"/>
      <c r="V90" s="301"/>
      <c r="W90" s="301"/>
      <c r="X90" s="301"/>
      <c r="Y90" s="301"/>
      <c r="Z90" s="301"/>
    </row>
    <row r="91" spans="1:26" ht="15.75" customHeight="1" outlineLevel="1" x14ac:dyDescent="0.2">
      <c r="A91" s="315">
        <v>2</v>
      </c>
      <c r="B91" s="757" t="s">
        <v>528</v>
      </c>
      <c r="C91" s="755"/>
      <c r="D91" s="755"/>
      <c r="E91" s="755"/>
      <c r="F91" s="756"/>
      <c r="G91" s="301"/>
      <c r="H91" s="301"/>
      <c r="I91" s="301"/>
      <c r="J91" s="301"/>
      <c r="K91" s="301"/>
      <c r="L91" s="301"/>
      <c r="M91" s="301"/>
      <c r="N91" s="301"/>
      <c r="O91" s="301"/>
      <c r="P91" s="301"/>
      <c r="Q91" s="301"/>
      <c r="R91" s="301"/>
      <c r="S91" s="301"/>
      <c r="T91" s="301"/>
      <c r="U91" s="301"/>
      <c r="V91" s="301"/>
      <c r="W91" s="301"/>
      <c r="X91" s="301"/>
      <c r="Y91" s="301"/>
      <c r="Z91" s="301"/>
    </row>
    <row r="92" spans="1:26" ht="36" customHeight="1" outlineLevel="1" x14ac:dyDescent="0.2">
      <c r="A92" s="315">
        <v>3</v>
      </c>
      <c r="B92" s="757" t="s">
        <v>529</v>
      </c>
      <c r="C92" s="755"/>
      <c r="D92" s="755"/>
      <c r="E92" s="755"/>
      <c r="F92" s="756"/>
      <c r="G92" s="301"/>
      <c r="H92" s="301"/>
      <c r="I92" s="301"/>
      <c r="J92" s="301"/>
      <c r="K92" s="301"/>
      <c r="L92" s="301"/>
      <c r="M92" s="301"/>
      <c r="N92" s="301"/>
      <c r="O92" s="301"/>
      <c r="P92" s="301"/>
      <c r="Q92" s="301"/>
      <c r="R92" s="301"/>
      <c r="S92" s="301"/>
      <c r="T92" s="301"/>
      <c r="U92" s="301"/>
      <c r="V92" s="301"/>
      <c r="W92" s="301"/>
      <c r="X92" s="301"/>
      <c r="Y92" s="301"/>
      <c r="Z92" s="301"/>
    </row>
    <row r="93" spans="1:26" ht="15.75" customHeight="1" outlineLevel="1" x14ac:dyDescent="0.2">
      <c r="A93" s="315">
        <v>4</v>
      </c>
      <c r="B93" s="757" t="s">
        <v>530</v>
      </c>
      <c r="C93" s="755"/>
      <c r="D93" s="755"/>
      <c r="E93" s="755"/>
      <c r="F93" s="756"/>
      <c r="G93" s="301"/>
      <c r="H93" s="301"/>
      <c r="I93" s="301"/>
      <c r="J93" s="301"/>
      <c r="K93" s="301"/>
      <c r="L93" s="301"/>
      <c r="M93" s="301"/>
      <c r="N93" s="301"/>
      <c r="O93" s="301"/>
      <c r="P93" s="301"/>
      <c r="Q93" s="301"/>
      <c r="R93" s="301"/>
      <c r="S93" s="301"/>
      <c r="T93" s="301"/>
      <c r="U93" s="301"/>
      <c r="V93" s="301"/>
      <c r="W93" s="301"/>
      <c r="X93" s="301"/>
      <c r="Y93" s="301"/>
      <c r="Z93" s="301"/>
    </row>
    <row r="94" spans="1:26" ht="33" customHeight="1" outlineLevel="1" x14ac:dyDescent="0.2">
      <c r="A94" s="315">
        <v>5</v>
      </c>
      <c r="B94" s="757" t="s">
        <v>531</v>
      </c>
      <c r="C94" s="755"/>
      <c r="D94" s="755"/>
      <c r="E94" s="755"/>
      <c r="F94" s="756"/>
      <c r="G94" s="301"/>
      <c r="H94" s="301"/>
      <c r="I94" s="301"/>
      <c r="J94" s="301"/>
      <c r="K94" s="301"/>
      <c r="L94" s="301"/>
      <c r="M94" s="301"/>
      <c r="N94" s="301"/>
      <c r="O94" s="301"/>
      <c r="P94" s="301"/>
      <c r="Q94" s="301"/>
      <c r="R94" s="301"/>
      <c r="S94" s="301"/>
      <c r="T94" s="301"/>
      <c r="U94" s="301"/>
      <c r="V94" s="301"/>
      <c r="W94" s="301"/>
      <c r="X94" s="301"/>
      <c r="Y94" s="301"/>
      <c r="Z94" s="301"/>
    </row>
    <row r="95" spans="1:26" ht="15.75" customHeight="1" x14ac:dyDescent="0.2">
      <c r="A95" s="300"/>
      <c r="B95" s="301"/>
      <c r="C95" s="300"/>
      <c r="D95" s="300"/>
      <c r="E95" s="300"/>
      <c r="F95" s="301"/>
      <c r="G95" s="301"/>
      <c r="H95" s="301"/>
      <c r="I95" s="301"/>
      <c r="J95" s="301"/>
      <c r="K95" s="301"/>
      <c r="L95" s="301"/>
      <c r="M95" s="301"/>
      <c r="N95" s="301"/>
      <c r="O95" s="301"/>
      <c r="P95" s="301"/>
      <c r="Q95" s="301"/>
      <c r="R95" s="301"/>
      <c r="S95" s="301"/>
      <c r="T95" s="301"/>
      <c r="U95" s="301"/>
      <c r="V95" s="301"/>
      <c r="W95" s="301"/>
      <c r="X95" s="301"/>
      <c r="Y95" s="301"/>
      <c r="Z95" s="301"/>
    </row>
    <row r="96" spans="1:26" ht="15.75" customHeight="1" x14ac:dyDescent="0.2">
      <c r="A96" s="751" t="s">
        <v>532</v>
      </c>
      <c r="B96" s="752"/>
      <c r="C96" s="752"/>
      <c r="D96" s="752"/>
      <c r="E96" s="752"/>
      <c r="F96" s="753"/>
      <c r="G96" s="301"/>
      <c r="H96" s="301"/>
      <c r="I96" s="301"/>
      <c r="J96" s="301"/>
      <c r="K96" s="301"/>
      <c r="L96" s="301"/>
      <c r="M96" s="301"/>
      <c r="N96" s="301"/>
      <c r="O96" s="301"/>
      <c r="P96" s="301"/>
      <c r="Q96" s="301"/>
      <c r="R96" s="301"/>
      <c r="S96" s="301"/>
      <c r="T96" s="301"/>
      <c r="U96" s="301"/>
      <c r="V96" s="301"/>
      <c r="W96" s="301"/>
      <c r="X96" s="301"/>
      <c r="Y96" s="301"/>
      <c r="Z96" s="301"/>
    </row>
    <row r="97" spans="1:26" ht="57" customHeight="1" outlineLevel="1" x14ac:dyDescent="0.2">
      <c r="A97" s="314" t="s">
        <v>446</v>
      </c>
      <c r="B97" s="754" t="s">
        <v>478</v>
      </c>
      <c r="C97" s="755"/>
      <c r="D97" s="755"/>
      <c r="E97" s="755"/>
      <c r="F97" s="756"/>
      <c r="G97" s="301"/>
      <c r="H97" s="301"/>
      <c r="I97" s="301"/>
      <c r="J97" s="301"/>
      <c r="K97" s="301"/>
      <c r="L97" s="301"/>
      <c r="M97" s="301"/>
      <c r="N97" s="301"/>
      <c r="O97" s="301"/>
      <c r="P97" s="301"/>
      <c r="Q97" s="301"/>
      <c r="R97" s="301"/>
      <c r="S97" s="301"/>
      <c r="T97" s="301"/>
      <c r="U97" s="301"/>
      <c r="V97" s="301"/>
      <c r="W97" s="301"/>
      <c r="X97" s="301"/>
      <c r="Y97" s="301"/>
      <c r="Z97" s="301"/>
    </row>
    <row r="98" spans="1:26" ht="15.75" customHeight="1" outlineLevel="1" x14ac:dyDescent="0.2">
      <c r="A98" s="315">
        <v>0</v>
      </c>
      <c r="B98" s="757" t="s">
        <v>533</v>
      </c>
      <c r="C98" s="755"/>
      <c r="D98" s="755"/>
      <c r="E98" s="755"/>
      <c r="F98" s="756"/>
      <c r="G98" s="301"/>
      <c r="H98" s="301"/>
      <c r="I98" s="301"/>
      <c r="J98" s="301"/>
      <c r="K98" s="301"/>
      <c r="L98" s="301"/>
      <c r="M98" s="301"/>
      <c r="N98" s="301"/>
      <c r="O98" s="301"/>
      <c r="P98" s="301"/>
      <c r="Q98" s="301"/>
      <c r="R98" s="301"/>
      <c r="S98" s="301"/>
      <c r="T98" s="301"/>
      <c r="U98" s="301"/>
      <c r="V98" s="301"/>
      <c r="W98" s="301"/>
      <c r="X98" s="301"/>
      <c r="Y98" s="301"/>
      <c r="Z98" s="301"/>
    </row>
    <row r="99" spans="1:26" ht="15.75" customHeight="1" outlineLevel="1" x14ac:dyDescent="0.2">
      <c r="A99" s="316">
        <v>1</v>
      </c>
      <c r="B99" s="759"/>
      <c r="C99" s="755"/>
      <c r="D99" s="755"/>
      <c r="E99" s="755"/>
      <c r="F99" s="756"/>
      <c r="G99" s="301"/>
      <c r="H99" s="301"/>
      <c r="I99" s="301"/>
      <c r="J99" s="301"/>
      <c r="K99" s="301"/>
      <c r="L99" s="301"/>
      <c r="M99" s="301"/>
      <c r="N99" s="301"/>
      <c r="O99" s="301"/>
      <c r="P99" s="301"/>
      <c r="Q99" s="301"/>
      <c r="R99" s="301"/>
      <c r="S99" s="301"/>
      <c r="T99" s="301"/>
      <c r="U99" s="301"/>
      <c r="V99" s="301"/>
      <c r="W99" s="301"/>
      <c r="X99" s="301"/>
      <c r="Y99" s="301"/>
      <c r="Z99" s="301"/>
    </row>
    <row r="100" spans="1:26" ht="15.75" customHeight="1" outlineLevel="1" x14ac:dyDescent="0.2">
      <c r="A100" s="316">
        <v>2</v>
      </c>
      <c r="B100" s="759"/>
      <c r="C100" s="755"/>
      <c r="D100" s="755"/>
      <c r="E100" s="755"/>
      <c r="F100" s="756"/>
      <c r="G100" s="301"/>
      <c r="H100" s="301"/>
      <c r="I100" s="301"/>
      <c r="J100" s="301"/>
      <c r="K100" s="301"/>
      <c r="L100" s="301"/>
      <c r="M100" s="301"/>
      <c r="N100" s="301"/>
      <c r="O100" s="301"/>
      <c r="P100" s="301"/>
      <c r="Q100" s="301"/>
      <c r="R100" s="301"/>
      <c r="S100" s="301"/>
      <c r="T100" s="301"/>
      <c r="U100" s="301"/>
      <c r="V100" s="301"/>
      <c r="W100" s="301"/>
      <c r="X100" s="301"/>
      <c r="Y100" s="301"/>
      <c r="Z100" s="301"/>
    </row>
    <row r="101" spans="1:26" ht="15.75" customHeight="1" outlineLevel="1" x14ac:dyDescent="0.2">
      <c r="A101" s="315">
        <v>3</v>
      </c>
      <c r="B101" s="757" t="s">
        <v>534</v>
      </c>
      <c r="C101" s="755"/>
      <c r="D101" s="755"/>
      <c r="E101" s="755"/>
      <c r="F101" s="756"/>
      <c r="G101" s="301"/>
      <c r="H101" s="301"/>
      <c r="I101" s="301"/>
      <c r="J101" s="301"/>
      <c r="K101" s="301"/>
      <c r="L101" s="301"/>
      <c r="M101" s="301"/>
      <c r="N101" s="301"/>
      <c r="O101" s="301"/>
      <c r="P101" s="301"/>
      <c r="Q101" s="301"/>
      <c r="R101" s="301"/>
      <c r="S101" s="301"/>
      <c r="T101" s="301"/>
      <c r="U101" s="301"/>
      <c r="V101" s="301"/>
      <c r="W101" s="301"/>
      <c r="X101" s="301"/>
      <c r="Y101" s="301"/>
      <c r="Z101" s="301"/>
    </row>
    <row r="102" spans="1:26" ht="15.75" customHeight="1" outlineLevel="1" x14ac:dyDescent="0.2">
      <c r="A102" s="316">
        <v>4</v>
      </c>
      <c r="B102" s="759"/>
      <c r="C102" s="755"/>
      <c r="D102" s="755"/>
      <c r="E102" s="755"/>
      <c r="F102" s="756"/>
      <c r="G102" s="301"/>
      <c r="H102" s="301"/>
      <c r="I102" s="301"/>
      <c r="J102" s="301"/>
      <c r="K102" s="301"/>
      <c r="L102" s="301"/>
      <c r="M102" s="301"/>
      <c r="N102" s="301"/>
      <c r="O102" s="301"/>
      <c r="P102" s="301"/>
      <c r="Q102" s="301"/>
      <c r="R102" s="301"/>
      <c r="S102" s="301"/>
      <c r="T102" s="301"/>
      <c r="U102" s="301"/>
      <c r="V102" s="301"/>
      <c r="W102" s="301"/>
      <c r="X102" s="301"/>
      <c r="Y102" s="301"/>
      <c r="Z102" s="301"/>
    </row>
    <row r="103" spans="1:26" ht="33" customHeight="1" outlineLevel="1" x14ac:dyDescent="0.2">
      <c r="A103" s="315">
        <v>5</v>
      </c>
      <c r="B103" s="757" t="s">
        <v>535</v>
      </c>
      <c r="C103" s="755"/>
      <c r="D103" s="755"/>
      <c r="E103" s="755"/>
      <c r="F103" s="756"/>
      <c r="G103" s="301"/>
      <c r="H103" s="301"/>
      <c r="I103" s="301"/>
      <c r="J103" s="301"/>
      <c r="K103" s="301"/>
      <c r="L103" s="301"/>
      <c r="M103" s="301"/>
      <c r="N103" s="301"/>
      <c r="O103" s="301"/>
      <c r="P103" s="301"/>
      <c r="Q103" s="301"/>
      <c r="R103" s="301"/>
      <c r="S103" s="301"/>
      <c r="T103" s="301"/>
      <c r="U103" s="301"/>
      <c r="V103" s="301"/>
      <c r="W103" s="301"/>
      <c r="X103" s="301"/>
      <c r="Y103" s="301"/>
      <c r="Z103" s="301"/>
    </row>
    <row r="104" spans="1:26" ht="15.75" customHeight="1" x14ac:dyDescent="0.2">
      <c r="A104" s="300"/>
      <c r="B104" s="301"/>
      <c r="C104" s="300"/>
      <c r="D104" s="300"/>
      <c r="E104" s="300"/>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spans="1:26" ht="15.75" customHeight="1" x14ac:dyDescent="0.2">
      <c r="A105" s="751" t="s">
        <v>536</v>
      </c>
      <c r="B105" s="752"/>
      <c r="C105" s="752"/>
      <c r="D105" s="752"/>
      <c r="E105" s="752"/>
      <c r="F105" s="753"/>
      <c r="G105" s="301"/>
      <c r="H105" s="301"/>
      <c r="I105" s="301"/>
      <c r="J105" s="301"/>
      <c r="K105" s="301"/>
      <c r="L105" s="301"/>
      <c r="M105" s="301"/>
      <c r="N105" s="301"/>
      <c r="O105" s="301"/>
      <c r="P105" s="301"/>
      <c r="Q105" s="301"/>
      <c r="R105" s="301"/>
      <c r="S105" s="301"/>
      <c r="T105" s="301"/>
      <c r="U105" s="301"/>
      <c r="V105" s="301"/>
      <c r="W105" s="301"/>
      <c r="X105" s="301"/>
      <c r="Y105" s="301"/>
      <c r="Z105" s="301"/>
    </row>
    <row r="106" spans="1:26" ht="49.5" customHeight="1" outlineLevel="1" x14ac:dyDescent="0.2">
      <c r="A106" s="314" t="s">
        <v>446</v>
      </c>
      <c r="B106" s="754" t="s">
        <v>478</v>
      </c>
      <c r="C106" s="755"/>
      <c r="D106" s="755"/>
      <c r="E106" s="755"/>
      <c r="F106" s="756"/>
      <c r="G106" s="301"/>
      <c r="H106" s="301"/>
      <c r="I106" s="301"/>
      <c r="J106" s="301"/>
      <c r="K106" s="301"/>
      <c r="L106" s="301"/>
      <c r="M106" s="301"/>
      <c r="N106" s="301"/>
      <c r="O106" s="301"/>
      <c r="P106" s="301"/>
      <c r="Q106" s="301"/>
      <c r="R106" s="301"/>
      <c r="S106" s="301"/>
      <c r="T106" s="301"/>
      <c r="U106" s="301"/>
      <c r="V106" s="301"/>
      <c r="W106" s="301"/>
      <c r="X106" s="301"/>
      <c r="Y106" s="301"/>
      <c r="Z106" s="301"/>
    </row>
    <row r="107" spans="1:26" ht="15.75" customHeight="1" outlineLevel="1" x14ac:dyDescent="0.2">
      <c r="A107" s="315">
        <v>0</v>
      </c>
      <c r="B107" s="757" t="s">
        <v>537</v>
      </c>
      <c r="C107" s="755"/>
      <c r="D107" s="755"/>
      <c r="E107" s="755"/>
      <c r="F107" s="756"/>
      <c r="G107" s="301"/>
      <c r="H107" s="301"/>
      <c r="I107" s="301"/>
      <c r="J107" s="301"/>
      <c r="K107" s="301"/>
      <c r="L107" s="301"/>
      <c r="M107" s="301"/>
      <c r="N107" s="301"/>
      <c r="O107" s="301"/>
      <c r="P107" s="301"/>
      <c r="Q107" s="301"/>
      <c r="R107" s="301"/>
      <c r="S107" s="301"/>
      <c r="T107" s="301"/>
      <c r="U107" s="301"/>
      <c r="V107" s="301"/>
      <c r="W107" s="301"/>
      <c r="X107" s="301"/>
      <c r="Y107" s="301"/>
      <c r="Z107" s="301"/>
    </row>
    <row r="108" spans="1:26" ht="15.75" customHeight="1" outlineLevel="1" x14ac:dyDescent="0.2">
      <c r="A108" s="316">
        <v>1</v>
      </c>
      <c r="B108" s="759"/>
      <c r="C108" s="755"/>
      <c r="D108" s="755"/>
      <c r="E108" s="755"/>
      <c r="F108" s="756"/>
      <c r="G108" s="301"/>
      <c r="H108" s="301"/>
      <c r="I108" s="301"/>
      <c r="J108" s="301"/>
      <c r="K108" s="301"/>
      <c r="L108" s="301"/>
      <c r="M108" s="301"/>
      <c r="N108" s="301"/>
      <c r="O108" s="301"/>
      <c r="P108" s="301"/>
      <c r="Q108" s="301"/>
      <c r="R108" s="301"/>
      <c r="S108" s="301"/>
      <c r="T108" s="301"/>
      <c r="U108" s="301"/>
      <c r="V108" s="301"/>
      <c r="W108" s="301"/>
      <c r="X108" s="301"/>
      <c r="Y108" s="301"/>
      <c r="Z108" s="301"/>
    </row>
    <row r="109" spans="1:26" ht="15.75" customHeight="1" outlineLevel="1" x14ac:dyDescent="0.2">
      <c r="A109" s="316">
        <v>2</v>
      </c>
      <c r="B109" s="759"/>
      <c r="C109" s="755"/>
      <c r="D109" s="755"/>
      <c r="E109" s="755"/>
      <c r="F109" s="756"/>
      <c r="G109" s="301"/>
      <c r="H109" s="301"/>
      <c r="I109" s="301"/>
      <c r="J109" s="301"/>
      <c r="K109" s="301"/>
      <c r="L109" s="301"/>
      <c r="M109" s="301"/>
      <c r="N109" s="301"/>
      <c r="O109" s="301"/>
      <c r="P109" s="301"/>
      <c r="Q109" s="301"/>
      <c r="R109" s="301"/>
      <c r="S109" s="301"/>
      <c r="T109" s="301"/>
      <c r="U109" s="301"/>
      <c r="V109" s="301"/>
      <c r="W109" s="301"/>
      <c r="X109" s="301"/>
      <c r="Y109" s="301"/>
      <c r="Z109" s="301"/>
    </row>
    <row r="110" spans="1:26" ht="27.75" customHeight="1" outlineLevel="1" x14ac:dyDescent="0.2">
      <c r="A110" s="315">
        <v>3</v>
      </c>
      <c r="B110" s="757" t="s">
        <v>538</v>
      </c>
      <c r="C110" s="755"/>
      <c r="D110" s="755"/>
      <c r="E110" s="755"/>
      <c r="F110" s="756"/>
      <c r="G110" s="301"/>
      <c r="H110" s="301"/>
      <c r="I110" s="301"/>
      <c r="J110" s="301"/>
      <c r="K110" s="301"/>
      <c r="L110" s="301"/>
      <c r="M110" s="301"/>
      <c r="N110" s="301"/>
      <c r="O110" s="301"/>
      <c r="P110" s="301"/>
      <c r="Q110" s="301"/>
      <c r="R110" s="301"/>
      <c r="S110" s="301"/>
      <c r="T110" s="301"/>
      <c r="U110" s="301"/>
      <c r="V110" s="301"/>
      <c r="W110" s="301"/>
      <c r="X110" s="301"/>
      <c r="Y110" s="301"/>
      <c r="Z110" s="301"/>
    </row>
    <row r="111" spans="1:26" ht="15.75" customHeight="1" outlineLevel="1" x14ac:dyDescent="0.2">
      <c r="A111" s="316">
        <v>4</v>
      </c>
      <c r="B111" s="759"/>
      <c r="C111" s="755"/>
      <c r="D111" s="755"/>
      <c r="E111" s="755"/>
      <c r="F111" s="756"/>
      <c r="G111" s="301"/>
      <c r="H111" s="301"/>
      <c r="I111" s="301"/>
      <c r="J111" s="301"/>
      <c r="K111" s="301"/>
      <c r="L111" s="301"/>
      <c r="M111" s="301"/>
      <c r="N111" s="301"/>
      <c r="O111" s="301"/>
      <c r="P111" s="301"/>
      <c r="Q111" s="301"/>
      <c r="R111" s="301"/>
      <c r="S111" s="301"/>
      <c r="T111" s="301"/>
      <c r="U111" s="301"/>
      <c r="V111" s="301"/>
      <c r="W111" s="301"/>
      <c r="X111" s="301"/>
      <c r="Y111" s="301"/>
      <c r="Z111" s="301"/>
    </row>
    <row r="112" spans="1:26" ht="18.75" customHeight="1" outlineLevel="1" x14ac:dyDescent="0.2">
      <c r="A112" s="315">
        <v>5</v>
      </c>
      <c r="B112" s="757" t="s">
        <v>539</v>
      </c>
      <c r="C112" s="755"/>
      <c r="D112" s="755"/>
      <c r="E112" s="755"/>
      <c r="F112" s="756"/>
      <c r="G112" s="301"/>
      <c r="H112" s="301"/>
      <c r="I112" s="301"/>
      <c r="J112" s="301"/>
      <c r="K112" s="301"/>
      <c r="L112" s="301"/>
      <c r="M112" s="301"/>
      <c r="N112" s="301"/>
      <c r="O112" s="301"/>
      <c r="P112" s="301"/>
      <c r="Q112" s="301"/>
      <c r="R112" s="301"/>
      <c r="S112" s="301"/>
      <c r="T112" s="301"/>
      <c r="U112" s="301"/>
      <c r="V112" s="301"/>
      <c r="W112" s="301"/>
      <c r="X112" s="301"/>
      <c r="Y112" s="301"/>
      <c r="Z112" s="301"/>
    </row>
    <row r="113" spans="1:26" ht="15.75" customHeight="1" outlineLevel="1" x14ac:dyDescent="0.2">
      <c r="A113" s="300"/>
      <c r="B113" s="301"/>
      <c r="C113" s="300"/>
      <c r="D113" s="300"/>
      <c r="E113" s="300"/>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spans="1:26" ht="15.75" customHeight="1" outlineLevel="1" x14ac:dyDescent="0.2">
      <c r="A114" s="300"/>
      <c r="B114" s="233" t="s">
        <v>499</v>
      </c>
      <c r="C114" s="300"/>
      <c r="D114" s="300"/>
      <c r="E114" s="300"/>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spans="1:26" ht="15.75" customHeight="1" outlineLevel="1" x14ac:dyDescent="0.2">
      <c r="A115" s="120"/>
      <c r="B115" s="760" t="s">
        <v>540</v>
      </c>
      <c r="C115" s="661"/>
      <c r="D115" s="661"/>
      <c r="E115" s="661"/>
      <c r="F115" s="661"/>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ht="27.75" customHeight="1" outlineLevel="1" x14ac:dyDescent="0.2">
      <c r="A116" s="120"/>
      <c r="B116" s="760" t="s">
        <v>541</v>
      </c>
      <c r="C116" s="661"/>
      <c r="D116" s="661"/>
      <c r="E116" s="661"/>
      <c r="F116" s="661"/>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ht="15.75" customHeight="1" outlineLevel="1" x14ac:dyDescent="0.2">
      <c r="A117" s="120"/>
      <c r="B117" s="760" t="s">
        <v>542</v>
      </c>
      <c r="C117" s="661"/>
      <c r="D117" s="661"/>
      <c r="E117" s="661"/>
      <c r="F117" s="661"/>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ht="25.5" customHeight="1" outlineLevel="1" x14ac:dyDescent="0.2">
      <c r="A118" s="120"/>
      <c r="B118" s="760" t="s">
        <v>543</v>
      </c>
      <c r="C118" s="661"/>
      <c r="D118" s="661"/>
      <c r="E118" s="661"/>
      <c r="F118" s="661"/>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ht="25.5" customHeight="1" outlineLevel="1" x14ac:dyDescent="0.2">
      <c r="A119" s="120"/>
      <c r="B119" s="760" t="s">
        <v>544</v>
      </c>
      <c r="C119" s="661"/>
      <c r="D119" s="661"/>
      <c r="E119" s="661"/>
      <c r="F119" s="661"/>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ht="15.75" customHeight="1" outlineLevel="1" x14ac:dyDescent="0.2">
      <c r="A120" s="120"/>
      <c r="B120" s="760" t="s">
        <v>545</v>
      </c>
      <c r="C120" s="661"/>
      <c r="D120" s="661"/>
      <c r="E120" s="661"/>
      <c r="F120" s="661"/>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ht="15.75" customHeight="1" outlineLevel="1" x14ac:dyDescent="0.2">
      <c r="A121" s="120"/>
      <c r="B121" s="760" t="s">
        <v>508</v>
      </c>
      <c r="C121" s="661"/>
      <c r="D121" s="661"/>
      <c r="E121" s="661"/>
      <c r="F121" s="661"/>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ht="15.75" customHeight="1" x14ac:dyDescent="0.2">
      <c r="A122" s="300"/>
      <c r="B122" s="301"/>
      <c r="C122" s="300"/>
      <c r="D122" s="300"/>
      <c r="E122" s="300"/>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spans="1:26" ht="15.75" customHeight="1" x14ac:dyDescent="0.2">
      <c r="A123" s="751" t="s">
        <v>546</v>
      </c>
      <c r="B123" s="752"/>
      <c r="C123" s="752"/>
      <c r="D123" s="752"/>
      <c r="E123" s="752"/>
      <c r="F123" s="753"/>
      <c r="G123" s="301"/>
      <c r="H123" s="301"/>
      <c r="I123" s="301"/>
      <c r="J123" s="301"/>
      <c r="K123" s="301"/>
      <c r="L123" s="301"/>
      <c r="M123" s="301"/>
      <c r="N123" s="301"/>
      <c r="O123" s="301"/>
      <c r="P123" s="301"/>
      <c r="Q123" s="301"/>
      <c r="R123" s="301"/>
      <c r="S123" s="301"/>
      <c r="T123" s="301"/>
      <c r="U123" s="301"/>
      <c r="V123" s="301"/>
      <c r="W123" s="301"/>
      <c r="X123" s="301"/>
      <c r="Y123" s="301"/>
      <c r="Z123" s="301"/>
    </row>
    <row r="124" spans="1:26" ht="58.5" customHeight="1" outlineLevel="1" x14ac:dyDescent="0.2">
      <c r="A124" s="314" t="s">
        <v>446</v>
      </c>
      <c r="B124" s="754" t="s">
        <v>478</v>
      </c>
      <c r="C124" s="755"/>
      <c r="D124" s="755"/>
      <c r="E124" s="755"/>
      <c r="F124" s="756"/>
      <c r="G124" s="301"/>
      <c r="H124" s="301"/>
      <c r="I124" s="301"/>
      <c r="J124" s="301"/>
      <c r="K124" s="301"/>
      <c r="L124" s="301"/>
      <c r="M124" s="301"/>
      <c r="N124" s="301"/>
      <c r="O124" s="301"/>
      <c r="P124" s="301"/>
      <c r="Q124" s="301"/>
      <c r="R124" s="301"/>
      <c r="S124" s="301"/>
      <c r="T124" s="301"/>
      <c r="U124" s="301"/>
      <c r="V124" s="301"/>
      <c r="W124" s="301"/>
      <c r="X124" s="301"/>
      <c r="Y124" s="301"/>
      <c r="Z124" s="301"/>
    </row>
    <row r="125" spans="1:26" ht="15.75" customHeight="1" outlineLevel="1" x14ac:dyDescent="0.2">
      <c r="A125" s="315">
        <v>0</v>
      </c>
      <c r="B125" s="757" t="s">
        <v>547</v>
      </c>
      <c r="C125" s="755"/>
      <c r="D125" s="755"/>
      <c r="E125" s="755"/>
      <c r="F125" s="756"/>
      <c r="G125" s="301"/>
      <c r="H125" s="301"/>
      <c r="I125" s="301"/>
      <c r="J125" s="301"/>
      <c r="K125" s="301"/>
      <c r="L125" s="301"/>
      <c r="M125" s="301"/>
      <c r="N125" s="301"/>
      <c r="O125" s="301"/>
      <c r="P125" s="301"/>
      <c r="Q125" s="301"/>
      <c r="R125" s="301"/>
      <c r="S125" s="301"/>
      <c r="T125" s="301"/>
      <c r="U125" s="301"/>
      <c r="V125" s="301"/>
      <c r="W125" s="301"/>
      <c r="X125" s="301"/>
      <c r="Y125" s="301"/>
      <c r="Z125" s="301"/>
    </row>
    <row r="126" spans="1:26" ht="15.75" customHeight="1" outlineLevel="1" x14ac:dyDescent="0.2">
      <c r="A126" s="316">
        <v>1</v>
      </c>
      <c r="B126" s="759"/>
      <c r="C126" s="755"/>
      <c r="D126" s="755"/>
      <c r="E126" s="755"/>
      <c r="F126" s="756"/>
      <c r="G126" s="301"/>
      <c r="H126" s="301"/>
      <c r="I126" s="301"/>
      <c r="J126" s="301"/>
      <c r="K126" s="301"/>
      <c r="L126" s="301"/>
      <c r="M126" s="301"/>
      <c r="N126" s="301"/>
      <c r="O126" s="301"/>
      <c r="P126" s="301"/>
      <c r="Q126" s="301"/>
      <c r="R126" s="301"/>
      <c r="S126" s="301"/>
      <c r="T126" s="301"/>
      <c r="U126" s="301"/>
      <c r="V126" s="301"/>
      <c r="W126" s="301"/>
      <c r="X126" s="301"/>
      <c r="Y126" s="301"/>
      <c r="Z126" s="301"/>
    </row>
    <row r="127" spans="1:26" ht="15.75" customHeight="1" outlineLevel="1" x14ac:dyDescent="0.2">
      <c r="A127" s="316">
        <v>2</v>
      </c>
      <c r="B127" s="759"/>
      <c r="C127" s="755"/>
      <c r="D127" s="755"/>
      <c r="E127" s="755"/>
      <c r="F127" s="756"/>
      <c r="G127" s="301"/>
      <c r="H127" s="301"/>
      <c r="I127" s="301"/>
      <c r="J127" s="301"/>
      <c r="K127" s="301"/>
      <c r="L127" s="301"/>
      <c r="M127" s="301"/>
      <c r="N127" s="301"/>
      <c r="O127" s="301"/>
      <c r="P127" s="301"/>
      <c r="Q127" s="301"/>
      <c r="R127" s="301"/>
      <c r="S127" s="301"/>
      <c r="T127" s="301"/>
      <c r="U127" s="301"/>
      <c r="V127" s="301"/>
      <c r="W127" s="301"/>
      <c r="X127" s="301"/>
      <c r="Y127" s="301"/>
      <c r="Z127" s="301"/>
    </row>
    <row r="128" spans="1:26" ht="15.75" customHeight="1" outlineLevel="1" x14ac:dyDescent="0.2">
      <c r="A128" s="315">
        <v>3</v>
      </c>
      <c r="B128" s="757" t="s">
        <v>548</v>
      </c>
      <c r="C128" s="755"/>
      <c r="D128" s="755"/>
      <c r="E128" s="755"/>
      <c r="F128" s="756"/>
      <c r="G128" s="301"/>
      <c r="H128" s="301"/>
      <c r="I128" s="301"/>
      <c r="J128" s="301"/>
      <c r="K128" s="301"/>
      <c r="L128" s="301"/>
      <c r="M128" s="301"/>
      <c r="N128" s="301"/>
      <c r="O128" s="301"/>
      <c r="P128" s="301"/>
      <c r="Q128" s="301"/>
      <c r="R128" s="301"/>
      <c r="S128" s="301"/>
      <c r="T128" s="301"/>
      <c r="U128" s="301"/>
      <c r="V128" s="301"/>
      <c r="W128" s="301"/>
      <c r="X128" s="301"/>
      <c r="Y128" s="301"/>
      <c r="Z128" s="301"/>
    </row>
    <row r="129" spans="1:26" ht="15.75" customHeight="1" outlineLevel="1" x14ac:dyDescent="0.2">
      <c r="A129" s="316">
        <v>4</v>
      </c>
      <c r="B129" s="759"/>
      <c r="C129" s="755"/>
      <c r="D129" s="755"/>
      <c r="E129" s="755"/>
      <c r="F129" s="756"/>
      <c r="G129" s="301"/>
      <c r="H129" s="301"/>
      <c r="I129" s="301"/>
      <c r="J129" s="301"/>
      <c r="K129" s="301"/>
      <c r="L129" s="301"/>
      <c r="M129" s="301"/>
      <c r="N129" s="301"/>
      <c r="O129" s="301"/>
      <c r="P129" s="301"/>
      <c r="Q129" s="301"/>
      <c r="R129" s="301"/>
      <c r="S129" s="301"/>
      <c r="T129" s="301"/>
      <c r="U129" s="301"/>
      <c r="V129" s="301"/>
      <c r="W129" s="301"/>
      <c r="X129" s="301"/>
      <c r="Y129" s="301"/>
      <c r="Z129" s="301"/>
    </row>
    <row r="130" spans="1:26" ht="15.75" customHeight="1" outlineLevel="1" x14ac:dyDescent="0.2">
      <c r="A130" s="315">
        <v>5</v>
      </c>
      <c r="B130" s="757" t="s">
        <v>549</v>
      </c>
      <c r="C130" s="755"/>
      <c r="D130" s="755"/>
      <c r="E130" s="755"/>
      <c r="F130" s="756"/>
      <c r="G130" s="301"/>
      <c r="H130" s="301"/>
      <c r="I130" s="301"/>
      <c r="J130" s="301"/>
      <c r="K130" s="301"/>
      <c r="L130" s="301"/>
      <c r="M130" s="301"/>
      <c r="N130" s="301"/>
      <c r="O130" s="301"/>
      <c r="P130" s="301"/>
      <c r="Q130" s="301"/>
      <c r="R130" s="301"/>
      <c r="S130" s="301"/>
      <c r="T130" s="301"/>
      <c r="U130" s="301"/>
      <c r="V130" s="301"/>
      <c r="W130" s="301"/>
      <c r="X130" s="301"/>
      <c r="Y130" s="301"/>
      <c r="Z130" s="301"/>
    </row>
    <row r="131" spans="1:26" ht="15.75" customHeight="1" x14ac:dyDescent="0.2">
      <c r="A131" s="300"/>
      <c r="B131" s="301"/>
      <c r="C131" s="300"/>
      <c r="D131" s="300"/>
      <c r="E131" s="300"/>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spans="1:26" ht="15.75" customHeight="1" x14ac:dyDescent="0.2">
      <c r="A132" s="751" t="s">
        <v>550</v>
      </c>
      <c r="B132" s="752"/>
      <c r="C132" s="752"/>
      <c r="D132" s="752"/>
      <c r="E132" s="752"/>
      <c r="F132" s="753"/>
      <c r="G132" s="301"/>
      <c r="H132" s="301"/>
      <c r="I132" s="301"/>
      <c r="J132" s="301"/>
      <c r="K132" s="301"/>
      <c r="L132" s="301"/>
      <c r="M132" s="301"/>
      <c r="N132" s="301"/>
      <c r="O132" s="301"/>
      <c r="P132" s="301"/>
      <c r="Q132" s="301"/>
      <c r="R132" s="301"/>
      <c r="S132" s="301"/>
      <c r="T132" s="301"/>
      <c r="U132" s="301"/>
      <c r="V132" s="301"/>
      <c r="W132" s="301"/>
      <c r="X132" s="301"/>
      <c r="Y132" s="301"/>
      <c r="Z132" s="301"/>
    </row>
    <row r="133" spans="1:26" ht="51.75" customHeight="1" outlineLevel="1" x14ac:dyDescent="0.2">
      <c r="A133" s="314" t="s">
        <v>446</v>
      </c>
      <c r="B133" s="754" t="s">
        <v>478</v>
      </c>
      <c r="C133" s="755"/>
      <c r="D133" s="755"/>
      <c r="E133" s="755"/>
      <c r="F133" s="756"/>
      <c r="G133" s="301"/>
      <c r="H133" s="301"/>
      <c r="I133" s="301"/>
      <c r="J133" s="301"/>
      <c r="K133" s="301"/>
      <c r="L133" s="301"/>
      <c r="M133" s="301"/>
      <c r="N133" s="301"/>
      <c r="O133" s="301"/>
      <c r="P133" s="301"/>
      <c r="Q133" s="301"/>
      <c r="R133" s="301"/>
      <c r="S133" s="301"/>
      <c r="T133" s="301"/>
      <c r="U133" s="301"/>
      <c r="V133" s="301"/>
      <c r="W133" s="301"/>
      <c r="X133" s="301"/>
      <c r="Y133" s="301"/>
      <c r="Z133" s="301"/>
    </row>
    <row r="134" spans="1:26" ht="15.75" customHeight="1" outlineLevel="1" x14ac:dyDescent="0.2">
      <c r="A134" s="315">
        <v>0</v>
      </c>
      <c r="B134" s="757" t="s">
        <v>551</v>
      </c>
      <c r="C134" s="755"/>
      <c r="D134" s="755"/>
      <c r="E134" s="755"/>
      <c r="F134" s="756"/>
      <c r="G134" s="301"/>
      <c r="H134" s="301"/>
      <c r="I134" s="301"/>
      <c r="J134" s="301"/>
      <c r="K134" s="301"/>
      <c r="L134" s="301"/>
      <c r="M134" s="301"/>
      <c r="N134" s="301"/>
      <c r="O134" s="301"/>
      <c r="P134" s="301"/>
      <c r="Q134" s="301"/>
      <c r="R134" s="301"/>
      <c r="S134" s="301"/>
      <c r="T134" s="301"/>
      <c r="U134" s="301"/>
      <c r="V134" s="301"/>
      <c r="W134" s="301"/>
      <c r="X134" s="301"/>
      <c r="Y134" s="301"/>
      <c r="Z134" s="301"/>
    </row>
    <row r="135" spans="1:26" ht="15.75" customHeight="1" outlineLevel="1" x14ac:dyDescent="0.2">
      <c r="A135" s="315">
        <v>1</v>
      </c>
      <c r="B135" s="757" t="s">
        <v>552</v>
      </c>
      <c r="C135" s="755"/>
      <c r="D135" s="755"/>
      <c r="E135" s="755"/>
      <c r="F135" s="756"/>
      <c r="G135" s="301"/>
      <c r="H135" s="301"/>
      <c r="I135" s="301"/>
      <c r="J135" s="301"/>
      <c r="K135" s="301"/>
      <c r="L135" s="301"/>
      <c r="M135" s="301"/>
      <c r="N135" s="301"/>
      <c r="O135" s="301"/>
      <c r="P135" s="301"/>
      <c r="Q135" s="301"/>
      <c r="R135" s="301"/>
      <c r="S135" s="301"/>
      <c r="T135" s="301"/>
      <c r="U135" s="301"/>
      <c r="V135" s="301"/>
      <c r="W135" s="301"/>
      <c r="X135" s="301"/>
      <c r="Y135" s="301"/>
      <c r="Z135" s="301"/>
    </row>
    <row r="136" spans="1:26" ht="15.75" customHeight="1" outlineLevel="1" x14ac:dyDescent="0.2">
      <c r="A136" s="315">
        <v>2</v>
      </c>
      <c r="B136" s="757" t="s">
        <v>553</v>
      </c>
      <c r="C136" s="755"/>
      <c r="D136" s="755"/>
      <c r="E136" s="755"/>
      <c r="F136" s="756"/>
      <c r="G136" s="301"/>
      <c r="H136" s="301"/>
      <c r="I136" s="301"/>
      <c r="J136" s="301"/>
      <c r="K136" s="301"/>
      <c r="L136" s="301"/>
      <c r="M136" s="301"/>
      <c r="N136" s="301"/>
      <c r="O136" s="301"/>
      <c r="P136" s="301"/>
      <c r="Q136" s="301"/>
      <c r="R136" s="301"/>
      <c r="S136" s="301"/>
      <c r="T136" s="301"/>
      <c r="U136" s="301"/>
      <c r="V136" s="301"/>
      <c r="W136" s="301"/>
      <c r="X136" s="301"/>
      <c r="Y136" s="301"/>
      <c r="Z136" s="301"/>
    </row>
    <row r="137" spans="1:26" ht="15.75" customHeight="1" outlineLevel="1" x14ac:dyDescent="0.2">
      <c r="A137" s="315">
        <v>3</v>
      </c>
      <c r="B137" s="757" t="s">
        <v>554</v>
      </c>
      <c r="C137" s="755"/>
      <c r="D137" s="755"/>
      <c r="E137" s="755"/>
      <c r="F137" s="756"/>
      <c r="G137" s="301"/>
      <c r="H137" s="301"/>
      <c r="I137" s="301"/>
      <c r="J137" s="301"/>
      <c r="K137" s="301"/>
      <c r="L137" s="301"/>
      <c r="M137" s="301"/>
      <c r="N137" s="301"/>
      <c r="O137" s="301"/>
      <c r="P137" s="301"/>
      <c r="Q137" s="301"/>
      <c r="R137" s="301"/>
      <c r="S137" s="301"/>
      <c r="T137" s="301"/>
      <c r="U137" s="301"/>
      <c r="V137" s="301"/>
      <c r="W137" s="301"/>
      <c r="X137" s="301"/>
      <c r="Y137" s="301"/>
      <c r="Z137" s="301"/>
    </row>
    <row r="138" spans="1:26" ht="15.75" customHeight="1" outlineLevel="1" x14ac:dyDescent="0.2">
      <c r="A138" s="315">
        <v>4</v>
      </c>
      <c r="B138" s="757" t="s">
        <v>555</v>
      </c>
      <c r="C138" s="755"/>
      <c r="D138" s="755"/>
      <c r="E138" s="755"/>
      <c r="F138" s="756"/>
      <c r="G138" s="301"/>
      <c r="H138" s="301"/>
      <c r="I138" s="301"/>
      <c r="J138" s="301"/>
      <c r="K138" s="301"/>
      <c r="L138" s="301"/>
      <c r="M138" s="301"/>
      <c r="N138" s="301"/>
      <c r="O138" s="301"/>
      <c r="P138" s="301"/>
      <c r="Q138" s="301"/>
      <c r="R138" s="301"/>
      <c r="S138" s="301"/>
      <c r="T138" s="301"/>
      <c r="U138" s="301"/>
      <c r="V138" s="301"/>
      <c r="W138" s="301"/>
      <c r="X138" s="301"/>
      <c r="Y138" s="301"/>
      <c r="Z138" s="301"/>
    </row>
    <row r="139" spans="1:26" ht="15.75" customHeight="1" outlineLevel="1" x14ac:dyDescent="0.2">
      <c r="A139" s="315">
        <v>5</v>
      </c>
      <c r="B139" s="757" t="s">
        <v>556</v>
      </c>
      <c r="C139" s="755"/>
      <c r="D139" s="755"/>
      <c r="E139" s="755"/>
      <c r="F139" s="756"/>
      <c r="G139" s="301"/>
      <c r="H139" s="301"/>
      <c r="I139" s="301"/>
      <c r="J139" s="301"/>
      <c r="K139" s="301"/>
      <c r="L139" s="301"/>
      <c r="M139" s="301"/>
      <c r="N139" s="301"/>
      <c r="O139" s="301"/>
      <c r="P139" s="301"/>
      <c r="Q139" s="301"/>
      <c r="R139" s="301"/>
      <c r="S139" s="301"/>
      <c r="T139" s="301"/>
      <c r="U139" s="301"/>
      <c r="V139" s="301"/>
      <c r="W139" s="301"/>
      <c r="X139" s="301"/>
      <c r="Y139" s="301"/>
      <c r="Z139" s="301"/>
    </row>
    <row r="140" spans="1:26" ht="15.75" customHeight="1" x14ac:dyDescent="0.2">
      <c r="A140" s="300"/>
      <c r="B140" s="301"/>
      <c r="C140" s="300"/>
      <c r="D140" s="300"/>
      <c r="E140" s="300"/>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spans="1:26" ht="15.75" customHeight="1" x14ac:dyDescent="0.2">
      <c r="A141" s="751" t="s">
        <v>557</v>
      </c>
      <c r="B141" s="752"/>
      <c r="C141" s="752"/>
      <c r="D141" s="752"/>
      <c r="E141" s="752"/>
      <c r="F141" s="753"/>
      <c r="G141" s="301"/>
      <c r="H141" s="301"/>
      <c r="I141" s="301"/>
      <c r="J141" s="301"/>
      <c r="K141" s="301"/>
      <c r="L141" s="301"/>
      <c r="M141" s="301"/>
      <c r="N141" s="301"/>
      <c r="O141" s="301"/>
      <c r="P141" s="301"/>
      <c r="Q141" s="301"/>
      <c r="R141" s="301"/>
      <c r="S141" s="301"/>
      <c r="T141" s="301"/>
      <c r="U141" s="301"/>
      <c r="V141" s="301"/>
      <c r="W141" s="301"/>
      <c r="X141" s="301"/>
      <c r="Y141" s="301"/>
      <c r="Z141" s="301"/>
    </row>
    <row r="142" spans="1:26" ht="49.5" customHeight="1" outlineLevel="1" x14ac:dyDescent="0.2">
      <c r="A142" s="314" t="s">
        <v>446</v>
      </c>
      <c r="B142" s="754" t="s">
        <v>478</v>
      </c>
      <c r="C142" s="755"/>
      <c r="D142" s="755"/>
      <c r="E142" s="755"/>
      <c r="F142" s="756"/>
      <c r="G142" s="301"/>
      <c r="H142" s="301"/>
      <c r="I142" s="301"/>
      <c r="J142" s="301"/>
      <c r="K142" s="301"/>
      <c r="L142" s="301"/>
      <c r="M142" s="301"/>
      <c r="N142" s="301"/>
      <c r="O142" s="301"/>
      <c r="P142" s="301"/>
      <c r="Q142" s="301"/>
      <c r="R142" s="301"/>
      <c r="S142" s="301"/>
      <c r="T142" s="301"/>
      <c r="U142" s="301"/>
      <c r="V142" s="301"/>
      <c r="W142" s="301"/>
      <c r="X142" s="301"/>
      <c r="Y142" s="301"/>
      <c r="Z142" s="301"/>
    </row>
    <row r="143" spans="1:26" ht="15.75" customHeight="1" outlineLevel="1" x14ac:dyDescent="0.2">
      <c r="A143" s="315">
        <v>0</v>
      </c>
      <c r="B143" s="757" t="s">
        <v>558</v>
      </c>
      <c r="C143" s="755"/>
      <c r="D143" s="755"/>
      <c r="E143" s="755"/>
      <c r="F143" s="756"/>
      <c r="G143" s="301"/>
      <c r="H143" s="301"/>
      <c r="I143" s="301"/>
      <c r="J143" s="301"/>
      <c r="K143" s="301"/>
      <c r="L143" s="301"/>
      <c r="M143" s="301"/>
      <c r="N143" s="301"/>
      <c r="O143" s="301"/>
      <c r="P143" s="301"/>
      <c r="Q143" s="301"/>
      <c r="R143" s="301"/>
      <c r="S143" s="301"/>
      <c r="T143" s="301"/>
      <c r="U143" s="301"/>
      <c r="V143" s="301"/>
      <c r="W143" s="301"/>
      <c r="X143" s="301"/>
      <c r="Y143" s="301"/>
      <c r="Z143" s="301"/>
    </row>
    <row r="144" spans="1:26" ht="15.75" customHeight="1" outlineLevel="1" x14ac:dyDescent="0.2">
      <c r="A144" s="315">
        <v>1</v>
      </c>
      <c r="B144" s="757" t="s">
        <v>559</v>
      </c>
      <c r="C144" s="755"/>
      <c r="D144" s="755"/>
      <c r="E144" s="755"/>
      <c r="F144" s="756"/>
      <c r="G144" s="301"/>
      <c r="H144" s="301"/>
      <c r="I144" s="301"/>
      <c r="J144" s="301"/>
      <c r="K144" s="301"/>
      <c r="L144" s="301"/>
      <c r="M144" s="301"/>
      <c r="N144" s="301"/>
      <c r="O144" s="301"/>
      <c r="P144" s="301"/>
      <c r="Q144" s="301"/>
      <c r="R144" s="301"/>
      <c r="S144" s="301"/>
      <c r="T144" s="301"/>
      <c r="U144" s="301"/>
      <c r="V144" s="301"/>
      <c r="W144" s="301"/>
      <c r="X144" s="301"/>
      <c r="Y144" s="301"/>
      <c r="Z144" s="301"/>
    </row>
    <row r="145" spans="1:26" ht="15.75" customHeight="1" outlineLevel="1" x14ac:dyDescent="0.2">
      <c r="A145" s="315">
        <v>2</v>
      </c>
      <c r="B145" s="757" t="s">
        <v>560</v>
      </c>
      <c r="C145" s="755"/>
      <c r="D145" s="755"/>
      <c r="E145" s="755"/>
      <c r="F145" s="756"/>
      <c r="G145" s="301"/>
      <c r="H145" s="301"/>
      <c r="I145" s="301"/>
      <c r="J145" s="301"/>
      <c r="K145" s="301"/>
      <c r="L145" s="301"/>
      <c r="M145" s="301"/>
      <c r="N145" s="301"/>
      <c r="O145" s="301"/>
      <c r="P145" s="301"/>
      <c r="Q145" s="301"/>
      <c r="R145" s="301"/>
      <c r="S145" s="301"/>
      <c r="T145" s="301"/>
      <c r="U145" s="301"/>
      <c r="V145" s="301"/>
      <c r="W145" s="301"/>
      <c r="X145" s="301"/>
      <c r="Y145" s="301"/>
      <c r="Z145" s="301"/>
    </row>
    <row r="146" spans="1:26" ht="15.75" customHeight="1" outlineLevel="1" x14ac:dyDescent="0.2">
      <c r="A146" s="315">
        <v>3</v>
      </c>
      <c r="B146" s="757" t="s">
        <v>561</v>
      </c>
      <c r="C146" s="755"/>
      <c r="D146" s="755"/>
      <c r="E146" s="755"/>
      <c r="F146" s="756"/>
      <c r="G146" s="301"/>
      <c r="H146" s="301"/>
      <c r="I146" s="301"/>
      <c r="J146" s="301"/>
      <c r="K146" s="301"/>
      <c r="L146" s="301"/>
      <c r="M146" s="301"/>
      <c r="N146" s="301"/>
      <c r="O146" s="301"/>
      <c r="P146" s="301"/>
      <c r="Q146" s="301"/>
      <c r="R146" s="301"/>
      <c r="S146" s="301"/>
      <c r="T146" s="301"/>
      <c r="U146" s="301"/>
      <c r="V146" s="301"/>
      <c r="W146" s="301"/>
      <c r="X146" s="301"/>
      <c r="Y146" s="301"/>
      <c r="Z146" s="301"/>
    </row>
    <row r="147" spans="1:26" ht="15.75" customHeight="1" outlineLevel="1" x14ac:dyDescent="0.2">
      <c r="A147" s="315">
        <v>4</v>
      </c>
      <c r="B147" s="757" t="s">
        <v>562</v>
      </c>
      <c r="C147" s="755"/>
      <c r="D147" s="755"/>
      <c r="E147" s="755"/>
      <c r="F147" s="756"/>
      <c r="G147" s="301"/>
      <c r="H147" s="301"/>
      <c r="I147" s="301"/>
      <c r="J147" s="301"/>
      <c r="K147" s="301"/>
      <c r="L147" s="301"/>
      <c r="M147" s="301"/>
      <c r="N147" s="301"/>
      <c r="O147" s="301"/>
      <c r="P147" s="301"/>
      <c r="Q147" s="301"/>
      <c r="R147" s="301"/>
      <c r="S147" s="301"/>
      <c r="T147" s="301"/>
      <c r="U147" s="301"/>
      <c r="V147" s="301"/>
      <c r="W147" s="301"/>
      <c r="X147" s="301"/>
      <c r="Y147" s="301"/>
      <c r="Z147" s="301"/>
    </row>
    <row r="148" spans="1:26" ht="15.75" customHeight="1" outlineLevel="1" x14ac:dyDescent="0.2">
      <c r="A148" s="315">
        <v>5</v>
      </c>
      <c r="B148" s="757" t="s">
        <v>563</v>
      </c>
      <c r="C148" s="755"/>
      <c r="D148" s="755"/>
      <c r="E148" s="755"/>
      <c r="F148" s="756"/>
      <c r="G148" s="301"/>
      <c r="H148" s="301"/>
      <c r="I148" s="301"/>
      <c r="J148" s="301"/>
      <c r="K148" s="301"/>
      <c r="L148" s="301"/>
      <c r="M148" s="301"/>
      <c r="N148" s="301"/>
      <c r="O148" s="301"/>
      <c r="P148" s="301"/>
      <c r="Q148" s="301"/>
      <c r="R148" s="301"/>
      <c r="S148" s="301"/>
      <c r="T148" s="301"/>
      <c r="U148" s="301"/>
      <c r="V148" s="301"/>
      <c r="W148" s="301"/>
      <c r="X148" s="301"/>
      <c r="Y148" s="301"/>
      <c r="Z148" s="301"/>
    </row>
    <row r="149" spans="1:26" ht="15.75" customHeight="1" outlineLevel="1" x14ac:dyDescent="0.2">
      <c r="A149" s="300"/>
      <c r="B149" s="301"/>
      <c r="C149" s="300"/>
      <c r="D149" s="300"/>
      <c r="E149" s="300"/>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spans="1:26" ht="15.75" customHeight="1" outlineLevel="1" x14ac:dyDescent="0.2">
      <c r="A150" s="300"/>
      <c r="B150" s="233" t="s">
        <v>499</v>
      </c>
      <c r="C150" s="300"/>
      <c r="D150" s="300"/>
      <c r="E150" s="300"/>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spans="1:26" ht="58.5" customHeight="1" outlineLevel="1" x14ac:dyDescent="0.2">
      <c r="A151" s="120"/>
      <c r="B151" s="760" t="s">
        <v>564</v>
      </c>
      <c r="C151" s="661"/>
      <c r="D151" s="661"/>
      <c r="E151" s="661"/>
      <c r="F151" s="661"/>
      <c r="G151" s="130"/>
      <c r="H151" s="130"/>
      <c r="I151" s="130"/>
      <c r="J151" s="130"/>
      <c r="K151" s="130"/>
      <c r="L151" s="130"/>
      <c r="M151" s="130"/>
      <c r="N151" s="130"/>
      <c r="O151" s="130"/>
      <c r="P151" s="130"/>
      <c r="Q151" s="130"/>
      <c r="R151" s="130"/>
      <c r="S151" s="130"/>
      <c r="T151" s="130"/>
      <c r="U151" s="130"/>
      <c r="V151" s="130"/>
      <c r="W151" s="130"/>
      <c r="X151" s="130"/>
      <c r="Y151" s="130"/>
      <c r="Z151" s="130"/>
    </row>
    <row r="152" spans="1:26" ht="15.75" customHeight="1" x14ac:dyDescent="0.2">
      <c r="A152" s="300"/>
      <c r="B152" s="301"/>
      <c r="C152" s="300"/>
      <c r="D152" s="300"/>
      <c r="E152" s="300"/>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spans="1:26" ht="15.75" customHeight="1" x14ac:dyDescent="0.2">
      <c r="A153" s="751" t="s">
        <v>565</v>
      </c>
      <c r="B153" s="752"/>
      <c r="C153" s="752"/>
      <c r="D153" s="752"/>
      <c r="E153" s="752"/>
      <c r="F153" s="753"/>
      <c r="G153" s="301"/>
      <c r="H153" s="301"/>
      <c r="I153" s="301"/>
      <c r="J153" s="301"/>
      <c r="K153" s="301"/>
      <c r="L153" s="301"/>
      <c r="M153" s="301"/>
      <c r="N153" s="301"/>
      <c r="O153" s="301"/>
      <c r="P153" s="301"/>
      <c r="Q153" s="301"/>
      <c r="R153" s="301"/>
      <c r="S153" s="301"/>
      <c r="T153" s="301"/>
      <c r="U153" s="301"/>
      <c r="V153" s="301"/>
      <c r="W153" s="301"/>
      <c r="X153" s="301"/>
      <c r="Y153" s="301"/>
      <c r="Z153" s="301"/>
    </row>
    <row r="154" spans="1:26" ht="60.75" customHeight="1" outlineLevel="1" x14ac:dyDescent="0.2">
      <c r="A154" s="314" t="s">
        <v>446</v>
      </c>
      <c r="B154" s="754" t="s">
        <v>478</v>
      </c>
      <c r="C154" s="755"/>
      <c r="D154" s="755"/>
      <c r="E154" s="755"/>
      <c r="F154" s="756"/>
      <c r="G154" s="301"/>
      <c r="H154" s="301"/>
      <c r="I154" s="301"/>
      <c r="J154" s="301"/>
      <c r="K154" s="301"/>
      <c r="L154" s="301"/>
      <c r="M154" s="301"/>
      <c r="N154" s="301"/>
      <c r="O154" s="301"/>
      <c r="P154" s="301"/>
      <c r="Q154" s="301"/>
      <c r="R154" s="301"/>
      <c r="S154" s="301"/>
      <c r="T154" s="301"/>
      <c r="U154" s="301"/>
      <c r="V154" s="301"/>
      <c r="W154" s="301"/>
      <c r="X154" s="301"/>
      <c r="Y154" s="301"/>
      <c r="Z154" s="301"/>
    </row>
    <row r="155" spans="1:26" ht="15.75" customHeight="1" outlineLevel="1" x14ac:dyDescent="0.2">
      <c r="A155" s="315">
        <v>0</v>
      </c>
      <c r="B155" s="757" t="s">
        <v>566</v>
      </c>
      <c r="C155" s="755"/>
      <c r="D155" s="755"/>
      <c r="E155" s="755"/>
      <c r="F155" s="756"/>
      <c r="G155" s="301"/>
      <c r="H155" s="301"/>
      <c r="I155" s="301"/>
      <c r="J155" s="301"/>
      <c r="K155" s="301"/>
      <c r="L155" s="301"/>
      <c r="M155" s="301"/>
      <c r="N155" s="301"/>
      <c r="O155" s="301"/>
      <c r="P155" s="301"/>
      <c r="Q155" s="301"/>
      <c r="R155" s="301"/>
      <c r="S155" s="301"/>
      <c r="T155" s="301"/>
      <c r="U155" s="301"/>
      <c r="V155" s="301"/>
      <c r="W155" s="301"/>
      <c r="X155" s="301"/>
      <c r="Y155" s="301"/>
      <c r="Z155" s="301"/>
    </row>
    <row r="156" spans="1:26" ht="15.75" customHeight="1" outlineLevel="1" x14ac:dyDescent="0.2">
      <c r="A156" s="315">
        <v>1</v>
      </c>
      <c r="B156" s="757" t="s">
        <v>567</v>
      </c>
      <c r="C156" s="755"/>
      <c r="D156" s="755"/>
      <c r="E156" s="755"/>
      <c r="F156" s="756"/>
      <c r="G156" s="301"/>
      <c r="H156" s="301"/>
      <c r="I156" s="301"/>
      <c r="J156" s="301"/>
      <c r="K156" s="301"/>
      <c r="L156" s="301"/>
      <c r="M156" s="301"/>
      <c r="N156" s="301"/>
      <c r="O156" s="301"/>
      <c r="P156" s="301"/>
      <c r="Q156" s="301"/>
      <c r="R156" s="301"/>
      <c r="S156" s="301"/>
      <c r="T156" s="301"/>
      <c r="U156" s="301"/>
      <c r="V156" s="301"/>
      <c r="W156" s="301"/>
      <c r="X156" s="301"/>
      <c r="Y156" s="301"/>
      <c r="Z156" s="301"/>
    </row>
    <row r="157" spans="1:26" ht="15.75" customHeight="1" outlineLevel="1" x14ac:dyDescent="0.2">
      <c r="A157" s="315">
        <v>2</v>
      </c>
      <c r="B157" s="757" t="s">
        <v>568</v>
      </c>
      <c r="C157" s="755"/>
      <c r="D157" s="755"/>
      <c r="E157" s="755"/>
      <c r="F157" s="756"/>
      <c r="G157" s="301"/>
      <c r="H157" s="301"/>
      <c r="I157" s="301"/>
      <c r="J157" s="301"/>
      <c r="K157" s="301"/>
      <c r="L157" s="301"/>
      <c r="M157" s="301"/>
      <c r="N157" s="301"/>
      <c r="O157" s="301"/>
      <c r="P157" s="301"/>
      <c r="Q157" s="301"/>
      <c r="R157" s="301"/>
      <c r="S157" s="301"/>
      <c r="T157" s="301"/>
      <c r="U157" s="301"/>
      <c r="V157" s="301"/>
      <c r="W157" s="301"/>
      <c r="X157" s="301"/>
      <c r="Y157" s="301"/>
      <c r="Z157" s="301"/>
    </row>
    <row r="158" spans="1:26" ht="15.75" customHeight="1" outlineLevel="1" x14ac:dyDescent="0.2">
      <c r="A158" s="315">
        <v>3</v>
      </c>
      <c r="B158" s="757" t="s">
        <v>569</v>
      </c>
      <c r="C158" s="755"/>
      <c r="D158" s="755"/>
      <c r="E158" s="755"/>
      <c r="F158" s="756"/>
      <c r="G158" s="301"/>
      <c r="H158" s="301"/>
      <c r="I158" s="301"/>
      <c r="J158" s="301"/>
      <c r="K158" s="301"/>
      <c r="L158" s="301"/>
      <c r="M158" s="301"/>
      <c r="N158" s="301"/>
      <c r="O158" s="301"/>
      <c r="P158" s="301"/>
      <c r="Q158" s="301"/>
      <c r="R158" s="301"/>
      <c r="S158" s="301"/>
      <c r="T158" s="301"/>
      <c r="U158" s="301"/>
      <c r="V158" s="301"/>
      <c r="W158" s="301"/>
      <c r="X158" s="301"/>
      <c r="Y158" s="301"/>
      <c r="Z158" s="301"/>
    </row>
    <row r="159" spans="1:26" ht="15.75" customHeight="1" outlineLevel="1" x14ac:dyDescent="0.2">
      <c r="A159" s="315">
        <v>4</v>
      </c>
      <c r="B159" s="757" t="s">
        <v>570</v>
      </c>
      <c r="C159" s="755"/>
      <c r="D159" s="755"/>
      <c r="E159" s="755"/>
      <c r="F159" s="756"/>
      <c r="G159" s="301"/>
      <c r="H159" s="301"/>
      <c r="I159" s="301"/>
      <c r="J159" s="301"/>
      <c r="K159" s="301"/>
      <c r="L159" s="301"/>
      <c r="M159" s="301"/>
      <c r="N159" s="301"/>
      <c r="O159" s="301"/>
      <c r="P159" s="301"/>
      <c r="Q159" s="301"/>
      <c r="R159" s="301"/>
      <c r="S159" s="301"/>
      <c r="T159" s="301"/>
      <c r="U159" s="301"/>
      <c r="V159" s="301"/>
      <c r="W159" s="301"/>
      <c r="X159" s="301"/>
      <c r="Y159" s="301"/>
      <c r="Z159" s="301"/>
    </row>
    <row r="160" spans="1:26" ht="15.75" customHeight="1" outlineLevel="1" x14ac:dyDescent="0.2">
      <c r="A160" s="315">
        <v>5</v>
      </c>
      <c r="B160" s="757" t="s">
        <v>571</v>
      </c>
      <c r="C160" s="755"/>
      <c r="D160" s="755"/>
      <c r="E160" s="755"/>
      <c r="F160" s="756"/>
      <c r="G160" s="301"/>
      <c r="H160" s="301"/>
      <c r="I160" s="301"/>
      <c r="J160" s="301"/>
      <c r="K160" s="301"/>
      <c r="L160" s="301"/>
      <c r="M160" s="301"/>
      <c r="N160" s="301"/>
      <c r="O160" s="301"/>
      <c r="P160" s="301"/>
      <c r="Q160" s="301"/>
      <c r="R160" s="301"/>
      <c r="S160" s="301"/>
      <c r="T160" s="301"/>
      <c r="U160" s="301"/>
      <c r="V160" s="301"/>
      <c r="W160" s="301"/>
      <c r="X160" s="301"/>
      <c r="Y160" s="301"/>
      <c r="Z160" s="301"/>
    </row>
    <row r="161" spans="1:26" ht="15.75" customHeight="1" x14ac:dyDescent="0.2">
      <c r="A161" s="300"/>
      <c r="B161" s="301"/>
      <c r="C161" s="300"/>
      <c r="D161" s="300"/>
      <c r="E161" s="300"/>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spans="1:26" ht="15.75" customHeight="1" x14ac:dyDescent="0.2">
      <c r="A162" s="751" t="s">
        <v>572</v>
      </c>
      <c r="B162" s="752"/>
      <c r="C162" s="752"/>
      <c r="D162" s="752"/>
      <c r="E162" s="752"/>
      <c r="F162" s="753"/>
      <c r="G162" s="301"/>
      <c r="H162" s="301"/>
      <c r="I162" s="301"/>
      <c r="J162" s="301"/>
      <c r="K162" s="301"/>
      <c r="L162" s="301"/>
      <c r="M162" s="301"/>
      <c r="N162" s="301"/>
      <c r="O162" s="301"/>
      <c r="P162" s="301"/>
      <c r="Q162" s="301"/>
      <c r="R162" s="301"/>
      <c r="S162" s="301"/>
      <c r="T162" s="301"/>
      <c r="U162" s="301"/>
      <c r="V162" s="301"/>
      <c r="W162" s="301"/>
      <c r="X162" s="301"/>
      <c r="Y162" s="301"/>
      <c r="Z162" s="301"/>
    </row>
    <row r="163" spans="1:26" ht="57.75" customHeight="1" outlineLevel="1" x14ac:dyDescent="0.2">
      <c r="A163" s="314" t="s">
        <v>446</v>
      </c>
      <c r="B163" s="754" t="s">
        <v>478</v>
      </c>
      <c r="C163" s="755"/>
      <c r="D163" s="755"/>
      <c r="E163" s="755"/>
      <c r="F163" s="756"/>
      <c r="G163" s="301"/>
      <c r="H163" s="301"/>
      <c r="I163" s="301"/>
      <c r="J163" s="301"/>
      <c r="K163" s="301"/>
      <c r="L163" s="301"/>
      <c r="M163" s="301"/>
      <c r="N163" s="301"/>
      <c r="O163" s="301"/>
      <c r="P163" s="301"/>
      <c r="Q163" s="301"/>
      <c r="R163" s="301"/>
      <c r="S163" s="301"/>
      <c r="T163" s="301"/>
      <c r="U163" s="301"/>
      <c r="V163" s="301"/>
      <c r="W163" s="301"/>
      <c r="X163" s="301"/>
      <c r="Y163" s="301"/>
      <c r="Z163" s="301"/>
    </row>
    <row r="164" spans="1:26" ht="15.75" customHeight="1" outlineLevel="1" x14ac:dyDescent="0.2">
      <c r="A164" s="315">
        <v>0</v>
      </c>
      <c r="B164" s="757" t="s">
        <v>573</v>
      </c>
      <c r="C164" s="755"/>
      <c r="D164" s="755"/>
      <c r="E164" s="755"/>
      <c r="F164" s="756"/>
      <c r="G164" s="301"/>
      <c r="H164" s="301"/>
      <c r="I164" s="301"/>
      <c r="J164" s="301"/>
      <c r="K164" s="301"/>
      <c r="L164" s="301"/>
      <c r="M164" s="301"/>
      <c r="N164" s="301"/>
      <c r="O164" s="301"/>
      <c r="P164" s="301"/>
      <c r="Q164" s="301"/>
      <c r="R164" s="301"/>
      <c r="S164" s="301"/>
      <c r="T164" s="301"/>
      <c r="U164" s="301"/>
      <c r="V164" s="301"/>
      <c r="W164" s="301"/>
      <c r="X164" s="301"/>
      <c r="Y164" s="301"/>
      <c r="Z164" s="301"/>
    </row>
    <row r="165" spans="1:26" ht="15.75" customHeight="1" outlineLevel="1" x14ac:dyDescent="0.2">
      <c r="A165" s="315">
        <v>1</v>
      </c>
      <c r="B165" s="757" t="s">
        <v>574</v>
      </c>
      <c r="C165" s="755"/>
      <c r="D165" s="755"/>
      <c r="E165" s="755"/>
      <c r="F165" s="756"/>
      <c r="G165" s="301"/>
      <c r="H165" s="301"/>
      <c r="I165" s="301"/>
      <c r="J165" s="301"/>
      <c r="K165" s="301"/>
      <c r="L165" s="301"/>
      <c r="M165" s="301"/>
      <c r="N165" s="301"/>
      <c r="O165" s="301"/>
      <c r="P165" s="301"/>
      <c r="Q165" s="301"/>
      <c r="R165" s="301"/>
      <c r="S165" s="301"/>
      <c r="T165" s="301"/>
      <c r="U165" s="301"/>
      <c r="V165" s="301"/>
      <c r="W165" s="301"/>
      <c r="X165" s="301"/>
      <c r="Y165" s="301"/>
      <c r="Z165" s="301"/>
    </row>
    <row r="166" spans="1:26" ht="15.75" customHeight="1" outlineLevel="1" x14ac:dyDescent="0.2">
      <c r="A166" s="315">
        <v>2</v>
      </c>
      <c r="B166" s="757" t="s">
        <v>575</v>
      </c>
      <c r="C166" s="755"/>
      <c r="D166" s="755"/>
      <c r="E166" s="755"/>
      <c r="F166" s="756"/>
      <c r="G166" s="301"/>
      <c r="H166" s="301"/>
      <c r="I166" s="301"/>
      <c r="J166" s="301"/>
      <c r="K166" s="301"/>
      <c r="L166" s="301"/>
      <c r="M166" s="301"/>
      <c r="N166" s="301"/>
      <c r="O166" s="301"/>
      <c r="P166" s="301"/>
      <c r="Q166" s="301"/>
      <c r="R166" s="301"/>
      <c r="S166" s="301"/>
      <c r="T166" s="301"/>
      <c r="U166" s="301"/>
      <c r="V166" s="301"/>
      <c r="W166" s="301"/>
      <c r="X166" s="301"/>
      <c r="Y166" s="301"/>
      <c r="Z166" s="301"/>
    </row>
    <row r="167" spans="1:26" ht="15.75" customHeight="1" outlineLevel="1" x14ac:dyDescent="0.2">
      <c r="A167" s="315">
        <v>3</v>
      </c>
      <c r="B167" s="757" t="s">
        <v>576</v>
      </c>
      <c r="C167" s="755"/>
      <c r="D167" s="755"/>
      <c r="E167" s="755"/>
      <c r="F167" s="756"/>
      <c r="G167" s="301"/>
      <c r="H167" s="301"/>
      <c r="I167" s="301"/>
      <c r="J167" s="301"/>
      <c r="K167" s="301"/>
      <c r="L167" s="301"/>
      <c r="M167" s="301"/>
      <c r="N167" s="301"/>
      <c r="O167" s="301"/>
      <c r="P167" s="301"/>
      <c r="Q167" s="301"/>
      <c r="R167" s="301"/>
      <c r="S167" s="301"/>
      <c r="T167" s="301"/>
      <c r="U167" s="301"/>
      <c r="V167" s="301"/>
      <c r="W167" s="301"/>
      <c r="X167" s="301"/>
      <c r="Y167" s="301"/>
      <c r="Z167" s="301"/>
    </row>
    <row r="168" spans="1:26" ht="15.75" customHeight="1" outlineLevel="1" x14ac:dyDescent="0.2">
      <c r="A168" s="315">
        <v>4</v>
      </c>
      <c r="B168" s="757" t="s">
        <v>577</v>
      </c>
      <c r="C168" s="755"/>
      <c r="D168" s="755"/>
      <c r="E168" s="755"/>
      <c r="F168" s="756"/>
      <c r="G168" s="301"/>
      <c r="H168" s="301"/>
      <c r="I168" s="301"/>
      <c r="J168" s="301"/>
      <c r="K168" s="301"/>
      <c r="L168" s="301"/>
      <c r="M168" s="301"/>
      <c r="N168" s="301"/>
      <c r="O168" s="301"/>
      <c r="P168" s="301"/>
      <c r="Q168" s="301"/>
      <c r="R168" s="301"/>
      <c r="S168" s="301"/>
      <c r="T168" s="301"/>
      <c r="U168" s="301"/>
      <c r="V168" s="301"/>
      <c r="W168" s="301"/>
      <c r="X168" s="301"/>
      <c r="Y168" s="301"/>
      <c r="Z168" s="301"/>
    </row>
    <row r="169" spans="1:26" ht="15.75" customHeight="1" outlineLevel="1" x14ac:dyDescent="0.2">
      <c r="A169" s="315">
        <v>5</v>
      </c>
      <c r="B169" s="757" t="s">
        <v>578</v>
      </c>
      <c r="C169" s="755"/>
      <c r="D169" s="755"/>
      <c r="E169" s="755"/>
      <c r="F169" s="756"/>
      <c r="G169" s="301"/>
      <c r="H169" s="301"/>
      <c r="I169" s="301"/>
      <c r="J169" s="301"/>
      <c r="K169" s="301"/>
      <c r="L169" s="301"/>
      <c r="M169" s="301"/>
      <c r="N169" s="301"/>
      <c r="O169" s="301"/>
      <c r="P169" s="301"/>
      <c r="Q169" s="301"/>
      <c r="R169" s="301"/>
      <c r="S169" s="301"/>
      <c r="T169" s="301"/>
      <c r="U169" s="301"/>
      <c r="V169" s="301"/>
      <c r="W169" s="301"/>
      <c r="X169" s="301"/>
      <c r="Y169" s="301"/>
      <c r="Z169" s="301"/>
    </row>
    <row r="170" spans="1:26" ht="15.75" customHeight="1" x14ac:dyDescent="0.2">
      <c r="A170" s="300"/>
      <c r="B170" s="301"/>
      <c r="C170" s="300"/>
      <c r="D170" s="300"/>
      <c r="E170" s="300"/>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spans="1:26" ht="15.75" customHeight="1" x14ac:dyDescent="0.2">
      <c r="A171" s="300"/>
      <c r="B171" s="301"/>
      <c r="C171" s="300"/>
      <c r="D171" s="300"/>
      <c r="E171" s="300"/>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spans="1:26" ht="15.75" customHeight="1" x14ac:dyDescent="0.2">
      <c r="A172" s="300"/>
      <c r="B172" s="301"/>
      <c r="C172" s="300"/>
      <c r="D172" s="300"/>
      <c r="E172" s="300"/>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spans="1:26" ht="15.75" customHeight="1" x14ac:dyDescent="0.2">
      <c r="A173" s="300"/>
      <c r="B173" s="301"/>
      <c r="C173" s="300"/>
      <c r="D173" s="300"/>
      <c r="E173" s="300"/>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spans="1:26" ht="15.75" customHeight="1" x14ac:dyDescent="0.2">
      <c r="A174" s="300"/>
      <c r="B174" s="301"/>
      <c r="C174" s="300"/>
      <c r="D174" s="300"/>
      <c r="E174" s="300"/>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spans="1:26" ht="15.75" customHeight="1" x14ac:dyDescent="0.2">
      <c r="A175" s="300"/>
      <c r="B175" s="301"/>
      <c r="C175" s="300"/>
      <c r="D175" s="300"/>
      <c r="E175" s="300"/>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spans="1:26" ht="15.75" customHeight="1" x14ac:dyDescent="0.2">
      <c r="A176" s="300"/>
      <c r="B176" s="301"/>
      <c r="C176" s="300"/>
      <c r="D176" s="300"/>
      <c r="E176" s="300"/>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spans="1:26" ht="15.75" customHeight="1" x14ac:dyDescent="0.2">
      <c r="A177" s="300"/>
      <c r="B177" s="301"/>
      <c r="C177" s="300"/>
      <c r="D177" s="300"/>
      <c r="E177" s="300"/>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spans="1:26" ht="15.75" customHeight="1" x14ac:dyDescent="0.2">
      <c r="A178" s="300"/>
      <c r="B178" s="301"/>
      <c r="C178" s="300"/>
      <c r="D178" s="300"/>
      <c r="E178" s="300"/>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spans="1:26" ht="15.75" customHeight="1" x14ac:dyDescent="0.2">
      <c r="A179" s="300"/>
      <c r="B179" s="301"/>
      <c r="C179" s="300"/>
      <c r="D179" s="300"/>
      <c r="E179" s="300"/>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spans="1:26" ht="15.75" customHeight="1" x14ac:dyDescent="0.2">
      <c r="A180" s="300"/>
      <c r="B180" s="301"/>
      <c r="C180" s="300"/>
      <c r="D180" s="300"/>
      <c r="E180" s="300"/>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spans="1:26" ht="15.75" customHeight="1" x14ac:dyDescent="0.2">
      <c r="A181" s="300"/>
      <c r="B181" s="301"/>
      <c r="C181" s="300"/>
      <c r="D181" s="300"/>
      <c r="E181" s="300"/>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spans="1:26" ht="15.75" customHeight="1" x14ac:dyDescent="0.2">
      <c r="A182" s="300"/>
      <c r="B182" s="301"/>
      <c r="C182" s="300"/>
      <c r="D182" s="300"/>
      <c r="E182" s="300"/>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spans="1:26" ht="15.75" customHeight="1" x14ac:dyDescent="0.2">
      <c r="A183" s="300"/>
      <c r="B183" s="301"/>
      <c r="C183" s="300"/>
      <c r="D183" s="300"/>
      <c r="E183" s="300"/>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spans="1:26" ht="15.75" customHeight="1" x14ac:dyDescent="0.2">
      <c r="A184" s="300"/>
      <c r="B184" s="301"/>
      <c r="C184" s="300"/>
      <c r="D184" s="300"/>
      <c r="E184" s="300"/>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spans="1:26" ht="15.75" customHeight="1" x14ac:dyDescent="0.2">
      <c r="A185" s="300"/>
      <c r="B185" s="301"/>
      <c r="C185" s="300"/>
      <c r="D185" s="300"/>
      <c r="E185" s="300"/>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spans="1:26" ht="15.75" customHeight="1" x14ac:dyDescent="0.2">
      <c r="A186" s="300"/>
      <c r="B186" s="301"/>
      <c r="C186" s="300"/>
      <c r="D186" s="300"/>
      <c r="E186" s="300"/>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spans="1:26" ht="15.75" customHeight="1" x14ac:dyDescent="0.2">
      <c r="A187" s="300"/>
      <c r="B187" s="301"/>
      <c r="C187" s="300"/>
      <c r="D187" s="300"/>
      <c r="E187" s="300"/>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spans="1:26" ht="15.75" customHeight="1" x14ac:dyDescent="0.2">
      <c r="A188" s="300"/>
      <c r="B188" s="301"/>
      <c r="C188" s="300"/>
      <c r="D188" s="300"/>
      <c r="E188" s="300"/>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spans="1:26" ht="15.75" customHeight="1" x14ac:dyDescent="0.2">
      <c r="A189" s="300"/>
      <c r="B189" s="301"/>
      <c r="C189" s="300"/>
      <c r="D189" s="300"/>
      <c r="E189" s="300"/>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spans="1:26" ht="15.75" customHeight="1" x14ac:dyDescent="0.2">
      <c r="A190" s="300"/>
      <c r="B190" s="301"/>
      <c r="C190" s="300"/>
      <c r="D190" s="300"/>
      <c r="E190" s="300"/>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spans="1:26" ht="15.75" customHeight="1" x14ac:dyDescent="0.2">
      <c r="A191" s="300"/>
      <c r="B191" s="301"/>
      <c r="C191" s="300"/>
      <c r="D191" s="300"/>
      <c r="E191" s="300"/>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spans="1:26" ht="15.75" customHeight="1" x14ac:dyDescent="0.2">
      <c r="A192" s="300"/>
      <c r="B192" s="301"/>
      <c r="C192" s="300"/>
      <c r="D192" s="300"/>
      <c r="E192" s="300"/>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spans="1:26" ht="15.75" customHeight="1" x14ac:dyDescent="0.2">
      <c r="A193" s="300"/>
      <c r="B193" s="301"/>
      <c r="C193" s="300"/>
      <c r="D193" s="300"/>
      <c r="E193" s="300"/>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spans="1:26" ht="15.75" customHeight="1" x14ac:dyDescent="0.2">
      <c r="A194" s="300"/>
      <c r="B194" s="301"/>
      <c r="C194" s="300"/>
      <c r="D194" s="300"/>
      <c r="E194" s="300"/>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spans="1:26" ht="15.75" customHeight="1" x14ac:dyDescent="0.2">
      <c r="A195" s="300"/>
      <c r="B195" s="301"/>
      <c r="C195" s="300"/>
      <c r="D195" s="300"/>
      <c r="E195" s="300"/>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spans="1:26" ht="15.75" customHeight="1" x14ac:dyDescent="0.2">
      <c r="A196" s="300"/>
      <c r="B196" s="301"/>
      <c r="C196" s="300"/>
      <c r="D196" s="300"/>
      <c r="E196" s="300"/>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spans="1:26" ht="15.75" customHeight="1" x14ac:dyDescent="0.2">
      <c r="A197" s="300"/>
      <c r="B197" s="301"/>
      <c r="C197" s="300"/>
      <c r="D197" s="300"/>
      <c r="E197" s="300"/>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spans="1:26" ht="15.75" customHeight="1" x14ac:dyDescent="0.2">
      <c r="A198" s="300"/>
      <c r="B198" s="301"/>
      <c r="C198" s="300"/>
      <c r="D198" s="300"/>
      <c r="E198" s="300"/>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spans="1:26" ht="15.75" customHeight="1" x14ac:dyDescent="0.2">
      <c r="A199" s="300"/>
      <c r="B199" s="301"/>
      <c r="C199" s="300"/>
      <c r="D199" s="300"/>
      <c r="E199" s="300"/>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spans="1:26" ht="15.75" customHeight="1" x14ac:dyDescent="0.2">
      <c r="A200" s="300"/>
      <c r="B200" s="301"/>
      <c r="C200" s="300"/>
      <c r="D200" s="300"/>
      <c r="E200" s="300"/>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spans="1:26" ht="15.75" customHeight="1" x14ac:dyDescent="0.2">
      <c r="A201" s="300"/>
      <c r="B201" s="301"/>
      <c r="C201" s="300"/>
      <c r="D201" s="300"/>
      <c r="E201" s="300"/>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spans="1:26" ht="15.75" customHeight="1" x14ac:dyDescent="0.2">
      <c r="A202" s="300"/>
      <c r="B202" s="301"/>
      <c r="C202" s="300"/>
      <c r="D202" s="300"/>
      <c r="E202" s="300"/>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spans="1:26" ht="15.75" customHeight="1" x14ac:dyDescent="0.2">
      <c r="A203" s="300"/>
      <c r="B203" s="301"/>
      <c r="C203" s="300"/>
      <c r="D203" s="300"/>
      <c r="E203" s="300"/>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spans="1:26" ht="15.75" customHeight="1" x14ac:dyDescent="0.2">
      <c r="A204" s="300"/>
      <c r="B204" s="301"/>
      <c r="C204" s="300"/>
      <c r="D204" s="300"/>
      <c r="E204" s="300"/>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spans="1:26" ht="15.75" customHeight="1" x14ac:dyDescent="0.2">
      <c r="A205" s="300"/>
      <c r="B205" s="301"/>
      <c r="C205" s="300"/>
      <c r="D205" s="300"/>
      <c r="E205" s="300"/>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spans="1:26" ht="15.75" customHeight="1" x14ac:dyDescent="0.2">
      <c r="A206" s="300"/>
      <c r="B206" s="301"/>
      <c r="C206" s="300"/>
      <c r="D206" s="300"/>
      <c r="E206" s="300"/>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spans="1:26" ht="15.75" customHeight="1" x14ac:dyDescent="0.2">
      <c r="A207" s="300"/>
      <c r="B207" s="301"/>
      <c r="C207" s="300"/>
      <c r="D207" s="300"/>
      <c r="E207" s="300"/>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spans="1:26" ht="15.75" customHeight="1" x14ac:dyDescent="0.2">
      <c r="A208" s="300"/>
      <c r="B208" s="301"/>
      <c r="C208" s="300"/>
      <c r="D208" s="300"/>
      <c r="E208" s="300"/>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spans="1:26" ht="15.75" customHeight="1" x14ac:dyDescent="0.2">
      <c r="A209" s="300"/>
      <c r="B209" s="301"/>
      <c r="C209" s="300"/>
      <c r="D209" s="300"/>
      <c r="E209" s="300"/>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spans="1:26" ht="15.75" customHeight="1" x14ac:dyDescent="0.2">
      <c r="A210" s="300"/>
      <c r="B210" s="301"/>
      <c r="C210" s="300"/>
      <c r="D210" s="300"/>
      <c r="E210" s="300"/>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spans="1:26" ht="15.75" customHeight="1" x14ac:dyDescent="0.2">
      <c r="A211" s="300"/>
      <c r="B211" s="301"/>
      <c r="C211" s="300"/>
      <c r="D211" s="300"/>
      <c r="E211" s="300"/>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spans="1:26" ht="15.75" customHeight="1" x14ac:dyDescent="0.2">
      <c r="A212" s="300"/>
      <c r="B212" s="301"/>
      <c r="C212" s="300"/>
      <c r="D212" s="300"/>
      <c r="E212" s="300"/>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spans="1:26" ht="15.75" customHeight="1" x14ac:dyDescent="0.2">
      <c r="A213" s="300"/>
      <c r="B213" s="301"/>
      <c r="C213" s="300"/>
      <c r="D213" s="300"/>
      <c r="E213" s="300"/>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spans="1:26" ht="15.75" customHeight="1" x14ac:dyDescent="0.2">
      <c r="A214" s="300"/>
      <c r="B214" s="301"/>
      <c r="C214" s="300"/>
      <c r="D214" s="300"/>
      <c r="E214" s="300"/>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spans="1:26" ht="15.75" customHeight="1" x14ac:dyDescent="0.2">
      <c r="A215" s="300"/>
      <c r="B215" s="301"/>
      <c r="C215" s="300"/>
      <c r="D215" s="300"/>
      <c r="E215" s="300"/>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spans="1:26" ht="15.75" customHeight="1" x14ac:dyDescent="0.2">
      <c r="A216" s="300"/>
      <c r="B216" s="301"/>
      <c r="C216" s="300"/>
      <c r="D216" s="300"/>
      <c r="E216" s="300"/>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spans="1:26" ht="15.75" customHeight="1" x14ac:dyDescent="0.2">
      <c r="A217" s="300"/>
      <c r="B217" s="301"/>
      <c r="C217" s="300"/>
      <c r="D217" s="300"/>
      <c r="E217" s="300"/>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spans="1:26" ht="15.75" customHeight="1" x14ac:dyDescent="0.2">
      <c r="A218" s="300"/>
      <c r="B218" s="301"/>
      <c r="C218" s="300"/>
      <c r="D218" s="300"/>
      <c r="E218" s="300"/>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spans="1:26" ht="15.75" customHeight="1" x14ac:dyDescent="0.2">
      <c r="A219" s="300"/>
      <c r="B219" s="301"/>
      <c r="C219" s="300"/>
      <c r="D219" s="300"/>
      <c r="E219" s="300"/>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spans="1:26" ht="15.75" customHeight="1" x14ac:dyDescent="0.2">
      <c r="A220" s="300"/>
      <c r="B220" s="301"/>
      <c r="C220" s="300"/>
      <c r="D220" s="300"/>
      <c r="E220" s="300"/>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spans="1:26" ht="15.75" customHeight="1" x14ac:dyDescent="0.2">
      <c r="A221" s="300"/>
      <c r="B221" s="301"/>
      <c r="C221" s="300"/>
      <c r="D221" s="300"/>
      <c r="E221" s="300"/>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spans="1:26" ht="15.75" customHeight="1" x14ac:dyDescent="0.2">
      <c r="A222" s="300"/>
      <c r="B222" s="301"/>
      <c r="C222" s="300"/>
      <c r="D222" s="300"/>
      <c r="E222" s="300"/>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spans="1:26" ht="15.75" customHeight="1" x14ac:dyDescent="0.2">
      <c r="A223" s="300"/>
      <c r="B223" s="301"/>
      <c r="C223" s="300"/>
      <c r="D223" s="300"/>
      <c r="E223" s="300"/>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spans="1:26" ht="15.75" customHeight="1" x14ac:dyDescent="0.2">
      <c r="A224" s="300"/>
      <c r="B224" s="301"/>
      <c r="C224" s="300"/>
      <c r="D224" s="300"/>
      <c r="E224" s="300"/>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spans="1:26" ht="15.75" customHeight="1" x14ac:dyDescent="0.2">
      <c r="A225" s="300"/>
      <c r="B225" s="301"/>
      <c r="C225" s="300"/>
      <c r="D225" s="300"/>
      <c r="E225" s="300"/>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spans="1:26" ht="15.75" customHeight="1" x14ac:dyDescent="0.2">
      <c r="A226" s="300"/>
      <c r="B226" s="301"/>
      <c r="C226" s="300"/>
      <c r="D226" s="300"/>
      <c r="E226" s="300"/>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spans="1:26" ht="15.75" customHeight="1" x14ac:dyDescent="0.2">
      <c r="A227" s="300"/>
      <c r="B227" s="301"/>
      <c r="C227" s="300"/>
      <c r="D227" s="300"/>
      <c r="E227" s="300"/>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spans="1:26" ht="15.75" customHeight="1" x14ac:dyDescent="0.2">
      <c r="A228" s="300"/>
      <c r="B228" s="301"/>
      <c r="C228" s="300"/>
      <c r="D228" s="300"/>
      <c r="E228" s="300"/>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spans="1:26" ht="15.75" customHeight="1" x14ac:dyDescent="0.2">
      <c r="A229" s="300"/>
      <c r="B229" s="301"/>
      <c r="C229" s="300"/>
      <c r="D229" s="300"/>
      <c r="E229" s="300"/>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spans="1:26" ht="15.75" customHeight="1" x14ac:dyDescent="0.2">
      <c r="A230" s="300"/>
      <c r="B230" s="301"/>
      <c r="C230" s="300"/>
      <c r="D230" s="300"/>
      <c r="E230" s="300"/>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spans="1:26" ht="15.75" customHeight="1" x14ac:dyDescent="0.2">
      <c r="A231" s="300"/>
      <c r="B231" s="301"/>
      <c r="C231" s="300"/>
      <c r="D231" s="300"/>
      <c r="E231" s="300"/>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spans="1:26" ht="15.75" customHeight="1" x14ac:dyDescent="0.2">
      <c r="A232" s="300"/>
      <c r="B232" s="301"/>
      <c r="C232" s="300"/>
      <c r="D232" s="300"/>
      <c r="E232" s="300"/>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spans="1:26" ht="15.75" customHeight="1" x14ac:dyDescent="0.2">
      <c r="A233" s="300"/>
      <c r="B233" s="301"/>
      <c r="C233" s="300"/>
      <c r="D233" s="300"/>
      <c r="E233" s="300"/>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spans="1:26" ht="15.75" customHeight="1" x14ac:dyDescent="0.2">
      <c r="A234" s="300"/>
      <c r="B234" s="301"/>
      <c r="C234" s="300"/>
      <c r="D234" s="300"/>
      <c r="E234" s="300"/>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spans="1:26" ht="15.75" customHeight="1" x14ac:dyDescent="0.2">
      <c r="A235" s="300"/>
      <c r="B235" s="301"/>
      <c r="C235" s="300"/>
      <c r="D235" s="300"/>
      <c r="E235" s="300"/>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spans="1:26" ht="15.75" customHeight="1" x14ac:dyDescent="0.2">
      <c r="A236" s="300"/>
      <c r="B236" s="301"/>
      <c r="C236" s="300"/>
      <c r="D236" s="300"/>
      <c r="E236" s="300"/>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spans="1:26" ht="15.75" customHeight="1" x14ac:dyDescent="0.2">
      <c r="A237" s="300"/>
      <c r="B237" s="301"/>
      <c r="C237" s="300"/>
      <c r="D237" s="300"/>
      <c r="E237" s="300"/>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spans="1:26" ht="15.75" customHeight="1" x14ac:dyDescent="0.2">
      <c r="A238" s="300"/>
      <c r="B238" s="301"/>
      <c r="C238" s="300"/>
      <c r="D238" s="300"/>
      <c r="E238" s="300"/>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spans="1:26" ht="15.75" customHeight="1" x14ac:dyDescent="0.2">
      <c r="A239" s="300"/>
      <c r="B239" s="301"/>
      <c r="C239" s="300"/>
      <c r="D239" s="300"/>
      <c r="E239" s="300"/>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spans="1:26" ht="15.75" customHeight="1" x14ac:dyDescent="0.2">
      <c r="A240" s="300"/>
      <c r="B240" s="301"/>
      <c r="C240" s="300"/>
      <c r="D240" s="300"/>
      <c r="E240" s="300"/>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spans="1:26" ht="15.75" customHeight="1" x14ac:dyDescent="0.2">
      <c r="A241" s="300"/>
      <c r="B241" s="301"/>
      <c r="C241" s="300"/>
      <c r="D241" s="300"/>
      <c r="E241" s="300"/>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spans="1:26" ht="15.75" customHeight="1" x14ac:dyDescent="0.2">
      <c r="A242" s="300"/>
      <c r="B242" s="301"/>
      <c r="C242" s="300"/>
      <c r="D242" s="300"/>
      <c r="E242" s="300"/>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spans="1:26" ht="15.75" customHeight="1" x14ac:dyDescent="0.2">
      <c r="A243" s="300"/>
      <c r="B243" s="301"/>
      <c r="C243" s="300"/>
      <c r="D243" s="300"/>
      <c r="E243" s="300"/>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spans="1:26" ht="15.75" customHeight="1" x14ac:dyDescent="0.2">
      <c r="A244" s="300"/>
      <c r="B244" s="301"/>
      <c r="C244" s="300"/>
      <c r="D244" s="300"/>
      <c r="E244" s="300"/>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spans="1:26" ht="15.75" customHeight="1" x14ac:dyDescent="0.2">
      <c r="A245" s="300"/>
      <c r="B245" s="301"/>
      <c r="C245" s="300"/>
      <c r="D245" s="300"/>
      <c r="E245" s="300"/>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spans="1:26" ht="15.75" customHeight="1" x14ac:dyDescent="0.2">
      <c r="A246" s="300"/>
      <c r="B246" s="301"/>
      <c r="C246" s="300"/>
      <c r="D246" s="300"/>
      <c r="E246" s="300"/>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spans="1:26" ht="15.75" customHeight="1" x14ac:dyDescent="0.2">
      <c r="A247" s="300"/>
      <c r="B247" s="301"/>
      <c r="C247" s="300"/>
      <c r="D247" s="300"/>
      <c r="E247" s="300"/>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spans="1:26" ht="15.75" customHeight="1" x14ac:dyDescent="0.2">
      <c r="A248" s="300"/>
      <c r="B248" s="301"/>
      <c r="C248" s="300"/>
      <c r="D248" s="300"/>
      <c r="E248" s="300"/>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spans="1:26" ht="15.75" customHeight="1" x14ac:dyDescent="0.2">
      <c r="A249" s="300"/>
      <c r="B249" s="301"/>
      <c r="C249" s="300"/>
      <c r="D249" s="300"/>
      <c r="E249" s="300"/>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spans="1:26" ht="15.75" customHeight="1" x14ac:dyDescent="0.2">
      <c r="A250" s="300"/>
      <c r="B250" s="301"/>
      <c r="C250" s="300"/>
      <c r="D250" s="300"/>
      <c r="E250" s="300"/>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spans="1:26" ht="15.75" customHeight="1" x14ac:dyDescent="0.2">
      <c r="A251" s="300"/>
      <c r="B251" s="301"/>
      <c r="C251" s="300"/>
      <c r="D251" s="300"/>
      <c r="E251" s="300"/>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spans="1:26" ht="15.75" customHeight="1" x14ac:dyDescent="0.2">
      <c r="A252" s="300"/>
      <c r="B252" s="301"/>
      <c r="C252" s="300"/>
      <c r="D252" s="300"/>
      <c r="E252" s="300"/>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spans="1:26" ht="15.75" customHeight="1" x14ac:dyDescent="0.2">
      <c r="A253" s="300"/>
      <c r="B253" s="301"/>
      <c r="C253" s="300"/>
      <c r="D253" s="300"/>
      <c r="E253" s="300"/>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spans="1:26" ht="15.75" customHeight="1" x14ac:dyDescent="0.2">
      <c r="A254" s="300"/>
      <c r="B254" s="301"/>
      <c r="C254" s="300"/>
      <c r="D254" s="300"/>
      <c r="E254" s="300"/>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spans="1:26" ht="15.75" customHeight="1" x14ac:dyDescent="0.2">
      <c r="A255" s="300"/>
      <c r="B255" s="301"/>
      <c r="C255" s="300"/>
      <c r="D255" s="300"/>
      <c r="E255" s="300"/>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spans="1:26" ht="15.75" customHeight="1" x14ac:dyDescent="0.2">
      <c r="A256" s="300"/>
      <c r="B256" s="301"/>
      <c r="C256" s="300"/>
      <c r="D256" s="300"/>
      <c r="E256" s="300"/>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spans="1:26" ht="15.75" customHeight="1" x14ac:dyDescent="0.2">
      <c r="A257" s="300"/>
      <c r="B257" s="301"/>
      <c r="C257" s="300"/>
      <c r="D257" s="300"/>
      <c r="E257" s="300"/>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spans="1:26" ht="15.75" customHeight="1" x14ac:dyDescent="0.2">
      <c r="A258" s="300"/>
      <c r="B258" s="301"/>
      <c r="C258" s="300"/>
      <c r="D258" s="300"/>
      <c r="E258" s="300"/>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spans="1:26" ht="15.75" customHeight="1" x14ac:dyDescent="0.2">
      <c r="A259" s="300"/>
      <c r="B259" s="301"/>
      <c r="C259" s="300"/>
      <c r="D259" s="300"/>
      <c r="E259" s="300"/>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spans="1:26" ht="15.75" customHeight="1" x14ac:dyDescent="0.2">
      <c r="A260" s="300"/>
      <c r="B260" s="301"/>
      <c r="C260" s="300"/>
      <c r="D260" s="300"/>
      <c r="E260" s="300"/>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spans="1:26" ht="15.75" customHeight="1" x14ac:dyDescent="0.2">
      <c r="A261" s="300"/>
      <c r="B261" s="301"/>
      <c r="C261" s="300"/>
      <c r="D261" s="300"/>
      <c r="E261" s="300"/>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spans="1:26" ht="15.75" customHeight="1" x14ac:dyDescent="0.2">
      <c r="A262" s="300"/>
      <c r="B262" s="301"/>
      <c r="C262" s="300"/>
      <c r="D262" s="300"/>
      <c r="E262" s="300"/>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spans="1:26" ht="15.75" customHeight="1" x14ac:dyDescent="0.2">
      <c r="A263" s="300"/>
      <c r="B263" s="301"/>
      <c r="C263" s="300"/>
      <c r="D263" s="300"/>
      <c r="E263" s="300"/>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spans="1:26" ht="15.75" customHeight="1" x14ac:dyDescent="0.2">
      <c r="A264" s="300"/>
      <c r="B264" s="301"/>
      <c r="C264" s="300"/>
      <c r="D264" s="300"/>
      <c r="E264" s="300"/>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spans="1:26" ht="15.75" customHeight="1" x14ac:dyDescent="0.2">
      <c r="A265" s="300"/>
      <c r="B265" s="301"/>
      <c r="C265" s="300"/>
      <c r="D265" s="300"/>
      <c r="E265" s="300"/>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spans="1:26" ht="15.75" customHeight="1" x14ac:dyDescent="0.2">
      <c r="A266" s="300"/>
      <c r="B266" s="301"/>
      <c r="C266" s="300"/>
      <c r="D266" s="300"/>
      <c r="E266" s="300"/>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spans="1:26" ht="15.75" customHeight="1" x14ac:dyDescent="0.2">
      <c r="A267" s="300"/>
      <c r="B267" s="301"/>
      <c r="C267" s="300"/>
      <c r="D267" s="300"/>
      <c r="E267" s="300"/>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spans="1:26" ht="15.75" customHeight="1" x14ac:dyDescent="0.2">
      <c r="A268" s="300"/>
      <c r="B268" s="301"/>
      <c r="C268" s="300"/>
      <c r="D268" s="300"/>
      <c r="E268" s="300"/>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spans="1:26" ht="15.75" customHeight="1" x14ac:dyDescent="0.2">
      <c r="A269" s="300"/>
      <c r="B269" s="301"/>
      <c r="C269" s="300"/>
      <c r="D269" s="300"/>
      <c r="E269" s="300"/>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spans="1:26" ht="15.75" customHeight="1" x14ac:dyDescent="0.2">
      <c r="A270" s="300"/>
      <c r="B270" s="301"/>
      <c r="C270" s="300"/>
      <c r="D270" s="300"/>
      <c r="E270" s="300"/>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spans="1:26" ht="15.75" customHeight="1" x14ac:dyDescent="0.2">
      <c r="A271" s="300"/>
      <c r="B271" s="301"/>
      <c r="C271" s="300"/>
      <c r="D271" s="300"/>
      <c r="E271" s="300"/>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spans="1:26" ht="15.75" customHeight="1" x14ac:dyDescent="0.2">
      <c r="A272" s="300"/>
      <c r="B272" s="301"/>
      <c r="C272" s="300"/>
      <c r="D272" s="300"/>
      <c r="E272" s="300"/>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spans="1:26" ht="15.75" customHeight="1" x14ac:dyDescent="0.2">
      <c r="A273" s="300"/>
      <c r="B273" s="301"/>
      <c r="C273" s="300"/>
      <c r="D273" s="300"/>
      <c r="E273" s="300"/>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spans="1:26" ht="15.75" customHeight="1" x14ac:dyDescent="0.2">
      <c r="A274" s="300"/>
      <c r="B274" s="301"/>
      <c r="C274" s="300"/>
      <c r="D274" s="300"/>
      <c r="E274" s="300"/>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spans="1:26" ht="15.75" customHeight="1" x14ac:dyDescent="0.2">
      <c r="A275" s="300"/>
      <c r="B275" s="301"/>
      <c r="C275" s="300"/>
      <c r="D275" s="300"/>
      <c r="E275" s="300"/>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spans="1:26" ht="15.75" customHeight="1" x14ac:dyDescent="0.2">
      <c r="A276" s="300"/>
      <c r="B276" s="301"/>
      <c r="C276" s="300"/>
      <c r="D276" s="300"/>
      <c r="E276" s="300"/>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spans="1:26" ht="15.75" customHeight="1" x14ac:dyDescent="0.2">
      <c r="A277" s="300"/>
      <c r="B277" s="301"/>
      <c r="C277" s="300"/>
      <c r="D277" s="300"/>
      <c r="E277" s="300"/>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spans="1:26" ht="15.75" customHeight="1" x14ac:dyDescent="0.2">
      <c r="A278" s="300"/>
      <c r="B278" s="301"/>
      <c r="C278" s="300"/>
      <c r="D278" s="300"/>
      <c r="E278" s="300"/>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spans="1:26" ht="15.75" customHeight="1" x14ac:dyDescent="0.2">
      <c r="A279" s="300"/>
      <c r="B279" s="301"/>
      <c r="C279" s="300"/>
      <c r="D279" s="300"/>
      <c r="E279" s="300"/>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spans="1:26" ht="15.75" customHeight="1" x14ac:dyDescent="0.2">
      <c r="A280" s="300"/>
      <c r="B280" s="301"/>
      <c r="C280" s="300"/>
      <c r="D280" s="300"/>
      <c r="E280" s="300"/>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spans="1:26" ht="15.75" customHeight="1" x14ac:dyDescent="0.2">
      <c r="A281" s="300"/>
      <c r="B281" s="301"/>
      <c r="C281" s="300"/>
      <c r="D281" s="300"/>
      <c r="E281" s="300"/>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spans="1:26" ht="15.75" customHeight="1" x14ac:dyDescent="0.2">
      <c r="A282" s="300"/>
      <c r="B282" s="301"/>
      <c r="C282" s="300"/>
      <c r="D282" s="300"/>
      <c r="E282" s="300"/>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spans="1:26" ht="15.75" customHeight="1" x14ac:dyDescent="0.2">
      <c r="A283" s="300"/>
      <c r="B283" s="301"/>
      <c r="C283" s="300"/>
      <c r="D283" s="300"/>
      <c r="E283" s="300"/>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spans="1:26" ht="15.75" customHeight="1" x14ac:dyDescent="0.2">
      <c r="A284" s="300"/>
      <c r="B284" s="301"/>
      <c r="C284" s="300"/>
      <c r="D284" s="300"/>
      <c r="E284" s="300"/>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spans="1:26" ht="15.75" customHeight="1" x14ac:dyDescent="0.2">
      <c r="A285" s="300"/>
      <c r="B285" s="301"/>
      <c r="C285" s="300"/>
      <c r="D285" s="300"/>
      <c r="E285" s="300"/>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spans="1:26" ht="15.75" customHeight="1" x14ac:dyDescent="0.2">
      <c r="A286" s="300"/>
      <c r="B286" s="301"/>
      <c r="C286" s="300"/>
      <c r="D286" s="300"/>
      <c r="E286" s="300"/>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spans="1:26" ht="15.75" customHeight="1" x14ac:dyDescent="0.2">
      <c r="A287" s="300"/>
      <c r="B287" s="301"/>
      <c r="C287" s="300"/>
      <c r="D287" s="300"/>
      <c r="E287" s="300"/>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spans="1:26" ht="15.75" customHeight="1" x14ac:dyDescent="0.2">
      <c r="A288" s="300"/>
      <c r="B288" s="301"/>
      <c r="C288" s="300"/>
      <c r="D288" s="300"/>
      <c r="E288" s="300"/>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spans="1:26" ht="15.75" customHeight="1" x14ac:dyDescent="0.2">
      <c r="A289" s="300"/>
      <c r="B289" s="301"/>
      <c r="C289" s="300"/>
      <c r="D289" s="300"/>
      <c r="E289" s="300"/>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spans="1:26" ht="15.75" customHeight="1" x14ac:dyDescent="0.2">
      <c r="A290" s="300"/>
      <c r="B290" s="301"/>
      <c r="C290" s="300"/>
      <c r="D290" s="300"/>
      <c r="E290" s="300"/>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spans="1:26" ht="15.75" customHeight="1" x14ac:dyDescent="0.2">
      <c r="A291" s="300"/>
      <c r="B291" s="301"/>
      <c r="C291" s="300"/>
      <c r="D291" s="300"/>
      <c r="E291" s="300"/>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spans="1:26" ht="15.75" customHeight="1" x14ac:dyDescent="0.2">
      <c r="A292" s="300"/>
      <c r="B292" s="301"/>
      <c r="C292" s="300"/>
      <c r="D292" s="300"/>
      <c r="E292" s="300"/>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spans="1:26" ht="15.75" customHeight="1" x14ac:dyDescent="0.2">
      <c r="A293" s="300"/>
      <c r="B293" s="301"/>
      <c r="C293" s="300"/>
      <c r="D293" s="300"/>
      <c r="E293" s="300"/>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spans="1:26" ht="15.75" customHeight="1" x14ac:dyDescent="0.2">
      <c r="A294" s="300"/>
      <c r="B294" s="301"/>
      <c r="C294" s="300"/>
      <c r="D294" s="300"/>
      <c r="E294" s="300"/>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spans="1:26" ht="15.75" customHeight="1" x14ac:dyDescent="0.2">
      <c r="A295" s="300"/>
      <c r="B295" s="301"/>
      <c r="C295" s="300"/>
      <c r="D295" s="300"/>
      <c r="E295" s="300"/>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spans="1:26" ht="15.75" customHeight="1" x14ac:dyDescent="0.2">
      <c r="A296" s="300"/>
      <c r="B296" s="301"/>
      <c r="C296" s="300"/>
      <c r="D296" s="300"/>
      <c r="E296" s="300"/>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spans="1:26" ht="15.75" customHeight="1" x14ac:dyDescent="0.2">
      <c r="A297" s="300"/>
      <c r="B297" s="301"/>
      <c r="C297" s="300"/>
      <c r="D297" s="300"/>
      <c r="E297" s="300"/>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spans="1:26" ht="15.75" customHeight="1" x14ac:dyDescent="0.2">
      <c r="A298" s="300"/>
      <c r="B298" s="301"/>
      <c r="C298" s="300"/>
      <c r="D298" s="300"/>
      <c r="E298" s="300"/>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spans="1:26" ht="15.75" customHeight="1" x14ac:dyDescent="0.2">
      <c r="A299" s="300"/>
      <c r="B299" s="301"/>
      <c r="C299" s="300"/>
      <c r="D299" s="300"/>
      <c r="E299" s="300"/>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spans="1:26" ht="15.75" customHeight="1" x14ac:dyDescent="0.2">
      <c r="A300" s="300"/>
      <c r="B300" s="301"/>
      <c r="C300" s="300"/>
      <c r="D300" s="300"/>
      <c r="E300" s="300"/>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spans="1:26" ht="15.75" customHeight="1" x14ac:dyDescent="0.2">
      <c r="A301" s="300"/>
      <c r="B301" s="301"/>
      <c r="C301" s="300"/>
      <c r="D301" s="300"/>
      <c r="E301" s="300"/>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spans="1:26" ht="15.75" customHeight="1" x14ac:dyDescent="0.2">
      <c r="A302" s="300"/>
      <c r="B302" s="301"/>
      <c r="C302" s="300"/>
      <c r="D302" s="300"/>
      <c r="E302" s="300"/>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spans="1:26" ht="15.75" customHeight="1" x14ac:dyDescent="0.2">
      <c r="A303" s="300"/>
      <c r="B303" s="301"/>
      <c r="C303" s="300"/>
      <c r="D303" s="300"/>
      <c r="E303" s="300"/>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spans="1:26" ht="15.75" customHeight="1" x14ac:dyDescent="0.2">
      <c r="A304" s="300"/>
      <c r="B304" s="301"/>
      <c r="C304" s="300"/>
      <c r="D304" s="300"/>
      <c r="E304" s="300"/>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spans="1:26" ht="15.75" customHeight="1" x14ac:dyDescent="0.2">
      <c r="A305" s="300"/>
      <c r="B305" s="301"/>
      <c r="C305" s="300"/>
      <c r="D305" s="300"/>
      <c r="E305" s="300"/>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spans="1:26" ht="15.75" customHeight="1" x14ac:dyDescent="0.2">
      <c r="A306" s="300"/>
      <c r="B306" s="301"/>
      <c r="C306" s="300"/>
      <c r="D306" s="300"/>
      <c r="E306" s="300"/>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spans="1:26" ht="15.75" customHeight="1" x14ac:dyDescent="0.2">
      <c r="A307" s="300"/>
      <c r="B307" s="301"/>
      <c r="C307" s="300"/>
      <c r="D307" s="300"/>
      <c r="E307" s="300"/>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spans="1:26" ht="15.75" customHeight="1" x14ac:dyDescent="0.2">
      <c r="A308" s="300"/>
      <c r="B308" s="301"/>
      <c r="C308" s="300"/>
      <c r="D308" s="300"/>
      <c r="E308" s="300"/>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spans="1:26" ht="15.75" customHeight="1" x14ac:dyDescent="0.2">
      <c r="A309" s="300"/>
      <c r="B309" s="301"/>
      <c r="C309" s="300"/>
      <c r="D309" s="300"/>
      <c r="E309" s="300"/>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spans="1:26" ht="15.75" customHeight="1" x14ac:dyDescent="0.2">
      <c r="A310" s="300"/>
      <c r="B310" s="301"/>
      <c r="C310" s="300"/>
      <c r="D310" s="300"/>
      <c r="E310" s="300"/>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spans="1:26" ht="15.75" customHeight="1" x14ac:dyDescent="0.2">
      <c r="A311" s="300"/>
      <c r="B311" s="301"/>
      <c r="C311" s="300"/>
      <c r="D311" s="300"/>
      <c r="E311" s="300"/>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spans="1:26" ht="15.75" customHeight="1" x14ac:dyDescent="0.2">
      <c r="A312" s="300"/>
      <c r="B312" s="301"/>
      <c r="C312" s="300"/>
      <c r="D312" s="300"/>
      <c r="E312" s="300"/>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spans="1:26" ht="15.75" customHeight="1" x14ac:dyDescent="0.2">
      <c r="A313" s="300"/>
      <c r="B313" s="301"/>
      <c r="C313" s="300"/>
      <c r="D313" s="300"/>
      <c r="E313" s="300"/>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spans="1:26" ht="15.75" customHeight="1" x14ac:dyDescent="0.2">
      <c r="A314" s="300"/>
      <c r="B314" s="301"/>
      <c r="C314" s="300"/>
      <c r="D314" s="300"/>
      <c r="E314" s="300"/>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spans="1:26" ht="15.75" customHeight="1" x14ac:dyDescent="0.2">
      <c r="A315" s="300"/>
      <c r="B315" s="301"/>
      <c r="C315" s="300"/>
      <c r="D315" s="300"/>
      <c r="E315" s="300"/>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spans="1:26" ht="15.75" customHeight="1" x14ac:dyDescent="0.2">
      <c r="A316" s="300"/>
      <c r="B316" s="301"/>
      <c r="C316" s="300"/>
      <c r="D316" s="300"/>
      <c r="E316" s="300"/>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spans="1:26" ht="15.75" customHeight="1" x14ac:dyDescent="0.2">
      <c r="A317" s="300"/>
      <c r="B317" s="301"/>
      <c r="C317" s="300"/>
      <c r="D317" s="300"/>
      <c r="E317" s="300"/>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spans="1:26" ht="15.75" customHeight="1" x14ac:dyDescent="0.2">
      <c r="A318" s="300"/>
      <c r="B318" s="301"/>
      <c r="C318" s="300"/>
      <c r="D318" s="300"/>
      <c r="E318" s="300"/>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spans="1:26" ht="15.75" customHeight="1" x14ac:dyDescent="0.2">
      <c r="A319" s="300"/>
      <c r="B319" s="301"/>
      <c r="C319" s="300"/>
      <c r="D319" s="300"/>
      <c r="E319" s="300"/>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spans="1:26" ht="15.75" customHeight="1" x14ac:dyDescent="0.2">
      <c r="A320" s="300"/>
      <c r="B320" s="301"/>
      <c r="C320" s="300"/>
      <c r="D320" s="300"/>
      <c r="E320" s="300"/>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spans="1:26" ht="15.75" customHeight="1" x14ac:dyDescent="0.2">
      <c r="A321" s="300"/>
      <c r="B321" s="301"/>
      <c r="C321" s="300"/>
      <c r="D321" s="300"/>
      <c r="E321" s="300"/>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spans="1:26" ht="15.75" customHeight="1" x14ac:dyDescent="0.2">
      <c r="A322" s="300"/>
      <c r="B322" s="301"/>
      <c r="C322" s="300"/>
      <c r="D322" s="300"/>
      <c r="E322" s="300"/>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spans="1:26" ht="15.75" customHeight="1" x14ac:dyDescent="0.2">
      <c r="A323" s="300"/>
      <c r="B323" s="301"/>
      <c r="C323" s="300"/>
      <c r="D323" s="300"/>
      <c r="E323" s="300"/>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spans="1:26" ht="15.75" customHeight="1" x14ac:dyDescent="0.2">
      <c r="A324" s="300"/>
      <c r="B324" s="301"/>
      <c r="C324" s="300"/>
      <c r="D324" s="300"/>
      <c r="E324" s="300"/>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spans="1:26" ht="15.75" customHeight="1" x14ac:dyDescent="0.2">
      <c r="A325" s="300"/>
      <c r="B325" s="301"/>
      <c r="C325" s="300"/>
      <c r="D325" s="300"/>
      <c r="E325" s="300"/>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spans="1:26" ht="15.75" customHeight="1" x14ac:dyDescent="0.2">
      <c r="A326" s="300"/>
      <c r="B326" s="301"/>
      <c r="C326" s="300"/>
      <c r="D326" s="300"/>
      <c r="E326" s="300"/>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spans="1:26" ht="15.75" customHeight="1" x14ac:dyDescent="0.2">
      <c r="A327" s="300"/>
      <c r="B327" s="301"/>
      <c r="C327" s="300"/>
      <c r="D327" s="300"/>
      <c r="E327" s="300"/>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spans="1:26" ht="15.75" customHeight="1" x14ac:dyDescent="0.2">
      <c r="A328" s="300"/>
      <c r="B328" s="301"/>
      <c r="C328" s="300"/>
      <c r="D328" s="300"/>
      <c r="E328" s="300"/>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spans="1:26" ht="15.75" customHeight="1" x14ac:dyDescent="0.2">
      <c r="A329" s="300"/>
      <c r="B329" s="301"/>
      <c r="C329" s="300"/>
      <c r="D329" s="300"/>
      <c r="E329" s="300"/>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spans="1:26" ht="15.75" customHeight="1" x14ac:dyDescent="0.2">
      <c r="A330" s="300"/>
      <c r="B330" s="301"/>
      <c r="C330" s="300"/>
      <c r="D330" s="300"/>
      <c r="E330" s="300"/>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spans="1:26" ht="15.75" customHeight="1" x14ac:dyDescent="0.2">
      <c r="A331" s="300"/>
      <c r="B331" s="301"/>
      <c r="C331" s="300"/>
      <c r="D331" s="300"/>
      <c r="E331" s="300"/>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spans="1:26" ht="15.75" customHeight="1" x14ac:dyDescent="0.2">
      <c r="A332" s="300"/>
      <c r="B332" s="301"/>
      <c r="C332" s="300"/>
      <c r="D332" s="300"/>
      <c r="E332" s="300"/>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spans="1:26" ht="15.75" customHeight="1" x14ac:dyDescent="0.2">
      <c r="A333" s="300"/>
      <c r="B333" s="301"/>
      <c r="C333" s="300"/>
      <c r="D333" s="300"/>
      <c r="E333" s="300"/>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spans="1:26" ht="15.75" customHeight="1" x14ac:dyDescent="0.2">
      <c r="A334" s="300"/>
      <c r="B334" s="301"/>
      <c r="C334" s="300"/>
      <c r="D334" s="300"/>
      <c r="E334" s="300"/>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spans="1:26" ht="15.75" customHeight="1" x14ac:dyDescent="0.2">
      <c r="A335" s="300"/>
      <c r="B335" s="301"/>
      <c r="C335" s="300"/>
      <c r="D335" s="300"/>
      <c r="E335" s="300"/>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spans="1:26" ht="15.75" customHeight="1" x14ac:dyDescent="0.2">
      <c r="A336" s="300"/>
      <c r="B336" s="301"/>
      <c r="C336" s="300"/>
      <c r="D336" s="300"/>
      <c r="E336" s="300"/>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spans="1:26" ht="15.75" customHeight="1" x14ac:dyDescent="0.2">
      <c r="A337" s="300"/>
      <c r="B337" s="301"/>
      <c r="C337" s="300"/>
      <c r="D337" s="300"/>
      <c r="E337" s="300"/>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spans="1:26" ht="15.75" customHeight="1" x14ac:dyDescent="0.2">
      <c r="A338" s="300"/>
      <c r="B338" s="301"/>
      <c r="C338" s="300"/>
      <c r="D338" s="300"/>
      <c r="E338" s="300"/>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spans="1:26" ht="15.75" customHeight="1" x14ac:dyDescent="0.2">
      <c r="A339" s="300"/>
      <c r="B339" s="301"/>
      <c r="C339" s="300"/>
      <c r="D339" s="300"/>
      <c r="E339" s="300"/>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spans="1:26" ht="15.75" customHeight="1" x14ac:dyDescent="0.2">
      <c r="A340" s="300"/>
      <c r="B340" s="301"/>
      <c r="C340" s="300"/>
      <c r="D340" s="300"/>
      <c r="E340" s="300"/>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spans="1:26" ht="15.75" customHeight="1" x14ac:dyDescent="0.2">
      <c r="A341" s="300"/>
      <c r="B341" s="301"/>
      <c r="C341" s="300"/>
      <c r="D341" s="300"/>
      <c r="E341" s="300"/>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spans="1:26" ht="15.75" customHeight="1" x14ac:dyDescent="0.2">
      <c r="A342" s="300"/>
      <c r="B342" s="301"/>
      <c r="C342" s="300"/>
      <c r="D342" s="300"/>
      <c r="E342" s="300"/>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spans="1:26" ht="15.75" customHeight="1" x14ac:dyDescent="0.2">
      <c r="A343" s="300"/>
      <c r="B343" s="301"/>
      <c r="C343" s="300"/>
      <c r="D343" s="300"/>
      <c r="E343" s="300"/>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spans="1:26" ht="15.75" customHeight="1" x14ac:dyDescent="0.2">
      <c r="A344" s="300"/>
      <c r="B344" s="301"/>
      <c r="C344" s="300"/>
      <c r="D344" s="300"/>
      <c r="E344" s="300"/>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spans="1:26" ht="15.75" customHeight="1" x14ac:dyDescent="0.2">
      <c r="A345" s="300"/>
      <c r="B345" s="301"/>
      <c r="C345" s="300"/>
      <c r="D345" s="300"/>
      <c r="E345" s="300"/>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spans="1:26" ht="15.75" customHeight="1" x14ac:dyDescent="0.2">
      <c r="A346" s="300"/>
      <c r="B346" s="301"/>
      <c r="C346" s="300"/>
      <c r="D346" s="300"/>
      <c r="E346" s="300"/>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spans="1:26" ht="15.75" customHeight="1" x14ac:dyDescent="0.2">
      <c r="A347" s="300"/>
      <c r="B347" s="301"/>
      <c r="C347" s="300"/>
      <c r="D347" s="300"/>
      <c r="E347" s="300"/>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spans="1:26" ht="15.75" customHeight="1" x14ac:dyDescent="0.2">
      <c r="A348" s="300"/>
      <c r="B348" s="301"/>
      <c r="C348" s="300"/>
      <c r="D348" s="300"/>
      <c r="E348" s="300"/>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spans="1:26" ht="15.75" customHeight="1" x14ac:dyDescent="0.2">
      <c r="A349" s="300"/>
      <c r="B349" s="301"/>
      <c r="C349" s="300"/>
      <c r="D349" s="300"/>
      <c r="E349" s="300"/>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spans="1:26" ht="15.75" customHeight="1" x14ac:dyDescent="0.2">
      <c r="A350" s="300"/>
      <c r="B350" s="301"/>
      <c r="C350" s="300"/>
      <c r="D350" s="300"/>
      <c r="E350" s="300"/>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spans="1:26" ht="15.75" customHeight="1" x14ac:dyDescent="0.2">
      <c r="A351" s="300"/>
      <c r="B351" s="301"/>
      <c r="C351" s="300"/>
      <c r="D351" s="300"/>
      <c r="E351" s="300"/>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spans="1:26" ht="15.75" customHeight="1" x14ac:dyDescent="0.2">
      <c r="A352" s="300"/>
      <c r="B352" s="301"/>
      <c r="C352" s="300"/>
      <c r="D352" s="300"/>
      <c r="E352" s="300"/>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spans="1:26" ht="15.75" customHeight="1" x14ac:dyDescent="0.2">
      <c r="A353" s="300"/>
      <c r="B353" s="301"/>
      <c r="C353" s="300"/>
      <c r="D353" s="300"/>
      <c r="E353" s="300"/>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spans="1:26" ht="15.75" customHeight="1" x14ac:dyDescent="0.2">
      <c r="A354" s="300"/>
      <c r="B354" s="301"/>
      <c r="C354" s="300"/>
      <c r="D354" s="300"/>
      <c r="E354" s="300"/>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spans="1:26" ht="15.75" customHeight="1" x14ac:dyDescent="0.2">
      <c r="A355" s="300"/>
      <c r="B355" s="301"/>
      <c r="C355" s="300"/>
      <c r="D355" s="300"/>
      <c r="E355" s="300"/>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spans="1:26" ht="15.75" customHeight="1" x14ac:dyDescent="0.2">
      <c r="A356" s="300"/>
      <c r="B356" s="301"/>
      <c r="C356" s="300"/>
      <c r="D356" s="300"/>
      <c r="E356" s="300"/>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spans="1:26" ht="15.75" customHeight="1" x14ac:dyDescent="0.2">
      <c r="A357" s="300"/>
      <c r="B357" s="301"/>
      <c r="C357" s="300"/>
      <c r="D357" s="300"/>
      <c r="E357" s="300"/>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spans="1:26" ht="15.75" customHeight="1" x14ac:dyDescent="0.2">
      <c r="A358" s="300"/>
      <c r="B358" s="301"/>
      <c r="C358" s="300"/>
      <c r="D358" s="300"/>
      <c r="E358" s="300"/>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spans="1:26" ht="15.75" customHeight="1" x14ac:dyDescent="0.2">
      <c r="A359" s="300"/>
      <c r="B359" s="301"/>
      <c r="C359" s="300"/>
      <c r="D359" s="300"/>
      <c r="E359" s="300"/>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spans="1:26" ht="15.75" customHeight="1" x14ac:dyDescent="0.2">
      <c r="A360" s="300"/>
      <c r="B360" s="301"/>
      <c r="C360" s="300"/>
      <c r="D360" s="300"/>
      <c r="E360" s="300"/>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spans="1:26" ht="15.75" customHeight="1" x14ac:dyDescent="0.2">
      <c r="A361" s="300"/>
      <c r="B361" s="301"/>
      <c r="C361" s="300"/>
      <c r="D361" s="300"/>
      <c r="E361" s="300"/>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spans="1:26" ht="15.75" customHeight="1" x14ac:dyDescent="0.2">
      <c r="A362" s="300"/>
      <c r="B362" s="301"/>
      <c r="C362" s="300"/>
      <c r="D362" s="300"/>
      <c r="E362" s="300"/>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spans="1:26" ht="15.75" customHeight="1" x14ac:dyDescent="0.2">
      <c r="A363" s="300"/>
      <c r="B363" s="301"/>
      <c r="C363" s="300"/>
      <c r="D363" s="300"/>
      <c r="E363" s="300"/>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spans="1:26" ht="15.75" customHeight="1" x14ac:dyDescent="0.2">
      <c r="A364" s="300"/>
      <c r="B364" s="301"/>
      <c r="C364" s="300"/>
      <c r="D364" s="300"/>
      <c r="E364" s="300"/>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spans="1:26" ht="15.75" customHeight="1" x14ac:dyDescent="0.2">
      <c r="A365" s="300"/>
      <c r="B365" s="301"/>
      <c r="C365" s="300"/>
      <c r="D365" s="300"/>
      <c r="E365" s="300"/>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spans="1:26" ht="15.75" customHeight="1" x14ac:dyDescent="0.2">
      <c r="A366" s="300"/>
      <c r="B366" s="301"/>
      <c r="C366" s="300"/>
      <c r="D366" s="300"/>
      <c r="E366" s="300"/>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spans="1:26" ht="15.75" customHeight="1" x14ac:dyDescent="0.2">
      <c r="A367" s="300"/>
      <c r="B367" s="301"/>
      <c r="C367" s="300"/>
      <c r="D367" s="300"/>
      <c r="E367" s="300"/>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spans="1:26" ht="15.75" customHeight="1" x14ac:dyDescent="0.2">
      <c r="A368" s="300"/>
      <c r="B368" s="301"/>
      <c r="C368" s="300"/>
      <c r="D368" s="300"/>
      <c r="E368" s="300"/>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spans="1:26" ht="15.75" customHeight="1" x14ac:dyDescent="0.2">
      <c r="A369" s="300"/>
      <c r="B369" s="301"/>
      <c r="C369" s="300"/>
      <c r="D369" s="300"/>
      <c r="E369" s="300"/>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spans="1:26" ht="15.75" customHeight="1" x14ac:dyDescent="0.2">
      <c r="A370" s="300"/>
      <c r="B370" s="301"/>
      <c r="C370" s="300"/>
      <c r="D370" s="300"/>
      <c r="E370" s="300"/>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spans="1:26" ht="15.75" customHeight="1" x14ac:dyDescent="0.2">
      <c r="A371" s="300"/>
      <c r="B371" s="301"/>
      <c r="C371" s="300"/>
      <c r="D371" s="300"/>
      <c r="E371" s="300"/>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spans="1:26" ht="15.75" customHeight="1" x14ac:dyDescent="0.2">
      <c r="A372" s="300"/>
      <c r="B372" s="301"/>
      <c r="C372" s="300"/>
      <c r="D372" s="300"/>
      <c r="E372" s="300"/>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spans="1:26" ht="15.75" customHeight="1" x14ac:dyDescent="0.2">
      <c r="A373" s="300"/>
      <c r="B373" s="301"/>
      <c r="C373" s="300"/>
      <c r="D373" s="300"/>
      <c r="E373" s="300"/>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spans="1:26" ht="15.75" customHeight="1" x14ac:dyDescent="0.2">
      <c r="A374" s="300"/>
      <c r="B374" s="301"/>
      <c r="C374" s="300"/>
      <c r="D374" s="300"/>
      <c r="E374" s="300"/>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spans="1:26" ht="15.75" customHeight="1" x14ac:dyDescent="0.2">
      <c r="A375" s="300"/>
      <c r="B375" s="301"/>
      <c r="C375" s="300"/>
      <c r="D375" s="300"/>
      <c r="E375" s="300"/>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spans="1:26" ht="15.75" customHeight="1" x14ac:dyDescent="0.2">
      <c r="A376" s="300"/>
      <c r="B376" s="301"/>
      <c r="C376" s="300"/>
      <c r="D376" s="300"/>
      <c r="E376" s="300"/>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spans="1:26" ht="15.75" customHeight="1" x14ac:dyDescent="0.2">
      <c r="A377" s="300"/>
      <c r="B377" s="301"/>
      <c r="C377" s="300"/>
      <c r="D377" s="300"/>
      <c r="E377" s="300"/>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spans="1:26" ht="15.75" customHeight="1" x14ac:dyDescent="0.2">
      <c r="A378" s="300"/>
      <c r="B378" s="301"/>
      <c r="C378" s="300"/>
      <c r="D378" s="300"/>
      <c r="E378" s="300"/>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spans="1:26" ht="15.75" customHeight="1" x14ac:dyDescent="0.2">
      <c r="A379" s="300"/>
      <c r="B379" s="301"/>
      <c r="C379" s="300"/>
      <c r="D379" s="300"/>
      <c r="E379" s="300"/>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spans="1:26" ht="15.75" customHeight="1" x14ac:dyDescent="0.2">
      <c r="A380" s="300"/>
      <c r="B380" s="301"/>
      <c r="C380" s="300"/>
      <c r="D380" s="300"/>
      <c r="E380" s="300"/>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spans="1:26" ht="15.75" customHeight="1" x14ac:dyDescent="0.2">
      <c r="A381" s="300"/>
      <c r="B381" s="301"/>
      <c r="C381" s="300"/>
      <c r="D381" s="300"/>
      <c r="E381" s="300"/>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spans="1:26" ht="15.75" customHeight="1" x14ac:dyDescent="0.2">
      <c r="A382" s="300"/>
      <c r="B382" s="301"/>
      <c r="C382" s="300"/>
      <c r="D382" s="300"/>
      <c r="E382" s="300"/>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spans="1:26" ht="15.75" customHeight="1" x14ac:dyDescent="0.2">
      <c r="A383" s="300"/>
      <c r="B383" s="301"/>
      <c r="C383" s="300"/>
      <c r="D383" s="300"/>
      <c r="E383" s="300"/>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spans="1:26" ht="15.75" customHeight="1" x14ac:dyDescent="0.2">
      <c r="A384" s="300"/>
      <c r="B384" s="301"/>
      <c r="C384" s="300"/>
      <c r="D384" s="300"/>
      <c r="E384" s="300"/>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spans="1:26" ht="15.75" customHeight="1" x14ac:dyDescent="0.2">
      <c r="A385" s="300"/>
      <c r="B385" s="301"/>
      <c r="C385" s="300"/>
      <c r="D385" s="300"/>
      <c r="E385" s="300"/>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spans="1:26" ht="15.75" customHeight="1" x14ac:dyDescent="0.2">
      <c r="A386" s="300"/>
      <c r="B386" s="301"/>
      <c r="C386" s="300"/>
      <c r="D386" s="300"/>
      <c r="E386" s="300"/>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spans="1:26" ht="15.75" customHeight="1" x14ac:dyDescent="0.2">
      <c r="A387" s="300"/>
      <c r="B387" s="301"/>
      <c r="C387" s="300"/>
      <c r="D387" s="300"/>
      <c r="E387" s="300"/>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spans="1:26" ht="15.75" customHeight="1" x14ac:dyDescent="0.2">
      <c r="A388" s="300"/>
      <c r="B388" s="301"/>
      <c r="C388" s="300"/>
      <c r="D388" s="300"/>
      <c r="E388" s="300"/>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spans="1:26" ht="15.75" customHeight="1" x14ac:dyDescent="0.2">
      <c r="A389" s="300"/>
      <c r="B389" s="301"/>
      <c r="C389" s="300"/>
      <c r="D389" s="300"/>
      <c r="E389" s="300"/>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spans="1:26" ht="15.75" customHeight="1" x14ac:dyDescent="0.2">
      <c r="A390" s="300"/>
      <c r="B390" s="301"/>
      <c r="C390" s="300"/>
      <c r="D390" s="300"/>
      <c r="E390" s="300"/>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spans="1:26" ht="15.75" customHeight="1" x14ac:dyDescent="0.2">
      <c r="A391" s="300"/>
      <c r="B391" s="301"/>
      <c r="C391" s="300"/>
      <c r="D391" s="300"/>
      <c r="E391" s="300"/>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spans="1:26" ht="15.75" customHeight="1" x14ac:dyDescent="0.2">
      <c r="A392" s="300"/>
      <c r="B392" s="301"/>
      <c r="C392" s="300"/>
      <c r="D392" s="300"/>
      <c r="E392" s="300"/>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spans="1:26" ht="15.75" customHeight="1" x14ac:dyDescent="0.2">
      <c r="A393" s="300"/>
      <c r="B393" s="301"/>
      <c r="C393" s="300"/>
      <c r="D393" s="300"/>
      <c r="E393" s="300"/>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spans="1:26" ht="15.75" customHeight="1" x14ac:dyDescent="0.2">
      <c r="A394" s="300"/>
      <c r="B394" s="301"/>
      <c r="C394" s="300"/>
      <c r="D394" s="300"/>
      <c r="E394" s="300"/>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spans="1:26" ht="15.75" customHeight="1" x14ac:dyDescent="0.2">
      <c r="A395" s="300"/>
      <c r="B395" s="301"/>
      <c r="C395" s="300"/>
      <c r="D395" s="300"/>
      <c r="E395" s="300"/>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spans="1:26" ht="15.75" customHeight="1" x14ac:dyDescent="0.2">
      <c r="A396" s="300"/>
      <c r="B396" s="301"/>
      <c r="C396" s="300"/>
      <c r="D396" s="300"/>
      <c r="E396" s="300"/>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spans="1:26" ht="15.75" customHeight="1" x14ac:dyDescent="0.2">
      <c r="A397" s="300"/>
      <c r="B397" s="301"/>
      <c r="C397" s="300"/>
      <c r="D397" s="300"/>
      <c r="E397" s="300"/>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spans="1:26" ht="15.75" customHeight="1" x14ac:dyDescent="0.2">
      <c r="A398" s="300"/>
      <c r="B398" s="301"/>
      <c r="C398" s="300"/>
      <c r="D398" s="300"/>
      <c r="E398" s="300"/>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spans="1:26" ht="15.75" customHeight="1" x14ac:dyDescent="0.2">
      <c r="A399" s="300"/>
      <c r="B399" s="301"/>
      <c r="C399" s="300"/>
      <c r="D399" s="300"/>
      <c r="E399" s="300"/>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spans="1:26" ht="15.75" customHeight="1" x14ac:dyDescent="0.2">
      <c r="A400" s="300"/>
      <c r="B400" s="301"/>
      <c r="C400" s="300"/>
      <c r="D400" s="300"/>
      <c r="E400" s="300"/>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spans="1:26" ht="15.75" customHeight="1" x14ac:dyDescent="0.2">
      <c r="A401" s="300"/>
      <c r="B401" s="301"/>
      <c r="C401" s="300"/>
      <c r="D401" s="300"/>
      <c r="E401" s="300"/>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spans="1:26" ht="15.75" customHeight="1" x14ac:dyDescent="0.2">
      <c r="A402" s="300"/>
      <c r="B402" s="301"/>
      <c r="C402" s="300"/>
      <c r="D402" s="300"/>
      <c r="E402" s="300"/>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spans="1:26" ht="15.75" customHeight="1" x14ac:dyDescent="0.2">
      <c r="A403" s="300"/>
      <c r="B403" s="301"/>
      <c r="C403" s="300"/>
      <c r="D403" s="300"/>
      <c r="E403" s="300"/>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spans="1:26" ht="15.75" customHeight="1" x14ac:dyDescent="0.2">
      <c r="A404" s="300"/>
      <c r="B404" s="301"/>
      <c r="C404" s="300"/>
      <c r="D404" s="300"/>
      <c r="E404" s="300"/>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spans="1:26" ht="15.75" customHeight="1" x14ac:dyDescent="0.2">
      <c r="A405" s="300"/>
      <c r="B405" s="301"/>
      <c r="C405" s="300"/>
      <c r="D405" s="300"/>
      <c r="E405" s="300"/>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spans="1:26" ht="15.75" customHeight="1" x14ac:dyDescent="0.2">
      <c r="A406" s="300"/>
      <c r="B406" s="301"/>
      <c r="C406" s="300"/>
      <c r="D406" s="300"/>
      <c r="E406" s="300"/>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spans="1:26" ht="15.75" customHeight="1" x14ac:dyDescent="0.2">
      <c r="A407" s="300"/>
      <c r="B407" s="301"/>
      <c r="C407" s="300"/>
      <c r="D407" s="300"/>
      <c r="E407" s="300"/>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spans="1:26" ht="15.75" customHeight="1" x14ac:dyDescent="0.2">
      <c r="A408" s="300"/>
      <c r="B408" s="301"/>
      <c r="C408" s="300"/>
      <c r="D408" s="300"/>
      <c r="E408" s="300"/>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spans="1:26" ht="15.75" customHeight="1" x14ac:dyDescent="0.2">
      <c r="A409" s="300"/>
      <c r="B409" s="301"/>
      <c r="C409" s="300"/>
      <c r="D409" s="300"/>
      <c r="E409" s="300"/>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spans="1:26" ht="15.75" customHeight="1" x14ac:dyDescent="0.2">
      <c r="A410" s="300"/>
      <c r="B410" s="301"/>
      <c r="C410" s="300"/>
      <c r="D410" s="300"/>
      <c r="E410" s="300"/>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spans="1:26" ht="15.75" customHeight="1" x14ac:dyDescent="0.2">
      <c r="A411" s="300"/>
      <c r="B411" s="301"/>
      <c r="C411" s="300"/>
      <c r="D411" s="300"/>
      <c r="E411" s="300"/>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spans="1:26" ht="15.75" customHeight="1" x14ac:dyDescent="0.2">
      <c r="A412" s="300"/>
      <c r="B412" s="301"/>
      <c r="C412" s="300"/>
      <c r="D412" s="300"/>
      <c r="E412" s="300"/>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spans="1:26" ht="15.75" customHeight="1" x14ac:dyDescent="0.2">
      <c r="A413" s="300"/>
      <c r="B413" s="301"/>
      <c r="C413" s="300"/>
      <c r="D413" s="300"/>
      <c r="E413" s="300"/>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spans="1:26" ht="15.75" customHeight="1" x14ac:dyDescent="0.2">
      <c r="A414" s="300"/>
      <c r="B414" s="301"/>
      <c r="C414" s="300"/>
      <c r="D414" s="300"/>
      <c r="E414" s="300"/>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spans="1:26" ht="15.75" customHeight="1" x14ac:dyDescent="0.2">
      <c r="A415" s="300"/>
      <c r="B415" s="301"/>
      <c r="C415" s="300"/>
      <c r="D415" s="300"/>
      <c r="E415" s="300"/>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spans="1:26" ht="15.75" customHeight="1" x14ac:dyDescent="0.2">
      <c r="A416" s="300"/>
      <c r="B416" s="301"/>
      <c r="C416" s="300"/>
      <c r="D416" s="300"/>
      <c r="E416" s="300"/>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spans="1:26" ht="15.75" customHeight="1" x14ac:dyDescent="0.2">
      <c r="A417" s="300"/>
      <c r="B417" s="301"/>
      <c r="C417" s="300"/>
      <c r="D417" s="300"/>
      <c r="E417" s="300"/>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spans="1:26" ht="15.75" customHeight="1" x14ac:dyDescent="0.2">
      <c r="A418" s="300"/>
      <c r="B418" s="301"/>
      <c r="C418" s="300"/>
      <c r="D418" s="300"/>
      <c r="E418" s="300"/>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spans="1:26" ht="15.75" customHeight="1" x14ac:dyDescent="0.2">
      <c r="A419" s="300"/>
      <c r="B419" s="301"/>
      <c r="C419" s="300"/>
      <c r="D419" s="300"/>
      <c r="E419" s="300"/>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spans="1:26" ht="15.75" customHeight="1" x14ac:dyDescent="0.2">
      <c r="A420" s="300"/>
      <c r="B420" s="301"/>
      <c r="C420" s="300"/>
      <c r="D420" s="300"/>
      <c r="E420" s="300"/>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spans="1:26" ht="15.75" customHeight="1" x14ac:dyDescent="0.2">
      <c r="A421" s="300"/>
      <c r="B421" s="301"/>
      <c r="C421" s="300"/>
      <c r="D421" s="300"/>
      <c r="E421" s="300"/>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spans="1:26" ht="15.75" customHeight="1" x14ac:dyDescent="0.2">
      <c r="A422" s="300"/>
      <c r="B422" s="301"/>
      <c r="C422" s="300"/>
      <c r="D422" s="300"/>
      <c r="E422" s="300"/>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spans="1:26" ht="15.75" customHeight="1" x14ac:dyDescent="0.2">
      <c r="A423" s="300"/>
      <c r="B423" s="301"/>
      <c r="C423" s="300"/>
      <c r="D423" s="300"/>
      <c r="E423" s="300"/>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spans="1:26" ht="15.75" customHeight="1" x14ac:dyDescent="0.2">
      <c r="A424" s="300"/>
      <c r="B424" s="301"/>
      <c r="C424" s="300"/>
      <c r="D424" s="300"/>
      <c r="E424" s="300"/>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spans="1:26" ht="15.75" customHeight="1" x14ac:dyDescent="0.2">
      <c r="A425" s="300"/>
      <c r="B425" s="301"/>
      <c r="C425" s="300"/>
      <c r="D425" s="300"/>
      <c r="E425" s="300"/>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spans="1:26" ht="15.75" customHeight="1" x14ac:dyDescent="0.2">
      <c r="A426" s="300"/>
      <c r="B426" s="301"/>
      <c r="C426" s="300"/>
      <c r="D426" s="300"/>
      <c r="E426" s="300"/>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spans="1:26" ht="15.75" customHeight="1" x14ac:dyDescent="0.2">
      <c r="A427" s="300"/>
      <c r="B427" s="301"/>
      <c r="C427" s="300"/>
      <c r="D427" s="300"/>
      <c r="E427" s="300"/>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spans="1:26" ht="15.75" customHeight="1" x14ac:dyDescent="0.2">
      <c r="A428" s="300"/>
      <c r="B428" s="301"/>
      <c r="C428" s="300"/>
      <c r="D428" s="300"/>
      <c r="E428" s="300"/>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spans="1:26" ht="15.75" customHeight="1" x14ac:dyDescent="0.2">
      <c r="A429" s="300"/>
      <c r="B429" s="301"/>
      <c r="C429" s="300"/>
      <c r="D429" s="300"/>
      <c r="E429" s="300"/>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spans="1:26" ht="15.75" customHeight="1" x14ac:dyDescent="0.2">
      <c r="A430" s="300"/>
      <c r="B430" s="301"/>
      <c r="C430" s="300"/>
      <c r="D430" s="300"/>
      <c r="E430" s="300"/>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spans="1:26" ht="15.75" customHeight="1" x14ac:dyDescent="0.2">
      <c r="A431" s="300"/>
      <c r="B431" s="301"/>
      <c r="C431" s="300"/>
      <c r="D431" s="300"/>
      <c r="E431" s="300"/>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spans="1:26" ht="15.75" customHeight="1" x14ac:dyDescent="0.2">
      <c r="A432" s="300"/>
      <c r="B432" s="301"/>
      <c r="C432" s="300"/>
      <c r="D432" s="300"/>
      <c r="E432" s="300"/>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spans="1:26" ht="15.75" customHeight="1" x14ac:dyDescent="0.2">
      <c r="A433" s="300"/>
      <c r="B433" s="301"/>
      <c r="C433" s="300"/>
      <c r="D433" s="300"/>
      <c r="E433" s="300"/>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spans="1:26" ht="15.75" customHeight="1" x14ac:dyDescent="0.2">
      <c r="A434" s="300"/>
      <c r="B434" s="301"/>
      <c r="C434" s="300"/>
      <c r="D434" s="300"/>
      <c r="E434" s="300"/>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spans="1:26" ht="15.75" customHeight="1" x14ac:dyDescent="0.2">
      <c r="A435" s="300"/>
      <c r="B435" s="301"/>
      <c r="C435" s="300"/>
      <c r="D435" s="300"/>
      <c r="E435" s="300"/>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spans="1:26" ht="15.75" customHeight="1" x14ac:dyDescent="0.2">
      <c r="A436" s="300"/>
      <c r="B436" s="301"/>
      <c r="C436" s="300"/>
      <c r="D436" s="300"/>
      <c r="E436" s="300"/>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spans="1:26" ht="15.75" customHeight="1" x14ac:dyDescent="0.2">
      <c r="A437" s="300"/>
      <c r="B437" s="301"/>
      <c r="C437" s="300"/>
      <c r="D437" s="300"/>
      <c r="E437" s="300"/>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spans="1:26" ht="15.75" customHeight="1" x14ac:dyDescent="0.2">
      <c r="A438" s="300"/>
      <c r="B438" s="301"/>
      <c r="C438" s="300"/>
      <c r="D438" s="300"/>
      <c r="E438" s="300"/>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spans="1:26" ht="15.75" customHeight="1" x14ac:dyDescent="0.2">
      <c r="A439" s="300"/>
      <c r="B439" s="301"/>
      <c r="C439" s="300"/>
      <c r="D439" s="300"/>
      <c r="E439" s="300"/>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spans="1:26" ht="15.75" customHeight="1" x14ac:dyDescent="0.2">
      <c r="A440" s="300"/>
      <c r="B440" s="301"/>
      <c r="C440" s="300"/>
      <c r="D440" s="300"/>
      <c r="E440" s="300"/>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spans="1:26" ht="15.75" customHeight="1" x14ac:dyDescent="0.2">
      <c r="A441" s="300"/>
      <c r="B441" s="301"/>
      <c r="C441" s="300"/>
      <c r="D441" s="300"/>
      <c r="E441" s="300"/>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spans="1:26" ht="15.75" customHeight="1" x14ac:dyDescent="0.2">
      <c r="A442" s="300"/>
      <c r="B442" s="301"/>
      <c r="C442" s="300"/>
      <c r="D442" s="300"/>
      <c r="E442" s="300"/>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spans="1:26" ht="15.75" customHeight="1" x14ac:dyDescent="0.2">
      <c r="A443" s="300"/>
      <c r="B443" s="301"/>
      <c r="C443" s="300"/>
      <c r="D443" s="300"/>
      <c r="E443" s="300"/>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spans="1:26" ht="15.75" customHeight="1" x14ac:dyDescent="0.2">
      <c r="A444" s="300"/>
      <c r="B444" s="301"/>
      <c r="C444" s="300"/>
      <c r="D444" s="300"/>
      <c r="E444" s="300"/>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spans="1:26" ht="15.75" customHeight="1" x14ac:dyDescent="0.2">
      <c r="A445" s="300"/>
      <c r="B445" s="301"/>
      <c r="C445" s="300"/>
      <c r="D445" s="300"/>
      <c r="E445" s="300"/>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spans="1:26" ht="15.75" customHeight="1" x14ac:dyDescent="0.2">
      <c r="A446" s="300"/>
      <c r="B446" s="301"/>
      <c r="C446" s="300"/>
      <c r="D446" s="300"/>
      <c r="E446" s="300"/>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spans="1:26" ht="15.75" customHeight="1" x14ac:dyDescent="0.2">
      <c r="A447" s="300"/>
      <c r="B447" s="301"/>
      <c r="C447" s="300"/>
      <c r="D447" s="300"/>
      <c r="E447" s="300"/>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spans="1:26" ht="15.75" customHeight="1" x14ac:dyDescent="0.2">
      <c r="A448" s="300"/>
      <c r="B448" s="301"/>
      <c r="C448" s="300"/>
      <c r="D448" s="300"/>
      <c r="E448" s="300"/>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spans="1:26" ht="15.75" customHeight="1" x14ac:dyDescent="0.2">
      <c r="A449" s="300"/>
      <c r="B449" s="301"/>
      <c r="C449" s="300"/>
      <c r="D449" s="300"/>
      <c r="E449" s="300"/>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spans="1:26" ht="15.75" customHeight="1" x14ac:dyDescent="0.2">
      <c r="A450" s="300"/>
      <c r="B450" s="301"/>
      <c r="C450" s="300"/>
      <c r="D450" s="300"/>
      <c r="E450" s="300"/>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spans="1:26" ht="15.75" customHeight="1" x14ac:dyDescent="0.2">
      <c r="A451" s="300"/>
      <c r="B451" s="301"/>
      <c r="C451" s="300"/>
      <c r="D451" s="300"/>
      <c r="E451" s="300"/>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spans="1:26" ht="15.75" customHeight="1" x14ac:dyDescent="0.2">
      <c r="A452" s="300"/>
      <c r="B452" s="301"/>
      <c r="C452" s="300"/>
      <c r="D452" s="300"/>
      <c r="E452" s="300"/>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spans="1:26" ht="15.75" customHeight="1" x14ac:dyDescent="0.2">
      <c r="A453" s="300"/>
      <c r="B453" s="301"/>
      <c r="C453" s="300"/>
      <c r="D453" s="300"/>
      <c r="E453" s="300"/>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spans="1:26" ht="15.75" customHeight="1" x14ac:dyDescent="0.2">
      <c r="A454" s="300"/>
      <c r="B454" s="301"/>
      <c r="C454" s="300"/>
      <c r="D454" s="300"/>
      <c r="E454" s="300"/>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spans="1:26" ht="15.75" customHeight="1" x14ac:dyDescent="0.2">
      <c r="A455" s="300"/>
      <c r="B455" s="301"/>
      <c r="C455" s="300"/>
      <c r="D455" s="300"/>
      <c r="E455" s="300"/>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spans="1:26" ht="15.75" customHeight="1" x14ac:dyDescent="0.2">
      <c r="A456" s="300"/>
      <c r="B456" s="301"/>
      <c r="C456" s="300"/>
      <c r="D456" s="300"/>
      <c r="E456" s="300"/>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spans="1:26" ht="15.75" customHeight="1" x14ac:dyDescent="0.2">
      <c r="A457" s="300"/>
      <c r="B457" s="301"/>
      <c r="C457" s="300"/>
      <c r="D457" s="300"/>
      <c r="E457" s="300"/>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spans="1:26" ht="15.75" customHeight="1" x14ac:dyDescent="0.2">
      <c r="A458" s="300"/>
      <c r="B458" s="301"/>
      <c r="C458" s="300"/>
      <c r="D458" s="300"/>
      <c r="E458" s="300"/>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spans="1:26" ht="15.75" customHeight="1" x14ac:dyDescent="0.2">
      <c r="A459" s="300"/>
      <c r="B459" s="301"/>
      <c r="C459" s="300"/>
      <c r="D459" s="300"/>
      <c r="E459" s="300"/>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spans="1:26" ht="15.75" customHeight="1" x14ac:dyDescent="0.2">
      <c r="A460" s="300"/>
      <c r="B460" s="301"/>
      <c r="C460" s="300"/>
      <c r="D460" s="300"/>
      <c r="E460" s="300"/>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spans="1:26" ht="15.75" customHeight="1" x14ac:dyDescent="0.2">
      <c r="A461" s="300"/>
      <c r="B461" s="301"/>
      <c r="C461" s="300"/>
      <c r="D461" s="300"/>
      <c r="E461" s="300"/>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spans="1:26" ht="15.75" customHeight="1" x14ac:dyDescent="0.2">
      <c r="A462" s="300"/>
      <c r="B462" s="301"/>
      <c r="C462" s="300"/>
      <c r="D462" s="300"/>
      <c r="E462" s="300"/>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spans="1:26" ht="15.75" customHeight="1" x14ac:dyDescent="0.2">
      <c r="A463" s="300"/>
      <c r="B463" s="301"/>
      <c r="C463" s="300"/>
      <c r="D463" s="300"/>
      <c r="E463" s="300"/>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spans="1:26" ht="15.75" customHeight="1" x14ac:dyDescent="0.2">
      <c r="A464" s="300"/>
      <c r="B464" s="301"/>
      <c r="C464" s="300"/>
      <c r="D464" s="300"/>
      <c r="E464" s="300"/>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spans="1:26" ht="15.75" customHeight="1" x14ac:dyDescent="0.2">
      <c r="A465" s="300"/>
      <c r="B465" s="301"/>
      <c r="C465" s="300"/>
      <c r="D465" s="300"/>
      <c r="E465" s="300"/>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spans="1:26" ht="15.75" customHeight="1" x14ac:dyDescent="0.2">
      <c r="A466" s="300"/>
      <c r="B466" s="301"/>
      <c r="C466" s="300"/>
      <c r="D466" s="300"/>
      <c r="E466" s="300"/>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spans="1:26" ht="15.75" customHeight="1" x14ac:dyDescent="0.2">
      <c r="A467" s="300"/>
      <c r="B467" s="301"/>
      <c r="C467" s="300"/>
      <c r="D467" s="300"/>
      <c r="E467" s="300"/>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spans="1:26" ht="15.75" customHeight="1" x14ac:dyDescent="0.2">
      <c r="A468" s="300"/>
      <c r="B468" s="301"/>
      <c r="C468" s="300"/>
      <c r="D468" s="300"/>
      <c r="E468" s="300"/>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spans="1:26" ht="15.75" customHeight="1" x14ac:dyDescent="0.2">
      <c r="A469" s="300"/>
      <c r="B469" s="301"/>
      <c r="C469" s="300"/>
      <c r="D469" s="300"/>
      <c r="E469" s="300"/>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spans="1:26" ht="15.75" customHeight="1" x14ac:dyDescent="0.2">
      <c r="A470" s="300"/>
      <c r="B470" s="301"/>
      <c r="C470" s="300"/>
      <c r="D470" s="300"/>
      <c r="E470" s="300"/>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spans="1:26" ht="15.75" customHeight="1" x14ac:dyDescent="0.2">
      <c r="A471" s="300"/>
      <c r="B471" s="301"/>
      <c r="C471" s="300"/>
      <c r="D471" s="300"/>
      <c r="E471" s="300"/>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spans="1:26" ht="15.75" customHeight="1" x14ac:dyDescent="0.2">
      <c r="A472" s="300"/>
      <c r="B472" s="301"/>
      <c r="C472" s="300"/>
      <c r="D472" s="300"/>
      <c r="E472" s="300"/>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spans="1:26" ht="15.75" customHeight="1" x14ac:dyDescent="0.2">
      <c r="A473" s="300"/>
      <c r="B473" s="301"/>
      <c r="C473" s="300"/>
      <c r="D473" s="300"/>
      <c r="E473" s="300"/>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spans="1:26" ht="15.75" customHeight="1" x14ac:dyDescent="0.2">
      <c r="A474" s="300"/>
      <c r="B474" s="301"/>
      <c r="C474" s="300"/>
      <c r="D474" s="300"/>
      <c r="E474" s="300"/>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spans="1:26" ht="15.75" customHeight="1" x14ac:dyDescent="0.2">
      <c r="A475" s="300"/>
      <c r="B475" s="301"/>
      <c r="C475" s="300"/>
      <c r="D475" s="300"/>
      <c r="E475" s="300"/>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spans="1:26" ht="15.75" customHeight="1" x14ac:dyDescent="0.2">
      <c r="A476" s="300"/>
      <c r="B476" s="301"/>
      <c r="C476" s="300"/>
      <c r="D476" s="300"/>
      <c r="E476" s="300"/>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spans="1:26" ht="15.75" customHeight="1" x14ac:dyDescent="0.2">
      <c r="A477" s="300"/>
      <c r="B477" s="301"/>
      <c r="C477" s="300"/>
      <c r="D477" s="300"/>
      <c r="E477" s="300"/>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spans="1:26" ht="15.75" customHeight="1" x14ac:dyDescent="0.2">
      <c r="A478" s="300"/>
      <c r="B478" s="301"/>
      <c r="C478" s="300"/>
      <c r="D478" s="300"/>
      <c r="E478" s="300"/>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spans="1:26" ht="15.75" customHeight="1" x14ac:dyDescent="0.2">
      <c r="A479" s="300"/>
      <c r="B479" s="301"/>
      <c r="C479" s="300"/>
      <c r="D479" s="300"/>
      <c r="E479" s="300"/>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spans="1:26" ht="15.75" customHeight="1" x14ac:dyDescent="0.2">
      <c r="A480" s="300"/>
      <c r="B480" s="301"/>
      <c r="C480" s="300"/>
      <c r="D480" s="300"/>
      <c r="E480" s="300"/>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spans="1:26" ht="15.75" customHeight="1" x14ac:dyDescent="0.2">
      <c r="A481" s="300"/>
      <c r="B481" s="301"/>
      <c r="C481" s="300"/>
      <c r="D481" s="300"/>
      <c r="E481" s="300"/>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spans="1:26" ht="15.75" customHeight="1" x14ac:dyDescent="0.2">
      <c r="A482" s="300"/>
      <c r="B482" s="301"/>
      <c r="C482" s="300"/>
      <c r="D482" s="300"/>
      <c r="E482" s="300"/>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spans="1:26" ht="15.75" customHeight="1" x14ac:dyDescent="0.2">
      <c r="A483" s="300"/>
      <c r="B483" s="301"/>
      <c r="C483" s="300"/>
      <c r="D483" s="300"/>
      <c r="E483" s="300"/>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spans="1:26" ht="15.75" customHeight="1" x14ac:dyDescent="0.2">
      <c r="A484" s="300"/>
      <c r="B484" s="301"/>
      <c r="C484" s="300"/>
      <c r="D484" s="300"/>
      <c r="E484" s="300"/>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spans="1:26" ht="15.75" customHeight="1" x14ac:dyDescent="0.2">
      <c r="A485" s="300"/>
      <c r="B485" s="301"/>
      <c r="C485" s="300"/>
      <c r="D485" s="300"/>
      <c r="E485" s="300"/>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spans="1:26" ht="15.75" customHeight="1" x14ac:dyDescent="0.2">
      <c r="A486" s="300"/>
      <c r="B486" s="301"/>
      <c r="C486" s="300"/>
      <c r="D486" s="300"/>
      <c r="E486" s="300"/>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spans="1:26" ht="15.75" customHeight="1" x14ac:dyDescent="0.2">
      <c r="A487" s="300"/>
      <c r="B487" s="301"/>
      <c r="C487" s="300"/>
      <c r="D487" s="300"/>
      <c r="E487" s="300"/>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spans="1:26" ht="15.75" customHeight="1" x14ac:dyDescent="0.2">
      <c r="A488" s="300"/>
      <c r="B488" s="301"/>
      <c r="C488" s="300"/>
      <c r="D488" s="300"/>
      <c r="E488" s="300"/>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spans="1:26" ht="15.75" customHeight="1" x14ac:dyDescent="0.2">
      <c r="A489" s="300"/>
      <c r="B489" s="301"/>
      <c r="C489" s="300"/>
      <c r="D489" s="300"/>
      <c r="E489" s="300"/>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spans="1:26" ht="15.75" customHeight="1" x14ac:dyDescent="0.2">
      <c r="A490" s="300"/>
      <c r="B490" s="301"/>
      <c r="C490" s="300"/>
      <c r="D490" s="300"/>
      <c r="E490" s="300"/>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spans="1:26" ht="15.75" customHeight="1" x14ac:dyDescent="0.2">
      <c r="A491" s="300"/>
      <c r="B491" s="301"/>
      <c r="C491" s="300"/>
      <c r="D491" s="300"/>
      <c r="E491" s="300"/>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spans="1:26" ht="15.75" customHeight="1" x14ac:dyDescent="0.2">
      <c r="A492" s="300"/>
      <c r="B492" s="301"/>
      <c r="C492" s="300"/>
      <c r="D492" s="300"/>
      <c r="E492" s="300"/>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spans="1:26" ht="15.75" customHeight="1" x14ac:dyDescent="0.2">
      <c r="A493" s="300"/>
      <c r="B493" s="301"/>
      <c r="C493" s="300"/>
      <c r="D493" s="300"/>
      <c r="E493" s="300"/>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spans="1:26" ht="15.75" customHeight="1" x14ac:dyDescent="0.2">
      <c r="A494" s="300"/>
      <c r="B494" s="301"/>
      <c r="C494" s="300"/>
      <c r="D494" s="300"/>
      <c r="E494" s="300"/>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spans="1:26" ht="15.75" customHeight="1" x14ac:dyDescent="0.2">
      <c r="A495" s="300"/>
      <c r="B495" s="301"/>
      <c r="C495" s="300"/>
      <c r="D495" s="300"/>
      <c r="E495" s="300"/>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spans="1:26" ht="15.75" customHeight="1" x14ac:dyDescent="0.2">
      <c r="A496" s="300"/>
      <c r="B496" s="301"/>
      <c r="C496" s="300"/>
      <c r="D496" s="300"/>
      <c r="E496" s="300"/>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spans="1:26" ht="15.75" customHeight="1" x14ac:dyDescent="0.2">
      <c r="A497" s="300"/>
      <c r="B497" s="301"/>
      <c r="C497" s="300"/>
      <c r="D497" s="300"/>
      <c r="E497" s="300"/>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spans="1:26" ht="15.75" customHeight="1" x14ac:dyDescent="0.2">
      <c r="A498" s="300"/>
      <c r="B498" s="301"/>
      <c r="C498" s="300"/>
      <c r="D498" s="300"/>
      <c r="E498" s="300"/>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spans="1:26" ht="15.75" customHeight="1" x14ac:dyDescent="0.2">
      <c r="A499" s="300"/>
      <c r="B499" s="301"/>
      <c r="C499" s="300"/>
      <c r="D499" s="300"/>
      <c r="E499" s="300"/>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spans="1:26" ht="15.75" customHeight="1" x14ac:dyDescent="0.2">
      <c r="A500" s="300"/>
      <c r="B500" s="301"/>
      <c r="C500" s="300"/>
      <c r="D500" s="300"/>
      <c r="E500" s="300"/>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spans="1:26" ht="15.75" customHeight="1" x14ac:dyDescent="0.2">
      <c r="A501" s="300"/>
      <c r="B501" s="301"/>
      <c r="C501" s="300"/>
      <c r="D501" s="300"/>
      <c r="E501" s="300"/>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spans="1:26" ht="15.75" customHeight="1" x14ac:dyDescent="0.2">
      <c r="A502" s="300"/>
      <c r="B502" s="301"/>
      <c r="C502" s="300"/>
      <c r="D502" s="300"/>
      <c r="E502" s="300"/>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spans="1:26" ht="15.75" customHeight="1" x14ac:dyDescent="0.2">
      <c r="A503" s="300"/>
      <c r="B503" s="301"/>
      <c r="C503" s="300"/>
      <c r="D503" s="300"/>
      <c r="E503" s="300"/>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spans="1:26" ht="15.75" customHeight="1" x14ac:dyDescent="0.2">
      <c r="A504" s="300"/>
      <c r="B504" s="301"/>
      <c r="C504" s="300"/>
      <c r="D504" s="300"/>
      <c r="E504" s="300"/>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spans="1:26" ht="15.75" customHeight="1" x14ac:dyDescent="0.2">
      <c r="A505" s="300"/>
      <c r="B505" s="301"/>
      <c r="C505" s="300"/>
      <c r="D505" s="300"/>
      <c r="E505" s="300"/>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spans="1:26" ht="15.75" customHeight="1" x14ac:dyDescent="0.2">
      <c r="A506" s="300"/>
      <c r="B506" s="301"/>
      <c r="C506" s="300"/>
      <c r="D506" s="300"/>
      <c r="E506" s="300"/>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spans="1:26" ht="15.75" customHeight="1" x14ac:dyDescent="0.2">
      <c r="A507" s="300"/>
      <c r="B507" s="301"/>
      <c r="C507" s="300"/>
      <c r="D507" s="300"/>
      <c r="E507" s="300"/>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spans="1:26" ht="15.75" customHeight="1" x14ac:dyDescent="0.2">
      <c r="A508" s="300"/>
      <c r="B508" s="301"/>
      <c r="C508" s="300"/>
      <c r="D508" s="300"/>
      <c r="E508" s="300"/>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spans="1:26" ht="15.75" customHeight="1" x14ac:dyDescent="0.2">
      <c r="A509" s="300"/>
      <c r="B509" s="301"/>
      <c r="C509" s="300"/>
      <c r="D509" s="300"/>
      <c r="E509" s="300"/>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spans="1:26" ht="15.75" customHeight="1" x14ac:dyDescent="0.2">
      <c r="A510" s="300"/>
      <c r="B510" s="301"/>
      <c r="C510" s="300"/>
      <c r="D510" s="300"/>
      <c r="E510" s="300"/>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spans="1:26" ht="15.75" customHeight="1" x14ac:dyDescent="0.2">
      <c r="A511" s="300"/>
      <c r="B511" s="301"/>
      <c r="C511" s="300"/>
      <c r="D511" s="300"/>
      <c r="E511" s="300"/>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spans="1:26" ht="15.75" customHeight="1" x14ac:dyDescent="0.2">
      <c r="A512" s="300"/>
      <c r="B512" s="301"/>
      <c r="C512" s="300"/>
      <c r="D512" s="300"/>
      <c r="E512" s="300"/>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spans="1:26" ht="15.75" customHeight="1" x14ac:dyDescent="0.2">
      <c r="A513" s="300"/>
      <c r="B513" s="301"/>
      <c r="C513" s="300"/>
      <c r="D513" s="300"/>
      <c r="E513" s="300"/>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spans="1:26" ht="15.75" customHeight="1" x14ac:dyDescent="0.2">
      <c r="A514" s="300"/>
      <c r="B514" s="301"/>
      <c r="C514" s="300"/>
      <c r="D514" s="300"/>
      <c r="E514" s="300"/>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spans="1:26" ht="15.75" customHeight="1" x14ac:dyDescent="0.2">
      <c r="A515" s="300"/>
      <c r="B515" s="301"/>
      <c r="C515" s="300"/>
      <c r="D515" s="300"/>
      <c r="E515" s="300"/>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spans="1:26" ht="15.75" customHeight="1" x14ac:dyDescent="0.2">
      <c r="A516" s="300"/>
      <c r="B516" s="301"/>
      <c r="C516" s="300"/>
      <c r="D516" s="300"/>
      <c r="E516" s="300"/>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spans="1:26" ht="15.75" customHeight="1" x14ac:dyDescent="0.2">
      <c r="A517" s="300"/>
      <c r="B517" s="301"/>
      <c r="C517" s="300"/>
      <c r="D517" s="300"/>
      <c r="E517" s="300"/>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spans="1:26" ht="15.75" customHeight="1" x14ac:dyDescent="0.2">
      <c r="A518" s="300"/>
      <c r="B518" s="301"/>
      <c r="C518" s="300"/>
      <c r="D518" s="300"/>
      <c r="E518" s="300"/>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spans="1:26" ht="15.75" customHeight="1" x14ac:dyDescent="0.2">
      <c r="A519" s="300"/>
      <c r="B519" s="301"/>
      <c r="C519" s="300"/>
      <c r="D519" s="300"/>
      <c r="E519" s="300"/>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spans="1:26" ht="15.75" customHeight="1" x14ac:dyDescent="0.2">
      <c r="A520" s="300"/>
      <c r="B520" s="301"/>
      <c r="C520" s="300"/>
      <c r="D520" s="300"/>
      <c r="E520" s="300"/>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spans="1:26" ht="15.75" customHeight="1" x14ac:dyDescent="0.2">
      <c r="A521" s="300"/>
      <c r="B521" s="301"/>
      <c r="C521" s="300"/>
      <c r="D521" s="300"/>
      <c r="E521" s="300"/>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spans="1:26" ht="15.75" customHeight="1" x14ac:dyDescent="0.2">
      <c r="A522" s="300"/>
      <c r="B522" s="301"/>
      <c r="C522" s="300"/>
      <c r="D522" s="300"/>
      <c r="E522" s="300"/>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spans="1:26" ht="15.75" customHeight="1" x14ac:dyDescent="0.2">
      <c r="A523" s="300"/>
      <c r="B523" s="301"/>
      <c r="C523" s="300"/>
      <c r="D523" s="300"/>
      <c r="E523" s="300"/>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spans="1:26" ht="15.75" customHeight="1" x14ac:dyDescent="0.2">
      <c r="A524" s="300"/>
      <c r="B524" s="301"/>
      <c r="C524" s="300"/>
      <c r="D524" s="300"/>
      <c r="E524" s="300"/>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spans="1:26" ht="15.75" customHeight="1" x14ac:dyDescent="0.2">
      <c r="A525" s="300"/>
      <c r="B525" s="301"/>
      <c r="C525" s="300"/>
      <c r="D525" s="300"/>
      <c r="E525" s="300"/>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spans="1:26" ht="15.75" customHeight="1" x14ac:dyDescent="0.2">
      <c r="A526" s="300"/>
      <c r="B526" s="301"/>
      <c r="C526" s="300"/>
      <c r="D526" s="300"/>
      <c r="E526" s="300"/>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spans="1:26" ht="15.75" customHeight="1" x14ac:dyDescent="0.2">
      <c r="A527" s="300"/>
      <c r="B527" s="301"/>
      <c r="C527" s="300"/>
      <c r="D527" s="300"/>
      <c r="E527" s="300"/>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spans="1:26" ht="15.75" customHeight="1" x14ac:dyDescent="0.2">
      <c r="A528" s="300"/>
      <c r="B528" s="301"/>
      <c r="C528" s="300"/>
      <c r="D528" s="300"/>
      <c r="E528" s="300"/>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spans="1:26" ht="15.75" customHeight="1" x14ac:dyDescent="0.2">
      <c r="A529" s="300"/>
      <c r="B529" s="301"/>
      <c r="C529" s="300"/>
      <c r="D529" s="300"/>
      <c r="E529" s="300"/>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spans="1:26" ht="15.75" customHeight="1" x14ac:dyDescent="0.2">
      <c r="A530" s="300"/>
      <c r="B530" s="301"/>
      <c r="C530" s="300"/>
      <c r="D530" s="300"/>
      <c r="E530" s="300"/>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spans="1:26" ht="15.75" customHeight="1" x14ac:dyDescent="0.2">
      <c r="A531" s="300"/>
      <c r="B531" s="301"/>
      <c r="C531" s="300"/>
      <c r="D531" s="300"/>
      <c r="E531" s="300"/>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spans="1:26" ht="15.75" customHeight="1" x14ac:dyDescent="0.2">
      <c r="A532" s="300"/>
      <c r="B532" s="301"/>
      <c r="C532" s="300"/>
      <c r="D532" s="300"/>
      <c r="E532" s="300"/>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spans="1:26" ht="15.75" customHeight="1" x14ac:dyDescent="0.2">
      <c r="A533" s="300"/>
      <c r="B533" s="301"/>
      <c r="C533" s="300"/>
      <c r="D533" s="300"/>
      <c r="E533" s="300"/>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spans="1:26" ht="15.75" customHeight="1" x14ac:dyDescent="0.2">
      <c r="A534" s="300"/>
      <c r="B534" s="301"/>
      <c r="C534" s="300"/>
      <c r="D534" s="300"/>
      <c r="E534" s="300"/>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spans="1:26" ht="15.75" customHeight="1" x14ac:dyDescent="0.2">
      <c r="A535" s="300"/>
      <c r="B535" s="301"/>
      <c r="C535" s="300"/>
      <c r="D535" s="300"/>
      <c r="E535" s="300"/>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spans="1:26" ht="15.75" customHeight="1" x14ac:dyDescent="0.2">
      <c r="A536" s="300"/>
      <c r="B536" s="301"/>
      <c r="C536" s="300"/>
      <c r="D536" s="300"/>
      <c r="E536" s="300"/>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spans="1:26" ht="15.75" customHeight="1" x14ac:dyDescent="0.2">
      <c r="A537" s="300"/>
      <c r="B537" s="301"/>
      <c r="C537" s="300"/>
      <c r="D537" s="300"/>
      <c r="E537" s="300"/>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spans="1:26" ht="15.75" customHeight="1" x14ac:dyDescent="0.2">
      <c r="A538" s="300"/>
      <c r="B538" s="301"/>
      <c r="C538" s="300"/>
      <c r="D538" s="300"/>
      <c r="E538" s="300"/>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spans="1:26" ht="15.75" customHeight="1" x14ac:dyDescent="0.2">
      <c r="A539" s="300"/>
      <c r="B539" s="301"/>
      <c r="C539" s="300"/>
      <c r="D539" s="300"/>
      <c r="E539" s="300"/>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spans="1:26" ht="15.75" customHeight="1" x14ac:dyDescent="0.2">
      <c r="A540" s="300"/>
      <c r="B540" s="301"/>
      <c r="C540" s="300"/>
      <c r="D540" s="300"/>
      <c r="E540" s="300"/>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spans="1:26" ht="15.75" customHeight="1" x14ac:dyDescent="0.2">
      <c r="A541" s="300"/>
      <c r="B541" s="301"/>
      <c r="C541" s="300"/>
      <c r="D541" s="300"/>
      <c r="E541" s="300"/>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spans="1:26" ht="15.75" customHeight="1" x14ac:dyDescent="0.2">
      <c r="A542" s="300"/>
      <c r="B542" s="301"/>
      <c r="C542" s="300"/>
      <c r="D542" s="300"/>
      <c r="E542" s="300"/>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spans="1:26" ht="15.75" customHeight="1" x14ac:dyDescent="0.2">
      <c r="A543" s="300"/>
      <c r="B543" s="301"/>
      <c r="C543" s="300"/>
      <c r="D543" s="300"/>
      <c r="E543" s="300"/>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spans="1:26" ht="15.75" customHeight="1" x14ac:dyDescent="0.2">
      <c r="A544" s="300"/>
      <c r="B544" s="301"/>
      <c r="C544" s="300"/>
      <c r="D544" s="300"/>
      <c r="E544" s="300"/>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spans="1:26" ht="15.75" customHeight="1" x14ac:dyDescent="0.2">
      <c r="A545" s="300"/>
      <c r="B545" s="301"/>
      <c r="C545" s="300"/>
      <c r="D545" s="300"/>
      <c r="E545" s="300"/>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spans="1:26" ht="15.75" customHeight="1" x14ac:dyDescent="0.2">
      <c r="A546" s="300"/>
      <c r="B546" s="301"/>
      <c r="C546" s="300"/>
      <c r="D546" s="300"/>
      <c r="E546" s="300"/>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spans="1:26" ht="15.75" customHeight="1" x14ac:dyDescent="0.2">
      <c r="A547" s="300"/>
      <c r="B547" s="301"/>
      <c r="C547" s="300"/>
      <c r="D547" s="300"/>
      <c r="E547" s="300"/>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spans="1:26" ht="15.75" customHeight="1" x14ac:dyDescent="0.2">
      <c r="A548" s="300"/>
      <c r="B548" s="301"/>
      <c r="C548" s="300"/>
      <c r="D548" s="300"/>
      <c r="E548" s="300"/>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spans="1:26" ht="15.75" customHeight="1" x14ac:dyDescent="0.2">
      <c r="A549" s="300"/>
      <c r="B549" s="301"/>
      <c r="C549" s="300"/>
      <c r="D549" s="300"/>
      <c r="E549" s="300"/>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spans="1:26" ht="15.75" customHeight="1" x14ac:dyDescent="0.2">
      <c r="A550" s="300"/>
      <c r="B550" s="301"/>
      <c r="C550" s="300"/>
      <c r="D550" s="300"/>
      <c r="E550" s="300"/>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spans="1:26" ht="15.75" customHeight="1" x14ac:dyDescent="0.2">
      <c r="A551" s="300"/>
      <c r="B551" s="301"/>
      <c r="C551" s="300"/>
      <c r="D551" s="300"/>
      <c r="E551" s="300"/>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spans="1:26" ht="15.75" customHeight="1" x14ac:dyDescent="0.2">
      <c r="A552" s="300"/>
      <c r="B552" s="301"/>
      <c r="C552" s="300"/>
      <c r="D552" s="300"/>
      <c r="E552" s="300"/>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spans="1:26" ht="15.75" customHeight="1" x14ac:dyDescent="0.2">
      <c r="A553" s="300"/>
      <c r="B553" s="301"/>
      <c r="C553" s="300"/>
      <c r="D553" s="300"/>
      <c r="E553" s="300"/>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spans="1:26" ht="15.75" customHeight="1" x14ac:dyDescent="0.2">
      <c r="A554" s="300"/>
      <c r="B554" s="301"/>
      <c r="C554" s="300"/>
      <c r="D554" s="300"/>
      <c r="E554" s="300"/>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spans="1:26" ht="15.75" customHeight="1" x14ac:dyDescent="0.2">
      <c r="A555" s="300"/>
      <c r="B555" s="301"/>
      <c r="C555" s="300"/>
      <c r="D555" s="300"/>
      <c r="E555" s="300"/>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spans="1:26" ht="15.75" customHeight="1" x14ac:dyDescent="0.2">
      <c r="A556" s="300"/>
      <c r="B556" s="301"/>
      <c r="C556" s="300"/>
      <c r="D556" s="300"/>
      <c r="E556" s="300"/>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spans="1:26" ht="15.75" customHeight="1" x14ac:dyDescent="0.2">
      <c r="A557" s="300"/>
      <c r="B557" s="301"/>
      <c r="C557" s="300"/>
      <c r="D557" s="300"/>
      <c r="E557" s="300"/>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spans="1:26" ht="15.75" customHeight="1" x14ac:dyDescent="0.2">
      <c r="A558" s="300"/>
      <c r="B558" s="301"/>
      <c r="C558" s="300"/>
      <c r="D558" s="300"/>
      <c r="E558" s="300"/>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spans="1:26" ht="15.75" customHeight="1" x14ac:dyDescent="0.2">
      <c r="A559" s="300"/>
      <c r="B559" s="301"/>
      <c r="C559" s="300"/>
      <c r="D559" s="300"/>
      <c r="E559" s="300"/>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spans="1:26" ht="15.75" customHeight="1" x14ac:dyDescent="0.2">
      <c r="A560" s="300"/>
      <c r="B560" s="301"/>
      <c r="C560" s="300"/>
      <c r="D560" s="300"/>
      <c r="E560" s="300"/>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spans="1:26" ht="15.75" customHeight="1" x14ac:dyDescent="0.2">
      <c r="A561" s="300"/>
      <c r="B561" s="301"/>
      <c r="C561" s="300"/>
      <c r="D561" s="300"/>
      <c r="E561" s="300"/>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spans="1:26" ht="15.75" customHeight="1" x14ac:dyDescent="0.2">
      <c r="A562" s="300"/>
      <c r="B562" s="301"/>
      <c r="C562" s="300"/>
      <c r="D562" s="300"/>
      <c r="E562" s="300"/>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spans="1:26" ht="15.75" customHeight="1" x14ac:dyDescent="0.2">
      <c r="A563" s="300"/>
      <c r="B563" s="301"/>
      <c r="C563" s="300"/>
      <c r="D563" s="300"/>
      <c r="E563" s="300"/>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spans="1:26" ht="15.75" customHeight="1" x14ac:dyDescent="0.2">
      <c r="A564" s="300"/>
      <c r="B564" s="301"/>
      <c r="C564" s="300"/>
      <c r="D564" s="300"/>
      <c r="E564" s="300"/>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spans="1:26" ht="15.75" customHeight="1" x14ac:dyDescent="0.2">
      <c r="A565" s="300"/>
      <c r="B565" s="301"/>
      <c r="C565" s="300"/>
      <c r="D565" s="300"/>
      <c r="E565" s="300"/>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spans="1:26" ht="15.75" customHeight="1" x14ac:dyDescent="0.2">
      <c r="A566" s="300"/>
      <c r="B566" s="301"/>
      <c r="C566" s="300"/>
      <c r="D566" s="300"/>
      <c r="E566" s="300"/>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spans="1:26" ht="15.75" customHeight="1" x14ac:dyDescent="0.2">
      <c r="A567" s="300"/>
      <c r="B567" s="301"/>
      <c r="C567" s="300"/>
      <c r="D567" s="300"/>
      <c r="E567" s="300"/>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spans="1:26" ht="15.75" customHeight="1" x14ac:dyDescent="0.2">
      <c r="A568" s="300"/>
      <c r="B568" s="301"/>
      <c r="C568" s="300"/>
      <c r="D568" s="300"/>
      <c r="E568" s="300"/>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spans="1:26" ht="15.75" customHeight="1" x14ac:dyDescent="0.2">
      <c r="A569" s="300"/>
      <c r="B569" s="301"/>
      <c r="C569" s="300"/>
      <c r="D569" s="300"/>
      <c r="E569" s="300"/>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spans="1:26" ht="15.75" customHeight="1" x14ac:dyDescent="0.2">
      <c r="A570" s="300"/>
      <c r="B570" s="301"/>
      <c r="C570" s="300"/>
      <c r="D570" s="300"/>
      <c r="E570" s="300"/>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spans="1:26" ht="15.75" customHeight="1" x14ac:dyDescent="0.2">
      <c r="A571" s="300"/>
      <c r="B571" s="301"/>
      <c r="C571" s="300"/>
      <c r="D571" s="300"/>
      <c r="E571" s="300"/>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spans="1:26" ht="15.75" customHeight="1" x14ac:dyDescent="0.2">
      <c r="A572" s="300"/>
      <c r="B572" s="301"/>
      <c r="C572" s="300"/>
      <c r="D572" s="300"/>
      <c r="E572" s="300"/>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spans="1:26" ht="15.75" customHeight="1" x14ac:dyDescent="0.2">
      <c r="A573" s="300"/>
      <c r="B573" s="301"/>
      <c r="C573" s="300"/>
      <c r="D573" s="300"/>
      <c r="E573" s="300"/>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spans="1:26" ht="15.75" customHeight="1" x14ac:dyDescent="0.2">
      <c r="A574" s="300"/>
      <c r="B574" s="301"/>
      <c r="C574" s="300"/>
      <c r="D574" s="300"/>
      <c r="E574" s="300"/>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spans="1:26" ht="15.75" customHeight="1" x14ac:dyDescent="0.2">
      <c r="A575" s="300"/>
      <c r="B575" s="301"/>
      <c r="C575" s="300"/>
      <c r="D575" s="300"/>
      <c r="E575" s="300"/>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spans="1:26" ht="15.75" customHeight="1" x14ac:dyDescent="0.2">
      <c r="A576" s="300"/>
      <c r="B576" s="301"/>
      <c r="C576" s="300"/>
      <c r="D576" s="300"/>
      <c r="E576" s="300"/>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spans="1:26" ht="15.75" customHeight="1" x14ac:dyDescent="0.2">
      <c r="A577" s="300"/>
      <c r="B577" s="301"/>
      <c r="C577" s="300"/>
      <c r="D577" s="300"/>
      <c r="E577" s="300"/>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spans="1:26" ht="15.75" customHeight="1" x14ac:dyDescent="0.2">
      <c r="A578" s="300"/>
      <c r="B578" s="301"/>
      <c r="C578" s="300"/>
      <c r="D578" s="300"/>
      <c r="E578" s="300"/>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spans="1:26" ht="15.75" customHeight="1" x14ac:dyDescent="0.2">
      <c r="A579" s="300"/>
      <c r="B579" s="301"/>
      <c r="C579" s="300"/>
      <c r="D579" s="300"/>
      <c r="E579" s="300"/>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spans="1:26" ht="15.75" customHeight="1" x14ac:dyDescent="0.2">
      <c r="A580" s="300"/>
      <c r="B580" s="301"/>
      <c r="C580" s="300"/>
      <c r="D580" s="300"/>
      <c r="E580" s="300"/>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spans="1:26" ht="15.75" customHeight="1" x14ac:dyDescent="0.2">
      <c r="A581" s="300"/>
      <c r="B581" s="301"/>
      <c r="C581" s="300"/>
      <c r="D581" s="300"/>
      <c r="E581" s="300"/>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spans="1:26" ht="15.75" customHeight="1" x14ac:dyDescent="0.2">
      <c r="A582" s="300"/>
      <c r="B582" s="301"/>
      <c r="C582" s="300"/>
      <c r="D582" s="300"/>
      <c r="E582" s="300"/>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spans="1:26" ht="15.75" customHeight="1" x14ac:dyDescent="0.2">
      <c r="A583" s="300"/>
      <c r="B583" s="301"/>
      <c r="C583" s="300"/>
      <c r="D583" s="300"/>
      <c r="E583" s="300"/>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spans="1:26" ht="15.75" customHeight="1" x14ac:dyDescent="0.2">
      <c r="A584" s="300"/>
      <c r="B584" s="301"/>
      <c r="C584" s="300"/>
      <c r="D584" s="300"/>
      <c r="E584" s="300"/>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spans="1:26" ht="15.75" customHeight="1" x14ac:dyDescent="0.2">
      <c r="A585" s="300"/>
      <c r="B585" s="301"/>
      <c r="C585" s="300"/>
      <c r="D585" s="300"/>
      <c r="E585" s="300"/>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spans="1:26" ht="15.75" customHeight="1" x14ac:dyDescent="0.2">
      <c r="A586" s="300"/>
      <c r="B586" s="301"/>
      <c r="C586" s="300"/>
      <c r="D586" s="300"/>
      <c r="E586" s="300"/>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spans="1:26" ht="15.75" customHeight="1" x14ac:dyDescent="0.2">
      <c r="A587" s="300"/>
      <c r="B587" s="301"/>
      <c r="C587" s="300"/>
      <c r="D587" s="300"/>
      <c r="E587" s="300"/>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spans="1:26" ht="15.75" customHeight="1" x14ac:dyDescent="0.2">
      <c r="A588" s="300"/>
      <c r="B588" s="301"/>
      <c r="C588" s="300"/>
      <c r="D588" s="300"/>
      <c r="E588" s="300"/>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spans="1:26" ht="15.75" customHeight="1" x14ac:dyDescent="0.2">
      <c r="A589" s="300"/>
      <c r="B589" s="301"/>
      <c r="C589" s="300"/>
      <c r="D589" s="300"/>
      <c r="E589" s="300"/>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spans="1:26" ht="15.75" customHeight="1" x14ac:dyDescent="0.2">
      <c r="A590" s="300"/>
      <c r="B590" s="301"/>
      <c r="C590" s="300"/>
      <c r="D590" s="300"/>
      <c r="E590" s="300"/>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spans="1:26" ht="15.75" customHeight="1" x14ac:dyDescent="0.2">
      <c r="A591" s="300"/>
      <c r="B591" s="301"/>
      <c r="C591" s="300"/>
      <c r="D591" s="300"/>
      <c r="E591" s="300"/>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spans="1:26" ht="15.75" customHeight="1" x14ac:dyDescent="0.2">
      <c r="A592" s="300"/>
      <c r="B592" s="301"/>
      <c r="C592" s="300"/>
      <c r="D592" s="300"/>
      <c r="E592" s="300"/>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spans="1:26" ht="15.75" customHeight="1" x14ac:dyDescent="0.2">
      <c r="A593" s="300"/>
      <c r="B593" s="301"/>
      <c r="C593" s="300"/>
      <c r="D593" s="300"/>
      <c r="E593" s="300"/>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spans="1:26" ht="15.75" customHeight="1" x14ac:dyDescent="0.2">
      <c r="A594" s="300"/>
      <c r="B594" s="301"/>
      <c r="C594" s="300"/>
      <c r="D594" s="300"/>
      <c r="E594" s="300"/>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spans="1:26" ht="15.75" customHeight="1" x14ac:dyDescent="0.2">
      <c r="A595" s="300"/>
      <c r="B595" s="301"/>
      <c r="C595" s="300"/>
      <c r="D595" s="300"/>
      <c r="E595" s="300"/>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spans="1:26" ht="15.75" customHeight="1" x14ac:dyDescent="0.2">
      <c r="A596" s="300"/>
      <c r="B596" s="301"/>
      <c r="C596" s="300"/>
      <c r="D596" s="300"/>
      <c r="E596" s="300"/>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spans="1:26" ht="15.75" customHeight="1" x14ac:dyDescent="0.2">
      <c r="A597" s="300"/>
      <c r="B597" s="301"/>
      <c r="C597" s="300"/>
      <c r="D597" s="300"/>
      <c r="E597" s="300"/>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spans="1:26" ht="15.75" customHeight="1" x14ac:dyDescent="0.2">
      <c r="A598" s="300"/>
      <c r="B598" s="301"/>
      <c r="C598" s="300"/>
      <c r="D598" s="300"/>
      <c r="E598" s="300"/>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spans="1:26" ht="15.75" customHeight="1" x14ac:dyDescent="0.2">
      <c r="A599" s="300"/>
      <c r="B599" s="301"/>
      <c r="C599" s="300"/>
      <c r="D599" s="300"/>
      <c r="E599" s="300"/>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spans="1:26" ht="15.75" customHeight="1" x14ac:dyDescent="0.2">
      <c r="A600" s="300"/>
      <c r="B600" s="301"/>
      <c r="C600" s="300"/>
      <c r="D600" s="300"/>
      <c r="E600" s="300"/>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spans="1:26" ht="15.75" customHeight="1" x14ac:dyDescent="0.2">
      <c r="A601" s="300"/>
      <c r="B601" s="301"/>
      <c r="C601" s="300"/>
      <c r="D601" s="300"/>
      <c r="E601" s="300"/>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spans="1:26" ht="15.75" customHeight="1" x14ac:dyDescent="0.2">
      <c r="A602" s="300"/>
      <c r="B602" s="301"/>
      <c r="C602" s="300"/>
      <c r="D602" s="300"/>
      <c r="E602" s="300"/>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spans="1:26" ht="15.75" customHeight="1" x14ac:dyDescent="0.2">
      <c r="A603" s="300"/>
      <c r="B603" s="301"/>
      <c r="C603" s="300"/>
      <c r="D603" s="300"/>
      <c r="E603" s="300"/>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spans="1:26" ht="15.75" customHeight="1" x14ac:dyDescent="0.2">
      <c r="A604" s="300"/>
      <c r="B604" s="301"/>
      <c r="C604" s="300"/>
      <c r="D604" s="300"/>
      <c r="E604" s="300"/>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spans="1:26" ht="15.75" customHeight="1" x14ac:dyDescent="0.2">
      <c r="A605" s="300"/>
      <c r="B605" s="301"/>
      <c r="C605" s="300"/>
      <c r="D605" s="300"/>
      <c r="E605" s="300"/>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spans="1:26" ht="15.75" customHeight="1" x14ac:dyDescent="0.2">
      <c r="A606" s="300"/>
      <c r="B606" s="301"/>
      <c r="C606" s="300"/>
      <c r="D606" s="300"/>
      <c r="E606" s="300"/>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spans="1:26" ht="15.75" customHeight="1" x14ac:dyDescent="0.2">
      <c r="A607" s="300"/>
      <c r="B607" s="301"/>
      <c r="C607" s="300"/>
      <c r="D607" s="300"/>
      <c r="E607" s="300"/>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spans="1:26" ht="15.75" customHeight="1" x14ac:dyDescent="0.2">
      <c r="A608" s="300"/>
      <c r="B608" s="301"/>
      <c r="C608" s="300"/>
      <c r="D608" s="300"/>
      <c r="E608" s="300"/>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spans="1:26" ht="15.75" customHeight="1" x14ac:dyDescent="0.2">
      <c r="A609" s="300"/>
      <c r="B609" s="301"/>
      <c r="C609" s="300"/>
      <c r="D609" s="300"/>
      <c r="E609" s="300"/>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spans="1:26" ht="15.75" customHeight="1" x14ac:dyDescent="0.2">
      <c r="A610" s="300"/>
      <c r="B610" s="301"/>
      <c r="C610" s="300"/>
      <c r="D610" s="300"/>
      <c r="E610" s="300"/>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spans="1:26" ht="15.75" customHeight="1" x14ac:dyDescent="0.2">
      <c r="A611" s="300"/>
      <c r="B611" s="301"/>
      <c r="C611" s="300"/>
      <c r="D611" s="300"/>
      <c r="E611" s="300"/>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spans="1:26" ht="15.75" customHeight="1" x14ac:dyDescent="0.2">
      <c r="A612" s="300"/>
      <c r="B612" s="301"/>
      <c r="C612" s="300"/>
      <c r="D612" s="300"/>
      <c r="E612" s="300"/>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spans="1:26" ht="15.75" customHeight="1" x14ac:dyDescent="0.2">
      <c r="A613" s="300"/>
      <c r="B613" s="301"/>
      <c r="C613" s="300"/>
      <c r="D613" s="300"/>
      <c r="E613" s="300"/>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spans="1:26" ht="15.75" customHeight="1" x14ac:dyDescent="0.2">
      <c r="A614" s="300"/>
      <c r="B614" s="301"/>
      <c r="C614" s="300"/>
      <c r="D614" s="300"/>
      <c r="E614" s="300"/>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spans="1:26" ht="15.75" customHeight="1" x14ac:dyDescent="0.2">
      <c r="A615" s="300"/>
      <c r="B615" s="301"/>
      <c r="C615" s="300"/>
      <c r="D615" s="300"/>
      <c r="E615" s="300"/>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spans="1:26" ht="15.75" customHeight="1" x14ac:dyDescent="0.2">
      <c r="A616" s="300"/>
      <c r="B616" s="301"/>
      <c r="C616" s="300"/>
      <c r="D616" s="300"/>
      <c r="E616" s="300"/>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spans="1:26" ht="15.75" customHeight="1" x14ac:dyDescent="0.2">
      <c r="A617" s="300"/>
      <c r="B617" s="301"/>
      <c r="C617" s="300"/>
      <c r="D617" s="300"/>
      <c r="E617" s="300"/>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spans="1:26" ht="15.75" customHeight="1" x14ac:dyDescent="0.2">
      <c r="A618" s="300"/>
      <c r="B618" s="301"/>
      <c r="C618" s="300"/>
      <c r="D618" s="300"/>
      <c r="E618" s="300"/>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spans="1:26" ht="15.75" customHeight="1" x14ac:dyDescent="0.2">
      <c r="A619" s="300"/>
      <c r="B619" s="301"/>
      <c r="C619" s="300"/>
      <c r="D619" s="300"/>
      <c r="E619" s="300"/>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spans="1:26" ht="15.75" customHeight="1" x14ac:dyDescent="0.2">
      <c r="A620" s="300"/>
      <c r="B620" s="301"/>
      <c r="C620" s="300"/>
      <c r="D620" s="300"/>
      <c r="E620" s="300"/>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spans="1:26" ht="15.75" customHeight="1" x14ac:dyDescent="0.2">
      <c r="A621" s="300"/>
      <c r="B621" s="301"/>
      <c r="C621" s="300"/>
      <c r="D621" s="300"/>
      <c r="E621" s="300"/>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spans="1:26" ht="15.75" customHeight="1" x14ac:dyDescent="0.2">
      <c r="A622" s="300"/>
      <c r="B622" s="301"/>
      <c r="C622" s="300"/>
      <c r="D622" s="300"/>
      <c r="E622" s="300"/>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spans="1:26" ht="15.75" customHeight="1" x14ac:dyDescent="0.2">
      <c r="A623" s="300"/>
      <c r="B623" s="301"/>
      <c r="C623" s="300"/>
      <c r="D623" s="300"/>
      <c r="E623" s="300"/>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spans="1:26" ht="15.75" customHeight="1" x14ac:dyDescent="0.2">
      <c r="A624" s="300"/>
      <c r="B624" s="301"/>
      <c r="C624" s="300"/>
      <c r="D624" s="300"/>
      <c r="E624" s="300"/>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spans="1:26" ht="15.75" customHeight="1" x14ac:dyDescent="0.2">
      <c r="A625" s="300"/>
      <c r="B625" s="301"/>
      <c r="C625" s="300"/>
      <c r="D625" s="300"/>
      <c r="E625" s="300"/>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spans="1:26" ht="15.75" customHeight="1" x14ac:dyDescent="0.2">
      <c r="A626" s="300"/>
      <c r="B626" s="301"/>
      <c r="C626" s="300"/>
      <c r="D626" s="300"/>
      <c r="E626" s="300"/>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spans="1:26" ht="15.75" customHeight="1" x14ac:dyDescent="0.2">
      <c r="A627" s="300"/>
      <c r="B627" s="301"/>
      <c r="C627" s="300"/>
      <c r="D627" s="300"/>
      <c r="E627" s="300"/>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spans="1:26" ht="15.75" customHeight="1" x14ac:dyDescent="0.2">
      <c r="A628" s="300"/>
      <c r="B628" s="301"/>
      <c r="C628" s="300"/>
      <c r="D628" s="300"/>
      <c r="E628" s="300"/>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spans="1:26" ht="15.75" customHeight="1" x14ac:dyDescent="0.2">
      <c r="A629" s="300"/>
      <c r="B629" s="301"/>
      <c r="C629" s="300"/>
      <c r="D629" s="300"/>
      <c r="E629" s="300"/>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spans="1:26" ht="15.75" customHeight="1" x14ac:dyDescent="0.2">
      <c r="A630" s="300"/>
      <c r="B630" s="301"/>
      <c r="C630" s="300"/>
      <c r="D630" s="300"/>
      <c r="E630" s="300"/>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spans="1:26" ht="15.75" customHeight="1" x14ac:dyDescent="0.2">
      <c r="A631" s="300"/>
      <c r="B631" s="301"/>
      <c r="C631" s="300"/>
      <c r="D631" s="300"/>
      <c r="E631" s="300"/>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spans="1:26" ht="15.75" customHeight="1" x14ac:dyDescent="0.2">
      <c r="A632" s="300"/>
      <c r="B632" s="301"/>
      <c r="C632" s="300"/>
      <c r="D632" s="300"/>
      <c r="E632" s="300"/>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spans="1:26" ht="15.75" customHeight="1" x14ac:dyDescent="0.2">
      <c r="A633" s="300"/>
      <c r="B633" s="301"/>
      <c r="C633" s="300"/>
      <c r="D633" s="300"/>
      <c r="E633" s="300"/>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spans="1:26" ht="15.75" customHeight="1" x14ac:dyDescent="0.2">
      <c r="A634" s="300"/>
      <c r="B634" s="301"/>
      <c r="C634" s="300"/>
      <c r="D634" s="300"/>
      <c r="E634" s="300"/>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spans="1:26" ht="15.75" customHeight="1" x14ac:dyDescent="0.2">
      <c r="A635" s="300"/>
      <c r="B635" s="301"/>
      <c r="C635" s="300"/>
      <c r="D635" s="300"/>
      <c r="E635" s="300"/>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spans="1:26" ht="15.75" customHeight="1" x14ac:dyDescent="0.2">
      <c r="A636" s="300"/>
      <c r="B636" s="301"/>
      <c r="C636" s="300"/>
      <c r="D636" s="300"/>
      <c r="E636" s="300"/>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spans="1:26" ht="15.75" customHeight="1" x14ac:dyDescent="0.2">
      <c r="A637" s="300"/>
      <c r="B637" s="301"/>
      <c r="C637" s="300"/>
      <c r="D637" s="300"/>
      <c r="E637" s="300"/>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spans="1:26" ht="15.75" customHeight="1" x14ac:dyDescent="0.2">
      <c r="A638" s="300"/>
      <c r="B638" s="301"/>
      <c r="C638" s="300"/>
      <c r="D638" s="300"/>
      <c r="E638" s="300"/>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spans="1:26" ht="15.75" customHeight="1" x14ac:dyDescent="0.2">
      <c r="A639" s="300"/>
      <c r="B639" s="301"/>
      <c r="C639" s="300"/>
      <c r="D639" s="300"/>
      <c r="E639" s="300"/>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spans="1:26" ht="15.75" customHeight="1" x14ac:dyDescent="0.2">
      <c r="A640" s="300"/>
      <c r="B640" s="301"/>
      <c r="C640" s="300"/>
      <c r="D640" s="300"/>
      <c r="E640" s="300"/>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spans="1:26" ht="15.75" customHeight="1" x14ac:dyDescent="0.2">
      <c r="A641" s="300"/>
      <c r="B641" s="301"/>
      <c r="C641" s="300"/>
      <c r="D641" s="300"/>
      <c r="E641" s="300"/>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spans="1:26" ht="15.75" customHeight="1" x14ac:dyDescent="0.2">
      <c r="A642" s="300"/>
      <c r="B642" s="301"/>
      <c r="C642" s="300"/>
      <c r="D642" s="300"/>
      <c r="E642" s="300"/>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spans="1:26" ht="15.75" customHeight="1" x14ac:dyDescent="0.2">
      <c r="A643" s="300"/>
      <c r="B643" s="301"/>
      <c r="C643" s="300"/>
      <c r="D643" s="300"/>
      <c r="E643" s="300"/>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spans="1:26" ht="15.75" customHeight="1" x14ac:dyDescent="0.2">
      <c r="A644" s="300"/>
      <c r="B644" s="301"/>
      <c r="C644" s="300"/>
      <c r="D644" s="300"/>
      <c r="E644" s="300"/>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spans="1:26" ht="15.75" customHeight="1" x14ac:dyDescent="0.2">
      <c r="A645" s="300"/>
      <c r="B645" s="301"/>
      <c r="C645" s="300"/>
      <c r="D645" s="300"/>
      <c r="E645" s="300"/>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spans="1:26" ht="15.75" customHeight="1" x14ac:dyDescent="0.2">
      <c r="A646" s="300"/>
      <c r="B646" s="301"/>
      <c r="C646" s="300"/>
      <c r="D646" s="300"/>
      <c r="E646" s="300"/>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spans="1:26" ht="15.75" customHeight="1" x14ac:dyDescent="0.2">
      <c r="A647" s="300"/>
      <c r="B647" s="301"/>
      <c r="C647" s="300"/>
      <c r="D647" s="300"/>
      <c r="E647" s="300"/>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spans="1:26" ht="15.75" customHeight="1" x14ac:dyDescent="0.2">
      <c r="A648" s="300"/>
      <c r="B648" s="301"/>
      <c r="C648" s="300"/>
      <c r="D648" s="300"/>
      <c r="E648" s="300"/>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spans="1:26" ht="15.75" customHeight="1" x14ac:dyDescent="0.2">
      <c r="A649" s="300"/>
      <c r="B649" s="301"/>
      <c r="C649" s="300"/>
      <c r="D649" s="300"/>
      <c r="E649" s="300"/>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spans="1:26" ht="15.75" customHeight="1" x14ac:dyDescent="0.2">
      <c r="A650" s="300"/>
      <c r="B650" s="301"/>
      <c r="C650" s="300"/>
      <c r="D650" s="300"/>
      <c r="E650" s="300"/>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spans="1:26" ht="15.75" customHeight="1" x14ac:dyDescent="0.2">
      <c r="A651" s="300"/>
      <c r="B651" s="301"/>
      <c r="C651" s="300"/>
      <c r="D651" s="300"/>
      <c r="E651" s="300"/>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spans="1:26" ht="15.75" customHeight="1" x14ac:dyDescent="0.2">
      <c r="A652" s="300"/>
      <c r="B652" s="301"/>
      <c r="C652" s="300"/>
      <c r="D652" s="300"/>
      <c r="E652" s="300"/>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spans="1:26" ht="15.75" customHeight="1" x14ac:dyDescent="0.2">
      <c r="A653" s="300"/>
      <c r="B653" s="301"/>
      <c r="C653" s="300"/>
      <c r="D653" s="300"/>
      <c r="E653" s="300"/>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spans="1:26" ht="15.75" customHeight="1" x14ac:dyDescent="0.2">
      <c r="A654" s="300"/>
      <c r="B654" s="301"/>
      <c r="C654" s="300"/>
      <c r="D654" s="300"/>
      <c r="E654" s="300"/>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spans="1:26" ht="15.75" customHeight="1" x14ac:dyDescent="0.2">
      <c r="A655" s="300"/>
      <c r="B655" s="301"/>
      <c r="C655" s="300"/>
      <c r="D655" s="300"/>
      <c r="E655" s="300"/>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spans="1:26" ht="15.75" customHeight="1" x14ac:dyDescent="0.2">
      <c r="A656" s="300"/>
      <c r="B656" s="301"/>
      <c r="C656" s="300"/>
      <c r="D656" s="300"/>
      <c r="E656" s="300"/>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spans="1:26" ht="15.75" customHeight="1" x14ac:dyDescent="0.2">
      <c r="A657" s="300"/>
      <c r="B657" s="301"/>
      <c r="C657" s="300"/>
      <c r="D657" s="300"/>
      <c r="E657" s="300"/>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spans="1:26" ht="15.75" customHeight="1" x14ac:dyDescent="0.2">
      <c r="A658" s="300"/>
      <c r="B658" s="301"/>
      <c r="C658" s="300"/>
      <c r="D658" s="300"/>
      <c r="E658" s="300"/>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spans="1:26" ht="15.75" customHeight="1" x14ac:dyDescent="0.2">
      <c r="A659" s="300"/>
      <c r="B659" s="301"/>
      <c r="C659" s="300"/>
      <c r="D659" s="300"/>
      <c r="E659" s="300"/>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spans="1:26" ht="15.75" customHeight="1" x14ac:dyDescent="0.2">
      <c r="A660" s="300"/>
      <c r="B660" s="301"/>
      <c r="C660" s="300"/>
      <c r="D660" s="300"/>
      <c r="E660" s="300"/>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spans="1:26" ht="15.75" customHeight="1" x14ac:dyDescent="0.2">
      <c r="A661" s="300"/>
      <c r="B661" s="301"/>
      <c r="C661" s="300"/>
      <c r="D661" s="300"/>
      <c r="E661" s="300"/>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spans="1:26" ht="15.75" customHeight="1" x14ac:dyDescent="0.2">
      <c r="A662" s="300"/>
      <c r="B662" s="301"/>
      <c r="C662" s="300"/>
      <c r="D662" s="300"/>
      <c r="E662" s="300"/>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spans="1:26" ht="15.75" customHeight="1" x14ac:dyDescent="0.2">
      <c r="A663" s="300"/>
      <c r="B663" s="301"/>
      <c r="C663" s="300"/>
      <c r="D663" s="300"/>
      <c r="E663" s="300"/>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spans="1:26" ht="15.75" customHeight="1" x14ac:dyDescent="0.2">
      <c r="A664" s="300"/>
      <c r="B664" s="301"/>
      <c r="C664" s="300"/>
      <c r="D664" s="300"/>
      <c r="E664" s="300"/>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spans="1:26" ht="15.75" customHeight="1" x14ac:dyDescent="0.2">
      <c r="A665" s="300"/>
      <c r="B665" s="301"/>
      <c r="C665" s="300"/>
      <c r="D665" s="300"/>
      <c r="E665" s="300"/>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spans="1:26" ht="15.75" customHeight="1" x14ac:dyDescent="0.2">
      <c r="A666" s="300"/>
      <c r="B666" s="301"/>
      <c r="C666" s="300"/>
      <c r="D666" s="300"/>
      <c r="E666" s="300"/>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spans="1:26" ht="15.75" customHeight="1" x14ac:dyDescent="0.2">
      <c r="A667" s="300"/>
      <c r="B667" s="301"/>
      <c r="C667" s="300"/>
      <c r="D667" s="300"/>
      <c r="E667" s="300"/>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spans="1:26" ht="15.75" customHeight="1" x14ac:dyDescent="0.2">
      <c r="A668" s="300"/>
      <c r="B668" s="301"/>
      <c r="C668" s="300"/>
      <c r="D668" s="300"/>
      <c r="E668" s="300"/>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spans="1:26" ht="15.75" customHeight="1" x14ac:dyDescent="0.2">
      <c r="A669" s="300"/>
      <c r="B669" s="301"/>
      <c r="C669" s="300"/>
      <c r="D669" s="300"/>
      <c r="E669" s="300"/>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spans="1:26" ht="15.75" customHeight="1" x14ac:dyDescent="0.2">
      <c r="A670" s="300"/>
      <c r="B670" s="301"/>
      <c r="C670" s="300"/>
      <c r="D670" s="300"/>
      <c r="E670" s="300"/>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spans="1:26" ht="15.75" customHeight="1" x14ac:dyDescent="0.2">
      <c r="A671" s="300"/>
      <c r="B671" s="301"/>
      <c r="C671" s="300"/>
      <c r="D671" s="300"/>
      <c r="E671" s="300"/>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spans="1:26" ht="15.75" customHeight="1" x14ac:dyDescent="0.2">
      <c r="A672" s="300"/>
      <c r="B672" s="301"/>
      <c r="C672" s="300"/>
      <c r="D672" s="300"/>
      <c r="E672" s="300"/>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spans="1:26" ht="15.75" customHeight="1" x14ac:dyDescent="0.2">
      <c r="A673" s="300"/>
      <c r="B673" s="301"/>
      <c r="C673" s="300"/>
      <c r="D673" s="300"/>
      <c r="E673" s="300"/>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spans="1:26" ht="15.75" customHeight="1" x14ac:dyDescent="0.2">
      <c r="A674" s="300"/>
      <c r="B674" s="301"/>
      <c r="C674" s="300"/>
      <c r="D674" s="300"/>
      <c r="E674" s="300"/>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spans="1:26" ht="15.75" customHeight="1" x14ac:dyDescent="0.2">
      <c r="A675" s="300"/>
      <c r="B675" s="301"/>
      <c r="C675" s="300"/>
      <c r="D675" s="300"/>
      <c r="E675" s="300"/>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spans="1:26" ht="15.75" customHeight="1" x14ac:dyDescent="0.2">
      <c r="A676" s="300"/>
      <c r="B676" s="301"/>
      <c r="C676" s="300"/>
      <c r="D676" s="300"/>
      <c r="E676" s="300"/>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spans="1:26" ht="15.75" customHeight="1" x14ac:dyDescent="0.2">
      <c r="A677" s="300"/>
      <c r="B677" s="301"/>
      <c r="C677" s="300"/>
      <c r="D677" s="300"/>
      <c r="E677" s="300"/>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spans="1:26" ht="15.75" customHeight="1" x14ac:dyDescent="0.2">
      <c r="A678" s="300"/>
      <c r="B678" s="301"/>
      <c r="C678" s="300"/>
      <c r="D678" s="300"/>
      <c r="E678" s="300"/>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spans="1:26" ht="15.75" customHeight="1" x14ac:dyDescent="0.2">
      <c r="A679" s="300"/>
      <c r="B679" s="301"/>
      <c r="C679" s="300"/>
      <c r="D679" s="300"/>
      <c r="E679" s="300"/>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spans="1:26" ht="15.75" customHeight="1" x14ac:dyDescent="0.2">
      <c r="A680" s="300"/>
      <c r="B680" s="301"/>
      <c r="C680" s="300"/>
      <c r="D680" s="300"/>
      <c r="E680" s="300"/>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spans="1:26" ht="15.75" customHeight="1" x14ac:dyDescent="0.2">
      <c r="A681" s="300"/>
      <c r="B681" s="301"/>
      <c r="C681" s="300"/>
      <c r="D681" s="300"/>
      <c r="E681" s="300"/>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spans="1:26" ht="15.75" customHeight="1" x14ac:dyDescent="0.2">
      <c r="A682" s="300"/>
      <c r="B682" s="301"/>
      <c r="C682" s="300"/>
      <c r="D682" s="300"/>
      <c r="E682" s="300"/>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spans="1:26" ht="15.75" customHeight="1" x14ac:dyDescent="0.2">
      <c r="A683" s="300"/>
      <c r="B683" s="301"/>
      <c r="C683" s="300"/>
      <c r="D683" s="300"/>
      <c r="E683" s="300"/>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spans="1:26" ht="15.75" customHeight="1" x14ac:dyDescent="0.2">
      <c r="A684" s="300"/>
      <c r="B684" s="301"/>
      <c r="C684" s="300"/>
      <c r="D684" s="300"/>
      <c r="E684" s="300"/>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spans="1:26" ht="15.75" customHeight="1" x14ac:dyDescent="0.2">
      <c r="A685" s="300"/>
      <c r="B685" s="301"/>
      <c r="C685" s="300"/>
      <c r="D685" s="300"/>
      <c r="E685" s="300"/>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spans="1:26" ht="15.75" customHeight="1" x14ac:dyDescent="0.2">
      <c r="A686" s="300"/>
      <c r="B686" s="301"/>
      <c r="C686" s="300"/>
      <c r="D686" s="300"/>
      <c r="E686" s="300"/>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spans="1:26" ht="15.75" customHeight="1" x14ac:dyDescent="0.2">
      <c r="A687" s="300"/>
      <c r="B687" s="301"/>
      <c r="C687" s="300"/>
      <c r="D687" s="300"/>
      <c r="E687" s="300"/>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spans="1:26" ht="15.75" customHeight="1" x14ac:dyDescent="0.2">
      <c r="A688" s="300"/>
      <c r="B688" s="301"/>
      <c r="C688" s="300"/>
      <c r="D688" s="300"/>
      <c r="E688" s="300"/>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spans="1:26" ht="15.75" customHeight="1" x14ac:dyDescent="0.2">
      <c r="A689" s="300"/>
      <c r="B689" s="301"/>
      <c r="C689" s="300"/>
      <c r="D689" s="300"/>
      <c r="E689" s="300"/>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spans="1:26" ht="15.75" customHeight="1" x14ac:dyDescent="0.2">
      <c r="A690" s="300"/>
      <c r="B690" s="301"/>
      <c r="C690" s="300"/>
      <c r="D690" s="300"/>
      <c r="E690" s="300"/>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spans="1:26" ht="15.75" customHeight="1" x14ac:dyDescent="0.2">
      <c r="A691" s="300"/>
      <c r="B691" s="301"/>
      <c r="C691" s="300"/>
      <c r="D691" s="300"/>
      <c r="E691" s="300"/>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spans="1:26" ht="15.75" customHeight="1" x14ac:dyDescent="0.2">
      <c r="A692" s="300"/>
      <c r="B692" s="301"/>
      <c r="C692" s="300"/>
      <c r="D692" s="300"/>
      <c r="E692" s="300"/>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spans="1:26" ht="15.75" customHeight="1" x14ac:dyDescent="0.2">
      <c r="A693" s="300"/>
      <c r="B693" s="301"/>
      <c r="C693" s="300"/>
      <c r="D693" s="300"/>
      <c r="E693" s="300"/>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spans="1:26" ht="15.75" customHeight="1" x14ac:dyDescent="0.2">
      <c r="A694" s="300"/>
      <c r="B694" s="301"/>
      <c r="C694" s="300"/>
      <c r="D694" s="300"/>
      <c r="E694" s="300"/>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spans="1:26" ht="15.75" customHeight="1" x14ac:dyDescent="0.2">
      <c r="A695" s="300"/>
      <c r="B695" s="301"/>
      <c r="C695" s="300"/>
      <c r="D695" s="300"/>
      <c r="E695" s="300"/>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spans="1:26" ht="15.75" customHeight="1" x14ac:dyDescent="0.2">
      <c r="A696" s="300"/>
      <c r="B696" s="301"/>
      <c r="C696" s="300"/>
      <c r="D696" s="300"/>
      <c r="E696" s="300"/>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spans="1:26" ht="15.75" customHeight="1" x14ac:dyDescent="0.2">
      <c r="A697" s="300"/>
      <c r="B697" s="301"/>
      <c r="C697" s="300"/>
      <c r="D697" s="300"/>
      <c r="E697" s="300"/>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spans="1:26" ht="15.75" customHeight="1" x14ac:dyDescent="0.2">
      <c r="A698" s="300"/>
      <c r="B698" s="301"/>
      <c r="C698" s="300"/>
      <c r="D698" s="300"/>
      <c r="E698" s="300"/>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spans="1:26" ht="15.75" customHeight="1" x14ac:dyDescent="0.2">
      <c r="A699" s="300"/>
      <c r="B699" s="301"/>
      <c r="C699" s="300"/>
      <c r="D699" s="300"/>
      <c r="E699" s="300"/>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spans="1:26" ht="15.75" customHeight="1" x14ac:dyDescent="0.2">
      <c r="A700" s="300"/>
      <c r="B700" s="301"/>
      <c r="C700" s="300"/>
      <c r="D700" s="300"/>
      <c r="E700" s="300"/>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spans="1:26" ht="15.75" customHeight="1" x14ac:dyDescent="0.2">
      <c r="A701" s="300"/>
      <c r="B701" s="301"/>
      <c r="C701" s="300"/>
      <c r="D701" s="300"/>
      <c r="E701" s="300"/>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spans="1:26" ht="15.75" customHeight="1" x14ac:dyDescent="0.2">
      <c r="A702" s="300"/>
      <c r="B702" s="301"/>
      <c r="C702" s="300"/>
      <c r="D702" s="300"/>
      <c r="E702" s="300"/>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spans="1:26" ht="15.75" customHeight="1" x14ac:dyDescent="0.2">
      <c r="A703" s="300"/>
      <c r="B703" s="301"/>
      <c r="C703" s="300"/>
      <c r="D703" s="300"/>
      <c r="E703" s="300"/>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spans="1:26" ht="15.75" customHeight="1" x14ac:dyDescent="0.2">
      <c r="A704" s="300"/>
      <c r="B704" s="301"/>
      <c r="C704" s="300"/>
      <c r="D704" s="300"/>
      <c r="E704" s="300"/>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spans="1:26" ht="15.75" customHeight="1" x14ac:dyDescent="0.2">
      <c r="A705" s="300"/>
      <c r="B705" s="301"/>
      <c r="C705" s="300"/>
      <c r="D705" s="300"/>
      <c r="E705" s="300"/>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spans="1:26" ht="15.75" customHeight="1" x14ac:dyDescent="0.2">
      <c r="A706" s="300"/>
      <c r="B706" s="301"/>
      <c r="C706" s="300"/>
      <c r="D706" s="300"/>
      <c r="E706" s="300"/>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spans="1:26" ht="15.75" customHeight="1" x14ac:dyDescent="0.2">
      <c r="A707" s="300"/>
      <c r="B707" s="301"/>
      <c r="C707" s="300"/>
      <c r="D707" s="300"/>
      <c r="E707" s="300"/>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spans="1:26" ht="15.75" customHeight="1" x14ac:dyDescent="0.2">
      <c r="A708" s="300"/>
      <c r="B708" s="301"/>
      <c r="C708" s="300"/>
      <c r="D708" s="300"/>
      <c r="E708" s="300"/>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spans="1:26" ht="15.75" customHeight="1" x14ac:dyDescent="0.2">
      <c r="A709" s="300"/>
      <c r="B709" s="301"/>
      <c r="C709" s="300"/>
      <c r="D709" s="300"/>
      <c r="E709" s="300"/>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spans="1:26" ht="15.75" customHeight="1" x14ac:dyDescent="0.2">
      <c r="A710" s="300"/>
      <c r="B710" s="301"/>
      <c r="C710" s="300"/>
      <c r="D710" s="300"/>
      <c r="E710" s="300"/>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spans="1:26" ht="15.75" customHeight="1" x14ac:dyDescent="0.2">
      <c r="A711" s="300"/>
      <c r="B711" s="301"/>
      <c r="C711" s="300"/>
      <c r="D711" s="300"/>
      <c r="E711" s="300"/>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spans="1:26" ht="15.75" customHeight="1" x14ac:dyDescent="0.2">
      <c r="A712" s="300"/>
      <c r="B712" s="301"/>
      <c r="C712" s="300"/>
      <c r="D712" s="300"/>
      <c r="E712" s="300"/>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spans="1:26" ht="15.75" customHeight="1" x14ac:dyDescent="0.2">
      <c r="A713" s="300"/>
      <c r="B713" s="301"/>
      <c r="C713" s="300"/>
      <c r="D713" s="300"/>
      <c r="E713" s="300"/>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spans="1:26" ht="15.75" customHeight="1" x14ac:dyDescent="0.2">
      <c r="A714" s="300"/>
      <c r="B714" s="301"/>
      <c r="C714" s="300"/>
      <c r="D714" s="300"/>
      <c r="E714" s="300"/>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spans="1:26" ht="15.75" customHeight="1" x14ac:dyDescent="0.2">
      <c r="A715" s="300"/>
      <c r="B715" s="301"/>
      <c r="C715" s="300"/>
      <c r="D715" s="300"/>
      <c r="E715" s="300"/>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spans="1:26" ht="15.75" customHeight="1" x14ac:dyDescent="0.2">
      <c r="A716" s="300"/>
      <c r="B716" s="301"/>
      <c r="C716" s="300"/>
      <c r="D716" s="300"/>
      <c r="E716" s="300"/>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spans="1:26" ht="15.75" customHeight="1" x14ac:dyDescent="0.2">
      <c r="A717" s="300"/>
      <c r="B717" s="301"/>
      <c r="C717" s="300"/>
      <c r="D717" s="300"/>
      <c r="E717" s="300"/>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spans="1:26" ht="15.75" customHeight="1" x14ac:dyDescent="0.2">
      <c r="A718" s="300"/>
      <c r="B718" s="301"/>
      <c r="C718" s="300"/>
      <c r="D718" s="300"/>
      <c r="E718" s="300"/>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spans="1:26" ht="15.75" customHeight="1" x14ac:dyDescent="0.2">
      <c r="A719" s="300"/>
      <c r="B719" s="301"/>
      <c r="C719" s="300"/>
      <c r="D719" s="300"/>
      <c r="E719" s="300"/>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spans="1:26" ht="15.75" customHeight="1" x14ac:dyDescent="0.2">
      <c r="A720" s="300"/>
      <c r="B720" s="301"/>
      <c r="C720" s="300"/>
      <c r="D720" s="300"/>
      <c r="E720" s="300"/>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spans="1:26" ht="15.75" customHeight="1" x14ac:dyDescent="0.2">
      <c r="A721" s="300"/>
      <c r="B721" s="301"/>
      <c r="C721" s="300"/>
      <c r="D721" s="300"/>
      <c r="E721" s="300"/>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spans="1:26" ht="15.75" customHeight="1" x14ac:dyDescent="0.2">
      <c r="A722" s="300"/>
      <c r="B722" s="301"/>
      <c r="C722" s="300"/>
      <c r="D722" s="300"/>
      <c r="E722" s="300"/>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spans="1:26" ht="15.75" customHeight="1" x14ac:dyDescent="0.2">
      <c r="A723" s="300"/>
      <c r="B723" s="301"/>
      <c r="C723" s="300"/>
      <c r="D723" s="300"/>
      <c r="E723" s="300"/>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spans="1:26" ht="15.75" customHeight="1" x14ac:dyDescent="0.2">
      <c r="A724" s="300"/>
      <c r="B724" s="301"/>
      <c r="C724" s="300"/>
      <c r="D724" s="300"/>
      <c r="E724" s="300"/>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spans="1:26" ht="15.75" customHeight="1" x14ac:dyDescent="0.2">
      <c r="A725" s="300"/>
      <c r="B725" s="301"/>
      <c r="C725" s="300"/>
      <c r="D725" s="300"/>
      <c r="E725" s="300"/>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spans="1:26" ht="15.75" customHeight="1" x14ac:dyDescent="0.2">
      <c r="A726" s="300"/>
      <c r="B726" s="301"/>
      <c r="C726" s="300"/>
      <c r="D726" s="300"/>
      <c r="E726" s="300"/>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spans="1:26" ht="15.75" customHeight="1" x14ac:dyDescent="0.2">
      <c r="A727" s="300"/>
      <c r="B727" s="301"/>
      <c r="C727" s="300"/>
      <c r="D727" s="300"/>
      <c r="E727" s="300"/>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spans="1:26" ht="15.75" customHeight="1" x14ac:dyDescent="0.2">
      <c r="A728" s="300"/>
      <c r="B728" s="301"/>
      <c r="C728" s="300"/>
      <c r="D728" s="300"/>
      <c r="E728" s="300"/>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spans="1:26" ht="15.75" customHeight="1" x14ac:dyDescent="0.2">
      <c r="A729" s="300"/>
      <c r="B729" s="301"/>
      <c r="C729" s="300"/>
      <c r="D729" s="300"/>
      <c r="E729" s="300"/>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spans="1:26" ht="15.75" customHeight="1" x14ac:dyDescent="0.2">
      <c r="A730" s="300"/>
      <c r="B730" s="301"/>
      <c r="C730" s="300"/>
      <c r="D730" s="300"/>
      <c r="E730" s="300"/>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spans="1:26" ht="15.75" customHeight="1" x14ac:dyDescent="0.2">
      <c r="A731" s="300"/>
      <c r="B731" s="301"/>
      <c r="C731" s="300"/>
      <c r="D731" s="300"/>
      <c r="E731" s="300"/>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spans="1:26" ht="15.75" customHeight="1" x14ac:dyDescent="0.2">
      <c r="A732" s="300"/>
      <c r="B732" s="301"/>
      <c r="C732" s="300"/>
      <c r="D732" s="300"/>
      <c r="E732" s="300"/>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spans="1:26" ht="15.75" customHeight="1" x14ac:dyDescent="0.2">
      <c r="A733" s="300"/>
      <c r="B733" s="301"/>
      <c r="C733" s="300"/>
      <c r="D733" s="300"/>
      <c r="E733" s="300"/>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spans="1:26" ht="15.75" customHeight="1" x14ac:dyDescent="0.2">
      <c r="A734" s="300"/>
      <c r="B734" s="301"/>
      <c r="C734" s="300"/>
      <c r="D734" s="300"/>
      <c r="E734" s="300"/>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spans="1:26" ht="15.75" customHeight="1" x14ac:dyDescent="0.2">
      <c r="A735" s="300"/>
      <c r="B735" s="301"/>
      <c r="C735" s="300"/>
      <c r="D735" s="300"/>
      <c r="E735" s="300"/>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spans="1:26" ht="15.75" customHeight="1" x14ac:dyDescent="0.2">
      <c r="A736" s="300"/>
      <c r="B736" s="301"/>
      <c r="C736" s="300"/>
      <c r="D736" s="300"/>
      <c r="E736" s="300"/>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spans="1:26" ht="15.75" customHeight="1" x14ac:dyDescent="0.2">
      <c r="A737" s="300"/>
      <c r="B737" s="301"/>
      <c r="C737" s="300"/>
      <c r="D737" s="300"/>
      <c r="E737" s="300"/>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spans="1:26" ht="15.75" customHeight="1" x14ac:dyDescent="0.2">
      <c r="A738" s="300"/>
      <c r="B738" s="301"/>
      <c r="C738" s="300"/>
      <c r="D738" s="300"/>
      <c r="E738" s="300"/>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spans="1:26" ht="15.75" customHeight="1" x14ac:dyDescent="0.2">
      <c r="A739" s="300"/>
      <c r="B739" s="301"/>
      <c r="C739" s="300"/>
      <c r="D739" s="300"/>
      <c r="E739" s="300"/>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spans="1:26" ht="15.75" customHeight="1" x14ac:dyDescent="0.2">
      <c r="A740" s="300"/>
      <c r="B740" s="301"/>
      <c r="C740" s="300"/>
      <c r="D740" s="300"/>
      <c r="E740" s="300"/>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spans="1:26" ht="15.75" customHeight="1" x14ac:dyDescent="0.2">
      <c r="A741" s="300"/>
      <c r="B741" s="301"/>
      <c r="C741" s="300"/>
      <c r="D741" s="300"/>
      <c r="E741" s="300"/>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spans="1:26" ht="15.75" customHeight="1" x14ac:dyDescent="0.2">
      <c r="A742" s="300"/>
      <c r="B742" s="301"/>
      <c r="C742" s="300"/>
      <c r="D742" s="300"/>
      <c r="E742" s="300"/>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spans="1:26" ht="15.75" customHeight="1" x14ac:dyDescent="0.2">
      <c r="A743" s="300"/>
      <c r="B743" s="301"/>
      <c r="C743" s="300"/>
      <c r="D743" s="300"/>
      <c r="E743" s="300"/>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spans="1:26" ht="15.75" customHeight="1" x14ac:dyDescent="0.2">
      <c r="A744" s="300"/>
      <c r="B744" s="301"/>
      <c r="C744" s="300"/>
      <c r="D744" s="300"/>
      <c r="E744" s="300"/>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spans="1:26" ht="15.75" customHeight="1" x14ac:dyDescent="0.2">
      <c r="A745" s="300"/>
      <c r="B745" s="301"/>
      <c r="C745" s="300"/>
      <c r="D745" s="300"/>
      <c r="E745" s="300"/>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spans="1:26" ht="15.75" customHeight="1" x14ac:dyDescent="0.2">
      <c r="A746" s="300"/>
      <c r="B746" s="301"/>
      <c r="C746" s="300"/>
      <c r="D746" s="300"/>
      <c r="E746" s="300"/>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spans="1:26" ht="15.75" customHeight="1" x14ac:dyDescent="0.2">
      <c r="A747" s="300"/>
      <c r="B747" s="301"/>
      <c r="C747" s="300"/>
      <c r="D747" s="300"/>
      <c r="E747" s="300"/>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spans="1:26" ht="15.75" customHeight="1" x14ac:dyDescent="0.2">
      <c r="A748" s="300"/>
      <c r="B748" s="301"/>
      <c r="C748" s="300"/>
      <c r="D748" s="300"/>
      <c r="E748" s="300"/>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spans="1:26" ht="15.75" customHeight="1" x14ac:dyDescent="0.2">
      <c r="A749" s="300"/>
      <c r="B749" s="301"/>
      <c r="C749" s="300"/>
      <c r="D749" s="300"/>
      <c r="E749" s="300"/>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spans="1:26" ht="15.75" customHeight="1" x14ac:dyDescent="0.2">
      <c r="A750" s="300"/>
      <c r="B750" s="301"/>
      <c r="C750" s="300"/>
      <c r="D750" s="300"/>
      <c r="E750" s="300"/>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spans="1:26" ht="15.75" customHeight="1" x14ac:dyDescent="0.2">
      <c r="A751" s="300"/>
      <c r="B751" s="301"/>
      <c r="C751" s="300"/>
      <c r="D751" s="300"/>
      <c r="E751" s="300"/>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spans="1:26" ht="15.75" customHeight="1" x14ac:dyDescent="0.2">
      <c r="A752" s="300"/>
      <c r="B752" s="301"/>
      <c r="C752" s="300"/>
      <c r="D752" s="300"/>
      <c r="E752" s="300"/>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spans="1:26" ht="15.75" customHeight="1" x14ac:dyDescent="0.2">
      <c r="A753" s="300"/>
      <c r="B753" s="301"/>
      <c r="C753" s="300"/>
      <c r="D753" s="300"/>
      <c r="E753" s="300"/>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spans="1:26" ht="15.75" customHeight="1" x14ac:dyDescent="0.2">
      <c r="A754" s="300"/>
      <c r="B754" s="301"/>
      <c r="C754" s="300"/>
      <c r="D754" s="300"/>
      <c r="E754" s="300"/>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spans="1:26" ht="15.75" customHeight="1" x14ac:dyDescent="0.2">
      <c r="A755" s="300"/>
      <c r="B755" s="301"/>
      <c r="C755" s="300"/>
      <c r="D755" s="300"/>
      <c r="E755" s="300"/>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spans="1:26" ht="15.75" customHeight="1" x14ac:dyDescent="0.2">
      <c r="A756" s="300"/>
      <c r="B756" s="301"/>
      <c r="C756" s="300"/>
      <c r="D756" s="300"/>
      <c r="E756" s="300"/>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spans="1:26" ht="15.75" customHeight="1" x14ac:dyDescent="0.2">
      <c r="A757" s="300"/>
      <c r="B757" s="301"/>
      <c r="C757" s="300"/>
      <c r="D757" s="300"/>
      <c r="E757" s="300"/>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spans="1:26" ht="15.75" customHeight="1" x14ac:dyDescent="0.2">
      <c r="A758" s="300"/>
      <c r="B758" s="301"/>
      <c r="C758" s="300"/>
      <c r="D758" s="300"/>
      <c r="E758" s="300"/>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spans="1:26" ht="15.75" customHeight="1" x14ac:dyDescent="0.2">
      <c r="A759" s="300"/>
      <c r="B759" s="301"/>
      <c r="C759" s="300"/>
      <c r="D759" s="300"/>
      <c r="E759" s="300"/>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spans="1:26" ht="15.75" customHeight="1" x14ac:dyDescent="0.2">
      <c r="A760" s="300"/>
      <c r="B760" s="301"/>
      <c r="C760" s="300"/>
      <c r="D760" s="300"/>
      <c r="E760" s="300"/>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spans="1:26" ht="15.75" customHeight="1" x14ac:dyDescent="0.2">
      <c r="A761" s="300"/>
      <c r="B761" s="301"/>
      <c r="C761" s="300"/>
      <c r="D761" s="300"/>
      <c r="E761" s="300"/>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spans="1:26" ht="15.75" customHeight="1" x14ac:dyDescent="0.2">
      <c r="A762" s="300"/>
      <c r="B762" s="301"/>
      <c r="C762" s="300"/>
      <c r="D762" s="300"/>
      <c r="E762" s="300"/>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spans="1:26" ht="15.75" customHeight="1" x14ac:dyDescent="0.2">
      <c r="A763" s="300"/>
      <c r="B763" s="301"/>
      <c r="C763" s="300"/>
      <c r="D763" s="300"/>
      <c r="E763" s="300"/>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spans="1:26" ht="15.75" customHeight="1" x14ac:dyDescent="0.2">
      <c r="A764" s="300"/>
      <c r="B764" s="301"/>
      <c r="C764" s="300"/>
      <c r="D764" s="300"/>
      <c r="E764" s="300"/>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spans="1:26" ht="15.75" customHeight="1" x14ac:dyDescent="0.2">
      <c r="A765" s="300"/>
      <c r="B765" s="301"/>
      <c r="C765" s="300"/>
      <c r="D765" s="300"/>
      <c r="E765" s="300"/>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spans="1:26" ht="15.75" customHeight="1" x14ac:dyDescent="0.2">
      <c r="A766" s="300"/>
      <c r="B766" s="301"/>
      <c r="C766" s="300"/>
      <c r="D766" s="300"/>
      <c r="E766" s="300"/>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spans="1:26" ht="15.75" customHeight="1" x14ac:dyDescent="0.2">
      <c r="A767" s="300"/>
      <c r="B767" s="301"/>
      <c r="C767" s="300"/>
      <c r="D767" s="300"/>
      <c r="E767" s="300"/>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spans="1:26" ht="15.75" customHeight="1" x14ac:dyDescent="0.2">
      <c r="A768" s="300"/>
      <c r="B768" s="301"/>
      <c r="C768" s="300"/>
      <c r="D768" s="300"/>
      <c r="E768" s="300"/>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spans="1:26" ht="15.75" customHeight="1" x14ac:dyDescent="0.2">
      <c r="A769" s="300"/>
      <c r="B769" s="301"/>
      <c r="C769" s="300"/>
      <c r="D769" s="300"/>
      <c r="E769" s="300"/>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spans="1:26" ht="15.75" customHeight="1" x14ac:dyDescent="0.2">
      <c r="A770" s="300"/>
      <c r="B770" s="301"/>
      <c r="C770" s="300"/>
      <c r="D770" s="300"/>
      <c r="E770" s="300"/>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spans="1:26" ht="15.75" customHeight="1" x14ac:dyDescent="0.2">
      <c r="A771" s="300"/>
      <c r="B771" s="301"/>
      <c r="C771" s="300"/>
      <c r="D771" s="300"/>
      <c r="E771" s="300"/>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spans="1:26" ht="15.75" customHeight="1" x14ac:dyDescent="0.2">
      <c r="A772" s="300"/>
      <c r="B772" s="301"/>
      <c r="C772" s="300"/>
      <c r="D772" s="300"/>
      <c r="E772" s="300"/>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spans="1:26" ht="15.75" customHeight="1" x14ac:dyDescent="0.2">
      <c r="A773" s="300"/>
      <c r="B773" s="301"/>
      <c r="C773" s="300"/>
      <c r="D773" s="300"/>
      <c r="E773" s="300"/>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spans="1:26" ht="15.75" customHeight="1" x14ac:dyDescent="0.2">
      <c r="A774" s="300"/>
      <c r="B774" s="301"/>
      <c r="C774" s="300"/>
      <c r="D774" s="300"/>
      <c r="E774" s="300"/>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spans="1:26" ht="15.75" customHeight="1" x14ac:dyDescent="0.2">
      <c r="A775" s="300"/>
      <c r="B775" s="301"/>
      <c r="C775" s="300"/>
      <c r="D775" s="300"/>
      <c r="E775" s="300"/>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spans="1:26" ht="15.75" customHeight="1" x14ac:dyDescent="0.2">
      <c r="A776" s="300"/>
      <c r="B776" s="301"/>
      <c r="C776" s="300"/>
      <c r="D776" s="300"/>
      <c r="E776" s="300"/>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spans="1:26" ht="15.75" customHeight="1" x14ac:dyDescent="0.2">
      <c r="A777" s="300"/>
      <c r="B777" s="301"/>
      <c r="C777" s="300"/>
      <c r="D777" s="300"/>
      <c r="E777" s="300"/>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spans="1:26" ht="15.75" customHeight="1" x14ac:dyDescent="0.2">
      <c r="A778" s="300"/>
      <c r="B778" s="301"/>
      <c r="C778" s="300"/>
      <c r="D778" s="300"/>
      <c r="E778" s="300"/>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spans="1:26" ht="15.75" customHeight="1" x14ac:dyDescent="0.2">
      <c r="A779" s="300"/>
      <c r="B779" s="301"/>
      <c r="C779" s="300"/>
      <c r="D779" s="300"/>
      <c r="E779" s="300"/>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spans="1:26" ht="15.75" customHeight="1" x14ac:dyDescent="0.2">
      <c r="A780" s="300"/>
      <c r="B780" s="301"/>
      <c r="C780" s="300"/>
      <c r="D780" s="300"/>
      <c r="E780" s="300"/>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spans="1:26" ht="15.75" customHeight="1" x14ac:dyDescent="0.2">
      <c r="A781" s="300"/>
      <c r="B781" s="301"/>
      <c r="C781" s="300"/>
      <c r="D781" s="300"/>
      <c r="E781" s="300"/>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spans="1:26" ht="15.75" customHeight="1" x14ac:dyDescent="0.2">
      <c r="A782" s="300"/>
      <c r="B782" s="301"/>
      <c r="C782" s="300"/>
      <c r="D782" s="300"/>
      <c r="E782" s="300"/>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spans="1:26" ht="15.75" customHeight="1" x14ac:dyDescent="0.2">
      <c r="A783" s="300"/>
      <c r="B783" s="301"/>
      <c r="C783" s="300"/>
      <c r="D783" s="300"/>
      <c r="E783" s="300"/>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spans="1:26" ht="15.75" customHeight="1" x14ac:dyDescent="0.2">
      <c r="A784" s="300"/>
      <c r="B784" s="301"/>
      <c r="C784" s="300"/>
      <c r="D784" s="300"/>
      <c r="E784" s="300"/>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spans="1:26" ht="15.75" customHeight="1" x14ac:dyDescent="0.2">
      <c r="A785" s="300"/>
      <c r="B785" s="301"/>
      <c r="C785" s="300"/>
      <c r="D785" s="300"/>
      <c r="E785" s="300"/>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spans="1:26" ht="15.75" customHeight="1" x14ac:dyDescent="0.2">
      <c r="A786" s="300"/>
      <c r="B786" s="301"/>
      <c r="C786" s="300"/>
      <c r="D786" s="300"/>
      <c r="E786" s="300"/>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spans="1:26" ht="15.75" customHeight="1" x14ac:dyDescent="0.2">
      <c r="A787" s="300"/>
      <c r="B787" s="301"/>
      <c r="C787" s="300"/>
      <c r="D787" s="300"/>
      <c r="E787" s="300"/>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spans="1:26" ht="15.75" customHeight="1" x14ac:dyDescent="0.2">
      <c r="A788" s="300"/>
      <c r="B788" s="301"/>
      <c r="C788" s="300"/>
      <c r="D788" s="300"/>
      <c r="E788" s="300"/>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spans="1:26" ht="15.75" customHeight="1" x14ac:dyDescent="0.2">
      <c r="A789" s="300"/>
      <c r="B789" s="301"/>
      <c r="C789" s="300"/>
      <c r="D789" s="300"/>
      <c r="E789" s="300"/>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spans="1:26" ht="15.75" customHeight="1" x14ac:dyDescent="0.2">
      <c r="A790" s="300"/>
      <c r="B790" s="301"/>
      <c r="C790" s="300"/>
      <c r="D790" s="300"/>
      <c r="E790" s="300"/>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spans="1:26" ht="15.75" customHeight="1" x14ac:dyDescent="0.2">
      <c r="A791" s="300"/>
      <c r="B791" s="301"/>
      <c r="C791" s="300"/>
      <c r="D791" s="300"/>
      <c r="E791" s="300"/>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spans="1:26" ht="15.75" customHeight="1" x14ac:dyDescent="0.2">
      <c r="A792" s="300"/>
      <c r="B792" s="301"/>
      <c r="C792" s="300"/>
      <c r="D792" s="300"/>
      <c r="E792" s="300"/>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spans="1:26" ht="15.75" customHeight="1" x14ac:dyDescent="0.2">
      <c r="A793" s="300"/>
      <c r="B793" s="301"/>
      <c r="C793" s="300"/>
      <c r="D793" s="300"/>
      <c r="E793" s="300"/>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spans="1:26" ht="15.75" customHeight="1" x14ac:dyDescent="0.2">
      <c r="A794" s="300"/>
      <c r="B794" s="301"/>
      <c r="C794" s="300"/>
      <c r="D794" s="300"/>
      <c r="E794" s="300"/>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spans="1:26" ht="15.75" customHeight="1" x14ac:dyDescent="0.2">
      <c r="A795" s="300"/>
      <c r="B795" s="301"/>
      <c r="C795" s="300"/>
      <c r="D795" s="300"/>
      <c r="E795" s="300"/>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spans="1:26" ht="15.75" customHeight="1" x14ac:dyDescent="0.2">
      <c r="A796" s="300"/>
      <c r="B796" s="301"/>
      <c r="C796" s="300"/>
      <c r="D796" s="300"/>
      <c r="E796" s="300"/>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spans="1:26" ht="15.75" customHeight="1" x14ac:dyDescent="0.2">
      <c r="A797" s="300"/>
      <c r="B797" s="301"/>
      <c r="C797" s="300"/>
      <c r="D797" s="300"/>
      <c r="E797" s="300"/>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spans="1:26" ht="15.75" customHeight="1" x14ac:dyDescent="0.2">
      <c r="A798" s="300"/>
      <c r="B798" s="301"/>
      <c r="C798" s="300"/>
      <c r="D798" s="300"/>
      <c r="E798" s="300"/>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spans="1:26" ht="15.75" customHeight="1" x14ac:dyDescent="0.2">
      <c r="A799" s="300"/>
      <c r="B799" s="301"/>
      <c r="C799" s="300"/>
      <c r="D799" s="300"/>
      <c r="E799" s="300"/>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spans="1:26" ht="15.75" customHeight="1" x14ac:dyDescent="0.2">
      <c r="A800" s="300"/>
      <c r="B800" s="301"/>
      <c r="C800" s="300"/>
      <c r="D800" s="300"/>
      <c r="E800" s="300"/>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spans="1:26" ht="15.75" customHeight="1" x14ac:dyDescent="0.2">
      <c r="A801" s="300"/>
      <c r="B801" s="301"/>
      <c r="C801" s="300"/>
      <c r="D801" s="300"/>
      <c r="E801" s="300"/>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spans="1:26" ht="15.75" customHeight="1" x14ac:dyDescent="0.2">
      <c r="A802" s="300"/>
      <c r="B802" s="301"/>
      <c r="C802" s="300"/>
      <c r="D802" s="300"/>
      <c r="E802" s="300"/>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spans="1:26" ht="15.75" customHeight="1" x14ac:dyDescent="0.2">
      <c r="A803" s="300"/>
      <c r="B803" s="301"/>
      <c r="C803" s="300"/>
      <c r="D803" s="300"/>
      <c r="E803" s="300"/>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spans="1:26" ht="15.75" customHeight="1" x14ac:dyDescent="0.2">
      <c r="A804" s="300"/>
      <c r="B804" s="301"/>
      <c r="C804" s="300"/>
      <c r="D804" s="300"/>
      <c r="E804" s="300"/>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spans="1:26" ht="15.75" customHeight="1" x14ac:dyDescent="0.2">
      <c r="A805" s="300"/>
      <c r="B805" s="301"/>
      <c r="C805" s="300"/>
      <c r="D805" s="300"/>
      <c r="E805" s="300"/>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spans="1:26" ht="15.75" customHeight="1" x14ac:dyDescent="0.2">
      <c r="A806" s="300"/>
      <c r="B806" s="301"/>
      <c r="C806" s="300"/>
      <c r="D806" s="300"/>
      <c r="E806" s="300"/>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spans="1:26" ht="15.75" customHeight="1" x14ac:dyDescent="0.2">
      <c r="A807" s="300"/>
      <c r="B807" s="301"/>
      <c r="C807" s="300"/>
      <c r="D807" s="300"/>
      <c r="E807" s="300"/>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spans="1:26" ht="15.75" customHeight="1" x14ac:dyDescent="0.2">
      <c r="A808" s="300"/>
      <c r="B808" s="301"/>
      <c r="C808" s="300"/>
      <c r="D808" s="300"/>
      <c r="E808" s="300"/>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spans="1:26" ht="15.75" customHeight="1" x14ac:dyDescent="0.2">
      <c r="A809" s="300"/>
      <c r="B809" s="301"/>
      <c r="C809" s="300"/>
      <c r="D809" s="300"/>
      <c r="E809" s="300"/>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spans="1:26" ht="15.75" customHeight="1" x14ac:dyDescent="0.2">
      <c r="A810" s="300"/>
      <c r="B810" s="301"/>
      <c r="C810" s="300"/>
      <c r="D810" s="300"/>
      <c r="E810" s="300"/>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spans="1:26" ht="15.75" customHeight="1" x14ac:dyDescent="0.2">
      <c r="A811" s="300"/>
      <c r="B811" s="301"/>
      <c r="C811" s="300"/>
      <c r="D811" s="300"/>
      <c r="E811" s="300"/>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spans="1:26" ht="15.75" customHeight="1" x14ac:dyDescent="0.2">
      <c r="A812" s="300"/>
      <c r="B812" s="301"/>
      <c r="C812" s="300"/>
      <c r="D812" s="300"/>
      <c r="E812" s="300"/>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spans="1:26" ht="15.75" customHeight="1" x14ac:dyDescent="0.2">
      <c r="A813" s="300"/>
      <c r="B813" s="301"/>
      <c r="C813" s="300"/>
      <c r="D813" s="300"/>
      <c r="E813" s="300"/>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spans="1:26" ht="15.75" customHeight="1" x14ac:dyDescent="0.2">
      <c r="A814" s="300"/>
      <c r="B814" s="301"/>
      <c r="C814" s="300"/>
      <c r="D814" s="300"/>
      <c r="E814" s="300"/>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spans="1:26" ht="15.75" customHeight="1" x14ac:dyDescent="0.2">
      <c r="A815" s="300"/>
      <c r="B815" s="301"/>
      <c r="C815" s="300"/>
      <c r="D815" s="300"/>
      <c r="E815" s="300"/>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spans="1:26" ht="15.75" customHeight="1" x14ac:dyDescent="0.2">
      <c r="A816" s="300"/>
      <c r="B816" s="301"/>
      <c r="C816" s="300"/>
      <c r="D816" s="300"/>
      <c r="E816" s="300"/>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spans="1:26" ht="15.75" customHeight="1" x14ac:dyDescent="0.2">
      <c r="A817" s="300"/>
      <c r="B817" s="301"/>
      <c r="C817" s="300"/>
      <c r="D817" s="300"/>
      <c r="E817" s="300"/>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spans="1:26" ht="15.75" customHeight="1" x14ac:dyDescent="0.2">
      <c r="A818" s="300"/>
      <c r="B818" s="301"/>
      <c r="C818" s="300"/>
      <c r="D818" s="300"/>
      <c r="E818" s="300"/>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spans="1:26" ht="15.75" customHeight="1" x14ac:dyDescent="0.2">
      <c r="A819" s="300"/>
      <c r="B819" s="301"/>
      <c r="C819" s="300"/>
      <c r="D819" s="300"/>
      <c r="E819" s="300"/>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spans="1:26" ht="15.75" customHeight="1" x14ac:dyDescent="0.2">
      <c r="A820" s="300"/>
      <c r="B820" s="301"/>
      <c r="C820" s="300"/>
      <c r="D820" s="300"/>
      <c r="E820" s="300"/>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spans="1:26" ht="15.75" customHeight="1" x14ac:dyDescent="0.2">
      <c r="A821" s="300"/>
      <c r="B821" s="301"/>
      <c r="C821" s="300"/>
      <c r="D821" s="300"/>
      <c r="E821" s="300"/>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spans="1:26" ht="15.75" customHeight="1" x14ac:dyDescent="0.2">
      <c r="A822" s="300"/>
      <c r="B822" s="301"/>
      <c r="C822" s="300"/>
      <c r="D822" s="300"/>
      <c r="E822" s="300"/>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spans="1:26" ht="15.75" customHeight="1" x14ac:dyDescent="0.2">
      <c r="A823" s="300"/>
      <c r="B823" s="301"/>
      <c r="C823" s="300"/>
      <c r="D823" s="300"/>
      <c r="E823" s="300"/>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spans="1:26" ht="15.75" customHeight="1" x14ac:dyDescent="0.2">
      <c r="A824" s="300"/>
      <c r="B824" s="301"/>
      <c r="C824" s="300"/>
      <c r="D824" s="300"/>
      <c r="E824" s="300"/>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spans="1:26" ht="15.75" customHeight="1" x14ac:dyDescent="0.2">
      <c r="A825" s="300"/>
      <c r="B825" s="301"/>
      <c r="C825" s="300"/>
      <c r="D825" s="300"/>
      <c r="E825" s="300"/>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spans="1:26" ht="15.75" customHeight="1" x14ac:dyDescent="0.2">
      <c r="A826" s="300"/>
      <c r="B826" s="301"/>
      <c r="C826" s="300"/>
      <c r="D826" s="300"/>
      <c r="E826" s="300"/>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spans="1:26" ht="15.75" customHeight="1" x14ac:dyDescent="0.2">
      <c r="A827" s="300"/>
      <c r="B827" s="301"/>
      <c r="C827" s="300"/>
      <c r="D827" s="300"/>
      <c r="E827" s="300"/>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spans="1:26" ht="15.75" customHeight="1" x14ac:dyDescent="0.2">
      <c r="A828" s="300"/>
      <c r="B828" s="301"/>
      <c r="C828" s="300"/>
      <c r="D828" s="300"/>
      <c r="E828" s="300"/>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spans="1:26" ht="15.75" customHeight="1" x14ac:dyDescent="0.2">
      <c r="A829" s="300"/>
      <c r="B829" s="301"/>
      <c r="C829" s="300"/>
      <c r="D829" s="300"/>
      <c r="E829" s="300"/>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spans="1:26" ht="15.75" customHeight="1" x14ac:dyDescent="0.2">
      <c r="A830" s="300"/>
      <c r="B830" s="301"/>
      <c r="C830" s="300"/>
      <c r="D830" s="300"/>
      <c r="E830" s="300"/>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spans="1:26" ht="15.75" customHeight="1" x14ac:dyDescent="0.2">
      <c r="A831" s="300"/>
      <c r="B831" s="301"/>
      <c r="C831" s="300"/>
      <c r="D831" s="300"/>
      <c r="E831" s="300"/>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spans="1:26" ht="15.75" customHeight="1" x14ac:dyDescent="0.2">
      <c r="A832" s="300"/>
      <c r="B832" s="301"/>
      <c r="C832" s="300"/>
      <c r="D832" s="300"/>
      <c r="E832" s="300"/>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spans="1:26" ht="15.75" customHeight="1" x14ac:dyDescent="0.2">
      <c r="A833" s="300"/>
      <c r="B833" s="301"/>
      <c r="C833" s="300"/>
      <c r="D833" s="300"/>
      <c r="E833" s="300"/>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spans="1:26" ht="15.75" customHeight="1" x14ac:dyDescent="0.2">
      <c r="A834" s="300"/>
      <c r="B834" s="301"/>
      <c r="C834" s="300"/>
      <c r="D834" s="300"/>
      <c r="E834" s="300"/>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spans="1:26" ht="15.75" customHeight="1" x14ac:dyDescent="0.2">
      <c r="A835" s="300"/>
      <c r="B835" s="301"/>
      <c r="C835" s="300"/>
      <c r="D835" s="300"/>
      <c r="E835" s="300"/>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spans="1:26" ht="15.75" customHeight="1" x14ac:dyDescent="0.2">
      <c r="A836" s="300"/>
      <c r="B836" s="301"/>
      <c r="C836" s="300"/>
      <c r="D836" s="300"/>
      <c r="E836" s="300"/>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spans="1:26" ht="15.75" customHeight="1" x14ac:dyDescent="0.2">
      <c r="A837" s="300"/>
      <c r="B837" s="301"/>
      <c r="C837" s="300"/>
      <c r="D837" s="300"/>
      <c r="E837" s="300"/>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spans="1:26" ht="15.75" customHeight="1" x14ac:dyDescent="0.2">
      <c r="A838" s="300"/>
      <c r="B838" s="301"/>
      <c r="C838" s="300"/>
      <c r="D838" s="300"/>
      <c r="E838" s="300"/>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spans="1:26" ht="15.75" customHeight="1" x14ac:dyDescent="0.2">
      <c r="A839" s="300"/>
      <c r="B839" s="301"/>
      <c r="C839" s="300"/>
      <c r="D839" s="300"/>
      <c r="E839" s="300"/>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spans="1:26" ht="15.75" customHeight="1" x14ac:dyDescent="0.2">
      <c r="A840" s="300"/>
      <c r="B840" s="301"/>
      <c r="C840" s="300"/>
      <c r="D840" s="300"/>
      <c r="E840" s="300"/>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spans="1:26" ht="15.75" customHeight="1" x14ac:dyDescent="0.2">
      <c r="A841" s="300"/>
      <c r="B841" s="301"/>
      <c r="C841" s="300"/>
      <c r="D841" s="300"/>
      <c r="E841" s="300"/>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spans="1:26" ht="15.75" customHeight="1" x14ac:dyDescent="0.2">
      <c r="A842" s="300"/>
      <c r="B842" s="301"/>
      <c r="C842" s="300"/>
      <c r="D842" s="300"/>
      <c r="E842" s="300"/>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spans="1:26" ht="15.75" customHeight="1" x14ac:dyDescent="0.2">
      <c r="A843" s="300"/>
      <c r="B843" s="301"/>
      <c r="C843" s="300"/>
      <c r="D843" s="300"/>
      <c r="E843" s="300"/>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spans="1:26" ht="15.75" customHeight="1" x14ac:dyDescent="0.2">
      <c r="A844" s="300"/>
      <c r="B844" s="301"/>
      <c r="C844" s="300"/>
      <c r="D844" s="300"/>
      <c r="E844" s="300"/>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spans="1:26" ht="15.75" customHeight="1" x14ac:dyDescent="0.2">
      <c r="A845" s="300"/>
      <c r="B845" s="301"/>
      <c r="C845" s="300"/>
      <c r="D845" s="300"/>
      <c r="E845" s="300"/>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spans="1:26" ht="15.75" customHeight="1" x14ac:dyDescent="0.2">
      <c r="A846" s="300"/>
      <c r="B846" s="301"/>
      <c r="C846" s="300"/>
      <c r="D846" s="300"/>
      <c r="E846" s="300"/>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spans="1:26" ht="15.75" customHeight="1" x14ac:dyDescent="0.2">
      <c r="A847" s="300"/>
      <c r="B847" s="301"/>
      <c r="C847" s="300"/>
      <c r="D847" s="300"/>
      <c r="E847" s="300"/>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spans="1:26" ht="15.75" customHeight="1" x14ac:dyDescent="0.2">
      <c r="A848" s="300"/>
      <c r="B848" s="301"/>
      <c r="C848" s="300"/>
      <c r="D848" s="300"/>
      <c r="E848" s="300"/>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spans="1:26" ht="15.75" customHeight="1" x14ac:dyDescent="0.2">
      <c r="A849" s="300"/>
      <c r="B849" s="301"/>
      <c r="C849" s="300"/>
      <c r="D849" s="300"/>
      <c r="E849" s="300"/>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spans="1:26" ht="15.75" customHeight="1" x14ac:dyDescent="0.2">
      <c r="A850" s="300"/>
      <c r="B850" s="301"/>
      <c r="C850" s="300"/>
      <c r="D850" s="300"/>
      <c r="E850" s="300"/>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spans="1:26" ht="15.75" customHeight="1" x14ac:dyDescent="0.2">
      <c r="A851" s="300"/>
      <c r="B851" s="301"/>
      <c r="C851" s="300"/>
      <c r="D851" s="300"/>
      <c r="E851" s="300"/>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spans="1:26" ht="15.75" customHeight="1" x14ac:dyDescent="0.2">
      <c r="A852" s="300"/>
      <c r="B852" s="301"/>
      <c r="C852" s="300"/>
      <c r="D852" s="300"/>
      <c r="E852" s="300"/>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spans="1:26" ht="15.75" customHeight="1" x14ac:dyDescent="0.2">
      <c r="A853" s="300"/>
      <c r="B853" s="301"/>
      <c r="C853" s="300"/>
      <c r="D853" s="300"/>
      <c r="E853" s="300"/>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spans="1:26" ht="15.75" customHeight="1" x14ac:dyDescent="0.2">
      <c r="A854" s="300"/>
      <c r="B854" s="301"/>
      <c r="C854" s="300"/>
      <c r="D854" s="300"/>
      <c r="E854" s="300"/>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spans="1:26" ht="15.75" customHeight="1" x14ac:dyDescent="0.2">
      <c r="A855" s="300"/>
      <c r="B855" s="301"/>
      <c r="C855" s="300"/>
      <c r="D855" s="300"/>
      <c r="E855" s="300"/>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spans="1:26" ht="15.75" customHeight="1" x14ac:dyDescent="0.2">
      <c r="A856" s="300"/>
      <c r="B856" s="301"/>
      <c r="C856" s="300"/>
      <c r="D856" s="300"/>
      <c r="E856" s="300"/>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spans="1:26" ht="15.75" customHeight="1" x14ac:dyDescent="0.2">
      <c r="A857" s="300"/>
      <c r="B857" s="301"/>
      <c r="C857" s="300"/>
      <c r="D857" s="300"/>
      <c r="E857" s="300"/>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spans="1:26" ht="15.75" customHeight="1" x14ac:dyDescent="0.2">
      <c r="A858" s="300"/>
      <c r="B858" s="301"/>
      <c r="C858" s="300"/>
      <c r="D858" s="300"/>
      <c r="E858" s="300"/>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spans="1:26" ht="15.75" customHeight="1" x14ac:dyDescent="0.2">
      <c r="A859" s="300"/>
      <c r="B859" s="301"/>
      <c r="C859" s="300"/>
      <c r="D859" s="300"/>
      <c r="E859" s="300"/>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spans="1:26" ht="15.75" customHeight="1" x14ac:dyDescent="0.2">
      <c r="A860" s="300"/>
      <c r="B860" s="301"/>
      <c r="C860" s="300"/>
      <c r="D860" s="300"/>
      <c r="E860" s="300"/>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spans="1:26" ht="15.75" customHeight="1" x14ac:dyDescent="0.2">
      <c r="A861" s="300"/>
      <c r="B861" s="301"/>
      <c r="C861" s="300"/>
      <c r="D861" s="300"/>
      <c r="E861" s="300"/>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spans="1:26" ht="15.75" customHeight="1" x14ac:dyDescent="0.2">
      <c r="A862" s="300"/>
      <c r="B862" s="301"/>
      <c r="C862" s="300"/>
      <c r="D862" s="300"/>
      <c r="E862" s="300"/>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spans="1:26" ht="15.75" customHeight="1" x14ac:dyDescent="0.2">
      <c r="A863" s="300"/>
      <c r="B863" s="301"/>
      <c r="C863" s="300"/>
      <c r="D863" s="300"/>
      <c r="E863" s="300"/>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spans="1:26" ht="15.75" customHeight="1" x14ac:dyDescent="0.2">
      <c r="A864" s="300"/>
      <c r="B864" s="301"/>
      <c r="C864" s="300"/>
      <c r="D864" s="300"/>
      <c r="E864" s="300"/>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spans="1:26" ht="15.75" customHeight="1" x14ac:dyDescent="0.2">
      <c r="A865" s="300"/>
      <c r="B865" s="301"/>
      <c r="C865" s="300"/>
      <c r="D865" s="300"/>
      <c r="E865" s="300"/>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spans="1:26" ht="15.75" customHeight="1" x14ac:dyDescent="0.2">
      <c r="A866" s="300"/>
      <c r="B866" s="301"/>
      <c r="C866" s="300"/>
      <c r="D866" s="300"/>
      <c r="E866" s="300"/>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spans="1:26" ht="15.75" customHeight="1" x14ac:dyDescent="0.2">
      <c r="A867" s="300"/>
      <c r="B867" s="301"/>
      <c r="C867" s="300"/>
      <c r="D867" s="300"/>
      <c r="E867" s="300"/>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spans="1:26" ht="15.75" customHeight="1" x14ac:dyDescent="0.2">
      <c r="A868" s="300"/>
      <c r="B868" s="301"/>
      <c r="C868" s="300"/>
      <c r="D868" s="300"/>
      <c r="E868" s="300"/>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spans="1:26" ht="15.75" customHeight="1" x14ac:dyDescent="0.2">
      <c r="A869" s="300"/>
      <c r="B869" s="301"/>
      <c r="C869" s="300"/>
      <c r="D869" s="300"/>
      <c r="E869" s="300"/>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spans="1:26" ht="15.75" customHeight="1" x14ac:dyDescent="0.2">
      <c r="A870" s="300"/>
      <c r="B870" s="301"/>
      <c r="C870" s="300"/>
      <c r="D870" s="300"/>
      <c r="E870" s="300"/>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spans="1:26" ht="15.75" customHeight="1" x14ac:dyDescent="0.2">
      <c r="A871" s="300"/>
      <c r="B871" s="301"/>
      <c r="C871" s="300"/>
      <c r="D871" s="300"/>
      <c r="E871" s="300"/>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spans="1:26" ht="15.75" customHeight="1" x14ac:dyDescent="0.2">
      <c r="A872" s="300"/>
      <c r="B872" s="301"/>
      <c r="C872" s="300"/>
      <c r="D872" s="300"/>
      <c r="E872" s="300"/>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spans="1:26" ht="15.75" customHeight="1" x14ac:dyDescent="0.2">
      <c r="A873" s="300"/>
      <c r="B873" s="301"/>
      <c r="C873" s="300"/>
      <c r="D873" s="300"/>
      <c r="E873" s="300"/>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spans="1:26" ht="15.75" customHeight="1" x14ac:dyDescent="0.2">
      <c r="A874" s="300"/>
      <c r="B874" s="301"/>
      <c r="C874" s="300"/>
      <c r="D874" s="300"/>
      <c r="E874" s="300"/>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spans="1:26" ht="15.75" customHeight="1" x14ac:dyDescent="0.2">
      <c r="A875" s="300"/>
      <c r="B875" s="301"/>
      <c r="C875" s="300"/>
      <c r="D875" s="300"/>
      <c r="E875" s="300"/>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spans="1:26" ht="15.75" customHeight="1" x14ac:dyDescent="0.2">
      <c r="A876" s="300"/>
      <c r="B876" s="301"/>
      <c r="C876" s="300"/>
      <c r="D876" s="300"/>
      <c r="E876" s="300"/>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spans="1:26" ht="15.75" customHeight="1" x14ac:dyDescent="0.2">
      <c r="A877" s="300"/>
      <c r="B877" s="301"/>
      <c r="C877" s="300"/>
      <c r="D877" s="300"/>
      <c r="E877" s="300"/>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spans="1:26" ht="15.75" customHeight="1" x14ac:dyDescent="0.2">
      <c r="A878" s="300"/>
      <c r="B878" s="301"/>
      <c r="C878" s="300"/>
      <c r="D878" s="300"/>
      <c r="E878" s="300"/>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spans="1:26" ht="15.75" customHeight="1" x14ac:dyDescent="0.2">
      <c r="A879" s="300"/>
      <c r="B879" s="301"/>
      <c r="C879" s="300"/>
      <c r="D879" s="300"/>
      <c r="E879" s="300"/>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spans="1:26" ht="15.75" customHeight="1" x14ac:dyDescent="0.2">
      <c r="A880" s="300"/>
      <c r="B880" s="301"/>
      <c r="C880" s="300"/>
      <c r="D880" s="300"/>
      <c r="E880" s="300"/>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spans="1:26" ht="15.75" customHeight="1" x14ac:dyDescent="0.2">
      <c r="A881" s="300"/>
      <c r="B881" s="301"/>
      <c r="C881" s="300"/>
      <c r="D881" s="300"/>
      <c r="E881" s="300"/>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spans="1:26" ht="15.75" customHeight="1" x14ac:dyDescent="0.2">
      <c r="A882" s="300"/>
      <c r="B882" s="301"/>
      <c r="C882" s="300"/>
      <c r="D882" s="300"/>
      <c r="E882" s="300"/>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spans="1:26" ht="15.75" customHeight="1" x14ac:dyDescent="0.2">
      <c r="A883" s="300"/>
      <c r="B883" s="301"/>
      <c r="C883" s="300"/>
      <c r="D883" s="300"/>
      <c r="E883" s="300"/>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spans="1:26" ht="15.75" customHeight="1" x14ac:dyDescent="0.2">
      <c r="A884" s="300"/>
      <c r="B884" s="301"/>
      <c r="C884" s="300"/>
      <c r="D884" s="300"/>
      <c r="E884" s="300"/>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spans="1:26" ht="15.75" customHeight="1" x14ac:dyDescent="0.2">
      <c r="A885" s="300"/>
      <c r="B885" s="301"/>
      <c r="C885" s="300"/>
      <c r="D885" s="300"/>
      <c r="E885" s="300"/>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spans="1:26" ht="15.75" customHeight="1" x14ac:dyDescent="0.2">
      <c r="A886" s="300"/>
      <c r="B886" s="301"/>
      <c r="C886" s="300"/>
      <c r="D886" s="300"/>
      <c r="E886" s="300"/>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spans="1:26" ht="15.75" customHeight="1" x14ac:dyDescent="0.2">
      <c r="A887" s="300"/>
      <c r="B887" s="301"/>
      <c r="C887" s="300"/>
      <c r="D887" s="300"/>
      <c r="E887" s="300"/>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spans="1:26" ht="15.75" customHeight="1" x14ac:dyDescent="0.2">
      <c r="A888" s="300"/>
      <c r="B888" s="301"/>
      <c r="C888" s="300"/>
      <c r="D888" s="300"/>
      <c r="E888" s="300"/>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spans="1:26" ht="15.75" customHeight="1" x14ac:dyDescent="0.2">
      <c r="A889" s="300"/>
      <c r="B889" s="301"/>
      <c r="C889" s="300"/>
      <c r="D889" s="300"/>
      <c r="E889" s="300"/>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spans="1:26" ht="15.75" customHeight="1" x14ac:dyDescent="0.2">
      <c r="A890" s="300"/>
      <c r="B890" s="301"/>
      <c r="C890" s="300"/>
      <c r="D890" s="300"/>
      <c r="E890" s="300"/>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spans="1:26" ht="15.75" customHeight="1" x14ac:dyDescent="0.2">
      <c r="A891" s="300"/>
      <c r="B891" s="301"/>
      <c r="C891" s="300"/>
      <c r="D891" s="300"/>
      <c r="E891" s="300"/>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spans="1:26" ht="15.75" customHeight="1" x14ac:dyDescent="0.2">
      <c r="A892" s="300"/>
      <c r="B892" s="301"/>
      <c r="C892" s="300"/>
      <c r="D892" s="300"/>
      <c r="E892" s="300"/>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spans="1:26" ht="15.75" customHeight="1" x14ac:dyDescent="0.2">
      <c r="A893" s="300"/>
      <c r="B893" s="301"/>
      <c r="C893" s="300"/>
      <c r="D893" s="300"/>
      <c r="E893" s="300"/>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spans="1:26" ht="15.75" customHeight="1" x14ac:dyDescent="0.2">
      <c r="A894" s="300"/>
      <c r="B894" s="301"/>
      <c r="C894" s="300"/>
      <c r="D894" s="300"/>
      <c r="E894" s="300"/>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spans="1:26" ht="15.75" customHeight="1" x14ac:dyDescent="0.2">
      <c r="A895" s="300"/>
      <c r="B895" s="301"/>
      <c r="C895" s="300"/>
      <c r="D895" s="300"/>
      <c r="E895" s="300"/>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spans="1:26" ht="15.75" customHeight="1" x14ac:dyDescent="0.2">
      <c r="A896" s="300"/>
      <c r="B896" s="301"/>
      <c r="C896" s="300"/>
      <c r="D896" s="300"/>
      <c r="E896" s="300"/>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spans="1:26" ht="15.75" customHeight="1" x14ac:dyDescent="0.2">
      <c r="A897" s="300"/>
      <c r="B897" s="301"/>
      <c r="C897" s="300"/>
      <c r="D897" s="300"/>
      <c r="E897" s="300"/>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spans="1:26" ht="15.75" customHeight="1" x14ac:dyDescent="0.2">
      <c r="A898" s="300"/>
      <c r="B898" s="301"/>
      <c r="C898" s="300"/>
      <c r="D898" s="300"/>
      <c r="E898" s="300"/>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spans="1:26" ht="15.75" customHeight="1" x14ac:dyDescent="0.2">
      <c r="A899" s="300"/>
      <c r="B899" s="301"/>
      <c r="C899" s="300"/>
      <c r="D899" s="300"/>
      <c r="E899" s="300"/>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spans="1:26" ht="15.75" customHeight="1" x14ac:dyDescent="0.2">
      <c r="A900" s="300"/>
      <c r="B900" s="301"/>
      <c r="C900" s="300"/>
      <c r="D900" s="300"/>
      <c r="E900" s="300"/>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spans="1:26" ht="15.75" customHeight="1" x14ac:dyDescent="0.2">
      <c r="A901" s="300"/>
      <c r="B901" s="301"/>
      <c r="C901" s="300"/>
      <c r="D901" s="300"/>
      <c r="E901" s="300"/>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spans="1:26" ht="15.75" customHeight="1" x14ac:dyDescent="0.2">
      <c r="A902" s="300"/>
      <c r="B902" s="301"/>
      <c r="C902" s="300"/>
      <c r="D902" s="300"/>
      <c r="E902" s="300"/>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spans="1:26" ht="15.75" customHeight="1" x14ac:dyDescent="0.2">
      <c r="A903" s="300"/>
      <c r="B903" s="301"/>
      <c r="C903" s="300"/>
      <c r="D903" s="300"/>
      <c r="E903" s="300"/>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spans="1:26" ht="15.75" customHeight="1" x14ac:dyDescent="0.2">
      <c r="A904" s="300"/>
      <c r="B904" s="301"/>
      <c r="C904" s="300"/>
      <c r="D904" s="300"/>
      <c r="E904" s="300"/>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spans="1:26" ht="15.75" customHeight="1" x14ac:dyDescent="0.2">
      <c r="A905" s="300"/>
      <c r="B905" s="301"/>
      <c r="C905" s="300"/>
      <c r="D905" s="300"/>
      <c r="E905" s="300"/>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spans="1:26" ht="15.75" customHeight="1" x14ac:dyDescent="0.2">
      <c r="A906" s="300"/>
      <c r="B906" s="301"/>
      <c r="C906" s="300"/>
      <c r="D906" s="300"/>
      <c r="E906" s="300"/>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spans="1:26" ht="15.75" customHeight="1" x14ac:dyDescent="0.2">
      <c r="A907" s="300"/>
      <c r="B907" s="301"/>
      <c r="C907" s="300"/>
      <c r="D907" s="300"/>
      <c r="E907" s="300"/>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spans="1:26" ht="15.75" customHeight="1" x14ac:dyDescent="0.2">
      <c r="A908" s="300"/>
      <c r="B908" s="301"/>
      <c r="C908" s="300"/>
      <c r="D908" s="300"/>
      <c r="E908" s="300"/>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spans="1:26" ht="15.75" customHeight="1" x14ac:dyDescent="0.2">
      <c r="A909" s="300"/>
      <c r="B909" s="301"/>
      <c r="C909" s="300"/>
      <c r="D909" s="300"/>
      <c r="E909" s="300"/>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spans="1:26" ht="15.75" customHeight="1" x14ac:dyDescent="0.2">
      <c r="A910" s="300"/>
      <c r="B910" s="301"/>
      <c r="C910" s="300"/>
      <c r="D910" s="300"/>
      <c r="E910" s="300"/>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spans="1:26" ht="15.75" customHeight="1" x14ac:dyDescent="0.2">
      <c r="A911" s="300"/>
      <c r="B911" s="301"/>
      <c r="C911" s="300"/>
      <c r="D911" s="300"/>
      <c r="E911" s="300"/>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spans="1:26" ht="15.75" customHeight="1" x14ac:dyDescent="0.2">
      <c r="A912" s="300"/>
      <c r="B912" s="301"/>
      <c r="C912" s="300"/>
      <c r="D912" s="300"/>
      <c r="E912" s="300"/>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spans="1:26" ht="15.75" customHeight="1" x14ac:dyDescent="0.2">
      <c r="A913" s="300"/>
      <c r="B913" s="301"/>
      <c r="C913" s="300"/>
      <c r="D913" s="300"/>
      <c r="E913" s="300"/>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spans="1:26" ht="15.75" customHeight="1" x14ac:dyDescent="0.2">
      <c r="A914" s="300"/>
      <c r="B914" s="301"/>
      <c r="C914" s="300"/>
      <c r="D914" s="300"/>
      <c r="E914" s="300"/>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spans="1:26" ht="15.75" customHeight="1" x14ac:dyDescent="0.2">
      <c r="A915" s="300"/>
      <c r="B915" s="301"/>
      <c r="C915" s="300"/>
      <c r="D915" s="300"/>
      <c r="E915" s="300"/>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spans="1:26" ht="15.75" customHeight="1" x14ac:dyDescent="0.2">
      <c r="A916" s="300"/>
      <c r="B916" s="301"/>
      <c r="C916" s="300"/>
      <c r="D916" s="300"/>
      <c r="E916" s="300"/>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spans="1:26" ht="15.75" customHeight="1" x14ac:dyDescent="0.2">
      <c r="A917" s="300"/>
      <c r="B917" s="301"/>
      <c r="C917" s="300"/>
      <c r="D917" s="300"/>
      <c r="E917" s="300"/>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spans="1:26" ht="15.75" customHeight="1" x14ac:dyDescent="0.2">
      <c r="A918" s="300"/>
      <c r="B918" s="301"/>
      <c r="C918" s="300"/>
      <c r="D918" s="300"/>
      <c r="E918" s="300"/>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spans="1:26" ht="15.75" customHeight="1" x14ac:dyDescent="0.2">
      <c r="A919" s="300"/>
      <c r="B919" s="301"/>
      <c r="C919" s="300"/>
      <c r="D919" s="300"/>
      <c r="E919" s="300"/>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spans="1:26" ht="15.75" customHeight="1" x14ac:dyDescent="0.2">
      <c r="A920" s="300"/>
      <c r="B920" s="301"/>
      <c r="C920" s="300"/>
      <c r="D920" s="300"/>
      <c r="E920" s="300"/>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spans="1:26" ht="15.75" customHeight="1" x14ac:dyDescent="0.2">
      <c r="A921" s="300"/>
      <c r="B921" s="301"/>
      <c r="C921" s="300"/>
      <c r="D921" s="300"/>
      <c r="E921" s="300"/>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spans="1:26" ht="15.75" customHeight="1" x14ac:dyDescent="0.2">
      <c r="A922" s="300"/>
      <c r="B922" s="301"/>
      <c r="C922" s="300"/>
      <c r="D922" s="300"/>
      <c r="E922" s="300"/>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spans="1:26" ht="15.75" customHeight="1" x14ac:dyDescent="0.2">
      <c r="A923" s="300"/>
      <c r="B923" s="301"/>
      <c r="C923" s="300"/>
      <c r="D923" s="300"/>
      <c r="E923" s="300"/>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spans="1:26" ht="15.75" customHeight="1" x14ac:dyDescent="0.2">
      <c r="A924" s="300"/>
      <c r="B924" s="301"/>
      <c r="C924" s="300"/>
      <c r="D924" s="300"/>
      <c r="E924" s="300"/>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spans="1:26" ht="15.75" customHeight="1" x14ac:dyDescent="0.2">
      <c r="A925" s="300"/>
      <c r="B925" s="301"/>
      <c r="C925" s="300"/>
      <c r="D925" s="300"/>
      <c r="E925" s="300"/>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spans="1:26" ht="15.75" customHeight="1" x14ac:dyDescent="0.2">
      <c r="A926" s="300"/>
      <c r="B926" s="301"/>
      <c r="C926" s="300"/>
      <c r="D926" s="300"/>
      <c r="E926" s="300"/>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spans="1:26" ht="15.75" customHeight="1" x14ac:dyDescent="0.2">
      <c r="A927" s="300"/>
      <c r="B927" s="301"/>
      <c r="C927" s="300"/>
      <c r="D927" s="300"/>
      <c r="E927" s="300"/>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spans="1:26" ht="15.75" customHeight="1" x14ac:dyDescent="0.2">
      <c r="A928" s="300"/>
      <c r="B928" s="301"/>
      <c r="C928" s="300"/>
      <c r="D928" s="300"/>
      <c r="E928" s="300"/>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spans="1:26" ht="15.75" customHeight="1" x14ac:dyDescent="0.2">
      <c r="A929" s="300"/>
      <c r="B929" s="301"/>
      <c r="C929" s="300"/>
      <c r="D929" s="300"/>
      <c r="E929" s="300"/>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spans="1:26" ht="15.75" customHeight="1" x14ac:dyDescent="0.2">
      <c r="A930" s="300"/>
      <c r="B930" s="301"/>
      <c r="C930" s="300"/>
      <c r="D930" s="300"/>
      <c r="E930" s="300"/>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spans="1:26" ht="15.75" customHeight="1" x14ac:dyDescent="0.2">
      <c r="A931" s="300"/>
      <c r="B931" s="301"/>
      <c r="C931" s="300"/>
      <c r="D931" s="300"/>
      <c r="E931" s="300"/>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spans="1:26" ht="15.75" customHeight="1" x14ac:dyDescent="0.2">
      <c r="A932" s="300"/>
      <c r="B932" s="301"/>
      <c r="C932" s="300"/>
      <c r="D932" s="300"/>
      <c r="E932" s="300"/>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spans="1:26" ht="15.75" customHeight="1" x14ac:dyDescent="0.2">
      <c r="A933" s="300"/>
      <c r="B933" s="301"/>
      <c r="C933" s="300"/>
      <c r="D933" s="300"/>
      <c r="E933" s="300"/>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spans="1:26" ht="15.75" customHeight="1" x14ac:dyDescent="0.2">
      <c r="A934" s="300"/>
      <c r="B934" s="301"/>
      <c r="C934" s="300"/>
      <c r="D934" s="300"/>
      <c r="E934" s="300"/>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spans="1:26" ht="15.75" customHeight="1" x14ac:dyDescent="0.2">
      <c r="A935" s="300"/>
      <c r="B935" s="301"/>
      <c r="C935" s="300"/>
      <c r="D935" s="300"/>
      <c r="E935" s="300"/>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spans="1:26" ht="15.75" customHeight="1" x14ac:dyDescent="0.2">
      <c r="A936" s="300"/>
      <c r="B936" s="301"/>
      <c r="C936" s="300"/>
      <c r="D936" s="300"/>
      <c r="E936" s="300"/>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spans="1:26" ht="15.75" customHeight="1" x14ac:dyDescent="0.2">
      <c r="A937" s="300"/>
      <c r="B937" s="301"/>
      <c r="C937" s="300"/>
      <c r="D937" s="300"/>
      <c r="E937" s="300"/>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spans="1:26" ht="15.75" customHeight="1" x14ac:dyDescent="0.2">
      <c r="A938" s="300"/>
      <c r="B938" s="301"/>
      <c r="C938" s="300"/>
      <c r="D938" s="300"/>
      <c r="E938" s="300"/>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spans="1:26" ht="15.75" customHeight="1" x14ac:dyDescent="0.2">
      <c r="A939" s="300"/>
      <c r="B939" s="301"/>
      <c r="C939" s="300"/>
      <c r="D939" s="300"/>
      <c r="E939" s="300"/>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spans="1:26" ht="15.75" customHeight="1" x14ac:dyDescent="0.2">
      <c r="A940" s="300"/>
      <c r="B940" s="301"/>
      <c r="C940" s="300"/>
      <c r="D940" s="300"/>
      <c r="E940" s="300"/>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spans="1:26" ht="15.75" customHeight="1" x14ac:dyDescent="0.2">
      <c r="A941" s="300"/>
      <c r="B941" s="301"/>
      <c r="C941" s="300"/>
      <c r="D941" s="300"/>
      <c r="E941" s="300"/>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spans="1:26" ht="15.75" customHeight="1" x14ac:dyDescent="0.2">
      <c r="A942" s="300"/>
      <c r="B942" s="301"/>
      <c r="C942" s="300"/>
      <c r="D942" s="300"/>
      <c r="E942" s="300"/>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spans="1:26" ht="15.75" customHeight="1" x14ac:dyDescent="0.2">
      <c r="A943" s="300"/>
      <c r="B943" s="301"/>
      <c r="C943" s="300"/>
      <c r="D943" s="300"/>
      <c r="E943" s="300"/>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spans="1:26" ht="15.75" customHeight="1" x14ac:dyDescent="0.2">
      <c r="A944" s="300"/>
      <c r="B944" s="301"/>
      <c r="C944" s="300"/>
      <c r="D944" s="300"/>
      <c r="E944" s="300"/>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spans="1:26" ht="15.75" customHeight="1" x14ac:dyDescent="0.2">
      <c r="A945" s="300"/>
      <c r="B945" s="301"/>
      <c r="C945" s="300"/>
      <c r="D945" s="300"/>
      <c r="E945" s="300"/>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spans="1:26" ht="15.75" customHeight="1" x14ac:dyDescent="0.2">
      <c r="A946" s="300"/>
      <c r="B946" s="301"/>
      <c r="C946" s="300"/>
      <c r="D946" s="300"/>
      <c r="E946" s="300"/>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spans="1:26" ht="15.75" customHeight="1" x14ac:dyDescent="0.2">
      <c r="A947" s="300"/>
      <c r="B947" s="301"/>
      <c r="C947" s="300"/>
      <c r="D947" s="300"/>
      <c r="E947" s="300"/>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spans="1:26" ht="15.75" customHeight="1" x14ac:dyDescent="0.2">
      <c r="A948" s="300"/>
      <c r="B948" s="301"/>
      <c r="C948" s="300"/>
      <c r="D948" s="300"/>
      <c r="E948" s="300"/>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spans="1:26" ht="15.75" customHeight="1" x14ac:dyDescent="0.2">
      <c r="A949" s="300"/>
      <c r="B949" s="301"/>
      <c r="C949" s="300"/>
      <c r="D949" s="300"/>
      <c r="E949" s="300"/>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spans="1:26" ht="15.75" customHeight="1" x14ac:dyDescent="0.2">
      <c r="A950" s="300"/>
      <c r="B950" s="301"/>
      <c r="C950" s="300"/>
      <c r="D950" s="300"/>
      <c r="E950" s="300"/>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spans="1:26" ht="15.75" customHeight="1" x14ac:dyDescent="0.2">
      <c r="A951" s="300"/>
      <c r="B951" s="301"/>
      <c r="C951" s="300"/>
      <c r="D951" s="300"/>
      <c r="E951" s="300"/>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spans="1:26" ht="15.75" customHeight="1" x14ac:dyDescent="0.2">
      <c r="A952" s="300"/>
      <c r="B952" s="301"/>
      <c r="C952" s="300"/>
      <c r="D952" s="300"/>
      <c r="E952" s="300"/>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spans="1:26" ht="15.75" customHeight="1" x14ac:dyDescent="0.2">
      <c r="A953" s="300"/>
      <c r="B953" s="301"/>
      <c r="C953" s="300"/>
      <c r="D953" s="300"/>
      <c r="E953" s="300"/>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spans="1:26" ht="15.75" customHeight="1" x14ac:dyDescent="0.2">
      <c r="A954" s="300"/>
      <c r="B954" s="301"/>
      <c r="C954" s="300"/>
      <c r="D954" s="300"/>
      <c r="E954" s="300"/>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spans="1:26" ht="15.75" customHeight="1" x14ac:dyDescent="0.2">
      <c r="A955" s="300"/>
      <c r="B955" s="301"/>
      <c r="C955" s="300"/>
      <c r="D955" s="300"/>
      <c r="E955" s="300"/>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spans="1:26" ht="15.75" customHeight="1" x14ac:dyDescent="0.2">
      <c r="A956" s="300"/>
      <c r="B956" s="301"/>
      <c r="C956" s="300"/>
      <c r="D956" s="300"/>
      <c r="E956" s="300"/>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spans="1:26" ht="15.75" customHeight="1" x14ac:dyDescent="0.2">
      <c r="A957" s="300"/>
      <c r="B957" s="301"/>
      <c r="C957" s="300"/>
      <c r="D957" s="300"/>
      <c r="E957" s="300"/>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spans="1:26" ht="15.75" customHeight="1" x14ac:dyDescent="0.2">
      <c r="A958" s="300"/>
      <c r="B958" s="301"/>
      <c r="C958" s="300"/>
      <c r="D958" s="300"/>
      <c r="E958" s="300"/>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spans="1:26" ht="15.75" customHeight="1" x14ac:dyDescent="0.2">
      <c r="A959" s="300"/>
      <c r="B959" s="301"/>
      <c r="C959" s="300"/>
      <c r="D959" s="300"/>
      <c r="E959" s="300"/>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spans="1:26" ht="15.75" customHeight="1" x14ac:dyDescent="0.2">
      <c r="A960" s="300"/>
      <c r="B960" s="301"/>
      <c r="C960" s="300"/>
      <c r="D960" s="300"/>
      <c r="E960" s="300"/>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spans="1:26" ht="15.75" customHeight="1" x14ac:dyDescent="0.2">
      <c r="A961" s="300"/>
      <c r="B961" s="301"/>
      <c r="C961" s="300"/>
      <c r="D961" s="300"/>
      <c r="E961" s="300"/>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spans="1:26" ht="15.75" customHeight="1" x14ac:dyDescent="0.2">
      <c r="A962" s="300"/>
      <c r="B962" s="301"/>
      <c r="C962" s="300"/>
      <c r="D962" s="300"/>
      <c r="E962" s="300"/>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spans="1:26" ht="15.75" customHeight="1" x14ac:dyDescent="0.2">
      <c r="A963" s="300"/>
      <c r="B963" s="301"/>
      <c r="C963" s="300"/>
      <c r="D963" s="300"/>
      <c r="E963" s="300"/>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spans="1:26" ht="15.75" customHeight="1" x14ac:dyDescent="0.2">
      <c r="A964" s="300"/>
      <c r="B964" s="301"/>
      <c r="C964" s="300"/>
      <c r="D964" s="300"/>
      <c r="E964" s="300"/>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spans="1:26" ht="15.75" customHeight="1" x14ac:dyDescent="0.2">
      <c r="A965" s="300"/>
      <c r="B965" s="301"/>
      <c r="C965" s="300"/>
      <c r="D965" s="300"/>
      <c r="E965" s="300"/>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spans="1:26" ht="15.75" customHeight="1" x14ac:dyDescent="0.2">
      <c r="A966" s="300"/>
      <c r="B966" s="301"/>
      <c r="C966" s="300"/>
      <c r="D966" s="300"/>
      <c r="E966" s="300"/>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spans="1:26" ht="15.75" customHeight="1" x14ac:dyDescent="0.2">
      <c r="A967" s="300"/>
      <c r="B967" s="301"/>
      <c r="C967" s="300"/>
      <c r="D967" s="300"/>
      <c r="E967" s="300"/>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spans="1:26" ht="15.75" customHeight="1" x14ac:dyDescent="0.2">
      <c r="A968" s="300"/>
      <c r="B968" s="301"/>
      <c r="C968" s="300"/>
      <c r="D968" s="300"/>
      <c r="E968" s="300"/>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spans="1:26" ht="15.75" customHeight="1" x14ac:dyDescent="0.2">
      <c r="A969" s="300"/>
      <c r="B969" s="301"/>
      <c r="C969" s="300"/>
      <c r="D969" s="300"/>
      <c r="E969" s="300"/>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spans="1:26" ht="15.75" customHeight="1" x14ac:dyDescent="0.2">
      <c r="A970" s="300"/>
      <c r="B970" s="301"/>
      <c r="C970" s="300"/>
      <c r="D970" s="300"/>
      <c r="E970" s="300"/>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spans="1:26" ht="15.75" customHeight="1" x14ac:dyDescent="0.2">
      <c r="A971" s="300"/>
      <c r="B971" s="301"/>
      <c r="C971" s="300"/>
      <c r="D971" s="300"/>
      <c r="E971" s="300"/>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spans="1:26" ht="15.75" customHeight="1" x14ac:dyDescent="0.2">
      <c r="A972" s="300"/>
      <c r="B972" s="301"/>
      <c r="C972" s="300"/>
      <c r="D972" s="300"/>
      <c r="E972" s="300"/>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spans="1:26" ht="15.75" customHeight="1" x14ac:dyDescent="0.2">
      <c r="A973" s="300"/>
      <c r="B973" s="301"/>
      <c r="C973" s="300"/>
      <c r="D973" s="300"/>
      <c r="E973" s="300"/>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spans="1:26" ht="15.75" customHeight="1" x14ac:dyDescent="0.2">
      <c r="A974" s="300"/>
      <c r="B974" s="301"/>
      <c r="C974" s="300"/>
      <c r="D974" s="300"/>
      <c r="E974" s="300"/>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spans="1:26" ht="15.75" customHeight="1" x14ac:dyDescent="0.2">
      <c r="A975" s="300"/>
      <c r="B975" s="301"/>
      <c r="C975" s="300"/>
      <c r="D975" s="300"/>
      <c r="E975" s="300"/>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spans="1:26" ht="15.75" customHeight="1" x14ac:dyDescent="0.2">
      <c r="A976" s="300"/>
      <c r="B976" s="301"/>
      <c r="C976" s="300"/>
      <c r="D976" s="300"/>
      <c r="E976" s="300"/>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spans="1:26" ht="15.75" customHeight="1" x14ac:dyDescent="0.2">
      <c r="A977" s="300"/>
      <c r="B977" s="301"/>
      <c r="C977" s="300"/>
      <c r="D977" s="300"/>
      <c r="E977" s="300"/>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spans="1:26" ht="15.75" customHeight="1" x14ac:dyDescent="0.2">
      <c r="A978" s="300"/>
      <c r="B978" s="301"/>
      <c r="C978" s="300"/>
      <c r="D978" s="300"/>
      <c r="E978" s="300"/>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spans="1:26" ht="15.75" customHeight="1" x14ac:dyDescent="0.2">
      <c r="A979" s="300"/>
      <c r="B979" s="301"/>
      <c r="C979" s="300"/>
      <c r="D979" s="300"/>
      <c r="E979" s="300"/>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spans="1:26" ht="15.75" customHeight="1" x14ac:dyDescent="0.2">
      <c r="A980" s="300"/>
      <c r="B980" s="301"/>
      <c r="C980" s="300"/>
      <c r="D980" s="300"/>
      <c r="E980" s="300"/>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spans="1:26" ht="15.75" customHeight="1" x14ac:dyDescent="0.2">
      <c r="A981" s="300"/>
      <c r="B981" s="301"/>
      <c r="C981" s="300"/>
      <c r="D981" s="300"/>
      <c r="E981" s="300"/>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spans="1:26" ht="15.75" customHeight="1" x14ac:dyDescent="0.2">
      <c r="A982" s="300"/>
      <c r="B982" s="301"/>
      <c r="C982" s="300"/>
      <c r="D982" s="300"/>
      <c r="E982" s="300"/>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spans="1:26" ht="15.75" customHeight="1" x14ac:dyDescent="0.2">
      <c r="A983" s="300"/>
      <c r="B983" s="301"/>
      <c r="C983" s="300"/>
      <c r="D983" s="300"/>
      <c r="E983" s="300"/>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spans="1:26" ht="15.75" customHeight="1" x14ac:dyDescent="0.2">
      <c r="A984" s="300"/>
      <c r="B984" s="301"/>
      <c r="C984" s="300"/>
      <c r="D984" s="300"/>
      <c r="E984" s="300"/>
      <c r="F984" s="301"/>
      <c r="G984" s="301"/>
      <c r="H984" s="301"/>
      <c r="I984" s="301"/>
      <c r="J984" s="301"/>
      <c r="K984" s="301"/>
      <c r="L984" s="301"/>
      <c r="M984" s="301"/>
      <c r="N984" s="301"/>
      <c r="O984" s="301"/>
      <c r="P984" s="301"/>
      <c r="Q984" s="301"/>
      <c r="R984" s="301"/>
      <c r="S984" s="301"/>
      <c r="T984" s="301"/>
      <c r="U984" s="301"/>
      <c r="V984" s="301"/>
      <c r="W984" s="301"/>
      <c r="X984" s="301"/>
      <c r="Y984" s="301"/>
      <c r="Z984" s="301"/>
    </row>
    <row r="985" spans="1:26" ht="15.75" customHeight="1" x14ac:dyDescent="0.2">
      <c r="A985" s="300"/>
      <c r="B985" s="301"/>
      <c r="C985" s="300"/>
      <c r="D985" s="300"/>
      <c r="E985" s="300"/>
      <c r="F985" s="301"/>
      <c r="G985" s="301"/>
      <c r="H985" s="301"/>
      <c r="I985" s="301"/>
      <c r="J985" s="301"/>
      <c r="K985" s="301"/>
      <c r="L985" s="301"/>
      <c r="M985" s="301"/>
      <c r="N985" s="301"/>
      <c r="O985" s="301"/>
      <c r="P985" s="301"/>
      <c r="Q985" s="301"/>
      <c r="R985" s="301"/>
      <c r="S985" s="301"/>
      <c r="T985" s="301"/>
      <c r="U985" s="301"/>
      <c r="V985" s="301"/>
      <c r="W985" s="301"/>
      <c r="X985" s="301"/>
      <c r="Y985" s="301"/>
      <c r="Z985" s="301"/>
    </row>
    <row r="986" spans="1:26" ht="15.75" customHeight="1" x14ac:dyDescent="0.2">
      <c r="A986" s="300"/>
      <c r="B986" s="301"/>
      <c r="C986" s="300"/>
      <c r="D986" s="300"/>
      <c r="E986" s="300"/>
      <c r="F986" s="301"/>
      <c r="G986" s="301"/>
      <c r="H986" s="301"/>
      <c r="I986" s="301"/>
      <c r="J986" s="301"/>
      <c r="K986" s="301"/>
      <c r="L986" s="301"/>
      <c r="M986" s="301"/>
      <c r="N986" s="301"/>
      <c r="O986" s="301"/>
      <c r="P986" s="301"/>
      <c r="Q986" s="301"/>
      <c r="R986" s="301"/>
      <c r="S986" s="301"/>
      <c r="T986" s="301"/>
      <c r="U986" s="301"/>
      <c r="V986" s="301"/>
      <c r="W986" s="301"/>
      <c r="X986" s="301"/>
      <c r="Y986" s="301"/>
      <c r="Z986" s="301"/>
    </row>
    <row r="987" spans="1:26" ht="15.75" customHeight="1" x14ac:dyDescent="0.2">
      <c r="A987" s="300"/>
      <c r="B987" s="301"/>
      <c r="C987" s="300"/>
      <c r="D987" s="300"/>
      <c r="E987" s="300"/>
      <c r="F987" s="301"/>
      <c r="G987" s="301"/>
      <c r="H987" s="301"/>
      <c r="I987" s="301"/>
      <c r="J987" s="301"/>
      <c r="K987" s="301"/>
      <c r="L987" s="301"/>
      <c r="M987" s="301"/>
      <c r="N987" s="301"/>
      <c r="O987" s="301"/>
      <c r="P987" s="301"/>
      <c r="Q987" s="301"/>
      <c r="R987" s="301"/>
      <c r="S987" s="301"/>
      <c r="T987" s="301"/>
      <c r="U987" s="301"/>
      <c r="V987" s="301"/>
      <c r="W987" s="301"/>
      <c r="X987" s="301"/>
      <c r="Y987" s="301"/>
      <c r="Z987" s="301"/>
    </row>
    <row r="988" spans="1:26" ht="15.75" customHeight="1" x14ac:dyDescent="0.2">
      <c r="A988" s="300"/>
      <c r="B988" s="301"/>
      <c r="C988" s="300"/>
      <c r="D988" s="300"/>
      <c r="E988" s="300"/>
      <c r="F988" s="301"/>
      <c r="G988" s="301"/>
      <c r="H988" s="301"/>
      <c r="I988" s="301"/>
      <c r="J988" s="301"/>
      <c r="K988" s="301"/>
      <c r="L988" s="301"/>
      <c r="M988" s="301"/>
      <c r="N988" s="301"/>
      <c r="O988" s="301"/>
      <c r="P988" s="301"/>
      <c r="Q988" s="301"/>
      <c r="R988" s="301"/>
      <c r="S988" s="301"/>
      <c r="T988" s="301"/>
      <c r="U988" s="301"/>
      <c r="V988" s="301"/>
      <c r="W988" s="301"/>
      <c r="X988" s="301"/>
      <c r="Y988" s="301"/>
      <c r="Z988" s="301"/>
    </row>
    <row r="989" spans="1:26" ht="15.75" customHeight="1" x14ac:dyDescent="0.2">
      <c r="A989" s="300"/>
      <c r="B989" s="301"/>
      <c r="C989" s="300"/>
      <c r="D989" s="300"/>
      <c r="E989" s="300"/>
      <c r="F989" s="301"/>
      <c r="G989" s="301"/>
      <c r="H989" s="301"/>
      <c r="I989" s="301"/>
      <c r="J989" s="301"/>
      <c r="K989" s="301"/>
      <c r="L989" s="301"/>
      <c r="M989" s="301"/>
      <c r="N989" s="301"/>
      <c r="O989" s="301"/>
      <c r="P989" s="301"/>
      <c r="Q989" s="301"/>
      <c r="R989" s="301"/>
      <c r="S989" s="301"/>
      <c r="T989" s="301"/>
      <c r="U989" s="301"/>
      <c r="V989" s="301"/>
      <c r="W989" s="301"/>
      <c r="X989" s="301"/>
      <c r="Y989" s="301"/>
      <c r="Z989" s="301"/>
    </row>
    <row r="990" spans="1:26" ht="15.75" customHeight="1" x14ac:dyDescent="0.2">
      <c r="A990" s="300"/>
      <c r="B990" s="301"/>
      <c r="C990" s="300"/>
      <c r="D990" s="300"/>
      <c r="E990" s="300"/>
      <c r="F990" s="301"/>
      <c r="G990" s="301"/>
      <c r="H990" s="301"/>
      <c r="I990" s="301"/>
      <c r="J990" s="301"/>
      <c r="K990" s="301"/>
      <c r="L990" s="301"/>
      <c r="M990" s="301"/>
      <c r="N990" s="301"/>
      <c r="O990" s="301"/>
      <c r="P990" s="301"/>
      <c r="Q990" s="301"/>
      <c r="R990" s="301"/>
      <c r="S990" s="301"/>
      <c r="T990" s="301"/>
      <c r="U990" s="301"/>
      <c r="V990" s="301"/>
      <c r="W990" s="301"/>
      <c r="X990" s="301"/>
      <c r="Y990" s="301"/>
      <c r="Z990" s="301"/>
    </row>
    <row r="991" spans="1:26" ht="15.75" customHeight="1" x14ac:dyDescent="0.2">
      <c r="A991" s="300"/>
      <c r="B991" s="301"/>
      <c r="C991" s="300"/>
      <c r="D991" s="300"/>
      <c r="E991" s="300"/>
      <c r="F991" s="301"/>
      <c r="G991" s="301"/>
      <c r="H991" s="301"/>
      <c r="I991" s="301"/>
      <c r="J991" s="301"/>
      <c r="K991" s="301"/>
      <c r="L991" s="301"/>
      <c r="M991" s="301"/>
      <c r="N991" s="301"/>
      <c r="O991" s="301"/>
      <c r="P991" s="301"/>
      <c r="Q991" s="301"/>
      <c r="R991" s="301"/>
      <c r="S991" s="301"/>
      <c r="T991" s="301"/>
      <c r="U991" s="301"/>
      <c r="V991" s="301"/>
      <c r="W991" s="301"/>
      <c r="X991" s="301"/>
      <c r="Y991" s="301"/>
      <c r="Z991" s="301"/>
    </row>
    <row r="992" spans="1:26" ht="15.75" customHeight="1" x14ac:dyDescent="0.2">
      <c r="A992" s="300"/>
      <c r="B992" s="301"/>
      <c r="C992" s="300"/>
      <c r="D992" s="300"/>
      <c r="E992" s="300"/>
      <c r="F992" s="301"/>
      <c r="G992" s="301"/>
      <c r="H992" s="301"/>
      <c r="I992" s="301"/>
      <c r="J992" s="301"/>
      <c r="K992" s="301"/>
      <c r="L992" s="301"/>
      <c r="M992" s="301"/>
      <c r="N992" s="301"/>
      <c r="O992" s="301"/>
      <c r="P992" s="301"/>
      <c r="Q992" s="301"/>
      <c r="R992" s="301"/>
      <c r="S992" s="301"/>
      <c r="T992" s="301"/>
      <c r="U992" s="301"/>
      <c r="V992" s="301"/>
      <c r="W992" s="301"/>
      <c r="X992" s="301"/>
      <c r="Y992" s="301"/>
      <c r="Z992" s="301"/>
    </row>
    <row r="993" spans="1:26" ht="15.75" customHeight="1" x14ac:dyDescent="0.2">
      <c r="A993" s="300"/>
      <c r="B993" s="301"/>
      <c r="C993" s="300"/>
      <c r="D993" s="300"/>
      <c r="E993" s="300"/>
      <c r="F993" s="301"/>
      <c r="G993" s="301"/>
      <c r="H993" s="301"/>
      <c r="I993" s="301"/>
      <c r="J993" s="301"/>
      <c r="K993" s="301"/>
      <c r="L993" s="301"/>
      <c r="M993" s="301"/>
      <c r="N993" s="301"/>
      <c r="O993" s="301"/>
      <c r="P993" s="301"/>
      <c r="Q993" s="301"/>
      <c r="R993" s="301"/>
      <c r="S993" s="301"/>
      <c r="T993" s="301"/>
      <c r="U993" s="301"/>
      <c r="V993" s="301"/>
      <c r="W993" s="301"/>
      <c r="X993" s="301"/>
      <c r="Y993" s="301"/>
      <c r="Z993" s="301"/>
    </row>
    <row r="994" spans="1:26" ht="15.75" customHeight="1" x14ac:dyDescent="0.2">
      <c r="A994" s="300"/>
      <c r="B994" s="301"/>
      <c r="C994" s="300"/>
      <c r="D994" s="300"/>
      <c r="E994" s="300"/>
      <c r="F994" s="301"/>
      <c r="G994" s="301"/>
      <c r="H994" s="301"/>
      <c r="I994" s="301"/>
      <c r="J994" s="301"/>
      <c r="K994" s="301"/>
      <c r="L994" s="301"/>
      <c r="M994" s="301"/>
      <c r="N994" s="301"/>
      <c r="O994" s="301"/>
      <c r="P994" s="301"/>
      <c r="Q994" s="301"/>
      <c r="R994" s="301"/>
      <c r="S994" s="301"/>
      <c r="T994" s="301"/>
      <c r="U994" s="301"/>
      <c r="V994" s="301"/>
      <c r="W994" s="301"/>
      <c r="X994" s="301"/>
      <c r="Y994" s="301"/>
      <c r="Z994" s="301"/>
    </row>
    <row r="995" spans="1:26" ht="15.75" customHeight="1" x14ac:dyDescent="0.2">
      <c r="A995" s="300"/>
      <c r="B995" s="301"/>
      <c r="C995" s="300"/>
      <c r="D995" s="300"/>
      <c r="E995" s="300"/>
      <c r="F995" s="301"/>
      <c r="G995" s="301"/>
      <c r="H995" s="301"/>
      <c r="I995" s="301"/>
      <c r="J995" s="301"/>
      <c r="K995" s="301"/>
      <c r="L995" s="301"/>
      <c r="M995" s="301"/>
      <c r="N995" s="301"/>
      <c r="O995" s="301"/>
      <c r="P995" s="301"/>
      <c r="Q995" s="301"/>
      <c r="R995" s="301"/>
      <c r="S995" s="301"/>
      <c r="T995" s="301"/>
      <c r="U995" s="301"/>
      <c r="V995" s="301"/>
      <c r="W995" s="301"/>
      <c r="X995" s="301"/>
      <c r="Y995" s="301"/>
      <c r="Z995" s="301"/>
    </row>
    <row r="996" spans="1:26" ht="15.75" customHeight="1" x14ac:dyDescent="0.2">
      <c r="A996" s="300"/>
      <c r="B996" s="301"/>
      <c r="C996" s="300"/>
      <c r="D996" s="300"/>
      <c r="E996" s="300"/>
      <c r="F996" s="301"/>
      <c r="G996" s="301"/>
      <c r="H996" s="301"/>
      <c r="I996" s="301"/>
      <c r="J996" s="301"/>
      <c r="K996" s="301"/>
      <c r="L996" s="301"/>
      <c r="M996" s="301"/>
      <c r="N996" s="301"/>
      <c r="O996" s="301"/>
      <c r="P996" s="301"/>
      <c r="Q996" s="301"/>
      <c r="R996" s="301"/>
      <c r="S996" s="301"/>
      <c r="T996" s="301"/>
      <c r="U996" s="301"/>
      <c r="V996" s="301"/>
      <c r="W996" s="301"/>
      <c r="X996" s="301"/>
      <c r="Y996" s="301"/>
      <c r="Z996" s="301"/>
    </row>
    <row r="997" spans="1:26" ht="15.75" customHeight="1" x14ac:dyDescent="0.2">
      <c r="A997" s="300"/>
      <c r="B997" s="301"/>
      <c r="C997" s="300"/>
      <c r="D997" s="300"/>
      <c r="E997" s="300"/>
      <c r="F997" s="301"/>
      <c r="G997" s="301"/>
      <c r="H997" s="301"/>
      <c r="I997" s="301"/>
      <c r="J997" s="301"/>
      <c r="K997" s="301"/>
      <c r="L997" s="301"/>
      <c r="M997" s="301"/>
      <c r="N997" s="301"/>
      <c r="O997" s="301"/>
      <c r="P997" s="301"/>
      <c r="Q997" s="301"/>
      <c r="R997" s="301"/>
      <c r="S997" s="301"/>
      <c r="T997" s="301"/>
      <c r="U997" s="301"/>
      <c r="V997" s="301"/>
      <c r="W997" s="301"/>
      <c r="X997" s="301"/>
      <c r="Y997" s="301"/>
      <c r="Z997" s="301"/>
    </row>
    <row r="998" spans="1:26" ht="15.75" customHeight="1" x14ac:dyDescent="0.2">
      <c r="A998" s="300"/>
      <c r="B998" s="301"/>
      <c r="C998" s="300"/>
      <c r="D998" s="300"/>
      <c r="E998" s="300"/>
      <c r="F998" s="301"/>
      <c r="G998" s="301"/>
      <c r="H998" s="301"/>
      <c r="I998" s="301"/>
      <c r="J998" s="301"/>
      <c r="K998" s="301"/>
      <c r="L998" s="301"/>
      <c r="M998" s="301"/>
      <c r="N998" s="301"/>
      <c r="O998" s="301"/>
      <c r="P998" s="301"/>
      <c r="Q998" s="301"/>
      <c r="R998" s="301"/>
      <c r="S998" s="301"/>
      <c r="T998" s="301"/>
      <c r="U998" s="301"/>
      <c r="V998" s="301"/>
      <c r="W998" s="301"/>
      <c r="X998" s="301"/>
      <c r="Y998" s="301"/>
      <c r="Z998" s="301"/>
    </row>
    <row r="999" spans="1:26" ht="15.75" customHeight="1" x14ac:dyDescent="0.2">
      <c r="A999" s="300"/>
      <c r="B999" s="301"/>
      <c r="C999" s="300"/>
      <c r="D999" s="300"/>
      <c r="E999" s="300"/>
      <c r="F999" s="301"/>
      <c r="G999" s="301"/>
      <c r="H999" s="301"/>
      <c r="I999" s="301"/>
      <c r="J999" s="301"/>
      <c r="K999" s="301"/>
      <c r="L999" s="301"/>
      <c r="M999" s="301"/>
      <c r="N999" s="301"/>
      <c r="O999" s="301"/>
      <c r="P999" s="301"/>
      <c r="Q999" s="301"/>
      <c r="R999" s="301"/>
      <c r="S999" s="301"/>
      <c r="T999" s="301"/>
      <c r="U999" s="301"/>
      <c r="V999" s="301"/>
      <c r="W999" s="301"/>
      <c r="X999" s="301"/>
      <c r="Y999" s="301"/>
      <c r="Z999" s="301"/>
    </row>
    <row r="1000" spans="1:26" ht="15.75" customHeight="1" x14ac:dyDescent="0.2">
      <c r="A1000" s="300"/>
      <c r="B1000" s="301"/>
      <c r="C1000" s="300"/>
      <c r="D1000" s="300"/>
      <c r="E1000" s="300"/>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row>
  </sheetData>
  <mergeCells count="128">
    <mergeCell ref="B62:F62"/>
    <mergeCell ref="B63:F63"/>
    <mergeCell ref="B64:F64"/>
    <mergeCell ref="B65:F65"/>
    <mergeCell ref="B66:F66"/>
    <mergeCell ref="B67:F67"/>
    <mergeCell ref="B102:F102"/>
    <mergeCell ref="B103:F103"/>
    <mergeCell ref="A105:F105"/>
    <mergeCell ref="B101:F101"/>
    <mergeCell ref="B91:F91"/>
    <mergeCell ref="B92:F92"/>
    <mergeCell ref="B93:F93"/>
    <mergeCell ref="B94:F94"/>
    <mergeCell ref="A96:F96"/>
    <mergeCell ref="B97:F97"/>
    <mergeCell ref="B98:F98"/>
    <mergeCell ref="B99:F99"/>
    <mergeCell ref="B100:F100"/>
    <mergeCell ref="B80:F80"/>
    <mergeCell ref="B81:F81"/>
    <mergeCell ref="B82:F82"/>
    <mergeCell ref="B83:F83"/>
    <mergeCell ref="B84:F84"/>
    <mergeCell ref="B52:F52"/>
    <mergeCell ref="B53:F53"/>
    <mergeCell ref="B54:F54"/>
    <mergeCell ref="B55:F55"/>
    <mergeCell ref="B56:F56"/>
    <mergeCell ref="B57:F57"/>
    <mergeCell ref="B58:F58"/>
    <mergeCell ref="A60:F60"/>
    <mergeCell ref="B61:F61"/>
    <mergeCell ref="B42:F42"/>
    <mergeCell ref="B43:F43"/>
    <mergeCell ref="B44:F44"/>
    <mergeCell ref="B45:F45"/>
    <mergeCell ref="B46:F46"/>
    <mergeCell ref="B47:F47"/>
    <mergeCell ref="B48:F48"/>
    <mergeCell ref="B50:F50"/>
    <mergeCell ref="B51:F51"/>
    <mergeCell ref="A32:F32"/>
    <mergeCell ref="B33:F33"/>
    <mergeCell ref="B34:F34"/>
    <mergeCell ref="B35:F35"/>
    <mergeCell ref="B36:F36"/>
    <mergeCell ref="B37:F37"/>
    <mergeCell ref="B38:F38"/>
    <mergeCell ref="B39:F39"/>
    <mergeCell ref="A41:F41"/>
    <mergeCell ref="A2:F2"/>
    <mergeCell ref="A23:F23"/>
    <mergeCell ref="B24:F24"/>
    <mergeCell ref="B25:F25"/>
    <mergeCell ref="B26:F26"/>
    <mergeCell ref="B27:F27"/>
    <mergeCell ref="B28:F28"/>
    <mergeCell ref="B29:F29"/>
    <mergeCell ref="B30:F30"/>
    <mergeCell ref="A153:F153"/>
    <mergeCell ref="B154:F154"/>
    <mergeCell ref="B155:F155"/>
    <mergeCell ref="B156:F156"/>
    <mergeCell ref="B157:F157"/>
    <mergeCell ref="B158:F158"/>
    <mergeCell ref="B159:F159"/>
    <mergeCell ref="B168:F168"/>
    <mergeCell ref="B169:F169"/>
    <mergeCell ref="B160:F160"/>
    <mergeCell ref="A162:F162"/>
    <mergeCell ref="B163:F163"/>
    <mergeCell ref="B164:F164"/>
    <mergeCell ref="B165:F165"/>
    <mergeCell ref="B166:F166"/>
    <mergeCell ref="B167:F167"/>
    <mergeCell ref="A141:F141"/>
    <mergeCell ref="B142:F142"/>
    <mergeCell ref="B143:F143"/>
    <mergeCell ref="B144:F144"/>
    <mergeCell ref="B145:F145"/>
    <mergeCell ref="B146:F146"/>
    <mergeCell ref="B147:F147"/>
    <mergeCell ref="B148:F148"/>
    <mergeCell ref="B151:F151"/>
    <mergeCell ref="B130:F130"/>
    <mergeCell ref="A132:F132"/>
    <mergeCell ref="B133:F133"/>
    <mergeCell ref="B134:F134"/>
    <mergeCell ref="B135:F135"/>
    <mergeCell ref="B136:F136"/>
    <mergeCell ref="B137:F137"/>
    <mergeCell ref="B138:F138"/>
    <mergeCell ref="B139:F139"/>
    <mergeCell ref="B120:F120"/>
    <mergeCell ref="B121:F121"/>
    <mergeCell ref="A123:F123"/>
    <mergeCell ref="B124:F124"/>
    <mergeCell ref="B125:F125"/>
    <mergeCell ref="B126:F126"/>
    <mergeCell ref="B127:F127"/>
    <mergeCell ref="B128:F128"/>
    <mergeCell ref="B129:F129"/>
    <mergeCell ref="B110:F110"/>
    <mergeCell ref="B111:F111"/>
    <mergeCell ref="B112:F112"/>
    <mergeCell ref="B115:F115"/>
    <mergeCell ref="B116:F116"/>
    <mergeCell ref="B117:F117"/>
    <mergeCell ref="B118:F118"/>
    <mergeCell ref="B119:F119"/>
    <mergeCell ref="B106:F106"/>
    <mergeCell ref="B107:F107"/>
    <mergeCell ref="B108:F108"/>
    <mergeCell ref="B109:F109"/>
    <mergeCell ref="A87:F87"/>
    <mergeCell ref="B88:F88"/>
    <mergeCell ref="B89:F89"/>
    <mergeCell ref="B90:F90"/>
    <mergeCell ref="B70:F70"/>
    <mergeCell ref="B71:F71"/>
    <mergeCell ref="B72:F72"/>
    <mergeCell ref="B73:F73"/>
    <mergeCell ref="B74:F74"/>
    <mergeCell ref="B75:F75"/>
    <mergeCell ref="A77:F77"/>
    <mergeCell ref="B78:F78"/>
    <mergeCell ref="B79:F79"/>
  </mergeCells>
  <pageMargins left="0.74803149606299213" right="0.74803149606299213" top="0.98425196850393704" bottom="0.98425196850393704" header="0" footer="0"/>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49EDD"/>
  </sheetPr>
  <dimension ref="A1:Z1000"/>
  <sheetViews>
    <sheetView workbookViewId="0">
      <pane xSplit="1" ySplit="1" topLeftCell="B2" activePane="bottomRight" state="frozen"/>
      <selection pane="topRight" activeCell="B1" sqref="B1"/>
      <selection pane="bottomLeft" activeCell="A2" sqref="A2"/>
      <selection pane="bottomRight" activeCell="A2" sqref="A2:H2"/>
    </sheetView>
  </sheetViews>
  <sheetFormatPr baseColWidth="10" defaultColWidth="11.1640625" defaultRowHeight="15" customHeight="1" x14ac:dyDescent="0.2"/>
  <cols>
    <col min="1" max="1" width="5.5" customWidth="1"/>
    <col min="2" max="2" width="39.1640625" customWidth="1"/>
    <col min="3" max="3" width="61" customWidth="1"/>
    <col min="4" max="4" width="7" customWidth="1"/>
    <col min="5" max="5" width="11.33203125" customWidth="1"/>
    <col min="6" max="6" width="8" customWidth="1"/>
    <col min="7" max="7" width="8.83203125" customWidth="1"/>
    <col min="8" max="9" width="4.5" customWidth="1"/>
    <col min="10" max="10" width="4.83203125" customWidth="1"/>
    <col min="11" max="26" width="7.33203125" customWidth="1"/>
  </cols>
  <sheetData>
    <row r="1" spans="1:26" ht="42" customHeight="1" x14ac:dyDescent="0.2">
      <c r="A1" s="742" t="s">
        <v>579</v>
      </c>
      <c r="B1" s="666"/>
      <c r="C1" s="666"/>
      <c r="D1" s="666"/>
      <c r="E1" s="666"/>
      <c r="F1" s="666"/>
      <c r="G1" s="667"/>
      <c r="H1" s="317"/>
      <c r="I1" s="317"/>
      <c r="J1" s="317"/>
      <c r="K1" s="317"/>
      <c r="L1" s="317"/>
      <c r="M1" s="317"/>
      <c r="N1" s="317"/>
      <c r="O1" s="317"/>
      <c r="P1" s="317"/>
      <c r="Q1" s="317"/>
      <c r="R1" s="317"/>
      <c r="S1" s="317"/>
      <c r="T1" s="317"/>
      <c r="U1" s="317"/>
      <c r="V1" s="317"/>
      <c r="W1" s="317"/>
      <c r="X1" s="317"/>
      <c r="Y1" s="317"/>
      <c r="Z1" s="317"/>
    </row>
    <row r="2" spans="1:26" ht="18" customHeight="1" x14ac:dyDescent="0.2">
      <c r="A2" s="687"/>
      <c r="B2" s="666"/>
      <c r="C2" s="666"/>
      <c r="D2" s="666"/>
      <c r="E2" s="666"/>
      <c r="F2" s="666"/>
      <c r="G2" s="666"/>
      <c r="H2" s="667"/>
      <c r="I2" s="130"/>
      <c r="J2" s="130"/>
      <c r="K2" s="130"/>
      <c r="L2" s="130"/>
      <c r="M2" s="130"/>
      <c r="N2" s="130"/>
      <c r="O2" s="130"/>
      <c r="P2" s="130"/>
      <c r="Q2" s="130"/>
      <c r="R2" s="130"/>
      <c r="S2" s="130"/>
      <c r="T2" s="130"/>
      <c r="U2" s="130"/>
      <c r="V2" s="130"/>
      <c r="W2" s="130"/>
      <c r="X2" s="130"/>
      <c r="Y2" s="130"/>
      <c r="Z2" s="130"/>
    </row>
    <row r="3" spans="1:26" ht="68" x14ac:dyDescent="0.2">
      <c r="A3" s="200" t="s">
        <v>3</v>
      </c>
      <c r="B3" s="200" t="s">
        <v>580</v>
      </c>
      <c r="C3" s="200" t="s">
        <v>581</v>
      </c>
      <c r="D3" s="200" t="s">
        <v>582</v>
      </c>
      <c r="E3" s="200" t="s">
        <v>446</v>
      </c>
      <c r="F3" s="200" t="s">
        <v>583</v>
      </c>
      <c r="G3" s="200" t="s">
        <v>584</v>
      </c>
      <c r="H3" s="218"/>
      <c r="I3" s="218"/>
      <c r="J3" s="218"/>
      <c r="K3" s="218"/>
      <c r="L3" s="218"/>
      <c r="M3" s="218"/>
      <c r="N3" s="218"/>
      <c r="O3" s="218"/>
      <c r="P3" s="218"/>
      <c r="Q3" s="218"/>
      <c r="R3" s="218"/>
      <c r="S3" s="218"/>
      <c r="T3" s="218"/>
      <c r="U3" s="218"/>
      <c r="V3" s="218"/>
      <c r="W3" s="218"/>
      <c r="X3" s="218"/>
      <c r="Y3" s="218"/>
      <c r="Z3" s="218"/>
    </row>
    <row r="4" spans="1:26" ht="34" x14ac:dyDescent="0.2">
      <c r="A4" s="318" t="s">
        <v>22</v>
      </c>
      <c r="B4" s="319" t="s">
        <v>585</v>
      </c>
      <c r="C4" s="320"/>
      <c r="D4" s="320"/>
      <c r="E4" s="320"/>
      <c r="F4" s="321">
        <f>SUBTOTAL(9,F5:F14)</f>
        <v>18</v>
      </c>
      <c r="G4" s="321"/>
      <c r="H4" s="322"/>
      <c r="I4" s="322"/>
      <c r="J4" s="322"/>
      <c r="K4" s="317"/>
      <c r="L4" s="317"/>
      <c r="M4" s="317"/>
      <c r="N4" s="317"/>
      <c r="O4" s="317"/>
      <c r="P4" s="317"/>
      <c r="Q4" s="317"/>
      <c r="R4" s="317"/>
      <c r="S4" s="317"/>
      <c r="T4" s="317"/>
      <c r="U4" s="317"/>
      <c r="V4" s="317"/>
      <c r="W4" s="317"/>
      <c r="X4" s="317"/>
      <c r="Y4" s="317"/>
      <c r="Z4" s="317"/>
    </row>
    <row r="5" spans="1:26" ht="18" x14ac:dyDescent="0.2">
      <c r="A5" s="296"/>
      <c r="B5" s="319" t="s">
        <v>586</v>
      </c>
      <c r="C5" s="220"/>
      <c r="D5" s="323"/>
      <c r="E5" s="323"/>
      <c r="F5" s="324"/>
      <c r="G5" s="325"/>
      <c r="H5" s="322"/>
      <c r="I5" s="326"/>
      <c r="J5" s="158"/>
      <c r="K5" s="317"/>
      <c r="L5" s="317"/>
      <c r="M5" s="317"/>
      <c r="N5" s="317"/>
      <c r="O5" s="317"/>
      <c r="P5" s="317"/>
      <c r="Q5" s="317"/>
      <c r="R5" s="317"/>
      <c r="S5" s="317"/>
      <c r="T5" s="317"/>
      <c r="U5" s="317"/>
      <c r="V5" s="317"/>
      <c r="W5" s="317"/>
      <c r="X5" s="317"/>
      <c r="Y5" s="317"/>
      <c r="Z5" s="317"/>
    </row>
    <row r="6" spans="1:26" ht="34.5" customHeight="1" x14ac:dyDescent="0.2">
      <c r="A6" s="327" t="s">
        <v>587</v>
      </c>
      <c r="B6" s="328" t="s">
        <v>588</v>
      </c>
      <c r="C6" s="763" t="s">
        <v>589</v>
      </c>
      <c r="D6" s="329">
        <v>1.5</v>
      </c>
      <c r="E6" s="329">
        <v>3</v>
      </c>
      <c r="F6" s="329">
        <f t="shared" ref="F6:F10" si="0">D6*E6</f>
        <v>4.5</v>
      </c>
      <c r="G6" s="327">
        <f t="shared" ref="G6:G10" si="1">IF(F6&gt;3,1,IF(F6&gt;2,0.6,IF(F6&gt;1,0.1,IF(F6&gt;0,0.05,0))))</f>
        <v>1</v>
      </c>
      <c r="H6" s="330"/>
      <c r="I6" s="331"/>
      <c r="J6" s="332"/>
      <c r="K6" s="317"/>
      <c r="L6" s="317"/>
      <c r="M6" s="317"/>
      <c r="N6" s="317"/>
      <c r="O6" s="317"/>
      <c r="P6" s="317"/>
      <c r="Q6" s="317"/>
      <c r="R6" s="317"/>
      <c r="S6" s="317"/>
      <c r="T6" s="317"/>
      <c r="U6" s="317"/>
      <c r="V6" s="317"/>
      <c r="W6" s="317"/>
      <c r="X6" s="317"/>
      <c r="Y6" s="317"/>
      <c r="Z6" s="317"/>
    </row>
    <row r="7" spans="1:26" ht="34.5" customHeight="1" x14ac:dyDescent="0.2">
      <c r="A7" s="327" t="s">
        <v>590</v>
      </c>
      <c r="B7" s="328" t="s">
        <v>591</v>
      </c>
      <c r="C7" s="708"/>
      <c r="D7" s="329">
        <v>0.5</v>
      </c>
      <c r="E7" s="329">
        <v>2</v>
      </c>
      <c r="F7" s="333">
        <f t="shared" si="0"/>
        <v>1</v>
      </c>
      <c r="G7" s="327">
        <f t="shared" si="1"/>
        <v>0.05</v>
      </c>
      <c r="H7" s="334"/>
      <c r="I7" s="335"/>
      <c r="J7" s="335"/>
      <c r="K7" s="317"/>
      <c r="L7" s="317"/>
      <c r="M7" s="317"/>
      <c r="N7" s="317"/>
      <c r="O7" s="317"/>
      <c r="P7" s="317"/>
      <c r="Q7" s="317"/>
      <c r="R7" s="317"/>
      <c r="S7" s="317"/>
      <c r="T7" s="317"/>
      <c r="U7" s="317"/>
      <c r="V7" s="317"/>
      <c r="W7" s="317"/>
      <c r="X7" s="317"/>
      <c r="Y7" s="317"/>
      <c r="Z7" s="317"/>
    </row>
    <row r="8" spans="1:26" ht="34.5" customHeight="1" x14ac:dyDescent="0.2">
      <c r="A8" s="327" t="s">
        <v>592</v>
      </c>
      <c r="B8" s="328" t="s">
        <v>593</v>
      </c>
      <c r="C8" s="677"/>
      <c r="D8" s="329">
        <v>1</v>
      </c>
      <c r="E8" s="329">
        <v>3</v>
      </c>
      <c r="F8" s="329">
        <f t="shared" si="0"/>
        <v>3</v>
      </c>
      <c r="G8" s="327">
        <f t="shared" si="1"/>
        <v>0.6</v>
      </c>
      <c r="H8" s="334"/>
      <c r="I8" s="335"/>
      <c r="J8" s="335"/>
      <c r="K8" s="317"/>
      <c r="L8" s="317"/>
      <c r="M8" s="317"/>
      <c r="N8" s="317"/>
      <c r="O8" s="317"/>
      <c r="P8" s="317"/>
      <c r="Q8" s="317"/>
      <c r="R8" s="317"/>
      <c r="S8" s="317"/>
      <c r="T8" s="317"/>
      <c r="U8" s="317"/>
      <c r="V8" s="317"/>
      <c r="W8" s="317"/>
      <c r="X8" s="317"/>
      <c r="Y8" s="317"/>
      <c r="Z8" s="317"/>
    </row>
    <row r="9" spans="1:26" ht="187" x14ac:dyDescent="0.2">
      <c r="A9" s="327" t="s">
        <v>594</v>
      </c>
      <c r="B9" s="328" t="s">
        <v>595</v>
      </c>
      <c r="C9" s="220" t="s">
        <v>596</v>
      </c>
      <c r="D9" s="329">
        <v>0.5</v>
      </c>
      <c r="E9" s="329">
        <v>3</v>
      </c>
      <c r="F9" s="329">
        <f t="shared" si="0"/>
        <v>1.5</v>
      </c>
      <c r="G9" s="327">
        <f t="shared" si="1"/>
        <v>0.1</v>
      </c>
      <c r="H9" s="334"/>
      <c r="I9" s="335"/>
      <c r="J9" s="335"/>
      <c r="K9" s="317"/>
      <c r="L9" s="317"/>
      <c r="M9" s="317"/>
      <c r="N9" s="317"/>
      <c r="O9" s="317"/>
      <c r="P9" s="317"/>
      <c r="Q9" s="317"/>
      <c r="R9" s="317"/>
      <c r="S9" s="317"/>
      <c r="T9" s="317"/>
      <c r="U9" s="317"/>
      <c r="V9" s="317"/>
      <c r="W9" s="317"/>
      <c r="X9" s="317"/>
      <c r="Y9" s="317"/>
      <c r="Z9" s="317"/>
    </row>
    <row r="10" spans="1:26" ht="170" x14ac:dyDescent="0.2">
      <c r="A10" s="327" t="s">
        <v>597</v>
      </c>
      <c r="B10" s="328" t="s">
        <v>598</v>
      </c>
      <c r="C10" s="220" t="s">
        <v>599</v>
      </c>
      <c r="D10" s="329">
        <v>1</v>
      </c>
      <c r="E10" s="329">
        <v>4</v>
      </c>
      <c r="F10" s="333">
        <f t="shared" si="0"/>
        <v>4</v>
      </c>
      <c r="G10" s="327">
        <f t="shared" si="1"/>
        <v>1</v>
      </c>
      <c r="H10" s="322"/>
      <c r="I10" s="335"/>
      <c r="J10" s="335"/>
      <c r="K10" s="317"/>
      <c r="L10" s="317"/>
      <c r="M10" s="317"/>
      <c r="N10" s="317"/>
      <c r="O10" s="317"/>
      <c r="P10" s="317"/>
      <c r="Q10" s="317"/>
      <c r="R10" s="317"/>
      <c r="S10" s="317"/>
      <c r="T10" s="317"/>
      <c r="U10" s="317"/>
      <c r="V10" s="317"/>
      <c r="W10" s="317"/>
      <c r="X10" s="317"/>
      <c r="Y10" s="317"/>
      <c r="Z10" s="317"/>
    </row>
    <row r="11" spans="1:26" ht="17" x14ac:dyDescent="0.2">
      <c r="A11" s="296"/>
      <c r="B11" s="319" t="s">
        <v>600</v>
      </c>
      <c r="C11" s="220"/>
      <c r="D11" s="296"/>
      <c r="E11" s="296"/>
      <c r="F11" s="296"/>
      <c r="G11" s="242"/>
      <c r="H11" s="322"/>
      <c r="I11" s="335"/>
      <c r="J11" s="335"/>
      <c r="K11" s="317"/>
      <c r="L11" s="317"/>
      <c r="M11" s="317"/>
      <c r="N11" s="317"/>
      <c r="O11" s="317"/>
      <c r="P11" s="317"/>
      <c r="Q11" s="317"/>
      <c r="R11" s="317"/>
      <c r="S11" s="317"/>
      <c r="T11" s="317"/>
      <c r="U11" s="317"/>
      <c r="V11" s="317"/>
      <c r="W11" s="317"/>
      <c r="X11" s="317"/>
      <c r="Y11" s="317"/>
      <c r="Z11" s="317"/>
    </row>
    <row r="12" spans="1:26" ht="255" x14ac:dyDescent="0.2">
      <c r="A12" s="327" t="s">
        <v>601</v>
      </c>
      <c r="B12" s="328" t="s">
        <v>602</v>
      </c>
      <c r="C12" s="220" t="s">
        <v>603</v>
      </c>
      <c r="D12" s="329">
        <v>2</v>
      </c>
      <c r="E12" s="329">
        <v>3</v>
      </c>
      <c r="F12" s="329">
        <f t="shared" ref="F12:F14" si="2">D12*E12</f>
        <v>6</v>
      </c>
      <c r="G12" s="327">
        <f t="shared" ref="G12:G14" si="3">IF(F12&gt;3,1,IF(F12&gt;2,0.6,IF(F12&gt;1,0.1,IF(F12&gt;0,0.05,0))))</f>
        <v>1</v>
      </c>
      <c r="H12" s="322"/>
      <c r="I12" s="335"/>
      <c r="J12" s="335"/>
      <c r="K12" s="317"/>
      <c r="L12" s="317"/>
      <c r="M12" s="317"/>
      <c r="N12" s="317"/>
      <c r="O12" s="317"/>
      <c r="P12" s="317"/>
      <c r="Q12" s="317"/>
      <c r="R12" s="317"/>
      <c r="S12" s="317"/>
      <c r="T12" s="317"/>
      <c r="U12" s="317"/>
      <c r="V12" s="317"/>
      <c r="W12" s="317"/>
      <c r="X12" s="317"/>
      <c r="Y12" s="317"/>
      <c r="Z12" s="317"/>
    </row>
    <row r="13" spans="1:26" ht="102" x14ac:dyDescent="0.2">
      <c r="A13" s="327" t="s">
        <v>604</v>
      </c>
      <c r="B13" s="305" t="s">
        <v>605</v>
      </c>
      <c r="C13" s="220" t="s">
        <v>606</v>
      </c>
      <c r="D13" s="329">
        <v>-1</v>
      </c>
      <c r="E13" s="329">
        <v>0</v>
      </c>
      <c r="F13" s="329">
        <f t="shared" si="2"/>
        <v>0</v>
      </c>
      <c r="G13" s="327">
        <f t="shared" si="3"/>
        <v>0</v>
      </c>
      <c r="H13" s="322"/>
      <c r="I13" s="335"/>
      <c r="J13" s="336"/>
      <c r="K13" s="317"/>
      <c r="L13" s="317"/>
      <c r="M13" s="317"/>
      <c r="N13" s="317"/>
      <c r="O13" s="317"/>
      <c r="P13" s="317"/>
      <c r="Q13" s="317"/>
      <c r="R13" s="317"/>
      <c r="S13" s="317"/>
      <c r="T13" s="317"/>
      <c r="U13" s="317"/>
      <c r="V13" s="317"/>
      <c r="W13" s="317"/>
      <c r="X13" s="317"/>
      <c r="Y13" s="317"/>
      <c r="Z13" s="317"/>
    </row>
    <row r="14" spans="1:26" ht="144" customHeight="1" x14ac:dyDescent="0.2">
      <c r="A14" s="327" t="s">
        <v>607</v>
      </c>
      <c r="B14" s="328" t="s">
        <v>608</v>
      </c>
      <c r="C14" s="220" t="s">
        <v>609</v>
      </c>
      <c r="D14" s="329">
        <v>-1</v>
      </c>
      <c r="E14" s="329">
        <v>2</v>
      </c>
      <c r="F14" s="329">
        <f t="shared" si="2"/>
        <v>-2</v>
      </c>
      <c r="G14" s="327">
        <f t="shared" si="3"/>
        <v>0</v>
      </c>
      <c r="H14" s="322"/>
      <c r="I14" s="335"/>
      <c r="J14" s="335"/>
      <c r="K14" s="317"/>
      <c r="L14" s="317"/>
      <c r="M14" s="317"/>
      <c r="N14" s="317"/>
      <c r="O14" s="317"/>
      <c r="P14" s="317"/>
      <c r="Q14" s="317"/>
      <c r="R14" s="317"/>
      <c r="S14" s="317"/>
      <c r="T14" s="317"/>
      <c r="U14" s="317"/>
      <c r="V14" s="317"/>
      <c r="W14" s="317"/>
      <c r="X14" s="317"/>
      <c r="Y14" s="317"/>
      <c r="Z14" s="317"/>
    </row>
    <row r="15" spans="1:26" ht="34" x14ac:dyDescent="0.2">
      <c r="A15" s="337" t="s">
        <v>40</v>
      </c>
      <c r="B15" s="319" t="s">
        <v>610</v>
      </c>
      <c r="C15" s="320" t="s">
        <v>386</v>
      </c>
      <c r="D15" s="318"/>
      <c r="E15" s="220"/>
      <c r="F15" s="338">
        <f>1.4+(-0.03*F4)</f>
        <v>0.85999999999999988</v>
      </c>
      <c r="G15" s="337"/>
      <c r="H15" s="322"/>
      <c r="I15" s="335"/>
      <c r="J15" s="335"/>
      <c r="K15" s="317"/>
      <c r="L15" s="317"/>
      <c r="M15" s="317"/>
      <c r="N15" s="317"/>
      <c r="O15" s="317"/>
      <c r="P15" s="317"/>
      <c r="Q15" s="317"/>
      <c r="R15" s="317"/>
      <c r="S15" s="317"/>
      <c r="T15" s="317"/>
      <c r="U15" s="317"/>
      <c r="V15" s="317"/>
      <c r="W15" s="317"/>
      <c r="X15" s="317"/>
      <c r="Y15" s="317"/>
      <c r="Z15" s="317"/>
    </row>
    <row r="16" spans="1:26" ht="34" x14ac:dyDescent="0.2">
      <c r="A16" s="337" t="s">
        <v>50</v>
      </c>
      <c r="B16" s="319" t="s">
        <v>611</v>
      </c>
      <c r="C16" s="320" t="s">
        <v>612</v>
      </c>
      <c r="D16" s="318"/>
      <c r="E16" s="220"/>
      <c r="F16" s="337"/>
      <c r="G16" s="339">
        <f>SUM(G6:G14)</f>
        <v>3.75</v>
      </c>
      <c r="H16" s="322"/>
      <c r="I16" s="335"/>
      <c r="J16" s="335"/>
      <c r="K16" s="317"/>
      <c r="L16" s="317"/>
      <c r="M16" s="317"/>
      <c r="N16" s="317"/>
      <c r="O16" s="317"/>
      <c r="P16" s="317"/>
      <c r="Q16" s="317"/>
      <c r="R16" s="317"/>
      <c r="S16" s="317"/>
      <c r="T16" s="317"/>
      <c r="U16" s="317"/>
      <c r="V16" s="317"/>
      <c r="W16" s="317"/>
      <c r="X16" s="317"/>
      <c r="Y16" s="317"/>
      <c r="Z16" s="317"/>
    </row>
    <row r="17" spans="1:26" ht="17" x14ac:dyDescent="0.2">
      <c r="A17" s="310" t="s">
        <v>68</v>
      </c>
      <c r="B17" s="311" t="s">
        <v>613</v>
      </c>
      <c r="C17" s="340" t="s">
        <v>614</v>
      </c>
      <c r="D17" s="341"/>
      <c r="E17" s="341"/>
      <c r="F17" s="310"/>
      <c r="G17" s="310">
        <f>IF(G16&gt;=3,26 - (G16-3)*(6/2.2),IF(G16&gt;=1,40-(G16-1)*7, 48 -G16* 8))</f>
        <v>23.954545454545453</v>
      </c>
      <c r="H17" s="322"/>
      <c r="I17" s="335"/>
      <c r="J17" s="335"/>
      <c r="K17" s="317"/>
      <c r="L17" s="317"/>
      <c r="M17" s="317"/>
      <c r="N17" s="317"/>
      <c r="O17" s="317"/>
      <c r="P17" s="317"/>
      <c r="Q17" s="317"/>
      <c r="R17" s="317"/>
      <c r="S17" s="317"/>
      <c r="T17" s="317"/>
      <c r="U17" s="317"/>
      <c r="V17" s="317"/>
      <c r="W17" s="317"/>
      <c r="X17" s="317"/>
      <c r="Y17" s="317"/>
      <c r="Z17" s="317"/>
    </row>
    <row r="18" spans="1:26" ht="16" x14ac:dyDescent="0.2">
      <c r="A18" s="322"/>
      <c r="B18" s="322"/>
      <c r="C18" s="322"/>
      <c r="D18" s="322"/>
      <c r="E18" s="322"/>
      <c r="F18" s="322"/>
      <c r="G18" s="335"/>
      <c r="H18" s="322"/>
      <c r="I18" s="335"/>
      <c r="J18" s="335"/>
      <c r="K18" s="317"/>
      <c r="L18" s="317"/>
      <c r="M18" s="317"/>
      <c r="N18" s="317"/>
      <c r="O18" s="317"/>
      <c r="P18" s="317"/>
      <c r="Q18" s="317"/>
      <c r="R18" s="317"/>
      <c r="S18" s="317"/>
      <c r="T18" s="317"/>
      <c r="U18" s="317"/>
      <c r="V18" s="317"/>
      <c r="W18" s="317"/>
      <c r="X18" s="317"/>
      <c r="Y18" s="317"/>
      <c r="Z18" s="317"/>
    </row>
    <row r="19" spans="1:26" ht="16" x14ac:dyDescent="0.2">
      <c r="A19" s="322"/>
      <c r="B19" s="322"/>
      <c r="C19" s="322"/>
      <c r="D19" s="322"/>
      <c r="E19" s="322"/>
      <c r="F19" s="322"/>
      <c r="G19" s="335"/>
      <c r="H19" s="322"/>
      <c r="I19" s="335"/>
      <c r="J19" s="335"/>
      <c r="K19" s="317"/>
      <c r="L19" s="317"/>
      <c r="M19" s="317"/>
      <c r="N19" s="317"/>
      <c r="O19" s="317"/>
      <c r="P19" s="317"/>
      <c r="Q19" s="317"/>
      <c r="R19" s="317"/>
      <c r="S19" s="317"/>
      <c r="T19" s="317"/>
      <c r="U19" s="317"/>
      <c r="V19" s="317"/>
      <c r="W19" s="317"/>
      <c r="X19" s="317"/>
      <c r="Y19" s="317"/>
      <c r="Z19" s="317"/>
    </row>
    <row r="20" spans="1:26" ht="16" x14ac:dyDescent="0.2">
      <c r="A20" s="322"/>
      <c r="B20" s="322"/>
      <c r="C20" s="322"/>
      <c r="D20" s="322"/>
      <c r="E20" s="322"/>
      <c r="F20" s="322"/>
      <c r="G20" s="335"/>
      <c r="H20" s="322"/>
      <c r="I20" s="335"/>
      <c r="J20" s="335"/>
      <c r="K20" s="317"/>
      <c r="L20" s="317"/>
      <c r="M20" s="317"/>
      <c r="N20" s="317"/>
      <c r="O20" s="317"/>
      <c r="P20" s="317"/>
      <c r="Q20" s="317"/>
      <c r="R20" s="317"/>
      <c r="S20" s="317"/>
      <c r="T20" s="317"/>
      <c r="U20" s="317"/>
      <c r="V20" s="317"/>
      <c r="W20" s="317"/>
      <c r="X20" s="317"/>
      <c r="Y20" s="317"/>
      <c r="Z20" s="317"/>
    </row>
    <row r="21" spans="1:26" ht="16" x14ac:dyDescent="0.2">
      <c r="A21" s="322"/>
      <c r="B21" s="322"/>
      <c r="C21" s="322"/>
      <c r="D21" s="322"/>
      <c r="E21" s="322"/>
      <c r="F21" s="322"/>
      <c r="G21" s="335"/>
      <c r="H21" s="322"/>
      <c r="I21" s="335"/>
      <c r="J21" s="335"/>
      <c r="K21" s="317"/>
      <c r="L21" s="317"/>
      <c r="M21" s="317"/>
      <c r="N21" s="317"/>
      <c r="O21" s="317"/>
      <c r="P21" s="317"/>
      <c r="Q21" s="317"/>
      <c r="R21" s="317"/>
      <c r="S21" s="317"/>
      <c r="T21" s="317"/>
      <c r="U21" s="317"/>
      <c r="V21" s="317"/>
      <c r="W21" s="317"/>
      <c r="X21" s="317"/>
      <c r="Y21" s="317"/>
      <c r="Z21" s="317"/>
    </row>
    <row r="22" spans="1:26" ht="16" x14ac:dyDescent="0.2">
      <c r="A22" s="322"/>
      <c r="B22" s="322"/>
      <c r="C22" s="322"/>
      <c r="D22" s="322"/>
      <c r="E22" s="322"/>
      <c r="F22" s="322"/>
      <c r="G22" s="335"/>
      <c r="H22" s="322"/>
      <c r="I22" s="335"/>
      <c r="J22" s="322"/>
      <c r="K22" s="317"/>
      <c r="L22" s="317"/>
      <c r="M22" s="317"/>
      <c r="N22" s="317"/>
      <c r="O22" s="317"/>
      <c r="P22" s="317"/>
      <c r="Q22" s="317"/>
      <c r="R22" s="317"/>
      <c r="S22" s="317"/>
      <c r="T22" s="317"/>
      <c r="U22" s="317"/>
      <c r="V22" s="317"/>
      <c r="W22" s="317"/>
      <c r="X22" s="317"/>
      <c r="Y22" s="317"/>
      <c r="Z22" s="317"/>
    </row>
    <row r="23" spans="1:26" ht="16" x14ac:dyDescent="0.2">
      <c r="A23" s="317"/>
      <c r="B23" s="317"/>
      <c r="C23" s="317"/>
      <c r="D23" s="317"/>
      <c r="E23" s="317"/>
      <c r="F23" s="317"/>
      <c r="G23" s="317"/>
      <c r="H23" s="317"/>
      <c r="I23" s="317"/>
      <c r="J23" s="317"/>
      <c r="K23" s="317"/>
      <c r="L23" s="317"/>
      <c r="M23" s="317"/>
      <c r="N23" s="317"/>
      <c r="O23" s="317"/>
      <c r="P23" s="317"/>
      <c r="Q23" s="317"/>
      <c r="R23" s="317"/>
      <c r="S23" s="317"/>
      <c r="T23" s="317"/>
      <c r="U23" s="317"/>
      <c r="V23" s="317"/>
      <c r="W23" s="317"/>
      <c r="X23" s="317"/>
      <c r="Y23" s="317"/>
      <c r="Z23" s="317"/>
    </row>
    <row r="24" spans="1:26" ht="16" x14ac:dyDescent="0.2">
      <c r="A24" s="317"/>
      <c r="B24" s="317"/>
      <c r="C24" s="317"/>
      <c r="D24" s="317"/>
      <c r="E24" s="317"/>
      <c r="F24" s="317"/>
      <c r="G24" s="317"/>
      <c r="H24" s="317"/>
      <c r="I24" s="317"/>
      <c r="J24" s="317"/>
      <c r="K24" s="317"/>
      <c r="L24" s="317"/>
      <c r="M24" s="317"/>
      <c r="N24" s="317"/>
      <c r="O24" s="317"/>
      <c r="P24" s="317"/>
      <c r="Q24" s="317"/>
      <c r="R24" s="317"/>
      <c r="S24" s="317"/>
      <c r="T24" s="317"/>
      <c r="U24" s="317"/>
      <c r="V24" s="317"/>
      <c r="W24" s="317"/>
      <c r="X24" s="317"/>
      <c r="Y24" s="317"/>
      <c r="Z24" s="317"/>
    </row>
    <row r="25" spans="1:26" ht="16" x14ac:dyDescent="0.2">
      <c r="A25" s="317"/>
      <c r="B25" s="317"/>
      <c r="C25" s="317"/>
      <c r="D25" s="317"/>
      <c r="E25" s="317"/>
      <c r="F25" s="317"/>
      <c r="G25" s="317"/>
      <c r="H25" s="317"/>
      <c r="I25" s="317"/>
      <c r="J25" s="317"/>
      <c r="K25" s="317"/>
      <c r="L25" s="317"/>
      <c r="M25" s="317"/>
      <c r="N25" s="317"/>
      <c r="O25" s="317"/>
      <c r="P25" s="317"/>
      <c r="Q25" s="317"/>
      <c r="R25" s="317"/>
      <c r="S25" s="317"/>
      <c r="T25" s="317"/>
      <c r="U25" s="317"/>
      <c r="V25" s="317"/>
      <c r="W25" s="317"/>
      <c r="X25" s="317"/>
      <c r="Y25" s="317"/>
      <c r="Z25" s="317"/>
    </row>
    <row r="26" spans="1:26" ht="16" x14ac:dyDescent="0.2">
      <c r="A26" s="317"/>
      <c r="B26" s="317"/>
      <c r="C26" s="317"/>
      <c r="D26" s="317"/>
      <c r="E26" s="317"/>
      <c r="F26" s="317"/>
      <c r="G26" s="317"/>
      <c r="H26" s="317"/>
      <c r="I26" s="317"/>
      <c r="J26" s="317"/>
      <c r="K26" s="317"/>
      <c r="L26" s="317"/>
      <c r="M26" s="317"/>
      <c r="N26" s="317"/>
      <c r="O26" s="317"/>
      <c r="P26" s="317"/>
      <c r="Q26" s="317"/>
      <c r="R26" s="317"/>
      <c r="S26" s="317"/>
      <c r="T26" s="317"/>
      <c r="U26" s="317"/>
      <c r="V26" s="317"/>
      <c r="W26" s="317"/>
      <c r="X26" s="317"/>
      <c r="Y26" s="317"/>
      <c r="Z26" s="317"/>
    </row>
    <row r="27" spans="1:26" ht="16" x14ac:dyDescent="0.2">
      <c r="A27" s="317"/>
      <c r="B27" s="317"/>
      <c r="C27" s="317"/>
      <c r="D27" s="317"/>
      <c r="E27" s="317"/>
      <c r="F27" s="317"/>
      <c r="G27" s="317"/>
      <c r="H27" s="317"/>
      <c r="I27" s="317"/>
      <c r="J27" s="317"/>
      <c r="K27" s="317"/>
      <c r="L27" s="317"/>
      <c r="M27" s="317"/>
      <c r="N27" s="317"/>
      <c r="O27" s="317"/>
      <c r="P27" s="317"/>
      <c r="Q27" s="317"/>
      <c r="R27" s="317"/>
      <c r="S27" s="317"/>
      <c r="T27" s="317"/>
      <c r="U27" s="317"/>
      <c r="V27" s="317"/>
      <c r="W27" s="317"/>
      <c r="X27" s="317"/>
      <c r="Y27" s="317"/>
      <c r="Z27" s="317"/>
    </row>
    <row r="28" spans="1:26" ht="16" x14ac:dyDescent="0.2">
      <c r="A28" s="317"/>
      <c r="B28" s="317"/>
      <c r="C28" s="317"/>
      <c r="D28" s="317"/>
      <c r="E28" s="317"/>
      <c r="F28" s="317"/>
      <c r="G28" s="317"/>
      <c r="H28" s="317"/>
      <c r="I28" s="317"/>
      <c r="J28" s="317"/>
      <c r="K28" s="317"/>
      <c r="L28" s="317"/>
      <c r="M28" s="317"/>
      <c r="N28" s="317"/>
      <c r="O28" s="317"/>
      <c r="P28" s="317"/>
      <c r="Q28" s="317"/>
      <c r="R28" s="317"/>
      <c r="S28" s="317"/>
      <c r="T28" s="317"/>
      <c r="U28" s="317"/>
      <c r="V28" s="317"/>
      <c r="W28" s="317"/>
      <c r="X28" s="317"/>
      <c r="Y28" s="317"/>
      <c r="Z28" s="317"/>
    </row>
    <row r="29" spans="1:26" ht="16" x14ac:dyDescent="0.2">
      <c r="A29" s="317"/>
      <c r="B29" s="317"/>
      <c r="C29" s="317"/>
      <c r="D29" s="317"/>
      <c r="E29" s="317"/>
      <c r="F29" s="317"/>
      <c r="G29" s="317"/>
      <c r="H29" s="317"/>
      <c r="I29" s="317"/>
      <c r="J29" s="317"/>
      <c r="K29" s="317"/>
      <c r="L29" s="317"/>
      <c r="M29" s="317"/>
      <c r="N29" s="317"/>
      <c r="O29" s="317"/>
      <c r="P29" s="317"/>
      <c r="Q29" s="317"/>
      <c r="R29" s="317"/>
      <c r="S29" s="317"/>
      <c r="T29" s="317"/>
      <c r="U29" s="317"/>
      <c r="V29" s="317"/>
      <c r="W29" s="317"/>
      <c r="X29" s="317"/>
      <c r="Y29" s="317"/>
      <c r="Z29" s="317"/>
    </row>
    <row r="30" spans="1:26" ht="16" x14ac:dyDescent="0.2">
      <c r="A30" s="317"/>
      <c r="B30" s="317"/>
      <c r="C30" s="317"/>
      <c r="D30" s="317"/>
      <c r="E30" s="317"/>
      <c r="F30" s="317"/>
      <c r="G30" s="317"/>
      <c r="H30" s="317"/>
      <c r="I30" s="317"/>
      <c r="J30" s="317"/>
      <c r="K30" s="317"/>
      <c r="L30" s="317"/>
      <c r="M30" s="317"/>
      <c r="N30" s="317"/>
      <c r="O30" s="317"/>
      <c r="P30" s="317"/>
      <c r="Q30" s="317"/>
      <c r="R30" s="317"/>
      <c r="S30" s="317"/>
      <c r="T30" s="317"/>
      <c r="U30" s="317"/>
      <c r="V30" s="317"/>
      <c r="W30" s="317"/>
      <c r="X30" s="317"/>
      <c r="Y30" s="317"/>
      <c r="Z30" s="317"/>
    </row>
    <row r="31" spans="1:26" ht="16" x14ac:dyDescent="0.2">
      <c r="A31" s="317"/>
      <c r="B31" s="317"/>
      <c r="C31" s="317"/>
      <c r="D31" s="317"/>
      <c r="E31" s="317"/>
      <c r="F31" s="317"/>
      <c r="G31" s="317"/>
      <c r="H31" s="317"/>
      <c r="I31" s="317"/>
      <c r="J31" s="317"/>
      <c r="K31" s="317"/>
      <c r="L31" s="317"/>
      <c r="M31" s="317"/>
      <c r="N31" s="317"/>
      <c r="O31" s="317"/>
      <c r="P31" s="317"/>
      <c r="Q31" s="317"/>
      <c r="R31" s="317"/>
      <c r="S31" s="317"/>
      <c r="T31" s="317"/>
      <c r="U31" s="317"/>
      <c r="V31" s="317"/>
      <c r="W31" s="317"/>
      <c r="X31" s="317"/>
      <c r="Y31" s="317"/>
      <c r="Z31" s="317"/>
    </row>
    <row r="32" spans="1:26" ht="16" x14ac:dyDescent="0.2">
      <c r="A32" s="317"/>
      <c r="B32" s="317"/>
      <c r="C32" s="317"/>
      <c r="D32" s="317"/>
      <c r="E32" s="317"/>
      <c r="F32" s="317"/>
      <c r="G32" s="317"/>
      <c r="H32" s="317"/>
      <c r="I32" s="317"/>
      <c r="J32" s="317"/>
      <c r="K32" s="317"/>
      <c r="L32" s="317"/>
      <c r="M32" s="317"/>
      <c r="N32" s="317"/>
      <c r="O32" s="317"/>
      <c r="P32" s="317"/>
      <c r="Q32" s="317"/>
      <c r="R32" s="317"/>
      <c r="S32" s="317"/>
      <c r="T32" s="317"/>
      <c r="U32" s="317"/>
      <c r="V32" s="317"/>
      <c r="W32" s="317"/>
      <c r="X32" s="317"/>
      <c r="Y32" s="317"/>
      <c r="Z32" s="317"/>
    </row>
    <row r="33" spans="1:26" ht="16" x14ac:dyDescent="0.2">
      <c r="A33" s="317"/>
      <c r="B33" s="317"/>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row>
    <row r="34" spans="1:26" ht="16" x14ac:dyDescent="0.2">
      <c r="A34" s="317"/>
      <c r="B34" s="317"/>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row>
    <row r="35" spans="1:26" ht="16" x14ac:dyDescent="0.2">
      <c r="A35" s="317"/>
      <c r="B35" s="317"/>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row>
    <row r="36" spans="1:26" ht="16" x14ac:dyDescent="0.2">
      <c r="A36" s="317"/>
      <c r="B36" s="317"/>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row>
    <row r="37" spans="1:26" ht="16" x14ac:dyDescent="0.2">
      <c r="A37" s="317"/>
      <c r="B37" s="317"/>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row>
    <row r="38" spans="1:26" ht="16" x14ac:dyDescent="0.2">
      <c r="A38" s="317"/>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row>
    <row r="39" spans="1:26" ht="16" x14ac:dyDescent="0.2">
      <c r="A39" s="317"/>
      <c r="B39" s="317"/>
      <c r="C39" s="317"/>
      <c r="D39" s="317"/>
      <c r="E39" s="317"/>
      <c r="F39" s="317"/>
      <c r="G39" s="317"/>
      <c r="H39" s="317"/>
      <c r="I39" s="317"/>
      <c r="J39" s="317"/>
      <c r="K39" s="317"/>
      <c r="L39" s="317"/>
      <c r="M39" s="317"/>
      <c r="N39" s="317"/>
      <c r="O39" s="317"/>
      <c r="P39" s="317"/>
      <c r="Q39" s="317"/>
      <c r="R39" s="317"/>
      <c r="S39" s="317"/>
      <c r="T39" s="317"/>
      <c r="U39" s="317"/>
      <c r="V39" s="317"/>
      <c r="W39" s="317"/>
      <c r="X39" s="317"/>
      <c r="Y39" s="317"/>
      <c r="Z39" s="317"/>
    </row>
    <row r="40" spans="1:26" ht="16" x14ac:dyDescent="0.2">
      <c r="A40" s="317"/>
      <c r="B40" s="317"/>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row>
    <row r="41" spans="1:26" ht="16" x14ac:dyDescent="0.2">
      <c r="A41" s="317"/>
      <c r="B41" s="317"/>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row>
    <row r="42" spans="1:26" ht="16" x14ac:dyDescent="0.2">
      <c r="A42" s="317"/>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row>
    <row r="43" spans="1:26" ht="16" x14ac:dyDescent="0.2">
      <c r="A43" s="317"/>
      <c r="B43" s="317"/>
      <c r="C43" s="317"/>
      <c r="D43" s="317"/>
      <c r="E43" s="317"/>
      <c r="F43" s="317"/>
      <c r="G43" s="317"/>
      <c r="H43" s="317"/>
      <c r="I43" s="317"/>
      <c r="J43" s="317"/>
      <c r="K43" s="317"/>
      <c r="L43" s="317"/>
      <c r="M43" s="317"/>
      <c r="N43" s="317"/>
      <c r="O43" s="317"/>
      <c r="P43" s="317"/>
      <c r="Q43" s="317"/>
      <c r="R43" s="317"/>
      <c r="S43" s="317"/>
      <c r="T43" s="317"/>
      <c r="U43" s="317"/>
      <c r="V43" s="317"/>
      <c r="W43" s="317"/>
      <c r="X43" s="317"/>
      <c r="Y43" s="317"/>
      <c r="Z43" s="317"/>
    </row>
    <row r="44" spans="1:26" ht="16" x14ac:dyDescent="0.2">
      <c r="A44" s="317"/>
      <c r="B44" s="317"/>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row>
    <row r="45" spans="1:26" ht="16" x14ac:dyDescent="0.2">
      <c r="A45" s="317"/>
      <c r="B45" s="317"/>
      <c r="C45" s="317"/>
      <c r="D45" s="317"/>
      <c r="E45" s="317"/>
      <c r="F45" s="317"/>
      <c r="G45" s="317"/>
      <c r="H45" s="317"/>
      <c r="I45" s="317"/>
      <c r="J45" s="317"/>
      <c r="K45" s="317"/>
      <c r="L45" s="317"/>
      <c r="M45" s="317"/>
      <c r="N45" s="317"/>
      <c r="O45" s="317"/>
      <c r="P45" s="317"/>
      <c r="Q45" s="317"/>
      <c r="R45" s="317"/>
      <c r="S45" s="317"/>
      <c r="T45" s="317"/>
      <c r="U45" s="317"/>
      <c r="V45" s="317"/>
      <c r="W45" s="317"/>
      <c r="X45" s="317"/>
      <c r="Y45" s="317"/>
      <c r="Z45" s="317"/>
    </row>
    <row r="46" spans="1:26" ht="16" x14ac:dyDescent="0.2">
      <c r="A46" s="317"/>
      <c r="B46" s="317"/>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row>
    <row r="47" spans="1:26" ht="16" x14ac:dyDescent="0.2">
      <c r="A47" s="317"/>
      <c r="B47" s="317"/>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row>
    <row r="48" spans="1:26" ht="16" x14ac:dyDescent="0.2">
      <c r="A48" s="317"/>
      <c r="B48" s="317"/>
      <c r="C48" s="317"/>
      <c r="D48" s="317"/>
      <c r="E48" s="317"/>
      <c r="F48" s="317"/>
      <c r="G48" s="317"/>
      <c r="H48" s="317"/>
      <c r="I48" s="317"/>
      <c r="J48" s="317"/>
      <c r="K48" s="317"/>
      <c r="L48" s="317"/>
      <c r="M48" s="317"/>
      <c r="N48" s="317"/>
      <c r="O48" s="317"/>
      <c r="P48" s="317"/>
      <c r="Q48" s="317"/>
      <c r="R48" s="317"/>
      <c r="S48" s="317"/>
      <c r="T48" s="317"/>
      <c r="U48" s="317"/>
      <c r="V48" s="317"/>
      <c r="W48" s="317"/>
      <c r="X48" s="317"/>
      <c r="Y48" s="317"/>
      <c r="Z48" s="317"/>
    </row>
    <row r="49" spans="1:26" ht="16" x14ac:dyDescent="0.2">
      <c r="A49" s="317"/>
      <c r="B49" s="317"/>
      <c r="C49" s="317"/>
      <c r="D49" s="317"/>
      <c r="E49" s="317"/>
      <c r="F49" s="317"/>
      <c r="G49" s="317"/>
      <c r="H49" s="317"/>
      <c r="I49" s="317"/>
      <c r="J49" s="317"/>
      <c r="K49" s="317"/>
      <c r="L49" s="317"/>
      <c r="M49" s="317"/>
      <c r="N49" s="317"/>
      <c r="O49" s="317"/>
      <c r="P49" s="317"/>
      <c r="Q49" s="317"/>
      <c r="R49" s="317"/>
      <c r="S49" s="317"/>
      <c r="T49" s="317"/>
      <c r="U49" s="317"/>
      <c r="V49" s="317"/>
      <c r="W49" s="317"/>
      <c r="X49" s="317"/>
      <c r="Y49" s="317"/>
      <c r="Z49" s="317"/>
    </row>
    <row r="50" spans="1:26" ht="16" x14ac:dyDescent="0.2">
      <c r="A50" s="317"/>
      <c r="B50" s="317"/>
      <c r="C50" s="317"/>
      <c r="D50" s="317"/>
      <c r="E50" s="317"/>
      <c r="F50" s="317"/>
      <c r="G50" s="317"/>
      <c r="H50" s="317"/>
      <c r="I50" s="317"/>
      <c r="J50" s="317"/>
      <c r="K50" s="317"/>
      <c r="L50" s="317"/>
      <c r="M50" s="317"/>
      <c r="N50" s="317"/>
      <c r="O50" s="317"/>
      <c r="P50" s="317"/>
      <c r="Q50" s="317"/>
      <c r="R50" s="317"/>
      <c r="S50" s="317"/>
      <c r="T50" s="317"/>
      <c r="U50" s="317"/>
      <c r="V50" s="317"/>
      <c r="W50" s="317"/>
      <c r="X50" s="317"/>
      <c r="Y50" s="317"/>
      <c r="Z50" s="317"/>
    </row>
    <row r="51" spans="1:26" ht="16" x14ac:dyDescent="0.2">
      <c r="A51" s="317"/>
      <c r="B51" s="317"/>
      <c r="C51" s="317"/>
      <c r="D51" s="317"/>
      <c r="E51" s="317"/>
      <c r="F51" s="317"/>
      <c r="G51" s="317"/>
      <c r="H51" s="317"/>
      <c r="I51" s="317"/>
      <c r="J51" s="317"/>
      <c r="K51" s="317"/>
      <c r="L51" s="317"/>
      <c r="M51" s="317"/>
      <c r="N51" s="317"/>
      <c r="O51" s="317"/>
      <c r="P51" s="317"/>
      <c r="Q51" s="317"/>
      <c r="R51" s="317"/>
      <c r="S51" s="317"/>
      <c r="T51" s="317"/>
      <c r="U51" s="317"/>
      <c r="V51" s="317"/>
      <c r="W51" s="317"/>
      <c r="X51" s="317"/>
      <c r="Y51" s="317"/>
      <c r="Z51" s="317"/>
    </row>
    <row r="52" spans="1:26" ht="16" x14ac:dyDescent="0.2">
      <c r="A52" s="317"/>
      <c r="B52" s="317"/>
      <c r="C52" s="317"/>
      <c r="D52" s="317"/>
      <c r="E52" s="317"/>
      <c r="F52" s="317"/>
      <c r="G52" s="317"/>
      <c r="H52" s="317"/>
      <c r="I52" s="317"/>
      <c r="J52" s="317"/>
      <c r="K52" s="317"/>
      <c r="L52" s="317"/>
      <c r="M52" s="317"/>
      <c r="N52" s="317"/>
      <c r="O52" s="317"/>
      <c r="P52" s="317"/>
      <c r="Q52" s="317"/>
      <c r="R52" s="317"/>
      <c r="S52" s="317"/>
      <c r="T52" s="317"/>
      <c r="U52" s="317"/>
      <c r="V52" s="317"/>
      <c r="W52" s="317"/>
      <c r="X52" s="317"/>
      <c r="Y52" s="317"/>
      <c r="Z52" s="317"/>
    </row>
    <row r="53" spans="1:26" ht="16" x14ac:dyDescent="0.2">
      <c r="A53" s="317"/>
      <c r="B53" s="317"/>
      <c r="C53" s="317"/>
      <c r="D53" s="317"/>
      <c r="E53" s="317"/>
      <c r="F53" s="317"/>
      <c r="G53" s="317"/>
      <c r="H53" s="317"/>
      <c r="I53" s="317"/>
      <c r="J53" s="317"/>
      <c r="K53" s="317"/>
      <c r="L53" s="317"/>
      <c r="M53" s="317"/>
      <c r="N53" s="317"/>
      <c r="O53" s="317"/>
      <c r="P53" s="317"/>
      <c r="Q53" s="317"/>
      <c r="R53" s="317"/>
      <c r="S53" s="317"/>
      <c r="T53" s="317"/>
      <c r="U53" s="317"/>
      <c r="V53" s="317"/>
      <c r="W53" s="317"/>
      <c r="X53" s="317"/>
      <c r="Y53" s="317"/>
      <c r="Z53" s="317"/>
    </row>
    <row r="54" spans="1:26" ht="16" x14ac:dyDescent="0.2">
      <c r="A54" s="317"/>
      <c r="B54" s="317"/>
      <c r="C54" s="317"/>
      <c r="D54" s="317"/>
      <c r="E54" s="317"/>
      <c r="F54" s="317"/>
      <c r="G54" s="317"/>
      <c r="H54" s="317"/>
      <c r="I54" s="317"/>
      <c r="J54" s="317"/>
      <c r="K54" s="317"/>
      <c r="L54" s="317"/>
      <c r="M54" s="317"/>
      <c r="N54" s="317"/>
      <c r="O54" s="317"/>
      <c r="P54" s="317"/>
      <c r="Q54" s="317"/>
      <c r="R54" s="317"/>
      <c r="S54" s="317"/>
      <c r="T54" s="317"/>
      <c r="U54" s="317"/>
      <c r="V54" s="317"/>
      <c r="W54" s="317"/>
      <c r="X54" s="317"/>
      <c r="Y54" s="317"/>
      <c r="Z54" s="317"/>
    </row>
    <row r="55" spans="1:26" ht="16" x14ac:dyDescent="0.2">
      <c r="A55" s="317"/>
      <c r="B55" s="317"/>
      <c r="C55" s="317"/>
      <c r="D55" s="317"/>
      <c r="E55" s="317"/>
      <c r="F55" s="317"/>
      <c r="G55" s="317"/>
      <c r="H55" s="317"/>
      <c r="I55" s="317"/>
      <c r="J55" s="317"/>
      <c r="K55" s="317"/>
      <c r="L55" s="317"/>
      <c r="M55" s="317"/>
      <c r="N55" s="317"/>
      <c r="O55" s="317"/>
      <c r="P55" s="317"/>
      <c r="Q55" s="317"/>
      <c r="R55" s="317"/>
      <c r="S55" s="317"/>
      <c r="T55" s="317"/>
      <c r="U55" s="317"/>
      <c r="V55" s="317"/>
      <c r="W55" s="317"/>
      <c r="X55" s="317"/>
      <c r="Y55" s="317"/>
      <c r="Z55" s="317"/>
    </row>
    <row r="56" spans="1:26" ht="16" x14ac:dyDescent="0.2">
      <c r="A56" s="317"/>
      <c r="B56" s="317"/>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row>
    <row r="57" spans="1:26" ht="16" x14ac:dyDescent="0.2">
      <c r="A57" s="317"/>
      <c r="B57" s="317"/>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317"/>
    </row>
    <row r="58" spans="1:26" ht="16" x14ac:dyDescent="0.2">
      <c r="A58" s="317"/>
      <c r="B58" s="317"/>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317"/>
    </row>
    <row r="59" spans="1:26" ht="16" x14ac:dyDescent="0.2">
      <c r="A59" s="317"/>
      <c r="B59" s="317"/>
      <c r="C59" s="317"/>
      <c r="D59" s="317"/>
      <c r="E59" s="317"/>
      <c r="F59" s="317"/>
      <c r="G59" s="317"/>
      <c r="H59" s="317"/>
      <c r="I59" s="317"/>
      <c r="J59" s="317"/>
      <c r="K59" s="317"/>
      <c r="L59" s="317"/>
      <c r="M59" s="317"/>
      <c r="N59" s="317"/>
      <c r="O59" s="317"/>
      <c r="P59" s="317"/>
      <c r="Q59" s="317"/>
      <c r="R59" s="317"/>
      <c r="S59" s="317"/>
      <c r="T59" s="317"/>
      <c r="U59" s="317"/>
      <c r="V59" s="317"/>
      <c r="W59" s="317"/>
      <c r="X59" s="317"/>
      <c r="Y59" s="317"/>
      <c r="Z59" s="317"/>
    </row>
    <row r="60" spans="1:26" ht="16" x14ac:dyDescent="0.2">
      <c r="A60" s="317"/>
      <c r="B60" s="317"/>
      <c r="C60" s="317"/>
      <c r="D60" s="317"/>
      <c r="E60" s="317"/>
      <c r="F60" s="317"/>
      <c r="G60" s="317"/>
      <c r="H60" s="317"/>
      <c r="I60" s="317"/>
      <c r="J60" s="317"/>
      <c r="K60" s="317"/>
      <c r="L60" s="317"/>
      <c r="M60" s="317"/>
      <c r="N60" s="317"/>
      <c r="O60" s="317"/>
      <c r="P60" s="317"/>
      <c r="Q60" s="317"/>
      <c r="R60" s="317"/>
      <c r="S60" s="317"/>
      <c r="T60" s="317"/>
      <c r="U60" s="317"/>
      <c r="V60" s="317"/>
      <c r="W60" s="317"/>
      <c r="X60" s="317"/>
      <c r="Y60" s="317"/>
      <c r="Z60" s="317"/>
    </row>
    <row r="61" spans="1:26" ht="16" x14ac:dyDescent="0.2">
      <c r="A61" s="317"/>
      <c r="B61" s="317"/>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row>
    <row r="62" spans="1:26" ht="16" x14ac:dyDescent="0.2">
      <c r="A62" s="317"/>
      <c r="B62" s="317"/>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row>
    <row r="63" spans="1:26" ht="16" x14ac:dyDescent="0.2">
      <c r="A63" s="317"/>
      <c r="B63" s="317"/>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317"/>
    </row>
    <row r="64" spans="1:26" ht="16" x14ac:dyDescent="0.2">
      <c r="A64" s="317"/>
      <c r="B64" s="317"/>
      <c r="C64" s="317"/>
      <c r="D64" s="317"/>
      <c r="E64" s="317"/>
      <c r="F64" s="317"/>
      <c r="G64" s="317"/>
      <c r="H64" s="317"/>
      <c r="I64" s="317"/>
      <c r="J64" s="317"/>
      <c r="K64" s="317"/>
      <c r="L64" s="317"/>
      <c r="M64" s="317"/>
      <c r="N64" s="317"/>
      <c r="O64" s="317"/>
      <c r="P64" s="317"/>
      <c r="Q64" s="317"/>
      <c r="R64" s="317"/>
      <c r="S64" s="317"/>
      <c r="T64" s="317"/>
      <c r="U64" s="317"/>
      <c r="V64" s="317"/>
      <c r="W64" s="317"/>
      <c r="X64" s="317"/>
      <c r="Y64" s="317"/>
      <c r="Z64" s="317"/>
    </row>
    <row r="65" spans="1:26" ht="16" x14ac:dyDescent="0.2">
      <c r="A65" s="317"/>
      <c r="B65" s="317"/>
      <c r="C65" s="317"/>
      <c r="D65" s="317"/>
      <c r="E65" s="317"/>
      <c r="F65" s="317"/>
      <c r="G65" s="317"/>
      <c r="H65" s="317"/>
      <c r="I65" s="317"/>
      <c r="J65" s="317"/>
      <c r="K65" s="317"/>
      <c r="L65" s="317"/>
      <c r="M65" s="317"/>
      <c r="N65" s="317"/>
      <c r="O65" s="317"/>
      <c r="P65" s="317"/>
      <c r="Q65" s="317"/>
      <c r="R65" s="317"/>
      <c r="S65" s="317"/>
      <c r="T65" s="317"/>
      <c r="U65" s="317"/>
      <c r="V65" s="317"/>
      <c r="W65" s="317"/>
      <c r="X65" s="317"/>
      <c r="Y65" s="317"/>
      <c r="Z65" s="317"/>
    </row>
    <row r="66" spans="1:26" ht="16" x14ac:dyDescent="0.2">
      <c r="A66" s="317"/>
      <c r="B66" s="317"/>
      <c r="C66" s="317"/>
      <c r="D66" s="317"/>
      <c r="E66" s="317"/>
      <c r="F66" s="317"/>
      <c r="G66" s="317"/>
      <c r="H66" s="317"/>
      <c r="I66" s="317"/>
      <c r="J66" s="317"/>
      <c r="K66" s="317"/>
      <c r="L66" s="317"/>
      <c r="M66" s="317"/>
      <c r="N66" s="317"/>
      <c r="O66" s="317"/>
      <c r="P66" s="317"/>
      <c r="Q66" s="317"/>
      <c r="R66" s="317"/>
      <c r="S66" s="317"/>
      <c r="T66" s="317"/>
      <c r="U66" s="317"/>
      <c r="V66" s="317"/>
      <c r="W66" s="317"/>
      <c r="X66" s="317"/>
      <c r="Y66" s="317"/>
      <c r="Z66" s="317"/>
    </row>
    <row r="67" spans="1:26" ht="16" x14ac:dyDescent="0.2">
      <c r="A67" s="317"/>
      <c r="B67" s="317"/>
      <c r="C67" s="317"/>
      <c r="D67" s="317"/>
      <c r="E67" s="317"/>
      <c r="F67" s="317"/>
      <c r="G67" s="317"/>
      <c r="H67" s="317"/>
      <c r="I67" s="317"/>
      <c r="J67" s="317"/>
      <c r="K67" s="317"/>
      <c r="L67" s="317"/>
      <c r="M67" s="317"/>
      <c r="N67" s="317"/>
      <c r="O67" s="317"/>
      <c r="P67" s="317"/>
      <c r="Q67" s="317"/>
      <c r="R67" s="317"/>
      <c r="S67" s="317"/>
      <c r="T67" s="317"/>
      <c r="U67" s="317"/>
      <c r="V67" s="317"/>
      <c r="W67" s="317"/>
      <c r="X67" s="317"/>
      <c r="Y67" s="317"/>
      <c r="Z67" s="317"/>
    </row>
    <row r="68" spans="1:26" ht="16" x14ac:dyDescent="0.2">
      <c r="A68" s="317"/>
      <c r="B68" s="317"/>
      <c r="C68" s="317"/>
      <c r="D68" s="317"/>
      <c r="E68" s="317"/>
      <c r="F68" s="317"/>
      <c r="G68" s="317"/>
      <c r="H68" s="317"/>
      <c r="I68" s="317"/>
      <c r="J68" s="317"/>
      <c r="K68" s="317"/>
      <c r="L68" s="317"/>
      <c r="M68" s="317"/>
      <c r="N68" s="317"/>
      <c r="O68" s="317"/>
      <c r="P68" s="317"/>
      <c r="Q68" s="317"/>
      <c r="R68" s="317"/>
      <c r="S68" s="317"/>
      <c r="T68" s="317"/>
      <c r="U68" s="317"/>
      <c r="V68" s="317"/>
      <c r="W68" s="317"/>
      <c r="X68" s="317"/>
      <c r="Y68" s="317"/>
      <c r="Z68" s="317"/>
    </row>
    <row r="69" spans="1:26" ht="16" x14ac:dyDescent="0.2">
      <c r="A69" s="317"/>
      <c r="B69" s="317"/>
      <c r="C69" s="317"/>
      <c r="D69" s="317"/>
      <c r="E69" s="317"/>
      <c r="F69" s="317"/>
      <c r="G69" s="317"/>
      <c r="H69" s="317"/>
      <c r="I69" s="317"/>
      <c r="J69" s="317"/>
      <c r="K69" s="317"/>
      <c r="L69" s="317"/>
      <c r="M69" s="317"/>
      <c r="N69" s="317"/>
      <c r="O69" s="317"/>
      <c r="P69" s="317"/>
      <c r="Q69" s="317"/>
      <c r="R69" s="317"/>
      <c r="S69" s="317"/>
      <c r="T69" s="317"/>
      <c r="U69" s="317"/>
      <c r="V69" s="317"/>
      <c r="W69" s="317"/>
      <c r="X69" s="317"/>
      <c r="Y69" s="317"/>
      <c r="Z69" s="317"/>
    </row>
    <row r="70" spans="1:26" ht="16" x14ac:dyDescent="0.2">
      <c r="A70" s="317"/>
      <c r="B70" s="317"/>
      <c r="C70" s="317"/>
      <c r="D70" s="317"/>
      <c r="E70" s="317"/>
      <c r="F70" s="317"/>
      <c r="G70" s="317"/>
      <c r="H70" s="317"/>
      <c r="I70" s="317"/>
      <c r="J70" s="317"/>
      <c r="K70" s="317"/>
      <c r="L70" s="317"/>
      <c r="M70" s="317"/>
      <c r="N70" s="317"/>
      <c r="O70" s="317"/>
      <c r="P70" s="317"/>
      <c r="Q70" s="317"/>
      <c r="R70" s="317"/>
      <c r="S70" s="317"/>
      <c r="T70" s="317"/>
      <c r="U70" s="317"/>
      <c r="V70" s="317"/>
      <c r="W70" s="317"/>
      <c r="X70" s="317"/>
      <c r="Y70" s="317"/>
      <c r="Z70" s="317"/>
    </row>
    <row r="71" spans="1:26" ht="16" x14ac:dyDescent="0.2">
      <c r="A71" s="317"/>
      <c r="B71" s="317"/>
      <c r="C71" s="317"/>
      <c r="D71" s="317"/>
      <c r="E71" s="317"/>
      <c r="F71" s="317"/>
      <c r="G71" s="317"/>
      <c r="H71" s="317"/>
      <c r="I71" s="317"/>
      <c r="J71" s="317"/>
      <c r="K71" s="317"/>
      <c r="L71" s="317"/>
      <c r="M71" s="317"/>
      <c r="N71" s="317"/>
      <c r="O71" s="317"/>
      <c r="P71" s="317"/>
      <c r="Q71" s="317"/>
      <c r="R71" s="317"/>
      <c r="S71" s="317"/>
      <c r="T71" s="317"/>
      <c r="U71" s="317"/>
      <c r="V71" s="317"/>
      <c r="W71" s="317"/>
      <c r="X71" s="317"/>
      <c r="Y71" s="317"/>
      <c r="Z71" s="317"/>
    </row>
    <row r="72" spans="1:26" ht="16" x14ac:dyDescent="0.2">
      <c r="A72" s="317"/>
      <c r="B72" s="317"/>
      <c r="C72" s="317"/>
      <c r="D72" s="317"/>
      <c r="E72" s="317"/>
      <c r="F72" s="317"/>
      <c r="G72" s="317"/>
      <c r="H72" s="317"/>
      <c r="I72" s="317"/>
      <c r="J72" s="317"/>
      <c r="K72" s="317"/>
      <c r="L72" s="317"/>
      <c r="M72" s="317"/>
      <c r="N72" s="317"/>
      <c r="O72" s="317"/>
      <c r="P72" s="317"/>
      <c r="Q72" s="317"/>
      <c r="R72" s="317"/>
      <c r="S72" s="317"/>
      <c r="T72" s="317"/>
      <c r="U72" s="317"/>
      <c r="V72" s="317"/>
      <c r="W72" s="317"/>
      <c r="X72" s="317"/>
      <c r="Y72" s="317"/>
      <c r="Z72" s="317"/>
    </row>
    <row r="73" spans="1:26" ht="16" x14ac:dyDescent="0.2">
      <c r="A73" s="317"/>
      <c r="B73" s="317"/>
      <c r="C73" s="317"/>
      <c r="D73" s="317"/>
      <c r="E73" s="317"/>
      <c r="F73" s="317"/>
      <c r="G73" s="317"/>
      <c r="H73" s="317"/>
      <c r="I73" s="317"/>
      <c r="J73" s="317"/>
      <c r="K73" s="317"/>
      <c r="L73" s="317"/>
      <c r="M73" s="317"/>
      <c r="N73" s="317"/>
      <c r="O73" s="317"/>
      <c r="P73" s="317"/>
      <c r="Q73" s="317"/>
      <c r="R73" s="317"/>
      <c r="S73" s="317"/>
      <c r="T73" s="317"/>
      <c r="U73" s="317"/>
      <c r="V73" s="317"/>
      <c r="W73" s="317"/>
      <c r="X73" s="317"/>
      <c r="Y73" s="317"/>
      <c r="Z73" s="317"/>
    </row>
    <row r="74" spans="1:26" ht="16" x14ac:dyDescent="0.2">
      <c r="A74" s="317"/>
      <c r="B74" s="317"/>
      <c r="C74" s="317"/>
      <c r="D74" s="317"/>
      <c r="E74" s="317"/>
      <c r="F74" s="317"/>
      <c r="G74" s="317"/>
      <c r="H74" s="317"/>
      <c r="I74" s="317"/>
      <c r="J74" s="317"/>
      <c r="K74" s="317"/>
      <c r="L74" s="317"/>
      <c r="M74" s="317"/>
      <c r="N74" s="317"/>
      <c r="O74" s="317"/>
      <c r="P74" s="317"/>
      <c r="Q74" s="317"/>
      <c r="R74" s="317"/>
      <c r="S74" s="317"/>
      <c r="T74" s="317"/>
      <c r="U74" s="317"/>
      <c r="V74" s="317"/>
      <c r="W74" s="317"/>
      <c r="X74" s="317"/>
      <c r="Y74" s="317"/>
      <c r="Z74" s="317"/>
    </row>
    <row r="75" spans="1:26" ht="16" x14ac:dyDescent="0.2">
      <c r="A75" s="317"/>
      <c r="B75" s="317"/>
      <c r="C75" s="317"/>
      <c r="D75" s="317"/>
      <c r="E75" s="317"/>
      <c r="F75" s="317"/>
      <c r="G75" s="317"/>
      <c r="H75" s="317"/>
      <c r="I75" s="317"/>
      <c r="J75" s="317"/>
      <c r="K75" s="317"/>
      <c r="L75" s="317"/>
      <c r="M75" s="317"/>
      <c r="N75" s="317"/>
      <c r="O75" s="317"/>
      <c r="P75" s="317"/>
      <c r="Q75" s="317"/>
      <c r="R75" s="317"/>
      <c r="S75" s="317"/>
      <c r="T75" s="317"/>
      <c r="U75" s="317"/>
      <c r="V75" s="317"/>
      <c r="W75" s="317"/>
      <c r="X75" s="317"/>
      <c r="Y75" s="317"/>
      <c r="Z75" s="317"/>
    </row>
    <row r="76" spans="1:26" ht="16" x14ac:dyDescent="0.2">
      <c r="A76" s="317"/>
      <c r="B76" s="317"/>
      <c r="C76" s="317"/>
      <c r="D76" s="317"/>
      <c r="E76" s="317"/>
      <c r="F76" s="317"/>
      <c r="G76" s="317"/>
      <c r="H76" s="317"/>
      <c r="I76" s="317"/>
      <c r="J76" s="317"/>
      <c r="K76" s="317"/>
      <c r="L76" s="317"/>
      <c r="M76" s="317"/>
      <c r="N76" s="317"/>
      <c r="O76" s="317"/>
      <c r="P76" s="317"/>
      <c r="Q76" s="317"/>
      <c r="R76" s="317"/>
      <c r="S76" s="317"/>
      <c r="T76" s="317"/>
      <c r="U76" s="317"/>
      <c r="V76" s="317"/>
      <c r="W76" s="317"/>
      <c r="X76" s="317"/>
      <c r="Y76" s="317"/>
      <c r="Z76" s="317"/>
    </row>
    <row r="77" spans="1:26" ht="16" x14ac:dyDescent="0.2">
      <c r="A77" s="317"/>
      <c r="B77" s="317"/>
      <c r="C77" s="317"/>
      <c r="D77" s="317"/>
      <c r="E77" s="317"/>
      <c r="F77" s="317"/>
      <c r="G77" s="317"/>
      <c r="H77" s="317"/>
      <c r="I77" s="317"/>
      <c r="J77" s="317"/>
      <c r="K77" s="317"/>
      <c r="L77" s="317"/>
      <c r="M77" s="317"/>
      <c r="N77" s="317"/>
      <c r="O77" s="317"/>
      <c r="P77" s="317"/>
      <c r="Q77" s="317"/>
      <c r="R77" s="317"/>
      <c r="S77" s="317"/>
      <c r="T77" s="317"/>
      <c r="U77" s="317"/>
      <c r="V77" s="317"/>
      <c r="W77" s="317"/>
      <c r="X77" s="317"/>
      <c r="Y77" s="317"/>
      <c r="Z77" s="317"/>
    </row>
    <row r="78" spans="1:26" ht="16" x14ac:dyDescent="0.2">
      <c r="A78" s="317"/>
      <c r="B78" s="317"/>
      <c r="C78" s="317"/>
      <c r="D78" s="317"/>
      <c r="E78" s="317"/>
      <c r="F78" s="317"/>
      <c r="G78" s="317"/>
      <c r="H78" s="317"/>
      <c r="I78" s="317"/>
      <c r="J78" s="317"/>
      <c r="K78" s="317"/>
      <c r="L78" s="317"/>
      <c r="M78" s="317"/>
      <c r="N78" s="317"/>
      <c r="O78" s="317"/>
      <c r="P78" s="317"/>
      <c r="Q78" s="317"/>
      <c r="R78" s="317"/>
      <c r="S78" s="317"/>
      <c r="T78" s="317"/>
      <c r="U78" s="317"/>
      <c r="V78" s="317"/>
      <c r="W78" s="317"/>
      <c r="X78" s="317"/>
      <c r="Y78" s="317"/>
      <c r="Z78" s="317"/>
    </row>
    <row r="79" spans="1:26" ht="16" x14ac:dyDescent="0.2">
      <c r="A79" s="317"/>
      <c r="B79" s="317"/>
      <c r="C79" s="317"/>
      <c r="D79" s="317"/>
      <c r="E79" s="317"/>
      <c r="F79" s="317"/>
      <c r="G79" s="317"/>
      <c r="H79" s="317"/>
      <c r="I79" s="317"/>
      <c r="J79" s="317"/>
      <c r="K79" s="317"/>
      <c r="L79" s="317"/>
      <c r="M79" s="317"/>
      <c r="N79" s="317"/>
      <c r="O79" s="317"/>
      <c r="P79" s="317"/>
      <c r="Q79" s="317"/>
      <c r="R79" s="317"/>
      <c r="S79" s="317"/>
      <c r="T79" s="317"/>
      <c r="U79" s="317"/>
      <c r="V79" s="317"/>
      <c r="W79" s="317"/>
      <c r="X79" s="317"/>
      <c r="Y79" s="317"/>
      <c r="Z79" s="317"/>
    </row>
    <row r="80" spans="1:26" ht="16" x14ac:dyDescent="0.2">
      <c r="A80" s="317"/>
      <c r="B80" s="317"/>
      <c r="C80" s="317"/>
      <c r="D80" s="317"/>
      <c r="E80" s="317"/>
      <c r="F80" s="317"/>
      <c r="G80" s="317"/>
      <c r="H80" s="317"/>
      <c r="I80" s="317"/>
      <c r="J80" s="317"/>
      <c r="K80" s="317"/>
      <c r="L80" s="317"/>
      <c r="M80" s="317"/>
      <c r="N80" s="317"/>
      <c r="O80" s="317"/>
      <c r="P80" s="317"/>
      <c r="Q80" s="317"/>
      <c r="R80" s="317"/>
      <c r="S80" s="317"/>
      <c r="T80" s="317"/>
      <c r="U80" s="317"/>
      <c r="V80" s="317"/>
      <c r="W80" s="317"/>
      <c r="X80" s="317"/>
      <c r="Y80" s="317"/>
      <c r="Z80" s="317"/>
    </row>
    <row r="81" spans="1:26" ht="16" x14ac:dyDescent="0.2">
      <c r="A81" s="317"/>
      <c r="B81" s="317"/>
      <c r="C81" s="317"/>
      <c r="D81" s="317"/>
      <c r="E81" s="317"/>
      <c r="F81" s="317"/>
      <c r="G81" s="317"/>
      <c r="H81" s="317"/>
      <c r="I81" s="317"/>
      <c r="J81" s="317"/>
      <c r="K81" s="317"/>
      <c r="L81" s="317"/>
      <c r="M81" s="317"/>
      <c r="N81" s="317"/>
      <c r="O81" s="317"/>
      <c r="P81" s="317"/>
      <c r="Q81" s="317"/>
      <c r="R81" s="317"/>
      <c r="S81" s="317"/>
      <c r="T81" s="317"/>
      <c r="U81" s="317"/>
      <c r="V81" s="317"/>
      <c r="W81" s="317"/>
      <c r="X81" s="317"/>
      <c r="Y81" s="317"/>
      <c r="Z81" s="317"/>
    </row>
    <row r="82" spans="1:26" ht="16" x14ac:dyDescent="0.2">
      <c r="A82" s="317"/>
      <c r="B82" s="317"/>
      <c r="C82" s="317"/>
      <c r="D82" s="317"/>
      <c r="E82" s="317"/>
      <c r="F82" s="317"/>
      <c r="G82" s="317"/>
      <c r="H82" s="317"/>
      <c r="I82" s="317"/>
      <c r="J82" s="317"/>
      <c r="K82" s="317"/>
      <c r="L82" s="317"/>
      <c r="M82" s="317"/>
      <c r="N82" s="317"/>
      <c r="O82" s="317"/>
      <c r="P82" s="317"/>
      <c r="Q82" s="317"/>
      <c r="R82" s="317"/>
      <c r="S82" s="317"/>
      <c r="T82" s="317"/>
      <c r="U82" s="317"/>
      <c r="V82" s="317"/>
      <c r="W82" s="317"/>
      <c r="X82" s="317"/>
      <c r="Y82" s="317"/>
      <c r="Z82" s="317"/>
    </row>
    <row r="83" spans="1:26" ht="16" x14ac:dyDescent="0.2">
      <c r="A83" s="317"/>
      <c r="B83" s="317"/>
      <c r="C83" s="317"/>
      <c r="D83" s="317"/>
      <c r="E83" s="317"/>
      <c r="F83" s="317"/>
      <c r="G83" s="317"/>
      <c r="H83" s="317"/>
      <c r="I83" s="317"/>
      <c r="J83" s="317"/>
      <c r="K83" s="317"/>
      <c r="L83" s="317"/>
      <c r="M83" s="317"/>
      <c r="N83" s="317"/>
      <c r="O83" s="317"/>
      <c r="P83" s="317"/>
      <c r="Q83" s="317"/>
      <c r="R83" s="317"/>
      <c r="S83" s="317"/>
      <c r="T83" s="317"/>
      <c r="U83" s="317"/>
      <c r="V83" s="317"/>
      <c r="W83" s="317"/>
      <c r="X83" s="317"/>
      <c r="Y83" s="317"/>
      <c r="Z83" s="317"/>
    </row>
    <row r="84" spans="1:26" ht="16" x14ac:dyDescent="0.2">
      <c r="A84" s="317"/>
      <c r="B84" s="317"/>
      <c r="C84" s="317"/>
      <c r="D84" s="317"/>
      <c r="E84" s="317"/>
      <c r="F84" s="317"/>
      <c r="G84" s="317"/>
      <c r="H84" s="317"/>
      <c r="I84" s="317"/>
      <c r="J84" s="317"/>
      <c r="K84" s="317"/>
      <c r="L84" s="317"/>
      <c r="M84" s="317"/>
      <c r="N84" s="317"/>
      <c r="O84" s="317"/>
      <c r="P84" s="317"/>
      <c r="Q84" s="317"/>
      <c r="R84" s="317"/>
      <c r="S84" s="317"/>
      <c r="T84" s="317"/>
      <c r="U84" s="317"/>
      <c r="V84" s="317"/>
      <c r="W84" s="317"/>
      <c r="X84" s="317"/>
      <c r="Y84" s="317"/>
      <c r="Z84" s="317"/>
    </row>
    <row r="85" spans="1:26" ht="16" x14ac:dyDescent="0.2">
      <c r="A85" s="317"/>
      <c r="B85" s="317"/>
      <c r="C85" s="317"/>
      <c r="D85" s="317"/>
      <c r="E85" s="317"/>
      <c r="F85" s="317"/>
      <c r="G85" s="317"/>
      <c r="H85" s="317"/>
      <c r="I85" s="317"/>
      <c r="J85" s="317"/>
      <c r="K85" s="317"/>
      <c r="L85" s="317"/>
      <c r="M85" s="317"/>
      <c r="N85" s="317"/>
      <c r="O85" s="317"/>
      <c r="P85" s="317"/>
      <c r="Q85" s="317"/>
      <c r="R85" s="317"/>
      <c r="S85" s="317"/>
      <c r="T85" s="317"/>
      <c r="U85" s="317"/>
      <c r="V85" s="317"/>
      <c r="W85" s="317"/>
      <c r="X85" s="317"/>
      <c r="Y85" s="317"/>
      <c r="Z85" s="317"/>
    </row>
    <row r="86" spans="1:26" ht="16" x14ac:dyDescent="0.2">
      <c r="A86" s="317"/>
      <c r="B86" s="317"/>
      <c r="C86" s="317"/>
      <c r="D86" s="317"/>
      <c r="E86" s="317"/>
      <c r="F86" s="317"/>
      <c r="G86" s="317"/>
      <c r="H86" s="317"/>
      <c r="I86" s="317"/>
      <c r="J86" s="317"/>
      <c r="K86" s="317"/>
      <c r="L86" s="317"/>
      <c r="M86" s="317"/>
      <c r="N86" s="317"/>
      <c r="O86" s="317"/>
      <c r="P86" s="317"/>
      <c r="Q86" s="317"/>
      <c r="R86" s="317"/>
      <c r="S86" s="317"/>
      <c r="T86" s="317"/>
      <c r="U86" s="317"/>
      <c r="V86" s="317"/>
      <c r="W86" s="317"/>
      <c r="X86" s="317"/>
      <c r="Y86" s="317"/>
      <c r="Z86" s="317"/>
    </row>
    <row r="87" spans="1:26" ht="16" x14ac:dyDescent="0.2">
      <c r="A87" s="317"/>
      <c r="B87" s="317"/>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row>
    <row r="88" spans="1:26" ht="16" x14ac:dyDescent="0.2">
      <c r="A88" s="317"/>
      <c r="B88" s="317"/>
      <c r="C88" s="317"/>
      <c r="D88" s="317"/>
      <c r="E88" s="317"/>
      <c r="F88" s="317"/>
      <c r="G88" s="317"/>
      <c r="H88" s="317"/>
      <c r="I88" s="317"/>
      <c r="J88" s="317"/>
      <c r="K88" s="317"/>
      <c r="L88" s="317"/>
      <c r="M88" s="317"/>
      <c r="N88" s="317"/>
      <c r="O88" s="317"/>
      <c r="P88" s="317"/>
      <c r="Q88" s="317"/>
      <c r="R88" s="317"/>
      <c r="S88" s="317"/>
      <c r="T88" s="317"/>
      <c r="U88" s="317"/>
      <c r="V88" s="317"/>
      <c r="W88" s="317"/>
      <c r="X88" s="317"/>
      <c r="Y88" s="317"/>
      <c r="Z88" s="317"/>
    </row>
    <row r="89" spans="1:26" ht="16" x14ac:dyDescent="0.2">
      <c r="A89" s="317"/>
      <c r="B89" s="317"/>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row>
    <row r="90" spans="1:26" ht="16" x14ac:dyDescent="0.2">
      <c r="A90" s="317"/>
      <c r="B90" s="317"/>
      <c r="C90" s="317"/>
      <c r="D90" s="317"/>
      <c r="E90" s="317"/>
      <c r="F90" s="317"/>
      <c r="G90" s="317"/>
      <c r="H90" s="317"/>
      <c r="I90" s="317"/>
      <c r="J90" s="317"/>
      <c r="K90" s="317"/>
      <c r="L90" s="317"/>
      <c r="M90" s="317"/>
      <c r="N90" s="317"/>
      <c r="O90" s="317"/>
      <c r="P90" s="317"/>
      <c r="Q90" s="317"/>
      <c r="R90" s="317"/>
      <c r="S90" s="317"/>
      <c r="T90" s="317"/>
      <c r="U90" s="317"/>
      <c r="V90" s="317"/>
      <c r="W90" s="317"/>
      <c r="X90" s="317"/>
      <c r="Y90" s="317"/>
      <c r="Z90" s="317"/>
    </row>
    <row r="91" spans="1:26" ht="16" x14ac:dyDescent="0.2">
      <c r="A91" s="317"/>
      <c r="B91" s="317"/>
      <c r="C91" s="317"/>
      <c r="D91" s="317"/>
      <c r="E91" s="317"/>
      <c r="F91" s="317"/>
      <c r="G91" s="317"/>
      <c r="H91" s="317"/>
      <c r="I91" s="317"/>
      <c r="J91" s="317"/>
      <c r="K91" s="317"/>
      <c r="L91" s="317"/>
      <c r="M91" s="317"/>
      <c r="N91" s="317"/>
      <c r="O91" s="317"/>
      <c r="P91" s="317"/>
      <c r="Q91" s="317"/>
      <c r="R91" s="317"/>
      <c r="S91" s="317"/>
      <c r="T91" s="317"/>
      <c r="U91" s="317"/>
      <c r="V91" s="317"/>
      <c r="W91" s="317"/>
      <c r="X91" s="317"/>
      <c r="Y91" s="317"/>
      <c r="Z91" s="317"/>
    </row>
    <row r="92" spans="1:26" ht="16" x14ac:dyDescent="0.2">
      <c r="A92" s="317"/>
      <c r="B92" s="317"/>
      <c r="C92" s="317"/>
      <c r="D92" s="317"/>
      <c r="E92" s="317"/>
      <c r="F92" s="317"/>
      <c r="G92" s="317"/>
      <c r="H92" s="317"/>
      <c r="I92" s="317"/>
      <c r="J92" s="317"/>
      <c r="K92" s="317"/>
      <c r="L92" s="317"/>
      <c r="M92" s="317"/>
      <c r="N92" s="317"/>
      <c r="O92" s="317"/>
      <c r="P92" s="317"/>
      <c r="Q92" s="317"/>
      <c r="R92" s="317"/>
      <c r="S92" s="317"/>
      <c r="T92" s="317"/>
      <c r="U92" s="317"/>
      <c r="V92" s="317"/>
      <c r="W92" s="317"/>
      <c r="X92" s="317"/>
      <c r="Y92" s="317"/>
      <c r="Z92" s="317"/>
    </row>
    <row r="93" spans="1:26" ht="16" x14ac:dyDescent="0.2">
      <c r="A93" s="317"/>
      <c r="B93" s="317"/>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row>
    <row r="94" spans="1:26" ht="16" x14ac:dyDescent="0.2">
      <c r="A94" s="317"/>
      <c r="B94" s="317"/>
      <c r="C94" s="317"/>
      <c r="D94" s="317"/>
      <c r="E94" s="317"/>
      <c r="F94" s="317"/>
      <c r="G94" s="317"/>
      <c r="H94" s="317"/>
      <c r="I94" s="317"/>
      <c r="J94" s="317"/>
      <c r="K94" s="317"/>
      <c r="L94" s="317"/>
      <c r="M94" s="317"/>
      <c r="N94" s="317"/>
      <c r="O94" s="317"/>
      <c r="P94" s="317"/>
      <c r="Q94" s="317"/>
      <c r="R94" s="317"/>
      <c r="S94" s="317"/>
      <c r="T94" s="317"/>
      <c r="U94" s="317"/>
      <c r="V94" s="317"/>
      <c r="W94" s="317"/>
      <c r="X94" s="317"/>
      <c r="Y94" s="317"/>
      <c r="Z94" s="317"/>
    </row>
    <row r="95" spans="1:26" ht="16" x14ac:dyDescent="0.2">
      <c r="A95" s="317"/>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row>
    <row r="96" spans="1:26" ht="16" x14ac:dyDescent="0.2">
      <c r="A96" s="317"/>
      <c r="B96" s="317"/>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row>
    <row r="97" spans="1:26" ht="16" x14ac:dyDescent="0.2">
      <c r="A97" s="317"/>
      <c r="B97" s="317"/>
      <c r="C97" s="317"/>
      <c r="D97" s="317"/>
      <c r="E97" s="317"/>
      <c r="F97" s="317"/>
      <c r="G97" s="317"/>
      <c r="H97" s="317"/>
      <c r="I97" s="317"/>
      <c r="J97" s="317"/>
      <c r="K97" s="317"/>
      <c r="L97" s="317"/>
      <c r="M97" s="317"/>
      <c r="N97" s="317"/>
      <c r="O97" s="317"/>
      <c r="P97" s="317"/>
      <c r="Q97" s="317"/>
      <c r="R97" s="317"/>
      <c r="S97" s="317"/>
      <c r="T97" s="317"/>
      <c r="U97" s="317"/>
      <c r="V97" s="317"/>
      <c r="W97" s="317"/>
      <c r="X97" s="317"/>
      <c r="Y97" s="317"/>
      <c r="Z97" s="317"/>
    </row>
    <row r="98" spans="1:26" ht="16" x14ac:dyDescent="0.2">
      <c r="A98" s="317"/>
      <c r="B98" s="317"/>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row>
    <row r="99" spans="1:26" ht="16" x14ac:dyDescent="0.2">
      <c r="A99" s="317"/>
      <c r="B99" s="317"/>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row>
    <row r="100" spans="1:26" ht="16" x14ac:dyDescent="0.2">
      <c r="A100" s="317"/>
      <c r="B100" s="317"/>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row>
    <row r="101" spans="1:26" ht="16" x14ac:dyDescent="0.2">
      <c r="A101" s="317"/>
      <c r="B101" s="317"/>
      <c r="C101" s="317"/>
      <c r="D101" s="317"/>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row>
    <row r="102" spans="1:26" ht="16" x14ac:dyDescent="0.2">
      <c r="A102" s="317"/>
      <c r="B102" s="317"/>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317"/>
      <c r="Y102" s="317"/>
      <c r="Z102" s="317"/>
    </row>
    <row r="103" spans="1:26" ht="16" x14ac:dyDescent="0.2">
      <c r="A103" s="317"/>
      <c r="B103" s="317"/>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row>
    <row r="104" spans="1:26" ht="16" x14ac:dyDescent="0.2">
      <c r="A104" s="317"/>
      <c r="B104" s="317"/>
      <c r="C104" s="317"/>
      <c r="D104" s="317"/>
      <c r="E104" s="317"/>
      <c r="F104" s="317"/>
      <c r="G104" s="317"/>
      <c r="H104" s="317"/>
      <c r="I104" s="317"/>
      <c r="J104" s="317"/>
      <c r="K104" s="317"/>
      <c r="L104" s="317"/>
      <c r="M104" s="317"/>
      <c r="N104" s="317"/>
      <c r="O104" s="317"/>
      <c r="P104" s="317"/>
      <c r="Q104" s="317"/>
      <c r="R104" s="317"/>
      <c r="S104" s="317"/>
      <c r="T104" s="317"/>
      <c r="U104" s="317"/>
      <c r="V104" s="317"/>
      <c r="W104" s="317"/>
      <c r="X104" s="317"/>
      <c r="Y104" s="317"/>
      <c r="Z104" s="317"/>
    </row>
    <row r="105" spans="1:26" ht="16" x14ac:dyDescent="0.2">
      <c r="A105" s="317"/>
      <c r="B105" s="317"/>
      <c r="C105" s="317"/>
      <c r="D105" s="317"/>
      <c r="E105" s="317"/>
      <c r="F105" s="317"/>
      <c r="G105" s="317"/>
      <c r="H105" s="317"/>
      <c r="I105" s="317"/>
      <c r="J105" s="317"/>
      <c r="K105" s="317"/>
      <c r="L105" s="317"/>
      <c r="M105" s="317"/>
      <c r="N105" s="317"/>
      <c r="O105" s="317"/>
      <c r="P105" s="317"/>
      <c r="Q105" s="317"/>
      <c r="R105" s="317"/>
      <c r="S105" s="317"/>
      <c r="T105" s="317"/>
      <c r="U105" s="317"/>
      <c r="V105" s="317"/>
      <c r="W105" s="317"/>
      <c r="X105" s="317"/>
      <c r="Y105" s="317"/>
      <c r="Z105" s="317"/>
    </row>
    <row r="106" spans="1:26" ht="16" x14ac:dyDescent="0.2">
      <c r="A106" s="317"/>
      <c r="B106" s="317"/>
      <c r="C106" s="317"/>
      <c r="D106" s="317"/>
      <c r="E106" s="317"/>
      <c r="F106" s="317"/>
      <c r="G106" s="317"/>
      <c r="H106" s="317"/>
      <c r="I106" s="317"/>
      <c r="J106" s="317"/>
      <c r="K106" s="317"/>
      <c r="L106" s="317"/>
      <c r="M106" s="317"/>
      <c r="N106" s="317"/>
      <c r="O106" s="317"/>
      <c r="P106" s="317"/>
      <c r="Q106" s="317"/>
      <c r="R106" s="317"/>
      <c r="S106" s="317"/>
      <c r="T106" s="317"/>
      <c r="U106" s="317"/>
      <c r="V106" s="317"/>
      <c r="W106" s="317"/>
      <c r="X106" s="317"/>
      <c r="Y106" s="317"/>
      <c r="Z106" s="317"/>
    </row>
    <row r="107" spans="1:26" ht="16" x14ac:dyDescent="0.2">
      <c r="A107" s="317"/>
      <c r="B107" s="317"/>
      <c r="C107" s="317"/>
      <c r="D107" s="317"/>
      <c r="E107" s="317"/>
      <c r="F107" s="317"/>
      <c r="G107" s="317"/>
      <c r="H107" s="317"/>
      <c r="I107" s="317"/>
      <c r="J107" s="317"/>
      <c r="K107" s="317"/>
      <c r="L107" s="317"/>
      <c r="M107" s="317"/>
      <c r="N107" s="317"/>
      <c r="O107" s="317"/>
      <c r="P107" s="317"/>
      <c r="Q107" s="317"/>
      <c r="R107" s="317"/>
      <c r="S107" s="317"/>
      <c r="T107" s="317"/>
      <c r="U107" s="317"/>
      <c r="V107" s="317"/>
      <c r="W107" s="317"/>
      <c r="X107" s="317"/>
      <c r="Y107" s="317"/>
      <c r="Z107" s="317"/>
    </row>
    <row r="108" spans="1:26" ht="16" x14ac:dyDescent="0.2">
      <c r="A108" s="317"/>
      <c r="B108" s="317"/>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row>
    <row r="109" spans="1:26" ht="16" x14ac:dyDescent="0.2">
      <c r="A109" s="317"/>
      <c r="B109" s="317"/>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row>
    <row r="110" spans="1:26" ht="16" x14ac:dyDescent="0.2">
      <c r="A110" s="317"/>
      <c r="B110" s="317"/>
      <c r="C110" s="317"/>
      <c r="D110" s="317"/>
      <c r="E110" s="317"/>
      <c r="F110" s="317"/>
      <c r="G110" s="317"/>
      <c r="H110" s="317"/>
      <c r="I110" s="317"/>
      <c r="J110" s="317"/>
      <c r="K110" s="317"/>
      <c r="L110" s="317"/>
      <c r="M110" s="317"/>
      <c r="N110" s="317"/>
      <c r="O110" s="317"/>
      <c r="P110" s="317"/>
      <c r="Q110" s="317"/>
      <c r="R110" s="317"/>
      <c r="S110" s="317"/>
      <c r="T110" s="317"/>
      <c r="U110" s="317"/>
      <c r="V110" s="317"/>
      <c r="W110" s="317"/>
      <c r="X110" s="317"/>
      <c r="Y110" s="317"/>
      <c r="Z110" s="317"/>
    </row>
    <row r="111" spans="1:26" ht="16" x14ac:dyDescent="0.2">
      <c r="A111" s="317"/>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row>
    <row r="112" spans="1:26" ht="16" x14ac:dyDescent="0.2">
      <c r="A112" s="317"/>
      <c r="B112" s="317"/>
      <c r="C112" s="317"/>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row>
    <row r="113" spans="1:26" ht="16" x14ac:dyDescent="0.2">
      <c r="A113" s="317"/>
      <c r="B113" s="317"/>
      <c r="C113" s="317"/>
      <c r="D113" s="317"/>
      <c r="E113" s="317"/>
      <c r="F113" s="317"/>
      <c r="G113" s="317"/>
      <c r="H113" s="317"/>
      <c r="I113" s="317"/>
      <c r="J113" s="317"/>
      <c r="K113" s="317"/>
      <c r="L113" s="317"/>
      <c r="M113" s="317"/>
      <c r="N113" s="317"/>
      <c r="O113" s="317"/>
      <c r="P113" s="317"/>
      <c r="Q113" s="317"/>
      <c r="R113" s="317"/>
      <c r="S113" s="317"/>
      <c r="T113" s="317"/>
      <c r="U113" s="317"/>
      <c r="V113" s="317"/>
      <c r="W113" s="317"/>
      <c r="X113" s="317"/>
      <c r="Y113" s="317"/>
      <c r="Z113" s="317"/>
    </row>
    <row r="114" spans="1:26" ht="16" x14ac:dyDescent="0.2">
      <c r="A114" s="317"/>
      <c r="B114" s="317"/>
      <c r="C114" s="317"/>
      <c r="D114" s="317"/>
      <c r="E114" s="317"/>
      <c r="F114" s="317"/>
      <c r="G114" s="317"/>
      <c r="H114" s="317"/>
      <c r="I114" s="317"/>
      <c r="J114" s="317"/>
      <c r="K114" s="317"/>
      <c r="L114" s="317"/>
      <c r="M114" s="317"/>
      <c r="N114" s="317"/>
      <c r="O114" s="317"/>
      <c r="P114" s="317"/>
      <c r="Q114" s="317"/>
      <c r="R114" s="317"/>
      <c r="S114" s="317"/>
      <c r="T114" s="317"/>
      <c r="U114" s="317"/>
      <c r="V114" s="317"/>
      <c r="W114" s="317"/>
      <c r="X114" s="317"/>
      <c r="Y114" s="317"/>
      <c r="Z114" s="317"/>
    </row>
    <row r="115" spans="1:26" ht="16" x14ac:dyDescent="0.2">
      <c r="A115" s="317"/>
      <c r="B115" s="317"/>
      <c r="C115" s="317"/>
      <c r="D115" s="317"/>
      <c r="E115" s="317"/>
      <c r="F115" s="317"/>
      <c r="G115" s="317"/>
      <c r="H115" s="317"/>
      <c r="I115" s="317"/>
      <c r="J115" s="317"/>
      <c r="K115" s="317"/>
      <c r="L115" s="317"/>
      <c r="M115" s="317"/>
      <c r="N115" s="317"/>
      <c r="O115" s="317"/>
      <c r="P115" s="317"/>
      <c r="Q115" s="317"/>
      <c r="R115" s="317"/>
      <c r="S115" s="317"/>
      <c r="T115" s="317"/>
      <c r="U115" s="317"/>
      <c r="V115" s="317"/>
      <c r="W115" s="317"/>
      <c r="X115" s="317"/>
      <c r="Y115" s="317"/>
      <c r="Z115" s="317"/>
    </row>
    <row r="116" spans="1:26" ht="16" x14ac:dyDescent="0.2">
      <c r="A116" s="317"/>
      <c r="B116" s="317"/>
      <c r="C116" s="317"/>
      <c r="D116" s="317"/>
      <c r="E116" s="317"/>
      <c r="F116" s="317"/>
      <c r="G116" s="317"/>
      <c r="H116" s="317"/>
      <c r="I116" s="317"/>
      <c r="J116" s="317"/>
      <c r="K116" s="317"/>
      <c r="L116" s="317"/>
      <c r="M116" s="317"/>
      <c r="N116" s="317"/>
      <c r="O116" s="317"/>
      <c r="P116" s="317"/>
      <c r="Q116" s="317"/>
      <c r="R116" s="317"/>
      <c r="S116" s="317"/>
      <c r="T116" s="317"/>
      <c r="U116" s="317"/>
      <c r="V116" s="317"/>
      <c r="W116" s="317"/>
      <c r="X116" s="317"/>
      <c r="Y116" s="317"/>
      <c r="Z116" s="317"/>
    </row>
    <row r="117" spans="1:26" ht="16" x14ac:dyDescent="0.2">
      <c r="A117" s="317"/>
      <c r="B117" s="317"/>
      <c r="C117" s="317"/>
      <c r="D117" s="317"/>
      <c r="E117" s="317"/>
      <c r="F117" s="317"/>
      <c r="G117" s="317"/>
      <c r="H117" s="317"/>
      <c r="I117" s="317"/>
      <c r="J117" s="317"/>
      <c r="K117" s="317"/>
      <c r="L117" s="317"/>
      <c r="M117" s="317"/>
      <c r="N117" s="317"/>
      <c r="O117" s="317"/>
      <c r="P117" s="317"/>
      <c r="Q117" s="317"/>
      <c r="R117" s="317"/>
      <c r="S117" s="317"/>
      <c r="T117" s="317"/>
      <c r="U117" s="317"/>
      <c r="V117" s="317"/>
      <c r="W117" s="317"/>
      <c r="X117" s="317"/>
      <c r="Y117" s="317"/>
      <c r="Z117" s="317"/>
    </row>
    <row r="118" spans="1:26" ht="16" x14ac:dyDescent="0.2">
      <c r="A118" s="317"/>
      <c r="B118" s="317"/>
      <c r="C118" s="317"/>
      <c r="D118" s="317"/>
      <c r="E118" s="317"/>
      <c r="F118" s="317"/>
      <c r="G118" s="317"/>
      <c r="H118" s="317"/>
      <c r="I118" s="317"/>
      <c r="J118" s="317"/>
      <c r="K118" s="317"/>
      <c r="L118" s="317"/>
      <c r="M118" s="317"/>
      <c r="N118" s="317"/>
      <c r="O118" s="317"/>
      <c r="P118" s="317"/>
      <c r="Q118" s="317"/>
      <c r="R118" s="317"/>
      <c r="S118" s="317"/>
      <c r="T118" s="317"/>
      <c r="U118" s="317"/>
      <c r="V118" s="317"/>
      <c r="W118" s="317"/>
      <c r="X118" s="317"/>
      <c r="Y118" s="317"/>
      <c r="Z118" s="317"/>
    </row>
    <row r="119" spans="1:26" ht="16" x14ac:dyDescent="0.2">
      <c r="A119" s="317"/>
      <c r="B119" s="317"/>
      <c r="C119" s="317"/>
      <c r="D119" s="317"/>
      <c r="E119" s="317"/>
      <c r="F119" s="317"/>
      <c r="G119" s="317"/>
      <c r="H119" s="317"/>
      <c r="I119" s="317"/>
      <c r="J119" s="317"/>
      <c r="K119" s="317"/>
      <c r="L119" s="317"/>
      <c r="M119" s="317"/>
      <c r="N119" s="317"/>
      <c r="O119" s="317"/>
      <c r="P119" s="317"/>
      <c r="Q119" s="317"/>
      <c r="R119" s="317"/>
      <c r="S119" s="317"/>
      <c r="T119" s="317"/>
      <c r="U119" s="317"/>
      <c r="V119" s="317"/>
      <c r="W119" s="317"/>
      <c r="X119" s="317"/>
      <c r="Y119" s="317"/>
      <c r="Z119" s="317"/>
    </row>
    <row r="120" spans="1:26" ht="16" x14ac:dyDescent="0.2">
      <c r="A120" s="317"/>
      <c r="B120" s="317"/>
      <c r="C120" s="317"/>
      <c r="D120" s="317"/>
      <c r="E120" s="317"/>
      <c r="F120" s="317"/>
      <c r="G120" s="317"/>
      <c r="H120" s="317"/>
      <c r="I120" s="317"/>
      <c r="J120" s="317"/>
      <c r="K120" s="317"/>
      <c r="L120" s="317"/>
      <c r="M120" s="317"/>
      <c r="N120" s="317"/>
      <c r="O120" s="317"/>
      <c r="P120" s="317"/>
      <c r="Q120" s="317"/>
      <c r="R120" s="317"/>
      <c r="S120" s="317"/>
      <c r="T120" s="317"/>
      <c r="U120" s="317"/>
      <c r="V120" s="317"/>
      <c r="W120" s="317"/>
      <c r="X120" s="317"/>
      <c r="Y120" s="317"/>
      <c r="Z120" s="317"/>
    </row>
    <row r="121" spans="1:26" ht="16" x14ac:dyDescent="0.2">
      <c r="A121" s="317"/>
      <c r="B121" s="317"/>
      <c r="C121" s="317"/>
      <c r="D121" s="317"/>
      <c r="E121" s="317"/>
      <c r="F121" s="317"/>
      <c r="G121" s="317"/>
      <c r="H121" s="317"/>
      <c r="I121" s="317"/>
      <c r="J121" s="317"/>
      <c r="K121" s="317"/>
      <c r="L121" s="317"/>
      <c r="M121" s="317"/>
      <c r="N121" s="317"/>
      <c r="O121" s="317"/>
      <c r="P121" s="317"/>
      <c r="Q121" s="317"/>
      <c r="R121" s="317"/>
      <c r="S121" s="317"/>
      <c r="T121" s="317"/>
      <c r="U121" s="317"/>
      <c r="V121" s="317"/>
      <c r="W121" s="317"/>
      <c r="X121" s="317"/>
      <c r="Y121" s="317"/>
      <c r="Z121" s="317"/>
    </row>
    <row r="122" spans="1:26" ht="16" x14ac:dyDescent="0.2">
      <c r="A122" s="317"/>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row>
    <row r="123" spans="1:26" ht="16" x14ac:dyDescent="0.2">
      <c r="A123" s="317"/>
      <c r="B123" s="317"/>
      <c r="C123" s="317"/>
      <c r="D123" s="317"/>
      <c r="E123" s="317"/>
      <c r="F123" s="317"/>
      <c r="G123" s="317"/>
      <c r="H123" s="317"/>
      <c r="I123" s="317"/>
      <c r="J123" s="317"/>
      <c r="K123" s="317"/>
      <c r="L123" s="317"/>
      <c r="M123" s="317"/>
      <c r="N123" s="317"/>
      <c r="O123" s="317"/>
      <c r="P123" s="317"/>
      <c r="Q123" s="317"/>
      <c r="R123" s="317"/>
      <c r="S123" s="317"/>
      <c r="T123" s="317"/>
      <c r="U123" s="317"/>
      <c r="V123" s="317"/>
      <c r="W123" s="317"/>
      <c r="X123" s="317"/>
      <c r="Y123" s="317"/>
      <c r="Z123" s="317"/>
    </row>
    <row r="124" spans="1:26" ht="16" x14ac:dyDescent="0.2">
      <c r="A124" s="317"/>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row>
    <row r="125" spans="1:26" ht="16" x14ac:dyDescent="0.2">
      <c r="A125" s="317"/>
      <c r="B125" s="317"/>
      <c r="C125" s="317"/>
      <c r="D125" s="317"/>
      <c r="E125" s="317"/>
      <c r="F125" s="317"/>
      <c r="G125" s="317"/>
      <c r="H125" s="317"/>
      <c r="I125" s="317"/>
      <c r="J125" s="317"/>
      <c r="K125" s="317"/>
      <c r="L125" s="317"/>
      <c r="M125" s="317"/>
      <c r="N125" s="317"/>
      <c r="O125" s="317"/>
      <c r="P125" s="317"/>
      <c r="Q125" s="317"/>
      <c r="R125" s="317"/>
      <c r="S125" s="317"/>
      <c r="T125" s="317"/>
      <c r="U125" s="317"/>
      <c r="V125" s="317"/>
      <c r="W125" s="317"/>
      <c r="X125" s="317"/>
      <c r="Y125" s="317"/>
      <c r="Z125" s="317"/>
    </row>
    <row r="126" spans="1:26" ht="16" x14ac:dyDescent="0.2">
      <c r="A126" s="317"/>
      <c r="B126" s="317"/>
      <c r="C126" s="317"/>
      <c r="D126" s="317"/>
      <c r="E126" s="317"/>
      <c r="F126" s="317"/>
      <c r="G126" s="317"/>
      <c r="H126" s="317"/>
      <c r="I126" s="317"/>
      <c r="J126" s="317"/>
      <c r="K126" s="317"/>
      <c r="L126" s="317"/>
      <c r="M126" s="317"/>
      <c r="N126" s="317"/>
      <c r="O126" s="317"/>
      <c r="P126" s="317"/>
      <c r="Q126" s="317"/>
      <c r="R126" s="317"/>
      <c r="S126" s="317"/>
      <c r="T126" s="317"/>
      <c r="U126" s="317"/>
      <c r="V126" s="317"/>
      <c r="W126" s="317"/>
      <c r="X126" s="317"/>
      <c r="Y126" s="317"/>
      <c r="Z126" s="317"/>
    </row>
    <row r="127" spans="1:26" ht="16" x14ac:dyDescent="0.2">
      <c r="A127" s="317"/>
      <c r="B127" s="317"/>
      <c r="C127" s="317"/>
      <c r="D127" s="317"/>
      <c r="E127" s="317"/>
      <c r="F127" s="317"/>
      <c r="G127" s="317"/>
      <c r="H127" s="317"/>
      <c r="I127" s="317"/>
      <c r="J127" s="317"/>
      <c r="K127" s="317"/>
      <c r="L127" s="317"/>
      <c r="M127" s="317"/>
      <c r="N127" s="317"/>
      <c r="O127" s="317"/>
      <c r="P127" s="317"/>
      <c r="Q127" s="317"/>
      <c r="R127" s="317"/>
      <c r="S127" s="317"/>
      <c r="T127" s="317"/>
      <c r="U127" s="317"/>
      <c r="V127" s="317"/>
      <c r="W127" s="317"/>
      <c r="X127" s="317"/>
      <c r="Y127" s="317"/>
      <c r="Z127" s="317"/>
    </row>
    <row r="128" spans="1:26" ht="16" x14ac:dyDescent="0.2">
      <c r="A128" s="317"/>
      <c r="B128" s="317"/>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row>
    <row r="129" spans="1:26" ht="16" x14ac:dyDescent="0.2">
      <c r="A129" s="317"/>
      <c r="B129" s="317"/>
      <c r="C129" s="317"/>
      <c r="D129" s="317"/>
      <c r="E129" s="317"/>
      <c r="F129" s="317"/>
      <c r="G129" s="317"/>
      <c r="H129" s="317"/>
      <c r="I129" s="317"/>
      <c r="J129" s="317"/>
      <c r="K129" s="317"/>
      <c r="L129" s="317"/>
      <c r="M129" s="317"/>
      <c r="N129" s="317"/>
      <c r="O129" s="317"/>
      <c r="P129" s="317"/>
      <c r="Q129" s="317"/>
      <c r="R129" s="317"/>
      <c r="S129" s="317"/>
      <c r="T129" s="317"/>
      <c r="U129" s="317"/>
      <c r="V129" s="317"/>
      <c r="W129" s="317"/>
      <c r="X129" s="317"/>
      <c r="Y129" s="317"/>
      <c r="Z129" s="317"/>
    </row>
    <row r="130" spans="1:26" ht="16" x14ac:dyDescent="0.2">
      <c r="A130" s="317"/>
      <c r="B130" s="317"/>
      <c r="C130" s="317"/>
      <c r="D130" s="317"/>
      <c r="E130" s="317"/>
      <c r="F130" s="317"/>
      <c r="G130" s="317"/>
      <c r="H130" s="317"/>
      <c r="I130" s="317"/>
      <c r="J130" s="317"/>
      <c r="K130" s="317"/>
      <c r="L130" s="317"/>
      <c r="M130" s="317"/>
      <c r="N130" s="317"/>
      <c r="O130" s="317"/>
      <c r="P130" s="317"/>
      <c r="Q130" s="317"/>
      <c r="R130" s="317"/>
      <c r="S130" s="317"/>
      <c r="T130" s="317"/>
      <c r="U130" s="317"/>
      <c r="V130" s="317"/>
      <c r="W130" s="317"/>
      <c r="X130" s="317"/>
      <c r="Y130" s="317"/>
      <c r="Z130" s="317"/>
    </row>
    <row r="131" spans="1:26" ht="16" x14ac:dyDescent="0.2">
      <c r="A131" s="317"/>
      <c r="B131" s="317"/>
      <c r="C131" s="317"/>
      <c r="D131" s="317"/>
      <c r="E131" s="317"/>
      <c r="F131" s="317"/>
      <c r="G131" s="317"/>
      <c r="H131" s="317"/>
      <c r="I131" s="317"/>
      <c r="J131" s="317"/>
      <c r="K131" s="317"/>
      <c r="L131" s="317"/>
      <c r="M131" s="317"/>
      <c r="N131" s="317"/>
      <c r="O131" s="317"/>
      <c r="P131" s="317"/>
      <c r="Q131" s="317"/>
      <c r="R131" s="317"/>
      <c r="S131" s="317"/>
      <c r="T131" s="317"/>
      <c r="U131" s="317"/>
      <c r="V131" s="317"/>
      <c r="W131" s="317"/>
      <c r="X131" s="317"/>
      <c r="Y131" s="317"/>
      <c r="Z131" s="317"/>
    </row>
    <row r="132" spans="1:26" ht="16" x14ac:dyDescent="0.2">
      <c r="A132" s="317"/>
      <c r="B132" s="317"/>
      <c r="C132" s="317"/>
      <c r="D132" s="317"/>
      <c r="E132" s="317"/>
      <c r="F132" s="317"/>
      <c r="G132" s="317"/>
      <c r="H132" s="317"/>
      <c r="I132" s="317"/>
      <c r="J132" s="317"/>
      <c r="K132" s="317"/>
      <c r="L132" s="317"/>
      <c r="M132" s="317"/>
      <c r="N132" s="317"/>
      <c r="O132" s="317"/>
      <c r="P132" s="317"/>
      <c r="Q132" s="317"/>
      <c r="R132" s="317"/>
      <c r="S132" s="317"/>
      <c r="T132" s="317"/>
      <c r="U132" s="317"/>
      <c r="V132" s="317"/>
      <c r="W132" s="317"/>
      <c r="X132" s="317"/>
      <c r="Y132" s="317"/>
      <c r="Z132" s="317"/>
    </row>
    <row r="133" spans="1:26" ht="16" x14ac:dyDescent="0.2">
      <c r="A133" s="317"/>
      <c r="B133" s="317"/>
      <c r="C133" s="317"/>
      <c r="D133" s="317"/>
      <c r="E133" s="317"/>
      <c r="F133" s="317"/>
      <c r="G133" s="317"/>
      <c r="H133" s="317"/>
      <c r="I133" s="317"/>
      <c r="J133" s="317"/>
      <c r="K133" s="317"/>
      <c r="L133" s="317"/>
      <c r="M133" s="317"/>
      <c r="N133" s="317"/>
      <c r="O133" s="317"/>
      <c r="P133" s="317"/>
      <c r="Q133" s="317"/>
      <c r="R133" s="317"/>
      <c r="S133" s="317"/>
      <c r="T133" s="317"/>
      <c r="U133" s="317"/>
      <c r="V133" s="317"/>
      <c r="W133" s="317"/>
      <c r="X133" s="317"/>
      <c r="Y133" s="317"/>
      <c r="Z133" s="317"/>
    </row>
    <row r="134" spans="1:26" ht="16" x14ac:dyDescent="0.2">
      <c r="A134" s="317"/>
      <c r="B134" s="317"/>
      <c r="C134" s="317"/>
      <c r="D134" s="317"/>
      <c r="E134" s="317"/>
      <c r="F134" s="317"/>
      <c r="G134" s="317"/>
      <c r="H134" s="317"/>
      <c r="I134" s="317"/>
      <c r="J134" s="317"/>
      <c r="K134" s="317"/>
      <c r="L134" s="317"/>
      <c r="M134" s="317"/>
      <c r="N134" s="317"/>
      <c r="O134" s="317"/>
      <c r="P134" s="317"/>
      <c r="Q134" s="317"/>
      <c r="R134" s="317"/>
      <c r="S134" s="317"/>
      <c r="T134" s="317"/>
      <c r="U134" s="317"/>
      <c r="V134" s="317"/>
      <c r="W134" s="317"/>
      <c r="X134" s="317"/>
      <c r="Y134" s="317"/>
      <c r="Z134" s="317"/>
    </row>
    <row r="135" spans="1:26" ht="16" x14ac:dyDescent="0.2">
      <c r="A135" s="317"/>
      <c r="B135" s="317"/>
      <c r="C135" s="317"/>
      <c r="D135" s="317"/>
      <c r="E135" s="317"/>
      <c r="F135" s="317"/>
      <c r="G135" s="317"/>
      <c r="H135" s="317"/>
      <c r="I135" s="317"/>
      <c r="J135" s="317"/>
      <c r="K135" s="317"/>
      <c r="L135" s="317"/>
      <c r="M135" s="317"/>
      <c r="N135" s="317"/>
      <c r="O135" s="317"/>
      <c r="P135" s="317"/>
      <c r="Q135" s="317"/>
      <c r="R135" s="317"/>
      <c r="S135" s="317"/>
      <c r="T135" s="317"/>
      <c r="U135" s="317"/>
      <c r="V135" s="317"/>
      <c r="W135" s="317"/>
      <c r="X135" s="317"/>
      <c r="Y135" s="317"/>
      <c r="Z135" s="317"/>
    </row>
    <row r="136" spans="1:26" ht="16" x14ac:dyDescent="0.2">
      <c r="A136" s="317"/>
      <c r="B136" s="317"/>
      <c r="C136" s="317"/>
      <c r="D136" s="317"/>
      <c r="E136" s="317"/>
      <c r="F136" s="317"/>
      <c r="G136" s="317"/>
      <c r="H136" s="317"/>
      <c r="I136" s="317"/>
      <c r="J136" s="317"/>
      <c r="K136" s="317"/>
      <c r="L136" s="317"/>
      <c r="M136" s="317"/>
      <c r="N136" s="317"/>
      <c r="O136" s="317"/>
      <c r="P136" s="317"/>
      <c r="Q136" s="317"/>
      <c r="R136" s="317"/>
      <c r="S136" s="317"/>
      <c r="T136" s="317"/>
      <c r="U136" s="317"/>
      <c r="V136" s="317"/>
      <c r="W136" s="317"/>
      <c r="X136" s="317"/>
      <c r="Y136" s="317"/>
      <c r="Z136" s="317"/>
    </row>
    <row r="137" spans="1:26" ht="16" x14ac:dyDescent="0.2">
      <c r="A137" s="317"/>
      <c r="B137" s="317"/>
      <c r="C137" s="317"/>
      <c r="D137" s="317"/>
      <c r="E137" s="317"/>
      <c r="F137" s="317"/>
      <c r="G137" s="317"/>
      <c r="H137" s="317"/>
      <c r="I137" s="317"/>
      <c r="J137" s="317"/>
      <c r="K137" s="317"/>
      <c r="L137" s="317"/>
      <c r="M137" s="317"/>
      <c r="N137" s="317"/>
      <c r="O137" s="317"/>
      <c r="P137" s="317"/>
      <c r="Q137" s="317"/>
      <c r="R137" s="317"/>
      <c r="S137" s="317"/>
      <c r="T137" s="317"/>
      <c r="U137" s="317"/>
      <c r="V137" s="317"/>
      <c r="W137" s="317"/>
      <c r="X137" s="317"/>
      <c r="Y137" s="317"/>
      <c r="Z137" s="317"/>
    </row>
    <row r="138" spans="1:26" ht="16" x14ac:dyDescent="0.2">
      <c r="A138" s="317"/>
      <c r="B138" s="317"/>
      <c r="C138" s="317"/>
      <c r="D138" s="317"/>
      <c r="E138" s="317"/>
      <c r="F138" s="317"/>
      <c r="G138" s="317"/>
      <c r="H138" s="317"/>
      <c r="I138" s="317"/>
      <c r="J138" s="317"/>
      <c r="K138" s="317"/>
      <c r="L138" s="317"/>
      <c r="M138" s="317"/>
      <c r="N138" s="317"/>
      <c r="O138" s="317"/>
      <c r="P138" s="317"/>
      <c r="Q138" s="317"/>
      <c r="R138" s="317"/>
      <c r="S138" s="317"/>
      <c r="T138" s="317"/>
      <c r="U138" s="317"/>
      <c r="V138" s="317"/>
      <c r="W138" s="317"/>
      <c r="X138" s="317"/>
      <c r="Y138" s="317"/>
      <c r="Z138" s="317"/>
    </row>
    <row r="139" spans="1:26" ht="16" x14ac:dyDescent="0.2">
      <c r="A139" s="317"/>
      <c r="B139" s="317"/>
      <c r="C139" s="317"/>
      <c r="D139" s="317"/>
      <c r="E139" s="317"/>
      <c r="F139" s="317"/>
      <c r="G139" s="317"/>
      <c r="H139" s="317"/>
      <c r="I139" s="317"/>
      <c r="J139" s="317"/>
      <c r="K139" s="317"/>
      <c r="L139" s="317"/>
      <c r="M139" s="317"/>
      <c r="N139" s="317"/>
      <c r="O139" s="317"/>
      <c r="P139" s="317"/>
      <c r="Q139" s="317"/>
      <c r="R139" s="317"/>
      <c r="S139" s="317"/>
      <c r="T139" s="317"/>
      <c r="U139" s="317"/>
      <c r="V139" s="317"/>
      <c r="W139" s="317"/>
      <c r="X139" s="317"/>
      <c r="Y139" s="317"/>
      <c r="Z139" s="317"/>
    </row>
    <row r="140" spans="1:26" ht="16" x14ac:dyDescent="0.2">
      <c r="A140" s="317"/>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row>
    <row r="141" spans="1:26" ht="16" x14ac:dyDescent="0.2">
      <c r="A141" s="317"/>
      <c r="B141" s="317"/>
      <c r="C141" s="317"/>
      <c r="D141" s="317"/>
      <c r="E141" s="317"/>
      <c r="F141" s="317"/>
      <c r="G141" s="317"/>
      <c r="H141" s="317"/>
      <c r="I141" s="317"/>
      <c r="J141" s="317"/>
      <c r="K141" s="317"/>
      <c r="L141" s="317"/>
      <c r="M141" s="317"/>
      <c r="N141" s="317"/>
      <c r="O141" s="317"/>
      <c r="P141" s="317"/>
      <c r="Q141" s="317"/>
      <c r="R141" s="317"/>
      <c r="S141" s="317"/>
      <c r="T141" s="317"/>
      <c r="U141" s="317"/>
      <c r="V141" s="317"/>
      <c r="W141" s="317"/>
      <c r="X141" s="317"/>
      <c r="Y141" s="317"/>
      <c r="Z141" s="317"/>
    </row>
    <row r="142" spans="1:26" ht="16" x14ac:dyDescent="0.2">
      <c r="A142" s="317"/>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c r="X142" s="317"/>
      <c r="Y142" s="317"/>
      <c r="Z142" s="317"/>
    </row>
    <row r="143" spans="1:26" ht="16" x14ac:dyDescent="0.2">
      <c r="A143" s="317"/>
      <c r="B143" s="317"/>
      <c r="C143" s="317"/>
      <c r="D143" s="317"/>
      <c r="E143" s="317"/>
      <c r="F143" s="317"/>
      <c r="G143" s="317"/>
      <c r="H143" s="317"/>
      <c r="I143" s="317"/>
      <c r="J143" s="317"/>
      <c r="K143" s="317"/>
      <c r="L143" s="317"/>
      <c r="M143" s="317"/>
      <c r="N143" s="317"/>
      <c r="O143" s="317"/>
      <c r="P143" s="317"/>
      <c r="Q143" s="317"/>
      <c r="R143" s="317"/>
      <c r="S143" s="317"/>
      <c r="T143" s="317"/>
      <c r="U143" s="317"/>
      <c r="V143" s="317"/>
      <c r="W143" s="317"/>
      <c r="X143" s="317"/>
      <c r="Y143" s="317"/>
      <c r="Z143" s="317"/>
    </row>
    <row r="144" spans="1:26" ht="16" x14ac:dyDescent="0.2">
      <c r="A144" s="317"/>
      <c r="B144" s="317"/>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row>
    <row r="145" spans="1:26" ht="16" x14ac:dyDescent="0.2">
      <c r="A145" s="317"/>
      <c r="B145" s="317"/>
      <c r="C145" s="317"/>
      <c r="D145" s="317"/>
      <c r="E145" s="317"/>
      <c r="F145" s="317"/>
      <c r="G145" s="317"/>
      <c r="H145" s="317"/>
      <c r="I145" s="317"/>
      <c r="J145" s="317"/>
      <c r="K145" s="317"/>
      <c r="L145" s="317"/>
      <c r="M145" s="317"/>
      <c r="N145" s="317"/>
      <c r="O145" s="317"/>
      <c r="P145" s="317"/>
      <c r="Q145" s="317"/>
      <c r="R145" s="317"/>
      <c r="S145" s="317"/>
      <c r="T145" s="317"/>
      <c r="U145" s="317"/>
      <c r="V145" s="317"/>
      <c r="W145" s="317"/>
      <c r="X145" s="317"/>
      <c r="Y145" s="317"/>
      <c r="Z145" s="317"/>
    </row>
    <row r="146" spans="1:26" ht="16" x14ac:dyDescent="0.2">
      <c r="A146" s="317"/>
      <c r="B146" s="317"/>
      <c r="C146" s="317"/>
      <c r="D146" s="317"/>
      <c r="E146" s="317"/>
      <c r="F146" s="317"/>
      <c r="G146" s="317"/>
      <c r="H146" s="317"/>
      <c r="I146" s="317"/>
      <c r="J146" s="317"/>
      <c r="K146" s="317"/>
      <c r="L146" s="317"/>
      <c r="M146" s="317"/>
      <c r="N146" s="317"/>
      <c r="O146" s="317"/>
      <c r="P146" s="317"/>
      <c r="Q146" s="317"/>
      <c r="R146" s="317"/>
      <c r="S146" s="317"/>
      <c r="T146" s="317"/>
      <c r="U146" s="317"/>
      <c r="V146" s="317"/>
      <c r="W146" s="317"/>
      <c r="X146" s="317"/>
      <c r="Y146" s="317"/>
      <c r="Z146" s="317"/>
    </row>
    <row r="147" spans="1:26" ht="16" x14ac:dyDescent="0.2">
      <c r="A147" s="317"/>
      <c r="B147" s="317"/>
      <c r="C147" s="317"/>
      <c r="D147" s="317"/>
      <c r="E147" s="317"/>
      <c r="F147" s="317"/>
      <c r="G147" s="317"/>
      <c r="H147" s="317"/>
      <c r="I147" s="317"/>
      <c r="J147" s="317"/>
      <c r="K147" s="317"/>
      <c r="L147" s="317"/>
      <c r="M147" s="317"/>
      <c r="N147" s="317"/>
      <c r="O147" s="317"/>
      <c r="P147" s="317"/>
      <c r="Q147" s="317"/>
      <c r="R147" s="317"/>
      <c r="S147" s="317"/>
      <c r="T147" s="317"/>
      <c r="U147" s="317"/>
      <c r="V147" s="317"/>
      <c r="W147" s="317"/>
      <c r="X147" s="317"/>
      <c r="Y147" s="317"/>
      <c r="Z147" s="317"/>
    </row>
    <row r="148" spans="1:26" ht="16" x14ac:dyDescent="0.2">
      <c r="A148" s="317"/>
      <c r="B148" s="317"/>
      <c r="C148" s="317"/>
      <c r="D148" s="317"/>
      <c r="E148" s="317"/>
      <c r="F148" s="317"/>
      <c r="G148" s="317"/>
      <c r="H148" s="317"/>
      <c r="I148" s="317"/>
      <c r="J148" s="317"/>
      <c r="K148" s="317"/>
      <c r="L148" s="317"/>
      <c r="M148" s="317"/>
      <c r="N148" s="317"/>
      <c r="O148" s="317"/>
      <c r="P148" s="317"/>
      <c r="Q148" s="317"/>
      <c r="R148" s="317"/>
      <c r="S148" s="317"/>
      <c r="T148" s="317"/>
      <c r="U148" s="317"/>
      <c r="V148" s="317"/>
      <c r="W148" s="317"/>
      <c r="X148" s="317"/>
      <c r="Y148" s="317"/>
      <c r="Z148" s="317"/>
    </row>
    <row r="149" spans="1:26" ht="16" x14ac:dyDescent="0.2">
      <c r="A149" s="317"/>
      <c r="B149" s="317"/>
      <c r="C149" s="317"/>
      <c r="D149" s="317"/>
      <c r="E149" s="317"/>
      <c r="F149" s="317"/>
      <c r="G149" s="317"/>
      <c r="H149" s="317"/>
      <c r="I149" s="317"/>
      <c r="J149" s="317"/>
      <c r="K149" s="317"/>
      <c r="L149" s="317"/>
      <c r="M149" s="317"/>
      <c r="N149" s="317"/>
      <c r="O149" s="317"/>
      <c r="P149" s="317"/>
      <c r="Q149" s="317"/>
      <c r="R149" s="317"/>
      <c r="S149" s="317"/>
      <c r="T149" s="317"/>
      <c r="U149" s="317"/>
      <c r="V149" s="317"/>
      <c r="W149" s="317"/>
      <c r="X149" s="317"/>
      <c r="Y149" s="317"/>
      <c r="Z149" s="317"/>
    </row>
    <row r="150" spans="1:26" ht="16" x14ac:dyDescent="0.2">
      <c r="A150" s="317"/>
      <c r="B150" s="317"/>
      <c r="C150" s="317"/>
      <c r="D150" s="317"/>
      <c r="E150" s="317"/>
      <c r="F150" s="317"/>
      <c r="G150" s="317"/>
      <c r="H150" s="317"/>
      <c r="I150" s="317"/>
      <c r="J150" s="317"/>
      <c r="K150" s="317"/>
      <c r="L150" s="317"/>
      <c r="M150" s="317"/>
      <c r="N150" s="317"/>
      <c r="O150" s="317"/>
      <c r="P150" s="317"/>
      <c r="Q150" s="317"/>
      <c r="R150" s="317"/>
      <c r="S150" s="317"/>
      <c r="T150" s="317"/>
      <c r="U150" s="317"/>
      <c r="V150" s="317"/>
      <c r="W150" s="317"/>
      <c r="X150" s="317"/>
      <c r="Y150" s="317"/>
      <c r="Z150" s="317"/>
    </row>
    <row r="151" spans="1:26" ht="16" x14ac:dyDescent="0.2">
      <c r="A151" s="317"/>
      <c r="B151" s="317"/>
      <c r="C151" s="317"/>
      <c r="D151" s="317"/>
      <c r="E151" s="317"/>
      <c r="F151" s="317"/>
      <c r="G151" s="317"/>
      <c r="H151" s="317"/>
      <c r="I151" s="317"/>
      <c r="J151" s="317"/>
      <c r="K151" s="317"/>
      <c r="L151" s="317"/>
      <c r="M151" s="317"/>
      <c r="N151" s="317"/>
      <c r="O151" s="317"/>
      <c r="P151" s="317"/>
      <c r="Q151" s="317"/>
      <c r="R151" s="317"/>
      <c r="S151" s="317"/>
      <c r="T151" s="317"/>
      <c r="U151" s="317"/>
      <c r="V151" s="317"/>
      <c r="W151" s="317"/>
      <c r="X151" s="317"/>
      <c r="Y151" s="317"/>
      <c r="Z151" s="317"/>
    </row>
    <row r="152" spans="1:26" ht="16" x14ac:dyDescent="0.2">
      <c r="A152" s="317"/>
      <c r="B152" s="317"/>
      <c r="C152" s="317"/>
      <c r="D152" s="317"/>
      <c r="E152" s="317"/>
      <c r="F152" s="317"/>
      <c r="G152" s="317"/>
      <c r="H152" s="317"/>
      <c r="I152" s="317"/>
      <c r="J152" s="317"/>
      <c r="K152" s="317"/>
      <c r="L152" s="317"/>
      <c r="M152" s="317"/>
      <c r="N152" s="317"/>
      <c r="O152" s="317"/>
      <c r="P152" s="317"/>
      <c r="Q152" s="317"/>
      <c r="R152" s="317"/>
      <c r="S152" s="317"/>
      <c r="T152" s="317"/>
      <c r="U152" s="317"/>
      <c r="V152" s="317"/>
      <c r="W152" s="317"/>
      <c r="X152" s="317"/>
      <c r="Y152" s="317"/>
      <c r="Z152" s="317"/>
    </row>
    <row r="153" spans="1:26" ht="16" x14ac:dyDescent="0.2">
      <c r="A153" s="317"/>
      <c r="B153" s="317"/>
      <c r="C153" s="317"/>
      <c r="D153" s="317"/>
      <c r="E153" s="317"/>
      <c r="F153" s="317"/>
      <c r="G153" s="317"/>
      <c r="H153" s="317"/>
      <c r="I153" s="317"/>
      <c r="J153" s="317"/>
      <c r="K153" s="317"/>
      <c r="L153" s="317"/>
      <c r="M153" s="317"/>
      <c r="N153" s="317"/>
      <c r="O153" s="317"/>
      <c r="P153" s="317"/>
      <c r="Q153" s="317"/>
      <c r="R153" s="317"/>
      <c r="S153" s="317"/>
      <c r="T153" s="317"/>
      <c r="U153" s="317"/>
      <c r="V153" s="317"/>
      <c r="W153" s="317"/>
      <c r="X153" s="317"/>
      <c r="Y153" s="317"/>
      <c r="Z153" s="317"/>
    </row>
    <row r="154" spans="1:26" ht="16" x14ac:dyDescent="0.2">
      <c r="A154" s="317"/>
      <c r="B154" s="317"/>
      <c r="C154" s="317"/>
      <c r="D154" s="317"/>
      <c r="E154" s="317"/>
      <c r="F154" s="317"/>
      <c r="G154" s="317"/>
      <c r="H154" s="317"/>
      <c r="I154" s="317"/>
      <c r="J154" s="317"/>
      <c r="K154" s="317"/>
      <c r="L154" s="317"/>
      <c r="M154" s="317"/>
      <c r="N154" s="317"/>
      <c r="O154" s="317"/>
      <c r="P154" s="317"/>
      <c r="Q154" s="317"/>
      <c r="R154" s="317"/>
      <c r="S154" s="317"/>
      <c r="T154" s="317"/>
      <c r="U154" s="317"/>
      <c r="V154" s="317"/>
      <c r="W154" s="317"/>
      <c r="X154" s="317"/>
      <c r="Y154" s="317"/>
      <c r="Z154" s="317"/>
    </row>
    <row r="155" spans="1:26" ht="16" x14ac:dyDescent="0.2">
      <c r="A155" s="317"/>
      <c r="B155" s="317"/>
      <c r="C155" s="317"/>
      <c r="D155" s="317"/>
      <c r="E155" s="317"/>
      <c r="F155" s="317"/>
      <c r="G155" s="317"/>
      <c r="H155" s="317"/>
      <c r="I155" s="317"/>
      <c r="J155" s="317"/>
      <c r="K155" s="317"/>
      <c r="L155" s="317"/>
      <c r="M155" s="317"/>
      <c r="N155" s="317"/>
      <c r="O155" s="317"/>
      <c r="P155" s="317"/>
      <c r="Q155" s="317"/>
      <c r="R155" s="317"/>
      <c r="S155" s="317"/>
      <c r="T155" s="317"/>
      <c r="U155" s="317"/>
      <c r="V155" s="317"/>
      <c r="W155" s="317"/>
      <c r="X155" s="317"/>
      <c r="Y155" s="317"/>
      <c r="Z155" s="317"/>
    </row>
    <row r="156" spans="1:26" ht="16" x14ac:dyDescent="0.2">
      <c r="A156" s="317"/>
      <c r="B156" s="317"/>
      <c r="C156" s="317"/>
      <c r="D156" s="317"/>
      <c r="E156" s="317"/>
      <c r="F156" s="317"/>
      <c r="G156" s="317"/>
      <c r="H156" s="317"/>
      <c r="I156" s="317"/>
      <c r="J156" s="317"/>
      <c r="K156" s="317"/>
      <c r="L156" s="317"/>
      <c r="M156" s="317"/>
      <c r="N156" s="317"/>
      <c r="O156" s="317"/>
      <c r="P156" s="317"/>
      <c r="Q156" s="317"/>
      <c r="R156" s="317"/>
      <c r="S156" s="317"/>
      <c r="T156" s="317"/>
      <c r="U156" s="317"/>
      <c r="V156" s="317"/>
      <c r="W156" s="317"/>
      <c r="X156" s="317"/>
      <c r="Y156" s="317"/>
      <c r="Z156" s="317"/>
    </row>
    <row r="157" spans="1:26" ht="16" x14ac:dyDescent="0.2">
      <c r="A157" s="317"/>
      <c r="B157" s="317"/>
      <c r="C157" s="317"/>
      <c r="D157" s="317"/>
      <c r="E157" s="317"/>
      <c r="F157" s="317"/>
      <c r="G157" s="317"/>
      <c r="H157" s="317"/>
      <c r="I157" s="317"/>
      <c r="J157" s="317"/>
      <c r="K157" s="317"/>
      <c r="L157" s="317"/>
      <c r="M157" s="317"/>
      <c r="N157" s="317"/>
      <c r="O157" s="317"/>
      <c r="P157" s="317"/>
      <c r="Q157" s="317"/>
      <c r="R157" s="317"/>
      <c r="S157" s="317"/>
      <c r="T157" s="317"/>
      <c r="U157" s="317"/>
      <c r="V157" s="317"/>
      <c r="W157" s="317"/>
      <c r="X157" s="317"/>
      <c r="Y157" s="317"/>
      <c r="Z157" s="317"/>
    </row>
    <row r="158" spans="1:26" ht="16" x14ac:dyDescent="0.2">
      <c r="A158" s="317"/>
      <c r="B158" s="317"/>
      <c r="C158" s="317"/>
      <c r="D158" s="317"/>
      <c r="E158" s="317"/>
      <c r="F158" s="317"/>
      <c r="G158" s="317"/>
      <c r="H158" s="317"/>
      <c r="I158" s="317"/>
      <c r="J158" s="317"/>
      <c r="K158" s="317"/>
      <c r="L158" s="317"/>
      <c r="M158" s="317"/>
      <c r="N158" s="317"/>
      <c r="O158" s="317"/>
      <c r="P158" s="317"/>
      <c r="Q158" s="317"/>
      <c r="R158" s="317"/>
      <c r="S158" s="317"/>
      <c r="T158" s="317"/>
      <c r="U158" s="317"/>
      <c r="V158" s="317"/>
      <c r="W158" s="317"/>
      <c r="X158" s="317"/>
      <c r="Y158" s="317"/>
      <c r="Z158" s="317"/>
    </row>
    <row r="159" spans="1:26" ht="16" x14ac:dyDescent="0.2">
      <c r="A159" s="317"/>
      <c r="B159" s="317"/>
      <c r="C159" s="317"/>
      <c r="D159" s="317"/>
      <c r="E159" s="317"/>
      <c r="F159" s="317"/>
      <c r="G159" s="317"/>
      <c r="H159" s="317"/>
      <c r="I159" s="317"/>
      <c r="J159" s="317"/>
      <c r="K159" s="317"/>
      <c r="L159" s="317"/>
      <c r="M159" s="317"/>
      <c r="N159" s="317"/>
      <c r="O159" s="317"/>
      <c r="P159" s="317"/>
      <c r="Q159" s="317"/>
      <c r="R159" s="317"/>
      <c r="S159" s="317"/>
      <c r="T159" s="317"/>
      <c r="U159" s="317"/>
      <c r="V159" s="317"/>
      <c r="W159" s="317"/>
      <c r="X159" s="317"/>
      <c r="Y159" s="317"/>
      <c r="Z159" s="317"/>
    </row>
    <row r="160" spans="1:26" ht="16" x14ac:dyDescent="0.2">
      <c r="A160" s="317"/>
      <c r="B160" s="317"/>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row>
    <row r="161" spans="1:26" ht="16" x14ac:dyDescent="0.2">
      <c r="A161" s="317"/>
      <c r="B161" s="317"/>
      <c r="C161" s="317"/>
      <c r="D161" s="317"/>
      <c r="E161" s="317"/>
      <c r="F161" s="317"/>
      <c r="G161" s="317"/>
      <c r="H161" s="317"/>
      <c r="I161" s="317"/>
      <c r="J161" s="317"/>
      <c r="K161" s="317"/>
      <c r="L161" s="317"/>
      <c r="M161" s="317"/>
      <c r="N161" s="317"/>
      <c r="O161" s="317"/>
      <c r="P161" s="317"/>
      <c r="Q161" s="317"/>
      <c r="R161" s="317"/>
      <c r="S161" s="317"/>
      <c r="T161" s="317"/>
      <c r="U161" s="317"/>
      <c r="V161" s="317"/>
      <c r="W161" s="317"/>
      <c r="X161" s="317"/>
      <c r="Y161" s="317"/>
      <c r="Z161" s="317"/>
    </row>
    <row r="162" spans="1:26" ht="16" x14ac:dyDescent="0.2">
      <c r="A162" s="317"/>
      <c r="B162" s="317"/>
      <c r="C162" s="317"/>
      <c r="D162" s="317"/>
      <c r="E162" s="317"/>
      <c r="F162" s="317"/>
      <c r="G162" s="317"/>
      <c r="H162" s="317"/>
      <c r="I162" s="317"/>
      <c r="J162" s="317"/>
      <c r="K162" s="317"/>
      <c r="L162" s="317"/>
      <c r="M162" s="317"/>
      <c r="N162" s="317"/>
      <c r="O162" s="317"/>
      <c r="P162" s="317"/>
      <c r="Q162" s="317"/>
      <c r="R162" s="317"/>
      <c r="S162" s="317"/>
      <c r="T162" s="317"/>
      <c r="U162" s="317"/>
      <c r="V162" s="317"/>
      <c r="W162" s="317"/>
      <c r="X162" s="317"/>
      <c r="Y162" s="317"/>
      <c r="Z162" s="317"/>
    </row>
    <row r="163" spans="1:26" ht="16" x14ac:dyDescent="0.2">
      <c r="A163" s="317"/>
      <c r="B163" s="317"/>
      <c r="C163" s="317"/>
      <c r="D163" s="317"/>
      <c r="E163" s="317"/>
      <c r="F163" s="317"/>
      <c r="G163" s="317"/>
      <c r="H163" s="317"/>
      <c r="I163" s="317"/>
      <c r="J163" s="317"/>
      <c r="K163" s="317"/>
      <c r="L163" s="317"/>
      <c r="M163" s="317"/>
      <c r="N163" s="317"/>
      <c r="O163" s="317"/>
      <c r="P163" s="317"/>
      <c r="Q163" s="317"/>
      <c r="R163" s="317"/>
      <c r="S163" s="317"/>
      <c r="T163" s="317"/>
      <c r="U163" s="317"/>
      <c r="V163" s="317"/>
      <c r="W163" s="317"/>
      <c r="X163" s="317"/>
      <c r="Y163" s="317"/>
      <c r="Z163" s="317"/>
    </row>
    <row r="164" spans="1:26" ht="16" x14ac:dyDescent="0.2">
      <c r="A164" s="317"/>
      <c r="B164" s="317"/>
      <c r="C164" s="317"/>
      <c r="D164" s="317"/>
      <c r="E164" s="317"/>
      <c r="F164" s="317"/>
      <c r="G164" s="317"/>
      <c r="H164" s="317"/>
      <c r="I164" s="317"/>
      <c r="J164" s="317"/>
      <c r="K164" s="317"/>
      <c r="L164" s="317"/>
      <c r="M164" s="317"/>
      <c r="N164" s="317"/>
      <c r="O164" s="317"/>
      <c r="P164" s="317"/>
      <c r="Q164" s="317"/>
      <c r="R164" s="317"/>
      <c r="S164" s="317"/>
      <c r="T164" s="317"/>
      <c r="U164" s="317"/>
      <c r="V164" s="317"/>
      <c r="W164" s="317"/>
      <c r="X164" s="317"/>
      <c r="Y164" s="317"/>
      <c r="Z164" s="317"/>
    </row>
    <row r="165" spans="1:26" ht="16" x14ac:dyDescent="0.2">
      <c r="A165" s="317"/>
      <c r="B165" s="317"/>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row>
    <row r="166" spans="1:26" ht="16" x14ac:dyDescent="0.2">
      <c r="A166" s="317"/>
      <c r="B166" s="317"/>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row>
    <row r="167" spans="1:26" ht="16" x14ac:dyDescent="0.2">
      <c r="A167" s="317"/>
      <c r="B167" s="317"/>
      <c r="C167" s="317"/>
      <c r="D167" s="317"/>
      <c r="E167" s="317"/>
      <c r="F167" s="317"/>
      <c r="G167" s="317"/>
      <c r="H167" s="317"/>
      <c r="I167" s="317"/>
      <c r="J167" s="317"/>
      <c r="K167" s="317"/>
      <c r="L167" s="317"/>
      <c r="M167" s="317"/>
      <c r="N167" s="317"/>
      <c r="O167" s="317"/>
      <c r="P167" s="317"/>
      <c r="Q167" s="317"/>
      <c r="R167" s="317"/>
      <c r="S167" s="317"/>
      <c r="T167" s="317"/>
      <c r="U167" s="317"/>
      <c r="V167" s="317"/>
      <c r="W167" s="317"/>
      <c r="X167" s="317"/>
      <c r="Y167" s="317"/>
      <c r="Z167" s="317"/>
    </row>
    <row r="168" spans="1:26" ht="16" x14ac:dyDescent="0.2">
      <c r="A168" s="317"/>
      <c r="B168" s="317"/>
      <c r="C168" s="317"/>
      <c r="D168" s="317"/>
      <c r="E168" s="317"/>
      <c r="F168" s="317"/>
      <c r="G168" s="317"/>
      <c r="H168" s="317"/>
      <c r="I168" s="317"/>
      <c r="J168" s="317"/>
      <c r="K168" s="317"/>
      <c r="L168" s="317"/>
      <c r="M168" s="317"/>
      <c r="N168" s="317"/>
      <c r="O168" s="317"/>
      <c r="P168" s="317"/>
      <c r="Q168" s="317"/>
      <c r="R168" s="317"/>
      <c r="S168" s="317"/>
      <c r="T168" s="317"/>
      <c r="U168" s="317"/>
      <c r="V168" s="317"/>
      <c r="W168" s="317"/>
      <c r="X168" s="317"/>
      <c r="Y168" s="317"/>
      <c r="Z168" s="317"/>
    </row>
    <row r="169" spans="1:26" ht="16" x14ac:dyDescent="0.2">
      <c r="A169" s="317"/>
      <c r="B169" s="317"/>
      <c r="C169" s="317"/>
      <c r="D169" s="317"/>
      <c r="E169" s="317"/>
      <c r="F169" s="317"/>
      <c r="G169" s="317"/>
      <c r="H169" s="317"/>
      <c r="I169" s="317"/>
      <c r="J169" s="317"/>
      <c r="K169" s="317"/>
      <c r="L169" s="317"/>
      <c r="M169" s="317"/>
      <c r="N169" s="317"/>
      <c r="O169" s="317"/>
      <c r="P169" s="317"/>
      <c r="Q169" s="317"/>
      <c r="R169" s="317"/>
      <c r="S169" s="317"/>
      <c r="T169" s="317"/>
      <c r="U169" s="317"/>
      <c r="V169" s="317"/>
      <c r="W169" s="317"/>
      <c r="X169" s="317"/>
      <c r="Y169" s="317"/>
      <c r="Z169" s="317"/>
    </row>
    <row r="170" spans="1:26" ht="16" x14ac:dyDescent="0.2">
      <c r="A170" s="317"/>
      <c r="B170" s="317"/>
      <c r="C170" s="317"/>
      <c r="D170" s="317"/>
      <c r="E170" s="317"/>
      <c r="F170" s="317"/>
      <c r="G170" s="317"/>
      <c r="H170" s="317"/>
      <c r="I170" s="317"/>
      <c r="J170" s="317"/>
      <c r="K170" s="317"/>
      <c r="L170" s="317"/>
      <c r="M170" s="317"/>
      <c r="N170" s="317"/>
      <c r="O170" s="317"/>
      <c r="P170" s="317"/>
      <c r="Q170" s="317"/>
      <c r="R170" s="317"/>
      <c r="S170" s="317"/>
      <c r="T170" s="317"/>
      <c r="U170" s="317"/>
      <c r="V170" s="317"/>
      <c r="W170" s="317"/>
      <c r="X170" s="317"/>
      <c r="Y170" s="317"/>
      <c r="Z170" s="317"/>
    </row>
    <row r="171" spans="1:26" ht="16" x14ac:dyDescent="0.2">
      <c r="A171" s="317"/>
      <c r="B171" s="317"/>
      <c r="C171" s="317"/>
      <c r="D171" s="317"/>
      <c r="E171" s="317"/>
      <c r="F171" s="317"/>
      <c r="G171" s="317"/>
      <c r="H171" s="317"/>
      <c r="I171" s="317"/>
      <c r="J171" s="317"/>
      <c r="K171" s="317"/>
      <c r="L171" s="317"/>
      <c r="M171" s="317"/>
      <c r="N171" s="317"/>
      <c r="O171" s="317"/>
      <c r="P171" s="317"/>
      <c r="Q171" s="317"/>
      <c r="R171" s="317"/>
      <c r="S171" s="317"/>
      <c r="T171" s="317"/>
      <c r="U171" s="317"/>
      <c r="V171" s="317"/>
      <c r="W171" s="317"/>
      <c r="X171" s="317"/>
      <c r="Y171" s="317"/>
      <c r="Z171" s="317"/>
    </row>
    <row r="172" spans="1:26" ht="16" x14ac:dyDescent="0.2">
      <c r="A172" s="317"/>
      <c r="B172" s="317"/>
      <c r="C172" s="317"/>
      <c r="D172" s="317"/>
      <c r="E172" s="317"/>
      <c r="F172" s="317"/>
      <c r="G172" s="317"/>
      <c r="H172" s="317"/>
      <c r="I172" s="317"/>
      <c r="J172" s="317"/>
      <c r="K172" s="317"/>
      <c r="L172" s="317"/>
      <c r="M172" s="317"/>
      <c r="N172" s="317"/>
      <c r="O172" s="317"/>
      <c r="P172" s="317"/>
      <c r="Q172" s="317"/>
      <c r="R172" s="317"/>
      <c r="S172" s="317"/>
      <c r="T172" s="317"/>
      <c r="U172" s="317"/>
      <c r="V172" s="317"/>
      <c r="W172" s="317"/>
      <c r="X172" s="317"/>
      <c r="Y172" s="317"/>
      <c r="Z172" s="317"/>
    </row>
    <row r="173" spans="1:26" ht="16" x14ac:dyDescent="0.2">
      <c r="A173" s="317"/>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row>
    <row r="174" spans="1:26" ht="16" x14ac:dyDescent="0.2">
      <c r="A174" s="317"/>
      <c r="B174" s="317"/>
      <c r="C174" s="317"/>
      <c r="D174" s="317"/>
      <c r="E174" s="317"/>
      <c r="F174" s="317"/>
      <c r="G174" s="317"/>
      <c r="H174" s="317"/>
      <c r="I174" s="317"/>
      <c r="J174" s="317"/>
      <c r="K174" s="317"/>
      <c r="L174" s="317"/>
      <c r="M174" s="317"/>
      <c r="N174" s="317"/>
      <c r="O174" s="317"/>
      <c r="P174" s="317"/>
      <c r="Q174" s="317"/>
      <c r="R174" s="317"/>
      <c r="S174" s="317"/>
      <c r="T174" s="317"/>
      <c r="U174" s="317"/>
      <c r="V174" s="317"/>
      <c r="W174" s="317"/>
      <c r="X174" s="317"/>
      <c r="Y174" s="317"/>
      <c r="Z174" s="317"/>
    </row>
    <row r="175" spans="1:26" ht="16" x14ac:dyDescent="0.2">
      <c r="A175" s="317"/>
      <c r="B175" s="317"/>
      <c r="C175" s="317"/>
      <c r="D175" s="317"/>
      <c r="E175" s="317"/>
      <c r="F175" s="317"/>
      <c r="G175" s="317"/>
      <c r="H175" s="317"/>
      <c r="I175" s="317"/>
      <c r="J175" s="317"/>
      <c r="K175" s="317"/>
      <c r="L175" s="317"/>
      <c r="M175" s="317"/>
      <c r="N175" s="317"/>
      <c r="O175" s="317"/>
      <c r="P175" s="317"/>
      <c r="Q175" s="317"/>
      <c r="R175" s="317"/>
      <c r="S175" s="317"/>
      <c r="T175" s="317"/>
      <c r="U175" s="317"/>
      <c r="V175" s="317"/>
      <c r="W175" s="317"/>
      <c r="X175" s="317"/>
      <c r="Y175" s="317"/>
      <c r="Z175" s="317"/>
    </row>
    <row r="176" spans="1:26" ht="16" x14ac:dyDescent="0.2">
      <c r="A176" s="317"/>
      <c r="B176" s="317"/>
      <c r="C176" s="317"/>
      <c r="D176" s="317"/>
      <c r="E176" s="317"/>
      <c r="F176" s="317"/>
      <c r="G176" s="317"/>
      <c r="H176" s="317"/>
      <c r="I176" s="317"/>
      <c r="J176" s="317"/>
      <c r="K176" s="317"/>
      <c r="L176" s="317"/>
      <c r="M176" s="317"/>
      <c r="N176" s="317"/>
      <c r="O176" s="317"/>
      <c r="P176" s="317"/>
      <c r="Q176" s="317"/>
      <c r="R176" s="317"/>
      <c r="S176" s="317"/>
      <c r="T176" s="317"/>
      <c r="U176" s="317"/>
      <c r="V176" s="317"/>
      <c r="W176" s="317"/>
      <c r="X176" s="317"/>
      <c r="Y176" s="317"/>
      <c r="Z176" s="317"/>
    </row>
    <row r="177" spans="1:26" ht="16" x14ac:dyDescent="0.2">
      <c r="A177" s="317"/>
      <c r="B177" s="317"/>
      <c r="C177" s="317"/>
      <c r="D177" s="317"/>
      <c r="E177" s="317"/>
      <c r="F177" s="317"/>
      <c r="G177" s="317"/>
      <c r="H177" s="317"/>
      <c r="I177" s="317"/>
      <c r="J177" s="317"/>
      <c r="K177" s="317"/>
      <c r="L177" s="317"/>
      <c r="M177" s="317"/>
      <c r="N177" s="317"/>
      <c r="O177" s="317"/>
      <c r="P177" s="317"/>
      <c r="Q177" s="317"/>
      <c r="R177" s="317"/>
      <c r="S177" s="317"/>
      <c r="T177" s="317"/>
      <c r="U177" s="317"/>
      <c r="V177" s="317"/>
      <c r="W177" s="317"/>
      <c r="X177" s="317"/>
      <c r="Y177" s="317"/>
      <c r="Z177" s="317"/>
    </row>
    <row r="178" spans="1:26" ht="16" x14ac:dyDescent="0.2">
      <c r="A178" s="317"/>
      <c r="B178" s="317"/>
      <c r="C178" s="317"/>
      <c r="D178" s="317"/>
      <c r="E178" s="317"/>
      <c r="F178" s="317"/>
      <c r="G178" s="317"/>
      <c r="H178" s="317"/>
      <c r="I178" s="317"/>
      <c r="J178" s="317"/>
      <c r="K178" s="317"/>
      <c r="L178" s="317"/>
      <c r="M178" s="317"/>
      <c r="N178" s="317"/>
      <c r="O178" s="317"/>
      <c r="P178" s="317"/>
      <c r="Q178" s="317"/>
      <c r="R178" s="317"/>
      <c r="S178" s="317"/>
      <c r="T178" s="317"/>
      <c r="U178" s="317"/>
      <c r="V178" s="317"/>
      <c r="W178" s="317"/>
      <c r="X178" s="317"/>
      <c r="Y178" s="317"/>
      <c r="Z178" s="317"/>
    </row>
    <row r="179" spans="1:26" ht="16" x14ac:dyDescent="0.2">
      <c r="A179" s="317"/>
      <c r="B179" s="317"/>
      <c r="C179" s="317"/>
      <c r="D179" s="317"/>
      <c r="E179" s="317"/>
      <c r="F179" s="317"/>
      <c r="G179" s="317"/>
      <c r="H179" s="317"/>
      <c r="I179" s="317"/>
      <c r="J179" s="317"/>
      <c r="K179" s="317"/>
      <c r="L179" s="317"/>
      <c r="M179" s="317"/>
      <c r="N179" s="317"/>
      <c r="O179" s="317"/>
      <c r="P179" s="317"/>
      <c r="Q179" s="317"/>
      <c r="R179" s="317"/>
      <c r="S179" s="317"/>
      <c r="T179" s="317"/>
      <c r="U179" s="317"/>
      <c r="V179" s="317"/>
      <c r="W179" s="317"/>
      <c r="X179" s="317"/>
      <c r="Y179" s="317"/>
      <c r="Z179" s="317"/>
    </row>
    <row r="180" spans="1:26" ht="16" x14ac:dyDescent="0.2">
      <c r="A180" s="317"/>
      <c r="B180" s="317"/>
      <c r="C180" s="317"/>
      <c r="D180" s="317"/>
      <c r="E180" s="317"/>
      <c r="F180" s="317"/>
      <c r="G180" s="317"/>
      <c r="H180" s="317"/>
      <c r="I180" s="317"/>
      <c r="J180" s="317"/>
      <c r="K180" s="317"/>
      <c r="L180" s="317"/>
      <c r="M180" s="317"/>
      <c r="N180" s="317"/>
      <c r="O180" s="317"/>
      <c r="P180" s="317"/>
      <c r="Q180" s="317"/>
      <c r="R180" s="317"/>
      <c r="S180" s="317"/>
      <c r="T180" s="317"/>
      <c r="U180" s="317"/>
      <c r="V180" s="317"/>
      <c r="W180" s="317"/>
      <c r="X180" s="317"/>
      <c r="Y180" s="317"/>
      <c r="Z180" s="317"/>
    </row>
    <row r="181" spans="1:26" ht="16" x14ac:dyDescent="0.2">
      <c r="A181" s="317"/>
      <c r="B181" s="317"/>
      <c r="C181" s="317"/>
      <c r="D181" s="317"/>
      <c r="E181" s="317"/>
      <c r="F181" s="317"/>
      <c r="G181" s="317"/>
      <c r="H181" s="317"/>
      <c r="I181" s="317"/>
      <c r="J181" s="317"/>
      <c r="K181" s="317"/>
      <c r="L181" s="317"/>
      <c r="M181" s="317"/>
      <c r="N181" s="317"/>
      <c r="O181" s="317"/>
      <c r="P181" s="317"/>
      <c r="Q181" s="317"/>
      <c r="R181" s="317"/>
      <c r="S181" s="317"/>
      <c r="T181" s="317"/>
      <c r="U181" s="317"/>
      <c r="V181" s="317"/>
      <c r="W181" s="317"/>
      <c r="X181" s="317"/>
      <c r="Y181" s="317"/>
      <c r="Z181" s="317"/>
    </row>
    <row r="182" spans="1:26" ht="16" x14ac:dyDescent="0.2">
      <c r="A182" s="317"/>
      <c r="B182" s="317"/>
      <c r="C182" s="317"/>
      <c r="D182" s="317"/>
      <c r="E182" s="317"/>
      <c r="F182" s="317"/>
      <c r="G182" s="317"/>
      <c r="H182" s="317"/>
      <c r="I182" s="317"/>
      <c r="J182" s="317"/>
      <c r="K182" s="317"/>
      <c r="L182" s="317"/>
      <c r="M182" s="317"/>
      <c r="N182" s="317"/>
      <c r="O182" s="317"/>
      <c r="P182" s="317"/>
      <c r="Q182" s="317"/>
      <c r="R182" s="317"/>
      <c r="S182" s="317"/>
      <c r="T182" s="317"/>
      <c r="U182" s="317"/>
      <c r="V182" s="317"/>
      <c r="W182" s="317"/>
      <c r="X182" s="317"/>
      <c r="Y182" s="317"/>
      <c r="Z182" s="317"/>
    </row>
    <row r="183" spans="1:26" ht="16" x14ac:dyDescent="0.2">
      <c r="A183" s="317"/>
      <c r="B183" s="317"/>
      <c r="C183" s="317"/>
      <c r="D183" s="317"/>
      <c r="E183" s="317"/>
      <c r="F183" s="317"/>
      <c r="G183" s="317"/>
      <c r="H183" s="317"/>
      <c r="I183" s="317"/>
      <c r="J183" s="317"/>
      <c r="K183" s="317"/>
      <c r="L183" s="317"/>
      <c r="M183" s="317"/>
      <c r="N183" s="317"/>
      <c r="O183" s="317"/>
      <c r="P183" s="317"/>
      <c r="Q183" s="317"/>
      <c r="R183" s="317"/>
      <c r="S183" s="317"/>
      <c r="T183" s="317"/>
      <c r="U183" s="317"/>
      <c r="V183" s="317"/>
      <c r="W183" s="317"/>
      <c r="X183" s="317"/>
      <c r="Y183" s="317"/>
      <c r="Z183" s="317"/>
    </row>
    <row r="184" spans="1:26" ht="16" x14ac:dyDescent="0.2">
      <c r="A184" s="317"/>
      <c r="B184" s="317"/>
      <c r="C184" s="317"/>
      <c r="D184" s="317"/>
      <c r="E184" s="317"/>
      <c r="F184" s="317"/>
      <c r="G184" s="317"/>
      <c r="H184" s="317"/>
      <c r="I184" s="317"/>
      <c r="J184" s="317"/>
      <c r="K184" s="317"/>
      <c r="L184" s="317"/>
      <c r="M184" s="317"/>
      <c r="N184" s="317"/>
      <c r="O184" s="317"/>
      <c r="P184" s="317"/>
      <c r="Q184" s="317"/>
      <c r="R184" s="317"/>
      <c r="S184" s="317"/>
      <c r="T184" s="317"/>
      <c r="U184" s="317"/>
      <c r="V184" s="317"/>
      <c r="W184" s="317"/>
      <c r="X184" s="317"/>
      <c r="Y184" s="317"/>
      <c r="Z184" s="317"/>
    </row>
    <row r="185" spans="1:26" ht="16" x14ac:dyDescent="0.2">
      <c r="A185" s="317"/>
      <c r="B185" s="317"/>
      <c r="C185" s="317"/>
      <c r="D185" s="317"/>
      <c r="E185" s="317"/>
      <c r="F185" s="317"/>
      <c r="G185" s="317"/>
      <c r="H185" s="317"/>
      <c r="I185" s="317"/>
      <c r="J185" s="317"/>
      <c r="K185" s="317"/>
      <c r="L185" s="317"/>
      <c r="M185" s="317"/>
      <c r="N185" s="317"/>
      <c r="O185" s="317"/>
      <c r="P185" s="317"/>
      <c r="Q185" s="317"/>
      <c r="R185" s="317"/>
      <c r="S185" s="317"/>
      <c r="T185" s="317"/>
      <c r="U185" s="317"/>
      <c r="V185" s="317"/>
      <c r="W185" s="317"/>
      <c r="X185" s="317"/>
      <c r="Y185" s="317"/>
      <c r="Z185" s="317"/>
    </row>
    <row r="186" spans="1:26" ht="16" x14ac:dyDescent="0.2">
      <c r="A186" s="317"/>
      <c r="B186" s="317"/>
      <c r="C186" s="317"/>
      <c r="D186" s="317"/>
      <c r="E186" s="317"/>
      <c r="F186" s="317"/>
      <c r="G186" s="317"/>
      <c r="H186" s="317"/>
      <c r="I186" s="317"/>
      <c r="J186" s="317"/>
      <c r="K186" s="317"/>
      <c r="L186" s="317"/>
      <c r="M186" s="317"/>
      <c r="N186" s="317"/>
      <c r="O186" s="317"/>
      <c r="P186" s="317"/>
      <c r="Q186" s="317"/>
      <c r="R186" s="317"/>
      <c r="S186" s="317"/>
      <c r="T186" s="317"/>
      <c r="U186" s="317"/>
      <c r="V186" s="317"/>
      <c r="W186" s="317"/>
      <c r="X186" s="317"/>
      <c r="Y186" s="317"/>
      <c r="Z186" s="317"/>
    </row>
    <row r="187" spans="1:26" ht="16" x14ac:dyDescent="0.2">
      <c r="A187" s="317"/>
      <c r="B187" s="317"/>
      <c r="C187" s="317"/>
      <c r="D187" s="317"/>
      <c r="E187" s="317"/>
      <c r="F187" s="317"/>
      <c r="G187" s="317"/>
      <c r="H187" s="317"/>
      <c r="I187" s="317"/>
      <c r="J187" s="317"/>
      <c r="K187" s="317"/>
      <c r="L187" s="317"/>
      <c r="M187" s="317"/>
      <c r="N187" s="317"/>
      <c r="O187" s="317"/>
      <c r="P187" s="317"/>
      <c r="Q187" s="317"/>
      <c r="R187" s="317"/>
      <c r="S187" s="317"/>
      <c r="T187" s="317"/>
      <c r="U187" s="317"/>
      <c r="V187" s="317"/>
      <c r="W187" s="317"/>
      <c r="X187" s="317"/>
      <c r="Y187" s="317"/>
      <c r="Z187" s="317"/>
    </row>
    <row r="188" spans="1:26" ht="16" x14ac:dyDescent="0.2">
      <c r="A188" s="317"/>
      <c r="B188" s="317"/>
      <c r="C188" s="317"/>
      <c r="D188" s="317"/>
      <c r="E188" s="317"/>
      <c r="F188" s="317"/>
      <c r="G188" s="317"/>
      <c r="H188" s="317"/>
      <c r="I188" s="317"/>
      <c r="J188" s="317"/>
      <c r="K188" s="317"/>
      <c r="L188" s="317"/>
      <c r="M188" s="317"/>
      <c r="N188" s="317"/>
      <c r="O188" s="317"/>
      <c r="P188" s="317"/>
      <c r="Q188" s="317"/>
      <c r="R188" s="317"/>
      <c r="S188" s="317"/>
      <c r="T188" s="317"/>
      <c r="U188" s="317"/>
      <c r="V188" s="317"/>
      <c r="W188" s="317"/>
      <c r="X188" s="317"/>
      <c r="Y188" s="317"/>
      <c r="Z188" s="317"/>
    </row>
    <row r="189" spans="1:26" ht="16" x14ac:dyDescent="0.2">
      <c r="A189" s="317"/>
      <c r="B189" s="317"/>
      <c r="C189" s="317"/>
      <c r="D189" s="317"/>
      <c r="E189" s="317"/>
      <c r="F189" s="317"/>
      <c r="G189" s="317"/>
      <c r="H189" s="317"/>
      <c r="I189" s="317"/>
      <c r="J189" s="317"/>
      <c r="K189" s="317"/>
      <c r="L189" s="317"/>
      <c r="M189" s="317"/>
      <c r="N189" s="317"/>
      <c r="O189" s="317"/>
      <c r="P189" s="317"/>
      <c r="Q189" s="317"/>
      <c r="R189" s="317"/>
      <c r="S189" s="317"/>
      <c r="T189" s="317"/>
      <c r="U189" s="317"/>
      <c r="V189" s="317"/>
      <c r="W189" s="317"/>
      <c r="X189" s="317"/>
      <c r="Y189" s="317"/>
      <c r="Z189" s="317"/>
    </row>
    <row r="190" spans="1:26" ht="16" x14ac:dyDescent="0.2">
      <c r="A190" s="317"/>
      <c r="B190" s="317"/>
      <c r="C190" s="317"/>
      <c r="D190" s="317"/>
      <c r="E190" s="317"/>
      <c r="F190" s="317"/>
      <c r="G190" s="317"/>
      <c r="H190" s="317"/>
      <c r="I190" s="317"/>
      <c r="J190" s="317"/>
      <c r="K190" s="317"/>
      <c r="L190" s="317"/>
      <c r="M190" s="317"/>
      <c r="N190" s="317"/>
      <c r="O190" s="317"/>
      <c r="P190" s="317"/>
      <c r="Q190" s="317"/>
      <c r="R190" s="317"/>
      <c r="S190" s="317"/>
      <c r="T190" s="317"/>
      <c r="U190" s="317"/>
      <c r="V190" s="317"/>
      <c r="W190" s="317"/>
      <c r="X190" s="317"/>
      <c r="Y190" s="317"/>
      <c r="Z190" s="317"/>
    </row>
    <row r="191" spans="1:26" ht="16" x14ac:dyDescent="0.2">
      <c r="A191" s="317"/>
      <c r="B191" s="317"/>
      <c r="C191" s="317"/>
      <c r="D191" s="317"/>
      <c r="E191" s="317"/>
      <c r="F191" s="317"/>
      <c r="G191" s="317"/>
      <c r="H191" s="317"/>
      <c r="I191" s="317"/>
      <c r="J191" s="317"/>
      <c r="K191" s="317"/>
      <c r="L191" s="317"/>
      <c r="M191" s="317"/>
      <c r="N191" s="317"/>
      <c r="O191" s="317"/>
      <c r="P191" s="317"/>
      <c r="Q191" s="317"/>
      <c r="R191" s="317"/>
      <c r="S191" s="317"/>
      <c r="T191" s="317"/>
      <c r="U191" s="317"/>
      <c r="V191" s="317"/>
      <c r="W191" s="317"/>
      <c r="X191" s="317"/>
      <c r="Y191" s="317"/>
      <c r="Z191" s="317"/>
    </row>
    <row r="192" spans="1:26" ht="16" x14ac:dyDescent="0.2">
      <c r="A192" s="317"/>
      <c r="B192" s="317"/>
      <c r="C192" s="317"/>
      <c r="D192" s="317"/>
      <c r="E192" s="317"/>
      <c r="F192" s="317"/>
      <c r="G192" s="317"/>
      <c r="H192" s="317"/>
      <c r="I192" s="317"/>
      <c r="J192" s="317"/>
      <c r="K192" s="317"/>
      <c r="L192" s="317"/>
      <c r="M192" s="317"/>
      <c r="N192" s="317"/>
      <c r="O192" s="317"/>
      <c r="P192" s="317"/>
      <c r="Q192" s="317"/>
      <c r="R192" s="317"/>
      <c r="S192" s="317"/>
      <c r="T192" s="317"/>
      <c r="U192" s="317"/>
      <c r="V192" s="317"/>
      <c r="W192" s="317"/>
      <c r="X192" s="317"/>
      <c r="Y192" s="317"/>
      <c r="Z192" s="317"/>
    </row>
    <row r="193" spans="1:26" ht="16" x14ac:dyDescent="0.2">
      <c r="A193" s="317"/>
      <c r="B193" s="317"/>
      <c r="C193" s="317"/>
      <c r="D193" s="317"/>
      <c r="E193" s="317"/>
      <c r="F193" s="317"/>
      <c r="G193" s="317"/>
      <c r="H193" s="317"/>
      <c r="I193" s="317"/>
      <c r="J193" s="317"/>
      <c r="K193" s="317"/>
      <c r="L193" s="317"/>
      <c r="M193" s="317"/>
      <c r="N193" s="317"/>
      <c r="O193" s="317"/>
      <c r="P193" s="317"/>
      <c r="Q193" s="317"/>
      <c r="R193" s="317"/>
      <c r="S193" s="317"/>
      <c r="T193" s="317"/>
      <c r="U193" s="317"/>
      <c r="V193" s="317"/>
      <c r="W193" s="317"/>
      <c r="X193" s="317"/>
      <c r="Y193" s="317"/>
      <c r="Z193" s="317"/>
    </row>
    <row r="194" spans="1:26" ht="16" x14ac:dyDescent="0.2">
      <c r="A194" s="317"/>
      <c r="B194" s="317"/>
      <c r="C194" s="317"/>
      <c r="D194" s="317"/>
      <c r="E194" s="317"/>
      <c r="F194" s="317"/>
      <c r="G194" s="317"/>
      <c r="H194" s="317"/>
      <c r="I194" s="317"/>
      <c r="J194" s="317"/>
      <c r="K194" s="317"/>
      <c r="L194" s="317"/>
      <c r="M194" s="317"/>
      <c r="N194" s="317"/>
      <c r="O194" s="317"/>
      <c r="P194" s="317"/>
      <c r="Q194" s="317"/>
      <c r="R194" s="317"/>
      <c r="S194" s="317"/>
      <c r="T194" s="317"/>
      <c r="U194" s="317"/>
      <c r="V194" s="317"/>
      <c r="W194" s="317"/>
      <c r="X194" s="317"/>
      <c r="Y194" s="317"/>
      <c r="Z194" s="317"/>
    </row>
    <row r="195" spans="1:26" ht="16" x14ac:dyDescent="0.2">
      <c r="A195" s="317"/>
      <c r="B195" s="317"/>
      <c r="C195" s="317"/>
      <c r="D195" s="317"/>
      <c r="E195" s="317"/>
      <c r="F195" s="317"/>
      <c r="G195" s="317"/>
      <c r="H195" s="317"/>
      <c r="I195" s="317"/>
      <c r="J195" s="317"/>
      <c r="K195" s="317"/>
      <c r="L195" s="317"/>
      <c r="M195" s="317"/>
      <c r="N195" s="317"/>
      <c r="O195" s="317"/>
      <c r="P195" s="317"/>
      <c r="Q195" s="317"/>
      <c r="R195" s="317"/>
      <c r="S195" s="317"/>
      <c r="T195" s="317"/>
      <c r="U195" s="317"/>
      <c r="V195" s="317"/>
      <c r="W195" s="317"/>
      <c r="X195" s="317"/>
      <c r="Y195" s="317"/>
      <c r="Z195" s="317"/>
    </row>
    <row r="196" spans="1:26" ht="16" x14ac:dyDescent="0.2">
      <c r="A196" s="317"/>
      <c r="B196" s="317"/>
      <c r="C196" s="317"/>
      <c r="D196" s="317"/>
      <c r="E196" s="317"/>
      <c r="F196" s="317"/>
      <c r="G196" s="317"/>
      <c r="H196" s="317"/>
      <c r="I196" s="317"/>
      <c r="J196" s="317"/>
      <c r="K196" s="317"/>
      <c r="L196" s="317"/>
      <c r="M196" s="317"/>
      <c r="N196" s="317"/>
      <c r="O196" s="317"/>
      <c r="P196" s="317"/>
      <c r="Q196" s="317"/>
      <c r="R196" s="317"/>
      <c r="S196" s="317"/>
      <c r="T196" s="317"/>
      <c r="U196" s="317"/>
      <c r="V196" s="317"/>
      <c r="W196" s="317"/>
      <c r="X196" s="317"/>
      <c r="Y196" s="317"/>
      <c r="Z196" s="317"/>
    </row>
    <row r="197" spans="1:26" ht="16" x14ac:dyDescent="0.2">
      <c r="A197" s="317"/>
      <c r="B197" s="317"/>
      <c r="C197" s="317"/>
      <c r="D197" s="317"/>
      <c r="E197" s="317"/>
      <c r="F197" s="317"/>
      <c r="G197" s="317"/>
      <c r="H197" s="317"/>
      <c r="I197" s="317"/>
      <c r="J197" s="317"/>
      <c r="K197" s="317"/>
      <c r="L197" s="317"/>
      <c r="M197" s="317"/>
      <c r="N197" s="317"/>
      <c r="O197" s="317"/>
      <c r="P197" s="317"/>
      <c r="Q197" s="317"/>
      <c r="R197" s="317"/>
      <c r="S197" s="317"/>
      <c r="T197" s="317"/>
      <c r="U197" s="317"/>
      <c r="V197" s="317"/>
      <c r="W197" s="317"/>
      <c r="X197" s="317"/>
      <c r="Y197" s="317"/>
      <c r="Z197" s="317"/>
    </row>
    <row r="198" spans="1:26" ht="16" x14ac:dyDescent="0.2">
      <c r="A198" s="317"/>
      <c r="B198" s="317"/>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row>
    <row r="199" spans="1:26" ht="16" x14ac:dyDescent="0.2">
      <c r="A199" s="317"/>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row>
    <row r="200" spans="1:26" ht="16" x14ac:dyDescent="0.2">
      <c r="A200" s="317"/>
      <c r="B200" s="317"/>
      <c r="C200" s="317"/>
      <c r="D200" s="317"/>
      <c r="E200" s="317"/>
      <c r="F200" s="317"/>
      <c r="G200" s="317"/>
      <c r="H200" s="317"/>
      <c r="I200" s="317"/>
      <c r="J200" s="317"/>
      <c r="K200" s="317"/>
      <c r="L200" s="317"/>
      <c r="M200" s="317"/>
      <c r="N200" s="317"/>
      <c r="O200" s="317"/>
      <c r="P200" s="317"/>
      <c r="Q200" s="317"/>
      <c r="R200" s="317"/>
      <c r="S200" s="317"/>
      <c r="T200" s="317"/>
      <c r="U200" s="317"/>
      <c r="V200" s="317"/>
      <c r="W200" s="317"/>
      <c r="X200" s="317"/>
      <c r="Y200" s="317"/>
      <c r="Z200" s="317"/>
    </row>
    <row r="201" spans="1:26" ht="16" x14ac:dyDescent="0.2">
      <c r="A201" s="317"/>
      <c r="B201" s="317"/>
      <c r="C201" s="317"/>
      <c r="D201" s="317"/>
      <c r="E201" s="317"/>
      <c r="F201" s="317"/>
      <c r="G201" s="317"/>
      <c r="H201" s="317"/>
      <c r="I201" s="317"/>
      <c r="J201" s="317"/>
      <c r="K201" s="317"/>
      <c r="L201" s="317"/>
      <c r="M201" s="317"/>
      <c r="N201" s="317"/>
      <c r="O201" s="317"/>
      <c r="P201" s="317"/>
      <c r="Q201" s="317"/>
      <c r="R201" s="317"/>
      <c r="S201" s="317"/>
      <c r="T201" s="317"/>
      <c r="U201" s="317"/>
      <c r="V201" s="317"/>
      <c r="W201" s="317"/>
      <c r="X201" s="317"/>
      <c r="Y201" s="317"/>
      <c r="Z201" s="317"/>
    </row>
    <row r="202" spans="1:26" ht="16" x14ac:dyDescent="0.2">
      <c r="A202" s="317"/>
      <c r="B202" s="317"/>
      <c r="C202" s="317"/>
      <c r="D202" s="317"/>
      <c r="E202" s="317"/>
      <c r="F202" s="317"/>
      <c r="G202" s="317"/>
      <c r="H202" s="317"/>
      <c r="I202" s="317"/>
      <c r="J202" s="317"/>
      <c r="K202" s="317"/>
      <c r="L202" s="317"/>
      <c r="M202" s="317"/>
      <c r="N202" s="317"/>
      <c r="O202" s="317"/>
      <c r="P202" s="317"/>
      <c r="Q202" s="317"/>
      <c r="R202" s="317"/>
      <c r="S202" s="317"/>
      <c r="T202" s="317"/>
      <c r="U202" s="317"/>
      <c r="V202" s="317"/>
      <c r="W202" s="317"/>
      <c r="X202" s="317"/>
      <c r="Y202" s="317"/>
      <c r="Z202" s="317"/>
    </row>
    <row r="203" spans="1:26" ht="16" x14ac:dyDescent="0.2">
      <c r="A203" s="317"/>
      <c r="B203" s="317"/>
      <c r="C203" s="317"/>
      <c r="D203" s="317"/>
      <c r="E203" s="317"/>
      <c r="F203" s="317"/>
      <c r="G203" s="317"/>
      <c r="H203" s="317"/>
      <c r="I203" s="317"/>
      <c r="J203" s="317"/>
      <c r="K203" s="317"/>
      <c r="L203" s="317"/>
      <c r="M203" s="317"/>
      <c r="N203" s="317"/>
      <c r="O203" s="317"/>
      <c r="P203" s="317"/>
      <c r="Q203" s="317"/>
      <c r="R203" s="317"/>
      <c r="S203" s="317"/>
      <c r="T203" s="317"/>
      <c r="U203" s="317"/>
      <c r="V203" s="317"/>
      <c r="W203" s="317"/>
      <c r="X203" s="317"/>
      <c r="Y203" s="317"/>
      <c r="Z203" s="317"/>
    </row>
    <row r="204" spans="1:26" ht="16" x14ac:dyDescent="0.2">
      <c r="A204" s="317"/>
      <c r="B204" s="317"/>
      <c r="C204" s="317"/>
      <c r="D204" s="317"/>
      <c r="E204" s="317"/>
      <c r="F204" s="317"/>
      <c r="G204" s="317"/>
      <c r="H204" s="317"/>
      <c r="I204" s="317"/>
      <c r="J204" s="317"/>
      <c r="K204" s="317"/>
      <c r="L204" s="317"/>
      <c r="M204" s="317"/>
      <c r="N204" s="317"/>
      <c r="O204" s="317"/>
      <c r="P204" s="317"/>
      <c r="Q204" s="317"/>
      <c r="R204" s="317"/>
      <c r="S204" s="317"/>
      <c r="T204" s="317"/>
      <c r="U204" s="317"/>
      <c r="V204" s="317"/>
      <c r="W204" s="317"/>
      <c r="X204" s="317"/>
      <c r="Y204" s="317"/>
      <c r="Z204" s="317"/>
    </row>
    <row r="205" spans="1:26" ht="16" x14ac:dyDescent="0.2">
      <c r="A205" s="317"/>
      <c r="B205" s="317"/>
      <c r="C205" s="317"/>
      <c r="D205" s="317"/>
      <c r="E205" s="317"/>
      <c r="F205" s="317"/>
      <c r="G205" s="317"/>
      <c r="H205" s="317"/>
      <c r="I205" s="317"/>
      <c r="J205" s="317"/>
      <c r="K205" s="317"/>
      <c r="L205" s="317"/>
      <c r="M205" s="317"/>
      <c r="N205" s="317"/>
      <c r="O205" s="317"/>
      <c r="P205" s="317"/>
      <c r="Q205" s="317"/>
      <c r="R205" s="317"/>
      <c r="S205" s="317"/>
      <c r="T205" s="317"/>
      <c r="U205" s="317"/>
      <c r="V205" s="317"/>
      <c r="W205" s="317"/>
      <c r="X205" s="317"/>
      <c r="Y205" s="317"/>
      <c r="Z205" s="317"/>
    </row>
    <row r="206" spans="1:26" ht="16" x14ac:dyDescent="0.2">
      <c r="A206" s="317"/>
      <c r="B206" s="317"/>
      <c r="C206" s="317"/>
      <c r="D206" s="317"/>
      <c r="E206" s="317"/>
      <c r="F206" s="317"/>
      <c r="G206" s="317"/>
      <c r="H206" s="317"/>
      <c r="I206" s="317"/>
      <c r="J206" s="317"/>
      <c r="K206" s="317"/>
      <c r="L206" s="317"/>
      <c r="M206" s="317"/>
      <c r="N206" s="317"/>
      <c r="O206" s="317"/>
      <c r="P206" s="317"/>
      <c r="Q206" s="317"/>
      <c r="R206" s="317"/>
      <c r="S206" s="317"/>
      <c r="T206" s="317"/>
      <c r="U206" s="317"/>
      <c r="V206" s="317"/>
      <c r="W206" s="317"/>
      <c r="X206" s="317"/>
      <c r="Y206" s="317"/>
      <c r="Z206" s="317"/>
    </row>
    <row r="207" spans="1:26" ht="16" x14ac:dyDescent="0.2">
      <c r="A207" s="317"/>
      <c r="B207" s="317"/>
      <c r="C207" s="317"/>
      <c r="D207" s="317"/>
      <c r="E207" s="317"/>
      <c r="F207" s="317"/>
      <c r="G207" s="317"/>
      <c r="H207" s="317"/>
      <c r="I207" s="317"/>
      <c r="J207" s="317"/>
      <c r="K207" s="317"/>
      <c r="L207" s="317"/>
      <c r="M207" s="317"/>
      <c r="N207" s="317"/>
      <c r="O207" s="317"/>
      <c r="P207" s="317"/>
      <c r="Q207" s="317"/>
      <c r="R207" s="317"/>
      <c r="S207" s="317"/>
      <c r="T207" s="317"/>
      <c r="U207" s="317"/>
      <c r="V207" s="317"/>
      <c r="W207" s="317"/>
      <c r="X207" s="317"/>
      <c r="Y207" s="317"/>
      <c r="Z207" s="317"/>
    </row>
    <row r="208" spans="1:26" ht="16" x14ac:dyDescent="0.2">
      <c r="A208" s="317"/>
      <c r="B208" s="317"/>
      <c r="C208" s="317"/>
      <c r="D208" s="317"/>
      <c r="E208" s="317"/>
      <c r="F208" s="317"/>
      <c r="G208" s="317"/>
      <c r="H208" s="317"/>
      <c r="I208" s="317"/>
      <c r="J208" s="317"/>
      <c r="K208" s="317"/>
      <c r="L208" s="317"/>
      <c r="M208" s="317"/>
      <c r="N208" s="317"/>
      <c r="O208" s="317"/>
      <c r="P208" s="317"/>
      <c r="Q208" s="317"/>
      <c r="R208" s="317"/>
      <c r="S208" s="317"/>
      <c r="T208" s="317"/>
      <c r="U208" s="317"/>
      <c r="V208" s="317"/>
      <c r="W208" s="317"/>
      <c r="X208" s="317"/>
      <c r="Y208" s="317"/>
      <c r="Z208" s="317"/>
    </row>
    <row r="209" spans="1:26" ht="16" x14ac:dyDescent="0.2">
      <c r="A209" s="317"/>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7"/>
      <c r="X209" s="317"/>
      <c r="Y209" s="317"/>
      <c r="Z209" s="317"/>
    </row>
    <row r="210" spans="1:26" ht="16" x14ac:dyDescent="0.2">
      <c r="A210" s="317"/>
      <c r="B210" s="317"/>
      <c r="C210" s="317"/>
      <c r="D210" s="317"/>
      <c r="E210" s="317"/>
      <c r="F210" s="317"/>
      <c r="G210" s="317"/>
      <c r="H210" s="317"/>
      <c r="I210" s="317"/>
      <c r="J210" s="317"/>
      <c r="K210" s="317"/>
      <c r="L210" s="317"/>
      <c r="M210" s="317"/>
      <c r="N210" s="317"/>
      <c r="O210" s="317"/>
      <c r="P210" s="317"/>
      <c r="Q210" s="317"/>
      <c r="R210" s="317"/>
      <c r="S210" s="317"/>
      <c r="T210" s="317"/>
      <c r="U210" s="317"/>
      <c r="V210" s="317"/>
      <c r="W210" s="317"/>
      <c r="X210" s="317"/>
      <c r="Y210" s="317"/>
      <c r="Z210" s="317"/>
    </row>
    <row r="211" spans="1:26" ht="16" x14ac:dyDescent="0.2">
      <c r="A211" s="317"/>
      <c r="B211" s="317"/>
      <c r="C211" s="317"/>
      <c r="D211" s="317"/>
      <c r="E211" s="317"/>
      <c r="F211" s="317"/>
      <c r="G211" s="317"/>
      <c r="H211" s="317"/>
      <c r="I211" s="317"/>
      <c r="J211" s="317"/>
      <c r="K211" s="317"/>
      <c r="L211" s="317"/>
      <c r="M211" s="317"/>
      <c r="N211" s="317"/>
      <c r="O211" s="317"/>
      <c r="P211" s="317"/>
      <c r="Q211" s="317"/>
      <c r="R211" s="317"/>
      <c r="S211" s="317"/>
      <c r="T211" s="317"/>
      <c r="U211" s="317"/>
      <c r="V211" s="317"/>
      <c r="W211" s="317"/>
      <c r="X211" s="317"/>
      <c r="Y211" s="317"/>
      <c r="Z211" s="317"/>
    </row>
    <row r="212" spans="1:26" ht="16" x14ac:dyDescent="0.2">
      <c r="A212" s="317"/>
      <c r="B212" s="317"/>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row>
    <row r="213" spans="1:26" ht="16" x14ac:dyDescent="0.2">
      <c r="A213" s="317"/>
      <c r="B213" s="317"/>
      <c r="C213" s="317"/>
      <c r="D213" s="317"/>
      <c r="E213" s="317"/>
      <c r="F213" s="317"/>
      <c r="G213" s="317"/>
      <c r="H213" s="317"/>
      <c r="I213" s="317"/>
      <c r="J213" s="317"/>
      <c r="K213" s="317"/>
      <c r="L213" s="317"/>
      <c r="M213" s="317"/>
      <c r="N213" s="317"/>
      <c r="O213" s="317"/>
      <c r="P213" s="317"/>
      <c r="Q213" s="317"/>
      <c r="R213" s="317"/>
      <c r="S213" s="317"/>
      <c r="T213" s="317"/>
      <c r="U213" s="317"/>
      <c r="V213" s="317"/>
      <c r="W213" s="317"/>
      <c r="X213" s="317"/>
      <c r="Y213" s="317"/>
      <c r="Z213" s="317"/>
    </row>
    <row r="214" spans="1:26" ht="16" x14ac:dyDescent="0.2">
      <c r="A214" s="317"/>
      <c r="B214" s="317"/>
      <c r="C214" s="317"/>
      <c r="D214" s="317"/>
      <c r="E214" s="317"/>
      <c r="F214" s="317"/>
      <c r="G214" s="317"/>
      <c r="H214" s="317"/>
      <c r="I214" s="317"/>
      <c r="J214" s="317"/>
      <c r="K214" s="317"/>
      <c r="L214" s="317"/>
      <c r="M214" s="317"/>
      <c r="N214" s="317"/>
      <c r="O214" s="317"/>
      <c r="P214" s="317"/>
      <c r="Q214" s="317"/>
      <c r="R214" s="317"/>
      <c r="S214" s="317"/>
      <c r="T214" s="317"/>
      <c r="U214" s="317"/>
      <c r="V214" s="317"/>
      <c r="W214" s="317"/>
      <c r="X214" s="317"/>
      <c r="Y214" s="317"/>
      <c r="Z214" s="317"/>
    </row>
    <row r="215" spans="1:26" ht="16" x14ac:dyDescent="0.2">
      <c r="A215" s="317"/>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row>
    <row r="216" spans="1:26" ht="16" x14ac:dyDescent="0.2">
      <c r="A216" s="317"/>
      <c r="B216" s="317"/>
      <c r="C216" s="317"/>
      <c r="D216" s="317"/>
      <c r="E216" s="317"/>
      <c r="F216" s="317"/>
      <c r="G216" s="317"/>
      <c r="H216" s="317"/>
      <c r="I216" s="317"/>
      <c r="J216" s="317"/>
      <c r="K216" s="317"/>
      <c r="L216" s="317"/>
      <c r="M216" s="317"/>
      <c r="N216" s="317"/>
      <c r="O216" s="317"/>
      <c r="P216" s="317"/>
      <c r="Q216" s="317"/>
      <c r="R216" s="317"/>
      <c r="S216" s="317"/>
      <c r="T216" s="317"/>
      <c r="U216" s="317"/>
      <c r="V216" s="317"/>
      <c r="W216" s="317"/>
      <c r="X216" s="317"/>
      <c r="Y216" s="317"/>
      <c r="Z216" s="317"/>
    </row>
    <row r="217" spans="1:26" ht="16" x14ac:dyDescent="0.2">
      <c r="A217" s="317"/>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row>
    <row r="218" spans="1:26" ht="16" x14ac:dyDescent="0.2">
      <c r="A218" s="317"/>
      <c r="B218" s="317"/>
      <c r="C218" s="317"/>
      <c r="D218" s="317"/>
      <c r="E218" s="317"/>
      <c r="F218" s="317"/>
      <c r="G218" s="317"/>
      <c r="H218" s="317"/>
      <c r="I218" s="317"/>
      <c r="J218" s="317"/>
      <c r="K218" s="317"/>
      <c r="L218" s="317"/>
      <c r="M218" s="317"/>
      <c r="N218" s="317"/>
      <c r="O218" s="317"/>
      <c r="P218" s="317"/>
      <c r="Q218" s="317"/>
      <c r="R218" s="317"/>
      <c r="S218" s="317"/>
      <c r="T218" s="317"/>
      <c r="U218" s="317"/>
      <c r="V218" s="317"/>
      <c r="W218" s="317"/>
      <c r="X218" s="317"/>
      <c r="Y218" s="317"/>
      <c r="Z218" s="317"/>
    </row>
    <row r="219" spans="1:26" ht="16" x14ac:dyDescent="0.2">
      <c r="A219" s="317"/>
      <c r="B219" s="317"/>
      <c r="C219" s="317"/>
      <c r="D219" s="317"/>
      <c r="E219" s="317"/>
      <c r="F219" s="317"/>
      <c r="G219" s="317"/>
      <c r="H219" s="317"/>
      <c r="I219" s="317"/>
      <c r="J219" s="317"/>
      <c r="K219" s="317"/>
      <c r="L219" s="317"/>
      <c r="M219" s="317"/>
      <c r="N219" s="317"/>
      <c r="O219" s="317"/>
      <c r="P219" s="317"/>
      <c r="Q219" s="317"/>
      <c r="R219" s="317"/>
      <c r="S219" s="317"/>
      <c r="T219" s="317"/>
      <c r="U219" s="317"/>
      <c r="V219" s="317"/>
      <c r="W219" s="317"/>
      <c r="X219" s="317"/>
      <c r="Y219" s="317"/>
      <c r="Z219" s="317"/>
    </row>
    <row r="220" spans="1:26" ht="16" x14ac:dyDescent="0.2">
      <c r="A220" s="317"/>
      <c r="B220" s="317"/>
      <c r="C220" s="317"/>
      <c r="D220" s="317"/>
      <c r="E220" s="317"/>
      <c r="F220" s="317"/>
      <c r="G220" s="317"/>
      <c r="H220" s="317"/>
      <c r="I220" s="317"/>
      <c r="J220" s="317"/>
      <c r="K220" s="317"/>
      <c r="L220" s="317"/>
      <c r="M220" s="317"/>
      <c r="N220" s="317"/>
      <c r="O220" s="317"/>
      <c r="P220" s="317"/>
      <c r="Q220" s="317"/>
      <c r="R220" s="317"/>
      <c r="S220" s="317"/>
      <c r="T220" s="317"/>
      <c r="U220" s="317"/>
      <c r="V220" s="317"/>
      <c r="W220" s="317"/>
      <c r="X220" s="317"/>
      <c r="Y220" s="317"/>
      <c r="Z220" s="317"/>
    </row>
    <row r="221" spans="1:26" ht="16" x14ac:dyDescent="0.2">
      <c r="A221" s="317"/>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c r="Y221" s="317"/>
      <c r="Z221" s="317"/>
    </row>
    <row r="222" spans="1:26" ht="16" x14ac:dyDescent="0.2">
      <c r="A222" s="317"/>
      <c r="B222" s="317"/>
      <c r="C222" s="317"/>
      <c r="D222" s="317"/>
      <c r="E222" s="317"/>
      <c r="F222" s="317"/>
      <c r="G222" s="317"/>
      <c r="H222" s="317"/>
      <c r="I222" s="317"/>
      <c r="J222" s="317"/>
      <c r="K222" s="317"/>
      <c r="L222" s="317"/>
      <c r="M222" s="317"/>
      <c r="N222" s="317"/>
      <c r="O222" s="317"/>
      <c r="P222" s="317"/>
      <c r="Q222" s="317"/>
      <c r="R222" s="317"/>
      <c r="S222" s="317"/>
      <c r="T222" s="317"/>
      <c r="U222" s="317"/>
      <c r="V222" s="317"/>
      <c r="W222" s="317"/>
      <c r="X222" s="317"/>
      <c r="Y222" s="317"/>
      <c r="Z222" s="317"/>
    </row>
    <row r="223" spans="1:26" ht="16" x14ac:dyDescent="0.2">
      <c r="A223" s="317"/>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c r="Y223" s="317"/>
      <c r="Z223" s="317"/>
    </row>
    <row r="224" spans="1:26" ht="16" x14ac:dyDescent="0.2">
      <c r="A224" s="317"/>
      <c r="B224" s="317"/>
      <c r="C224" s="317"/>
      <c r="D224" s="317"/>
      <c r="E224" s="317"/>
      <c r="F224" s="317"/>
      <c r="G224" s="317"/>
      <c r="H224" s="317"/>
      <c r="I224" s="317"/>
      <c r="J224" s="317"/>
      <c r="K224" s="317"/>
      <c r="L224" s="317"/>
      <c r="M224" s="317"/>
      <c r="N224" s="317"/>
      <c r="O224" s="317"/>
      <c r="P224" s="317"/>
      <c r="Q224" s="317"/>
      <c r="R224" s="317"/>
      <c r="S224" s="317"/>
      <c r="T224" s="317"/>
      <c r="U224" s="317"/>
      <c r="V224" s="317"/>
      <c r="W224" s="317"/>
      <c r="X224" s="317"/>
      <c r="Y224" s="317"/>
      <c r="Z224" s="317"/>
    </row>
    <row r="225" spans="1:26" ht="16" x14ac:dyDescent="0.2">
      <c r="A225" s="317"/>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c r="Y225" s="317"/>
      <c r="Z225" s="317"/>
    </row>
    <row r="226" spans="1:26" ht="16" x14ac:dyDescent="0.2">
      <c r="A226" s="317"/>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row>
    <row r="227" spans="1:26" ht="16" x14ac:dyDescent="0.2">
      <c r="A227" s="317"/>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c r="Y227" s="317"/>
      <c r="Z227" s="317"/>
    </row>
    <row r="228" spans="1:26" ht="16" x14ac:dyDescent="0.2">
      <c r="A228" s="317"/>
      <c r="B228" s="317"/>
      <c r="C228" s="317"/>
      <c r="D228" s="317"/>
      <c r="E228" s="317"/>
      <c r="F228" s="317"/>
      <c r="G228" s="317"/>
      <c r="H228" s="317"/>
      <c r="I228" s="317"/>
      <c r="J228" s="317"/>
      <c r="K228" s="317"/>
      <c r="L228" s="317"/>
      <c r="M228" s="317"/>
      <c r="N228" s="317"/>
      <c r="O228" s="317"/>
      <c r="P228" s="317"/>
      <c r="Q228" s="317"/>
      <c r="R228" s="317"/>
      <c r="S228" s="317"/>
      <c r="T228" s="317"/>
      <c r="U228" s="317"/>
      <c r="V228" s="317"/>
      <c r="W228" s="317"/>
      <c r="X228" s="317"/>
      <c r="Y228" s="317"/>
      <c r="Z228" s="317"/>
    </row>
    <row r="229" spans="1:26" ht="16" x14ac:dyDescent="0.2">
      <c r="A229" s="317"/>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c r="Y229" s="317"/>
      <c r="Z229" s="317"/>
    </row>
    <row r="230" spans="1:26" ht="16" x14ac:dyDescent="0.2">
      <c r="A230" s="317"/>
      <c r="B230" s="317"/>
      <c r="C230" s="317"/>
      <c r="D230" s="317"/>
      <c r="E230" s="317"/>
      <c r="F230" s="317"/>
      <c r="G230" s="317"/>
      <c r="H230" s="317"/>
      <c r="I230" s="317"/>
      <c r="J230" s="317"/>
      <c r="K230" s="317"/>
      <c r="L230" s="317"/>
      <c r="M230" s="317"/>
      <c r="N230" s="317"/>
      <c r="O230" s="317"/>
      <c r="P230" s="317"/>
      <c r="Q230" s="317"/>
      <c r="R230" s="317"/>
      <c r="S230" s="317"/>
      <c r="T230" s="317"/>
      <c r="U230" s="317"/>
      <c r="V230" s="317"/>
      <c r="W230" s="317"/>
      <c r="X230" s="317"/>
      <c r="Y230" s="317"/>
      <c r="Z230" s="317"/>
    </row>
    <row r="231" spans="1:26" ht="16" x14ac:dyDescent="0.2">
      <c r="A231" s="317"/>
      <c r="B231" s="317"/>
      <c r="C231" s="317"/>
      <c r="D231" s="317"/>
      <c r="E231" s="317"/>
      <c r="F231" s="317"/>
      <c r="G231" s="317"/>
      <c r="H231" s="317"/>
      <c r="I231" s="317"/>
      <c r="J231" s="317"/>
      <c r="K231" s="317"/>
      <c r="L231" s="317"/>
      <c r="M231" s="317"/>
      <c r="N231" s="317"/>
      <c r="O231" s="317"/>
      <c r="P231" s="317"/>
      <c r="Q231" s="317"/>
      <c r="R231" s="317"/>
      <c r="S231" s="317"/>
      <c r="T231" s="317"/>
      <c r="U231" s="317"/>
      <c r="V231" s="317"/>
      <c r="W231" s="317"/>
      <c r="X231" s="317"/>
      <c r="Y231" s="317"/>
      <c r="Z231" s="317"/>
    </row>
    <row r="232" spans="1:26" ht="16" x14ac:dyDescent="0.2">
      <c r="A232" s="317"/>
      <c r="B232" s="317"/>
      <c r="C232" s="317"/>
      <c r="D232" s="317"/>
      <c r="E232" s="317"/>
      <c r="F232" s="317"/>
      <c r="G232" s="317"/>
      <c r="H232" s="317"/>
      <c r="I232" s="317"/>
      <c r="J232" s="317"/>
      <c r="K232" s="317"/>
      <c r="L232" s="317"/>
      <c r="M232" s="317"/>
      <c r="N232" s="317"/>
      <c r="O232" s="317"/>
      <c r="P232" s="317"/>
      <c r="Q232" s="317"/>
      <c r="R232" s="317"/>
      <c r="S232" s="317"/>
      <c r="T232" s="317"/>
      <c r="U232" s="317"/>
      <c r="V232" s="317"/>
      <c r="W232" s="317"/>
      <c r="X232" s="317"/>
      <c r="Y232" s="317"/>
      <c r="Z232" s="317"/>
    </row>
    <row r="233" spans="1:26" ht="16" x14ac:dyDescent="0.2">
      <c r="A233" s="317"/>
      <c r="B233" s="317"/>
      <c r="C233" s="317"/>
      <c r="D233" s="317"/>
      <c r="E233" s="317"/>
      <c r="F233" s="317"/>
      <c r="G233" s="317"/>
      <c r="H233" s="317"/>
      <c r="I233" s="317"/>
      <c r="J233" s="317"/>
      <c r="K233" s="317"/>
      <c r="L233" s="317"/>
      <c r="M233" s="317"/>
      <c r="N233" s="317"/>
      <c r="O233" s="317"/>
      <c r="P233" s="317"/>
      <c r="Q233" s="317"/>
      <c r="R233" s="317"/>
      <c r="S233" s="317"/>
      <c r="T233" s="317"/>
      <c r="U233" s="317"/>
      <c r="V233" s="317"/>
      <c r="W233" s="317"/>
      <c r="X233" s="317"/>
      <c r="Y233" s="317"/>
      <c r="Z233" s="317"/>
    </row>
    <row r="234" spans="1:26" ht="16" x14ac:dyDescent="0.2">
      <c r="A234" s="317"/>
      <c r="B234" s="317"/>
      <c r="C234" s="317"/>
      <c r="D234" s="317"/>
      <c r="E234" s="317"/>
      <c r="F234" s="317"/>
      <c r="G234" s="317"/>
      <c r="H234" s="317"/>
      <c r="I234" s="317"/>
      <c r="J234" s="317"/>
      <c r="K234" s="317"/>
      <c r="L234" s="317"/>
      <c r="M234" s="317"/>
      <c r="N234" s="317"/>
      <c r="O234" s="317"/>
      <c r="P234" s="317"/>
      <c r="Q234" s="317"/>
      <c r="R234" s="317"/>
      <c r="S234" s="317"/>
      <c r="T234" s="317"/>
      <c r="U234" s="317"/>
      <c r="V234" s="317"/>
      <c r="W234" s="317"/>
      <c r="X234" s="317"/>
      <c r="Y234" s="317"/>
      <c r="Z234" s="317"/>
    </row>
    <row r="235" spans="1:26" ht="16" x14ac:dyDescent="0.2">
      <c r="A235" s="317"/>
      <c r="B235" s="317"/>
      <c r="C235" s="317"/>
      <c r="D235" s="317"/>
      <c r="E235" s="317"/>
      <c r="F235" s="317"/>
      <c r="G235" s="317"/>
      <c r="H235" s="317"/>
      <c r="I235" s="317"/>
      <c r="J235" s="317"/>
      <c r="K235" s="317"/>
      <c r="L235" s="317"/>
      <c r="M235" s="317"/>
      <c r="N235" s="317"/>
      <c r="O235" s="317"/>
      <c r="P235" s="317"/>
      <c r="Q235" s="317"/>
      <c r="R235" s="317"/>
      <c r="S235" s="317"/>
      <c r="T235" s="317"/>
      <c r="U235" s="317"/>
      <c r="V235" s="317"/>
      <c r="W235" s="317"/>
      <c r="X235" s="317"/>
      <c r="Y235" s="317"/>
      <c r="Z235" s="317"/>
    </row>
    <row r="236" spans="1:26" ht="16" x14ac:dyDescent="0.2">
      <c r="A236" s="317"/>
      <c r="B236" s="317"/>
      <c r="C236" s="317"/>
      <c r="D236" s="317"/>
      <c r="E236" s="317"/>
      <c r="F236" s="317"/>
      <c r="G236" s="317"/>
      <c r="H236" s="317"/>
      <c r="I236" s="317"/>
      <c r="J236" s="317"/>
      <c r="K236" s="317"/>
      <c r="L236" s="317"/>
      <c r="M236" s="317"/>
      <c r="N236" s="317"/>
      <c r="O236" s="317"/>
      <c r="P236" s="317"/>
      <c r="Q236" s="317"/>
      <c r="R236" s="317"/>
      <c r="S236" s="317"/>
      <c r="T236" s="317"/>
      <c r="U236" s="317"/>
      <c r="V236" s="317"/>
      <c r="W236" s="317"/>
      <c r="X236" s="317"/>
      <c r="Y236" s="317"/>
      <c r="Z236" s="317"/>
    </row>
    <row r="237" spans="1:26" ht="16" x14ac:dyDescent="0.2">
      <c r="A237" s="317"/>
      <c r="B237" s="317"/>
      <c r="C237" s="317"/>
      <c r="D237" s="317"/>
      <c r="E237" s="317"/>
      <c r="F237" s="317"/>
      <c r="G237" s="317"/>
      <c r="H237" s="317"/>
      <c r="I237" s="317"/>
      <c r="J237" s="317"/>
      <c r="K237" s="317"/>
      <c r="L237" s="317"/>
      <c r="M237" s="317"/>
      <c r="N237" s="317"/>
      <c r="O237" s="317"/>
      <c r="P237" s="317"/>
      <c r="Q237" s="317"/>
      <c r="R237" s="317"/>
      <c r="S237" s="317"/>
      <c r="T237" s="317"/>
      <c r="U237" s="317"/>
      <c r="V237" s="317"/>
      <c r="W237" s="317"/>
      <c r="X237" s="317"/>
      <c r="Y237" s="317"/>
      <c r="Z237" s="317"/>
    </row>
    <row r="238" spans="1:26" ht="16" x14ac:dyDescent="0.2">
      <c r="A238" s="317"/>
      <c r="B238" s="317"/>
      <c r="C238" s="317"/>
      <c r="D238" s="317"/>
      <c r="E238" s="317"/>
      <c r="F238" s="317"/>
      <c r="G238" s="317"/>
      <c r="H238" s="317"/>
      <c r="I238" s="317"/>
      <c r="J238" s="317"/>
      <c r="K238" s="317"/>
      <c r="L238" s="317"/>
      <c r="M238" s="317"/>
      <c r="N238" s="317"/>
      <c r="O238" s="317"/>
      <c r="P238" s="317"/>
      <c r="Q238" s="317"/>
      <c r="R238" s="317"/>
      <c r="S238" s="317"/>
      <c r="T238" s="317"/>
      <c r="U238" s="317"/>
      <c r="V238" s="317"/>
      <c r="W238" s="317"/>
      <c r="X238" s="317"/>
      <c r="Y238" s="317"/>
      <c r="Z238" s="317"/>
    </row>
    <row r="239" spans="1:26" ht="16" x14ac:dyDescent="0.2">
      <c r="A239" s="317"/>
      <c r="B239" s="317"/>
      <c r="C239" s="317"/>
      <c r="D239" s="317"/>
      <c r="E239" s="317"/>
      <c r="F239" s="317"/>
      <c r="G239" s="317"/>
      <c r="H239" s="317"/>
      <c r="I239" s="317"/>
      <c r="J239" s="317"/>
      <c r="K239" s="317"/>
      <c r="L239" s="317"/>
      <c r="M239" s="317"/>
      <c r="N239" s="317"/>
      <c r="O239" s="317"/>
      <c r="P239" s="317"/>
      <c r="Q239" s="317"/>
      <c r="R239" s="317"/>
      <c r="S239" s="317"/>
      <c r="T239" s="317"/>
      <c r="U239" s="317"/>
      <c r="V239" s="317"/>
      <c r="W239" s="317"/>
      <c r="X239" s="317"/>
      <c r="Y239" s="317"/>
      <c r="Z239" s="317"/>
    </row>
    <row r="240" spans="1:26" ht="16" x14ac:dyDescent="0.2">
      <c r="A240" s="317"/>
      <c r="B240" s="317"/>
      <c r="C240" s="317"/>
      <c r="D240" s="317"/>
      <c r="E240" s="317"/>
      <c r="F240" s="317"/>
      <c r="G240" s="317"/>
      <c r="H240" s="317"/>
      <c r="I240" s="317"/>
      <c r="J240" s="317"/>
      <c r="K240" s="317"/>
      <c r="L240" s="317"/>
      <c r="M240" s="317"/>
      <c r="N240" s="317"/>
      <c r="O240" s="317"/>
      <c r="P240" s="317"/>
      <c r="Q240" s="317"/>
      <c r="R240" s="317"/>
      <c r="S240" s="317"/>
      <c r="T240" s="317"/>
      <c r="U240" s="317"/>
      <c r="V240" s="317"/>
      <c r="W240" s="317"/>
      <c r="X240" s="317"/>
      <c r="Y240" s="317"/>
      <c r="Z240" s="317"/>
    </row>
    <row r="241" spans="1:26" ht="16" x14ac:dyDescent="0.2">
      <c r="A241" s="317"/>
      <c r="B241" s="317"/>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c r="Y241" s="317"/>
      <c r="Z241" s="317"/>
    </row>
    <row r="242" spans="1:26" ht="16" x14ac:dyDescent="0.2">
      <c r="A242" s="317"/>
      <c r="B242" s="317"/>
      <c r="C242" s="317"/>
      <c r="D242" s="317"/>
      <c r="E242" s="317"/>
      <c r="F242" s="317"/>
      <c r="G242" s="317"/>
      <c r="H242" s="317"/>
      <c r="I242" s="317"/>
      <c r="J242" s="317"/>
      <c r="K242" s="317"/>
      <c r="L242" s="317"/>
      <c r="M242" s="317"/>
      <c r="N242" s="317"/>
      <c r="O242" s="317"/>
      <c r="P242" s="317"/>
      <c r="Q242" s="317"/>
      <c r="R242" s="317"/>
      <c r="S242" s="317"/>
      <c r="T242" s="317"/>
      <c r="U242" s="317"/>
      <c r="V242" s="317"/>
      <c r="W242" s="317"/>
      <c r="X242" s="317"/>
      <c r="Y242" s="317"/>
      <c r="Z242" s="317"/>
    </row>
    <row r="243" spans="1:26" ht="16" x14ac:dyDescent="0.2">
      <c r="A243" s="317"/>
      <c r="B243" s="317"/>
      <c r="C243" s="317"/>
      <c r="D243" s="317"/>
      <c r="E243" s="317"/>
      <c r="F243" s="317"/>
      <c r="G243" s="317"/>
      <c r="H243" s="317"/>
      <c r="I243" s="317"/>
      <c r="J243" s="317"/>
      <c r="K243" s="317"/>
      <c r="L243" s="317"/>
      <c r="M243" s="317"/>
      <c r="N243" s="317"/>
      <c r="O243" s="317"/>
      <c r="P243" s="317"/>
      <c r="Q243" s="317"/>
      <c r="R243" s="317"/>
      <c r="S243" s="317"/>
      <c r="T243" s="317"/>
      <c r="U243" s="317"/>
      <c r="V243" s="317"/>
      <c r="W243" s="317"/>
      <c r="X243" s="317"/>
      <c r="Y243" s="317"/>
      <c r="Z243" s="317"/>
    </row>
    <row r="244" spans="1:26" ht="16" x14ac:dyDescent="0.2">
      <c r="A244" s="317"/>
      <c r="B244" s="317"/>
      <c r="C244" s="317"/>
      <c r="D244" s="317"/>
      <c r="E244" s="317"/>
      <c r="F244" s="317"/>
      <c r="G244" s="317"/>
      <c r="H244" s="317"/>
      <c r="I244" s="317"/>
      <c r="J244" s="317"/>
      <c r="K244" s="317"/>
      <c r="L244" s="317"/>
      <c r="M244" s="317"/>
      <c r="N244" s="317"/>
      <c r="O244" s="317"/>
      <c r="P244" s="317"/>
      <c r="Q244" s="317"/>
      <c r="R244" s="317"/>
      <c r="S244" s="317"/>
      <c r="T244" s="317"/>
      <c r="U244" s="317"/>
      <c r="V244" s="317"/>
      <c r="W244" s="317"/>
      <c r="X244" s="317"/>
      <c r="Y244" s="317"/>
      <c r="Z244" s="317"/>
    </row>
    <row r="245" spans="1:26" ht="16" x14ac:dyDescent="0.2">
      <c r="A245" s="317"/>
      <c r="B245" s="317"/>
      <c r="C245" s="317"/>
      <c r="D245" s="317"/>
      <c r="E245" s="317"/>
      <c r="F245" s="317"/>
      <c r="G245" s="317"/>
      <c r="H245" s="317"/>
      <c r="I245" s="317"/>
      <c r="J245" s="317"/>
      <c r="K245" s="317"/>
      <c r="L245" s="317"/>
      <c r="M245" s="317"/>
      <c r="N245" s="317"/>
      <c r="O245" s="317"/>
      <c r="P245" s="317"/>
      <c r="Q245" s="317"/>
      <c r="R245" s="317"/>
      <c r="S245" s="317"/>
      <c r="T245" s="317"/>
      <c r="U245" s="317"/>
      <c r="V245" s="317"/>
      <c r="W245" s="317"/>
      <c r="X245" s="317"/>
      <c r="Y245" s="317"/>
      <c r="Z245" s="317"/>
    </row>
    <row r="246" spans="1:26" ht="16" x14ac:dyDescent="0.2">
      <c r="A246" s="317"/>
      <c r="B246" s="317"/>
      <c r="C246" s="317"/>
      <c r="D246" s="317"/>
      <c r="E246" s="317"/>
      <c r="F246" s="317"/>
      <c r="G246" s="317"/>
      <c r="H246" s="317"/>
      <c r="I246" s="317"/>
      <c r="J246" s="317"/>
      <c r="K246" s="317"/>
      <c r="L246" s="317"/>
      <c r="M246" s="317"/>
      <c r="N246" s="317"/>
      <c r="O246" s="317"/>
      <c r="P246" s="317"/>
      <c r="Q246" s="317"/>
      <c r="R246" s="317"/>
      <c r="S246" s="317"/>
      <c r="T246" s="317"/>
      <c r="U246" s="317"/>
      <c r="V246" s="317"/>
      <c r="W246" s="317"/>
      <c r="X246" s="317"/>
      <c r="Y246" s="317"/>
      <c r="Z246" s="317"/>
    </row>
    <row r="247" spans="1:26" ht="16" x14ac:dyDescent="0.2">
      <c r="A247" s="317"/>
      <c r="B247" s="317"/>
      <c r="C247" s="317"/>
      <c r="D247" s="317"/>
      <c r="E247" s="317"/>
      <c r="F247" s="317"/>
      <c r="G247" s="317"/>
      <c r="H247" s="317"/>
      <c r="I247" s="317"/>
      <c r="J247" s="317"/>
      <c r="K247" s="317"/>
      <c r="L247" s="317"/>
      <c r="M247" s="317"/>
      <c r="N247" s="317"/>
      <c r="O247" s="317"/>
      <c r="P247" s="317"/>
      <c r="Q247" s="317"/>
      <c r="R247" s="317"/>
      <c r="S247" s="317"/>
      <c r="T247" s="317"/>
      <c r="U247" s="317"/>
      <c r="V247" s="317"/>
      <c r="W247" s="317"/>
      <c r="X247" s="317"/>
      <c r="Y247" s="317"/>
      <c r="Z247" s="317"/>
    </row>
    <row r="248" spans="1:26" ht="16" x14ac:dyDescent="0.2">
      <c r="A248" s="317"/>
      <c r="B248" s="317"/>
      <c r="C248" s="317"/>
      <c r="D248" s="317"/>
      <c r="E248" s="317"/>
      <c r="F248" s="317"/>
      <c r="G248" s="317"/>
      <c r="H248" s="317"/>
      <c r="I248" s="317"/>
      <c r="J248" s="317"/>
      <c r="K248" s="317"/>
      <c r="L248" s="317"/>
      <c r="M248" s="317"/>
      <c r="N248" s="317"/>
      <c r="O248" s="317"/>
      <c r="P248" s="317"/>
      <c r="Q248" s="317"/>
      <c r="R248" s="317"/>
      <c r="S248" s="317"/>
      <c r="T248" s="317"/>
      <c r="U248" s="317"/>
      <c r="V248" s="317"/>
      <c r="W248" s="317"/>
      <c r="X248" s="317"/>
      <c r="Y248" s="317"/>
      <c r="Z248" s="317"/>
    </row>
    <row r="249" spans="1:26" ht="16" x14ac:dyDescent="0.2">
      <c r="A249" s="317"/>
      <c r="B249" s="317"/>
      <c r="C249" s="317"/>
      <c r="D249" s="317"/>
      <c r="E249" s="317"/>
      <c r="F249" s="317"/>
      <c r="G249" s="317"/>
      <c r="H249" s="317"/>
      <c r="I249" s="317"/>
      <c r="J249" s="317"/>
      <c r="K249" s="317"/>
      <c r="L249" s="317"/>
      <c r="M249" s="317"/>
      <c r="N249" s="317"/>
      <c r="O249" s="317"/>
      <c r="P249" s="317"/>
      <c r="Q249" s="317"/>
      <c r="R249" s="317"/>
      <c r="S249" s="317"/>
      <c r="T249" s="317"/>
      <c r="U249" s="317"/>
      <c r="V249" s="317"/>
      <c r="W249" s="317"/>
      <c r="X249" s="317"/>
      <c r="Y249" s="317"/>
      <c r="Z249" s="317"/>
    </row>
    <row r="250" spans="1:26" ht="16" x14ac:dyDescent="0.2">
      <c r="A250" s="317"/>
      <c r="B250" s="317"/>
      <c r="C250" s="317"/>
      <c r="D250" s="317"/>
      <c r="E250" s="317"/>
      <c r="F250" s="317"/>
      <c r="G250" s="317"/>
      <c r="H250" s="317"/>
      <c r="I250" s="317"/>
      <c r="J250" s="317"/>
      <c r="K250" s="317"/>
      <c r="L250" s="317"/>
      <c r="M250" s="317"/>
      <c r="N250" s="317"/>
      <c r="O250" s="317"/>
      <c r="P250" s="317"/>
      <c r="Q250" s="317"/>
      <c r="R250" s="317"/>
      <c r="S250" s="317"/>
      <c r="T250" s="317"/>
      <c r="U250" s="317"/>
      <c r="V250" s="317"/>
      <c r="W250" s="317"/>
      <c r="X250" s="317"/>
      <c r="Y250" s="317"/>
      <c r="Z250" s="317"/>
    </row>
    <row r="251" spans="1:26" ht="16" x14ac:dyDescent="0.2">
      <c r="A251" s="317"/>
      <c r="B251" s="317"/>
      <c r="C251" s="317"/>
      <c r="D251" s="317"/>
      <c r="E251" s="317"/>
      <c r="F251" s="317"/>
      <c r="G251" s="317"/>
      <c r="H251" s="317"/>
      <c r="I251" s="317"/>
      <c r="J251" s="317"/>
      <c r="K251" s="317"/>
      <c r="L251" s="317"/>
      <c r="M251" s="317"/>
      <c r="N251" s="317"/>
      <c r="O251" s="317"/>
      <c r="P251" s="317"/>
      <c r="Q251" s="317"/>
      <c r="R251" s="317"/>
      <c r="S251" s="317"/>
      <c r="T251" s="317"/>
      <c r="U251" s="317"/>
      <c r="V251" s="317"/>
      <c r="W251" s="317"/>
      <c r="X251" s="317"/>
      <c r="Y251" s="317"/>
      <c r="Z251" s="317"/>
    </row>
    <row r="252" spans="1:26" ht="16" x14ac:dyDescent="0.2">
      <c r="A252" s="317"/>
      <c r="B252" s="317"/>
      <c r="C252" s="317"/>
      <c r="D252" s="317"/>
      <c r="E252" s="317"/>
      <c r="F252" s="317"/>
      <c r="G252" s="317"/>
      <c r="H252" s="317"/>
      <c r="I252" s="317"/>
      <c r="J252" s="317"/>
      <c r="K252" s="317"/>
      <c r="L252" s="317"/>
      <c r="M252" s="317"/>
      <c r="N252" s="317"/>
      <c r="O252" s="317"/>
      <c r="P252" s="317"/>
      <c r="Q252" s="317"/>
      <c r="R252" s="317"/>
      <c r="S252" s="317"/>
      <c r="T252" s="317"/>
      <c r="U252" s="317"/>
      <c r="V252" s="317"/>
      <c r="W252" s="317"/>
      <c r="X252" s="317"/>
      <c r="Y252" s="317"/>
      <c r="Z252" s="317"/>
    </row>
    <row r="253" spans="1:26" ht="16" x14ac:dyDescent="0.2">
      <c r="A253" s="317"/>
      <c r="B253" s="317"/>
      <c r="C253" s="317"/>
      <c r="D253" s="317"/>
      <c r="E253" s="317"/>
      <c r="F253" s="317"/>
      <c r="G253" s="317"/>
      <c r="H253" s="317"/>
      <c r="I253" s="317"/>
      <c r="J253" s="317"/>
      <c r="K253" s="317"/>
      <c r="L253" s="317"/>
      <c r="M253" s="317"/>
      <c r="N253" s="317"/>
      <c r="O253" s="317"/>
      <c r="P253" s="317"/>
      <c r="Q253" s="317"/>
      <c r="R253" s="317"/>
      <c r="S253" s="317"/>
      <c r="T253" s="317"/>
      <c r="U253" s="317"/>
      <c r="V253" s="317"/>
      <c r="W253" s="317"/>
      <c r="X253" s="317"/>
      <c r="Y253" s="317"/>
      <c r="Z253" s="317"/>
    </row>
    <row r="254" spans="1:26" ht="16" x14ac:dyDescent="0.2">
      <c r="A254" s="317"/>
      <c r="B254" s="317"/>
      <c r="C254" s="317"/>
      <c r="D254" s="317"/>
      <c r="E254" s="317"/>
      <c r="F254" s="317"/>
      <c r="G254" s="317"/>
      <c r="H254" s="317"/>
      <c r="I254" s="317"/>
      <c r="J254" s="317"/>
      <c r="K254" s="317"/>
      <c r="L254" s="317"/>
      <c r="M254" s="317"/>
      <c r="N254" s="317"/>
      <c r="O254" s="317"/>
      <c r="P254" s="317"/>
      <c r="Q254" s="317"/>
      <c r="R254" s="317"/>
      <c r="S254" s="317"/>
      <c r="T254" s="317"/>
      <c r="U254" s="317"/>
      <c r="V254" s="317"/>
      <c r="W254" s="317"/>
      <c r="X254" s="317"/>
      <c r="Y254" s="317"/>
      <c r="Z254" s="317"/>
    </row>
    <row r="255" spans="1:26" ht="16" x14ac:dyDescent="0.2">
      <c r="A255" s="317"/>
      <c r="B255" s="317"/>
      <c r="C255" s="317"/>
      <c r="D255" s="317"/>
      <c r="E255" s="317"/>
      <c r="F255" s="317"/>
      <c r="G255" s="317"/>
      <c r="H255" s="317"/>
      <c r="I255" s="317"/>
      <c r="J255" s="317"/>
      <c r="K255" s="317"/>
      <c r="L255" s="317"/>
      <c r="M255" s="317"/>
      <c r="N255" s="317"/>
      <c r="O255" s="317"/>
      <c r="P255" s="317"/>
      <c r="Q255" s="317"/>
      <c r="R255" s="317"/>
      <c r="S255" s="317"/>
      <c r="T255" s="317"/>
      <c r="U255" s="317"/>
      <c r="V255" s="317"/>
      <c r="W255" s="317"/>
      <c r="X255" s="317"/>
      <c r="Y255" s="317"/>
      <c r="Z255" s="317"/>
    </row>
    <row r="256" spans="1:26" ht="16" x14ac:dyDescent="0.2">
      <c r="A256" s="317"/>
      <c r="B256" s="317"/>
      <c r="C256" s="317"/>
      <c r="D256" s="317"/>
      <c r="E256" s="317"/>
      <c r="F256" s="317"/>
      <c r="G256" s="317"/>
      <c r="H256" s="317"/>
      <c r="I256" s="317"/>
      <c r="J256" s="317"/>
      <c r="K256" s="317"/>
      <c r="L256" s="317"/>
      <c r="M256" s="317"/>
      <c r="N256" s="317"/>
      <c r="O256" s="317"/>
      <c r="P256" s="317"/>
      <c r="Q256" s="317"/>
      <c r="R256" s="317"/>
      <c r="S256" s="317"/>
      <c r="T256" s="317"/>
      <c r="U256" s="317"/>
      <c r="V256" s="317"/>
      <c r="W256" s="317"/>
      <c r="X256" s="317"/>
      <c r="Y256" s="317"/>
      <c r="Z256" s="317"/>
    </row>
    <row r="257" spans="1:26" ht="16" x14ac:dyDescent="0.2">
      <c r="A257" s="317"/>
      <c r="B257" s="317"/>
      <c r="C257" s="317"/>
      <c r="D257" s="317"/>
      <c r="E257" s="317"/>
      <c r="F257" s="317"/>
      <c r="G257" s="317"/>
      <c r="H257" s="317"/>
      <c r="I257" s="317"/>
      <c r="J257" s="317"/>
      <c r="K257" s="317"/>
      <c r="L257" s="317"/>
      <c r="M257" s="317"/>
      <c r="N257" s="317"/>
      <c r="O257" s="317"/>
      <c r="P257" s="317"/>
      <c r="Q257" s="317"/>
      <c r="R257" s="317"/>
      <c r="S257" s="317"/>
      <c r="T257" s="317"/>
      <c r="U257" s="317"/>
      <c r="V257" s="317"/>
      <c r="W257" s="317"/>
      <c r="X257" s="317"/>
      <c r="Y257" s="317"/>
      <c r="Z257" s="317"/>
    </row>
    <row r="258" spans="1:26" ht="16" x14ac:dyDescent="0.2">
      <c r="A258" s="317"/>
      <c r="B258" s="317"/>
      <c r="C258" s="317"/>
      <c r="D258" s="317"/>
      <c r="E258" s="317"/>
      <c r="F258" s="317"/>
      <c r="G258" s="317"/>
      <c r="H258" s="317"/>
      <c r="I258" s="317"/>
      <c r="J258" s="317"/>
      <c r="K258" s="317"/>
      <c r="L258" s="317"/>
      <c r="M258" s="317"/>
      <c r="N258" s="317"/>
      <c r="O258" s="317"/>
      <c r="P258" s="317"/>
      <c r="Q258" s="317"/>
      <c r="R258" s="317"/>
      <c r="S258" s="317"/>
      <c r="T258" s="317"/>
      <c r="U258" s="317"/>
      <c r="V258" s="317"/>
      <c r="W258" s="317"/>
      <c r="X258" s="317"/>
      <c r="Y258" s="317"/>
      <c r="Z258" s="317"/>
    </row>
    <row r="259" spans="1:26" ht="16" x14ac:dyDescent="0.2">
      <c r="A259" s="317"/>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c r="Y259" s="317"/>
      <c r="Z259" s="317"/>
    </row>
    <row r="260" spans="1:26" ht="16" x14ac:dyDescent="0.2">
      <c r="A260" s="317"/>
      <c r="B260" s="317"/>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row>
    <row r="261" spans="1:26" ht="16" x14ac:dyDescent="0.2">
      <c r="A261" s="317"/>
      <c r="B261" s="317"/>
      <c r="C261" s="317"/>
      <c r="D261" s="317"/>
      <c r="E261" s="317"/>
      <c r="F261" s="317"/>
      <c r="G261" s="317"/>
      <c r="H261" s="317"/>
      <c r="I261" s="317"/>
      <c r="J261" s="317"/>
      <c r="K261" s="317"/>
      <c r="L261" s="317"/>
      <c r="M261" s="317"/>
      <c r="N261" s="317"/>
      <c r="O261" s="317"/>
      <c r="P261" s="317"/>
      <c r="Q261" s="317"/>
      <c r="R261" s="317"/>
      <c r="S261" s="317"/>
      <c r="T261" s="317"/>
      <c r="U261" s="317"/>
      <c r="V261" s="317"/>
      <c r="W261" s="317"/>
      <c r="X261" s="317"/>
      <c r="Y261" s="317"/>
      <c r="Z261" s="317"/>
    </row>
    <row r="262" spans="1:26" ht="16" x14ac:dyDescent="0.2">
      <c r="A262" s="317"/>
      <c r="B262" s="317"/>
      <c r="C262" s="317"/>
      <c r="D262" s="317"/>
      <c r="E262" s="317"/>
      <c r="F262" s="317"/>
      <c r="G262" s="317"/>
      <c r="H262" s="317"/>
      <c r="I262" s="317"/>
      <c r="J262" s="317"/>
      <c r="K262" s="317"/>
      <c r="L262" s="317"/>
      <c r="M262" s="317"/>
      <c r="N262" s="317"/>
      <c r="O262" s="317"/>
      <c r="P262" s="317"/>
      <c r="Q262" s="317"/>
      <c r="R262" s="317"/>
      <c r="S262" s="317"/>
      <c r="T262" s="317"/>
      <c r="U262" s="317"/>
      <c r="V262" s="317"/>
      <c r="W262" s="317"/>
      <c r="X262" s="317"/>
      <c r="Y262" s="317"/>
      <c r="Z262" s="317"/>
    </row>
    <row r="263" spans="1:26" ht="16" x14ac:dyDescent="0.2">
      <c r="A263" s="317"/>
      <c r="B263" s="317"/>
      <c r="C263" s="317"/>
      <c r="D263" s="317"/>
      <c r="E263" s="317"/>
      <c r="F263" s="317"/>
      <c r="G263" s="317"/>
      <c r="H263" s="317"/>
      <c r="I263" s="317"/>
      <c r="J263" s="317"/>
      <c r="K263" s="317"/>
      <c r="L263" s="317"/>
      <c r="M263" s="317"/>
      <c r="N263" s="317"/>
      <c r="O263" s="317"/>
      <c r="P263" s="317"/>
      <c r="Q263" s="317"/>
      <c r="R263" s="317"/>
      <c r="S263" s="317"/>
      <c r="T263" s="317"/>
      <c r="U263" s="317"/>
      <c r="V263" s="317"/>
      <c r="W263" s="317"/>
      <c r="X263" s="317"/>
      <c r="Y263" s="317"/>
      <c r="Z263" s="317"/>
    </row>
    <row r="264" spans="1:26" ht="16" x14ac:dyDescent="0.2">
      <c r="A264" s="317"/>
      <c r="B264" s="317"/>
      <c r="C264" s="317"/>
      <c r="D264" s="317"/>
      <c r="E264" s="317"/>
      <c r="F264" s="317"/>
      <c r="G264" s="317"/>
      <c r="H264" s="317"/>
      <c r="I264" s="317"/>
      <c r="J264" s="317"/>
      <c r="K264" s="317"/>
      <c r="L264" s="317"/>
      <c r="M264" s="317"/>
      <c r="N264" s="317"/>
      <c r="O264" s="317"/>
      <c r="P264" s="317"/>
      <c r="Q264" s="317"/>
      <c r="R264" s="317"/>
      <c r="S264" s="317"/>
      <c r="T264" s="317"/>
      <c r="U264" s="317"/>
      <c r="V264" s="317"/>
      <c r="W264" s="317"/>
      <c r="X264" s="317"/>
      <c r="Y264" s="317"/>
      <c r="Z264" s="317"/>
    </row>
    <row r="265" spans="1:26" ht="16" x14ac:dyDescent="0.2">
      <c r="A265" s="317"/>
      <c r="B265" s="317"/>
      <c r="C265" s="317"/>
      <c r="D265" s="317"/>
      <c r="E265" s="317"/>
      <c r="F265" s="317"/>
      <c r="G265" s="317"/>
      <c r="H265" s="317"/>
      <c r="I265" s="317"/>
      <c r="J265" s="317"/>
      <c r="K265" s="317"/>
      <c r="L265" s="317"/>
      <c r="M265" s="317"/>
      <c r="N265" s="317"/>
      <c r="O265" s="317"/>
      <c r="P265" s="317"/>
      <c r="Q265" s="317"/>
      <c r="R265" s="317"/>
      <c r="S265" s="317"/>
      <c r="T265" s="317"/>
      <c r="U265" s="317"/>
      <c r="V265" s="317"/>
      <c r="W265" s="317"/>
      <c r="X265" s="317"/>
      <c r="Y265" s="317"/>
      <c r="Z265" s="317"/>
    </row>
    <row r="266" spans="1:26" ht="16" x14ac:dyDescent="0.2">
      <c r="A266" s="317"/>
      <c r="B266" s="317"/>
      <c r="C266" s="317"/>
      <c r="D266" s="317"/>
      <c r="E266" s="317"/>
      <c r="F266" s="317"/>
      <c r="G266" s="317"/>
      <c r="H266" s="317"/>
      <c r="I266" s="317"/>
      <c r="J266" s="317"/>
      <c r="K266" s="317"/>
      <c r="L266" s="317"/>
      <c r="M266" s="317"/>
      <c r="N266" s="317"/>
      <c r="O266" s="317"/>
      <c r="P266" s="317"/>
      <c r="Q266" s="317"/>
      <c r="R266" s="317"/>
      <c r="S266" s="317"/>
      <c r="T266" s="317"/>
      <c r="U266" s="317"/>
      <c r="V266" s="317"/>
      <c r="W266" s="317"/>
      <c r="X266" s="317"/>
      <c r="Y266" s="317"/>
      <c r="Z266" s="317"/>
    </row>
    <row r="267" spans="1:26" ht="16" x14ac:dyDescent="0.2">
      <c r="A267" s="317"/>
      <c r="B267" s="317"/>
      <c r="C267" s="317"/>
      <c r="D267" s="317"/>
      <c r="E267" s="317"/>
      <c r="F267" s="317"/>
      <c r="G267" s="317"/>
      <c r="H267" s="317"/>
      <c r="I267" s="317"/>
      <c r="J267" s="317"/>
      <c r="K267" s="317"/>
      <c r="L267" s="317"/>
      <c r="M267" s="317"/>
      <c r="N267" s="317"/>
      <c r="O267" s="317"/>
      <c r="P267" s="317"/>
      <c r="Q267" s="317"/>
      <c r="R267" s="317"/>
      <c r="S267" s="317"/>
      <c r="T267" s="317"/>
      <c r="U267" s="317"/>
      <c r="V267" s="317"/>
      <c r="W267" s="317"/>
      <c r="X267" s="317"/>
      <c r="Y267" s="317"/>
      <c r="Z267" s="317"/>
    </row>
    <row r="268" spans="1:26" ht="16" x14ac:dyDescent="0.2">
      <c r="A268" s="317"/>
      <c r="B268" s="317"/>
      <c r="C268" s="317"/>
      <c r="D268" s="317"/>
      <c r="E268" s="317"/>
      <c r="F268" s="317"/>
      <c r="G268" s="317"/>
      <c r="H268" s="317"/>
      <c r="I268" s="317"/>
      <c r="J268" s="317"/>
      <c r="K268" s="317"/>
      <c r="L268" s="317"/>
      <c r="M268" s="317"/>
      <c r="N268" s="317"/>
      <c r="O268" s="317"/>
      <c r="P268" s="317"/>
      <c r="Q268" s="317"/>
      <c r="R268" s="317"/>
      <c r="S268" s="317"/>
      <c r="T268" s="317"/>
      <c r="U268" s="317"/>
      <c r="V268" s="317"/>
      <c r="W268" s="317"/>
      <c r="X268" s="317"/>
      <c r="Y268" s="317"/>
      <c r="Z268" s="317"/>
    </row>
    <row r="269" spans="1:26" ht="16" x14ac:dyDescent="0.2">
      <c r="A269" s="317"/>
      <c r="B269" s="317"/>
      <c r="C269" s="317"/>
      <c r="D269" s="317"/>
      <c r="E269" s="317"/>
      <c r="F269" s="317"/>
      <c r="G269" s="317"/>
      <c r="H269" s="317"/>
      <c r="I269" s="317"/>
      <c r="J269" s="317"/>
      <c r="K269" s="317"/>
      <c r="L269" s="317"/>
      <c r="M269" s="317"/>
      <c r="N269" s="317"/>
      <c r="O269" s="317"/>
      <c r="P269" s="317"/>
      <c r="Q269" s="317"/>
      <c r="R269" s="317"/>
      <c r="S269" s="317"/>
      <c r="T269" s="317"/>
      <c r="U269" s="317"/>
      <c r="V269" s="317"/>
      <c r="W269" s="317"/>
      <c r="X269" s="317"/>
      <c r="Y269" s="317"/>
      <c r="Z269" s="317"/>
    </row>
    <row r="270" spans="1:26" ht="16" x14ac:dyDescent="0.2">
      <c r="A270" s="317"/>
      <c r="B270" s="317"/>
      <c r="C270" s="317"/>
      <c r="D270" s="317"/>
      <c r="E270" s="317"/>
      <c r="F270" s="317"/>
      <c r="G270" s="317"/>
      <c r="H270" s="317"/>
      <c r="I270" s="317"/>
      <c r="J270" s="317"/>
      <c r="K270" s="317"/>
      <c r="L270" s="317"/>
      <c r="M270" s="317"/>
      <c r="N270" s="317"/>
      <c r="O270" s="317"/>
      <c r="P270" s="317"/>
      <c r="Q270" s="317"/>
      <c r="R270" s="317"/>
      <c r="S270" s="317"/>
      <c r="T270" s="317"/>
      <c r="U270" s="317"/>
      <c r="V270" s="317"/>
      <c r="W270" s="317"/>
      <c r="X270" s="317"/>
      <c r="Y270" s="317"/>
      <c r="Z270" s="317"/>
    </row>
    <row r="271" spans="1:26" ht="16" x14ac:dyDescent="0.2">
      <c r="A271" s="317"/>
      <c r="B271" s="317"/>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row>
    <row r="272" spans="1:26" ht="16" x14ac:dyDescent="0.2">
      <c r="A272" s="317"/>
      <c r="B272" s="317"/>
      <c r="C272" s="317"/>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row>
    <row r="273" spans="1:26" ht="16" x14ac:dyDescent="0.2">
      <c r="A273" s="317"/>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row>
    <row r="274" spans="1:26" ht="16" x14ac:dyDescent="0.2">
      <c r="A274" s="317"/>
      <c r="B274" s="317"/>
      <c r="C274" s="317"/>
      <c r="D274" s="317"/>
      <c r="E274" s="317"/>
      <c r="F274" s="317"/>
      <c r="G274" s="317"/>
      <c r="H274" s="317"/>
      <c r="I274" s="317"/>
      <c r="J274" s="317"/>
      <c r="K274" s="317"/>
      <c r="L274" s="317"/>
      <c r="M274" s="317"/>
      <c r="N274" s="317"/>
      <c r="O274" s="317"/>
      <c r="P274" s="317"/>
      <c r="Q274" s="317"/>
      <c r="R274" s="317"/>
      <c r="S274" s="317"/>
      <c r="T274" s="317"/>
      <c r="U274" s="317"/>
      <c r="V274" s="317"/>
      <c r="W274" s="317"/>
      <c r="X274" s="317"/>
      <c r="Y274" s="317"/>
      <c r="Z274" s="317"/>
    </row>
    <row r="275" spans="1:26" ht="16" x14ac:dyDescent="0.2">
      <c r="A275" s="317"/>
      <c r="B275" s="317"/>
      <c r="C275" s="317"/>
      <c r="D275" s="317"/>
      <c r="E275" s="317"/>
      <c r="F275" s="317"/>
      <c r="G275" s="317"/>
      <c r="H275" s="317"/>
      <c r="I275" s="317"/>
      <c r="J275" s="317"/>
      <c r="K275" s="317"/>
      <c r="L275" s="317"/>
      <c r="M275" s="317"/>
      <c r="N275" s="317"/>
      <c r="O275" s="317"/>
      <c r="P275" s="317"/>
      <c r="Q275" s="317"/>
      <c r="R275" s="317"/>
      <c r="S275" s="317"/>
      <c r="T275" s="317"/>
      <c r="U275" s="317"/>
      <c r="V275" s="317"/>
      <c r="W275" s="317"/>
      <c r="X275" s="317"/>
      <c r="Y275" s="317"/>
      <c r="Z275" s="317"/>
    </row>
    <row r="276" spans="1:26" ht="16" x14ac:dyDescent="0.2">
      <c r="A276" s="317"/>
      <c r="B276" s="317"/>
      <c r="C276" s="317"/>
      <c r="D276" s="317"/>
      <c r="E276" s="317"/>
      <c r="F276" s="317"/>
      <c r="G276" s="317"/>
      <c r="H276" s="317"/>
      <c r="I276" s="317"/>
      <c r="J276" s="317"/>
      <c r="K276" s="317"/>
      <c r="L276" s="317"/>
      <c r="M276" s="317"/>
      <c r="N276" s="317"/>
      <c r="O276" s="317"/>
      <c r="P276" s="317"/>
      <c r="Q276" s="317"/>
      <c r="R276" s="317"/>
      <c r="S276" s="317"/>
      <c r="T276" s="317"/>
      <c r="U276" s="317"/>
      <c r="V276" s="317"/>
      <c r="W276" s="317"/>
      <c r="X276" s="317"/>
      <c r="Y276" s="317"/>
      <c r="Z276" s="317"/>
    </row>
    <row r="277" spans="1:26" ht="16" x14ac:dyDescent="0.2">
      <c r="A277" s="317"/>
      <c r="B277" s="317"/>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row>
    <row r="278" spans="1:26" ht="16" x14ac:dyDescent="0.2">
      <c r="A278" s="317"/>
      <c r="B278" s="317"/>
      <c r="C278" s="317"/>
      <c r="D278" s="317"/>
      <c r="E278" s="317"/>
      <c r="F278" s="317"/>
      <c r="G278" s="317"/>
      <c r="H278" s="317"/>
      <c r="I278" s="317"/>
      <c r="J278" s="317"/>
      <c r="K278" s="317"/>
      <c r="L278" s="317"/>
      <c r="M278" s="317"/>
      <c r="N278" s="317"/>
      <c r="O278" s="317"/>
      <c r="P278" s="317"/>
      <c r="Q278" s="317"/>
      <c r="R278" s="317"/>
      <c r="S278" s="317"/>
      <c r="T278" s="317"/>
      <c r="U278" s="317"/>
      <c r="V278" s="317"/>
      <c r="W278" s="317"/>
      <c r="X278" s="317"/>
      <c r="Y278" s="317"/>
      <c r="Z278" s="317"/>
    </row>
    <row r="279" spans="1:26" ht="16" x14ac:dyDescent="0.2">
      <c r="A279" s="317"/>
      <c r="B279" s="317"/>
      <c r="C279" s="317"/>
      <c r="D279" s="317"/>
      <c r="E279" s="317"/>
      <c r="F279" s="317"/>
      <c r="G279" s="317"/>
      <c r="H279" s="317"/>
      <c r="I279" s="317"/>
      <c r="J279" s="317"/>
      <c r="K279" s="317"/>
      <c r="L279" s="317"/>
      <c r="M279" s="317"/>
      <c r="N279" s="317"/>
      <c r="O279" s="317"/>
      <c r="P279" s="317"/>
      <c r="Q279" s="317"/>
      <c r="R279" s="317"/>
      <c r="S279" s="317"/>
      <c r="T279" s="317"/>
      <c r="U279" s="317"/>
      <c r="V279" s="317"/>
      <c r="W279" s="317"/>
      <c r="X279" s="317"/>
      <c r="Y279" s="317"/>
      <c r="Z279" s="317"/>
    </row>
    <row r="280" spans="1:26" ht="16" x14ac:dyDescent="0.2">
      <c r="A280" s="317"/>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row>
    <row r="281" spans="1:26" ht="16" x14ac:dyDescent="0.2">
      <c r="A281" s="317"/>
      <c r="B281" s="317"/>
      <c r="C281" s="317"/>
      <c r="D281" s="317"/>
      <c r="E281" s="317"/>
      <c r="F281" s="317"/>
      <c r="G281" s="317"/>
      <c r="H281" s="317"/>
      <c r="I281" s="317"/>
      <c r="J281" s="317"/>
      <c r="K281" s="317"/>
      <c r="L281" s="317"/>
      <c r="M281" s="317"/>
      <c r="N281" s="317"/>
      <c r="O281" s="317"/>
      <c r="P281" s="317"/>
      <c r="Q281" s="317"/>
      <c r="R281" s="317"/>
      <c r="S281" s="317"/>
      <c r="T281" s="317"/>
      <c r="U281" s="317"/>
      <c r="V281" s="317"/>
      <c r="W281" s="317"/>
      <c r="X281" s="317"/>
      <c r="Y281" s="317"/>
      <c r="Z281" s="317"/>
    </row>
    <row r="282" spans="1:26" ht="16" x14ac:dyDescent="0.2">
      <c r="A282" s="317"/>
      <c r="B282" s="317"/>
      <c r="C282" s="317"/>
      <c r="D282" s="317"/>
      <c r="E282" s="317"/>
      <c r="F282" s="317"/>
      <c r="G282" s="317"/>
      <c r="H282" s="317"/>
      <c r="I282" s="317"/>
      <c r="J282" s="317"/>
      <c r="K282" s="317"/>
      <c r="L282" s="317"/>
      <c r="M282" s="317"/>
      <c r="N282" s="317"/>
      <c r="O282" s="317"/>
      <c r="P282" s="317"/>
      <c r="Q282" s="317"/>
      <c r="R282" s="317"/>
      <c r="S282" s="317"/>
      <c r="T282" s="317"/>
      <c r="U282" s="317"/>
      <c r="V282" s="317"/>
      <c r="W282" s="317"/>
      <c r="X282" s="317"/>
      <c r="Y282" s="317"/>
      <c r="Z282" s="317"/>
    </row>
    <row r="283" spans="1:26" ht="16" x14ac:dyDescent="0.2">
      <c r="A283" s="317"/>
      <c r="B283" s="317"/>
      <c r="C283" s="317"/>
      <c r="D283" s="317"/>
      <c r="E283" s="317"/>
      <c r="F283" s="317"/>
      <c r="G283" s="317"/>
      <c r="H283" s="317"/>
      <c r="I283" s="317"/>
      <c r="J283" s="317"/>
      <c r="K283" s="317"/>
      <c r="L283" s="317"/>
      <c r="M283" s="317"/>
      <c r="N283" s="317"/>
      <c r="O283" s="317"/>
      <c r="P283" s="317"/>
      <c r="Q283" s="317"/>
      <c r="R283" s="317"/>
      <c r="S283" s="317"/>
      <c r="T283" s="317"/>
      <c r="U283" s="317"/>
      <c r="V283" s="317"/>
      <c r="W283" s="317"/>
      <c r="X283" s="317"/>
      <c r="Y283" s="317"/>
      <c r="Z283" s="317"/>
    </row>
    <row r="284" spans="1:26" ht="16" x14ac:dyDescent="0.2">
      <c r="A284" s="317"/>
      <c r="B284" s="317"/>
      <c r="C284" s="317"/>
      <c r="D284" s="317"/>
      <c r="E284" s="317"/>
      <c r="F284" s="317"/>
      <c r="G284" s="317"/>
      <c r="H284" s="317"/>
      <c r="I284" s="317"/>
      <c r="J284" s="317"/>
      <c r="K284" s="317"/>
      <c r="L284" s="317"/>
      <c r="M284" s="317"/>
      <c r="N284" s="317"/>
      <c r="O284" s="317"/>
      <c r="P284" s="317"/>
      <c r="Q284" s="317"/>
      <c r="R284" s="317"/>
      <c r="S284" s="317"/>
      <c r="T284" s="317"/>
      <c r="U284" s="317"/>
      <c r="V284" s="317"/>
      <c r="W284" s="317"/>
      <c r="X284" s="317"/>
      <c r="Y284" s="317"/>
      <c r="Z284" s="317"/>
    </row>
    <row r="285" spans="1:26" ht="16" x14ac:dyDescent="0.2">
      <c r="A285" s="317"/>
      <c r="B285" s="317"/>
      <c r="C285" s="317"/>
      <c r="D285" s="317"/>
      <c r="E285" s="317"/>
      <c r="F285" s="317"/>
      <c r="G285" s="317"/>
      <c r="H285" s="317"/>
      <c r="I285" s="317"/>
      <c r="J285" s="317"/>
      <c r="K285" s="317"/>
      <c r="L285" s="317"/>
      <c r="M285" s="317"/>
      <c r="N285" s="317"/>
      <c r="O285" s="317"/>
      <c r="P285" s="317"/>
      <c r="Q285" s="317"/>
      <c r="R285" s="317"/>
      <c r="S285" s="317"/>
      <c r="T285" s="317"/>
      <c r="U285" s="317"/>
      <c r="V285" s="317"/>
      <c r="W285" s="317"/>
      <c r="X285" s="317"/>
      <c r="Y285" s="317"/>
      <c r="Z285" s="317"/>
    </row>
    <row r="286" spans="1:26" ht="16" x14ac:dyDescent="0.2">
      <c r="A286" s="317"/>
      <c r="B286" s="317"/>
      <c r="C286" s="317"/>
      <c r="D286" s="317"/>
      <c r="E286" s="317"/>
      <c r="F286" s="317"/>
      <c r="G286" s="317"/>
      <c r="H286" s="317"/>
      <c r="I286" s="317"/>
      <c r="J286" s="317"/>
      <c r="K286" s="317"/>
      <c r="L286" s="317"/>
      <c r="M286" s="317"/>
      <c r="N286" s="317"/>
      <c r="O286" s="317"/>
      <c r="P286" s="317"/>
      <c r="Q286" s="317"/>
      <c r="R286" s="317"/>
      <c r="S286" s="317"/>
      <c r="T286" s="317"/>
      <c r="U286" s="317"/>
      <c r="V286" s="317"/>
      <c r="W286" s="317"/>
      <c r="X286" s="317"/>
      <c r="Y286" s="317"/>
      <c r="Z286" s="317"/>
    </row>
    <row r="287" spans="1:26" ht="16" x14ac:dyDescent="0.2">
      <c r="A287" s="317"/>
      <c r="B287" s="317"/>
      <c r="C287" s="317"/>
      <c r="D287" s="317"/>
      <c r="E287" s="317"/>
      <c r="F287" s="317"/>
      <c r="G287" s="317"/>
      <c r="H287" s="317"/>
      <c r="I287" s="317"/>
      <c r="J287" s="317"/>
      <c r="K287" s="317"/>
      <c r="L287" s="317"/>
      <c r="M287" s="317"/>
      <c r="N287" s="317"/>
      <c r="O287" s="317"/>
      <c r="P287" s="317"/>
      <c r="Q287" s="317"/>
      <c r="R287" s="317"/>
      <c r="S287" s="317"/>
      <c r="T287" s="317"/>
      <c r="U287" s="317"/>
      <c r="V287" s="317"/>
      <c r="W287" s="317"/>
      <c r="X287" s="317"/>
      <c r="Y287" s="317"/>
      <c r="Z287" s="317"/>
    </row>
    <row r="288" spans="1:26" ht="16" x14ac:dyDescent="0.2">
      <c r="A288" s="317"/>
      <c r="B288" s="317"/>
      <c r="C288" s="317"/>
      <c r="D288" s="317"/>
      <c r="E288" s="317"/>
      <c r="F288" s="317"/>
      <c r="G288" s="317"/>
      <c r="H288" s="317"/>
      <c r="I288" s="317"/>
      <c r="J288" s="317"/>
      <c r="K288" s="317"/>
      <c r="L288" s="317"/>
      <c r="M288" s="317"/>
      <c r="N288" s="317"/>
      <c r="O288" s="317"/>
      <c r="P288" s="317"/>
      <c r="Q288" s="317"/>
      <c r="R288" s="317"/>
      <c r="S288" s="317"/>
      <c r="T288" s="317"/>
      <c r="U288" s="317"/>
      <c r="V288" s="317"/>
      <c r="W288" s="317"/>
      <c r="X288" s="317"/>
      <c r="Y288" s="317"/>
      <c r="Z288" s="317"/>
    </row>
    <row r="289" spans="1:26" ht="16" x14ac:dyDescent="0.2">
      <c r="A289" s="317"/>
      <c r="B289" s="317"/>
      <c r="C289" s="317"/>
      <c r="D289" s="317"/>
      <c r="E289" s="317"/>
      <c r="F289" s="317"/>
      <c r="G289" s="317"/>
      <c r="H289" s="317"/>
      <c r="I289" s="317"/>
      <c r="J289" s="317"/>
      <c r="K289" s="317"/>
      <c r="L289" s="317"/>
      <c r="M289" s="317"/>
      <c r="N289" s="317"/>
      <c r="O289" s="317"/>
      <c r="P289" s="317"/>
      <c r="Q289" s="317"/>
      <c r="R289" s="317"/>
      <c r="S289" s="317"/>
      <c r="T289" s="317"/>
      <c r="U289" s="317"/>
      <c r="V289" s="317"/>
      <c r="W289" s="317"/>
      <c r="X289" s="317"/>
      <c r="Y289" s="317"/>
      <c r="Z289" s="317"/>
    </row>
    <row r="290" spans="1:26" ht="16" x14ac:dyDescent="0.2">
      <c r="A290" s="317"/>
      <c r="B290" s="317"/>
      <c r="C290" s="317"/>
      <c r="D290" s="317"/>
      <c r="E290" s="317"/>
      <c r="F290" s="317"/>
      <c r="G290" s="317"/>
      <c r="H290" s="317"/>
      <c r="I290" s="317"/>
      <c r="J290" s="317"/>
      <c r="K290" s="317"/>
      <c r="L290" s="317"/>
      <c r="M290" s="317"/>
      <c r="N290" s="317"/>
      <c r="O290" s="317"/>
      <c r="P290" s="317"/>
      <c r="Q290" s="317"/>
      <c r="R290" s="317"/>
      <c r="S290" s="317"/>
      <c r="T290" s="317"/>
      <c r="U290" s="317"/>
      <c r="V290" s="317"/>
      <c r="W290" s="317"/>
      <c r="X290" s="317"/>
      <c r="Y290" s="317"/>
      <c r="Z290" s="317"/>
    </row>
    <row r="291" spans="1:26" ht="16" x14ac:dyDescent="0.2">
      <c r="A291" s="317"/>
      <c r="B291" s="317"/>
      <c r="C291" s="317"/>
      <c r="D291" s="317"/>
      <c r="E291" s="317"/>
      <c r="F291" s="317"/>
      <c r="G291" s="317"/>
      <c r="H291" s="317"/>
      <c r="I291" s="317"/>
      <c r="J291" s="317"/>
      <c r="K291" s="317"/>
      <c r="L291" s="317"/>
      <c r="M291" s="317"/>
      <c r="N291" s="317"/>
      <c r="O291" s="317"/>
      <c r="P291" s="317"/>
      <c r="Q291" s="317"/>
      <c r="R291" s="317"/>
      <c r="S291" s="317"/>
      <c r="T291" s="317"/>
      <c r="U291" s="317"/>
      <c r="V291" s="317"/>
      <c r="W291" s="317"/>
      <c r="X291" s="317"/>
      <c r="Y291" s="317"/>
      <c r="Z291" s="317"/>
    </row>
    <row r="292" spans="1:26" ht="16" x14ac:dyDescent="0.2">
      <c r="A292" s="317"/>
      <c r="B292" s="317"/>
      <c r="C292" s="317"/>
      <c r="D292" s="317"/>
      <c r="E292" s="317"/>
      <c r="F292" s="317"/>
      <c r="G292" s="317"/>
      <c r="H292" s="317"/>
      <c r="I292" s="317"/>
      <c r="J292" s="317"/>
      <c r="K292" s="317"/>
      <c r="L292" s="317"/>
      <c r="M292" s="317"/>
      <c r="N292" s="317"/>
      <c r="O292" s="317"/>
      <c r="P292" s="317"/>
      <c r="Q292" s="317"/>
      <c r="R292" s="317"/>
      <c r="S292" s="317"/>
      <c r="T292" s="317"/>
      <c r="U292" s="317"/>
      <c r="V292" s="317"/>
      <c r="W292" s="317"/>
      <c r="X292" s="317"/>
      <c r="Y292" s="317"/>
      <c r="Z292" s="317"/>
    </row>
    <row r="293" spans="1:26" ht="16" x14ac:dyDescent="0.2">
      <c r="A293" s="317"/>
      <c r="B293" s="317"/>
      <c r="C293" s="317"/>
      <c r="D293" s="317"/>
      <c r="E293" s="317"/>
      <c r="F293" s="317"/>
      <c r="G293" s="317"/>
      <c r="H293" s="317"/>
      <c r="I293" s="317"/>
      <c r="J293" s="317"/>
      <c r="K293" s="317"/>
      <c r="L293" s="317"/>
      <c r="M293" s="317"/>
      <c r="N293" s="317"/>
      <c r="O293" s="317"/>
      <c r="P293" s="317"/>
      <c r="Q293" s="317"/>
      <c r="R293" s="317"/>
      <c r="S293" s="317"/>
      <c r="T293" s="317"/>
      <c r="U293" s="317"/>
      <c r="V293" s="317"/>
      <c r="W293" s="317"/>
      <c r="X293" s="317"/>
      <c r="Y293" s="317"/>
      <c r="Z293" s="317"/>
    </row>
    <row r="294" spans="1:26" ht="16" x14ac:dyDescent="0.2">
      <c r="A294" s="317"/>
      <c r="B294" s="317"/>
      <c r="C294" s="317"/>
      <c r="D294" s="317"/>
      <c r="E294" s="317"/>
      <c r="F294" s="317"/>
      <c r="G294" s="317"/>
      <c r="H294" s="317"/>
      <c r="I294" s="317"/>
      <c r="J294" s="317"/>
      <c r="K294" s="317"/>
      <c r="L294" s="317"/>
      <c r="M294" s="317"/>
      <c r="N294" s="317"/>
      <c r="O294" s="317"/>
      <c r="P294" s="317"/>
      <c r="Q294" s="317"/>
      <c r="R294" s="317"/>
      <c r="S294" s="317"/>
      <c r="T294" s="317"/>
      <c r="U294" s="317"/>
      <c r="V294" s="317"/>
      <c r="W294" s="317"/>
      <c r="X294" s="317"/>
      <c r="Y294" s="317"/>
      <c r="Z294" s="317"/>
    </row>
    <row r="295" spans="1:26" ht="16" x14ac:dyDescent="0.2">
      <c r="A295" s="317"/>
      <c r="B295" s="317"/>
      <c r="C295" s="317"/>
      <c r="D295" s="317"/>
      <c r="E295" s="317"/>
      <c r="F295" s="317"/>
      <c r="G295" s="317"/>
      <c r="H295" s="317"/>
      <c r="I295" s="317"/>
      <c r="J295" s="317"/>
      <c r="K295" s="317"/>
      <c r="L295" s="317"/>
      <c r="M295" s="317"/>
      <c r="N295" s="317"/>
      <c r="O295" s="317"/>
      <c r="P295" s="317"/>
      <c r="Q295" s="317"/>
      <c r="R295" s="317"/>
      <c r="S295" s="317"/>
      <c r="T295" s="317"/>
      <c r="U295" s="317"/>
      <c r="V295" s="317"/>
      <c r="W295" s="317"/>
      <c r="X295" s="317"/>
      <c r="Y295" s="317"/>
      <c r="Z295" s="317"/>
    </row>
    <row r="296" spans="1:26" ht="16" x14ac:dyDescent="0.2">
      <c r="A296" s="317"/>
      <c r="B296" s="317"/>
      <c r="C296" s="317"/>
      <c r="D296" s="317"/>
      <c r="E296" s="317"/>
      <c r="F296" s="317"/>
      <c r="G296" s="317"/>
      <c r="H296" s="317"/>
      <c r="I296" s="317"/>
      <c r="J296" s="317"/>
      <c r="K296" s="317"/>
      <c r="L296" s="317"/>
      <c r="M296" s="317"/>
      <c r="N296" s="317"/>
      <c r="O296" s="317"/>
      <c r="P296" s="317"/>
      <c r="Q296" s="317"/>
      <c r="R296" s="317"/>
      <c r="S296" s="317"/>
      <c r="T296" s="317"/>
      <c r="U296" s="317"/>
      <c r="V296" s="317"/>
      <c r="W296" s="317"/>
      <c r="X296" s="317"/>
      <c r="Y296" s="317"/>
      <c r="Z296" s="317"/>
    </row>
    <row r="297" spans="1:26" ht="16" x14ac:dyDescent="0.2">
      <c r="A297" s="317"/>
      <c r="B297" s="317"/>
      <c r="C297" s="317"/>
      <c r="D297" s="317"/>
      <c r="E297" s="317"/>
      <c r="F297" s="317"/>
      <c r="G297" s="317"/>
      <c r="H297" s="317"/>
      <c r="I297" s="317"/>
      <c r="J297" s="317"/>
      <c r="K297" s="317"/>
      <c r="L297" s="317"/>
      <c r="M297" s="317"/>
      <c r="N297" s="317"/>
      <c r="O297" s="317"/>
      <c r="P297" s="317"/>
      <c r="Q297" s="317"/>
      <c r="R297" s="317"/>
      <c r="S297" s="317"/>
      <c r="T297" s="317"/>
      <c r="U297" s="317"/>
      <c r="V297" s="317"/>
      <c r="W297" s="317"/>
      <c r="X297" s="317"/>
      <c r="Y297" s="317"/>
      <c r="Z297" s="317"/>
    </row>
    <row r="298" spans="1:26" ht="16" x14ac:dyDescent="0.2">
      <c r="A298" s="317"/>
      <c r="B298" s="317"/>
      <c r="C298" s="317"/>
      <c r="D298" s="317"/>
      <c r="E298" s="317"/>
      <c r="F298" s="317"/>
      <c r="G298" s="317"/>
      <c r="H298" s="317"/>
      <c r="I298" s="317"/>
      <c r="J298" s="317"/>
      <c r="K298" s="317"/>
      <c r="L298" s="317"/>
      <c r="M298" s="317"/>
      <c r="N298" s="317"/>
      <c r="O298" s="317"/>
      <c r="P298" s="317"/>
      <c r="Q298" s="317"/>
      <c r="R298" s="317"/>
      <c r="S298" s="317"/>
      <c r="T298" s="317"/>
      <c r="U298" s="317"/>
      <c r="V298" s="317"/>
      <c r="W298" s="317"/>
      <c r="X298" s="317"/>
      <c r="Y298" s="317"/>
      <c r="Z298" s="317"/>
    </row>
    <row r="299" spans="1:26" ht="16" x14ac:dyDescent="0.2">
      <c r="A299" s="317"/>
      <c r="B299" s="317"/>
      <c r="C299" s="317"/>
      <c r="D299" s="317"/>
      <c r="E299" s="317"/>
      <c r="F299" s="317"/>
      <c r="G299" s="317"/>
      <c r="H299" s="317"/>
      <c r="I299" s="317"/>
      <c r="J299" s="317"/>
      <c r="K299" s="317"/>
      <c r="L299" s="317"/>
      <c r="M299" s="317"/>
      <c r="N299" s="317"/>
      <c r="O299" s="317"/>
      <c r="P299" s="317"/>
      <c r="Q299" s="317"/>
      <c r="R299" s="317"/>
      <c r="S299" s="317"/>
      <c r="T299" s="317"/>
      <c r="U299" s="317"/>
      <c r="V299" s="317"/>
      <c r="W299" s="317"/>
      <c r="X299" s="317"/>
      <c r="Y299" s="317"/>
      <c r="Z299" s="317"/>
    </row>
    <row r="300" spans="1:26" ht="16" x14ac:dyDescent="0.2">
      <c r="A300" s="317"/>
      <c r="B300" s="317"/>
      <c r="C300" s="317"/>
      <c r="D300" s="317"/>
      <c r="E300" s="317"/>
      <c r="F300" s="317"/>
      <c r="G300" s="317"/>
      <c r="H300" s="317"/>
      <c r="I300" s="317"/>
      <c r="J300" s="317"/>
      <c r="K300" s="317"/>
      <c r="L300" s="317"/>
      <c r="M300" s="317"/>
      <c r="N300" s="317"/>
      <c r="O300" s="317"/>
      <c r="P300" s="317"/>
      <c r="Q300" s="317"/>
      <c r="R300" s="317"/>
      <c r="S300" s="317"/>
      <c r="T300" s="317"/>
      <c r="U300" s="317"/>
      <c r="V300" s="317"/>
      <c r="W300" s="317"/>
      <c r="X300" s="317"/>
      <c r="Y300" s="317"/>
      <c r="Z300" s="317"/>
    </row>
    <row r="301" spans="1:26" ht="16" x14ac:dyDescent="0.2">
      <c r="A301" s="317"/>
      <c r="B301" s="317"/>
      <c r="C301" s="317"/>
      <c r="D301" s="317"/>
      <c r="E301" s="317"/>
      <c r="F301" s="317"/>
      <c r="G301" s="317"/>
      <c r="H301" s="317"/>
      <c r="I301" s="317"/>
      <c r="J301" s="317"/>
      <c r="K301" s="317"/>
      <c r="L301" s="317"/>
      <c r="M301" s="317"/>
      <c r="N301" s="317"/>
      <c r="O301" s="317"/>
      <c r="P301" s="317"/>
      <c r="Q301" s="317"/>
      <c r="R301" s="317"/>
      <c r="S301" s="317"/>
      <c r="T301" s="317"/>
      <c r="U301" s="317"/>
      <c r="V301" s="317"/>
      <c r="W301" s="317"/>
      <c r="X301" s="317"/>
      <c r="Y301" s="317"/>
      <c r="Z301" s="317"/>
    </row>
    <row r="302" spans="1:26" ht="16" x14ac:dyDescent="0.2">
      <c r="A302" s="317"/>
      <c r="B302" s="317"/>
      <c r="C302" s="317"/>
      <c r="D302" s="317"/>
      <c r="E302" s="317"/>
      <c r="F302" s="317"/>
      <c r="G302" s="317"/>
      <c r="H302" s="317"/>
      <c r="I302" s="317"/>
      <c r="J302" s="317"/>
      <c r="K302" s="317"/>
      <c r="L302" s="317"/>
      <c r="M302" s="317"/>
      <c r="N302" s="317"/>
      <c r="O302" s="317"/>
      <c r="P302" s="317"/>
      <c r="Q302" s="317"/>
      <c r="R302" s="317"/>
      <c r="S302" s="317"/>
      <c r="T302" s="317"/>
      <c r="U302" s="317"/>
      <c r="V302" s="317"/>
      <c r="W302" s="317"/>
      <c r="X302" s="317"/>
      <c r="Y302" s="317"/>
      <c r="Z302" s="317"/>
    </row>
    <row r="303" spans="1:26" ht="16" x14ac:dyDescent="0.2">
      <c r="A303" s="317"/>
      <c r="B303" s="317"/>
      <c r="C303" s="317"/>
      <c r="D303" s="317"/>
      <c r="E303" s="317"/>
      <c r="F303" s="317"/>
      <c r="G303" s="317"/>
      <c r="H303" s="317"/>
      <c r="I303" s="317"/>
      <c r="J303" s="317"/>
      <c r="K303" s="317"/>
      <c r="L303" s="317"/>
      <c r="M303" s="317"/>
      <c r="N303" s="317"/>
      <c r="O303" s="317"/>
      <c r="P303" s="317"/>
      <c r="Q303" s="317"/>
      <c r="R303" s="317"/>
      <c r="S303" s="317"/>
      <c r="T303" s="317"/>
      <c r="U303" s="317"/>
      <c r="V303" s="317"/>
      <c r="W303" s="317"/>
      <c r="X303" s="317"/>
      <c r="Y303" s="317"/>
      <c r="Z303" s="317"/>
    </row>
    <row r="304" spans="1:26" ht="16" x14ac:dyDescent="0.2">
      <c r="A304" s="317"/>
      <c r="B304" s="317"/>
      <c r="C304" s="317"/>
      <c r="D304" s="317"/>
      <c r="E304" s="317"/>
      <c r="F304" s="317"/>
      <c r="G304" s="317"/>
      <c r="H304" s="317"/>
      <c r="I304" s="317"/>
      <c r="J304" s="317"/>
      <c r="K304" s="317"/>
      <c r="L304" s="317"/>
      <c r="M304" s="317"/>
      <c r="N304" s="317"/>
      <c r="O304" s="317"/>
      <c r="P304" s="317"/>
      <c r="Q304" s="317"/>
      <c r="R304" s="317"/>
      <c r="S304" s="317"/>
      <c r="T304" s="317"/>
      <c r="U304" s="317"/>
      <c r="V304" s="317"/>
      <c r="W304" s="317"/>
      <c r="X304" s="317"/>
      <c r="Y304" s="317"/>
      <c r="Z304" s="317"/>
    </row>
    <row r="305" spans="1:26" ht="16" x14ac:dyDescent="0.2">
      <c r="A305" s="317"/>
      <c r="B305" s="317"/>
      <c r="C305" s="317"/>
      <c r="D305" s="317"/>
      <c r="E305" s="317"/>
      <c r="F305" s="317"/>
      <c r="G305" s="317"/>
      <c r="H305" s="317"/>
      <c r="I305" s="317"/>
      <c r="J305" s="317"/>
      <c r="K305" s="317"/>
      <c r="L305" s="317"/>
      <c r="M305" s="317"/>
      <c r="N305" s="317"/>
      <c r="O305" s="317"/>
      <c r="P305" s="317"/>
      <c r="Q305" s="317"/>
      <c r="R305" s="317"/>
      <c r="S305" s="317"/>
      <c r="T305" s="317"/>
      <c r="U305" s="317"/>
      <c r="V305" s="317"/>
      <c r="W305" s="317"/>
      <c r="X305" s="317"/>
      <c r="Y305" s="317"/>
      <c r="Z305" s="317"/>
    </row>
    <row r="306" spans="1:26" ht="16" x14ac:dyDescent="0.2">
      <c r="A306" s="317"/>
      <c r="B306" s="317"/>
      <c r="C306" s="317"/>
      <c r="D306" s="317"/>
      <c r="E306" s="317"/>
      <c r="F306" s="317"/>
      <c r="G306" s="317"/>
      <c r="H306" s="317"/>
      <c r="I306" s="317"/>
      <c r="J306" s="317"/>
      <c r="K306" s="317"/>
      <c r="L306" s="317"/>
      <c r="M306" s="317"/>
      <c r="N306" s="317"/>
      <c r="O306" s="317"/>
      <c r="P306" s="317"/>
      <c r="Q306" s="317"/>
      <c r="R306" s="317"/>
      <c r="S306" s="317"/>
      <c r="T306" s="317"/>
      <c r="U306" s="317"/>
      <c r="V306" s="317"/>
      <c r="W306" s="317"/>
      <c r="X306" s="317"/>
      <c r="Y306" s="317"/>
      <c r="Z306" s="317"/>
    </row>
    <row r="307" spans="1:26" ht="16" x14ac:dyDescent="0.2">
      <c r="A307" s="317"/>
      <c r="B307" s="317"/>
      <c r="C307" s="317"/>
      <c r="D307" s="317"/>
      <c r="E307" s="317"/>
      <c r="F307" s="317"/>
      <c r="G307" s="317"/>
      <c r="H307" s="317"/>
      <c r="I307" s="317"/>
      <c r="J307" s="317"/>
      <c r="K307" s="317"/>
      <c r="L307" s="317"/>
      <c r="M307" s="317"/>
      <c r="N307" s="317"/>
      <c r="O307" s="317"/>
      <c r="P307" s="317"/>
      <c r="Q307" s="317"/>
      <c r="R307" s="317"/>
      <c r="S307" s="317"/>
      <c r="T307" s="317"/>
      <c r="U307" s="317"/>
      <c r="V307" s="317"/>
      <c r="W307" s="317"/>
      <c r="X307" s="317"/>
      <c r="Y307" s="317"/>
      <c r="Z307" s="317"/>
    </row>
    <row r="308" spans="1:26" ht="16" x14ac:dyDescent="0.2">
      <c r="A308" s="317"/>
      <c r="B308" s="317"/>
      <c r="C308" s="317"/>
      <c r="D308" s="317"/>
      <c r="E308" s="317"/>
      <c r="F308" s="317"/>
      <c r="G308" s="317"/>
      <c r="H308" s="317"/>
      <c r="I308" s="317"/>
      <c r="J308" s="317"/>
      <c r="K308" s="317"/>
      <c r="L308" s="317"/>
      <c r="M308" s="317"/>
      <c r="N308" s="317"/>
      <c r="O308" s="317"/>
      <c r="P308" s="317"/>
      <c r="Q308" s="317"/>
      <c r="R308" s="317"/>
      <c r="S308" s="317"/>
      <c r="T308" s="317"/>
      <c r="U308" s="317"/>
      <c r="V308" s="317"/>
      <c r="W308" s="317"/>
      <c r="X308" s="317"/>
      <c r="Y308" s="317"/>
      <c r="Z308" s="317"/>
    </row>
    <row r="309" spans="1:26" ht="16" x14ac:dyDescent="0.2">
      <c r="A309" s="317"/>
      <c r="B309" s="317"/>
      <c r="C309" s="317"/>
      <c r="D309" s="317"/>
      <c r="E309" s="317"/>
      <c r="F309" s="317"/>
      <c r="G309" s="317"/>
      <c r="H309" s="317"/>
      <c r="I309" s="317"/>
      <c r="J309" s="317"/>
      <c r="K309" s="317"/>
      <c r="L309" s="317"/>
      <c r="M309" s="317"/>
      <c r="N309" s="317"/>
      <c r="O309" s="317"/>
      <c r="P309" s="317"/>
      <c r="Q309" s="317"/>
      <c r="R309" s="317"/>
      <c r="S309" s="317"/>
      <c r="T309" s="317"/>
      <c r="U309" s="317"/>
      <c r="V309" s="317"/>
      <c r="W309" s="317"/>
      <c r="X309" s="317"/>
      <c r="Y309" s="317"/>
      <c r="Z309" s="317"/>
    </row>
    <row r="310" spans="1:26" ht="16" x14ac:dyDescent="0.2">
      <c r="A310" s="317"/>
      <c r="B310" s="317"/>
      <c r="C310" s="317"/>
      <c r="D310" s="317"/>
      <c r="E310" s="317"/>
      <c r="F310" s="317"/>
      <c r="G310" s="317"/>
      <c r="H310" s="317"/>
      <c r="I310" s="317"/>
      <c r="J310" s="317"/>
      <c r="K310" s="317"/>
      <c r="L310" s="317"/>
      <c r="M310" s="317"/>
      <c r="N310" s="317"/>
      <c r="O310" s="317"/>
      <c r="P310" s="317"/>
      <c r="Q310" s="317"/>
      <c r="R310" s="317"/>
      <c r="S310" s="317"/>
      <c r="T310" s="317"/>
      <c r="U310" s="317"/>
      <c r="V310" s="317"/>
      <c r="W310" s="317"/>
      <c r="X310" s="317"/>
      <c r="Y310" s="317"/>
      <c r="Z310" s="317"/>
    </row>
    <row r="311" spans="1:26" ht="16" x14ac:dyDescent="0.2">
      <c r="A311" s="317"/>
      <c r="B311" s="317"/>
      <c r="C311" s="317"/>
      <c r="D311" s="317"/>
      <c r="E311" s="317"/>
      <c r="F311" s="317"/>
      <c r="G311" s="317"/>
      <c r="H311" s="317"/>
      <c r="I311" s="317"/>
      <c r="J311" s="317"/>
      <c r="K311" s="317"/>
      <c r="L311" s="317"/>
      <c r="M311" s="317"/>
      <c r="N311" s="317"/>
      <c r="O311" s="317"/>
      <c r="P311" s="317"/>
      <c r="Q311" s="317"/>
      <c r="R311" s="317"/>
      <c r="S311" s="317"/>
      <c r="T311" s="317"/>
      <c r="U311" s="317"/>
      <c r="V311" s="317"/>
      <c r="W311" s="317"/>
      <c r="X311" s="317"/>
      <c r="Y311" s="317"/>
      <c r="Z311" s="317"/>
    </row>
    <row r="312" spans="1:26" ht="16" x14ac:dyDescent="0.2">
      <c r="A312" s="317"/>
      <c r="B312" s="317"/>
      <c r="C312" s="317"/>
      <c r="D312" s="317"/>
      <c r="E312" s="317"/>
      <c r="F312" s="317"/>
      <c r="G312" s="317"/>
      <c r="H312" s="317"/>
      <c r="I312" s="317"/>
      <c r="J312" s="317"/>
      <c r="K312" s="317"/>
      <c r="L312" s="317"/>
      <c r="M312" s="317"/>
      <c r="N312" s="317"/>
      <c r="O312" s="317"/>
      <c r="P312" s="317"/>
      <c r="Q312" s="317"/>
      <c r="R312" s="317"/>
      <c r="S312" s="317"/>
      <c r="T312" s="317"/>
      <c r="U312" s="317"/>
      <c r="V312" s="317"/>
      <c r="W312" s="317"/>
      <c r="X312" s="317"/>
      <c r="Y312" s="317"/>
      <c r="Z312" s="317"/>
    </row>
    <row r="313" spans="1:26" ht="16" x14ac:dyDescent="0.2">
      <c r="A313" s="317"/>
      <c r="B313" s="317"/>
      <c r="C313" s="317"/>
      <c r="D313" s="317"/>
      <c r="E313" s="317"/>
      <c r="F313" s="317"/>
      <c r="G313" s="317"/>
      <c r="H313" s="317"/>
      <c r="I313" s="317"/>
      <c r="J313" s="317"/>
      <c r="K313" s="317"/>
      <c r="L313" s="317"/>
      <c r="M313" s="317"/>
      <c r="N313" s="317"/>
      <c r="O313" s="317"/>
      <c r="P313" s="317"/>
      <c r="Q313" s="317"/>
      <c r="R313" s="317"/>
      <c r="S313" s="317"/>
      <c r="T313" s="317"/>
      <c r="U313" s="317"/>
      <c r="V313" s="317"/>
      <c r="W313" s="317"/>
      <c r="X313" s="317"/>
      <c r="Y313" s="317"/>
      <c r="Z313" s="317"/>
    </row>
    <row r="314" spans="1:26" ht="16" x14ac:dyDescent="0.2">
      <c r="A314" s="317"/>
      <c r="B314" s="317"/>
      <c r="C314" s="317"/>
      <c r="D314" s="317"/>
      <c r="E314" s="317"/>
      <c r="F314" s="317"/>
      <c r="G314" s="317"/>
      <c r="H314" s="317"/>
      <c r="I314" s="317"/>
      <c r="J314" s="317"/>
      <c r="K314" s="317"/>
      <c r="L314" s="317"/>
      <c r="M314" s="317"/>
      <c r="N314" s="317"/>
      <c r="O314" s="317"/>
      <c r="P314" s="317"/>
      <c r="Q314" s="317"/>
      <c r="R314" s="317"/>
      <c r="S314" s="317"/>
      <c r="T314" s="317"/>
      <c r="U314" s="317"/>
      <c r="V314" s="317"/>
      <c r="W314" s="317"/>
      <c r="X314" s="317"/>
      <c r="Y314" s="317"/>
      <c r="Z314" s="317"/>
    </row>
    <row r="315" spans="1:26" ht="16" x14ac:dyDescent="0.2">
      <c r="A315" s="317"/>
      <c r="B315" s="317"/>
      <c r="C315" s="317"/>
      <c r="D315" s="317"/>
      <c r="E315" s="317"/>
      <c r="F315" s="317"/>
      <c r="G315" s="317"/>
      <c r="H315" s="317"/>
      <c r="I315" s="317"/>
      <c r="J315" s="317"/>
      <c r="K315" s="317"/>
      <c r="L315" s="317"/>
      <c r="M315" s="317"/>
      <c r="N315" s="317"/>
      <c r="O315" s="317"/>
      <c r="P315" s="317"/>
      <c r="Q315" s="317"/>
      <c r="R315" s="317"/>
      <c r="S315" s="317"/>
      <c r="T315" s="317"/>
      <c r="U315" s="317"/>
      <c r="V315" s="317"/>
      <c r="W315" s="317"/>
      <c r="X315" s="317"/>
      <c r="Y315" s="317"/>
      <c r="Z315" s="317"/>
    </row>
    <row r="316" spans="1:26" ht="16" x14ac:dyDescent="0.2">
      <c r="A316" s="317"/>
      <c r="B316" s="317"/>
      <c r="C316" s="317"/>
      <c r="D316" s="317"/>
      <c r="E316" s="317"/>
      <c r="F316" s="317"/>
      <c r="G316" s="317"/>
      <c r="H316" s="317"/>
      <c r="I316" s="317"/>
      <c r="J316" s="317"/>
      <c r="K316" s="317"/>
      <c r="L316" s="317"/>
      <c r="M316" s="317"/>
      <c r="N316" s="317"/>
      <c r="O316" s="317"/>
      <c r="P316" s="317"/>
      <c r="Q316" s="317"/>
      <c r="R316" s="317"/>
      <c r="S316" s="317"/>
      <c r="T316" s="317"/>
      <c r="U316" s="317"/>
      <c r="V316" s="317"/>
      <c r="W316" s="317"/>
      <c r="X316" s="317"/>
      <c r="Y316" s="317"/>
      <c r="Z316" s="317"/>
    </row>
    <row r="317" spans="1:26" ht="16" x14ac:dyDescent="0.2">
      <c r="A317" s="317"/>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row>
    <row r="318" spans="1:26" ht="16" x14ac:dyDescent="0.2">
      <c r="A318" s="317"/>
      <c r="B318" s="317"/>
      <c r="C318" s="317"/>
      <c r="D318" s="317"/>
      <c r="E318" s="317"/>
      <c r="F318" s="317"/>
      <c r="G318" s="317"/>
      <c r="H318" s="317"/>
      <c r="I318" s="317"/>
      <c r="J318" s="317"/>
      <c r="K318" s="317"/>
      <c r="L318" s="317"/>
      <c r="M318" s="317"/>
      <c r="N318" s="317"/>
      <c r="O318" s="317"/>
      <c r="P318" s="317"/>
      <c r="Q318" s="317"/>
      <c r="R318" s="317"/>
      <c r="S318" s="317"/>
      <c r="T318" s="317"/>
      <c r="U318" s="317"/>
      <c r="V318" s="317"/>
      <c r="W318" s="317"/>
      <c r="X318" s="317"/>
      <c r="Y318" s="317"/>
      <c r="Z318" s="317"/>
    </row>
    <row r="319" spans="1:26" ht="16" x14ac:dyDescent="0.2">
      <c r="A319" s="317"/>
      <c r="B319" s="317"/>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row>
    <row r="320" spans="1:26" ht="16" x14ac:dyDescent="0.2">
      <c r="A320" s="317"/>
      <c r="B320" s="317"/>
      <c r="C320" s="317"/>
      <c r="D320" s="317"/>
      <c r="E320" s="317"/>
      <c r="F320" s="317"/>
      <c r="G320" s="317"/>
      <c r="H320" s="317"/>
      <c r="I320" s="317"/>
      <c r="J320" s="317"/>
      <c r="K320" s="317"/>
      <c r="L320" s="317"/>
      <c r="M320" s="317"/>
      <c r="N320" s="317"/>
      <c r="O320" s="317"/>
      <c r="P320" s="317"/>
      <c r="Q320" s="317"/>
      <c r="R320" s="317"/>
      <c r="S320" s="317"/>
      <c r="T320" s="317"/>
      <c r="U320" s="317"/>
      <c r="V320" s="317"/>
      <c r="W320" s="317"/>
      <c r="X320" s="317"/>
      <c r="Y320" s="317"/>
      <c r="Z320" s="317"/>
    </row>
    <row r="321" spans="1:26" ht="16" x14ac:dyDescent="0.2">
      <c r="A321" s="317"/>
      <c r="B321" s="317"/>
      <c r="C321" s="317"/>
      <c r="D321" s="317"/>
      <c r="E321" s="317"/>
      <c r="F321" s="317"/>
      <c r="G321" s="317"/>
      <c r="H321" s="317"/>
      <c r="I321" s="317"/>
      <c r="J321" s="317"/>
      <c r="K321" s="317"/>
      <c r="L321" s="317"/>
      <c r="M321" s="317"/>
      <c r="N321" s="317"/>
      <c r="O321" s="317"/>
      <c r="P321" s="317"/>
      <c r="Q321" s="317"/>
      <c r="R321" s="317"/>
      <c r="S321" s="317"/>
      <c r="T321" s="317"/>
      <c r="U321" s="317"/>
      <c r="V321" s="317"/>
      <c r="W321" s="317"/>
      <c r="X321" s="317"/>
      <c r="Y321" s="317"/>
      <c r="Z321" s="317"/>
    </row>
    <row r="322" spans="1:26" ht="16" x14ac:dyDescent="0.2">
      <c r="A322" s="317"/>
      <c r="B322" s="317"/>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row>
    <row r="323" spans="1:26" ht="16" x14ac:dyDescent="0.2">
      <c r="A323" s="317"/>
      <c r="B323" s="317"/>
      <c r="C323" s="317"/>
      <c r="D323" s="317"/>
      <c r="E323" s="317"/>
      <c r="F323" s="317"/>
      <c r="G323" s="317"/>
      <c r="H323" s="317"/>
      <c r="I323" s="317"/>
      <c r="J323" s="317"/>
      <c r="K323" s="317"/>
      <c r="L323" s="317"/>
      <c r="M323" s="317"/>
      <c r="N323" s="317"/>
      <c r="O323" s="317"/>
      <c r="P323" s="317"/>
      <c r="Q323" s="317"/>
      <c r="R323" s="317"/>
      <c r="S323" s="317"/>
      <c r="T323" s="317"/>
      <c r="U323" s="317"/>
      <c r="V323" s="317"/>
      <c r="W323" s="317"/>
      <c r="X323" s="317"/>
      <c r="Y323" s="317"/>
      <c r="Z323" s="317"/>
    </row>
    <row r="324" spans="1:26" ht="16" x14ac:dyDescent="0.2">
      <c r="A324" s="317"/>
      <c r="B324" s="317"/>
      <c r="C324" s="317"/>
      <c r="D324" s="317"/>
      <c r="E324" s="317"/>
      <c r="F324" s="317"/>
      <c r="G324" s="317"/>
      <c r="H324" s="317"/>
      <c r="I324" s="317"/>
      <c r="J324" s="317"/>
      <c r="K324" s="317"/>
      <c r="L324" s="317"/>
      <c r="M324" s="317"/>
      <c r="N324" s="317"/>
      <c r="O324" s="317"/>
      <c r="P324" s="317"/>
      <c r="Q324" s="317"/>
      <c r="R324" s="317"/>
      <c r="S324" s="317"/>
      <c r="T324" s="317"/>
      <c r="U324" s="317"/>
      <c r="V324" s="317"/>
      <c r="W324" s="317"/>
      <c r="X324" s="317"/>
      <c r="Y324" s="317"/>
      <c r="Z324" s="317"/>
    </row>
    <row r="325" spans="1:26" ht="16" x14ac:dyDescent="0.2">
      <c r="A325" s="317"/>
      <c r="B325" s="317"/>
      <c r="C325" s="317"/>
      <c r="D325" s="317"/>
      <c r="E325" s="317"/>
      <c r="F325" s="317"/>
      <c r="G325" s="317"/>
      <c r="H325" s="317"/>
      <c r="I325" s="317"/>
      <c r="J325" s="317"/>
      <c r="K325" s="317"/>
      <c r="L325" s="317"/>
      <c r="M325" s="317"/>
      <c r="N325" s="317"/>
      <c r="O325" s="317"/>
      <c r="P325" s="317"/>
      <c r="Q325" s="317"/>
      <c r="R325" s="317"/>
      <c r="S325" s="317"/>
      <c r="T325" s="317"/>
      <c r="U325" s="317"/>
      <c r="V325" s="317"/>
      <c r="W325" s="317"/>
      <c r="X325" s="317"/>
      <c r="Y325" s="317"/>
      <c r="Z325" s="317"/>
    </row>
    <row r="326" spans="1:26" ht="16" x14ac:dyDescent="0.2">
      <c r="A326" s="317"/>
      <c r="B326" s="317"/>
      <c r="C326" s="317"/>
      <c r="D326" s="317"/>
      <c r="E326" s="317"/>
      <c r="F326" s="317"/>
      <c r="G326" s="317"/>
      <c r="H326" s="317"/>
      <c r="I326" s="317"/>
      <c r="J326" s="317"/>
      <c r="K326" s="317"/>
      <c r="L326" s="317"/>
      <c r="M326" s="317"/>
      <c r="N326" s="317"/>
      <c r="O326" s="317"/>
      <c r="P326" s="317"/>
      <c r="Q326" s="317"/>
      <c r="R326" s="317"/>
      <c r="S326" s="317"/>
      <c r="T326" s="317"/>
      <c r="U326" s="317"/>
      <c r="V326" s="317"/>
      <c r="W326" s="317"/>
      <c r="X326" s="317"/>
      <c r="Y326" s="317"/>
      <c r="Z326" s="317"/>
    </row>
    <row r="327" spans="1:26" ht="16" x14ac:dyDescent="0.2">
      <c r="A327" s="317"/>
      <c r="B327" s="317"/>
      <c r="C327" s="317"/>
      <c r="D327" s="317"/>
      <c r="E327" s="317"/>
      <c r="F327" s="317"/>
      <c r="G327" s="317"/>
      <c r="H327" s="317"/>
      <c r="I327" s="317"/>
      <c r="J327" s="317"/>
      <c r="K327" s="317"/>
      <c r="L327" s="317"/>
      <c r="M327" s="317"/>
      <c r="N327" s="317"/>
      <c r="O327" s="317"/>
      <c r="P327" s="317"/>
      <c r="Q327" s="317"/>
      <c r="R327" s="317"/>
      <c r="S327" s="317"/>
      <c r="T327" s="317"/>
      <c r="U327" s="317"/>
      <c r="V327" s="317"/>
      <c r="W327" s="317"/>
      <c r="X327" s="317"/>
      <c r="Y327" s="317"/>
      <c r="Z327" s="317"/>
    </row>
    <row r="328" spans="1:26" ht="16" x14ac:dyDescent="0.2">
      <c r="A328" s="317"/>
      <c r="B328" s="317"/>
      <c r="C328" s="317"/>
      <c r="D328" s="317"/>
      <c r="E328" s="317"/>
      <c r="F328" s="317"/>
      <c r="G328" s="317"/>
      <c r="H328" s="317"/>
      <c r="I328" s="317"/>
      <c r="J328" s="317"/>
      <c r="K328" s="317"/>
      <c r="L328" s="317"/>
      <c r="M328" s="317"/>
      <c r="N328" s="317"/>
      <c r="O328" s="317"/>
      <c r="P328" s="317"/>
      <c r="Q328" s="317"/>
      <c r="R328" s="317"/>
      <c r="S328" s="317"/>
      <c r="T328" s="317"/>
      <c r="U328" s="317"/>
      <c r="V328" s="317"/>
      <c r="W328" s="317"/>
      <c r="X328" s="317"/>
      <c r="Y328" s="317"/>
      <c r="Z328" s="317"/>
    </row>
    <row r="329" spans="1:26" ht="16" x14ac:dyDescent="0.2">
      <c r="A329" s="317"/>
      <c r="B329" s="317"/>
      <c r="C329" s="317"/>
      <c r="D329" s="317"/>
      <c r="E329" s="317"/>
      <c r="F329" s="317"/>
      <c r="G329" s="317"/>
      <c r="H329" s="317"/>
      <c r="I329" s="317"/>
      <c r="J329" s="317"/>
      <c r="K329" s="317"/>
      <c r="L329" s="317"/>
      <c r="M329" s="317"/>
      <c r="N329" s="317"/>
      <c r="O329" s="317"/>
      <c r="P329" s="317"/>
      <c r="Q329" s="317"/>
      <c r="R329" s="317"/>
      <c r="S329" s="317"/>
      <c r="T329" s="317"/>
      <c r="U329" s="317"/>
      <c r="V329" s="317"/>
      <c r="W329" s="317"/>
      <c r="X329" s="317"/>
      <c r="Y329" s="317"/>
      <c r="Z329" s="317"/>
    </row>
    <row r="330" spans="1:26" ht="16" x14ac:dyDescent="0.2">
      <c r="A330" s="317"/>
      <c r="B330" s="317"/>
      <c r="C330" s="317"/>
      <c r="D330" s="317"/>
      <c r="E330" s="317"/>
      <c r="F330" s="317"/>
      <c r="G330" s="317"/>
      <c r="H330" s="317"/>
      <c r="I330" s="317"/>
      <c r="J330" s="317"/>
      <c r="K330" s="317"/>
      <c r="L330" s="317"/>
      <c r="M330" s="317"/>
      <c r="N330" s="317"/>
      <c r="O330" s="317"/>
      <c r="P330" s="317"/>
      <c r="Q330" s="317"/>
      <c r="R330" s="317"/>
      <c r="S330" s="317"/>
      <c r="T330" s="317"/>
      <c r="U330" s="317"/>
      <c r="V330" s="317"/>
      <c r="W330" s="317"/>
      <c r="X330" s="317"/>
      <c r="Y330" s="317"/>
      <c r="Z330" s="317"/>
    </row>
    <row r="331" spans="1:26" ht="16" x14ac:dyDescent="0.2">
      <c r="A331" s="317"/>
      <c r="B331" s="317"/>
      <c r="C331" s="317"/>
      <c r="D331" s="317"/>
      <c r="E331" s="317"/>
      <c r="F331" s="317"/>
      <c r="G331" s="317"/>
      <c r="H331" s="317"/>
      <c r="I331" s="317"/>
      <c r="J331" s="317"/>
      <c r="K331" s="317"/>
      <c r="L331" s="317"/>
      <c r="M331" s="317"/>
      <c r="N331" s="317"/>
      <c r="O331" s="317"/>
      <c r="P331" s="317"/>
      <c r="Q331" s="317"/>
      <c r="R331" s="317"/>
      <c r="S331" s="317"/>
      <c r="T331" s="317"/>
      <c r="U331" s="317"/>
      <c r="V331" s="317"/>
      <c r="W331" s="317"/>
      <c r="X331" s="317"/>
      <c r="Y331" s="317"/>
      <c r="Z331" s="317"/>
    </row>
    <row r="332" spans="1:26" ht="16" x14ac:dyDescent="0.2">
      <c r="A332" s="317"/>
      <c r="B332" s="317"/>
      <c r="C332" s="317"/>
      <c r="D332" s="317"/>
      <c r="E332" s="317"/>
      <c r="F332" s="317"/>
      <c r="G332" s="317"/>
      <c r="H332" s="317"/>
      <c r="I332" s="317"/>
      <c r="J332" s="317"/>
      <c r="K332" s="317"/>
      <c r="L332" s="317"/>
      <c r="M332" s="317"/>
      <c r="N332" s="317"/>
      <c r="O332" s="317"/>
      <c r="P332" s="317"/>
      <c r="Q332" s="317"/>
      <c r="R332" s="317"/>
      <c r="S332" s="317"/>
      <c r="T332" s="317"/>
      <c r="U332" s="317"/>
      <c r="V332" s="317"/>
      <c r="W332" s="317"/>
      <c r="X332" s="317"/>
      <c r="Y332" s="317"/>
      <c r="Z332" s="317"/>
    </row>
    <row r="333" spans="1:26" ht="16" x14ac:dyDescent="0.2">
      <c r="A333" s="317"/>
      <c r="B333" s="317"/>
      <c r="C333" s="317"/>
      <c r="D333" s="317"/>
      <c r="E333" s="317"/>
      <c r="F333" s="317"/>
      <c r="G333" s="317"/>
      <c r="H333" s="317"/>
      <c r="I333" s="317"/>
      <c r="J333" s="317"/>
      <c r="K333" s="317"/>
      <c r="L333" s="317"/>
      <c r="M333" s="317"/>
      <c r="N333" s="317"/>
      <c r="O333" s="317"/>
      <c r="P333" s="317"/>
      <c r="Q333" s="317"/>
      <c r="R333" s="317"/>
      <c r="S333" s="317"/>
      <c r="T333" s="317"/>
      <c r="U333" s="317"/>
      <c r="V333" s="317"/>
      <c r="W333" s="317"/>
      <c r="X333" s="317"/>
      <c r="Y333" s="317"/>
      <c r="Z333" s="317"/>
    </row>
    <row r="334" spans="1:26" ht="16" x14ac:dyDescent="0.2">
      <c r="A334" s="317"/>
      <c r="B334" s="317"/>
      <c r="C334" s="317"/>
      <c r="D334" s="317"/>
      <c r="E334" s="317"/>
      <c r="F334" s="317"/>
      <c r="G334" s="317"/>
      <c r="H334" s="317"/>
      <c r="I334" s="317"/>
      <c r="J334" s="317"/>
      <c r="K334" s="317"/>
      <c r="L334" s="317"/>
      <c r="M334" s="317"/>
      <c r="N334" s="317"/>
      <c r="O334" s="317"/>
      <c r="P334" s="317"/>
      <c r="Q334" s="317"/>
      <c r="R334" s="317"/>
      <c r="S334" s="317"/>
      <c r="T334" s="317"/>
      <c r="U334" s="317"/>
      <c r="V334" s="317"/>
      <c r="W334" s="317"/>
      <c r="X334" s="317"/>
      <c r="Y334" s="317"/>
      <c r="Z334" s="317"/>
    </row>
    <row r="335" spans="1:26" ht="16" x14ac:dyDescent="0.2">
      <c r="A335" s="317"/>
      <c r="B335" s="317"/>
      <c r="C335" s="317"/>
      <c r="D335" s="317"/>
      <c r="E335" s="317"/>
      <c r="F335" s="317"/>
      <c r="G335" s="317"/>
      <c r="H335" s="317"/>
      <c r="I335" s="317"/>
      <c r="J335" s="317"/>
      <c r="K335" s="317"/>
      <c r="L335" s="317"/>
      <c r="M335" s="317"/>
      <c r="N335" s="317"/>
      <c r="O335" s="317"/>
      <c r="P335" s="317"/>
      <c r="Q335" s="317"/>
      <c r="R335" s="317"/>
      <c r="S335" s="317"/>
      <c r="T335" s="317"/>
      <c r="U335" s="317"/>
      <c r="V335" s="317"/>
      <c r="W335" s="317"/>
      <c r="X335" s="317"/>
      <c r="Y335" s="317"/>
      <c r="Z335" s="317"/>
    </row>
    <row r="336" spans="1:26" ht="16" x14ac:dyDescent="0.2">
      <c r="A336" s="317"/>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row>
    <row r="337" spans="1:26" ht="16" x14ac:dyDescent="0.2">
      <c r="A337" s="317"/>
      <c r="B337" s="317"/>
      <c r="C337" s="317"/>
      <c r="D337" s="317"/>
      <c r="E337" s="317"/>
      <c r="F337" s="317"/>
      <c r="G337" s="317"/>
      <c r="H337" s="317"/>
      <c r="I337" s="317"/>
      <c r="J337" s="317"/>
      <c r="K337" s="317"/>
      <c r="L337" s="317"/>
      <c r="M337" s="317"/>
      <c r="N337" s="317"/>
      <c r="O337" s="317"/>
      <c r="P337" s="317"/>
      <c r="Q337" s="317"/>
      <c r="R337" s="317"/>
      <c r="S337" s="317"/>
      <c r="T337" s="317"/>
      <c r="U337" s="317"/>
      <c r="V337" s="317"/>
      <c r="W337" s="317"/>
      <c r="X337" s="317"/>
      <c r="Y337" s="317"/>
      <c r="Z337" s="317"/>
    </row>
    <row r="338" spans="1:26" ht="16" x14ac:dyDescent="0.2">
      <c r="A338" s="317"/>
      <c r="B338" s="317"/>
      <c r="C338" s="317"/>
      <c r="D338" s="317"/>
      <c r="E338" s="317"/>
      <c r="F338" s="317"/>
      <c r="G338" s="317"/>
      <c r="H338" s="317"/>
      <c r="I338" s="317"/>
      <c r="J338" s="317"/>
      <c r="K338" s="317"/>
      <c r="L338" s="317"/>
      <c r="M338" s="317"/>
      <c r="N338" s="317"/>
      <c r="O338" s="317"/>
      <c r="P338" s="317"/>
      <c r="Q338" s="317"/>
      <c r="R338" s="317"/>
      <c r="S338" s="317"/>
      <c r="T338" s="317"/>
      <c r="U338" s="317"/>
      <c r="V338" s="317"/>
      <c r="W338" s="317"/>
      <c r="X338" s="317"/>
      <c r="Y338" s="317"/>
      <c r="Z338" s="317"/>
    </row>
    <row r="339" spans="1:26" ht="16" x14ac:dyDescent="0.2">
      <c r="A339" s="317"/>
      <c r="B339" s="317"/>
      <c r="C339" s="317"/>
      <c r="D339" s="317"/>
      <c r="E339" s="317"/>
      <c r="F339" s="317"/>
      <c r="G339" s="317"/>
      <c r="H339" s="317"/>
      <c r="I339" s="317"/>
      <c r="J339" s="317"/>
      <c r="K339" s="317"/>
      <c r="L339" s="317"/>
      <c r="M339" s="317"/>
      <c r="N339" s="317"/>
      <c r="O339" s="317"/>
      <c r="P339" s="317"/>
      <c r="Q339" s="317"/>
      <c r="R339" s="317"/>
      <c r="S339" s="317"/>
      <c r="T339" s="317"/>
      <c r="U339" s="317"/>
      <c r="V339" s="317"/>
      <c r="W339" s="317"/>
      <c r="X339" s="317"/>
      <c r="Y339" s="317"/>
      <c r="Z339" s="317"/>
    </row>
    <row r="340" spans="1:26" ht="16" x14ac:dyDescent="0.2">
      <c r="A340" s="317"/>
      <c r="B340" s="317"/>
      <c r="C340" s="317"/>
      <c r="D340" s="317"/>
      <c r="E340" s="317"/>
      <c r="F340" s="317"/>
      <c r="G340" s="317"/>
      <c r="H340" s="317"/>
      <c r="I340" s="317"/>
      <c r="J340" s="317"/>
      <c r="K340" s="317"/>
      <c r="L340" s="317"/>
      <c r="M340" s="317"/>
      <c r="N340" s="317"/>
      <c r="O340" s="317"/>
      <c r="P340" s="317"/>
      <c r="Q340" s="317"/>
      <c r="R340" s="317"/>
      <c r="S340" s="317"/>
      <c r="T340" s="317"/>
      <c r="U340" s="317"/>
      <c r="V340" s="317"/>
      <c r="W340" s="317"/>
      <c r="X340" s="317"/>
      <c r="Y340" s="317"/>
      <c r="Z340" s="317"/>
    </row>
    <row r="341" spans="1:26" ht="16" x14ac:dyDescent="0.2">
      <c r="A341" s="317"/>
      <c r="B341" s="317"/>
      <c r="C341" s="317"/>
      <c r="D341" s="317"/>
      <c r="E341" s="317"/>
      <c r="F341" s="317"/>
      <c r="G341" s="317"/>
      <c r="H341" s="317"/>
      <c r="I341" s="317"/>
      <c r="J341" s="317"/>
      <c r="K341" s="317"/>
      <c r="L341" s="317"/>
      <c r="M341" s="317"/>
      <c r="N341" s="317"/>
      <c r="O341" s="317"/>
      <c r="P341" s="317"/>
      <c r="Q341" s="317"/>
      <c r="R341" s="317"/>
      <c r="S341" s="317"/>
      <c r="T341" s="317"/>
      <c r="U341" s="317"/>
      <c r="V341" s="317"/>
      <c r="W341" s="317"/>
      <c r="X341" s="317"/>
      <c r="Y341" s="317"/>
      <c r="Z341" s="317"/>
    </row>
    <row r="342" spans="1:26" ht="16" x14ac:dyDescent="0.2">
      <c r="A342" s="317"/>
      <c r="B342" s="317"/>
      <c r="C342" s="317"/>
      <c r="D342" s="317"/>
      <c r="E342" s="317"/>
      <c r="F342" s="317"/>
      <c r="G342" s="317"/>
      <c r="H342" s="317"/>
      <c r="I342" s="317"/>
      <c r="J342" s="317"/>
      <c r="K342" s="317"/>
      <c r="L342" s="317"/>
      <c r="M342" s="317"/>
      <c r="N342" s="317"/>
      <c r="O342" s="317"/>
      <c r="P342" s="317"/>
      <c r="Q342" s="317"/>
      <c r="R342" s="317"/>
      <c r="S342" s="317"/>
      <c r="T342" s="317"/>
      <c r="U342" s="317"/>
      <c r="V342" s="317"/>
      <c r="W342" s="317"/>
      <c r="X342" s="317"/>
      <c r="Y342" s="317"/>
      <c r="Z342" s="317"/>
    </row>
    <row r="343" spans="1:26" ht="16" x14ac:dyDescent="0.2">
      <c r="A343" s="317"/>
      <c r="B343" s="317"/>
      <c r="C343" s="317"/>
      <c r="D343" s="317"/>
      <c r="E343" s="317"/>
      <c r="F343" s="317"/>
      <c r="G343" s="317"/>
      <c r="H343" s="317"/>
      <c r="I343" s="317"/>
      <c r="J343" s="317"/>
      <c r="K343" s="317"/>
      <c r="L343" s="317"/>
      <c r="M343" s="317"/>
      <c r="N343" s="317"/>
      <c r="O343" s="317"/>
      <c r="P343" s="317"/>
      <c r="Q343" s="317"/>
      <c r="R343" s="317"/>
      <c r="S343" s="317"/>
      <c r="T343" s="317"/>
      <c r="U343" s="317"/>
      <c r="V343" s="317"/>
      <c r="W343" s="317"/>
      <c r="X343" s="317"/>
      <c r="Y343" s="317"/>
      <c r="Z343" s="317"/>
    </row>
    <row r="344" spans="1:26" ht="16" x14ac:dyDescent="0.2">
      <c r="A344" s="317"/>
      <c r="B344" s="317"/>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row>
    <row r="345" spans="1:26" ht="16" x14ac:dyDescent="0.2">
      <c r="A345" s="317"/>
      <c r="B345" s="317"/>
      <c r="C345" s="317"/>
      <c r="D345" s="317"/>
      <c r="E345" s="317"/>
      <c r="F345" s="317"/>
      <c r="G345" s="317"/>
      <c r="H345" s="317"/>
      <c r="I345" s="317"/>
      <c r="J345" s="317"/>
      <c r="K345" s="317"/>
      <c r="L345" s="317"/>
      <c r="M345" s="317"/>
      <c r="N345" s="317"/>
      <c r="O345" s="317"/>
      <c r="P345" s="317"/>
      <c r="Q345" s="317"/>
      <c r="R345" s="317"/>
      <c r="S345" s="317"/>
      <c r="T345" s="317"/>
      <c r="U345" s="317"/>
      <c r="V345" s="317"/>
      <c r="W345" s="317"/>
      <c r="X345" s="317"/>
      <c r="Y345" s="317"/>
      <c r="Z345" s="317"/>
    </row>
    <row r="346" spans="1:26" ht="16" x14ac:dyDescent="0.2">
      <c r="A346" s="317"/>
      <c r="B346" s="317"/>
      <c r="C346" s="317"/>
      <c r="D346" s="317"/>
      <c r="E346" s="317"/>
      <c r="F346" s="317"/>
      <c r="G346" s="317"/>
      <c r="H346" s="317"/>
      <c r="I346" s="317"/>
      <c r="J346" s="317"/>
      <c r="K346" s="317"/>
      <c r="L346" s="317"/>
      <c r="M346" s="317"/>
      <c r="N346" s="317"/>
      <c r="O346" s="317"/>
      <c r="P346" s="317"/>
      <c r="Q346" s="317"/>
      <c r="R346" s="317"/>
      <c r="S346" s="317"/>
      <c r="T346" s="317"/>
      <c r="U346" s="317"/>
      <c r="V346" s="317"/>
      <c r="W346" s="317"/>
      <c r="X346" s="317"/>
      <c r="Y346" s="317"/>
      <c r="Z346" s="317"/>
    </row>
    <row r="347" spans="1:26" ht="16" x14ac:dyDescent="0.2">
      <c r="A347" s="317"/>
      <c r="B347" s="317"/>
      <c r="C347" s="317"/>
      <c r="D347" s="317"/>
      <c r="E347" s="317"/>
      <c r="F347" s="317"/>
      <c r="G347" s="317"/>
      <c r="H347" s="317"/>
      <c r="I347" s="317"/>
      <c r="J347" s="317"/>
      <c r="K347" s="317"/>
      <c r="L347" s="317"/>
      <c r="M347" s="317"/>
      <c r="N347" s="317"/>
      <c r="O347" s="317"/>
      <c r="P347" s="317"/>
      <c r="Q347" s="317"/>
      <c r="R347" s="317"/>
      <c r="S347" s="317"/>
      <c r="T347" s="317"/>
      <c r="U347" s="317"/>
      <c r="V347" s="317"/>
      <c r="W347" s="317"/>
      <c r="X347" s="317"/>
      <c r="Y347" s="317"/>
      <c r="Z347" s="317"/>
    </row>
    <row r="348" spans="1:26" ht="16" x14ac:dyDescent="0.2">
      <c r="A348" s="317"/>
      <c r="B348" s="317"/>
      <c r="C348" s="317"/>
      <c r="D348" s="317"/>
      <c r="E348" s="317"/>
      <c r="F348" s="317"/>
      <c r="G348" s="317"/>
      <c r="H348" s="317"/>
      <c r="I348" s="317"/>
      <c r="J348" s="317"/>
      <c r="K348" s="317"/>
      <c r="L348" s="317"/>
      <c r="M348" s="317"/>
      <c r="N348" s="317"/>
      <c r="O348" s="317"/>
      <c r="P348" s="317"/>
      <c r="Q348" s="317"/>
      <c r="R348" s="317"/>
      <c r="S348" s="317"/>
      <c r="T348" s="317"/>
      <c r="U348" s="317"/>
      <c r="V348" s="317"/>
      <c r="W348" s="317"/>
      <c r="X348" s="317"/>
      <c r="Y348" s="317"/>
      <c r="Z348" s="317"/>
    </row>
    <row r="349" spans="1:26" ht="16" x14ac:dyDescent="0.2">
      <c r="A349" s="317"/>
      <c r="B349" s="317"/>
      <c r="C349" s="317"/>
      <c r="D349" s="317"/>
      <c r="E349" s="317"/>
      <c r="F349" s="317"/>
      <c r="G349" s="317"/>
      <c r="H349" s="317"/>
      <c r="I349" s="317"/>
      <c r="J349" s="317"/>
      <c r="K349" s="317"/>
      <c r="L349" s="317"/>
      <c r="M349" s="317"/>
      <c r="N349" s="317"/>
      <c r="O349" s="317"/>
      <c r="P349" s="317"/>
      <c r="Q349" s="317"/>
      <c r="R349" s="317"/>
      <c r="S349" s="317"/>
      <c r="T349" s="317"/>
      <c r="U349" s="317"/>
      <c r="V349" s="317"/>
      <c r="W349" s="317"/>
      <c r="X349" s="317"/>
      <c r="Y349" s="317"/>
      <c r="Z349" s="317"/>
    </row>
    <row r="350" spans="1:26" ht="16" x14ac:dyDescent="0.2">
      <c r="A350" s="317"/>
      <c r="B350" s="317"/>
      <c r="C350" s="317"/>
      <c r="D350" s="317"/>
      <c r="E350" s="317"/>
      <c r="F350" s="317"/>
      <c r="G350" s="317"/>
      <c r="H350" s="317"/>
      <c r="I350" s="317"/>
      <c r="J350" s="317"/>
      <c r="K350" s="317"/>
      <c r="L350" s="317"/>
      <c r="M350" s="317"/>
      <c r="N350" s="317"/>
      <c r="O350" s="317"/>
      <c r="P350" s="317"/>
      <c r="Q350" s="317"/>
      <c r="R350" s="317"/>
      <c r="S350" s="317"/>
      <c r="T350" s="317"/>
      <c r="U350" s="317"/>
      <c r="V350" s="317"/>
      <c r="W350" s="317"/>
      <c r="X350" s="317"/>
      <c r="Y350" s="317"/>
      <c r="Z350" s="317"/>
    </row>
    <row r="351" spans="1:26" ht="16" x14ac:dyDescent="0.2">
      <c r="A351" s="317"/>
      <c r="B351" s="317"/>
      <c r="C351" s="317"/>
      <c r="D351" s="317"/>
      <c r="E351" s="317"/>
      <c r="F351" s="317"/>
      <c r="G351" s="317"/>
      <c r="H351" s="317"/>
      <c r="I351" s="317"/>
      <c r="J351" s="317"/>
      <c r="K351" s="317"/>
      <c r="L351" s="317"/>
      <c r="M351" s="317"/>
      <c r="N351" s="317"/>
      <c r="O351" s="317"/>
      <c r="P351" s="317"/>
      <c r="Q351" s="317"/>
      <c r="R351" s="317"/>
      <c r="S351" s="317"/>
      <c r="T351" s="317"/>
      <c r="U351" s="317"/>
      <c r="V351" s="317"/>
      <c r="W351" s="317"/>
      <c r="X351" s="317"/>
      <c r="Y351" s="317"/>
      <c r="Z351" s="317"/>
    </row>
    <row r="352" spans="1:26" ht="16" x14ac:dyDescent="0.2">
      <c r="A352" s="317"/>
      <c r="B352" s="317"/>
      <c r="C352" s="317"/>
      <c r="D352" s="317"/>
      <c r="E352" s="317"/>
      <c r="F352" s="317"/>
      <c r="G352" s="317"/>
      <c r="H352" s="317"/>
      <c r="I352" s="317"/>
      <c r="J352" s="317"/>
      <c r="K352" s="317"/>
      <c r="L352" s="317"/>
      <c r="M352" s="317"/>
      <c r="N352" s="317"/>
      <c r="O352" s="317"/>
      <c r="P352" s="317"/>
      <c r="Q352" s="317"/>
      <c r="R352" s="317"/>
      <c r="S352" s="317"/>
      <c r="T352" s="317"/>
      <c r="U352" s="317"/>
      <c r="V352" s="317"/>
      <c r="W352" s="317"/>
      <c r="X352" s="317"/>
      <c r="Y352" s="317"/>
      <c r="Z352" s="317"/>
    </row>
    <row r="353" spans="1:26" ht="16" x14ac:dyDescent="0.2">
      <c r="A353" s="317"/>
      <c r="B353" s="317"/>
      <c r="C353" s="317"/>
      <c r="D353" s="317"/>
      <c r="E353" s="317"/>
      <c r="F353" s="317"/>
      <c r="G353" s="317"/>
      <c r="H353" s="317"/>
      <c r="I353" s="317"/>
      <c r="J353" s="317"/>
      <c r="K353" s="317"/>
      <c r="L353" s="317"/>
      <c r="M353" s="317"/>
      <c r="N353" s="317"/>
      <c r="O353" s="317"/>
      <c r="P353" s="317"/>
      <c r="Q353" s="317"/>
      <c r="R353" s="317"/>
      <c r="S353" s="317"/>
      <c r="T353" s="317"/>
      <c r="U353" s="317"/>
      <c r="V353" s="317"/>
      <c r="W353" s="317"/>
      <c r="X353" s="317"/>
      <c r="Y353" s="317"/>
      <c r="Z353" s="317"/>
    </row>
    <row r="354" spans="1:26" ht="16" x14ac:dyDescent="0.2">
      <c r="A354" s="317"/>
      <c r="B354" s="317"/>
      <c r="C354" s="317"/>
      <c r="D354" s="317"/>
      <c r="E354" s="317"/>
      <c r="F354" s="317"/>
      <c r="G354" s="317"/>
      <c r="H354" s="317"/>
      <c r="I354" s="317"/>
      <c r="J354" s="317"/>
      <c r="K354" s="317"/>
      <c r="L354" s="317"/>
      <c r="M354" s="317"/>
      <c r="N354" s="317"/>
      <c r="O354" s="317"/>
      <c r="P354" s="317"/>
      <c r="Q354" s="317"/>
      <c r="R354" s="317"/>
      <c r="S354" s="317"/>
      <c r="T354" s="317"/>
      <c r="U354" s="317"/>
      <c r="V354" s="317"/>
      <c r="W354" s="317"/>
      <c r="X354" s="317"/>
      <c r="Y354" s="317"/>
      <c r="Z354" s="317"/>
    </row>
    <row r="355" spans="1:26" ht="16" x14ac:dyDescent="0.2">
      <c r="A355" s="317"/>
      <c r="B355" s="317"/>
      <c r="C355" s="317"/>
      <c r="D355" s="317"/>
      <c r="E355" s="317"/>
      <c r="F355" s="317"/>
      <c r="G355" s="317"/>
      <c r="H355" s="317"/>
      <c r="I355" s="317"/>
      <c r="J355" s="317"/>
      <c r="K355" s="317"/>
      <c r="L355" s="317"/>
      <c r="M355" s="317"/>
      <c r="N355" s="317"/>
      <c r="O355" s="317"/>
      <c r="P355" s="317"/>
      <c r="Q355" s="317"/>
      <c r="R355" s="317"/>
      <c r="S355" s="317"/>
      <c r="T355" s="317"/>
      <c r="U355" s="317"/>
      <c r="V355" s="317"/>
      <c r="W355" s="317"/>
      <c r="X355" s="317"/>
      <c r="Y355" s="317"/>
      <c r="Z355" s="317"/>
    </row>
    <row r="356" spans="1:26" ht="16" x14ac:dyDescent="0.2">
      <c r="A356" s="317"/>
      <c r="B356" s="317"/>
      <c r="C356" s="317"/>
      <c r="D356" s="317"/>
      <c r="E356" s="317"/>
      <c r="F356" s="317"/>
      <c r="G356" s="317"/>
      <c r="H356" s="317"/>
      <c r="I356" s="317"/>
      <c r="J356" s="317"/>
      <c r="K356" s="317"/>
      <c r="L356" s="317"/>
      <c r="M356" s="317"/>
      <c r="N356" s="317"/>
      <c r="O356" s="317"/>
      <c r="P356" s="317"/>
      <c r="Q356" s="317"/>
      <c r="R356" s="317"/>
      <c r="S356" s="317"/>
      <c r="T356" s="317"/>
      <c r="U356" s="317"/>
      <c r="V356" s="317"/>
      <c r="W356" s="317"/>
      <c r="X356" s="317"/>
      <c r="Y356" s="317"/>
      <c r="Z356" s="317"/>
    </row>
    <row r="357" spans="1:26" ht="16" x14ac:dyDescent="0.2">
      <c r="A357" s="317"/>
      <c r="B357" s="317"/>
      <c r="C357" s="317"/>
      <c r="D357" s="317"/>
      <c r="E357" s="317"/>
      <c r="F357" s="317"/>
      <c r="G357" s="317"/>
      <c r="H357" s="317"/>
      <c r="I357" s="317"/>
      <c r="J357" s="317"/>
      <c r="K357" s="317"/>
      <c r="L357" s="317"/>
      <c r="M357" s="317"/>
      <c r="N357" s="317"/>
      <c r="O357" s="317"/>
      <c r="P357" s="317"/>
      <c r="Q357" s="317"/>
      <c r="R357" s="317"/>
      <c r="S357" s="317"/>
      <c r="T357" s="317"/>
      <c r="U357" s="317"/>
      <c r="V357" s="317"/>
      <c r="W357" s="317"/>
      <c r="X357" s="317"/>
      <c r="Y357" s="317"/>
      <c r="Z357" s="317"/>
    </row>
    <row r="358" spans="1:26" ht="16" x14ac:dyDescent="0.2">
      <c r="A358" s="317"/>
      <c r="B358" s="317"/>
      <c r="C358" s="317"/>
      <c r="D358" s="317"/>
      <c r="E358" s="317"/>
      <c r="F358" s="317"/>
      <c r="G358" s="317"/>
      <c r="H358" s="317"/>
      <c r="I358" s="317"/>
      <c r="J358" s="317"/>
      <c r="K358" s="317"/>
      <c r="L358" s="317"/>
      <c r="M358" s="317"/>
      <c r="N358" s="317"/>
      <c r="O358" s="317"/>
      <c r="P358" s="317"/>
      <c r="Q358" s="317"/>
      <c r="R358" s="317"/>
      <c r="S358" s="317"/>
      <c r="T358" s="317"/>
      <c r="U358" s="317"/>
      <c r="V358" s="317"/>
      <c r="W358" s="317"/>
      <c r="X358" s="317"/>
      <c r="Y358" s="317"/>
      <c r="Z358" s="317"/>
    </row>
    <row r="359" spans="1:26" ht="16" x14ac:dyDescent="0.2">
      <c r="A359" s="317"/>
      <c r="B359" s="317"/>
      <c r="C359" s="317"/>
      <c r="D359" s="317"/>
      <c r="E359" s="317"/>
      <c r="F359" s="317"/>
      <c r="G359" s="317"/>
      <c r="H359" s="317"/>
      <c r="I359" s="317"/>
      <c r="J359" s="317"/>
      <c r="K359" s="317"/>
      <c r="L359" s="317"/>
      <c r="M359" s="317"/>
      <c r="N359" s="317"/>
      <c r="O359" s="317"/>
      <c r="P359" s="317"/>
      <c r="Q359" s="317"/>
      <c r="R359" s="317"/>
      <c r="S359" s="317"/>
      <c r="T359" s="317"/>
      <c r="U359" s="317"/>
      <c r="V359" s="317"/>
      <c r="W359" s="317"/>
      <c r="X359" s="317"/>
      <c r="Y359" s="317"/>
      <c r="Z359" s="317"/>
    </row>
    <row r="360" spans="1:26" ht="16" x14ac:dyDescent="0.2">
      <c r="A360" s="317"/>
      <c r="B360" s="317"/>
      <c r="C360" s="317"/>
      <c r="D360" s="317"/>
      <c r="E360" s="317"/>
      <c r="F360" s="317"/>
      <c r="G360" s="317"/>
      <c r="H360" s="317"/>
      <c r="I360" s="317"/>
      <c r="J360" s="317"/>
      <c r="K360" s="317"/>
      <c r="L360" s="317"/>
      <c r="M360" s="317"/>
      <c r="N360" s="317"/>
      <c r="O360" s="317"/>
      <c r="P360" s="317"/>
      <c r="Q360" s="317"/>
      <c r="R360" s="317"/>
      <c r="S360" s="317"/>
      <c r="T360" s="317"/>
      <c r="U360" s="317"/>
      <c r="V360" s="317"/>
      <c r="W360" s="317"/>
      <c r="X360" s="317"/>
      <c r="Y360" s="317"/>
      <c r="Z360" s="317"/>
    </row>
    <row r="361" spans="1:26" ht="16" x14ac:dyDescent="0.2">
      <c r="A361" s="317"/>
      <c r="B361" s="317"/>
      <c r="C361" s="317"/>
      <c r="D361" s="317"/>
      <c r="E361" s="317"/>
      <c r="F361" s="317"/>
      <c r="G361" s="317"/>
      <c r="H361" s="317"/>
      <c r="I361" s="317"/>
      <c r="J361" s="317"/>
      <c r="K361" s="317"/>
      <c r="L361" s="317"/>
      <c r="M361" s="317"/>
      <c r="N361" s="317"/>
      <c r="O361" s="317"/>
      <c r="P361" s="317"/>
      <c r="Q361" s="317"/>
      <c r="R361" s="317"/>
      <c r="S361" s="317"/>
      <c r="T361" s="317"/>
      <c r="U361" s="317"/>
      <c r="V361" s="317"/>
      <c r="W361" s="317"/>
      <c r="X361" s="317"/>
      <c r="Y361" s="317"/>
      <c r="Z361" s="317"/>
    </row>
    <row r="362" spans="1:26" ht="16" x14ac:dyDescent="0.2">
      <c r="A362" s="317"/>
      <c r="B362" s="317"/>
      <c r="C362" s="317"/>
      <c r="D362" s="317"/>
      <c r="E362" s="317"/>
      <c r="F362" s="317"/>
      <c r="G362" s="317"/>
      <c r="H362" s="317"/>
      <c r="I362" s="317"/>
      <c r="J362" s="317"/>
      <c r="K362" s="317"/>
      <c r="L362" s="317"/>
      <c r="M362" s="317"/>
      <c r="N362" s="317"/>
      <c r="O362" s="317"/>
      <c r="P362" s="317"/>
      <c r="Q362" s="317"/>
      <c r="R362" s="317"/>
      <c r="S362" s="317"/>
      <c r="T362" s="317"/>
      <c r="U362" s="317"/>
      <c r="V362" s="317"/>
      <c r="W362" s="317"/>
      <c r="X362" s="317"/>
      <c r="Y362" s="317"/>
      <c r="Z362" s="317"/>
    </row>
    <row r="363" spans="1:26" ht="16" x14ac:dyDescent="0.2">
      <c r="A363" s="317"/>
      <c r="B363" s="317"/>
      <c r="C363" s="317"/>
      <c r="D363" s="317"/>
      <c r="E363" s="317"/>
      <c r="F363" s="317"/>
      <c r="G363" s="317"/>
      <c r="H363" s="317"/>
      <c r="I363" s="317"/>
      <c r="J363" s="317"/>
      <c r="K363" s="317"/>
      <c r="L363" s="317"/>
      <c r="M363" s="317"/>
      <c r="N363" s="317"/>
      <c r="O363" s="317"/>
      <c r="P363" s="317"/>
      <c r="Q363" s="317"/>
      <c r="R363" s="317"/>
      <c r="S363" s="317"/>
      <c r="T363" s="317"/>
      <c r="U363" s="317"/>
      <c r="V363" s="317"/>
      <c r="W363" s="317"/>
      <c r="X363" s="317"/>
      <c r="Y363" s="317"/>
      <c r="Z363" s="317"/>
    </row>
    <row r="364" spans="1:26" ht="16" x14ac:dyDescent="0.2">
      <c r="A364" s="317"/>
      <c r="B364" s="317"/>
      <c r="C364" s="317"/>
      <c r="D364" s="317"/>
      <c r="E364" s="317"/>
      <c r="F364" s="317"/>
      <c r="G364" s="317"/>
      <c r="H364" s="317"/>
      <c r="I364" s="317"/>
      <c r="J364" s="317"/>
      <c r="K364" s="317"/>
      <c r="L364" s="317"/>
      <c r="M364" s="317"/>
      <c r="N364" s="317"/>
      <c r="O364" s="317"/>
      <c r="P364" s="317"/>
      <c r="Q364" s="317"/>
      <c r="R364" s="317"/>
      <c r="S364" s="317"/>
      <c r="T364" s="317"/>
      <c r="U364" s="317"/>
      <c r="V364" s="317"/>
      <c r="W364" s="317"/>
      <c r="X364" s="317"/>
      <c r="Y364" s="317"/>
      <c r="Z364" s="317"/>
    </row>
    <row r="365" spans="1:26" ht="16" x14ac:dyDescent="0.2">
      <c r="A365" s="317"/>
      <c r="B365" s="317"/>
      <c r="C365" s="317"/>
      <c r="D365" s="317"/>
      <c r="E365" s="317"/>
      <c r="F365" s="317"/>
      <c r="G365" s="317"/>
      <c r="H365" s="317"/>
      <c r="I365" s="317"/>
      <c r="J365" s="317"/>
      <c r="K365" s="317"/>
      <c r="L365" s="317"/>
      <c r="M365" s="317"/>
      <c r="N365" s="317"/>
      <c r="O365" s="317"/>
      <c r="P365" s="317"/>
      <c r="Q365" s="317"/>
      <c r="R365" s="317"/>
      <c r="S365" s="317"/>
      <c r="T365" s="317"/>
      <c r="U365" s="317"/>
      <c r="V365" s="317"/>
      <c r="W365" s="317"/>
      <c r="X365" s="317"/>
      <c r="Y365" s="317"/>
      <c r="Z365" s="317"/>
    </row>
    <row r="366" spans="1:26" ht="16" x14ac:dyDescent="0.2">
      <c r="A366" s="317"/>
      <c r="B366" s="317"/>
      <c r="C366" s="317"/>
      <c r="D366" s="317"/>
      <c r="E366" s="317"/>
      <c r="F366" s="317"/>
      <c r="G366" s="317"/>
      <c r="H366" s="317"/>
      <c r="I366" s="317"/>
      <c r="J366" s="317"/>
      <c r="K366" s="317"/>
      <c r="L366" s="317"/>
      <c r="M366" s="317"/>
      <c r="N366" s="317"/>
      <c r="O366" s="317"/>
      <c r="P366" s="317"/>
      <c r="Q366" s="317"/>
      <c r="R366" s="317"/>
      <c r="S366" s="317"/>
      <c r="T366" s="317"/>
      <c r="U366" s="317"/>
      <c r="V366" s="317"/>
      <c r="W366" s="317"/>
      <c r="X366" s="317"/>
      <c r="Y366" s="317"/>
      <c r="Z366" s="317"/>
    </row>
    <row r="367" spans="1:26" ht="16" x14ac:dyDescent="0.2">
      <c r="A367" s="317"/>
      <c r="B367" s="317"/>
      <c r="C367" s="317"/>
      <c r="D367" s="317"/>
      <c r="E367" s="317"/>
      <c r="F367" s="317"/>
      <c r="G367" s="317"/>
      <c r="H367" s="317"/>
      <c r="I367" s="317"/>
      <c r="J367" s="317"/>
      <c r="K367" s="317"/>
      <c r="L367" s="317"/>
      <c r="M367" s="317"/>
      <c r="N367" s="317"/>
      <c r="O367" s="317"/>
      <c r="P367" s="317"/>
      <c r="Q367" s="317"/>
      <c r="R367" s="317"/>
      <c r="S367" s="317"/>
      <c r="T367" s="317"/>
      <c r="U367" s="317"/>
      <c r="V367" s="317"/>
      <c r="W367" s="317"/>
      <c r="X367" s="317"/>
      <c r="Y367" s="317"/>
      <c r="Z367" s="317"/>
    </row>
    <row r="368" spans="1:26" ht="16" x14ac:dyDescent="0.2">
      <c r="A368" s="317"/>
      <c r="B368" s="317"/>
      <c r="C368" s="317"/>
      <c r="D368" s="317"/>
      <c r="E368" s="317"/>
      <c r="F368" s="317"/>
      <c r="G368" s="317"/>
      <c r="H368" s="317"/>
      <c r="I368" s="317"/>
      <c r="J368" s="317"/>
      <c r="K368" s="317"/>
      <c r="L368" s="317"/>
      <c r="M368" s="317"/>
      <c r="N368" s="317"/>
      <c r="O368" s="317"/>
      <c r="P368" s="317"/>
      <c r="Q368" s="317"/>
      <c r="R368" s="317"/>
      <c r="S368" s="317"/>
      <c r="T368" s="317"/>
      <c r="U368" s="317"/>
      <c r="V368" s="317"/>
      <c r="W368" s="317"/>
      <c r="X368" s="317"/>
      <c r="Y368" s="317"/>
      <c r="Z368" s="317"/>
    </row>
    <row r="369" spans="1:26" ht="16" x14ac:dyDescent="0.2">
      <c r="A369" s="317"/>
      <c r="B369" s="317"/>
      <c r="C369" s="317"/>
      <c r="D369" s="317"/>
      <c r="E369" s="317"/>
      <c r="F369" s="317"/>
      <c r="G369" s="317"/>
      <c r="H369" s="317"/>
      <c r="I369" s="317"/>
      <c r="J369" s="317"/>
      <c r="K369" s="317"/>
      <c r="L369" s="317"/>
      <c r="M369" s="317"/>
      <c r="N369" s="317"/>
      <c r="O369" s="317"/>
      <c r="P369" s="317"/>
      <c r="Q369" s="317"/>
      <c r="R369" s="317"/>
      <c r="S369" s="317"/>
      <c r="T369" s="317"/>
      <c r="U369" s="317"/>
      <c r="V369" s="317"/>
      <c r="W369" s="317"/>
      <c r="X369" s="317"/>
      <c r="Y369" s="317"/>
      <c r="Z369" s="317"/>
    </row>
    <row r="370" spans="1:26" ht="16" x14ac:dyDescent="0.2">
      <c r="A370" s="317"/>
      <c r="B370" s="317"/>
      <c r="C370" s="317"/>
      <c r="D370" s="317"/>
      <c r="E370" s="317"/>
      <c r="F370" s="317"/>
      <c r="G370" s="317"/>
      <c r="H370" s="317"/>
      <c r="I370" s="317"/>
      <c r="J370" s="317"/>
      <c r="K370" s="317"/>
      <c r="L370" s="317"/>
      <c r="M370" s="317"/>
      <c r="N370" s="317"/>
      <c r="O370" s="317"/>
      <c r="P370" s="317"/>
      <c r="Q370" s="317"/>
      <c r="R370" s="317"/>
      <c r="S370" s="317"/>
      <c r="T370" s="317"/>
      <c r="U370" s="317"/>
      <c r="V370" s="317"/>
      <c r="W370" s="317"/>
      <c r="X370" s="317"/>
      <c r="Y370" s="317"/>
      <c r="Z370" s="317"/>
    </row>
    <row r="371" spans="1:26" ht="16" x14ac:dyDescent="0.2">
      <c r="A371" s="317"/>
      <c r="B371" s="317"/>
      <c r="C371" s="317"/>
      <c r="D371" s="317"/>
      <c r="E371" s="317"/>
      <c r="F371" s="317"/>
      <c r="G371" s="317"/>
      <c r="H371" s="317"/>
      <c r="I371" s="317"/>
      <c r="J371" s="317"/>
      <c r="K371" s="317"/>
      <c r="L371" s="317"/>
      <c r="M371" s="317"/>
      <c r="N371" s="317"/>
      <c r="O371" s="317"/>
      <c r="P371" s="317"/>
      <c r="Q371" s="317"/>
      <c r="R371" s="317"/>
      <c r="S371" s="317"/>
      <c r="T371" s="317"/>
      <c r="U371" s="317"/>
      <c r="V371" s="317"/>
      <c r="W371" s="317"/>
      <c r="X371" s="317"/>
      <c r="Y371" s="317"/>
      <c r="Z371" s="317"/>
    </row>
    <row r="372" spans="1:26" ht="16" x14ac:dyDescent="0.2">
      <c r="A372" s="317"/>
      <c r="B372" s="317"/>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row>
    <row r="373" spans="1:26" ht="16" x14ac:dyDescent="0.2">
      <c r="A373" s="317"/>
      <c r="B373" s="317"/>
      <c r="C373" s="317"/>
      <c r="D373" s="317"/>
      <c r="E373" s="317"/>
      <c r="F373" s="317"/>
      <c r="G373" s="317"/>
      <c r="H373" s="317"/>
      <c r="I373" s="317"/>
      <c r="J373" s="317"/>
      <c r="K373" s="317"/>
      <c r="L373" s="317"/>
      <c r="M373" s="317"/>
      <c r="N373" s="317"/>
      <c r="O373" s="317"/>
      <c r="P373" s="317"/>
      <c r="Q373" s="317"/>
      <c r="R373" s="317"/>
      <c r="S373" s="317"/>
      <c r="T373" s="317"/>
      <c r="U373" s="317"/>
      <c r="V373" s="317"/>
      <c r="W373" s="317"/>
      <c r="X373" s="317"/>
      <c r="Y373" s="317"/>
      <c r="Z373" s="317"/>
    </row>
    <row r="374" spans="1:26" ht="16" x14ac:dyDescent="0.2">
      <c r="A374" s="317"/>
      <c r="B374" s="317"/>
      <c r="C374" s="317"/>
      <c r="D374" s="317"/>
      <c r="E374" s="317"/>
      <c r="F374" s="317"/>
      <c r="G374" s="317"/>
      <c r="H374" s="317"/>
      <c r="I374" s="317"/>
      <c r="J374" s="317"/>
      <c r="K374" s="317"/>
      <c r="L374" s="317"/>
      <c r="M374" s="317"/>
      <c r="N374" s="317"/>
      <c r="O374" s="317"/>
      <c r="P374" s="317"/>
      <c r="Q374" s="317"/>
      <c r="R374" s="317"/>
      <c r="S374" s="317"/>
      <c r="T374" s="317"/>
      <c r="U374" s="317"/>
      <c r="V374" s="317"/>
      <c r="W374" s="317"/>
      <c r="X374" s="317"/>
      <c r="Y374" s="317"/>
      <c r="Z374" s="317"/>
    </row>
    <row r="375" spans="1:26" ht="16" x14ac:dyDescent="0.2">
      <c r="A375" s="317"/>
      <c r="B375" s="317"/>
      <c r="C375" s="317"/>
      <c r="D375" s="317"/>
      <c r="E375" s="317"/>
      <c r="F375" s="317"/>
      <c r="G375" s="317"/>
      <c r="H375" s="317"/>
      <c r="I375" s="317"/>
      <c r="J375" s="317"/>
      <c r="K375" s="317"/>
      <c r="L375" s="317"/>
      <c r="M375" s="317"/>
      <c r="N375" s="317"/>
      <c r="O375" s="317"/>
      <c r="P375" s="317"/>
      <c r="Q375" s="317"/>
      <c r="R375" s="317"/>
      <c r="S375" s="317"/>
      <c r="T375" s="317"/>
      <c r="U375" s="317"/>
      <c r="V375" s="317"/>
      <c r="W375" s="317"/>
      <c r="X375" s="317"/>
      <c r="Y375" s="317"/>
      <c r="Z375" s="317"/>
    </row>
    <row r="376" spans="1:26" ht="16" x14ac:dyDescent="0.2">
      <c r="A376" s="317"/>
      <c r="B376" s="317"/>
      <c r="C376" s="317"/>
      <c r="D376" s="317"/>
      <c r="E376" s="317"/>
      <c r="F376" s="317"/>
      <c r="G376" s="317"/>
      <c r="H376" s="317"/>
      <c r="I376" s="317"/>
      <c r="J376" s="317"/>
      <c r="K376" s="317"/>
      <c r="L376" s="317"/>
      <c r="M376" s="317"/>
      <c r="N376" s="317"/>
      <c r="O376" s="317"/>
      <c r="P376" s="317"/>
      <c r="Q376" s="317"/>
      <c r="R376" s="317"/>
      <c r="S376" s="317"/>
      <c r="T376" s="317"/>
      <c r="U376" s="317"/>
      <c r="V376" s="317"/>
      <c r="W376" s="317"/>
      <c r="X376" s="317"/>
      <c r="Y376" s="317"/>
      <c r="Z376" s="317"/>
    </row>
    <row r="377" spans="1:26" ht="16" x14ac:dyDescent="0.2">
      <c r="A377" s="317"/>
      <c r="B377" s="317"/>
      <c r="C377" s="317"/>
      <c r="D377" s="317"/>
      <c r="E377" s="317"/>
      <c r="F377" s="317"/>
      <c r="G377" s="317"/>
      <c r="H377" s="317"/>
      <c r="I377" s="317"/>
      <c r="J377" s="317"/>
      <c r="K377" s="317"/>
      <c r="L377" s="317"/>
      <c r="M377" s="317"/>
      <c r="N377" s="317"/>
      <c r="O377" s="317"/>
      <c r="P377" s="317"/>
      <c r="Q377" s="317"/>
      <c r="R377" s="317"/>
      <c r="S377" s="317"/>
      <c r="T377" s="317"/>
      <c r="U377" s="317"/>
      <c r="V377" s="317"/>
      <c r="W377" s="317"/>
      <c r="X377" s="317"/>
      <c r="Y377" s="317"/>
      <c r="Z377" s="317"/>
    </row>
    <row r="378" spans="1:26" ht="16" x14ac:dyDescent="0.2">
      <c r="A378" s="317"/>
      <c r="B378" s="317"/>
      <c r="C378" s="317"/>
      <c r="D378" s="317"/>
      <c r="E378" s="317"/>
      <c r="F378" s="317"/>
      <c r="G378" s="317"/>
      <c r="H378" s="317"/>
      <c r="I378" s="317"/>
      <c r="J378" s="317"/>
      <c r="K378" s="317"/>
      <c r="L378" s="317"/>
      <c r="M378" s="317"/>
      <c r="N378" s="317"/>
      <c r="O378" s="317"/>
      <c r="P378" s="317"/>
      <c r="Q378" s="317"/>
      <c r="R378" s="317"/>
      <c r="S378" s="317"/>
      <c r="T378" s="317"/>
      <c r="U378" s="317"/>
      <c r="V378" s="317"/>
      <c r="W378" s="317"/>
      <c r="X378" s="317"/>
      <c r="Y378" s="317"/>
      <c r="Z378" s="317"/>
    </row>
    <row r="379" spans="1:26" ht="16" x14ac:dyDescent="0.2">
      <c r="A379" s="317"/>
      <c r="B379" s="317"/>
      <c r="C379" s="317"/>
      <c r="D379" s="317"/>
      <c r="E379" s="317"/>
      <c r="F379" s="317"/>
      <c r="G379" s="317"/>
      <c r="H379" s="317"/>
      <c r="I379" s="317"/>
      <c r="J379" s="317"/>
      <c r="K379" s="317"/>
      <c r="L379" s="317"/>
      <c r="M379" s="317"/>
      <c r="N379" s="317"/>
      <c r="O379" s="317"/>
      <c r="P379" s="317"/>
      <c r="Q379" s="317"/>
      <c r="R379" s="317"/>
      <c r="S379" s="317"/>
      <c r="T379" s="317"/>
      <c r="U379" s="317"/>
      <c r="V379" s="317"/>
      <c r="W379" s="317"/>
      <c r="X379" s="317"/>
      <c r="Y379" s="317"/>
      <c r="Z379" s="317"/>
    </row>
    <row r="380" spans="1:26" ht="16" x14ac:dyDescent="0.2">
      <c r="A380" s="317"/>
      <c r="B380" s="317"/>
      <c r="C380" s="317"/>
      <c r="D380" s="317"/>
      <c r="E380" s="317"/>
      <c r="F380" s="317"/>
      <c r="G380" s="317"/>
      <c r="H380" s="317"/>
      <c r="I380" s="317"/>
      <c r="J380" s="317"/>
      <c r="K380" s="317"/>
      <c r="L380" s="317"/>
      <c r="M380" s="317"/>
      <c r="N380" s="317"/>
      <c r="O380" s="317"/>
      <c r="P380" s="317"/>
      <c r="Q380" s="317"/>
      <c r="R380" s="317"/>
      <c r="S380" s="317"/>
      <c r="T380" s="317"/>
      <c r="U380" s="317"/>
      <c r="V380" s="317"/>
      <c r="W380" s="317"/>
      <c r="X380" s="317"/>
      <c r="Y380" s="317"/>
      <c r="Z380" s="317"/>
    </row>
    <row r="381" spans="1:26" ht="16" x14ac:dyDescent="0.2">
      <c r="A381" s="317"/>
      <c r="B381" s="317"/>
      <c r="C381" s="317"/>
      <c r="D381" s="317"/>
      <c r="E381" s="317"/>
      <c r="F381" s="317"/>
      <c r="G381" s="317"/>
      <c r="H381" s="317"/>
      <c r="I381" s="317"/>
      <c r="J381" s="317"/>
      <c r="K381" s="317"/>
      <c r="L381" s="317"/>
      <c r="M381" s="317"/>
      <c r="N381" s="317"/>
      <c r="O381" s="317"/>
      <c r="P381" s="317"/>
      <c r="Q381" s="317"/>
      <c r="R381" s="317"/>
      <c r="S381" s="317"/>
      <c r="T381" s="317"/>
      <c r="U381" s="317"/>
      <c r="V381" s="317"/>
      <c r="W381" s="317"/>
      <c r="X381" s="317"/>
      <c r="Y381" s="317"/>
      <c r="Z381" s="317"/>
    </row>
    <row r="382" spans="1:26" ht="16" x14ac:dyDescent="0.2">
      <c r="A382" s="317"/>
      <c r="B382" s="317"/>
      <c r="C382" s="317"/>
      <c r="D382" s="317"/>
      <c r="E382" s="317"/>
      <c r="F382" s="317"/>
      <c r="G382" s="317"/>
      <c r="H382" s="317"/>
      <c r="I382" s="317"/>
      <c r="J382" s="317"/>
      <c r="K382" s="317"/>
      <c r="L382" s="317"/>
      <c r="M382" s="317"/>
      <c r="N382" s="317"/>
      <c r="O382" s="317"/>
      <c r="P382" s="317"/>
      <c r="Q382" s="317"/>
      <c r="R382" s="317"/>
      <c r="S382" s="317"/>
      <c r="T382" s="317"/>
      <c r="U382" s="317"/>
      <c r="V382" s="317"/>
      <c r="W382" s="317"/>
      <c r="X382" s="317"/>
      <c r="Y382" s="317"/>
      <c r="Z382" s="317"/>
    </row>
    <row r="383" spans="1:26" ht="16" x14ac:dyDescent="0.2">
      <c r="A383" s="317"/>
      <c r="B383" s="317"/>
      <c r="C383" s="317"/>
      <c r="D383" s="317"/>
      <c r="E383" s="317"/>
      <c r="F383" s="317"/>
      <c r="G383" s="317"/>
      <c r="H383" s="317"/>
      <c r="I383" s="317"/>
      <c r="J383" s="317"/>
      <c r="K383" s="317"/>
      <c r="L383" s="317"/>
      <c r="M383" s="317"/>
      <c r="N383" s="317"/>
      <c r="O383" s="317"/>
      <c r="P383" s="317"/>
      <c r="Q383" s="317"/>
      <c r="R383" s="317"/>
      <c r="S383" s="317"/>
      <c r="T383" s="317"/>
      <c r="U383" s="317"/>
      <c r="V383" s="317"/>
      <c r="W383" s="317"/>
      <c r="X383" s="317"/>
      <c r="Y383" s="317"/>
      <c r="Z383" s="317"/>
    </row>
    <row r="384" spans="1:26" ht="16" x14ac:dyDescent="0.2">
      <c r="A384" s="317"/>
      <c r="B384" s="317"/>
      <c r="C384" s="317"/>
      <c r="D384" s="317"/>
      <c r="E384" s="317"/>
      <c r="F384" s="317"/>
      <c r="G384" s="317"/>
      <c r="H384" s="317"/>
      <c r="I384" s="317"/>
      <c r="J384" s="317"/>
      <c r="K384" s="317"/>
      <c r="L384" s="317"/>
      <c r="M384" s="317"/>
      <c r="N384" s="317"/>
      <c r="O384" s="317"/>
      <c r="P384" s="317"/>
      <c r="Q384" s="317"/>
      <c r="R384" s="317"/>
      <c r="S384" s="317"/>
      <c r="T384" s="317"/>
      <c r="U384" s="317"/>
      <c r="V384" s="317"/>
      <c r="W384" s="317"/>
      <c r="X384" s="317"/>
      <c r="Y384" s="317"/>
      <c r="Z384" s="317"/>
    </row>
    <row r="385" spans="1:26" ht="16" x14ac:dyDescent="0.2">
      <c r="A385" s="317"/>
      <c r="B385" s="317"/>
      <c r="C385" s="317"/>
      <c r="D385" s="317"/>
      <c r="E385" s="317"/>
      <c r="F385" s="317"/>
      <c r="G385" s="317"/>
      <c r="H385" s="317"/>
      <c r="I385" s="317"/>
      <c r="J385" s="317"/>
      <c r="K385" s="317"/>
      <c r="L385" s="317"/>
      <c r="M385" s="317"/>
      <c r="N385" s="317"/>
      <c r="O385" s="317"/>
      <c r="P385" s="317"/>
      <c r="Q385" s="317"/>
      <c r="R385" s="317"/>
      <c r="S385" s="317"/>
      <c r="T385" s="317"/>
      <c r="U385" s="317"/>
      <c r="V385" s="317"/>
      <c r="W385" s="317"/>
      <c r="X385" s="317"/>
      <c r="Y385" s="317"/>
      <c r="Z385" s="317"/>
    </row>
    <row r="386" spans="1:26" ht="16" x14ac:dyDescent="0.2">
      <c r="A386" s="317"/>
      <c r="B386" s="317"/>
      <c r="C386" s="317"/>
      <c r="D386" s="317"/>
      <c r="E386" s="317"/>
      <c r="F386" s="317"/>
      <c r="G386" s="317"/>
      <c r="H386" s="317"/>
      <c r="I386" s="317"/>
      <c r="J386" s="317"/>
      <c r="K386" s="317"/>
      <c r="L386" s="317"/>
      <c r="M386" s="317"/>
      <c r="N386" s="317"/>
      <c r="O386" s="317"/>
      <c r="P386" s="317"/>
      <c r="Q386" s="317"/>
      <c r="R386" s="317"/>
      <c r="S386" s="317"/>
      <c r="T386" s="317"/>
      <c r="U386" s="317"/>
      <c r="V386" s="317"/>
      <c r="W386" s="317"/>
      <c r="X386" s="317"/>
      <c r="Y386" s="317"/>
      <c r="Z386" s="317"/>
    </row>
    <row r="387" spans="1:26" ht="16" x14ac:dyDescent="0.2">
      <c r="A387" s="317"/>
      <c r="B387" s="317"/>
      <c r="C387" s="317"/>
      <c r="D387" s="317"/>
      <c r="E387" s="317"/>
      <c r="F387" s="317"/>
      <c r="G387" s="317"/>
      <c r="H387" s="317"/>
      <c r="I387" s="317"/>
      <c r="J387" s="317"/>
      <c r="K387" s="317"/>
      <c r="L387" s="317"/>
      <c r="M387" s="317"/>
      <c r="N387" s="317"/>
      <c r="O387" s="317"/>
      <c r="P387" s="317"/>
      <c r="Q387" s="317"/>
      <c r="R387" s="317"/>
      <c r="S387" s="317"/>
      <c r="T387" s="317"/>
      <c r="U387" s="317"/>
      <c r="V387" s="317"/>
      <c r="W387" s="317"/>
      <c r="X387" s="317"/>
      <c r="Y387" s="317"/>
      <c r="Z387" s="317"/>
    </row>
    <row r="388" spans="1:26" ht="16" x14ac:dyDescent="0.2">
      <c r="A388" s="317"/>
      <c r="B388" s="317"/>
      <c r="C388" s="317"/>
      <c r="D388" s="317"/>
      <c r="E388" s="317"/>
      <c r="F388" s="317"/>
      <c r="G388" s="317"/>
      <c r="H388" s="317"/>
      <c r="I388" s="317"/>
      <c r="J388" s="317"/>
      <c r="K388" s="317"/>
      <c r="L388" s="317"/>
      <c r="M388" s="317"/>
      <c r="N388" s="317"/>
      <c r="O388" s="317"/>
      <c r="P388" s="317"/>
      <c r="Q388" s="317"/>
      <c r="R388" s="317"/>
      <c r="S388" s="317"/>
      <c r="T388" s="317"/>
      <c r="U388" s="317"/>
      <c r="V388" s="317"/>
      <c r="W388" s="317"/>
      <c r="X388" s="317"/>
      <c r="Y388" s="317"/>
      <c r="Z388" s="317"/>
    </row>
    <row r="389" spans="1:26" ht="16" x14ac:dyDescent="0.2">
      <c r="A389" s="317"/>
      <c r="B389" s="317"/>
      <c r="C389" s="317"/>
      <c r="D389" s="317"/>
      <c r="E389" s="317"/>
      <c r="F389" s="317"/>
      <c r="G389" s="317"/>
      <c r="H389" s="317"/>
      <c r="I389" s="317"/>
      <c r="J389" s="317"/>
      <c r="K389" s="317"/>
      <c r="L389" s="317"/>
      <c r="M389" s="317"/>
      <c r="N389" s="317"/>
      <c r="O389" s="317"/>
      <c r="P389" s="317"/>
      <c r="Q389" s="317"/>
      <c r="R389" s="317"/>
      <c r="S389" s="317"/>
      <c r="T389" s="317"/>
      <c r="U389" s="317"/>
      <c r="V389" s="317"/>
      <c r="W389" s="317"/>
      <c r="X389" s="317"/>
      <c r="Y389" s="317"/>
      <c r="Z389" s="317"/>
    </row>
    <row r="390" spans="1:26" ht="16" x14ac:dyDescent="0.2">
      <c r="A390" s="317"/>
      <c r="B390" s="317"/>
      <c r="C390" s="317"/>
      <c r="D390" s="317"/>
      <c r="E390" s="317"/>
      <c r="F390" s="317"/>
      <c r="G390" s="317"/>
      <c r="H390" s="317"/>
      <c r="I390" s="317"/>
      <c r="J390" s="317"/>
      <c r="K390" s="317"/>
      <c r="L390" s="317"/>
      <c r="M390" s="317"/>
      <c r="N390" s="317"/>
      <c r="O390" s="317"/>
      <c r="P390" s="317"/>
      <c r="Q390" s="317"/>
      <c r="R390" s="317"/>
      <c r="S390" s="317"/>
      <c r="T390" s="317"/>
      <c r="U390" s="317"/>
      <c r="V390" s="317"/>
      <c r="W390" s="317"/>
      <c r="X390" s="317"/>
      <c r="Y390" s="317"/>
      <c r="Z390" s="317"/>
    </row>
    <row r="391" spans="1:26" ht="16" x14ac:dyDescent="0.2">
      <c r="A391" s="317"/>
      <c r="B391" s="317"/>
      <c r="C391" s="317"/>
      <c r="D391" s="317"/>
      <c r="E391" s="317"/>
      <c r="F391" s="317"/>
      <c r="G391" s="317"/>
      <c r="H391" s="317"/>
      <c r="I391" s="317"/>
      <c r="J391" s="317"/>
      <c r="K391" s="317"/>
      <c r="L391" s="317"/>
      <c r="M391" s="317"/>
      <c r="N391" s="317"/>
      <c r="O391" s="317"/>
      <c r="P391" s="317"/>
      <c r="Q391" s="317"/>
      <c r="R391" s="317"/>
      <c r="S391" s="317"/>
      <c r="T391" s="317"/>
      <c r="U391" s="317"/>
      <c r="V391" s="317"/>
      <c r="W391" s="317"/>
      <c r="X391" s="317"/>
      <c r="Y391" s="317"/>
      <c r="Z391" s="317"/>
    </row>
    <row r="392" spans="1:26" ht="16" x14ac:dyDescent="0.2">
      <c r="A392" s="317"/>
      <c r="B392" s="317"/>
      <c r="C392" s="317"/>
      <c r="D392" s="317"/>
      <c r="E392" s="317"/>
      <c r="F392" s="317"/>
      <c r="G392" s="317"/>
      <c r="H392" s="317"/>
      <c r="I392" s="317"/>
      <c r="J392" s="317"/>
      <c r="K392" s="317"/>
      <c r="L392" s="317"/>
      <c r="M392" s="317"/>
      <c r="N392" s="317"/>
      <c r="O392" s="317"/>
      <c r="P392" s="317"/>
      <c r="Q392" s="317"/>
      <c r="R392" s="317"/>
      <c r="S392" s="317"/>
      <c r="T392" s="317"/>
      <c r="U392" s="317"/>
      <c r="V392" s="317"/>
      <c r="W392" s="317"/>
      <c r="X392" s="317"/>
      <c r="Y392" s="317"/>
      <c r="Z392" s="317"/>
    </row>
    <row r="393" spans="1:26" ht="16" x14ac:dyDescent="0.2">
      <c r="A393" s="317"/>
      <c r="B393" s="317"/>
      <c r="C393" s="317"/>
      <c r="D393" s="317"/>
      <c r="E393" s="317"/>
      <c r="F393" s="317"/>
      <c r="G393" s="317"/>
      <c r="H393" s="317"/>
      <c r="I393" s="317"/>
      <c r="J393" s="317"/>
      <c r="K393" s="317"/>
      <c r="L393" s="317"/>
      <c r="M393" s="317"/>
      <c r="N393" s="317"/>
      <c r="O393" s="317"/>
      <c r="P393" s="317"/>
      <c r="Q393" s="317"/>
      <c r="R393" s="317"/>
      <c r="S393" s="317"/>
      <c r="T393" s="317"/>
      <c r="U393" s="317"/>
      <c r="V393" s="317"/>
      <c r="W393" s="317"/>
      <c r="X393" s="317"/>
      <c r="Y393" s="317"/>
      <c r="Z393" s="317"/>
    </row>
    <row r="394" spans="1:26" ht="16" x14ac:dyDescent="0.2">
      <c r="A394" s="317"/>
      <c r="B394" s="317"/>
      <c r="C394" s="317"/>
      <c r="D394" s="317"/>
      <c r="E394" s="317"/>
      <c r="F394" s="317"/>
      <c r="G394" s="317"/>
      <c r="H394" s="317"/>
      <c r="I394" s="317"/>
      <c r="J394" s="317"/>
      <c r="K394" s="317"/>
      <c r="L394" s="317"/>
      <c r="M394" s="317"/>
      <c r="N394" s="317"/>
      <c r="O394" s="317"/>
      <c r="P394" s="317"/>
      <c r="Q394" s="317"/>
      <c r="R394" s="317"/>
      <c r="S394" s="317"/>
      <c r="T394" s="317"/>
      <c r="U394" s="317"/>
      <c r="V394" s="317"/>
      <c r="W394" s="317"/>
      <c r="X394" s="317"/>
      <c r="Y394" s="317"/>
      <c r="Z394" s="317"/>
    </row>
    <row r="395" spans="1:26" ht="16" x14ac:dyDescent="0.2">
      <c r="A395" s="317"/>
      <c r="B395" s="317"/>
      <c r="C395" s="317"/>
      <c r="D395" s="317"/>
      <c r="E395" s="317"/>
      <c r="F395" s="317"/>
      <c r="G395" s="317"/>
      <c r="H395" s="317"/>
      <c r="I395" s="317"/>
      <c r="J395" s="317"/>
      <c r="K395" s="317"/>
      <c r="L395" s="317"/>
      <c r="M395" s="317"/>
      <c r="N395" s="317"/>
      <c r="O395" s="317"/>
      <c r="P395" s="317"/>
      <c r="Q395" s="317"/>
      <c r="R395" s="317"/>
      <c r="S395" s="317"/>
      <c r="T395" s="317"/>
      <c r="U395" s="317"/>
      <c r="V395" s="317"/>
      <c r="W395" s="317"/>
      <c r="X395" s="317"/>
      <c r="Y395" s="317"/>
      <c r="Z395" s="317"/>
    </row>
    <row r="396" spans="1:26" ht="16" x14ac:dyDescent="0.2">
      <c r="A396" s="317"/>
      <c r="B396" s="317"/>
      <c r="C396" s="317"/>
      <c r="D396" s="317"/>
      <c r="E396" s="317"/>
      <c r="F396" s="317"/>
      <c r="G396" s="317"/>
      <c r="H396" s="317"/>
      <c r="I396" s="317"/>
      <c r="J396" s="317"/>
      <c r="K396" s="317"/>
      <c r="L396" s="317"/>
      <c r="M396" s="317"/>
      <c r="N396" s="317"/>
      <c r="O396" s="317"/>
      <c r="P396" s="317"/>
      <c r="Q396" s="317"/>
      <c r="R396" s="317"/>
      <c r="S396" s="317"/>
      <c r="T396" s="317"/>
      <c r="U396" s="317"/>
      <c r="V396" s="317"/>
      <c r="W396" s="317"/>
      <c r="X396" s="317"/>
      <c r="Y396" s="317"/>
      <c r="Z396" s="317"/>
    </row>
    <row r="397" spans="1:26" ht="16" x14ac:dyDescent="0.2">
      <c r="A397" s="317"/>
      <c r="B397" s="317"/>
      <c r="C397" s="317"/>
      <c r="D397" s="317"/>
      <c r="E397" s="317"/>
      <c r="F397" s="317"/>
      <c r="G397" s="317"/>
      <c r="H397" s="317"/>
      <c r="I397" s="317"/>
      <c r="J397" s="317"/>
      <c r="K397" s="317"/>
      <c r="L397" s="317"/>
      <c r="M397" s="317"/>
      <c r="N397" s="317"/>
      <c r="O397" s="317"/>
      <c r="P397" s="317"/>
      <c r="Q397" s="317"/>
      <c r="R397" s="317"/>
      <c r="S397" s="317"/>
      <c r="T397" s="317"/>
      <c r="U397" s="317"/>
      <c r="V397" s="317"/>
      <c r="W397" s="317"/>
      <c r="X397" s="317"/>
      <c r="Y397" s="317"/>
      <c r="Z397" s="317"/>
    </row>
    <row r="398" spans="1:26" ht="16" x14ac:dyDescent="0.2">
      <c r="A398" s="317"/>
      <c r="B398" s="317"/>
      <c r="C398" s="317"/>
      <c r="D398" s="317"/>
      <c r="E398" s="317"/>
      <c r="F398" s="317"/>
      <c r="G398" s="317"/>
      <c r="H398" s="317"/>
      <c r="I398" s="317"/>
      <c r="J398" s="317"/>
      <c r="K398" s="317"/>
      <c r="L398" s="317"/>
      <c r="M398" s="317"/>
      <c r="N398" s="317"/>
      <c r="O398" s="317"/>
      <c r="P398" s="317"/>
      <c r="Q398" s="317"/>
      <c r="R398" s="317"/>
      <c r="S398" s="317"/>
      <c r="T398" s="317"/>
      <c r="U398" s="317"/>
      <c r="V398" s="317"/>
      <c r="W398" s="317"/>
      <c r="X398" s="317"/>
      <c r="Y398" s="317"/>
      <c r="Z398" s="317"/>
    </row>
    <row r="399" spans="1:26" ht="16" x14ac:dyDescent="0.2">
      <c r="A399" s="317"/>
      <c r="B399" s="317"/>
      <c r="C399" s="317"/>
      <c r="D399" s="317"/>
      <c r="E399" s="317"/>
      <c r="F399" s="317"/>
      <c r="G399" s="317"/>
      <c r="H399" s="317"/>
      <c r="I399" s="317"/>
      <c r="J399" s="317"/>
      <c r="K399" s="317"/>
      <c r="L399" s="317"/>
      <c r="M399" s="317"/>
      <c r="N399" s="317"/>
      <c r="O399" s="317"/>
      <c r="P399" s="317"/>
      <c r="Q399" s="317"/>
      <c r="R399" s="317"/>
      <c r="S399" s="317"/>
      <c r="T399" s="317"/>
      <c r="U399" s="317"/>
      <c r="V399" s="317"/>
      <c r="W399" s="317"/>
      <c r="X399" s="317"/>
      <c r="Y399" s="317"/>
      <c r="Z399" s="317"/>
    </row>
    <row r="400" spans="1:26" ht="16" x14ac:dyDescent="0.2">
      <c r="A400" s="317"/>
      <c r="B400" s="317"/>
      <c r="C400" s="317"/>
      <c r="D400" s="317"/>
      <c r="E400" s="317"/>
      <c r="F400" s="317"/>
      <c r="G400" s="317"/>
      <c r="H400" s="317"/>
      <c r="I400" s="317"/>
      <c r="J400" s="317"/>
      <c r="K400" s="317"/>
      <c r="L400" s="317"/>
      <c r="M400" s="317"/>
      <c r="N400" s="317"/>
      <c r="O400" s="317"/>
      <c r="P400" s="317"/>
      <c r="Q400" s="317"/>
      <c r="R400" s="317"/>
      <c r="S400" s="317"/>
      <c r="T400" s="317"/>
      <c r="U400" s="317"/>
      <c r="V400" s="317"/>
      <c r="W400" s="317"/>
      <c r="X400" s="317"/>
      <c r="Y400" s="317"/>
      <c r="Z400" s="317"/>
    </row>
    <row r="401" spans="1:26" ht="16" x14ac:dyDescent="0.2">
      <c r="A401" s="317"/>
      <c r="B401" s="317"/>
      <c r="C401" s="317"/>
      <c r="D401" s="317"/>
      <c r="E401" s="317"/>
      <c r="F401" s="317"/>
      <c r="G401" s="317"/>
      <c r="H401" s="317"/>
      <c r="I401" s="317"/>
      <c r="J401" s="317"/>
      <c r="K401" s="317"/>
      <c r="L401" s="317"/>
      <c r="M401" s="317"/>
      <c r="N401" s="317"/>
      <c r="O401" s="317"/>
      <c r="P401" s="317"/>
      <c r="Q401" s="317"/>
      <c r="R401" s="317"/>
      <c r="S401" s="317"/>
      <c r="T401" s="317"/>
      <c r="U401" s="317"/>
      <c r="V401" s="317"/>
      <c r="W401" s="317"/>
      <c r="X401" s="317"/>
      <c r="Y401" s="317"/>
      <c r="Z401" s="317"/>
    </row>
    <row r="402" spans="1:26" ht="16" x14ac:dyDescent="0.2">
      <c r="A402" s="317"/>
      <c r="B402" s="317"/>
      <c r="C402" s="317"/>
      <c r="D402" s="317"/>
      <c r="E402" s="317"/>
      <c r="F402" s="317"/>
      <c r="G402" s="317"/>
      <c r="H402" s="317"/>
      <c r="I402" s="317"/>
      <c r="J402" s="317"/>
      <c r="K402" s="317"/>
      <c r="L402" s="317"/>
      <c r="M402" s="317"/>
      <c r="N402" s="317"/>
      <c r="O402" s="317"/>
      <c r="P402" s="317"/>
      <c r="Q402" s="317"/>
      <c r="R402" s="317"/>
      <c r="S402" s="317"/>
      <c r="T402" s="317"/>
      <c r="U402" s="317"/>
      <c r="V402" s="317"/>
      <c r="W402" s="317"/>
      <c r="X402" s="317"/>
      <c r="Y402" s="317"/>
      <c r="Z402" s="317"/>
    </row>
    <row r="403" spans="1:26" ht="16" x14ac:dyDescent="0.2">
      <c r="A403" s="317"/>
      <c r="B403" s="317"/>
      <c r="C403" s="317"/>
      <c r="D403" s="317"/>
      <c r="E403" s="317"/>
      <c r="F403" s="317"/>
      <c r="G403" s="317"/>
      <c r="H403" s="317"/>
      <c r="I403" s="317"/>
      <c r="J403" s="317"/>
      <c r="K403" s="317"/>
      <c r="L403" s="317"/>
      <c r="M403" s="317"/>
      <c r="N403" s="317"/>
      <c r="O403" s="317"/>
      <c r="P403" s="317"/>
      <c r="Q403" s="317"/>
      <c r="R403" s="317"/>
      <c r="S403" s="317"/>
      <c r="T403" s="317"/>
      <c r="U403" s="317"/>
      <c r="V403" s="317"/>
      <c r="W403" s="317"/>
      <c r="X403" s="317"/>
      <c r="Y403" s="317"/>
      <c r="Z403" s="317"/>
    </row>
    <row r="404" spans="1:26" ht="16" x14ac:dyDescent="0.2">
      <c r="A404" s="317"/>
      <c r="B404" s="317"/>
      <c r="C404" s="317"/>
      <c r="D404" s="317"/>
      <c r="E404" s="317"/>
      <c r="F404" s="317"/>
      <c r="G404" s="317"/>
      <c r="H404" s="317"/>
      <c r="I404" s="317"/>
      <c r="J404" s="317"/>
      <c r="K404" s="317"/>
      <c r="L404" s="317"/>
      <c r="M404" s="317"/>
      <c r="N404" s="317"/>
      <c r="O404" s="317"/>
      <c r="P404" s="317"/>
      <c r="Q404" s="317"/>
      <c r="R404" s="317"/>
      <c r="S404" s="317"/>
      <c r="T404" s="317"/>
      <c r="U404" s="317"/>
      <c r="V404" s="317"/>
      <c r="W404" s="317"/>
      <c r="X404" s="317"/>
      <c r="Y404" s="317"/>
      <c r="Z404" s="317"/>
    </row>
    <row r="405" spans="1:26" ht="16" x14ac:dyDescent="0.2">
      <c r="A405" s="317"/>
      <c r="B405" s="317"/>
      <c r="C405" s="317"/>
      <c r="D405" s="317"/>
      <c r="E405" s="317"/>
      <c r="F405" s="317"/>
      <c r="G405" s="317"/>
      <c r="H405" s="317"/>
      <c r="I405" s="317"/>
      <c r="J405" s="317"/>
      <c r="K405" s="317"/>
      <c r="L405" s="317"/>
      <c r="M405" s="317"/>
      <c r="N405" s="317"/>
      <c r="O405" s="317"/>
      <c r="P405" s="317"/>
      <c r="Q405" s="317"/>
      <c r="R405" s="317"/>
      <c r="S405" s="317"/>
      <c r="T405" s="317"/>
      <c r="U405" s="317"/>
      <c r="V405" s="317"/>
      <c r="W405" s="317"/>
      <c r="X405" s="317"/>
      <c r="Y405" s="317"/>
      <c r="Z405" s="317"/>
    </row>
    <row r="406" spans="1:26" ht="16" x14ac:dyDescent="0.2">
      <c r="A406" s="317"/>
      <c r="B406" s="317"/>
      <c r="C406" s="317"/>
      <c r="D406" s="317"/>
      <c r="E406" s="317"/>
      <c r="F406" s="317"/>
      <c r="G406" s="317"/>
      <c r="H406" s="317"/>
      <c r="I406" s="317"/>
      <c r="J406" s="317"/>
      <c r="K406" s="317"/>
      <c r="L406" s="317"/>
      <c r="M406" s="317"/>
      <c r="N406" s="317"/>
      <c r="O406" s="317"/>
      <c r="P406" s="317"/>
      <c r="Q406" s="317"/>
      <c r="R406" s="317"/>
      <c r="S406" s="317"/>
      <c r="T406" s="317"/>
      <c r="U406" s="317"/>
      <c r="V406" s="317"/>
      <c r="W406" s="317"/>
      <c r="X406" s="317"/>
      <c r="Y406" s="317"/>
      <c r="Z406" s="317"/>
    </row>
    <row r="407" spans="1:26" ht="16" x14ac:dyDescent="0.2">
      <c r="A407" s="317"/>
      <c r="B407" s="317"/>
      <c r="C407" s="317"/>
      <c r="D407" s="317"/>
      <c r="E407" s="317"/>
      <c r="F407" s="317"/>
      <c r="G407" s="317"/>
      <c r="H407" s="317"/>
      <c r="I407" s="317"/>
      <c r="J407" s="317"/>
      <c r="K407" s="317"/>
      <c r="L407" s="317"/>
      <c r="M407" s="317"/>
      <c r="N407" s="317"/>
      <c r="O407" s="317"/>
      <c r="P407" s="317"/>
      <c r="Q407" s="317"/>
      <c r="R407" s="317"/>
      <c r="S407" s="317"/>
      <c r="T407" s="317"/>
      <c r="U407" s="317"/>
      <c r="V407" s="317"/>
      <c r="W407" s="317"/>
      <c r="X407" s="317"/>
      <c r="Y407" s="317"/>
      <c r="Z407" s="317"/>
    </row>
    <row r="408" spans="1:26" ht="16" x14ac:dyDescent="0.2">
      <c r="A408" s="317"/>
      <c r="B408" s="317"/>
      <c r="C408" s="317"/>
      <c r="D408" s="317"/>
      <c r="E408" s="317"/>
      <c r="F408" s="317"/>
      <c r="G408" s="317"/>
      <c r="H408" s="317"/>
      <c r="I408" s="317"/>
      <c r="J408" s="317"/>
      <c r="K408" s="317"/>
      <c r="L408" s="317"/>
      <c r="M408" s="317"/>
      <c r="N408" s="317"/>
      <c r="O408" s="317"/>
      <c r="P408" s="317"/>
      <c r="Q408" s="317"/>
      <c r="R408" s="317"/>
      <c r="S408" s="317"/>
      <c r="T408" s="317"/>
      <c r="U408" s="317"/>
      <c r="V408" s="317"/>
      <c r="W408" s="317"/>
      <c r="X408" s="317"/>
      <c r="Y408" s="317"/>
      <c r="Z408" s="317"/>
    </row>
    <row r="409" spans="1:26" ht="16" x14ac:dyDescent="0.2">
      <c r="A409" s="317"/>
      <c r="B409" s="317"/>
      <c r="C409" s="317"/>
      <c r="D409" s="317"/>
      <c r="E409" s="317"/>
      <c r="F409" s="317"/>
      <c r="G409" s="317"/>
      <c r="H409" s="317"/>
      <c r="I409" s="317"/>
      <c r="J409" s="317"/>
      <c r="K409" s="317"/>
      <c r="L409" s="317"/>
      <c r="M409" s="317"/>
      <c r="N409" s="317"/>
      <c r="O409" s="317"/>
      <c r="P409" s="317"/>
      <c r="Q409" s="317"/>
      <c r="R409" s="317"/>
      <c r="S409" s="317"/>
      <c r="T409" s="317"/>
      <c r="U409" s="317"/>
      <c r="V409" s="317"/>
      <c r="W409" s="317"/>
      <c r="X409" s="317"/>
      <c r="Y409" s="317"/>
      <c r="Z409" s="317"/>
    </row>
    <row r="410" spans="1:26" ht="16" x14ac:dyDescent="0.2">
      <c r="A410" s="317"/>
      <c r="B410" s="317"/>
      <c r="C410" s="317"/>
      <c r="D410" s="317"/>
      <c r="E410" s="317"/>
      <c r="F410" s="317"/>
      <c r="G410" s="317"/>
      <c r="H410" s="317"/>
      <c r="I410" s="317"/>
      <c r="J410" s="317"/>
      <c r="K410" s="317"/>
      <c r="L410" s="317"/>
      <c r="M410" s="317"/>
      <c r="N410" s="317"/>
      <c r="O410" s="317"/>
      <c r="P410" s="317"/>
      <c r="Q410" s="317"/>
      <c r="R410" s="317"/>
      <c r="S410" s="317"/>
      <c r="T410" s="317"/>
      <c r="U410" s="317"/>
      <c r="V410" s="317"/>
      <c r="W410" s="317"/>
      <c r="X410" s="317"/>
      <c r="Y410" s="317"/>
      <c r="Z410" s="317"/>
    </row>
    <row r="411" spans="1:26" ht="16" x14ac:dyDescent="0.2">
      <c r="A411" s="317"/>
      <c r="B411" s="317"/>
      <c r="C411" s="317"/>
      <c r="D411" s="317"/>
      <c r="E411" s="317"/>
      <c r="F411" s="317"/>
      <c r="G411" s="317"/>
      <c r="H411" s="317"/>
      <c r="I411" s="317"/>
      <c r="J411" s="317"/>
      <c r="K411" s="317"/>
      <c r="L411" s="317"/>
      <c r="M411" s="317"/>
      <c r="N411" s="317"/>
      <c r="O411" s="317"/>
      <c r="P411" s="317"/>
      <c r="Q411" s="317"/>
      <c r="R411" s="317"/>
      <c r="S411" s="317"/>
      <c r="T411" s="317"/>
      <c r="U411" s="317"/>
      <c r="V411" s="317"/>
      <c r="W411" s="317"/>
      <c r="X411" s="317"/>
      <c r="Y411" s="317"/>
      <c r="Z411" s="317"/>
    </row>
    <row r="412" spans="1:26" ht="16" x14ac:dyDescent="0.2">
      <c r="A412" s="317"/>
      <c r="B412" s="317"/>
      <c r="C412" s="317"/>
      <c r="D412" s="317"/>
      <c r="E412" s="317"/>
      <c r="F412" s="317"/>
      <c r="G412" s="317"/>
      <c r="H412" s="317"/>
      <c r="I412" s="317"/>
      <c r="J412" s="317"/>
      <c r="K412" s="317"/>
      <c r="L412" s="317"/>
      <c r="M412" s="317"/>
      <c r="N412" s="317"/>
      <c r="O412" s="317"/>
      <c r="P412" s="317"/>
      <c r="Q412" s="317"/>
      <c r="R412" s="317"/>
      <c r="S412" s="317"/>
      <c r="T412" s="317"/>
      <c r="U412" s="317"/>
      <c r="V412" s="317"/>
      <c r="W412" s="317"/>
      <c r="X412" s="317"/>
      <c r="Y412" s="317"/>
      <c r="Z412" s="317"/>
    </row>
    <row r="413" spans="1:26" ht="16" x14ac:dyDescent="0.2">
      <c r="A413" s="317"/>
      <c r="B413" s="317"/>
      <c r="C413" s="317"/>
      <c r="D413" s="317"/>
      <c r="E413" s="317"/>
      <c r="F413" s="317"/>
      <c r="G413" s="317"/>
      <c r="H413" s="317"/>
      <c r="I413" s="317"/>
      <c r="J413" s="317"/>
      <c r="K413" s="317"/>
      <c r="L413" s="317"/>
      <c r="M413" s="317"/>
      <c r="N413" s="317"/>
      <c r="O413" s="317"/>
      <c r="P413" s="317"/>
      <c r="Q413" s="317"/>
      <c r="R413" s="317"/>
      <c r="S413" s="317"/>
      <c r="T413" s="317"/>
      <c r="U413" s="317"/>
      <c r="V413" s="317"/>
      <c r="W413" s="317"/>
      <c r="X413" s="317"/>
      <c r="Y413" s="317"/>
      <c r="Z413" s="317"/>
    </row>
    <row r="414" spans="1:26" ht="16" x14ac:dyDescent="0.2">
      <c r="A414" s="317"/>
      <c r="B414" s="317"/>
      <c r="C414" s="317"/>
      <c r="D414" s="317"/>
      <c r="E414" s="317"/>
      <c r="F414" s="317"/>
      <c r="G414" s="317"/>
      <c r="H414" s="317"/>
      <c r="I414" s="317"/>
      <c r="J414" s="317"/>
      <c r="K414" s="317"/>
      <c r="L414" s="317"/>
      <c r="M414" s="317"/>
      <c r="N414" s="317"/>
      <c r="O414" s="317"/>
      <c r="P414" s="317"/>
      <c r="Q414" s="317"/>
      <c r="R414" s="317"/>
      <c r="S414" s="317"/>
      <c r="T414" s="317"/>
      <c r="U414" s="317"/>
      <c r="V414" s="317"/>
      <c r="W414" s="317"/>
      <c r="X414" s="317"/>
      <c r="Y414" s="317"/>
      <c r="Z414" s="317"/>
    </row>
    <row r="415" spans="1:26" ht="16" x14ac:dyDescent="0.2">
      <c r="A415" s="317"/>
      <c r="B415" s="317"/>
      <c r="C415" s="317"/>
      <c r="D415" s="317"/>
      <c r="E415" s="317"/>
      <c r="F415" s="317"/>
      <c r="G415" s="317"/>
      <c r="H415" s="317"/>
      <c r="I415" s="317"/>
      <c r="J415" s="317"/>
      <c r="K415" s="317"/>
      <c r="L415" s="317"/>
      <c r="M415" s="317"/>
      <c r="N415" s="317"/>
      <c r="O415" s="317"/>
      <c r="P415" s="317"/>
      <c r="Q415" s="317"/>
      <c r="R415" s="317"/>
      <c r="S415" s="317"/>
      <c r="T415" s="317"/>
      <c r="U415" s="317"/>
      <c r="V415" s="317"/>
      <c r="W415" s="317"/>
      <c r="X415" s="317"/>
      <c r="Y415" s="317"/>
      <c r="Z415" s="317"/>
    </row>
    <row r="416" spans="1:26" ht="16" x14ac:dyDescent="0.2">
      <c r="A416" s="317"/>
      <c r="B416" s="317"/>
      <c r="C416" s="317"/>
      <c r="D416" s="317"/>
      <c r="E416" s="317"/>
      <c r="F416" s="317"/>
      <c r="G416" s="317"/>
      <c r="H416" s="317"/>
      <c r="I416" s="317"/>
      <c r="J416" s="317"/>
      <c r="K416" s="317"/>
      <c r="L416" s="317"/>
      <c r="M416" s="317"/>
      <c r="N416" s="317"/>
      <c r="O416" s="317"/>
      <c r="P416" s="317"/>
      <c r="Q416" s="317"/>
      <c r="R416" s="317"/>
      <c r="S416" s="317"/>
      <c r="T416" s="317"/>
      <c r="U416" s="317"/>
      <c r="V416" s="317"/>
      <c r="W416" s="317"/>
      <c r="X416" s="317"/>
      <c r="Y416" s="317"/>
      <c r="Z416" s="317"/>
    </row>
    <row r="417" spans="1:26" ht="16" x14ac:dyDescent="0.2">
      <c r="A417" s="317"/>
      <c r="B417" s="317"/>
      <c r="C417" s="317"/>
      <c r="D417" s="317"/>
      <c r="E417" s="317"/>
      <c r="F417" s="317"/>
      <c r="G417" s="317"/>
      <c r="H417" s="317"/>
      <c r="I417" s="317"/>
      <c r="J417" s="317"/>
      <c r="K417" s="317"/>
      <c r="L417" s="317"/>
      <c r="M417" s="317"/>
      <c r="N417" s="317"/>
      <c r="O417" s="317"/>
      <c r="P417" s="317"/>
      <c r="Q417" s="317"/>
      <c r="R417" s="317"/>
      <c r="S417" s="317"/>
      <c r="T417" s="317"/>
      <c r="U417" s="317"/>
      <c r="V417" s="317"/>
      <c r="W417" s="317"/>
      <c r="X417" s="317"/>
      <c r="Y417" s="317"/>
      <c r="Z417" s="317"/>
    </row>
    <row r="418" spans="1:26" ht="16" x14ac:dyDescent="0.2">
      <c r="A418" s="317"/>
      <c r="B418" s="317"/>
      <c r="C418" s="317"/>
      <c r="D418" s="317"/>
      <c r="E418" s="317"/>
      <c r="F418" s="317"/>
      <c r="G418" s="317"/>
      <c r="H418" s="317"/>
      <c r="I418" s="317"/>
      <c r="J418" s="317"/>
      <c r="K418" s="317"/>
      <c r="L418" s="317"/>
      <c r="M418" s="317"/>
      <c r="N418" s="317"/>
      <c r="O418" s="317"/>
      <c r="P418" s="317"/>
      <c r="Q418" s="317"/>
      <c r="R418" s="317"/>
      <c r="S418" s="317"/>
      <c r="T418" s="317"/>
      <c r="U418" s="317"/>
      <c r="V418" s="317"/>
      <c r="W418" s="317"/>
      <c r="X418" s="317"/>
      <c r="Y418" s="317"/>
      <c r="Z418" s="317"/>
    </row>
    <row r="419" spans="1:26" ht="16" x14ac:dyDescent="0.2">
      <c r="A419" s="317"/>
      <c r="B419" s="317"/>
      <c r="C419" s="317"/>
      <c r="D419" s="317"/>
      <c r="E419" s="317"/>
      <c r="F419" s="317"/>
      <c r="G419" s="317"/>
      <c r="H419" s="317"/>
      <c r="I419" s="317"/>
      <c r="J419" s="317"/>
      <c r="K419" s="317"/>
      <c r="L419" s="317"/>
      <c r="M419" s="317"/>
      <c r="N419" s="317"/>
      <c r="O419" s="317"/>
      <c r="P419" s="317"/>
      <c r="Q419" s="317"/>
      <c r="R419" s="317"/>
      <c r="S419" s="317"/>
      <c r="T419" s="317"/>
      <c r="U419" s="317"/>
      <c r="V419" s="317"/>
      <c r="W419" s="317"/>
      <c r="X419" s="317"/>
      <c r="Y419" s="317"/>
      <c r="Z419" s="317"/>
    </row>
    <row r="420" spans="1:26" ht="16" x14ac:dyDescent="0.2">
      <c r="A420" s="317"/>
      <c r="B420" s="317"/>
      <c r="C420" s="317"/>
      <c r="D420" s="317"/>
      <c r="E420" s="317"/>
      <c r="F420" s="317"/>
      <c r="G420" s="317"/>
      <c r="H420" s="317"/>
      <c r="I420" s="317"/>
      <c r="J420" s="317"/>
      <c r="K420" s="317"/>
      <c r="L420" s="317"/>
      <c r="M420" s="317"/>
      <c r="N420" s="317"/>
      <c r="O420" s="317"/>
      <c r="P420" s="317"/>
      <c r="Q420" s="317"/>
      <c r="R420" s="317"/>
      <c r="S420" s="317"/>
      <c r="T420" s="317"/>
      <c r="U420" s="317"/>
      <c r="V420" s="317"/>
      <c r="W420" s="317"/>
      <c r="X420" s="317"/>
      <c r="Y420" s="317"/>
      <c r="Z420" s="317"/>
    </row>
    <row r="421" spans="1:26" ht="16" x14ac:dyDescent="0.2">
      <c r="A421" s="317"/>
      <c r="B421" s="317"/>
      <c r="C421" s="317"/>
      <c r="D421" s="317"/>
      <c r="E421" s="317"/>
      <c r="F421" s="317"/>
      <c r="G421" s="317"/>
      <c r="H421" s="317"/>
      <c r="I421" s="317"/>
      <c r="J421" s="317"/>
      <c r="K421" s="317"/>
      <c r="L421" s="317"/>
      <c r="M421" s="317"/>
      <c r="N421" s="317"/>
      <c r="O421" s="317"/>
      <c r="P421" s="317"/>
      <c r="Q421" s="317"/>
      <c r="R421" s="317"/>
      <c r="S421" s="317"/>
      <c r="T421" s="317"/>
      <c r="U421" s="317"/>
      <c r="V421" s="317"/>
      <c r="W421" s="317"/>
      <c r="X421" s="317"/>
      <c r="Y421" s="317"/>
      <c r="Z421" s="317"/>
    </row>
    <row r="422" spans="1:26" ht="16" x14ac:dyDescent="0.2">
      <c r="A422" s="317"/>
      <c r="B422" s="317"/>
      <c r="C422" s="317"/>
      <c r="D422" s="317"/>
      <c r="E422" s="317"/>
      <c r="F422" s="317"/>
      <c r="G422" s="317"/>
      <c r="H422" s="317"/>
      <c r="I422" s="317"/>
      <c r="J422" s="317"/>
      <c r="K422" s="317"/>
      <c r="L422" s="317"/>
      <c r="M422" s="317"/>
      <c r="N422" s="317"/>
      <c r="O422" s="317"/>
      <c r="P422" s="317"/>
      <c r="Q422" s="317"/>
      <c r="R422" s="317"/>
      <c r="S422" s="317"/>
      <c r="T422" s="317"/>
      <c r="U422" s="317"/>
      <c r="V422" s="317"/>
      <c r="W422" s="317"/>
      <c r="X422" s="317"/>
      <c r="Y422" s="317"/>
      <c r="Z422" s="317"/>
    </row>
    <row r="423" spans="1:26" ht="16" x14ac:dyDescent="0.2">
      <c r="A423" s="317"/>
      <c r="B423" s="317"/>
      <c r="C423" s="317"/>
      <c r="D423" s="317"/>
      <c r="E423" s="317"/>
      <c r="F423" s="317"/>
      <c r="G423" s="317"/>
      <c r="H423" s="317"/>
      <c r="I423" s="317"/>
      <c r="J423" s="317"/>
      <c r="K423" s="317"/>
      <c r="L423" s="317"/>
      <c r="M423" s="317"/>
      <c r="N423" s="317"/>
      <c r="O423" s="317"/>
      <c r="P423" s="317"/>
      <c r="Q423" s="317"/>
      <c r="R423" s="317"/>
      <c r="S423" s="317"/>
      <c r="T423" s="317"/>
      <c r="U423" s="317"/>
      <c r="V423" s="317"/>
      <c r="W423" s="317"/>
      <c r="X423" s="317"/>
      <c r="Y423" s="317"/>
      <c r="Z423" s="317"/>
    </row>
    <row r="424" spans="1:26" ht="16" x14ac:dyDescent="0.2">
      <c r="A424" s="317"/>
      <c r="B424" s="317"/>
      <c r="C424" s="317"/>
      <c r="D424" s="317"/>
      <c r="E424" s="317"/>
      <c r="F424" s="317"/>
      <c r="G424" s="317"/>
      <c r="H424" s="317"/>
      <c r="I424" s="317"/>
      <c r="J424" s="317"/>
      <c r="K424" s="317"/>
      <c r="L424" s="317"/>
      <c r="M424" s="317"/>
      <c r="N424" s="317"/>
      <c r="O424" s="317"/>
      <c r="P424" s="317"/>
      <c r="Q424" s="317"/>
      <c r="R424" s="317"/>
      <c r="S424" s="317"/>
      <c r="T424" s="317"/>
      <c r="U424" s="317"/>
      <c r="V424" s="317"/>
      <c r="W424" s="317"/>
      <c r="X424" s="317"/>
      <c r="Y424" s="317"/>
      <c r="Z424" s="317"/>
    </row>
    <row r="425" spans="1:26" ht="16" x14ac:dyDescent="0.2">
      <c r="A425" s="317"/>
      <c r="B425" s="317"/>
      <c r="C425" s="317"/>
      <c r="D425" s="317"/>
      <c r="E425" s="317"/>
      <c r="F425" s="317"/>
      <c r="G425" s="317"/>
      <c r="H425" s="317"/>
      <c r="I425" s="317"/>
      <c r="J425" s="317"/>
      <c r="K425" s="317"/>
      <c r="L425" s="317"/>
      <c r="M425" s="317"/>
      <c r="N425" s="317"/>
      <c r="O425" s="317"/>
      <c r="P425" s="317"/>
      <c r="Q425" s="317"/>
      <c r="R425" s="317"/>
      <c r="S425" s="317"/>
      <c r="T425" s="317"/>
      <c r="U425" s="317"/>
      <c r="V425" s="317"/>
      <c r="W425" s="317"/>
      <c r="X425" s="317"/>
      <c r="Y425" s="317"/>
      <c r="Z425" s="317"/>
    </row>
    <row r="426" spans="1:26" ht="16" x14ac:dyDescent="0.2">
      <c r="A426" s="317"/>
      <c r="B426" s="317"/>
      <c r="C426" s="317"/>
      <c r="D426" s="317"/>
      <c r="E426" s="317"/>
      <c r="F426" s="317"/>
      <c r="G426" s="317"/>
      <c r="H426" s="317"/>
      <c r="I426" s="317"/>
      <c r="J426" s="317"/>
      <c r="K426" s="317"/>
      <c r="L426" s="317"/>
      <c r="M426" s="317"/>
      <c r="N426" s="317"/>
      <c r="O426" s="317"/>
      <c r="P426" s="317"/>
      <c r="Q426" s="317"/>
      <c r="R426" s="317"/>
      <c r="S426" s="317"/>
      <c r="T426" s="317"/>
      <c r="U426" s="317"/>
      <c r="V426" s="317"/>
      <c r="W426" s="317"/>
      <c r="X426" s="317"/>
      <c r="Y426" s="317"/>
      <c r="Z426" s="317"/>
    </row>
    <row r="427" spans="1:26" ht="16" x14ac:dyDescent="0.2">
      <c r="A427" s="317"/>
      <c r="B427" s="317"/>
      <c r="C427" s="317"/>
      <c r="D427" s="317"/>
      <c r="E427" s="317"/>
      <c r="F427" s="317"/>
      <c r="G427" s="317"/>
      <c r="H427" s="317"/>
      <c r="I427" s="317"/>
      <c r="J427" s="317"/>
      <c r="K427" s="317"/>
      <c r="L427" s="317"/>
      <c r="M427" s="317"/>
      <c r="N427" s="317"/>
      <c r="O427" s="317"/>
      <c r="P427" s="317"/>
      <c r="Q427" s="317"/>
      <c r="R427" s="317"/>
      <c r="S427" s="317"/>
      <c r="T427" s="317"/>
      <c r="U427" s="317"/>
      <c r="V427" s="317"/>
      <c r="W427" s="317"/>
      <c r="X427" s="317"/>
      <c r="Y427" s="317"/>
      <c r="Z427" s="317"/>
    </row>
    <row r="428" spans="1:26" ht="16" x14ac:dyDescent="0.2">
      <c r="A428" s="317"/>
      <c r="B428" s="317"/>
      <c r="C428" s="317"/>
      <c r="D428" s="317"/>
      <c r="E428" s="317"/>
      <c r="F428" s="317"/>
      <c r="G428" s="317"/>
      <c r="H428" s="317"/>
      <c r="I428" s="317"/>
      <c r="J428" s="317"/>
      <c r="K428" s="317"/>
      <c r="L428" s="317"/>
      <c r="M428" s="317"/>
      <c r="N428" s="317"/>
      <c r="O428" s="317"/>
      <c r="P428" s="317"/>
      <c r="Q428" s="317"/>
      <c r="R428" s="317"/>
      <c r="S428" s="317"/>
      <c r="T428" s="317"/>
      <c r="U428" s="317"/>
      <c r="V428" s="317"/>
      <c r="W428" s="317"/>
      <c r="X428" s="317"/>
      <c r="Y428" s="317"/>
      <c r="Z428" s="317"/>
    </row>
    <row r="429" spans="1:26" ht="16" x14ac:dyDescent="0.2">
      <c r="A429" s="317"/>
      <c r="B429" s="317"/>
      <c r="C429" s="317"/>
      <c r="D429" s="317"/>
      <c r="E429" s="317"/>
      <c r="F429" s="317"/>
      <c r="G429" s="317"/>
      <c r="H429" s="317"/>
      <c r="I429" s="317"/>
      <c r="J429" s="317"/>
      <c r="K429" s="317"/>
      <c r="L429" s="317"/>
      <c r="M429" s="317"/>
      <c r="N429" s="317"/>
      <c r="O429" s="317"/>
      <c r="P429" s="317"/>
      <c r="Q429" s="317"/>
      <c r="R429" s="317"/>
      <c r="S429" s="317"/>
      <c r="T429" s="317"/>
      <c r="U429" s="317"/>
      <c r="V429" s="317"/>
      <c r="W429" s="317"/>
      <c r="X429" s="317"/>
      <c r="Y429" s="317"/>
      <c r="Z429" s="317"/>
    </row>
    <row r="430" spans="1:26" ht="16" x14ac:dyDescent="0.2">
      <c r="A430" s="317"/>
      <c r="B430" s="317"/>
      <c r="C430" s="317"/>
      <c r="D430" s="317"/>
      <c r="E430" s="317"/>
      <c r="F430" s="317"/>
      <c r="G430" s="317"/>
      <c r="H430" s="317"/>
      <c r="I430" s="317"/>
      <c r="J430" s="317"/>
      <c r="K430" s="317"/>
      <c r="L430" s="317"/>
      <c r="M430" s="317"/>
      <c r="N430" s="317"/>
      <c r="O430" s="317"/>
      <c r="P430" s="317"/>
      <c r="Q430" s="317"/>
      <c r="R430" s="317"/>
      <c r="S430" s="317"/>
      <c r="T430" s="317"/>
      <c r="U430" s="317"/>
      <c r="V430" s="317"/>
      <c r="W430" s="317"/>
      <c r="X430" s="317"/>
      <c r="Y430" s="317"/>
      <c r="Z430" s="317"/>
    </row>
    <row r="431" spans="1:26" ht="16" x14ac:dyDescent="0.2">
      <c r="A431" s="317"/>
      <c r="B431" s="317"/>
      <c r="C431" s="317"/>
      <c r="D431" s="317"/>
      <c r="E431" s="317"/>
      <c r="F431" s="317"/>
      <c r="G431" s="317"/>
      <c r="H431" s="317"/>
      <c r="I431" s="317"/>
      <c r="J431" s="317"/>
      <c r="K431" s="317"/>
      <c r="L431" s="317"/>
      <c r="M431" s="317"/>
      <c r="N431" s="317"/>
      <c r="O431" s="317"/>
      <c r="P431" s="317"/>
      <c r="Q431" s="317"/>
      <c r="R431" s="317"/>
      <c r="S431" s="317"/>
      <c r="T431" s="317"/>
      <c r="U431" s="317"/>
      <c r="V431" s="317"/>
      <c r="W431" s="317"/>
      <c r="X431" s="317"/>
      <c r="Y431" s="317"/>
      <c r="Z431" s="317"/>
    </row>
    <row r="432" spans="1:26" ht="16" x14ac:dyDescent="0.2">
      <c r="A432" s="317"/>
      <c r="B432" s="317"/>
      <c r="C432" s="317"/>
      <c r="D432" s="317"/>
      <c r="E432" s="317"/>
      <c r="F432" s="317"/>
      <c r="G432" s="317"/>
      <c r="H432" s="317"/>
      <c r="I432" s="317"/>
      <c r="J432" s="317"/>
      <c r="K432" s="317"/>
      <c r="L432" s="317"/>
      <c r="M432" s="317"/>
      <c r="N432" s="317"/>
      <c r="O432" s="317"/>
      <c r="P432" s="317"/>
      <c r="Q432" s="317"/>
      <c r="R432" s="317"/>
      <c r="S432" s="317"/>
      <c r="T432" s="317"/>
      <c r="U432" s="317"/>
      <c r="V432" s="317"/>
      <c r="W432" s="317"/>
      <c r="X432" s="317"/>
      <c r="Y432" s="317"/>
      <c r="Z432" s="317"/>
    </row>
    <row r="433" spans="1:26" ht="16" x14ac:dyDescent="0.2">
      <c r="A433" s="317"/>
      <c r="B433" s="317"/>
      <c r="C433" s="317"/>
      <c r="D433" s="317"/>
      <c r="E433" s="317"/>
      <c r="F433" s="317"/>
      <c r="G433" s="317"/>
      <c r="H433" s="317"/>
      <c r="I433" s="317"/>
      <c r="J433" s="317"/>
      <c r="K433" s="317"/>
      <c r="L433" s="317"/>
      <c r="M433" s="317"/>
      <c r="N433" s="317"/>
      <c r="O433" s="317"/>
      <c r="P433" s="317"/>
      <c r="Q433" s="317"/>
      <c r="R433" s="317"/>
      <c r="S433" s="317"/>
      <c r="T433" s="317"/>
      <c r="U433" s="317"/>
      <c r="V433" s="317"/>
      <c r="W433" s="317"/>
      <c r="X433" s="317"/>
      <c r="Y433" s="317"/>
      <c r="Z433" s="317"/>
    </row>
    <row r="434" spans="1:26" ht="16" x14ac:dyDescent="0.2">
      <c r="A434" s="317"/>
      <c r="B434" s="317"/>
      <c r="C434" s="317"/>
      <c r="D434" s="317"/>
      <c r="E434" s="317"/>
      <c r="F434" s="317"/>
      <c r="G434" s="317"/>
      <c r="H434" s="317"/>
      <c r="I434" s="317"/>
      <c r="J434" s="317"/>
      <c r="K434" s="317"/>
      <c r="L434" s="317"/>
      <c r="M434" s="317"/>
      <c r="N434" s="317"/>
      <c r="O434" s="317"/>
      <c r="P434" s="317"/>
      <c r="Q434" s="317"/>
      <c r="R434" s="317"/>
      <c r="S434" s="317"/>
      <c r="T434" s="317"/>
      <c r="U434" s="317"/>
      <c r="V434" s="317"/>
      <c r="W434" s="317"/>
      <c r="X434" s="317"/>
      <c r="Y434" s="317"/>
      <c r="Z434" s="317"/>
    </row>
    <row r="435" spans="1:26" ht="16" x14ac:dyDescent="0.2">
      <c r="A435" s="317"/>
      <c r="B435" s="317"/>
      <c r="C435" s="317"/>
      <c r="D435" s="317"/>
      <c r="E435" s="317"/>
      <c r="F435" s="317"/>
      <c r="G435" s="317"/>
      <c r="H435" s="317"/>
      <c r="I435" s="317"/>
      <c r="J435" s="317"/>
      <c r="K435" s="317"/>
      <c r="L435" s="317"/>
      <c r="M435" s="317"/>
      <c r="N435" s="317"/>
      <c r="O435" s="317"/>
      <c r="P435" s="317"/>
      <c r="Q435" s="317"/>
      <c r="R435" s="317"/>
      <c r="S435" s="317"/>
      <c r="T435" s="317"/>
      <c r="U435" s="317"/>
      <c r="V435" s="317"/>
      <c r="W435" s="317"/>
      <c r="X435" s="317"/>
      <c r="Y435" s="317"/>
      <c r="Z435" s="317"/>
    </row>
    <row r="436" spans="1:26" ht="16" x14ac:dyDescent="0.2">
      <c r="A436" s="317"/>
      <c r="B436" s="317"/>
      <c r="C436" s="317"/>
      <c r="D436" s="317"/>
      <c r="E436" s="317"/>
      <c r="F436" s="317"/>
      <c r="G436" s="317"/>
      <c r="H436" s="317"/>
      <c r="I436" s="317"/>
      <c r="J436" s="317"/>
      <c r="K436" s="317"/>
      <c r="L436" s="317"/>
      <c r="M436" s="317"/>
      <c r="N436" s="317"/>
      <c r="O436" s="317"/>
      <c r="P436" s="317"/>
      <c r="Q436" s="317"/>
      <c r="R436" s="317"/>
      <c r="S436" s="317"/>
      <c r="T436" s="317"/>
      <c r="U436" s="317"/>
      <c r="V436" s="317"/>
      <c r="W436" s="317"/>
      <c r="X436" s="317"/>
      <c r="Y436" s="317"/>
      <c r="Z436" s="317"/>
    </row>
    <row r="437" spans="1:26" ht="16" x14ac:dyDescent="0.2">
      <c r="A437" s="317"/>
      <c r="B437" s="317"/>
      <c r="C437" s="317"/>
      <c r="D437" s="317"/>
      <c r="E437" s="317"/>
      <c r="F437" s="317"/>
      <c r="G437" s="317"/>
      <c r="H437" s="317"/>
      <c r="I437" s="317"/>
      <c r="J437" s="317"/>
      <c r="K437" s="317"/>
      <c r="L437" s="317"/>
      <c r="M437" s="317"/>
      <c r="N437" s="317"/>
      <c r="O437" s="317"/>
      <c r="P437" s="317"/>
      <c r="Q437" s="317"/>
      <c r="R437" s="317"/>
      <c r="S437" s="317"/>
      <c r="T437" s="317"/>
      <c r="U437" s="317"/>
      <c r="V437" s="317"/>
      <c r="W437" s="317"/>
      <c r="X437" s="317"/>
      <c r="Y437" s="317"/>
      <c r="Z437" s="317"/>
    </row>
    <row r="438" spans="1:26" ht="16" x14ac:dyDescent="0.2">
      <c r="A438" s="317"/>
      <c r="B438" s="317"/>
      <c r="C438" s="317"/>
      <c r="D438" s="317"/>
      <c r="E438" s="317"/>
      <c r="F438" s="317"/>
      <c r="G438" s="317"/>
      <c r="H438" s="317"/>
      <c r="I438" s="317"/>
      <c r="J438" s="317"/>
      <c r="K438" s="317"/>
      <c r="L438" s="317"/>
      <c r="M438" s="317"/>
      <c r="N438" s="317"/>
      <c r="O438" s="317"/>
      <c r="P438" s="317"/>
      <c r="Q438" s="317"/>
      <c r="R438" s="317"/>
      <c r="S438" s="317"/>
      <c r="T438" s="317"/>
      <c r="U438" s="317"/>
      <c r="V438" s="317"/>
      <c r="W438" s="317"/>
      <c r="X438" s="317"/>
      <c r="Y438" s="317"/>
      <c r="Z438" s="317"/>
    </row>
    <row r="439" spans="1:26" ht="16" x14ac:dyDescent="0.2">
      <c r="A439" s="317"/>
      <c r="B439" s="317"/>
      <c r="C439" s="317"/>
      <c r="D439" s="317"/>
      <c r="E439" s="317"/>
      <c r="F439" s="317"/>
      <c r="G439" s="317"/>
      <c r="H439" s="317"/>
      <c r="I439" s="317"/>
      <c r="J439" s="317"/>
      <c r="K439" s="317"/>
      <c r="L439" s="317"/>
      <c r="M439" s="317"/>
      <c r="N439" s="317"/>
      <c r="O439" s="317"/>
      <c r="P439" s="317"/>
      <c r="Q439" s="317"/>
      <c r="R439" s="317"/>
      <c r="S439" s="317"/>
      <c r="T439" s="317"/>
      <c r="U439" s="317"/>
      <c r="V439" s="317"/>
      <c r="W439" s="317"/>
      <c r="X439" s="317"/>
      <c r="Y439" s="317"/>
      <c r="Z439" s="317"/>
    </row>
    <row r="440" spans="1:26" ht="16" x14ac:dyDescent="0.2">
      <c r="A440" s="317"/>
      <c r="B440" s="317"/>
      <c r="C440" s="317"/>
      <c r="D440" s="317"/>
      <c r="E440" s="317"/>
      <c r="F440" s="317"/>
      <c r="G440" s="317"/>
      <c r="H440" s="317"/>
      <c r="I440" s="317"/>
      <c r="J440" s="317"/>
      <c r="K440" s="317"/>
      <c r="L440" s="317"/>
      <c r="M440" s="317"/>
      <c r="N440" s="317"/>
      <c r="O440" s="317"/>
      <c r="P440" s="317"/>
      <c r="Q440" s="317"/>
      <c r="R440" s="317"/>
      <c r="S440" s="317"/>
      <c r="T440" s="317"/>
      <c r="U440" s="317"/>
      <c r="V440" s="317"/>
      <c r="W440" s="317"/>
      <c r="X440" s="317"/>
      <c r="Y440" s="317"/>
      <c r="Z440" s="317"/>
    </row>
    <row r="441" spans="1:26" ht="16" x14ac:dyDescent="0.2">
      <c r="A441" s="317"/>
      <c r="B441" s="317"/>
      <c r="C441" s="317"/>
      <c r="D441" s="317"/>
      <c r="E441" s="317"/>
      <c r="F441" s="317"/>
      <c r="G441" s="317"/>
      <c r="H441" s="317"/>
      <c r="I441" s="317"/>
      <c r="J441" s="317"/>
      <c r="K441" s="317"/>
      <c r="L441" s="317"/>
      <c r="M441" s="317"/>
      <c r="N441" s="317"/>
      <c r="O441" s="317"/>
      <c r="P441" s="317"/>
      <c r="Q441" s="317"/>
      <c r="R441" s="317"/>
      <c r="S441" s="317"/>
      <c r="T441" s="317"/>
      <c r="U441" s="317"/>
      <c r="V441" s="317"/>
      <c r="W441" s="317"/>
      <c r="X441" s="317"/>
      <c r="Y441" s="317"/>
      <c r="Z441" s="317"/>
    </row>
    <row r="442" spans="1:26" ht="16" x14ac:dyDescent="0.2">
      <c r="A442" s="317"/>
      <c r="B442" s="317"/>
      <c r="C442" s="317"/>
      <c r="D442" s="317"/>
      <c r="E442" s="317"/>
      <c r="F442" s="317"/>
      <c r="G442" s="317"/>
      <c r="H442" s="317"/>
      <c r="I442" s="317"/>
      <c r="J442" s="317"/>
      <c r="K442" s="317"/>
      <c r="L442" s="317"/>
      <c r="M442" s="317"/>
      <c r="N442" s="317"/>
      <c r="O442" s="317"/>
      <c r="P442" s="317"/>
      <c r="Q442" s="317"/>
      <c r="R442" s="317"/>
      <c r="S442" s="317"/>
      <c r="T442" s="317"/>
      <c r="U442" s="317"/>
      <c r="V442" s="317"/>
      <c r="W442" s="317"/>
      <c r="X442" s="317"/>
      <c r="Y442" s="317"/>
      <c r="Z442" s="317"/>
    </row>
    <row r="443" spans="1:26" ht="16" x14ac:dyDescent="0.2">
      <c r="A443" s="317"/>
      <c r="B443" s="317"/>
      <c r="C443" s="317"/>
      <c r="D443" s="317"/>
      <c r="E443" s="317"/>
      <c r="F443" s="317"/>
      <c r="G443" s="317"/>
      <c r="H443" s="317"/>
      <c r="I443" s="317"/>
      <c r="J443" s="317"/>
      <c r="K443" s="317"/>
      <c r="L443" s="317"/>
      <c r="M443" s="317"/>
      <c r="N443" s="317"/>
      <c r="O443" s="317"/>
      <c r="P443" s="317"/>
      <c r="Q443" s="317"/>
      <c r="R443" s="317"/>
      <c r="S443" s="317"/>
      <c r="T443" s="317"/>
      <c r="U443" s="317"/>
      <c r="V443" s="317"/>
      <c r="W443" s="317"/>
      <c r="X443" s="317"/>
      <c r="Y443" s="317"/>
      <c r="Z443" s="317"/>
    </row>
    <row r="444" spans="1:26" ht="16" x14ac:dyDescent="0.2">
      <c r="A444" s="317"/>
      <c r="B444" s="317"/>
      <c r="C444" s="317"/>
      <c r="D444" s="317"/>
      <c r="E444" s="317"/>
      <c r="F444" s="317"/>
      <c r="G444" s="317"/>
      <c r="H444" s="317"/>
      <c r="I444" s="317"/>
      <c r="J444" s="317"/>
      <c r="K444" s="317"/>
      <c r="L444" s="317"/>
      <c r="M444" s="317"/>
      <c r="N444" s="317"/>
      <c r="O444" s="317"/>
      <c r="P444" s="317"/>
      <c r="Q444" s="317"/>
      <c r="R444" s="317"/>
      <c r="S444" s="317"/>
      <c r="T444" s="317"/>
      <c r="U444" s="317"/>
      <c r="V444" s="317"/>
      <c r="W444" s="317"/>
      <c r="X444" s="317"/>
      <c r="Y444" s="317"/>
      <c r="Z444" s="317"/>
    </row>
    <row r="445" spans="1:26" ht="16" x14ac:dyDescent="0.2">
      <c r="A445" s="317"/>
      <c r="B445" s="317"/>
      <c r="C445" s="317"/>
      <c r="D445" s="317"/>
      <c r="E445" s="317"/>
      <c r="F445" s="317"/>
      <c r="G445" s="317"/>
      <c r="H445" s="317"/>
      <c r="I445" s="317"/>
      <c r="J445" s="317"/>
      <c r="K445" s="317"/>
      <c r="L445" s="317"/>
      <c r="M445" s="317"/>
      <c r="N445" s="317"/>
      <c r="O445" s="317"/>
      <c r="P445" s="317"/>
      <c r="Q445" s="317"/>
      <c r="R445" s="317"/>
      <c r="S445" s="317"/>
      <c r="T445" s="317"/>
      <c r="U445" s="317"/>
      <c r="V445" s="317"/>
      <c r="W445" s="317"/>
      <c r="X445" s="317"/>
      <c r="Y445" s="317"/>
      <c r="Z445" s="317"/>
    </row>
    <row r="446" spans="1:26" ht="16" x14ac:dyDescent="0.2">
      <c r="A446" s="317"/>
      <c r="B446" s="317"/>
      <c r="C446" s="317"/>
      <c r="D446" s="317"/>
      <c r="E446" s="317"/>
      <c r="F446" s="317"/>
      <c r="G446" s="317"/>
      <c r="H446" s="317"/>
      <c r="I446" s="317"/>
      <c r="J446" s="317"/>
      <c r="K446" s="317"/>
      <c r="L446" s="317"/>
      <c r="M446" s="317"/>
      <c r="N446" s="317"/>
      <c r="O446" s="317"/>
      <c r="P446" s="317"/>
      <c r="Q446" s="317"/>
      <c r="R446" s="317"/>
      <c r="S446" s="317"/>
      <c r="T446" s="317"/>
      <c r="U446" s="317"/>
      <c r="V446" s="317"/>
      <c r="W446" s="317"/>
      <c r="X446" s="317"/>
      <c r="Y446" s="317"/>
      <c r="Z446" s="317"/>
    </row>
    <row r="447" spans="1:26" ht="16" x14ac:dyDescent="0.2">
      <c r="A447" s="317"/>
      <c r="B447" s="317"/>
      <c r="C447" s="317"/>
      <c r="D447" s="317"/>
      <c r="E447" s="317"/>
      <c r="F447" s="317"/>
      <c r="G447" s="317"/>
      <c r="H447" s="317"/>
      <c r="I447" s="317"/>
      <c r="J447" s="317"/>
      <c r="K447" s="317"/>
      <c r="L447" s="317"/>
      <c r="M447" s="317"/>
      <c r="N447" s="317"/>
      <c r="O447" s="317"/>
      <c r="P447" s="317"/>
      <c r="Q447" s="317"/>
      <c r="R447" s="317"/>
      <c r="S447" s="317"/>
      <c r="T447" s="317"/>
      <c r="U447" s="317"/>
      <c r="V447" s="317"/>
      <c r="W447" s="317"/>
      <c r="X447" s="317"/>
      <c r="Y447" s="317"/>
      <c r="Z447" s="317"/>
    </row>
    <row r="448" spans="1:26" ht="16" x14ac:dyDescent="0.2">
      <c r="A448" s="317"/>
      <c r="B448" s="317"/>
      <c r="C448" s="317"/>
      <c r="D448" s="317"/>
      <c r="E448" s="317"/>
      <c r="F448" s="317"/>
      <c r="G448" s="317"/>
      <c r="H448" s="317"/>
      <c r="I448" s="317"/>
      <c r="J448" s="317"/>
      <c r="K448" s="317"/>
      <c r="L448" s="317"/>
      <c r="M448" s="317"/>
      <c r="N448" s="317"/>
      <c r="O448" s="317"/>
      <c r="P448" s="317"/>
      <c r="Q448" s="317"/>
      <c r="R448" s="317"/>
      <c r="S448" s="317"/>
      <c r="T448" s="317"/>
      <c r="U448" s="317"/>
      <c r="V448" s="317"/>
      <c r="W448" s="317"/>
      <c r="X448" s="317"/>
      <c r="Y448" s="317"/>
      <c r="Z448" s="317"/>
    </row>
    <row r="449" spans="1:26" ht="16" x14ac:dyDescent="0.2">
      <c r="A449" s="317"/>
      <c r="B449" s="317"/>
      <c r="C449" s="317"/>
      <c r="D449" s="317"/>
      <c r="E449" s="317"/>
      <c r="F449" s="317"/>
      <c r="G449" s="317"/>
      <c r="H449" s="317"/>
      <c r="I449" s="317"/>
      <c r="J449" s="317"/>
      <c r="K449" s="317"/>
      <c r="L449" s="317"/>
      <c r="M449" s="317"/>
      <c r="N449" s="317"/>
      <c r="O449" s="317"/>
      <c r="P449" s="317"/>
      <c r="Q449" s="317"/>
      <c r="R449" s="317"/>
      <c r="S449" s="317"/>
      <c r="T449" s="317"/>
      <c r="U449" s="317"/>
      <c r="V449" s="317"/>
      <c r="W449" s="317"/>
      <c r="X449" s="317"/>
      <c r="Y449" s="317"/>
      <c r="Z449" s="317"/>
    </row>
    <row r="450" spans="1:26" ht="16" x14ac:dyDescent="0.2">
      <c r="A450" s="317"/>
      <c r="B450" s="317"/>
      <c r="C450" s="317"/>
      <c r="D450" s="317"/>
      <c r="E450" s="317"/>
      <c r="F450" s="317"/>
      <c r="G450" s="317"/>
      <c r="H450" s="317"/>
      <c r="I450" s="317"/>
      <c r="J450" s="317"/>
      <c r="K450" s="317"/>
      <c r="L450" s="317"/>
      <c r="M450" s="317"/>
      <c r="N450" s="317"/>
      <c r="O450" s="317"/>
      <c r="P450" s="317"/>
      <c r="Q450" s="317"/>
      <c r="R450" s="317"/>
      <c r="S450" s="317"/>
      <c r="T450" s="317"/>
      <c r="U450" s="317"/>
      <c r="V450" s="317"/>
      <c r="W450" s="317"/>
      <c r="X450" s="317"/>
      <c r="Y450" s="317"/>
      <c r="Z450" s="317"/>
    </row>
    <row r="451" spans="1:26" ht="16" x14ac:dyDescent="0.2">
      <c r="A451" s="317"/>
      <c r="B451" s="317"/>
      <c r="C451" s="317"/>
      <c r="D451" s="317"/>
      <c r="E451" s="317"/>
      <c r="F451" s="317"/>
      <c r="G451" s="317"/>
      <c r="H451" s="317"/>
      <c r="I451" s="317"/>
      <c r="J451" s="317"/>
      <c r="K451" s="317"/>
      <c r="L451" s="317"/>
      <c r="M451" s="317"/>
      <c r="N451" s="317"/>
      <c r="O451" s="317"/>
      <c r="P451" s="317"/>
      <c r="Q451" s="317"/>
      <c r="R451" s="317"/>
      <c r="S451" s="317"/>
      <c r="T451" s="317"/>
      <c r="U451" s="317"/>
      <c r="V451" s="317"/>
      <c r="W451" s="317"/>
      <c r="X451" s="317"/>
      <c r="Y451" s="317"/>
      <c r="Z451" s="317"/>
    </row>
    <row r="452" spans="1:26" ht="16" x14ac:dyDescent="0.2">
      <c r="A452" s="317"/>
      <c r="B452" s="317"/>
      <c r="C452" s="317"/>
      <c r="D452" s="317"/>
      <c r="E452" s="317"/>
      <c r="F452" s="317"/>
      <c r="G452" s="317"/>
      <c r="H452" s="317"/>
      <c r="I452" s="317"/>
      <c r="J452" s="317"/>
      <c r="K452" s="317"/>
      <c r="L452" s="317"/>
      <c r="M452" s="317"/>
      <c r="N452" s="317"/>
      <c r="O452" s="317"/>
      <c r="P452" s="317"/>
      <c r="Q452" s="317"/>
      <c r="R452" s="317"/>
      <c r="S452" s="317"/>
      <c r="T452" s="317"/>
      <c r="U452" s="317"/>
      <c r="V452" s="317"/>
      <c r="W452" s="317"/>
      <c r="X452" s="317"/>
      <c r="Y452" s="317"/>
      <c r="Z452" s="317"/>
    </row>
    <row r="453" spans="1:26" ht="16" x14ac:dyDescent="0.2">
      <c r="A453" s="317"/>
      <c r="B453" s="317"/>
      <c r="C453" s="317"/>
      <c r="D453" s="317"/>
      <c r="E453" s="317"/>
      <c r="F453" s="317"/>
      <c r="G453" s="317"/>
      <c r="H453" s="317"/>
      <c r="I453" s="317"/>
      <c r="J453" s="317"/>
      <c r="K453" s="317"/>
      <c r="L453" s="317"/>
      <c r="M453" s="317"/>
      <c r="N453" s="317"/>
      <c r="O453" s="317"/>
      <c r="P453" s="317"/>
      <c r="Q453" s="317"/>
      <c r="R453" s="317"/>
      <c r="S453" s="317"/>
      <c r="T453" s="317"/>
      <c r="U453" s="317"/>
      <c r="V453" s="317"/>
      <c r="W453" s="317"/>
      <c r="X453" s="317"/>
      <c r="Y453" s="317"/>
      <c r="Z453" s="317"/>
    </row>
    <row r="454" spans="1:26" ht="16" x14ac:dyDescent="0.2">
      <c r="A454" s="317"/>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row>
    <row r="455" spans="1:26" ht="16" x14ac:dyDescent="0.2">
      <c r="A455" s="317"/>
      <c r="B455" s="317"/>
      <c r="C455" s="317"/>
      <c r="D455" s="317"/>
      <c r="E455" s="317"/>
      <c r="F455" s="317"/>
      <c r="G455" s="317"/>
      <c r="H455" s="317"/>
      <c r="I455" s="317"/>
      <c r="J455" s="317"/>
      <c r="K455" s="317"/>
      <c r="L455" s="317"/>
      <c r="M455" s="317"/>
      <c r="N455" s="317"/>
      <c r="O455" s="317"/>
      <c r="P455" s="317"/>
      <c r="Q455" s="317"/>
      <c r="R455" s="317"/>
      <c r="S455" s="317"/>
      <c r="T455" s="317"/>
      <c r="U455" s="317"/>
      <c r="V455" s="317"/>
      <c r="W455" s="317"/>
      <c r="X455" s="317"/>
      <c r="Y455" s="317"/>
      <c r="Z455" s="317"/>
    </row>
    <row r="456" spans="1:26" ht="16" x14ac:dyDescent="0.2">
      <c r="A456" s="317"/>
      <c r="B456" s="317"/>
      <c r="C456" s="317"/>
      <c r="D456" s="317"/>
      <c r="E456" s="317"/>
      <c r="F456" s="317"/>
      <c r="G456" s="317"/>
      <c r="H456" s="317"/>
      <c r="I456" s="317"/>
      <c r="J456" s="317"/>
      <c r="K456" s="317"/>
      <c r="L456" s="317"/>
      <c r="M456" s="317"/>
      <c r="N456" s="317"/>
      <c r="O456" s="317"/>
      <c r="P456" s="317"/>
      <c r="Q456" s="317"/>
      <c r="R456" s="317"/>
      <c r="S456" s="317"/>
      <c r="T456" s="317"/>
      <c r="U456" s="317"/>
      <c r="V456" s="317"/>
      <c r="W456" s="317"/>
      <c r="X456" s="317"/>
      <c r="Y456" s="317"/>
      <c r="Z456" s="317"/>
    </row>
    <row r="457" spans="1:26" ht="16" x14ac:dyDescent="0.2">
      <c r="A457" s="317"/>
      <c r="B457" s="317"/>
      <c r="C457" s="317"/>
      <c r="D457" s="317"/>
      <c r="E457" s="317"/>
      <c r="F457" s="317"/>
      <c r="G457" s="317"/>
      <c r="H457" s="317"/>
      <c r="I457" s="317"/>
      <c r="J457" s="317"/>
      <c r="K457" s="317"/>
      <c r="L457" s="317"/>
      <c r="M457" s="317"/>
      <c r="N457" s="317"/>
      <c r="O457" s="317"/>
      <c r="P457" s="317"/>
      <c r="Q457" s="317"/>
      <c r="R457" s="317"/>
      <c r="S457" s="317"/>
      <c r="T457" s="317"/>
      <c r="U457" s="317"/>
      <c r="V457" s="317"/>
      <c r="W457" s="317"/>
      <c r="X457" s="317"/>
      <c r="Y457" s="317"/>
      <c r="Z457" s="317"/>
    </row>
    <row r="458" spans="1:26" ht="16" x14ac:dyDescent="0.2">
      <c r="A458" s="317"/>
      <c r="B458" s="317"/>
      <c r="C458" s="317"/>
      <c r="D458" s="317"/>
      <c r="E458" s="317"/>
      <c r="F458" s="317"/>
      <c r="G458" s="317"/>
      <c r="H458" s="317"/>
      <c r="I458" s="317"/>
      <c r="J458" s="317"/>
      <c r="K458" s="317"/>
      <c r="L458" s="317"/>
      <c r="M458" s="317"/>
      <c r="N458" s="317"/>
      <c r="O458" s="317"/>
      <c r="P458" s="317"/>
      <c r="Q458" s="317"/>
      <c r="R458" s="317"/>
      <c r="S458" s="317"/>
      <c r="T458" s="317"/>
      <c r="U458" s="317"/>
      <c r="V458" s="317"/>
      <c r="W458" s="317"/>
      <c r="X458" s="317"/>
      <c r="Y458" s="317"/>
      <c r="Z458" s="317"/>
    </row>
    <row r="459" spans="1:26" ht="16" x14ac:dyDescent="0.2">
      <c r="A459" s="317"/>
      <c r="B459" s="317"/>
      <c r="C459" s="317"/>
      <c r="D459" s="317"/>
      <c r="E459" s="317"/>
      <c r="F459" s="317"/>
      <c r="G459" s="317"/>
      <c r="H459" s="317"/>
      <c r="I459" s="317"/>
      <c r="J459" s="317"/>
      <c r="K459" s="317"/>
      <c r="L459" s="317"/>
      <c r="M459" s="317"/>
      <c r="N459" s="317"/>
      <c r="O459" s="317"/>
      <c r="P459" s="317"/>
      <c r="Q459" s="317"/>
      <c r="R459" s="317"/>
      <c r="S459" s="317"/>
      <c r="T459" s="317"/>
      <c r="U459" s="317"/>
      <c r="V459" s="317"/>
      <c r="W459" s="317"/>
      <c r="X459" s="317"/>
      <c r="Y459" s="317"/>
      <c r="Z459" s="317"/>
    </row>
    <row r="460" spans="1:26" ht="16" x14ac:dyDescent="0.2">
      <c r="A460" s="317"/>
      <c r="B460" s="317"/>
      <c r="C460" s="317"/>
      <c r="D460" s="317"/>
      <c r="E460" s="317"/>
      <c r="F460" s="317"/>
      <c r="G460" s="317"/>
      <c r="H460" s="317"/>
      <c r="I460" s="317"/>
      <c r="J460" s="317"/>
      <c r="K460" s="317"/>
      <c r="L460" s="317"/>
      <c r="M460" s="317"/>
      <c r="N460" s="317"/>
      <c r="O460" s="317"/>
      <c r="P460" s="317"/>
      <c r="Q460" s="317"/>
      <c r="R460" s="317"/>
      <c r="S460" s="317"/>
      <c r="T460" s="317"/>
      <c r="U460" s="317"/>
      <c r="V460" s="317"/>
      <c r="W460" s="317"/>
      <c r="X460" s="317"/>
      <c r="Y460" s="317"/>
      <c r="Z460" s="317"/>
    </row>
    <row r="461" spans="1:26" ht="16" x14ac:dyDescent="0.2">
      <c r="A461" s="317"/>
      <c r="B461" s="317"/>
      <c r="C461" s="317"/>
      <c r="D461" s="317"/>
      <c r="E461" s="317"/>
      <c r="F461" s="317"/>
      <c r="G461" s="317"/>
      <c r="H461" s="317"/>
      <c r="I461" s="317"/>
      <c r="J461" s="317"/>
      <c r="K461" s="317"/>
      <c r="L461" s="317"/>
      <c r="M461" s="317"/>
      <c r="N461" s="317"/>
      <c r="O461" s="317"/>
      <c r="P461" s="317"/>
      <c r="Q461" s="317"/>
      <c r="R461" s="317"/>
      <c r="S461" s="317"/>
      <c r="T461" s="317"/>
      <c r="U461" s="317"/>
      <c r="V461" s="317"/>
      <c r="W461" s="317"/>
      <c r="X461" s="317"/>
      <c r="Y461" s="317"/>
      <c r="Z461" s="317"/>
    </row>
    <row r="462" spans="1:26" ht="16" x14ac:dyDescent="0.2">
      <c r="A462" s="317"/>
      <c r="B462" s="317"/>
      <c r="C462" s="317"/>
      <c r="D462" s="317"/>
      <c r="E462" s="317"/>
      <c r="F462" s="317"/>
      <c r="G462" s="317"/>
      <c r="H462" s="317"/>
      <c r="I462" s="317"/>
      <c r="J462" s="317"/>
      <c r="K462" s="317"/>
      <c r="L462" s="317"/>
      <c r="M462" s="317"/>
      <c r="N462" s="317"/>
      <c r="O462" s="317"/>
      <c r="P462" s="317"/>
      <c r="Q462" s="317"/>
      <c r="R462" s="317"/>
      <c r="S462" s="317"/>
      <c r="T462" s="317"/>
      <c r="U462" s="317"/>
      <c r="V462" s="317"/>
      <c r="W462" s="317"/>
      <c r="X462" s="317"/>
      <c r="Y462" s="317"/>
      <c r="Z462" s="317"/>
    </row>
    <row r="463" spans="1:26" ht="16" x14ac:dyDescent="0.2">
      <c r="A463" s="317"/>
      <c r="B463" s="317"/>
      <c r="C463" s="317"/>
      <c r="D463" s="317"/>
      <c r="E463" s="317"/>
      <c r="F463" s="317"/>
      <c r="G463" s="317"/>
      <c r="H463" s="317"/>
      <c r="I463" s="317"/>
      <c r="J463" s="317"/>
      <c r="K463" s="317"/>
      <c r="L463" s="317"/>
      <c r="M463" s="317"/>
      <c r="N463" s="317"/>
      <c r="O463" s="317"/>
      <c r="P463" s="317"/>
      <c r="Q463" s="317"/>
      <c r="R463" s="317"/>
      <c r="S463" s="317"/>
      <c r="T463" s="317"/>
      <c r="U463" s="317"/>
      <c r="V463" s="317"/>
      <c r="W463" s="317"/>
      <c r="X463" s="317"/>
      <c r="Y463" s="317"/>
      <c r="Z463" s="317"/>
    </row>
    <row r="464" spans="1:26" ht="16" x14ac:dyDescent="0.2">
      <c r="A464" s="317"/>
      <c r="B464" s="317"/>
      <c r="C464" s="317"/>
      <c r="D464" s="317"/>
      <c r="E464" s="317"/>
      <c r="F464" s="317"/>
      <c r="G464" s="317"/>
      <c r="H464" s="317"/>
      <c r="I464" s="317"/>
      <c r="J464" s="317"/>
      <c r="K464" s="317"/>
      <c r="L464" s="317"/>
      <c r="M464" s="317"/>
      <c r="N464" s="317"/>
      <c r="O464" s="317"/>
      <c r="P464" s="317"/>
      <c r="Q464" s="317"/>
      <c r="R464" s="317"/>
      <c r="S464" s="317"/>
      <c r="T464" s="317"/>
      <c r="U464" s="317"/>
      <c r="V464" s="317"/>
      <c r="W464" s="317"/>
      <c r="X464" s="317"/>
      <c r="Y464" s="317"/>
      <c r="Z464" s="317"/>
    </row>
    <row r="465" spans="1:26" ht="16" x14ac:dyDescent="0.2">
      <c r="A465" s="317"/>
      <c r="B465" s="317"/>
      <c r="C465" s="317"/>
      <c r="D465" s="317"/>
      <c r="E465" s="317"/>
      <c r="F465" s="317"/>
      <c r="G465" s="317"/>
      <c r="H465" s="317"/>
      <c r="I465" s="317"/>
      <c r="J465" s="317"/>
      <c r="K465" s="317"/>
      <c r="L465" s="317"/>
      <c r="M465" s="317"/>
      <c r="N465" s="317"/>
      <c r="O465" s="317"/>
      <c r="P465" s="317"/>
      <c r="Q465" s="317"/>
      <c r="R465" s="317"/>
      <c r="S465" s="317"/>
      <c r="T465" s="317"/>
      <c r="U465" s="317"/>
      <c r="V465" s="317"/>
      <c r="W465" s="317"/>
      <c r="X465" s="317"/>
      <c r="Y465" s="317"/>
      <c r="Z465" s="317"/>
    </row>
    <row r="466" spans="1:26" ht="16" x14ac:dyDescent="0.2">
      <c r="A466" s="317"/>
      <c r="B466" s="317"/>
      <c r="C466" s="317"/>
      <c r="D466" s="317"/>
      <c r="E466" s="317"/>
      <c r="F466" s="317"/>
      <c r="G466" s="317"/>
      <c r="H466" s="317"/>
      <c r="I466" s="317"/>
      <c r="J466" s="317"/>
      <c r="K466" s="317"/>
      <c r="L466" s="317"/>
      <c r="M466" s="317"/>
      <c r="N466" s="317"/>
      <c r="O466" s="317"/>
      <c r="P466" s="317"/>
      <c r="Q466" s="317"/>
      <c r="R466" s="317"/>
      <c r="S466" s="317"/>
      <c r="T466" s="317"/>
      <c r="U466" s="317"/>
      <c r="V466" s="317"/>
      <c r="W466" s="317"/>
      <c r="X466" s="317"/>
      <c r="Y466" s="317"/>
      <c r="Z466" s="317"/>
    </row>
    <row r="467" spans="1:26" ht="16" x14ac:dyDescent="0.2">
      <c r="A467" s="317"/>
      <c r="B467" s="317"/>
      <c r="C467" s="317"/>
      <c r="D467" s="317"/>
      <c r="E467" s="317"/>
      <c r="F467" s="317"/>
      <c r="G467" s="317"/>
      <c r="H467" s="317"/>
      <c r="I467" s="317"/>
      <c r="J467" s="317"/>
      <c r="K467" s="317"/>
      <c r="L467" s="317"/>
      <c r="M467" s="317"/>
      <c r="N467" s="317"/>
      <c r="O467" s="317"/>
      <c r="P467" s="317"/>
      <c r="Q467" s="317"/>
      <c r="R467" s="317"/>
      <c r="S467" s="317"/>
      <c r="T467" s="317"/>
      <c r="U467" s="317"/>
      <c r="V467" s="317"/>
      <c r="W467" s="317"/>
      <c r="X467" s="317"/>
      <c r="Y467" s="317"/>
      <c r="Z467" s="317"/>
    </row>
    <row r="468" spans="1:26" ht="16" x14ac:dyDescent="0.2">
      <c r="A468" s="317"/>
      <c r="B468" s="317"/>
      <c r="C468" s="317"/>
      <c r="D468" s="317"/>
      <c r="E468" s="317"/>
      <c r="F468" s="317"/>
      <c r="G468" s="317"/>
      <c r="H468" s="317"/>
      <c r="I468" s="317"/>
      <c r="J468" s="317"/>
      <c r="K468" s="317"/>
      <c r="L468" s="317"/>
      <c r="M468" s="317"/>
      <c r="N468" s="317"/>
      <c r="O468" s="317"/>
      <c r="P468" s="317"/>
      <c r="Q468" s="317"/>
      <c r="R468" s="317"/>
      <c r="S468" s="317"/>
      <c r="T468" s="317"/>
      <c r="U468" s="317"/>
      <c r="V468" s="317"/>
      <c r="W468" s="317"/>
      <c r="X468" s="317"/>
      <c r="Y468" s="317"/>
      <c r="Z468" s="317"/>
    </row>
    <row r="469" spans="1:26" ht="16" x14ac:dyDescent="0.2">
      <c r="A469" s="317"/>
      <c r="B469" s="317"/>
      <c r="C469" s="317"/>
      <c r="D469" s="317"/>
      <c r="E469" s="317"/>
      <c r="F469" s="317"/>
      <c r="G469" s="317"/>
      <c r="H469" s="317"/>
      <c r="I469" s="317"/>
      <c r="J469" s="317"/>
      <c r="K469" s="317"/>
      <c r="L469" s="317"/>
      <c r="M469" s="317"/>
      <c r="N469" s="317"/>
      <c r="O469" s="317"/>
      <c r="P469" s="317"/>
      <c r="Q469" s="317"/>
      <c r="R469" s="317"/>
      <c r="S469" s="317"/>
      <c r="T469" s="317"/>
      <c r="U469" s="317"/>
      <c r="V469" s="317"/>
      <c r="W469" s="317"/>
      <c r="X469" s="317"/>
      <c r="Y469" s="317"/>
      <c r="Z469" s="317"/>
    </row>
    <row r="470" spans="1:26" ht="16" x14ac:dyDescent="0.2">
      <c r="A470" s="317"/>
      <c r="B470" s="317"/>
      <c r="C470" s="317"/>
      <c r="D470" s="317"/>
      <c r="E470" s="317"/>
      <c r="F470" s="317"/>
      <c r="G470" s="317"/>
      <c r="H470" s="317"/>
      <c r="I470" s="317"/>
      <c r="J470" s="317"/>
      <c r="K470" s="317"/>
      <c r="L470" s="317"/>
      <c r="M470" s="317"/>
      <c r="N470" s="317"/>
      <c r="O470" s="317"/>
      <c r="P470" s="317"/>
      <c r="Q470" s="317"/>
      <c r="R470" s="317"/>
      <c r="S470" s="317"/>
      <c r="T470" s="317"/>
      <c r="U470" s="317"/>
      <c r="V470" s="317"/>
      <c r="W470" s="317"/>
      <c r="X470" s="317"/>
      <c r="Y470" s="317"/>
      <c r="Z470" s="317"/>
    </row>
    <row r="471" spans="1:26" ht="16" x14ac:dyDescent="0.2">
      <c r="A471" s="317"/>
      <c r="B471" s="317"/>
      <c r="C471" s="317"/>
      <c r="D471" s="317"/>
      <c r="E471" s="317"/>
      <c r="F471" s="317"/>
      <c r="G471" s="317"/>
      <c r="H471" s="317"/>
      <c r="I471" s="317"/>
      <c r="J471" s="317"/>
      <c r="K471" s="317"/>
      <c r="L471" s="317"/>
      <c r="M471" s="317"/>
      <c r="N471" s="317"/>
      <c r="O471" s="317"/>
      <c r="P471" s="317"/>
      <c r="Q471" s="317"/>
      <c r="R471" s="317"/>
      <c r="S471" s="317"/>
      <c r="T471" s="317"/>
      <c r="U471" s="317"/>
      <c r="V471" s="317"/>
      <c r="W471" s="317"/>
      <c r="X471" s="317"/>
      <c r="Y471" s="317"/>
      <c r="Z471" s="317"/>
    </row>
    <row r="472" spans="1:26" ht="16" x14ac:dyDescent="0.2">
      <c r="A472" s="317"/>
      <c r="B472" s="317"/>
      <c r="C472" s="317"/>
      <c r="D472" s="317"/>
      <c r="E472" s="317"/>
      <c r="F472" s="317"/>
      <c r="G472" s="317"/>
      <c r="H472" s="317"/>
      <c r="I472" s="317"/>
      <c r="J472" s="317"/>
      <c r="K472" s="317"/>
      <c r="L472" s="317"/>
      <c r="M472" s="317"/>
      <c r="N472" s="317"/>
      <c r="O472" s="317"/>
      <c r="P472" s="317"/>
      <c r="Q472" s="317"/>
      <c r="R472" s="317"/>
      <c r="S472" s="317"/>
      <c r="T472" s="317"/>
      <c r="U472" s="317"/>
      <c r="V472" s="317"/>
      <c r="W472" s="317"/>
      <c r="X472" s="317"/>
      <c r="Y472" s="317"/>
      <c r="Z472" s="317"/>
    </row>
    <row r="473" spans="1:26" ht="16" x14ac:dyDescent="0.2">
      <c r="A473" s="317"/>
      <c r="B473" s="317"/>
      <c r="C473" s="317"/>
      <c r="D473" s="317"/>
      <c r="E473" s="317"/>
      <c r="F473" s="317"/>
      <c r="G473" s="317"/>
      <c r="H473" s="317"/>
      <c r="I473" s="317"/>
      <c r="J473" s="317"/>
      <c r="K473" s="317"/>
      <c r="L473" s="317"/>
      <c r="M473" s="317"/>
      <c r="N473" s="317"/>
      <c r="O473" s="317"/>
      <c r="P473" s="317"/>
      <c r="Q473" s="317"/>
      <c r="R473" s="317"/>
      <c r="S473" s="317"/>
      <c r="T473" s="317"/>
      <c r="U473" s="317"/>
      <c r="V473" s="317"/>
      <c r="W473" s="317"/>
      <c r="X473" s="317"/>
      <c r="Y473" s="317"/>
      <c r="Z473" s="317"/>
    </row>
    <row r="474" spans="1:26" ht="16" x14ac:dyDescent="0.2">
      <c r="A474" s="317"/>
      <c r="B474" s="317"/>
      <c r="C474" s="317"/>
      <c r="D474" s="317"/>
      <c r="E474" s="317"/>
      <c r="F474" s="317"/>
      <c r="G474" s="317"/>
      <c r="H474" s="317"/>
      <c r="I474" s="317"/>
      <c r="J474" s="317"/>
      <c r="K474" s="317"/>
      <c r="L474" s="317"/>
      <c r="M474" s="317"/>
      <c r="N474" s="317"/>
      <c r="O474" s="317"/>
      <c r="P474" s="317"/>
      <c r="Q474" s="317"/>
      <c r="R474" s="317"/>
      <c r="S474" s="317"/>
      <c r="T474" s="317"/>
      <c r="U474" s="317"/>
      <c r="V474" s="317"/>
      <c r="W474" s="317"/>
      <c r="X474" s="317"/>
      <c r="Y474" s="317"/>
      <c r="Z474" s="317"/>
    </row>
    <row r="475" spans="1:26" ht="16" x14ac:dyDescent="0.2">
      <c r="A475" s="317"/>
      <c r="B475" s="317"/>
      <c r="C475" s="317"/>
      <c r="D475" s="317"/>
      <c r="E475" s="317"/>
      <c r="F475" s="317"/>
      <c r="G475" s="317"/>
      <c r="H475" s="317"/>
      <c r="I475" s="317"/>
      <c r="J475" s="317"/>
      <c r="K475" s="317"/>
      <c r="L475" s="317"/>
      <c r="M475" s="317"/>
      <c r="N475" s="317"/>
      <c r="O475" s="317"/>
      <c r="P475" s="317"/>
      <c r="Q475" s="317"/>
      <c r="R475" s="317"/>
      <c r="S475" s="317"/>
      <c r="T475" s="317"/>
      <c r="U475" s="317"/>
      <c r="V475" s="317"/>
      <c r="W475" s="317"/>
      <c r="X475" s="317"/>
      <c r="Y475" s="317"/>
      <c r="Z475" s="317"/>
    </row>
    <row r="476" spans="1:26" ht="16" x14ac:dyDescent="0.2">
      <c r="A476" s="317"/>
      <c r="B476" s="317"/>
      <c r="C476" s="317"/>
      <c r="D476" s="317"/>
      <c r="E476" s="317"/>
      <c r="F476" s="317"/>
      <c r="G476" s="317"/>
      <c r="H476" s="317"/>
      <c r="I476" s="317"/>
      <c r="J476" s="317"/>
      <c r="K476" s="317"/>
      <c r="L476" s="317"/>
      <c r="M476" s="317"/>
      <c r="N476" s="317"/>
      <c r="O476" s="317"/>
      <c r="P476" s="317"/>
      <c r="Q476" s="317"/>
      <c r="R476" s="317"/>
      <c r="S476" s="317"/>
      <c r="T476" s="317"/>
      <c r="U476" s="317"/>
      <c r="V476" s="317"/>
      <c r="W476" s="317"/>
      <c r="X476" s="317"/>
      <c r="Y476" s="317"/>
      <c r="Z476" s="317"/>
    </row>
    <row r="477" spans="1:26" ht="16" x14ac:dyDescent="0.2">
      <c r="A477" s="317"/>
      <c r="B477" s="317"/>
      <c r="C477" s="317"/>
      <c r="D477" s="317"/>
      <c r="E477" s="317"/>
      <c r="F477" s="317"/>
      <c r="G477" s="317"/>
      <c r="H477" s="317"/>
      <c r="I477" s="317"/>
      <c r="J477" s="317"/>
      <c r="K477" s="317"/>
      <c r="L477" s="317"/>
      <c r="M477" s="317"/>
      <c r="N477" s="317"/>
      <c r="O477" s="317"/>
      <c r="P477" s="317"/>
      <c r="Q477" s="317"/>
      <c r="R477" s="317"/>
      <c r="S477" s="317"/>
      <c r="T477" s="317"/>
      <c r="U477" s="317"/>
      <c r="V477" s="317"/>
      <c r="W477" s="317"/>
      <c r="X477" s="317"/>
      <c r="Y477" s="317"/>
      <c r="Z477" s="317"/>
    </row>
    <row r="478" spans="1:26" ht="16" x14ac:dyDescent="0.2">
      <c r="A478" s="317"/>
      <c r="B478" s="317"/>
      <c r="C478" s="317"/>
      <c r="D478" s="317"/>
      <c r="E478" s="317"/>
      <c r="F478" s="317"/>
      <c r="G478" s="317"/>
      <c r="H478" s="317"/>
      <c r="I478" s="317"/>
      <c r="J478" s="317"/>
      <c r="K478" s="317"/>
      <c r="L478" s="317"/>
      <c r="M478" s="317"/>
      <c r="N478" s="317"/>
      <c r="O478" s="317"/>
      <c r="P478" s="317"/>
      <c r="Q478" s="317"/>
      <c r="R478" s="317"/>
      <c r="S478" s="317"/>
      <c r="T478" s="317"/>
      <c r="U478" s="317"/>
      <c r="V478" s="317"/>
      <c r="W478" s="317"/>
      <c r="X478" s="317"/>
      <c r="Y478" s="317"/>
      <c r="Z478" s="317"/>
    </row>
    <row r="479" spans="1:26" ht="16" x14ac:dyDescent="0.2">
      <c r="A479" s="317"/>
      <c r="B479" s="317"/>
      <c r="C479" s="317"/>
      <c r="D479" s="317"/>
      <c r="E479" s="317"/>
      <c r="F479" s="317"/>
      <c r="G479" s="317"/>
      <c r="H479" s="317"/>
      <c r="I479" s="317"/>
      <c r="J479" s="317"/>
      <c r="K479" s="317"/>
      <c r="L479" s="317"/>
      <c r="M479" s="317"/>
      <c r="N479" s="317"/>
      <c r="O479" s="317"/>
      <c r="P479" s="317"/>
      <c r="Q479" s="317"/>
      <c r="R479" s="317"/>
      <c r="S479" s="317"/>
      <c r="T479" s="317"/>
      <c r="U479" s="317"/>
      <c r="V479" s="317"/>
      <c r="W479" s="317"/>
      <c r="X479" s="317"/>
      <c r="Y479" s="317"/>
      <c r="Z479" s="317"/>
    </row>
    <row r="480" spans="1:26" ht="16" x14ac:dyDescent="0.2">
      <c r="A480" s="317"/>
      <c r="B480" s="317"/>
      <c r="C480" s="317"/>
      <c r="D480" s="317"/>
      <c r="E480" s="317"/>
      <c r="F480" s="317"/>
      <c r="G480" s="317"/>
      <c r="H480" s="317"/>
      <c r="I480" s="317"/>
      <c r="J480" s="317"/>
      <c r="K480" s="317"/>
      <c r="L480" s="317"/>
      <c r="M480" s="317"/>
      <c r="N480" s="317"/>
      <c r="O480" s="317"/>
      <c r="P480" s="317"/>
      <c r="Q480" s="317"/>
      <c r="R480" s="317"/>
      <c r="S480" s="317"/>
      <c r="T480" s="317"/>
      <c r="U480" s="317"/>
      <c r="V480" s="317"/>
      <c r="W480" s="317"/>
      <c r="X480" s="317"/>
      <c r="Y480" s="317"/>
      <c r="Z480" s="317"/>
    </row>
    <row r="481" spans="1:26" ht="16" x14ac:dyDescent="0.2">
      <c r="A481" s="317"/>
      <c r="B481" s="317"/>
      <c r="C481" s="317"/>
      <c r="D481" s="317"/>
      <c r="E481" s="317"/>
      <c r="F481" s="317"/>
      <c r="G481" s="317"/>
      <c r="H481" s="317"/>
      <c r="I481" s="317"/>
      <c r="J481" s="317"/>
      <c r="K481" s="317"/>
      <c r="L481" s="317"/>
      <c r="M481" s="317"/>
      <c r="N481" s="317"/>
      <c r="O481" s="317"/>
      <c r="P481" s="317"/>
      <c r="Q481" s="317"/>
      <c r="R481" s="317"/>
      <c r="S481" s="317"/>
      <c r="T481" s="317"/>
      <c r="U481" s="317"/>
      <c r="V481" s="317"/>
      <c r="W481" s="317"/>
      <c r="X481" s="317"/>
      <c r="Y481" s="317"/>
      <c r="Z481" s="317"/>
    </row>
    <row r="482" spans="1:26" ht="16" x14ac:dyDescent="0.2">
      <c r="A482" s="317"/>
      <c r="B482" s="317"/>
      <c r="C482" s="317"/>
      <c r="D482" s="317"/>
      <c r="E482" s="317"/>
      <c r="F482" s="317"/>
      <c r="G482" s="317"/>
      <c r="H482" s="317"/>
      <c r="I482" s="317"/>
      <c r="J482" s="317"/>
      <c r="K482" s="317"/>
      <c r="L482" s="317"/>
      <c r="M482" s="317"/>
      <c r="N482" s="317"/>
      <c r="O482" s="317"/>
      <c r="P482" s="317"/>
      <c r="Q482" s="317"/>
      <c r="R482" s="317"/>
      <c r="S482" s="317"/>
      <c r="T482" s="317"/>
      <c r="U482" s="317"/>
      <c r="V482" s="317"/>
      <c r="W482" s="317"/>
      <c r="X482" s="317"/>
      <c r="Y482" s="317"/>
      <c r="Z482" s="317"/>
    </row>
    <row r="483" spans="1:26" ht="16" x14ac:dyDescent="0.2">
      <c r="A483" s="317"/>
      <c r="B483" s="317"/>
      <c r="C483" s="317"/>
      <c r="D483" s="317"/>
      <c r="E483" s="317"/>
      <c r="F483" s="317"/>
      <c r="G483" s="317"/>
      <c r="H483" s="317"/>
      <c r="I483" s="317"/>
      <c r="J483" s="317"/>
      <c r="K483" s="317"/>
      <c r="L483" s="317"/>
      <c r="M483" s="317"/>
      <c r="N483" s="317"/>
      <c r="O483" s="317"/>
      <c r="P483" s="317"/>
      <c r="Q483" s="317"/>
      <c r="R483" s="317"/>
      <c r="S483" s="317"/>
      <c r="T483" s="317"/>
      <c r="U483" s="317"/>
      <c r="V483" s="317"/>
      <c r="W483" s="317"/>
      <c r="X483" s="317"/>
      <c r="Y483" s="317"/>
      <c r="Z483" s="317"/>
    </row>
    <row r="484" spans="1:26" ht="16" x14ac:dyDescent="0.2">
      <c r="A484" s="317"/>
      <c r="B484" s="317"/>
      <c r="C484" s="317"/>
      <c r="D484" s="317"/>
      <c r="E484" s="317"/>
      <c r="F484" s="317"/>
      <c r="G484" s="317"/>
      <c r="H484" s="317"/>
      <c r="I484" s="317"/>
      <c r="J484" s="317"/>
      <c r="K484" s="317"/>
      <c r="L484" s="317"/>
      <c r="M484" s="317"/>
      <c r="N484" s="317"/>
      <c r="O484" s="317"/>
      <c r="P484" s="317"/>
      <c r="Q484" s="317"/>
      <c r="R484" s="317"/>
      <c r="S484" s="317"/>
      <c r="T484" s="317"/>
      <c r="U484" s="317"/>
      <c r="V484" s="317"/>
      <c r="W484" s="317"/>
      <c r="X484" s="317"/>
      <c r="Y484" s="317"/>
      <c r="Z484" s="317"/>
    </row>
    <row r="485" spans="1:26" ht="16" x14ac:dyDescent="0.2">
      <c r="A485" s="317"/>
      <c r="B485" s="317"/>
      <c r="C485" s="317"/>
      <c r="D485" s="317"/>
      <c r="E485" s="317"/>
      <c r="F485" s="317"/>
      <c r="G485" s="317"/>
      <c r="H485" s="317"/>
      <c r="I485" s="317"/>
      <c r="J485" s="317"/>
      <c r="K485" s="317"/>
      <c r="L485" s="317"/>
      <c r="M485" s="317"/>
      <c r="N485" s="317"/>
      <c r="O485" s="317"/>
      <c r="P485" s="317"/>
      <c r="Q485" s="317"/>
      <c r="R485" s="317"/>
      <c r="S485" s="317"/>
      <c r="T485" s="317"/>
      <c r="U485" s="317"/>
      <c r="V485" s="317"/>
      <c r="W485" s="317"/>
      <c r="X485" s="317"/>
      <c r="Y485" s="317"/>
      <c r="Z485" s="317"/>
    </row>
    <row r="486" spans="1:26" ht="16" x14ac:dyDescent="0.2">
      <c r="A486" s="317"/>
      <c r="B486" s="317"/>
      <c r="C486" s="317"/>
      <c r="D486" s="317"/>
      <c r="E486" s="317"/>
      <c r="F486" s="317"/>
      <c r="G486" s="317"/>
      <c r="H486" s="317"/>
      <c r="I486" s="317"/>
      <c r="J486" s="317"/>
      <c r="K486" s="317"/>
      <c r="L486" s="317"/>
      <c r="M486" s="317"/>
      <c r="N486" s="317"/>
      <c r="O486" s="317"/>
      <c r="P486" s="317"/>
      <c r="Q486" s="317"/>
      <c r="R486" s="317"/>
      <c r="S486" s="317"/>
      <c r="T486" s="317"/>
      <c r="U486" s="317"/>
      <c r="V486" s="317"/>
      <c r="W486" s="317"/>
      <c r="X486" s="317"/>
      <c r="Y486" s="317"/>
      <c r="Z486" s="317"/>
    </row>
    <row r="487" spans="1:26" ht="16" x14ac:dyDescent="0.2">
      <c r="A487" s="317"/>
      <c r="B487" s="317"/>
      <c r="C487" s="317"/>
      <c r="D487" s="317"/>
      <c r="E487" s="317"/>
      <c r="F487" s="317"/>
      <c r="G487" s="317"/>
      <c r="H487" s="317"/>
      <c r="I487" s="317"/>
      <c r="J487" s="317"/>
      <c r="K487" s="317"/>
      <c r="L487" s="317"/>
      <c r="M487" s="317"/>
      <c r="N487" s="317"/>
      <c r="O487" s="317"/>
      <c r="P487" s="317"/>
      <c r="Q487" s="317"/>
      <c r="R487" s="317"/>
      <c r="S487" s="317"/>
      <c r="T487" s="317"/>
      <c r="U487" s="317"/>
      <c r="V487" s="317"/>
      <c r="W487" s="317"/>
      <c r="X487" s="317"/>
      <c r="Y487" s="317"/>
      <c r="Z487" s="317"/>
    </row>
    <row r="488" spans="1:26" ht="16" x14ac:dyDescent="0.2">
      <c r="A488" s="317"/>
      <c r="B488" s="317"/>
      <c r="C488" s="317"/>
      <c r="D488" s="317"/>
      <c r="E488" s="317"/>
      <c r="F488" s="317"/>
      <c r="G488" s="317"/>
      <c r="H488" s="317"/>
      <c r="I488" s="317"/>
      <c r="J488" s="317"/>
      <c r="K488" s="317"/>
      <c r="L488" s="317"/>
      <c r="M488" s="317"/>
      <c r="N488" s="317"/>
      <c r="O488" s="317"/>
      <c r="P488" s="317"/>
      <c r="Q488" s="317"/>
      <c r="R488" s="317"/>
      <c r="S488" s="317"/>
      <c r="T488" s="317"/>
      <c r="U488" s="317"/>
      <c r="V488" s="317"/>
      <c r="W488" s="317"/>
      <c r="X488" s="317"/>
      <c r="Y488" s="317"/>
      <c r="Z488" s="317"/>
    </row>
    <row r="489" spans="1:26" ht="16" x14ac:dyDescent="0.2">
      <c r="A489" s="317"/>
      <c r="B489" s="317"/>
      <c r="C489" s="317"/>
      <c r="D489" s="317"/>
      <c r="E489" s="317"/>
      <c r="F489" s="317"/>
      <c r="G489" s="317"/>
      <c r="H489" s="317"/>
      <c r="I489" s="317"/>
      <c r="J489" s="317"/>
      <c r="K489" s="317"/>
      <c r="L489" s="317"/>
      <c r="M489" s="317"/>
      <c r="N489" s="317"/>
      <c r="O489" s="317"/>
      <c r="P489" s="317"/>
      <c r="Q489" s="317"/>
      <c r="R489" s="317"/>
      <c r="S489" s="317"/>
      <c r="T489" s="317"/>
      <c r="U489" s="317"/>
      <c r="V489" s="317"/>
      <c r="W489" s="317"/>
      <c r="X489" s="317"/>
      <c r="Y489" s="317"/>
      <c r="Z489" s="317"/>
    </row>
    <row r="490" spans="1:26" ht="16" x14ac:dyDescent="0.2">
      <c r="A490" s="317"/>
      <c r="B490" s="317"/>
      <c r="C490" s="317"/>
      <c r="D490" s="317"/>
      <c r="E490" s="317"/>
      <c r="F490" s="317"/>
      <c r="G490" s="317"/>
      <c r="H490" s="317"/>
      <c r="I490" s="317"/>
      <c r="J490" s="317"/>
      <c r="K490" s="317"/>
      <c r="L490" s="317"/>
      <c r="M490" s="317"/>
      <c r="N490" s="317"/>
      <c r="O490" s="317"/>
      <c r="P490" s="317"/>
      <c r="Q490" s="317"/>
      <c r="R490" s="317"/>
      <c r="S490" s="317"/>
      <c r="T490" s="317"/>
      <c r="U490" s="317"/>
      <c r="V490" s="317"/>
      <c r="W490" s="317"/>
      <c r="X490" s="317"/>
      <c r="Y490" s="317"/>
      <c r="Z490" s="317"/>
    </row>
    <row r="491" spans="1:26" ht="16" x14ac:dyDescent="0.2">
      <c r="A491" s="317"/>
      <c r="B491" s="317"/>
      <c r="C491" s="317"/>
      <c r="D491" s="317"/>
      <c r="E491" s="317"/>
      <c r="F491" s="317"/>
      <c r="G491" s="317"/>
      <c r="H491" s="317"/>
      <c r="I491" s="317"/>
      <c r="J491" s="317"/>
      <c r="K491" s="317"/>
      <c r="L491" s="317"/>
      <c r="M491" s="317"/>
      <c r="N491" s="317"/>
      <c r="O491" s="317"/>
      <c r="P491" s="317"/>
      <c r="Q491" s="317"/>
      <c r="R491" s="317"/>
      <c r="S491" s="317"/>
      <c r="T491" s="317"/>
      <c r="U491" s="317"/>
      <c r="V491" s="317"/>
      <c r="W491" s="317"/>
      <c r="X491" s="317"/>
      <c r="Y491" s="317"/>
      <c r="Z491" s="317"/>
    </row>
    <row r="492" spans="1:26" ht="16" x14ac:dyDescent="0.2">
      <c r="A492" s="317"/>
      <c r="B492" s="317"/>
      <c r="C492" s="317"/>
      <c r="D492" s="317"/>
      <c r="E492" s="317"/>
      <c r="F492" s="317"/>
      <c r="G492" s="317"/>
      <c r="H492" s="317"/>
      <c r="I492" s="317"/>
      <c r="J492" s="317"/>
      <c r="K492" s="317"/>
      <c r="L492" s="317"/>
      <c r="M492" s="317"/>
      <c r="N492" s="317"/>
      <c r="O492" s="317"/>
      <c r="P492" s="317"/>
      <c r="Q492" s="317"/>
      <c r="R492" s="317"/>
      <c r="S492" s="317"/>
      <c r="T492" s="317"/>
      <c r="U492" s="317"/>
      <c r="V492" s="317"/>
      <c r="W492" s="317"/>
      <c r="X492" s="317"/>
      <c r="Y492" s="317"/>
      <c r="Z492" s="317"/>
    </row>
    <row r="493" spans="1:26" ht="16" x14ac:dyDescent="0.2">
      <c r="A493" s="317"/>
      <c r="B493" s="317"/>
      <c r="C493" s="317"/>
      <c r="D493" s="317"/>
      <c r="E493" s="317"/>
      <c r="F493" s="317"/>
      <c r="G493" s="317"/>
      <c r="H493" s="317"/>
      <c r="I493" s="317"/>
      <c r="J493" s="317"/>
      <c r="K493" s="317"/>
      <c r="L493" s="317"/>
      <c r="M493" s="317"/>
      <c r="N493" s="317"/>
      <c r="O493" s="317"/>
      <c r="P493" s="317"/>
      <c r="Q493" s="317"/>
      <c r="R493" s="317"/>
      <c r="S493" s="317"/>
      <c r="T493" s="317"/>
      <c r="U493" s="317"/>
      <c r="V493" s="317"/>
      <c r="W493" s="317"/>
      <c r="X493" s="317"/>
      <c r="Y493" s="317"/>
      <c r="Z493" s="317"/>
    </row>
    <row r="494" spans="1:26" ht="16" x14ac:dyDescent="0.2">
      <c r="A494" s="317"/>
      <c r="B494" s="317"/>
      <c r="C494" s="317"/>
      <c r="D494" s="317"/>
      <c r="E494" s="317"/>
      <c r="F494" s="317"/>
      <c r="G494" s="317"/>
      <c r="H494" s="317"/>
      <c r="I494" s="317"/>
      <c r="J494" s="317"/>
      <c r="K494" s="317"/>
      <c r="L494" s="317"/>
      <c r="M494" s="317"/>
      <c r="N494" s="317"/>
      <c r="O494" s="317"/>
      <c r="P494" s="317"/>
      <c r="Q494" s="317"/>
      <c r="R494" s="317"/>
      <c r="S494" s="317"/>
      <c r="T494" s="317"/>
      <c r="U494" s="317"/>
      <c r="V494" s="317"/>
      <c r="W494" s="317"/>
      <c r="X494" s="317"/>
      <c r="Y494" s="317"/>
      <c r="Z494" s="317"/>
    </row>
    <row r="495" spans="1:26" ht="16" x14ac:dyDescent="0.2">
      <c r="A495" s="317"/>
      <c r="B495" s="317"/>
      <c r="C495" s="317"/>
      <c r="D495" s="317"/>
      <c r="E495" s="317"/>
      <c r="F495" s="317"/>
      <c r="G495" s="317"/>
      <c r="H495" s="317"/>
      <c r="I495" s="317"/>
      <c r="J495" s="317"/>
      <c r="K495" s="317"/>
      <c r="L495" s="317"/>
      <c r="M495" s="317"/>
      <c r="N495" s="317"/>
      <c r="O495" s="317"/>
      <c r="P495" s="317"/>
      <c r="Q495" s="317"/>
      <c r="R495" s="317"/>
      <c r="S495" s="317"/>
      <c r="T495" s="317"/>
      <c r="U495" s="317"/>
      <c r="V495" s="317"/>
      <c r="W495" s="317"/>
      <c r="X495" s="317"/>
      <c r="Y495" s="317"/>
      <c r="Z495" s="317"/>
    </row>
    <row r="496" spans="1:26" ht="16" x14ac:dyDescent="0.2">
      <c r="A496" s="317"/>
      <c r="B496" s="317"/>
      <c r="C496" s="317"/>
      <c r="D496" s="317"/>
      <c r="E496" s="317"/>
      <c r="F496" s="317"/>
      <c r="G496" s="317"/>
      <c r="H496" s="317"/>
      <c r="I496" s="317"/>
      <c r="J496" s="317"/>
      <c r="K496" s="317"/>
      <c r="L496" s="317"/>
      <c r="M496" s="317"/>
      <c r="N496" s="317"/>
      <c r="O496" s="317"/>
      <c r="P496" s="317"/>
      <c r="Q496" s="317"/>
      <c r="R496" s="317"/>
      <c r="S496" s="317"/>
      <c r="T496" s="317"/>
      <c r="U496" s="317"/>
      <c r="V496" s="317"/>
      <c r="W496" s="317"/>
      <c r="X496" s="317"/>
      <c r="Y496" s="317"/>
      <c r="Z496" s="317"/>
    </row>
    <row r="497" spans="1:26" ht="16" x14ac:dyDescent="0.2">
      <c r="A497" s="317"/>
      <c r="B497" s="317"/>
      <c r="C497" s="317"/>
      <c r="D497" s="317"/>
      <c r="E497" s="317"/>
      <c r="F497" s="317"/>
      <c r="G497" s="317"/>
      <c r="H497" s="317"/>
      <c r="I497" s="317"/>
      <c r="J497" s="317"/>
      <c r="K497" s="317"/>
      <c r="L497" s="317"/>
      <c r="M497" s="317"/>
      <c r="N497" s="317"/>
      <c r="O497" s="317"/>
      <c r="P497" s="317"/>
      <c r="Q497" s="317"/>
      <c r="R497" s="317"/>
      <c r="S497" s="317"/>
      <c r="T497" s="317"/>
      <c r="U497" s="317"/>
      <c r="V497" s="317"/>
      <c r="W497" s="317"/>
      <c r="X497" s="317"/>
      <c r="Y497" s="317"/>
      <c r="Z497" s="317"/>
    </row>
    <row r="498" spans="1:26" ht="16" x14ac:dyDescent="0.2">
      <c r="A498" s="317"/>
      <c r="B498" s="317"/>
      <c r="C498" s="317"/>
      <c r="D498" s="317"/>
      <c r="E498" s="317"/>
      <c r="F498" s="317"/>
      <c r="G498" s="317"/>
      <c r="H498" s="317"/>
      <c r="I498" s="317"/>
      <c r="J498" s="317"/>
      <c r="K498" s="317"/>
      <c r="L498" s="317"/>
      <c r="M498" s="317"/>
      <c r="N498" s="317"/>
      <c r="O498" s="317"/>
      <c r="P498" s="317"/>
      <c r="Q498" s="317"/>
      <c r="R498" s="317"/>
      <c r="S498" s="317"/>
      <c r="T498" s="317"/>
      <c r="U498" s="317"/>
      <c r="V498" s="317"/>
      <c r="W498" s="317"/>
      <c r="X498" s="317"/>
      <c r="Y498" s="317"/>
      <c r="Z498" s="317"/>
    </row>
    <row r="499" spans="1:26" ht="16" x14ac:dyDescent="0.2">
      <c r="A499" s="317"/>
      <c r="B499" s="317"/>
      <c r="C499" s="317"/>
      <c r="D499" s="317"/>
      <c r="E499" s="317"/>
      <c r="F499" s="317"/>
      <c r="G499" s="317"/>
      <c r="H499" s="317"/>
      <c r="I499" s="317"/>
      <c r="J499" s="317"/>
      <c r="K499" s="317"/>
      <c r="L499" s="317"/>
      <c r="M499" s="317"/>
      <c r="N499" s="317"/>
      <c r="O499" s="317"/>
      <c r="P499" s="317"/>
      <c r="Q499" s="317"/>
      <c r="R499" s="317"/>
      <c r="S499" s="317"/>
      <c r="T499" s="317"/>
      <c r="U499" s="317"/>
      <c r="V499" s="317"/>
      <c r="W499" s="317"/>
      <c r="X499" s="317"/>
      <c r="Y499" s="317"/>
      <c r="Z499" s="317"/>
    </row>
    <row r="500" spans="1:26" ht="16" x14ac:dyDescent="0.2">
      <c r="A500" s="317"/>
      <c r="B500" s="317"/>
      <c r="C500" s="317"/>
      <c r="D500" s="317"/>
      <c r="E500" s="317"/>
      <c r="F500" s="317"/>
      <c r="G500" s="317"/>
      <c r="H500" s="317"/>
      <c r="I500" s="317"/>
      <c r="J500" s="317"/>
      <c r="K500" s="317"/>
      <c r="L500" s="317"/>
      <c r="M500" s="317"/>
      <c r="N500" s="317"/>
      <c r="O500" s="317"/>
      <c r="P500" s="317"/>
      <c r="Q500" s="317"/>
      <c r="R500" s="317"/>
      <c r="S500" s="317"/>
      <c r="T500" s="317"/>
      <c r="U500" s="317"/>
      <c r="V500" s="317"/>
      <c r="W500" s="317"/>
      <c r="X500" s="317"/>
      <c r="Y500" s="317"/>
      <c r="Z500" s="317"/>
    </row>
    <row r="501" spans="1:26" ht="16" x14ac:dyDescent="0.2">
      <c r="A501" s="317"/>
      <c r="B501" s="317"/>
      <c r="C501" s="317"/>
      <c r="D501" s="317"/>
      <c r="E501" s="317"/>
      <c r="F501" s="317"/>
      <c r="G501" s="317"/>
      <c r="H501" s="317"/>
      <c r="I501" s="317"/>
      <c r="J501" s="317"/>
      <c r="K501" s="317"/>
      <c r="L501" s="317"/>
      <c r="M501" s="317"/>
      <c r="N501" s="317"/>
      <c r="O501" s="317"/>
      <c r="P501" s="317"/>
      <c r="Q501" s="317"/>
      <c r="R501" s="317"/>
      <c r="S501" s="317"/>
      <c r="T501" s="317"/>
      <c r="U501" s="317"/>
      <c r="V501" s="317"/>
      <c r="W501" s="317"/>
      <c r="X501" s="317"/>
      <c r="Y501" s="317"/>
      <c r="Z501" s="317"/>
    </row>
    <row r="502" spans="1:26" ht="16" x14ac:dyDescent="0.2">
      <c r="A502" s="317"/>
      <c r="B502" s="317"/>
      <c r="C502" s="317"/>
      <c r="D502" s="317"/>
      <c r="E502" s="317"/>
      <c r="F502" s="317"/>
      <c r="G502" s="317"/>
      <c r="H502" s="317"/>
      <c r="I502" s="317"/>
      <c r="J502" s="317"/>
      <c r="K502" s="317"/>
      <c r="L502" s="317"/>
      <c r="M502" s="317"/>
      <c r="N502" s="317"/>
      <c r="O502" s="317"/>
      <c r="P502" s="317"/>
      <c r="Q502" s="317"/>
      <c r="R502" s="317"/>
      <c r="S502" s="317"/>
      <c r="T502" s="317"/>
      <c r="U502" s="317"/>
      <c r="V502" s="317"/>
      <c r="W502" s="317"/>
      <c r="X502" s="317"/>
      <c r="Y502" s="317"/>
      <c r="Z502" s="317"/>
    </row>
    <row r="503" spans="1:26" ht="16" x14ac:dyDescent="0.2">
      <c r="A503" s="317"/>
      <c r="B503" s="317"/>
      <c r="C503" s="317"/>
      <c r="D503" s="317"/>
      <c r="E503" s="317"/>
      <c r="F503" s="317"/>
      <c r="G503" s="317"/>
      <c r="H503" s="317"/>
      <c r="I503" s="317"/>
      <c r="J503" s="317"/>
      <c r="K503" s="317"/>
      <c r="L503" s="317"/>
      <c r="M503" s="317"/>
      <c r="N503" s="317"/>
      <c r="O503" s="317"/>
      <c r="P503" s="317"/>
      <c r="Q503" s="317"/>
      <c r="R503" s="317"/>
      <c r="S503" s="317"/>
      <c r="T503" s="317"/>
      <c r="U503" s="317"/>
      <c r="V503" s="317"/>
      <c r="W503" s="317"/>
      <c r="X503" s="317"/>
      <c r="Y503" s="317"/>
      <c r="Z503" s="317"/>
    </row>
    <row r="504" spans="1:26" ht="16" x14ac:dyDescent="0.2">
      <c r="A504" s="317"/>
      <c r="B504" s="317"/>
      <c r="C504" s="317"/>
      <c r="D504" s="317"/>
      <c r="E504" s="317"/>
      <c r="F504" s="317"/>
      <c r="G504" s="317"/>
      <c r="H504" s="317"/>
      <c r="I504" s="317"/>
      <c r="J504" s="317"/>
      <c r="K504" s="317"/>
      <c r="L504" s="317"/>
      <c r="M504" s="317"/>
      <c r="N504" s="317"/>
      <c r="O504" s="317"/>
      <c r="P504" s="317"/>
      <c r="Q504" s="317"/>
      <c r="R504" s="317"/>
      <c r="S504" s="317"/>
      <c r="T504" s="317"/>
      <c r="U504" s="317"/>
      <c r="V504" s="317"/>
      <c r="W504" s="317"/>
      <c r="X504" s="317"/>
      <c r="Y504" s="317"/>
      <c r="Z504" s="317"/>
    </row>
    <row r="505" spans="1:26" ht="16" x14ac:dyDescent="0.2">
      <c r="A505" s="317"/>
      <c r="B505" s="317"/>
      <c r="C505" s="317"/>
      <c r="D505" s="317"/>
      <c r="E505" s="317"/>
      <c r="F505" s="317"/>
      <c r="G505" s="317"/>
      <c r="H505" s="317"/>
      <c r="I505" s="317"/>
      <c r="J505" s="317"/>
      <c r="K505" s="317"/>
      <c r="L505" s="317"/>
      <c r="M505" s="317"/>
      <c r="N505" s="317"/>
      <c r="O505" s="317"/>
      <c r="P505" s="317"/>
      <c r="Q505" s="317"/>
      <c r="R505" s="317"/>
      <c r="S505" s="317"/>
      <c r="T505" s="317"/>
      <c r="U505" s="317"/>
      <c r="V505" s="317"/>
      <c r="W505" s="317"/>
      <c r="X505" s="317"/>
      <c r="Y505" s="317"/>
      <c r="Z505" s="317"/>
    </row>
    <row r="506" spans="1:26" ht="16" x14ac:dyDescent="0.2">
      <c r="A506" s="317"/>
      <c r="B506" s="317"/>
      <c r="C506" s="317"/>
      <c r="D506" s="317"/>
      <c r="E506" s="317"/>
      <c r="F506" s="317"/>
      <c r="G506" s="317"/>
      <c r="H506" s="317"/>
      <c r="I506" s="317"/>
      <c r="J506" s="317"/>
      <c r="K506" s="317"/>
      <c r="L506" s="317"/>
      <c r="M506" s="317"/>
      <c r="N506" s="317"/>
      <c r="O506" s="317"/>
      <c r="P506" s="317"/>
      <c r="Q506" s="317"/>
      <c r="R506" s="317"/>
      <c r="S506" s="317"/>
      <c r="T506" s="317"/>
      <c r="U506" s="317"/>
      <c r="V506" s="317"/>
      <c r="W506" s="317"/>
      <c r="X506" s="317"/>
      <c r="Y506" s="317"/>
      <c r="Z506" s="317"/>
    </row>
    <row r="507" spans="1:26" ht="16" x14ac:dyDescent="0.2">
      <c r="A507" s="317"/>
      <c r="B507" s="317"/>
      <c r="C507" s="317"/>
      <c r="D507" s="317"/>
      <c r="E507" s="317"/>
      <c r="F507" s="317"/>
      <c r="G507" s="317"/>
      <c r="H507" s="317"/>
      <c r="I507" s="317"/>
      <c r="J507" s="317"/>
      <c r="K507" s="317"/>
      <c r="L507" s="317"/>
      <c r="M507" s="317"/>
      <c r="N507" s="317"/>
      <c r="O507" s="317"/>
      <c r="P507" s="317"/>
      <c r="Q507" s="317"/>
      <c r="R507" s="317"/>
      <c r="S507" s="317"/>
      <c r="T507" s="317"/>
      <c r="U507" s="317"/>
      <c r="V507" s="317"/>
      <c r="W507" s="317"/>
      <c r="X507" s="317"/>
      <c r="Y507" s="317"/>
      <c r="Z507" s="317"/>
    </row>
    <row r="508" spans="1:26" ht="16" x14ac:dyDescent="0.2">
      <c r="A508" s="317"/>
      <c r="B508" s="317"/>
      <c r="C508" s="317"/>
      <c r="D508" s="317"/>
      <c r="E508" s="317"/>
      <c r="F508" s="317"/>
      <c r="G508" s="317"/>
      <c r="H508" s="317"/>
      <c r="I508" s="317"/>
      <c r="J508" s="317"/>
      <c r="K508" s="317"/>
      <c r="L508" s="317"/>
      <c r="M508" s="317"/>
      <c r="N508" s="317"/>
      <c r="O508" s="317"/>
      <c r="P508" s="317"/>
      <c r="Q508" s="317"/>
      <c r="R508" s="317"/>
      <c r="S508" s="317"/>
      <c r="T508" s="317"/>
      <c r="U508" s="317"/>
      <c r="V508" s="317"/>
      <c r="W508" s="317"/>
      <c r="X508" s="317"/>
      <c r="Y508" s="317"/>
      <c r="Z508" s="317"/>
    </row>
    <row r="509" spans="1:26" ht="16" x14ac:dyDescent="0.2">
      <c r="A509" s="317"/>
      <c r="B509" s="317"/>
      <c r="C509" s="317"/>
      <c r="D509" s="317"/>
      <c r="E509" s="317"/>
      <c r="F509" s="317"/>
      <c r="G509" s="317"/>
      <c r="H509" s="317"/>
      <c r="I509" s="317"/>
      <c r="J509" s="317"/>
      <c r="K509" s="317"/>
      <c r="L509" s="317"/>
      <c r="M509" s="317"/>
      <c r="N509" s="317"/>
      <c r="O509" s="317"/>
      <c r="P509" s="317"/>
      <c r="Q509" s="317"/>
      <c r="R509" s="317"/>
      <c r="S509" s="317"/>
      <c r="T509" s="317"/>
      <c r="U509" s="317"/>
      <c r="V509" s="317"/>
      <c r="W509" s="317"/>
      <c r="X509" s="317"/>
      <c r="Y509" s="317"/>
      <c r="Z509" s="317"/>
    </row>
    <row r="510" spans="1:26" ht="16" x14ac:dyDescent="0.2">
      <c r="A510" s="317"/>
      <c r="B510" s="317"/>
      <c r="C510" s="317"/>
      <c r="D510" s="317"/>
      <c r="E510" s="317"/>
      <c r="F510" s="317"/>
      <c r="G510" s="317"/>
      <c r="H510" s="317"/>
      <c r="I510" s="317"/>
      <c r="J510" s="317"/>
      <c r="K510" s="317"/>
      <c r="L510" s="317"/>
      <c r="M510" s="317"/>
      <c r="N510" s="317"/>
      <c r="O510" s="317"/>
      <c r="P510" s="317"/>
      <c r="Q510" s="317"/>
      <c r="R510" s="317"/>
      <c r="S510" s="317"/>
      <c r="T510" s="317"/>
      <c r="U510" s="317"/>
      <c r="V510" s="317"/>
      <c r="W510" s="317"/>
      <c r="X510" s="317"/>
      <c r="Y510" s="317"/>
      <c r="Z510" s="317"/>
    </row>
    <row r="511" spans="1:26" ht="16" x14ac:dyDescent="0.2">
      <c r="A511" s="317"/>
      <c r="B511" s="317"/>
      <c r="C511" s="317"/>
      <c r="D511" s="317"/>
      <c r="E511" s="317"/>
      <c r="F511" s="317"/>
      <c r="G511" s="317"/>
      <c r="H511" s="317"/>
      <c r="I511" s="317"/>
      <c r="J511" s="317"/>
      <c r="K511" s="317"/>
      <c r="L511" s="317"/>
      <c r="M511" s="317"/>
      <c r="N511" s="317"/>
      <c r="O511" s="317"/>
      <c r="P511" s="317"/>
      <c r="Q511" s="317"/>
      <c r="R511" s="317"/>
      <c r="S511" s="317"/>
      <c r="T511" s="317"/>
      <c r="U511" s="317"/>
      <c r="V511" s="317"/>
      <c r="W511" s="317"/>
      <c r="X511" s="317"/>
      <c r="Y511" s="317"/>
      <c r="Z511" s="317"/>
    </row>
    <row r="512" spans="1:26" ht="16" x14ac:dyDescent="0.2">
      <c r="A512" s="317"/>
      <c r="B512" s="317"/>
      <c r="C512" s="317"/>
      <c r="D512" s="317"/>
      <c r="E512" s="317"/>
      <c r="F512" s="317"/>
      <c r="G512" s="317"/>
      <c r="H512" s="317"/>
      <c r="I512" s="317"/>
      <c r="J512" s="317"/>
      <c r="K512" s="317"/>
      <c r="L512" s="317"/>
      <c r="M512" s="317"/>
      <c r="N512" s="317"/>
      <c r="O512" s="317"/>
      <c r="P512" s="317"/>
      <c r="Q512" s="317"/>
      <c r="R512" s="317"/>
      <c r="S512" s="317"/>
      <c r="T512" s="317"/>
      <c r="U512" s="317"/>
      <c r="V512" s="317"/>
      <c r="W512" s="317"/>
      <c r="X512" s="317"/>
      <c r="Y512" s="317"/>
      <c r="Z512" s="317"/>
    </row>
    <row r="513" spans="1:26" ht="16" x14ac:dyDescent="0.2">
      <c r="A513" s="317"/>
      <c r="B513" s="317"/>
      <c r="C513" s="317"/>
      <c r="D513" s="317"/>
      <c r="E513" s="317"/>
      <c r="F513" s="317"/>
      <c r="G513" s="317"/>
      <c r="H513" s="317"/>
      <c r="I513" s="317"/>
      <c r="J513" s="317"/>
      <c r="K513" s="317"/>
      <c r="L513" s="317"/>
      <c r="M513" s="317"/>
      <c r="N513" s="317"/>
      <c r="O513" s="317"/>
      <c r="P513" s="317"/>
      <c r="Q513" s="317"/>
      <c r="R513" s="317"/>
      <c r="S513" s="317"/>
      <c r="T513" s="317"/>
      <c r="U513" s="317"/>
      <c r="V513" s="317"/>
      <c r="W513" s="317"/>
      <c r="X513" s="317"/>
      <c r="Y513" s="317"/>
      <c r="Z513" s="317"/>
    </row>
    <row r="514" spans="1:26" ht="16" x14ac:dyDescent="0.2">
      <c r="A514" s="317"/>
      <c r="B514" s="317"/>
      <c r="C514" s="317"/>
      <c r="D514" s="317"/>
      <c r="E514" s="317"/>
      <c r="F514" s="317"/>
      <c r="G514" s="317"/>
      <c r="H514" s="317"/>
      <c r="I514" s="317"/>
      <c r="J514" s="317"/>
      <c r="K514" s="317"/>
      <c r="L514" s="317"/>
      <c r="M514" s="317"/>
      <c r="N514" s="317"/>
      <c r="O514" s="317"/>
      <c r="P514" s="317"/>
      <c r="Q514" s="317"/>
      <c r="R514" s="317"/>
      <c r="S514" s="317"/>
      <c r="T514" s="317"/>
      <c r="U514" s="317"/>
      <c r="V514" s="317"/>
      <c r="W514" s="317"/>
      <c r="X514" s="317"/>
      <c r="Y514" s="317"/>
      <c r="Z514" s="317"/>
    </row>
    <row r="515" spans="1:26" ht="16" x14ac:dyDescent="0.2">
      <c r="A515" s="317"/>
      <c r="B515" s="317"/>
      <c r="C515" s="317"/>
      <c r="D515" s="317"/>
      <c r="E515" s="317"/>
      <c r="F515" s="317"/>
      <c r="G515" s="317"/>
      <c r="H515" s="317"/>
      <c r="I515" s="317"/>
      <c r="J515" s="317"/>
      <c r="K515" s="317"/>
      <c r="L515" s="317"/>
      <c r="M515" s="317"/>
      <c r="N515" s="317"/>
      <c r="O515" s="317"/>
      <c r="P515" s="317"/>
      <c r="Q515" s="317"/>
      <c r="R515" s="317"/>
      <c r="S515" s="317"/>
      <c r="T515" s="317"/>
      <c r="U515" s="317"/>
      <c r="V515" s="317"/>
      <c r="W515" s="317"/>
      <c r="X515" s="317"/>
      <c r="Y515" s="317"/>
      <c r="Z515" s="317"/>
    </row>
    <row r="516" spans="1:26" ht="16" x14ac:dyDescent="0.2">
      <c r="A516" s="317"/>
      <c r="B516" s="317"/>
      <c r="C516" s="317"/>
      <c r="D516" s="317"/>
      <c r="E516" s="317"/>
      <c r="F516" s="317"/>
      <c r="G516" s="317"/>
      <c r="H516" s="317"/>
      <c r="I516" s="317"/>
      <c r="J516" s="317"/>
      <c r="K516" s="317"/>
      <c r="L516" s="317"/>
      <c r="M516" s="317"/>
      <c r="N516" s="317"/>
      <c r="O516" s="317"/>
      <c r="P516" s="317"/>
      <c r="Q516" s="317"/>
      <c r="R516" s="317"/>
      <c r="S516" s="317"/>
      <c r="T516" s="317"/>
      <c r="U516" s="317"/>
      <c r="V516" s="317"/>
      <c r="W516" s="317"/>
      <c r="X516" s="317"/>
      <c r="Y516" s="317"/>
      <c r="Z516" s="317"/>
    </row>
    <row r="517" spans="1:26" ht="16" x14ac:dyDescent="0.2">
      <c r="A517" s="317"/>
      <c r="B517" s="317"/>
      <c r="C517" s="317"/>
      <c r="D517" s="317"/>
      <c r="E517" s="317"/>
      <c r="F517" s="317"/>
      <c r="G517" s="317"/>
      <c r="H517" s="317"/>
      <c r="I517" s="317"/>
      <c r="J517" s="317"/>
      <c r="K517" s="317"/>
      <c r="L517" s="317"/>
      <c r="M517" s="317"/>
      <c r="N517" s="317"/>
      <c r="O517" s="317"/>
      <c r="P517" s="317"/>
      <c r="Q517" s="317"/>
      <c r="R517" s="317"/>
      <c r="S517" s="317"/>
      <c r="T517" s="317"/>
      <c r="U517" s="317"/>
      <c r="V517" s="317"/>
      <c r="W517" s="317"/>
      <c r="X517" s="317"/>
      <c r="Y517" s="317"/>
      <c r="Z517" s="317"/>
    </row>
    <row r="518" spans="1:26" ht="16" x14ac:dyDescent="0.2">
      <c r="A518" s="317"/>
      <c r="B518" s="317"/>
      <c r="C518" s="317"/>
      <c r="D518" s="317"/>
      <c r="E518" s="317"/>
      <c r="F518" s="317"/>
      <c r="G518" s="317"/>
      <c r="H518" s="317"/>
      <c r="I518" s="317"/>
      <c r="J518" s="317"/>
      <c r="K518" s="317"/>
      <c r="L518" s="317"/>
      <c r="M518" s="317"/>
      <c r="N518" s="317"/>
      <c r="O518" s="317"/>
      <c r="P518" s="317"/>
      <c r="Q518" s="317"/>
      <c r="R518" s="317"/>
      <c r="S518" s="317"/>
      <c r="T518" s="317"/>
      <c r="U518" s="317"/>
      <c r="V518" s="317"/>
      <c r="W518" s="317"/>
      <c r="X518" s="317"/>
      <c r="Y518" s="317"/>
      <c r="Z518" s="317"/>
    </row>
    <row r="519" spans="1:26" ht="16" x14ac:dyDescent="0.2">
      <c r="A519" s="317"/>
      <c r="B519" s="317"/>
      <c r="C519" s="317"/>
      <c r="D519" s="317"/>
      <c r="E519" s="317"/>
      <c r="F519" s="317"/>
      <c r="G519" s="317"/>
      <c r="H519" s="317"/>
      <c r="I519" s="317"/>
      <c r="J519" s="317"/>
      <c r="K519" s="317"/>
      <c r="L519" s="317"/>
      <c r="M519" s="317"/>
      <c r="N519" s="317"/>
      <c r="O519" s="317"/>
      <c r="P519" s="317"/>
      <c r="Q519" s="317"/>
      <c r="R519" s="317"/>
      <c r="S519" s="317"/>
      <c r="T519" s="317"/>
      <c r="U519" s="317"/>
      <c r="V519" s="317"/>
      <c r="W519" s="317"/>
      <c r="X519" s="317"/>
      <c r="Y519" s="317"/>
      <c r="Z519" s="317"/>
    </row>
    <row r="520" spans="1:26" ht="16" x14ac:dyDescent="0.2">
      <c r="A520" s="317"/>
      <c r="B520" s="317"/>
      <c r="C520" s="317"/>
      <c r="D520" s="317"/>
      <c r="E520" s="317"/>
      <c r="F520" s="317"/>
      <c r="G520" s="317"/>
      <c r="H520" s="317"/>
      <c r="I520" s="317"/>
      <c r="J520" s="317"/>
      <c r="K520" s="317"/>
      <c r="L520" s="317"/>
      <c r="M520" s="317"/>
      <c r="N520" s="317"/>
      <c r="O520" s="317"/>
      <c r="P520" s="317"/>
      <c r="Q520" s="317"/>
      <c r="R520" s="317"/>
      <c r="S520" s="317"/>
      <c r="T520" s="317"/>
      <c r="U520" s="317"/>
      <c r="V520" s="317"/>
      <c r="W520" s="317"/>
      <c r="X520" s="317"/>
      <c r="Y520" s="317"/>
      <c r="Z520" s="317"/>
    </row>
    <row r="521" spans="1:26" ht="16" x14ac:dyDescent="0.2">
      <c r="A521" s="317"/>
      <c r="B521" s="317"/>
      <c r="C521" s="317"/>
      <c r="D521" s="317"/>
      <c r="E521" s="317"/>
      <c r="F521" s="317"/>
      <c r="G521" s="317"/>
      <c r="H521" s="317"/>
      <c r="I521" s="317"/>
      <c r="J521" s="317"/>
      <c r="K521" s="317"/>
      <c r="L521" s="317"/>
      <c r="M521" s="317"/>
      <c r="N521" s="317"/>
      <c r="O521" s="317"/>
      <c r="P521" s="317"/>
      <c r="Q521" s="317"/>
      <c r="R521" s="317"/>
      <c r="S521" s="317"/>
      <c r="T521" s="317"/>
      <c r="U521" s="317"/>
      <c r="V521" s="317"/>
      <c r="W521" s="317"/>
      <c r="X521" s="317"/>
      <c r="Y521" s="317"/>
      <c r="Z521" s="317"/>
    </row>
    <row r="522" spans="1:26" ht="16" x14ac:dyDescent="0.2">
      <c r="A522" s="317"/>
      <c r="B522" s="317"/>
      <c r="C522" s="317"/>
      <c r="D522" s="317"/>
      <c r="E522" s="317"/>
      <c r="F522" s="317"/>
      <c r="G522" s="317"/>
      <c r="H522" s="317"/>
      <c r="I522" s="317"/>
      <c r="J522" s="317"/>
      <c r="K522" s="317"/>
      <c r="L522" s="317"/>
      <c r="M522" s="317"/>
      <c r="N522" s="317"/>
      <c r="O522" s="317"/>
      <c r="P522" s="317"/>
      <c r="Q522" s="317"/>
      <c r="R522" s="317"/>
      <c r="S522" s="317"/>
      <c r="T522" s="317"/>
      <c r="U522" s="317"/>
      <c r="V522" s="317"/>
      <c r="W522" s="317"/>
      <c r="X522" s="317"/>
      <c r="Y522" s="317"/>
      <c r="Z522" s="317"/>
    </row>
    <row r="523" spans="1:26" ht="16" x14ac:dyDescent="0.2">
      <c r="A523" s="317"/>
      <c r="B523" s="317"/>
      <c r="C523" s="317"/>
      <c r="D523" s="317"/>
      <c r="E523" s="317"/>
      <c r="F523" s="317"/>
      <c r="G523" s="317"/>
      <c r="H523" s="317"/>
      <c r="I523" s="317"/>
      <c r="J523" s="317"/>
      <c r="K523" s="317"/>
      <c r="L523" s="317"/>
      <c r="M523" s="317"/>
      <c r="N523" s="317"/>
      <c r="O523" s="317"/>
      <c r="P523" s="317"/>
      <c r="Q523" s="317"/>
      <c r="R523" s="317"/>
      <c r="S523" s="317"/>
      <c r="T523" s="317"/>
      <c r="U523" s="317"/>
      <c r="V523" s="317"/>
      <c r="W523" s="317"/>
      <c r="X523" s="317"/>
      <c r="Y523" s="317"/>
      <c r="Z523" s="317"/>
    </row>
    <row r="524" spans="1:26" ht="16" x14ac:dyDescent="0.2">
      <c r="A524" s="317"/>
      <c r="B524" s="317"/>
      <c r="C524" s="317"/>
      <c r="D524" s="317"/>
      <c r="E524" s="317"/>
      <c r="F524" s="317"/>
      <c r="G524" s="317"/>
      <c r="H524" s="317"/>
      <c r="I524" s="317"/>
      <c r="J524" s="317"/>
      <c r="K524" s="317"/>
      <c r="L524" s="317"/>
      <c r="M524" s="317"/>
      <c r="N524" s="317"/>
      <c r="O524" s="317"/>
      <c r="P524" s="317"/>
      <c r="Q524" s="317"/>
      <c r="R524" s="317"/>
      <c r="S524" s="317"/>
      <c r="T524" s="317"/>
      <c r="U524" s="317"/>
      <c r="V524" s="317"/>
      <c r="W524" s="317"/>
      <c r="X524" s="317"/>
      <c r="Y524" s="317"/>
      <c r="Z524" s="317"/>
    </row>
    <row r="525" spans="1:26" ht="16" x14ac:dyDescent="0.2">
      <c r="A525" s="317"/>
      <c r="B525" s="317"/>
      <c r="C525" s="317"/>
      <c r="D525" s="317"/>
      <c r="E525" s="317"/>
      <c r="F525" s="317"/>
      <c r="G525" s="317"/>
      <c r="H525" s="317"/>
      <c r="I525" s="317"/>
      <c r="J525" s="317"/>
      <c r="K525" s="317"/>
      <c r="L525" s="317"/>
      <c r="M525" s="317"/>
      <c r="N525" s="317"/>
      <c r="O525" s="317"/>
      <c r="P525" s="317"/>
      <c r="Q525" s="317"/>
      <c r="R525" s="317"/>
      <c r="S525" s="317"/>
      <c r="T525" s="317"/>
      <c r="U525" s="317"/>
      <c r="V525" s="317"/>
      <c r="W525" s="317"/>
      <c r="X525" s="317"/>
      <c r="Y525" s="317"/>
      <c r="Z525" s="317"/>
    </row>
    <row r="526" spans="1:26" ht="16" x14ac:dyDescent="0.2">
      <c r="A526" s="317"/>
      <c r="B526" s="317"/>
      <c r="C526" s="317"/>
      <c r="D526" s="317"/>
      <c r="E526" s="317"/>
      <c r="F526" s="317"/>
      <c r="G526" s="317"/>
      <c r="H526" s="317"/>
      <c r="I526" s="317"/>
      <c r="J526" s="317"/>
      <c r="K526" s="317"/>
      <c r="L526" s="317"/>
      <c r="M526" s="317"/>
      <c r="N526" s="317"/>
      <c r="O526" s="317"/>
      <c r="P526" s="317"/>
      <c r="Q526" s="317"/>
      <c r="R526" s="317"/>
      <c r="S526" s="317"/>
      <c r="T526" s="317"/>
      <c r="U526" s="317"/>
      <c r="V526" s="317"/>
      <c r="W526" s="317"/>
      <c r="X526" s="317"/>
      <c r="Y526" s="317"/>
      <c r="Z526" s="317"/>
    </row>
    <row r="527" spans="1:26" ht="16" x14ac:dyDescent="0.2">
      <c r="A527" s="317"/>
      <c r="B527" s="317"/>
      <c r="C527" s="317"/>
      <c r="D527" s="317"/>
      <c r="E527" s="317"/>
      <c r="F527" s="317"/>
      <c r="G527" s="317"/>
      <c r="H527" s="317"/>
      <c r="I527" s="317"/>
      <c r="J527" s="317"/>
      <c r="K527" s="317"/>
      <c r="L527" s="317"/>
      <c r="M527" s="317"/>
      <c r="N527" s="317"/>
      <c r="O527" s="317"/>
      <c r="P527" s="317"/>
      <c r="Q527" s="317"/>
      <c r="R527" s="317"/>
      <c r="S527" s="317"/>
      <c r="T527" s="317"/>
      <c r="U527" s="317"/>
      <c r="V527" s="317"/>
      <c r="W527" s="317"/>
      <c r="X527" s="317"/>
      <c r="Y527" s="317"/>
      <c r="Z527" s="317"/>
    </row>
    <row r="528" spans="1:26" ht="16" x14ac:dyDescent="0.2">
      <c r="A528" s="317"/>
      <c r="B528" s="317"/>
      <c r="C528" s="317"/>
      <c r="D528" s="317"/>
      <c r="E528" s="317"/>
      <c r="F528" s="317"/>
      <c r="G528" s="317"/>
      <c r="H528" s="317"/>
      <c r="I528" s="317"/>
      <c r="J528" s="317"/>
      <c r="K528" s="317"/>
      <c r="L528" s="317"/>
      <c r="M528" s="317"/>
      <c r="N528" s="317"/>
      <c r="O528" s="317"/>
      <c r="P528" s="317"/>
      <c r="Q528" s="317"/>
      <c r="R528" s="317"/>
      <c r="S528" s="317"/>
      <c r="T528" s="317"/>
      <c r="U528" s="317"/>
      <c r="V528" s="317"/>
      <c r="W528" s="317"/>
      <c r="X528" s="317"/>
      <c r="Y528" s="317"/>
      <c r="Z528" s="317"/>
    </row>
    <row r="529" spans="1:26" ht="16" x14ac:dyDescent="0.2">
      <c r="A529" s="317"/>
      <c r="B529" s="317"/>
      <c r="C529" s="317"/>
      <c r="D529" s="317"/>
      <c r="E529" s="317"/>
      <c r="F529" s="317"/>
      <c r="G529" s="317"/>
      <c r="H529" s="317"/>
      <c r="I529" s="317"/>
      <c r="J529" s="317"/>
      <c r="K529" s="317"/>
      <c r="L529" s="317"/>
      <c r="M529" s="317"/>
      <c r="N529" s="317"/>
      <c r="O529" s="317"/>
      <c r="P529" s="317"/>
      <c r="Q529" s="317"/>
      <c r="R529" s="317"/>
      <c r="S529" s="317"/>
      <c r="T529" s="317"/>
      <c r="U529" s="317"/>
      <c r="V529" s="317"/>
      <c r="W529" s="317"/>
      <c r="X529" s="317"/>
      <c r="Y529" s="317"/>
      <c r="Z529" s="317"/>
    </row>
    <row r="530" spans="1:26" ht="16" x14ac:dyDescent="0.2">
      <c r="A530" s="317"/>
      <c r="B530" s="317"/>
      <c r="C530" s="317"/>
      <c r="D530" s="317"/>
      <c r="E530" s="317"/>
      <c r="F530" s="317"/>
      <c r="G530" s="317"/>
      <c r="H530" s="317"/>
      <c r="I530" s="317"/>
      <c r="J530" s="317"/>
      <c r="K530" s="317"/>
      <c r="L530" s="317"/>
      <c r="M530" s="317"/>
      <c r="N530" s="317"/>
      <c r="O530" s="317"/>
      <c r="P530" s="317"/>
      <c r="Q530" s="317"/>
      <c r="R530" s="317"/>
      <c r="S530" s="317"/>
      <c r="T530" s="317"/>
      <c r="U530" s="317"/>
      <c r="V530" s="317"/>
      <c r="W530" s="317"/>
      <c r="X530" s="317"/>
      <c r="Y530" s="317"/>
      <c r="Z530" s="317"/>
    </row>
    <row r="531" spans="1:26" ht="16" x14ac:dyDescent="0.2">
      <c r="A531" s="317"/>
      <c r="B531" s="317"/>
      <c r="C531" s="317"/>
      <c r="D531" s="317"/>
      <c r="E531" s="317"/>
      <c r="F531" s="317"/>
      <c r="G531" s="317"/>
      <c r="H531" s="317"/>
      <c r="I531" s="317"/>
      <c r="J531" s="317"/>
      <c r="K531" s="317"/>
      <c r="L531" s="317"/>
      <c r="M531" s="317"/>
      <c r="N531" s="317"/>
      <c r="O531" s="317"/>
      <c r="P531" s="317"/>
      <c r="Q531" s="317"/>
      <c r="R531" s="317"/>
      <c r="S531" s="317"/>
      <c r="T531" s="317"/>
      <c r="U531" s="317"/>
      <c r="V531" s="317"/>
      <c r="W531" s="317"/>
      <c r="X531" s="317"/>
      <c r="Y531" s="317"/>
      <c r="Z531" s="317"/>
    </row>
    <row r="532" spans="1:26" ht="16" x14ac:dyDescent="0.2">
      <c r="A532" s="317"/>
      <c r="B532" s="317"/>
      <c r="C532" s="317"/>
      <c r="D532" s="317"/>
      <c r="E532" s="317"/>
      <c r="F532" s="317"/>
      <c r="G532" s="317"/>
      <c r="H532" s="317"/>
      <c r="I532" s="317"/>
      <c r="J532" s="317"/>
      <c r="K532" s="317"/>
      <c r="L532" s="317"/>
      <c r="M532" s="317"/>
      <c r="N532" s="317"/>
      <c r="O532" s="317"/>
      <c r="P532" s="317"/>
      <c r="Q532" s="317"/>
      <c r="R532" s="317"/>
      <c r="S532" s="317"/>
      <c r="T532" s="317"/>
      <c r="U532" s="317"/>
      <c r="V532" s="317"/>
      <c r="W532" s="317"/>
      <c r="X532" s="317"/>
      <c r="Y532" s="317"/>
      <c r="Z532" s="317"/>
    </row>
    <row r="533" spans="1:26" ht="16" x14ac:dyDescent="0.2">
      <c r="A533" s="317"/>
      <c r="B533" s="317"/>
      <c r="C533" s="317"/>
      <c r="D533" s="317"/>
      <c r="E533" s="317"/>
      <c r="F533" s="317"/>
      <c r="G533" s="317"/>
      <c r="H533" s="317"/>
      <c r="I533" s="317"/>
      <c r="J533" s="317"/>
      <c r="K533" s="317"/>
      <c r="L533" s="317"/>
      <c r="M533" s="317"/>
      <c r="N533" s="317"/>
      <c r="O533" s="317"/>
      <c r="P533" s="317"/>
      <c r="Q533" s="317"/>
      <c r="R533" s="317"/>
      <c r="S533" s="317"/>
      <c r="T533" s="317"/>
      <c r="U533" s="317"/>
      <c r="V533" s="317"/>
      <c r="W533" s="317"/>
      <c r="X533" s="317"/>
      <c r="Y533" s="317"/>
      <c r="Z533" s="317"/>
    </row>
    <row r="534" spans="1:26" ht="16" x14ac:dyDescent="0.2">
      <c r="A534" s="317"/>
      <c r="B534" s="317"/>
      <c r="C534" s="317"/>
      <c r="D534" s="317"/>
      <c r="E534" s="317"/>
      <c r="F534" s="317"/>
      <c r="G534" s="317"/>
      <c r="H534" s="317"/>
      <c r="I534" s="317"/>
      <c r="J534" s="317"/>
      <c r="K534" s="317"/>
      <c r="L534" s="317"/>
      <c r="M534" s="317"/>
      <c r="N534" s="317"/>
      <c r="O534" s="317"/>
      <c r="P534" s="317"/>
      <c r="Q534" s="317"/>
      <c r="R534" s="317"/>
      <c r="S534" s="317"/>
      <c r="T534" s="317"/>
      <c r="U534" s="317"/>
      <c r="V534" s="317"/>
      <c r="W534" s="317"/>
      <c r="X534" s="317"/>
      <c r="Y534" s="317"/>
      <c r="Z534" s="317"/>
    </row>
    <row r="535" spans="1:26" ht="16" x14ac:dyDescent="0.2">
      <c r="A535" s="317"/>
      <c r="B535" s="317"/>
      <c r="C535" s="317"/>
      <c r="D535" s="317"/>
      <c r="E535" s="317"/>
      <c r="F535" s="317"/>
      <c r="G535" s="317"/>
      <c r="H535" s="317"/>
      <c r="I535" s="317"/>
      <c r="J535" s="317"/>
      <c r="K535" s="317"/>
      <c r="L535" s="317"/>
      <c r="M535" s="317"/>
      <c r="N535" s="317"/>
      <c r="O535" s="317"/>
      <c r="P535" s="317"/>
      <c r="Q535" s="317"/>
      <c r="R535" s="317"/>
      <c r="S535" s="317"/>
      <c r="T535" s="317"/>
      <c r="U535" s="317"/>
      <c r="V535" s="317"/>
      <c r="W535" s="317"/>
      <c r="X535" s="317"/>
      <c r="Y535" s="317"/>
      <c r="Z535" s="317"/>
    </row>
    <row r="536" spans="1:26" ht="16" x14ac:dyDescent="0.2">
      <c r="A536" s="317"/>
      <c r="B536" s="317"/>
      <c r="C536" s="317"/>
      <c r="D536" s="317"/>
      <c r="E536" s="317"/>
      <c r="F536" s="317"/>
      <c r="G536" s="317"/>
      <c r="H536" s="317"/>
      <c r="I536" s="317"/>
      <c r="J536" s="317"/>
      <c r="K536" s="317"/>
      <c r="L536" s="317"/>
      <c r="M536" s="317"/>
      <c r="N536" s="317"/>
      <c r="O536" s="317"/>
      <c r="P536" s="317"/>
      <c r="Q536" s="317"/>
      <c r="R536" s="317"/>
      <c r="S536" s="317"/>
      <c r="T536" s="317"/>
      <c r="U536" s="317"/>
      <c r="V536" s="317"/>
      <c r="W536" s="317"/>
      <c r="X536" s="317"/>
      <c r="Y536" s="317"/>
      <c r="Z536" s="317"/>
    </row>
    <row r="537" spans="1:26" ht="16" x14ac:dyDescent="0.2">
      <c r="A537" s="317"/>
      <c r="B537" s="317"/>
      <c r="C537" s="317"/>
      <c r="D537" s="317"/>
      <c r="E537" s="317"/>
      <c r="F537" s="317"/>
      <c r="G537" s="317"/>
      <c r="H537" s="317"/>
      <c r="I537" s="317"/>
      <c r="J537" s="317"/>
      <c r="K537" s="317"/>
      <c r="L537" s="317"/>
      <c r="M537" s="317"/>
      <c r="N537" s="317"/>
      <c r="O537" s="317"/>
      <c r="P537" s="317"/>
      <c r="Q537" s="317"/>
      <c r="R537" s="317"/>
      <c r="S537" s="317"/>
      <c r="T537" s="317"/>
      <c r="U537" s="317"/>
      <c r="V537" s="317"/>
      <c r="W537" s="317"/>
      <c r="X537" s="317"/>
      <c r="Y537" s="317"/>
      <c r="Z537" s="317"/>
    </row>
    <row r="538" spans="1:26" ht="16" x14ac:dyDescent="0.2">
      <c r="A538" s="317"/>
      <c r="B538" s="317"/>
      <c r="C538" s="317"/>
      <c r="D538" s="317"/>
      <c r="E538" s="317"/>
      <c r="F538" s="317"/>
      <c r="G538" s="317"/>
      <c r="H538" s="317"/>
      <c r="I538" s="317"/>
      <c r="J538" s="317"/>
      <c r="K538" s="317"/>
      <c r="L538" s="317"/>
      <c r="M538" s="317"/>
      <c r="N538" s="317"/>
      <c r="O538" s="317"/>
      <c r="P538" s="317"/>
      <c r="Q538" s="317"/>
      <c r="R538" s="317"/>
      <c r="S538" s="317"/>
      <c r="T538" s="317"/>
      <c r="U538" s="317"/>
      <c r="V538" s="317"/>
      <c r="W538" s="317"/>
      <c r="X538" s="317"/>
      <c r="Y538" s="317"/>
      <c r="Z538" s="317"/>
    </row>
    <row r="539" spans="1:26" ht="16" x14ac:dyDescent="0.2">
      <c r="A539" s="317"/>
      <c r="B539" s="317"/>
      <c r="C539" s="317"/>
      <c r="D539" s="317"/>
      <c r="E539" s="317"/>
      <c r="F539" s="317"/>
      <c r="G539" s="317"/>
      <c r="H539" s="317"/>
      <c r="I539" s="317"/>
      <c r="J539" s="317"/>
      <c r="K539" s="317"/>
      <c r="L539" s="317"/>
      <c r="M539" s="317"/>
      <c r="N539" s="317"/>
      <c r="O539" s="317"/>
      <c r="P539" s="317"/>
      <c r="Q539" s="317"/>
      <c r="R539" s="317"/>
      <c r="S539" s="317"/>
      <c r="T539" s="317"/>
      <c r="U539" s="317"/>
      <c r="V539" s="317"/>
      <c r="W539" s="317"/>
      <c r="X539" s="317"/>
      <c r="Y539" s="317"/>
      <c r="Z539" s="317"/>
    </row>
    <row r="540" spans="1:26" ht="16" x14ac:dyDescent="0.2">
      <c r="A540" s="317"/>
      <c r="B540" s="317"/>
      <c r="C540" s="317"/>
      <c r="D540" s="317"/>
      <c r="E540" s="317"/>
      <c r="F540" s="317"/>
      <c r="G540" s="317"/>
      <c r="H540" s="317"/>
      <c r="I540" s="317"/>
      <c r="J540" s="317"/>
      <c r="K540" s="317"/>
      <c r="L540" s="317"/>
      <c r="M540" s="317"/>
      <c r="N540" s="317"/>
      <c r="O540" s="317"/>
      <c r="P540" s="317"/>
      <c r="Q540" s="317"/>
      <c r="R540" s="317"/>
      <c r="S540" s="317"/>
      <c r="T540" s="317"/>
      <c r="U540" s="317"/>
      <c r="V540" s="317"/>
      <c r="W540" s="317"/>
      <c r="X540" s="317"/>
      <c r="Y540" s="317"/>
      <c r="Z540" s="317"/>
    </row>
    <row r="541" spans="1:26" ht="16" x14ac:dyDescent="0.2">
      <c r="A541" s="317"/>
      <c r="B541" s="317"/>
      <c r="C541" s="317"/>
      <c r="D541" s="317"/>
      <c r="E541" s="317"/>
      <c r="F541" s="317"/>
      <c r="G541" s="317"/>
      <c r="H541" s="317"/>
      <c r="I541" s="317"/>
      <c r="J541" s="317"/>
      <c r="K541" s="317"/>
      <c r="L541" s="317"/>
      <c r="M541" s="317"/>
      <c r="N541" s="317"/>
      <c r="O541" s="317"/>
      <c r="P541" s="317"/>
      <c r="Q541" s="317"/>
      <c r="R541" s="317"/>
      <c r="S541" s="317"/>
      <c r="T541" s="317"/>
      <c r="U541" s="317"/>
      <c r="V541" s="317"/>
      <c r="W541" s="317"/>
      <c r="X541" s="317"/>
      <c r="Y541" s="317"/>
      <c r="Z541" s="317"/>
    </row>
    <row r="542" spans="1:26" ht="16" x14ac:dyDescent="0.2">
      <c r="A542" s="317"/>
      <c r="B542" s="317"/>
      <c r="C542" s="317"/>
      <c r="D542" s="317"/>
      <c r="E542" s="317"/>
      <c r="F542" s="317"/>
      <c r="G542" s="317"/>
      <c r="H542" s="317"/>
      <c r="I542" s="317"/>
      <c r="J542" s="317"/>
      <c r="K542" s="317"/>
      <c r="L542" s="317"/>
      <c r="M542" s="317"/>
      <c r="N542" s="317"/>
      <c r="O542" s="317"/>
      <c r="P542" s="317"/>
      <c r="Q542" s="317"/>
      <c r="R542" s="317"/>
      <c r="S542" s="317"/>
      <c r="T542" s="317"/>
      <c r="U542" s="317"/>
      <c r="V542" s="317"/>
      <c r="W542" s="317"/>
      <c r="X542" s="317"/>
      <c r="Y542" s="317"/>
      <c r="Z542" s="317"/>
    </row>
    <row r="543" spans="1:26" ht="16" x14ac:dyDescent="0.2">
      <c r="A543" s="317"/>
      <c r="B543" s="317"/>
      <c r="C543" s="317"/>
      <c r="D543" s="317"/>
      <c r="E543" s="317"/>
      <c r="F543" s="317"/>
      <c r="G543" s="317"/>
      <c r="H543" s="317"/>
      <c r="I543" s="317"/>
      <c r="J543" s="317"/>
      <c r="K543" s="317"/>
      <c r="L543" s="317"/>
      <c r="M543" s="317"/>
      <c r="N543" s="317"/>
      <c r="O543" s="317"/>
      <c r="P543" s="317"/>
      <c r="Q543" s="317"/>
      <c r="R543" s="317"/>
      <c r="S543" s="317"/>
      <c r="T543" s="317"/>
      <c r="U543" s="317"/>
      <c r="V543" s="317"/>
      <c r="W543" s="317"/>
      <c r="X543" s="317"/>
      <c r="Y543" s="317"/>
      <c r="Z543" s="317"/>
    </row>
    <row r="544" spans="1:26" ht="16" x14ac:dyDescent="0.2">
      <c r="A544" s="317"/>
      <c r="B544" s="317"/>
      <c r="C544" s="317"/>
      <c r="D544" s="317"/>
      <c r="E544" s="317"/>
      <c r="F544" s="317"/>
      <c r="G544" s="317"/>
      <c r="H544" s="317"/>
      <c r="I544" s="317"/>
      <c r="J544" s="317"/>
      <c r="K544" s="317"/>
      <c r="L544" s="317"/>
      <c r="M544" s="317"/>
      <c r="N544" s="317"/>
      <c r="O544" s="317"/>
      <c r="P544" s="317"/>
      <c r="Q544" s="317"/>
      <c r="R544" s="317"/>
      <c r="S544" s="317"/>
      <c r="T544" s="317"/>
      <c r="U544" s="317"/>
      <c r="V544" s="317"/>
      <c r="W544" s="317"/>
      <c r="X544" s="317"/>
      <c r="Y544" s="317"/>
      <c r="Z544" s="317"/>
    </row>
    <row r="545" spans="1:26" ht="16" x14ac:dyDescent="0.2">
      <c r="A545" s="317"/>
      <c r="B545" s="317"/>
      <c r="C545" s="317"/>
      <c r="D545" s="317"/>
      <c r="E545" s="317"/>
      <c r="F545" s="317"/>
      <c r="G545" s="317"/>
      <c r="H545" s="317"/>
      <c r="I545" s="317"/>
      <c r="J545" s="317"/>
      <c r="K545" s="317"/>
      <c r="L545" s="317"/>
      <c r="M545" s="317"/>
      <c r="N545" s="317"/>
      <c r="O545" s="317"/>
      <c r="P545" s="317"/>
      <c r="Q545" s="317"/>
      <c r="R545" s="317"/>
      <c r="S545" s="317"/>
      <c r="T545" s="317"/>
      <c r="U545" s="317"/>
      <c r="V545" s="317"/>
      <c r="W545" s="317"/>
      <c r="X545" s="317"/>
      <c r="Y545" s="317"/>
      <c r="Z545" s="317"/>
    </row>
    <row r="546" spans="1:26" ht="16" x14ac:dyDescent="0.2">
      <c r="A546" s="317"/>
      <c r="B546" s="317"/>
      <c r="C546" s="317"/>
      <c r="D546" s="317"/>
      <c r="E546" s="317"/>
      <c r="F546" s="317"/>
      <c r="G546" s="317"/>
      <c r="H546" s="317"/>
      <c r="I546" s="317"/>
      <c r="J546" s="317"/>
      <c r="K546" s="317"/>
      <c r="L546" s="317"/>
      <c r="M546" s="317"/>
      <c r="N546" s="317"/>
      <c r="O546" s="317"/>
      <c r="P546" s="317"/>
      <c r="Q546" s="317"/>
      <c r="R546" s="317"/>
      <c r="S546" s="317"/>
      <c r="T546" s="317"/>
      <c r="U546" s="317"/>
      <c r="V546" s="317"/>
      <c r="W546" s="317"/>
      <c r="X546" s="317"/>
      <c r="Y546" s="317"/>
      <c r="Z546" s="317"/>
    </row>
    <row r="547" spans="1:26" ht="16" x14ac:dyDescent="0.2">
      <c r="A547" s="317"/>
      <c r="B547" s="317"/>
      <c r="C547" s="317"/>
      <c r="D547" s="317"/>
      <c r="E547" s="317"/>
      <c r="F547" s="317"/>
      <c r="G547" s="317"/>
      <c r="H547" s="317"/>
      <c r="I547" s="317"/>
      <c r="J547" s="317"/>
      <c r="K547" s="317"/>
      <c r="L547" s="317"/>
      <c r="M547" s="317"/>
      <c r="N547" s="317"/>
      <c r="O547" s="317"/>
      <c r="P547" s="317"/>
      <c r="Q547" s="317"/>
      <c r="R547" s="317"/>
      <c r="S547" s="317"/>
      <c r="T547" s="317"/>
      <c r="U547" s="317"/>
      <c r="V547" s="317"/>
      <c r="W547" s="317"/>
      <c r="X547" s="317"/>
      <c r="Y547" s="317"/>
      <c r="Z547" s="317"/>
    </row>
    <row r="548" spans="1:26" ht="16" x14ac:dyDescent="0.2">
      <c r="A548" s="317"/>
      <c r="B548" s="317"/>
      <c r="C548" s="317"/>
      <c r="D548" s="317"/>
      <c r="E548" s="317"/>
      <c r="F548" s="317"/>
      <c r="G548" s="317"/>
      <c r="H548" s="317"/>
      <c r="I548" s="317"/>
      <c r="J548" s="317"/>
      <c r="K548" s="317"/>
      <c r="L548" s="317"/>
      <c r="M548" s="317"/>
      <c r="N548" s="317"/>
      <c r="O548" s="317"/>
      <c r="P548" s="317"/>
      <c r="Q548" s="317"/>
      <c r="R548" s="317"/>
      <c r="S548" s="317"/>
      <c r="T548" s="317"/>
      <c r="U548" s="317"/>
      <c r="V548" s="317"/>
      <c r="W548" s="317"/>
      <c r="X548" s="317"/>
      <c r="Y548" s="317"/>
      <c r="Z548" s="317"/>
    </row>
    <row r="549" spans="1:26" ht="16" x14ac:dyDescent="0.2">
      <c r="A549" s="317"/>
      <c r="B549" s="317"/>
      <c r="C549" s="317"/>
      <c r="D549" s="317"/>
      <c r="E549" s="317"/>
      <c r="F549" s="317"/>
      <c r="G549" s="317"/>
      <c r="H549" s="317"/>
      <c r="I549" s="317"/>
      <c r="J549" s="317"/>
      <c r="K549" s="317"/>
      <c r="L549" s="317"/>
      <c r="M549" s="317"/>
      <c r="N549" s="317"/>
      <c r="O549" s="317"/>
      <c r="P549" s="317"/>
      <c r="Q549" s="317"/>
      <c r="R549" s="317"/>
      <c r="S549" s="317"/>
      <c r="T549" s="317"/>
      <c r="U549" s="317"/>
      <c r="V549" s="317"/>
      <c r="W549" s="317"/>
      <c r="X549" s="317"/>
      <c r="Y549" s="317"/>
      <c r="Z549" s="317"/>
    </row>
    <row r="550" spans="1:26" ht="16" x14ac:dyDescent="0.2">
      <c r="A550" s="317"/>
      <c r="B550" s="317"/>
      <c r="C550" s="317"/>
      <c r="D550" s="317"/>
      <c r="E550" s="317"/>
      <c r="F550" s="317"/>
      <c r="G550" s="317"/>
      <c r="H550" s="317"/>
      <c r="I550" s="317"/>
      <c r="J550" s="317"/>
      <c r="K550" s="317"/>
      <c r="L550" s="317"/>
      <c r="M550" s="317"/>
      <c r="N550" s="317"/>
      <c r="O550" s="317"/>
      <c r="P550" s="317"/>
      <c r="Q550" s="317"/>
      <c r="R550" s="317"/>
      <c r="S550" s="317"/>
      <c r="T550" s="317"/>
      <c r="U550" s="317"/>
      <c r="V550" s="317"/>
      <c r="W550" s="317"/>
      <c r="X550" s="317"/>
      <c r="Y550" s="317"/>
      <c r="Z550" s="317"/>
    </row>
    <row r="551" spans="1:26" ht="16" x14ac:dyDescent="0.2">
      <c r="A551" s="317"/>
      <c r="B551" s="317"/>
      <c r="C551" s="317"/>
      <c r="D551" s="317"/>
      <c r="E551" s="317"/>
      <c r="F551" s="317"/>
      <c r="G551" s="317"/>
      <c r="H551" s="317"/>
      <c r="I551" s="317"/>
      <c r="J551" s="317"/>
      <c r="K551" s="317"/>
      <c r="L551" s="317"/>
      <c r="M551" s="317"/>
      <c r="N551" s="317"/>
      <c r="O551" s="317"/>
      <c r="P551" s="317"/>
      <c r="Q551" s="317"/>
      <c r="R551" s="317"/>
      <c r="S551" s="317"/>
      <c r="T551" s="317"/>
      <c r="U551" s="317"/>
      <c r="V551" s="317"/>
      <c r="W551" s="317"/>
      <c r="X551" s="317"/>
      <c r="Y551" s="317"/>
      <c r="Z551" s="317"/>
    </row>
    <row r="552" spans="1:26" ht="16" x14ac:dyDescent="0.2">
      <c r="A552" s="317"/>
      <c r="B552" s="317"/>
      <c r="C552" s="317"/>
      <c r="D552" s="317"/>
      <c r="E552" s="317"/>
      <c r="F552" s="317"/>
      <c r="G552" s="317"/>
      <c r="H552" s="317"/>
      <c r="I552" s="317"/>
      <c r="J552" s="317"/>
      <c r="K552" s="317"/>
      <c r="L552" s="317"/>
      <c r="M552" s="317"/>
      <c r="N552" s="317"/>
      <c r="O552" s="317"/>
      <c r="P552" s="317"/>
      <c r="Q552" s="317"/>
      <c r="R552" s="317"/>
      <c r="S552" s="317"/>
      <c r="T552" s="317"/>
      <c r="U552" s="317"/>
      <c r="V552" s="317"/>
      <c r="W552" s="317"/>
      <c r="X552" s="317"/>
      <c r="Y552" s="317"/>
      <c r="Z552" s="317"/>
    </row>
    <row r="553" spans="1:26" ht="16" x14ac:dyDescent="0.2">
      <c r="A553" s="317"/>
      <c r="B553" s="317"/>
      <c r="C553" s="317"/>
      <c r="D553" s="317"/>
      <c r="E553" s="317"/>
      <c r="F553" s="317"/>
      <c r="G553" s="317"/>
      <c r="H553" s="317"/>
      <c r="I553" s="317"/>
      <c r="J553" s="317"/>
      <c r="K553" s="317"/>
      <c r="L553" s="317"/>
      <c r="M553" s="317"/>
      <c r="N553" s="317"/>
      <c r="O553" s="317"/>
      <c r="P553" s="317"/>
      <c r="Q553" s="317"/>
      <c r="R553" s="317"/>
      <c r="S553" s="317"/>
      <c r="T553" s="317"/>
      <c r="U553" s="317"/>
      <c r="V553" s="317"/>
      <c r="W553" s="317"/>
      <c r="X553" s="317"/>
      <c r="Y553" s="317"/>
      <c r="Z553" s="317"/>
    </row>
    <row r="554" spans="1:26" ht="16" x14ac:dyDescent="0.2">
      <c r="A554" s="317"/>
      <c r="B554" s="317"/>
      <c r="C554" s="317"/>
      <c r="D554" s="317"/>
      <c r="E554" s="317"/>
      <c r="F554" s="317"/>
      <c r="G554" s="317"/>
      <c r="H554" s="317"/>
      <c r="I554" s="317"/>
      <c r="J554" s="317"/>
      <c r="K554" s="317"/>
      <c r="L554" s="317"/>
      <c r="M554" s="317"/>
      <c r="N554" s="317"/>
      <c r="O554" s="317"/>
      <c r="P554" s="317"/>
      <c r="Q554" s="317"/>
      <c r="R554" s="317"/>
      <c r="S554" s="317"/>
      <c r="T554" s="317"/>
      <c r="U554" s="317"/>
      <c r="V554" s="317"/>
      <c r="W554" s="317"/>
      <c r="X554" s="317"/>
      <c r="Y554" s="317"/>
      <c r="Z554" s="317"/>
    </row>
    <row r="555" spans="1:26" ht="16" x14ac:dyDescent="0.2">
      <c r="A555" s="317"/>
      <c r="B555" s="317"/>
      <c r="C555" s="317"/>
      <c r="D555" s="317"/>
      <c r="E555" s="317"/>
      <c r="F555" s="317"/>
      <c r="G555" s="317"/>
      <c r="H555" s="317"/>
      <c r="I555" s="317"/>
      <c r="J555" s="317"/>
      <c r="K555" s="317"/>
      <c r="L555" s="317"/>
      <c r="M555" s="317"/>
      <c r="N555" s="317"/>
      <c r="O555" s="317"/>
      <c r="P555" s="317"/>
      <c r="Q555" s="317"/>
      <c r="R555" s="317"/>
      <c r="S555" s="317"/>
      <c r="T555" s="317"/>
      <c r="U555" s="317"/>
      <c r="V555" s="317"/>
      <c r="W555" s="317"/>
      <c r="X555" s="317"/>
      <c r="Y555" s="317"/>
      <c r="Z555" s="317"/>
    </row>
    <row r="556" spans="1:26" ht="16" x14ac:dyDescent="0.2">
      <c r="A556" s="317"/>
      <c r="B556" s="317"/>
      <c r="C556" s="317"/>
      <c r="D556" s="317"/>
      <c r="E556" s="317"/>
      <c r="F556" s="317"/>
      <c r="G556" s="317"/>
      <c r="H556" s="317"/>
      <c r="I556" s="317"/>
      <c r="J556" s="317"/>
      <c r="K556" s="317"/>
      <c r="L556" s="317"/>
      <c r="M556" s="317"/>
      <c r="N556" s="317"/>
      <c r="O556" s="317"/>
      <c r="P556" s="317"/>
      <c r="Q556" s="317"/>
      <c r="R556" s="317"/>
      <c r="S556" s="317"/>
      <c r="T556" s="317"/>
      <c r="U556" s="317"/>
      <c r="V556" s="317"/>
      <c r="W556" s="317"/>
      <c r="X556" s="317"/>
      <c r="Y556" s="317"/>
      <c r="Z556" s="317"/>
    </row>
    <row r="557" spans="1:26" ht="16" x14ac:dyDescent="0.2">
      <c r="A557" s="317"/>
      <c r="B557" s="317"/>
      <c r="C557" s="317"/>
      <c r="D557" s="317"/>
      <c r="E557" s="317"/>
      <c r="F557" s="317"/>
      <c r="G557" s="317"/>
      <c r="H557" s="317"/>
      <c r="I557" s="317"/>
      <c r="J557" s="317"/>
      <c r="K557" s="317"/>
      <c r="L557" s="317"/>
      <c r="M557" s="317"/>
      <c r="N557" s="317"/>
      <c r="O557" s="317"/>
      <c r="P557" s="317"/>
      <c r="Q557" s="317"/>
      <c r="R557" s="317"/>
      <c r="S557" s="317"/>
      <c r="T557" s="317"/>
      <c r="U557" s="317"/>
      <c r="V557" s="317"/>
      <c r="W557" s="317"/>
      <c r="X557" s="317"/>
      <c r="Y557" s="317"/>
      <c r="Z557" s="317"/>
    </row>
    <row r="558" spans="1:26" ht="16" x14ac:dyDescent="0.2">
      <c r="A558" s="317"/>
      <c r="B558" s="317"/>
      <c r="C558" s="317"/>
      <c r="D558" s="317"/>
      <c r="E558" s="317"/>
      <c r="F558" s="317"/>
      <c r="G558" s="317"/>
      <c r="H558" s="317"/>
      <c r="I558" s="317"/>
      <c r="J558" s="317"/>
      <c r="K558" s="317"/>
      <c r="L558" s="317"/>
      <c r="M558" s="317"/>
      <c r="N558" s="317"/>
      <c r="O558" s="317"/>
      <c r="P558" s="317"/>
      <c r="Q558" s="317"/>
      <c r="R558" s="317"/>
      <c r="S558" s="317"/>
      <c r="T558" s="317"/>
      <c r="U558" s="317"/>
      <c r="V558" s="317"/>
      <c r="W558" s="317"/>
      <c r="X558" s="317"/>
      <c r="Y558" s="317"/>
      <c r="Z558" s="317"/>
    </row>
    <row r="559" spans="1:26" ht="16" x14ac:dyDescent="0.2">
      <c r="A559" s="317"/>
      <c r="B559" s="317"/>
      <c r="C559" s="317"/>
      <c r="D559" s="317"/>
      <c r="E559" s="317"/>
      <c r="F559" s="317"/>
      <c r="G559" s="317"/>
      <c r="H559" s="317"/>
      <c r="I559" s="317"/>
      <c r="J559" s="317"/>
      <c r="K559" s="317"/>
      <c r="L559" s="317"/>
      <c r="M559" s="317"/>
      <c r="N559" s="317"/>
      <c r="O559" s="317"/>
      <c r="P559" s="317"/>
      <c r="Q559" s="317"/>
      <c r="R559" s="317"/>
      <c r="S559" s="317"/>
      <c r="T559" s="317"/>
      <c r="U559" s="317"/>
      <c r="V559" s="317"/>
      <c r="W559" s="317"/>
      <c r="X559" s="317"/>
      <c r="Y559" s="317"/>
      <c r="Z559" s="317"/>
    </row>
    <row r="560" spans="1:26" ht="16" x14ac:dyDescent="0.2">
      <c r="A560" s="317"/>
      <c r="B560" s="317"/>
      <c r="C560" s="317"/>
      <c r="D560" s="317"/>
      <c r="E560" s="317"/>
      <c r="F560" s="317"/>
      <c r="G560" s="317"/>
      <c r="H560" s="317"/>
      <c r="I560" s="317"/>
      <c r="J560" s="317"/>
      <c r="K560" s="317"/>
      <c r="L560" s="317"/>
      <c r="M560" s="317"/>
      <c r="N560" s="317"/>
      <c r="O560" s="317"/>
      <c r="P560" s="317"/>
      <c r="Q560" s="317"/>
      <c r="R560" s="317"/>
      <c r="S560" s="317"/>
      <c r="T560" s="317"/>
      <c r="U560" s="317"/>
      <c r="V560" s="317"/>
      <c r="W560" s="317"/>
      <c r="X560" s="317"/>
      <c r="Y560" s="317"/>
      <c r="Z560" s="317"/>
    </row>
    <row r="561" spans="1:26" ht="16" x14ac:dyDescent="0.2">
      <c r="A561" s="317"/>
      <c r="B561" s="317"/>
      <c r="C561" s="317"/>
      <c r="D561" s="317"/>
      <c r="E561" s="317"/>
      <c r="F561" s="317"/>
      <c r="G561" s="317"/>
      <c r="H561" s="317"/>
      <c r="I561" s="317"/>
      <c r="J561" s="317"/>
      <c r="K561" s="317"/>
      <c r="L561" s="317"/>
      <c r="M561" s="317"/>
      <c r="N561" s="317"/>
      <c r="O561" s="317"/>
      <c r="P561" s="317"/>
      <c r="Q561" s="317"/>
      <c r="R561" s="317"/>
      <c r="S561" s="317"/>
      <c r="T561" s="317"/>
      <c r="U561" s="317"/>
      <c r="V561" s="317"/>
      <c r="W561" s="317"/>
      <c r="X561" s="317"/>
      <c r="Y561" s="317"/>
      <c r="Z561" s="317"/>
    </row>
    <row r="562" spans="1:26" ht="16" x14ac:dyDescent="0.2">
      <c r="A562" s="317"/>
      <c r="B562" s="317"/>
      <c r="C562" s="317"/>
      <c r="D562" s="317"/>
      <c r="E562" s="317"/>
      <c r="F562" s="317"/>
      <c r="G562" s="317"/>
      <c r="H562" s="317"/>
      <c r="I562" s="317"/>
      <c r="J562" s="317"/>
      <c r="K562" s="317"/>
      <c r="L562" s="317"/>
      <c r="M562" s="317"/>
      <c r="N562" s="317"/>
      <c r="O562" s="317"/>
      <c r="P562" s="317"/>
      <c r="Q562" s="317"/>
      <c r="R562" s="317"/>
      <c r="S562" s="317"/>
      <c r="T562" s="317"/>
      <c r="U562" s="317"/>
      <c r="V562" s="317"/>
      <c r="W562" s="317"/>
      <c r="X562" s="317"/>
      <c r="Y562" s="317"/>
      <c r="Z562" s="317"/>
    </row>
    <row r="563" spans="1:26" ht="16" x14ac:dyDescent="0.2">
      <c r="A563" s="317"/>
      <c r="B563" s="317"/>
      <c r="C563" s="317"/>
      <c r="D563" s="317"/>
      <c r="E563" s="317"/>
      <c r="F563" s="317"/>
      <c r="G563" s="317"/>
      <c r="H563" s="317"/>
      <c r="I563" s="317"/>
      <c r="J563" s="317"/>
      <c r="K563" s="317"/>
      <c r="L563" s="317"/>
      <c r="M563" s="317"/>
      <c r="N563" s="317"/>
      <c r="O563" s="317"/>
      <c r="P563" s="317"/>
      <c r="Q563" s="317"/>
      <c r="R563" s="317"/>
      <c r="S563" s="317"/>
      <c r="T563" s="317"/>
      <c r="U563" s="317"/>
      <c r="V563" s="317"/>
      <c r="W563" s="317"/>
      <c r="X563" s="317"/>
      <c r="Y563" s="317"/>
      <c r="Z563" s="317"/>
    </row>
    <row r="564" spans="1:26" ht="16" x14ac:dyDescent="0.2">
      <c r="A564" s="317"/>
      <c r="B564" s="317"/>
      <c r="C564" s="317"/>
      <c r="D564" s="317"/>
      <c r="E564" s="317"/>
      <c r="F564" s="317"/>
      <c r="G564" s="317"/>
      <c r="H564" s="317"/>
      <c r="I564" s="317"/>
      <c r="J564" s="317"/>
      <c r="K564" s="317"/>
      <c r="L564" s="317"/>
      <c r="M564" s="317"/>
      <c r="N564" s="317"/>
      <c r="O564" s="317"/>
      <c r="P564" s="317"/>
      <c r="Q564" s="317"/>
      <c r="R564" s="317"/>
      <c r="S564" s="317"/>
      <c r="T564" s="317"/>
      <c r="U564" s="317"/>
      <c r="V564" s="317"/>
      <c r="W564" s="317"/>
      <c r="X564" s="317"/>
      <c r="Y564" s="317"/>
      <c r="Z564" s="317"/>
    </row>
    <row r="565" spans="1:26" ht="16" x14ac:dyDescent="0.2">
      <c r="A565" s="317"/>
      <c r="B565" s="317"/>
      <c r="C565" s="317"/>
      <c r="D565" s="317"/>
      <c r="E565" s="317"/>
      <c r="F565" s="317"/>
      <c r="G565" s="317"/>
      <c r="H565" s="317"/>
      <c r="I565" s="317"/>
      <c r="J565" s="317"/>
      <c r="K565" s="317"/>
      <c r="L565" s="317"/>
      <c r="M565" s="317"/>
      <c r="N565" s="317"/>
      <c r="O565" s="317"/>
      <c r="P565" s="317"/>
      <c r="Q565" s="317"/>
      <c r="R565" s="317"/>
      <c r="S565" s="317"/>
      <c r="T565" s="317"/>
      <c r="U565" s="317"/>
      <c r="V565" s="317"/>
      <c r="W565" s="317"/>
      <c r="X565" s="317"/>
      <c r="Y565" s="317"/>
      <c r="Z565" s="317"/>
    </row>
    <row r="566" spans="1:26" ht="16" x14ac:dyDescent="0.2">
      <c r="A566" s="317"/>
      <c r="B566" s="317"/>
      <c r="C566" s="317"/>
      <c r="D566" s="317"/>
      <c r="E566" s="317"/>
      <c r="F566" s="317"/>
      <c r="G566" s="317"/>
      <c r="H566" s="317"/>
      <c r="I566" s="317"/>
      <c r="J566" s="317"/>
      <c r="K566" s="317"/>
      <c r="L566" s="317"/>
      <c r="M566" s="317"/>
      <c r="N566" s="317"/>
      <c r="O566" s="317"/>
      <c r="P566" s="317"/>
      <c r="Q566" s="317"/>
      <c r="R566" s="317"/>
      <c r="S566" s="317"/>
      <c r="T566" s="317"/>
      <c r="U566" s="317"/>
      <c r="V566" s="317"/>
      <c r="W566" s="317"/>
      <c r="X566" s="317"/>
      <c r="Y566" s="317"/>
      <c r="Z566" s="317"/>
    </row>
    <row r="567" spans="1:26" ht="16" x14ac:dyDescent="0.2">
      <c r="A567" s="317"/>
      <c r="B567" s="317"/>
      <c r="C567" s="317"/>
      <c r="D567" s="317"/>
      <c r="E567" s="317"/>
      <c r="F567" s="317"/>
      <c r="G567" s="317"/>
      <c r="H567" s="317"/>
      <c r="I567" s="317"/>
      <c r="J567" s="317"/>
      <c r="K567" s="317"/>
      <c r="L567" s="317"/>
      <c r="M567" s="317"/>
      <c r="N567" s="317"/>
      <c r="O567" s="317"/>
      <c r="P567" s="317"/>
      <c r="Q567" s="317"/>
      <c r="R567" s="317"/>
      <c r="S567" s="317"/>
      <c r="T567" s="317"/>
      <c r="U567" s="317"/>
      <c r="V567" s="317"/>
      <c r="W567" s="317"/>
      <c r="X567" s="317"/>
      <c r="Y567" s="317"/>
      <c r="Z567" s="317"/>
    </row>
    <row r="568" spans="1:26" ht="16" x14ac:dyDescent="0.2">
      <c r="A568" s="317"/>
      <c r="B568" s="317"/>
      <c r="C568" s="317"/>
      <c r="D568" s="317"/>
      <c r="E568" s="317"/>
      <c r="F568" s="317"/>
      <c r="G568" s="317"/>
      <c r="H568" s="317"/>
      <c r="I568" s="317"/>
      <c r="J568" s="317"/>
      <c r="K568" s="317"/>
      <c r="L568" s="317"/>
      <c r="M568" s="317"/>
      <c r="N568" s="317"/>
      <c r="O568" s="317"/>
      <c r="P568" s="317"/>
      <c r="Q568" s="317"/>
      <c r="R568" s="317"/>
      <c r="S568" s="317"/>
      <c r="T568" s="317"/>
      <c r="U568" s="317"/>
      <c r="V568" s="317"/>
      <c r="W568" s="317"/>
      <c r="X568" s="317"/>
      <c r="Y568" s="317"/>
      <c r="Z568" s="317"/>
    </row>
    <row r="569" spans="1:26" ht="16" x14ac:dyDescent="0.2">
      <c r="A569" s="317"/>
      <c r="B569" s="317"/>
      <c r="C569" s="317"/>
      <c r="D569" s="317"/>
      <c r="E569" s="317"/>
      <c r="F569" s="317"/>
      <c r="G569" s="317"/>
      <c r="H569" s="317"/>
      <c r="I569" s="317"/>
      <c r="J569" s="317"/>
      <c r="K569" s="317"/>
      <c r="L569" s="317"/>
      <c r="M569" s="317"/>
      <c r="N569" s="317"/>
      <c r="O569" s="317"/>
      <c r="P569" s="317"/>
      <c r="Q569" s="317"/>
      <c r="R569" s="317"/>
      <c r="S569" s="317"/>
      <c r="T569" s="317"/>
      <c r="U569" s="317"/>
      <c r="V569" s="317"/>
      <c r="W569" s="317"/>
      <c r="X569" s="317"/>
      <c r="Y569" s="317"/>
      <c r="Z569" s="317"/>
    </row>
    <row r="570" spans="1:26" ht="16" x14ac:dyDescent="0.2">
      <c r="A570" s="317"/>
      <c r="B570" s="317"/>
      <c r="C570" s="317"/>
      <c r="D570" s="317"/>
      <c r="E570" s="317"/>
      <c r="F570" s="317"/>
      <c r="G570" s="317"/>
      <c r="H570" s="317"/>
      <c r="I570" s="317"/>
      <c r="J570" s="317"/>
      <c r="K570" s="317"/>
      <c r="L570" s="317"/>
      <c r="M570" s="317"/>
      <c r="N570" s="317"/>
      <c r="O570" s="317"/>
      <c r="P570" s="317"/>
      <c r="Q570" s="317"/>
      <c r="R570" s="317"/>
      <c r="S570" s="317"/>
      <c r="T570" s="317"/>
      <c r="U570" s="317"/>
      <c r="V570" s="317"/>
      <c r="W570" s="317"/>
      <c r="X570" s="317"/>
      <c r="Y570" s="317"/>
      <c r="Z570" s="317"/>
    </row>
    <row r="571" spans="1:26" ht="16" x14ac:dyDescent="0.2">
      <c r="A571" s="317"/>
      <c r="B571" s="317"/>
      <c r="C571" s="317"/>
      <c r="D571" s="317"/>
      <c r="E571" s="317"/>
      <c r="F571" s="317"/>
      <c r="G571" s="317"/>
      <c r="H571" s="317"/>
      <c r="I571" s="317"/>
      <c r="J571" s="317"/>
      <c r="K571" s="317"/>
      <c r="L571" s="317"/>
      <c r="M571" s="317"/>
      <c r="N571" s="317"/>
      <c r="O571" s="317"/>
      <c r="P571" s="317"/>
      <c r="Q571" s="317"/>
      <c r="R571" s="317"/>
      <c r="S571" s="317"/>
      <c r="T571" s="317"/>
      <c r="U571" s="317"/>
      <c r="V571" s="317"/>
      <c r="W571" s="317"/>
      <c r="X571" s="317"/>
      <c r="Y571" s="317"/>
      <c r="Z571" s="317"/>
    </row>
    <row r="572" spans="1:26" ht="16" x14ac:dyDescent="0.2">
      <c r="A572" s="317"/>
      <c r="B572" s="317"/>
      <c r="C572" s="317"/>
      <c r="D572" s="317"/>
      <c r="E572" s="317"/>
      <c r="F572" s="317"/>
      <c r="G572" s="317"/>
      <c r="H572" s="317"/>
      <c r="I572" s="317"/>
      <c r="J572" s="317"/>
      <c r="K572" s="317"/>
      <c r="L572" s="317"/>
      <c r="M572" s="317"/>
      <c r="N572" s="317"/>
      <c r="O572" s="317"/>
      <c r="P572" s="317"/>
      <c r="Q572" s="317"/>
      <c r="R572" s="317"/>
      <c r="S572" s="317"/>
      <c r="T572" s="317"/>
      <c r="U572" s="317"/>
      <c r="V572" s="317"/>
      <c r="W572" s="317"/>
      <c r="X572" s="317"/>
      <c r="Y572" s="317"/>
      <c r="Z572" s="317"/>
    </row>
    <row r="573" spans="1:26" ht="16" x14ac:dyDescent="0.2">
      <c r="A573" s="317"/>
      <c r="B573" s="317"/>
      <c r="C573" s="317"/>
      <c r="D573" s="317"/>
      <c r="E573" s="317"/>
      <c r="F573" s="317"/>
      <c r="G573" s="317"/>
      <c r="H573" s="317"/>
      <c r="I573" s="317"/>
      <c r="J573" s="317"/>
      <c r="K573" s="317"/>
      <c r="L573" s="317"/>
      <c r="M573" s="317"/>
      <c r="N573" s="317"/>
      <c r="O573" s="317"/>
      <c r="P573" s="317"/>
      <c r="Q573" s="317"/>
      <c r="R573" s="317"/>
      <c r="S573" s="317"/>
      <c r="T573" s="317"/>
      <c r="U573" s="317"/>
      <c r="V573" s="317"/>
      <c r="W573" s="317"/>
      <c r="X573" s="317"/>
      <c r="Y573" s="317"/>
      <c r="Z573" s="317"/>
    </row>
    <row r="574" spans="1:26" ht="16" x14ac:dyDescent="0.2">
      <c r="A574" s="317"/>
      <c r="B574" s="317"/>
      <c r="C574" s="317"/>
      <c r="D574" s="317"/>
      <c r="E574" s="317"/>
      <c r="F574" s="317"/>
      <c r="G574" s="317"/>
      <c r="H574" s="317"/>
      <c r="I574" s="317"/>
      <c r="J574" s="317"/>
      <c r="K574" s="317"/>
      <c r="L574" s="317"/>
      <c r="M574" s="317"/>
      <c r="N574" s="317"/>
      <c r="O574" s="317"/>
      <c r="P574" s="317"/>
      <c r="Q574" s="317"/>
      <c r="R574" s="317"/>
      <c r="S574" s="317"/>
      <c r="T574" s="317"/>
      <c r="U574" s="317"/>
      <c r="V574" s="317"/>
      <c r="W574" s="317"/>
      <c r="X574" s="317"/>
      <c r="Y574" s="317"/>
      <c r="Z574" s="317"/>
    </row>
    <row r="575" spans="1:26" ht="16" x14ac:dyDescent="0.2">
      <c r="A575" s="317"/>
      <c r="B575" s="317"/>
      <c r="C575" s="317"/>
      <c r="D575" s="317"/>
      <c r="E575" s="317"/>
      <c r="F575" s="317"/>
      <c r="G575" s="317"/>
      <c r="H575" s="317"/>
      <c r="I575" s="317"/>
      <c r="J575" s="317"/>
      <c r="K575" s="317"/>
      <c r="L575" s="317"/>
      <c r="M575" s="317"/>
      <c r="N575" s="317"/>
      <c r="O575" s="317"/>
      <c r="P575" s="317"/>
      <c r="Q575" s="317"/>
      <c r="R575" s="317"/>
      <c r="S575" s="317"/>
      <c r="T575" s="317"/>
      <c r="U575" s="317"/>
      <c r="V575" s="317"/>
      <c r="W575" s="317"/>
      <c r="X575" s="317"/>
      <c r="Y575" s="317"/>
      <c r="Z575" s="317"/>
    </row>
    <row r="576" spans="1:26" ht="16" x14ac:dyDescent="0.2">
      <c r="A576" s="317"/>
      <c r="B576" s="317"/>
      <c r="C576" s="317"/>
      <c r="D576" s="317"/>
      <c r="E576" s="317"/>
      <c r="F576" s="317"/>
      <c r="G576" s="317"/>
      <c r="H576" s="317"/>
      <c r="I576" s="317"/>
      <c r="J576" s="317"/>
      <c r="K576" s="317"/>
      <c r="L576" s="317"/>
      <c r="M576" s="317"/>
      <c r="N576" s="317"/>
      <c r="O576" s="317"/>
      <c r="P576" s="317"/>
      <c r="Q576" s="317"/>
      <c r="R576" s="317"/>
      <c r="S576" s="317"/>
      <c r="T576" s="317"/>
      <c r="U576" s="317"/>
      <c r="V576" s="317"/>
      <c r="W576" s="317"/>
      <c r="X576" s="317"/>
      <c r="Y576" s="317"/>
      <c r="Z576" s="317"/>
    </row>
    <row r="577" spans="1:26" ht="16" x14ac:dyDescent="0.2">
      <c r="A577" s="317"/>
      <c r="B577" s="317"/>
      <c r="C577" s="317"/>
      <c r="D577" s="317"/>
      <c r="E577" s="317"/>
      <c r="F577" s="317"/>
      <c r="G577" s="317"/>
      <c r="H577" s="317"/>
      <c r="I577" s="317"/>
      <c r="J577" s="317"/>
      <c r="K577" s="317"/>
      <c r="L577" s="317"/>
      <c r="M577" s="317"/>
      <c r="N577" s="317"/>
      <c r="O577" s="317"/>
      <c r="P577" s="317"/>
      <c r="Q577" s="317"/>
      <c r="R577" s="317"/>
      <c r="S577" s="317"/>
      <c r="T577" s="317"/>
      <c r="U577" s="317"/>
      <c r="V577" s="317"/>
      <c r="W577" s="317"/>
      <c r="X577" s="317"/>
      <c r="Y577" s="317"/>
      <c r="Z577" s="317"/>
    </row>
    <row r="578" spans="1:26" ht="16" x14ac:dyDescent="0.2">
      <c r="A578" s="317"/>
      <c r="B578" s="317"/>
      <c r="C578" s="317"/>
      <c r="D578" s="317"/>
      <c r="E578" s="317"/>
      <c r="F578" s="317"/>
      <c r="G578" s="317"/>
      <c r="H578" s="317"/>
      <c r="I578" s="317"/>
      <c r="J578" s="317"/>
      <c r="K578" s="317"/>
      <c r="L578" s="317"/>
      <c r="M578" s="317"/>
      <c r="N578" s="317"/>
      <c r="O578" s="317"/>
      <c r="P578" s="317"/>
      <c r="Q578" s="317"/>
      <c r="R578" s="317"/>
      <c r="S578" s="317"/>
      <c r="T578" s="317"/>
      <c r="U578" s="317"/>
      <c r="V578" s="317"/>
      <c r="W578" s="317"/>
      <c r="X578" s="317"/>
      <c r="Y578" s="317"/>
      <c r="Z578" s="317"/>
    </row>
    <row r="579" spans="1:26" ht="16" x14ac:dyDescent="0.2">
      <c r="A579" s="317"/>
      <c r="B579" s="317"/>
      <c r="C579" s="317"/>
      <c r="D579" s="317"/>
      <c r="E579" s="317"/>
      <c r="F579" s="317"/>
      <c r="G579" s="317"/>
      <c r="H579" s="317"/>
      <c r="I579" s="317"/>
      <c r="J579" s="317"/>
      <c r="K579" s="317"/>
      <c r="L579" s="317"/>
      <c r="M579" s="317"/>
      <c r="N579" s="317"/>
      <c r="O579" s="317"/>
      <c r="P579" s="317"/>
      <c r="Q579" s="317"/>
      <c r="R579" s="317"/>
      <c r="S579" s="317"/>
      <c r="T579" s="317"/>
      <c r="U579" s="317"/>
      <c r="V579" s="317"/>
      <c r="W579" s="317"/>
      <c r="X579" s="317"/>
      <c r="Y579" s="317"/>
      <c r="Z579" s="317"/>
    </row>
    <row r="580" spans="1:26" ht="16" x14ac:dyDescent="0.2">
      <c r="A580" s="317"/>
      <c r="B580" s="317"/>
      <c r="C580" s="317"/>
      <c r="D580" s="317"/>
      <c r="E580" s="317"/>
      <c r="F580" s="317"/>
      <c r="G580" s="317"/>
      <c r="H580" s="317"/>
      <c r="I580" s="317"/>
      <c r="J580" s="317"/>
      <c r="K580" s="317"/>
      <c r="L580" s="317"/>
      <c r="M580" s="317"/>
      <c r="N580" s="317"/>
      <c r="O580" s="317"/>
      <c r="P580" s="317"/>
      <c r="Q580" s="317"/>
      <c r="R580" s="317"/>
      <c r="S580" s="317"/>
      <c r="T580" s="317"/>
      <c r="U580" s="317"/>
      <c r="V580" s="317"/>
      <c r="W580" s="317"/>
      <c r="X580" s="317"/>
      <c r="Y580" s="317"/>
      <c r="Z580" s="317"/>
    </row>
    <row r="581" spans="1:26" ht="16" x14ac:dyDescent="0.2">
      <c r="A581" s="317"/>
      <c r="B581" s="317"/>
      <c r="C581" s="317"/>
      <c r="D581" s="317"/>
      <c r="E581" s="317"/>
      <c r="F581" s="317"/>
      <c r="G581" s="317"/>
      <c r="H581" s="317"/>
      <c r="I581" s="317"/>
      <c r="J581" s="317"/>
      <c r="K581" s="317"/>
      <c r="L581" s="317"/>
      <c r="M581" s="317"/>
      <c r="N581" s="317"/>
      <c r="O581" s="317"/>
      <c r="P581" s="317"/>
      <c r="Q581" s="317"/>
      <c r="R581" s="317"/>
      <c r="S581" s="317"/>
      <c r="T581" s="317"/>
      <c r="U581" s="317"/>
      <c r="V581" s="317"/>
      <c r="W581" s="317"/>
      <c r="X581" s="317"/>
      <c r="Y581" s="317"/>
      <c r="Z581" s="317"/>
    </row>
    <row r="582" spans="1:26" ht="16" x14ac:dyDescent="0.2">
      <c r="A582" s="317"/>
      <c r="B582" s="317"/>
      <c r="C582" s="317"/>
      <c r="D582" s="317"/>
      <c r="E582" s="317"/>
      <c r="F582" s="317"/>
      <c r="G582" s="317"/>
      <c r="H582" s="317"/>
      <c r="I582" s="317"/>
      <c r="J582" s="317"/>
      <c r="K582" s="317"/>
      <c r="L582" s="317"/>
      <c r="M582" s="317"/>
      <c r="N582" s="317"/>
      <c r="O582" s="317"/>
      <c r="P582" s="317"/>
      <c r="Q582" s="317"/>
      <c r="R582" s="317"/>
      <c r="S582" s="317"/>
      <c r="T582" s="317"/>
      <c r="U582" s="317"/>
      <c r="V582" s="317"/>
      <c r="W582" s="317"/>
      <c r="X582" s="317"/>
      <c r="Y582" s="317"/>
      <c r="Z582" s="317"/>
    </row>
    <row r="583" spans="1:26" ht="16" x14ac:dyDescent="0.2">
      <c r="A583" s="317"/>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row>
    <row r="584" spans="1:26" ht="16" x14ac:dyDescent="0.2">
      <c r="A584" s="317"/>
      <c r="B584" s="317"/>
      <c r="C584" s="317"/>
      <c r="D584" s="317"/>
      <c r="E584" s="317"/>
      <c r="F584" s="317"/>
      <c r="G584" s="317"/>
      <c r="H584" s="317"/>
      <c r="I584" s="317"/>
      <c r="J584" s="317"/>
      <c r="K584" s="317"/>
      <c r="L584" s="317"/>
      <c r="M584" s="317"/>
      <c r="N584" s="317"/>
      <c r="O584" s="317"/>
      <c r="P584" s="317"/>
      <c r="Q584" s="317"/>
      <c r="R584" s="317"/>
      <c r="S584" s="317"/>
      <c r="T584" s="317"/>
      <c r="U584" s="317"/>
      <c r="V584" s="317"/>
      <c r="W584" s="317"/>
      <c r="X584" s="317"/>
      <c r="Y584" s="317"/>
      <c r="Z584" s="317"/>
    </row>
    <row r="585" spans="1:26" ht="16" x14ac:dyDescent="0.2">
      <c r="A585" s="317"/>
      <c r="B585" s="317"/>
      <c r="C585" s="317"/>
      <c r="D585" s="317"/>
      <c r="E585" s="317"/>
      <c r="F585" s="317"/>
      <c r="G585" s="317"/>
      <c r="H585" s="317"/>
      <c r="I585" s="317"/>
      <c r="J585" s="317"/>
      <c r="K585" s="317"/>
      <c r="L585" s="317"/>
      <c r="M585" s="317"/>
      <c r="N585" s="317"/>
      <c r="O585" s="317"/>
      <c r="P585" s="317"/>
      <c r="Q585" s="317"/>
      <c r="R585" s="317"/>
      <c r="S585" s="317"/>
      <c r="T585" s="317"/>
      <c r="U585" s="317"/>
      <c r="V585" s="317"/>
      <c r="W585" s="317"/>
      <c r="X585" s="317"/>
      <c r="Y585" s="317"/>
      <c r="Z585" s="317"/>
    </row>
    <row r="586" spans="1:26" ht="16" x14ac:dyDescent="0.2">
      <c r="A586" s="317"/>
      <c r="B586" s="317"/>
      <c r="C586" s="317"/>
      <c r="D586" s="317"/>
      <c r="E586" s="317"/>
      <c r="F586" s="317"/>
      <c r="G586" s="317"/>
      <c r="H586" s="317"/>
      <c r="I586" s="317"/>
      <c r="J586" s="317"/>
      <c r="K586" s="317"/>
      <c r="L586" s="317"/>
      <c r="M586" s="317"/>
      <c r="N586" s="317"/>
      <c r="O586" s="317"/>
      <c r="P586" s="317"/>
      <c r="Q586" s="317"/>
      <c r="R586" s="317"/>
      <c r="S586" s="317"/>
      <c r="T586" s="317"/>
      <c r="U586" s="317"/>
      <c r="V586" s="317"/>
      <c r="W586" s="317"/>
      <c r="X586" s="317"/>
      <c r="Y586" s="317"/>
      <c r="Z586" s="317"/>
    </row>
    <row r="587" spans="1:26" ht="16" x14ac:dyDescent="0.2">
      <c r="A587" s="317"/>
      <c r="B587" s="317"/>
      <c r="C587" s="317"/>
      <c r="D587" s="317"/>
      <c r="E587" s="317"/>
      <c r="F587" s="317"/>
      <c r="G587" s="317"/>
      <c r="H587" s="317"/>
      <c r="I587" s="317"/>
      <c r="J587" s="317"/>
      <c r="K587" s="317"/>
      <c r="L587" s="317"/>
      <c r="M587" s="317"/>
      <c r="N587" s="317"/>
      <c r="O587" s="317"/>
      <c r="P587" s="317"/>
      <c r="Q587" s="317"/>
      <c r="R587" s="317"/>
      <c r="S587" s="317"/>
      <c r="T587" s="317"/>
      <c r="U587" s="317"/>
      <c r="V587" s="317"/>
      <c r="W587" s="317"/>
      <c r="X587" s="317"/>
      <c r="Y587" s="317"/>
      <c r="Z587" s="317"/>
    </row>
    <row r="588" spans="1:26" ht="16" x14ac:dyDescent="0.2">
      <c r="A588" s="317"/>
      <c r="B588" s="317"/>
      <c r="C588" s="317"/>
      <c r="D588" s="317"/>
      <c r="E588" s="317"/>
      <c r="F588" s="317"/>
      <c r="G588" s="317"/>
      <c r="H588" s="317"/>
      <c r="I588" s="317"/>
      <c r="J588" s="317"/>
      <c r="K588" s="317"/>
      <c r="L588" s="317"/>
      <c r="M588" s="317"/>
      <c r="N588" s="317"/>
      <c r="O588" s="317"/>
      <c r="P588" s="317"/>
      <c r="Q588" s="317"/>
      <c r="R588" s="317"/>
      <c r="S588" s="317"/>
      <c r="T588" s="317"/>
      <c r="U588" s="317"/>
      <c r="V588" s="317"/>
      <c r="W588" s="317"/>
      <c r="X588" s="317"/>
      <c r="Y588" s="317"/>
      <c r="Z588" s="317"/>
    </row>
    <row r="589" spans="1:26" ht="16" x14ac:dyDescent="0.2">
      <c r="A589" s="317"/>
      <c r="B589" s="317"/>
      <c r="C589" s="317"/>
      <c r="D589" s="317"/>
      <c r="E589" s="317"/>
      <c r="F589" s="317"/>
      <c r="G589" s="317"/>
      <c r="H589" s="317"/>
      <c r="I589" s="317"/>
      <c r="J589" s="317"/>
      <c r="K589" s="317"/>
      <c r="L589" s="317"/>
      <c r="M589" s="317"/>
      <c r="N589" s="317"/>
      <c r="O589" s="317"/>
      <c r="P589" s="317"/>
      <c r="Q589" s="317"/>
      <c r="R589" s="317"/>
      <c r="S589" s="317"/>
      <c r="T589" s="317"/>
      <c r="U589" s="317"/>
      <c r="V589" s="317"/>
      <c r="W589" s="317"/>
      <c r="X589" s="317"/>
      <c r="Y589" s="317"/>
      <c r="Z589" s="317"/>
    </row>
    <row r="590" spans="1:26" ht="16" x14ac:dyDescent="0.2">
      <c r="A590" s="317"/>
      <c r="B590" s="317"/>
      <c r="C590" s="317"/>
      <c r="D590" s="317"/>
      <c r="E590" s="317"/>
      <c r="F590" s="317"/>
      <c r="G590" s="317"/>
      <c r="H590" s="317"/>
      <c r="I590" s="317"/>
      <c r="J590" s="317"/>
      <c r="K590" s="317"/>
      <c r="L590" s="317"/>
      <c r="M590" s="317"/>
      <c r="N590" s="317"/>
      <c r="O590" s="317"/>
      <c r="P590" s="317"/>
      <c r="Q590" s="317"/>
      <c r="R590" s="317"/>
      <c r="S590" s="317"/>
      <c r="T590" s="317"/>
      <c r="U590" s="317"/>
      <c r="V590" s="317"/>
      <c r="W590" s="317"/>
      <c r="X590" s="317"/>
      <c r="Y590" s="317"/>
      <c r="Z590" s="317"/>
    </row>
    <row r="591" spans="1:26" ht="16" x14ac:dyDescent="0.2">
      <c r="A591" s="317"/>
      <c r="B591" s="317"/>
      <c r="C591" s="317"/>
      <c r="D591" s="317"/>
      <c r="E591" s="317"/>
      <c r="F591" s="317"/>
      <c r="G591" s="317"/>
      <c r="H591" s="317"/>
      <c r="I591" s="317"/>
      <c r="J591" s="317"/>
      <c r="K591" s="317"/>
      <c r="L591" s="317"/>
      <c r="M591" s="317"/>
      <c r="N591" s="317"/>
      <c r="O591" s="317"/>
      <c r="P591" s="317"/>
      <c r="Q591" s="317"/>
      <c r="R591" s="317"/>
      <c r="S591" s="317"/>
      <c r="T591" s="317"/>
      <c r="U591" s="317"/>
      <c r="V591" s="317"/>
      <c r="W591" s="317"/>
      <c r="X591" s="317"/>
      <c r="Y591" s="317"/>
      <c r="Z591" s="317"/>
    </row>
    <row r="592" spans="1:26" ht="16" x14ac:dyDescent="0.2">
      <c r="A592" s="317"/>
      <c r="B592" s="317"/>
      <c r="C592" s="317"/>
      <c r="D592" s="317"/>
      <c r="E592" s="317"/>
      <c r="F592" s="317"/>
      <c r="G592" s="317"/>
      <c r="H592" s="317"/>
      <c r="I592" s="317"/>
      <c r="J592" s="317"/>
      <c r="K592" s="317"/>
      <c r="L592" s="317"/>
      <c r="M592" s="317"/>
      <c r="N592" s="317"/>
      <c r="O592" s="317"/>
      <c r="P592" s="317"/>
      <c r="Q592" s="317"/>
      <c r="R592" s="317"/>
      <c r="S592" s="317"/>
      <c r="T592" s="317"/>
      <c r="U592" s="317"/>
      <c r="V592" s="317"/>
      <c r="W592" s="317"/>
      <c r="X592" s="317"/>
      <c r="Y592" s="317"/>
      <c r="Z592" s="317"/>
    </row>
    <row r="593" spans="1:26" ht="16" x14ac:dyDescent="0.2">
      <c r="A593" s="317"/>
      <c r="B593" s="317"/>
      <c r="C593" s="317"/>
      <c r="D593" s="317"/>
      <c r="E593" s="317"/>
      <c r="F593" s="317"/>
      <c r="G593" s="317"/>
      <c r="H593" s="317"/>
      <c r="I593" s="317"/>
      <c r="J593" s="317"/>
      <c r="K593" s="317"/>
      <c r="L593" s="317"/>
      <c r="M593" s="317"/>
      <c r="N593" s="317"/>
      <c r="O593" s="317"/>
      <c r="P593" s="317"/>
      <c r="Q593" s="317"/>
      <c r="R593" s="317"/>
      <c r="S593" s="317"/>
      <c r="T593" s="317"/>
      <c r="U593" s="317"/>
      <c r="V593" s="317"/>
      <c r="W593" s="317"/>
      <c r="X593" s="317"/>
      <c r="Y593" s="317"/>
      <c r="Z593" s="317"/>
    </row>
    <row r="594" spans="1:26" ht="16" x14ac:dyDescent="0.2">
      <c r="A594" s="317"/>
      <c r="B594" s="317"/>
      <c r="C594" s="317"/>
      <c r="D594" s="317"/>
      <c r="E594" s="317"/>
      <c r="F594" s="317"/>
      <c r="G594" s="317"/>
      <c r="H594" s="317"/>
      <c r="I594" s="317"/>
      <c r="J594" s="317"/>
      <c r="K594" s="317"/>
      <c r="L594" s="317"/>
      <c r="M594" s="317"/>
      <c r="N594" s="317"/>
      <c r="O594" s="317"/>
      <c r="P594" s="317"/>
      <c r="Q594" s="317"/>
      <c r="R594" s="317"/>
      <c r="S594" s="317"/>
      <c r="T594" s="317"/>
      <c r="U594" s="317"/>
      <c r="V594" s="317"/>
      <c r="W594" s="317"/>
      <c r="X594" s="317"/>
      <c r="Y594" s="317"/>
      <c r="Z594" s="317"/>
    </row>
    <row r="595" spans="1:26" ht="16" x14ac:dyDescent="0.2">
      <c r="A595" s="317"/>
      <c r="B595" s="317"/>
      <c r="C595" s="317"/>
      <c r="D595" s="317"/>
      <c r="E595" s="317"/>
      <c r="F595" s="317"/>
      <c r="G595" s="317"/>
      <c r="H595" s="317"/>
      <c r="I595" s="317"/>
      <c r="J595" s="317"/>
      <c r="K595" s="317"/>
      <c r="L595" s="317"/>
      <c r="M595" s="317"/>
      <c r="N595" s="317"/>
      <c r="O595" s="317"/>
      <c r="P595" s="317"/>
      <c r="Q595" s="317"/>
      <c r="R595" s="317"/>
      <c r="S595" s="317"/>
      <c r="T595" s="317"/>
      <c r="U595" s="317"/>
      <c r="V595" s="317"/>
      <c r="W595" s="317"/>
      <c r="X595" s="317"/>
      <c r="Y595" s="317"/>
      <c r="Z595" s="317"/>
    </row>
    <row r="596" spans="1:26" ht="16" x14ac:dyDescent="0.2">
      <c r="A596" s="317"/>
      <c r="B596" s="317"/>
      <c r="C596" s="317"/>
      <c r="D596" s="317"/>
      <c r="E596" s="317"/>
      <c r="F596" s="317"/>
      <c r="G596" s="317"/>
      <c r="H596" s="317"/>
      <c r="I596" s="317"/>
      <c r="J596" s="317"/>
      <c r="K596" s="317"/>
      <c r="L596" s="317"/>
      <c r="M596" s="317"/>
      <c r="N596" s="317"/>
      <c r="O596" s="317"/>
      <c r="P596" s="317"/>
      <c r="Q596" s="317"/>
      <c r="R596" s="317"/>
      <c r="S596" s="317"/>
      <c r="T596" s="317"/>
      <c r="U596" s="317"/>
      <c r="V596" s="317"/>
      <c r="W596" s="317"/>
      <c r="X596" s="317"/>
      <c r="Y596" s="317"/>
      <c r="Z596" s="317"/>
    </row>
    <row r="597" spans="1:26" ht="16" x14ac:dyDescent="0.2">
      <c r="A597" s="317"/>
      <c r="B597" s="317"/>
      <c r="C597" s="317"/>
      <c r="D597" s="317"/>
      <c r="E597" s="317"/>
      <c r="F597" s="317"/>
      <c r="G597" s="317"/>
      <c r="H597" s="317"/>
      <c r="I597" s="317"/>
      <c r="J597" s="317"/>
      <c r="K597" s="317"/>
      <c r="L597" s="317"/>
      <c r="M597" s="317"/>
      <c r="N597" s="317"/>
      <c r="O597" s="317"/>
      <c r="P597" s="317"/>
      <c r="Q597" s="317"/>
      <c r="R597" s="317"/>
      <c r="S597" s="317"/>
      <c r="T597" s="317"/>
      <c r="U597" s="317"/>
      <c r="V597" s="317"/>
      <c r="W597" s="317"/>
      <c r="X597" s="317"/>
      <c r="Y597" s="317"/>
      <c r="Z597" s="317"/>
    </row>
    <row r="598" spans="1:26" ht="16" x14ac:dyDescent="0.2">
      <c r="A598" s="317"/>
      <c r="B598" s="317"/>
      <c r="C598" s="317"/>
      <c r="D598" s="317"/>
      <c r="E598" s="317"/>
      <c r="F598" s="317"/>
      <c r="G598" s="317"/>
      <c r="H598" s="317"/>
      <c r="I598" s="317"/>
      <c r="J598" s="317"/>
      <c r="K598" s="317"/>
      <c r="L598" s="317"/>
      <c r="M598" s="317"/>
      <c r="N598" s="317"/>
      <c r="O598" s="317"/>
      <c r="P598" s="317"/>
      <c r="Q598" s="317"/>
      <c r="R598" s="317"/>
      <c r="S598" s="317"/>
      <c r="T598" s="317"/>
      <c r="U598" s="317"/>
      <c r="V598" s="317"/>
      <c r="W598" s="317"/>
      <c r="X598" s="317"/>
      <c r="Y598" s="317"/>
      <c r="Z598" s="317"/>
    </row>
    <row r="599" spans="1:26" ht="16" x14ac:dyDescent="0.2">
      <c r="A599" s="317"/>
      <c r="B599" s="317"/>
      <c r="C599" s="317"/>
      <c r="D599" s="317"/>
      <c r="E599" s="317"/>
      <c r="F599" s="317"/>
      <c r="G599" s="317"/>
      <c r="H599" s="317"/>
      <c r="I599" s="317"/>
      <c r="J599" s="317"/>
      <c r="K599" s="317"/>
      <c r="L599" s="317"/>
      <c r="M599" s="317"/>
      <c r="N599" s="317"/>
      <c r="O599" s="317"/>
      <c r="P599" s="317"/>
      <c r="Q599" s="317"/>
      <c r="R599" s="317"/>
      <c r="S599" s="317"/>
      <c r="T599" s="317"/>
      <c r="U599" s="317"/>
      <c r="V599" s="317"/>
      <c r="W599" s="317"/>
      <c r="X599" s="317"/>
      <c r="Y599" s="317"/>
      <c r="Z599" s="317"/>
    </row>
    <row r="600" spans="1:26" ht="16" x14ac:dyDescent="0.2">
      <c r="A600" s="317"/>
      <c r="B600" s="317"/>
      <c r="C600" s="317"/>
      <c r="D600" s="317"/>
      <c r="E600" s="317"/>
      <c r="F600" s="317"/>
      <c r="G600" s="317"/>
      <c r="H600" s="317"/>
      <c r="I600" s="317"/>
      <c r="J600" s="317"/>
      <c r="K600" s="317"/>
      <c r="L600" s="317"/>
      <c r="M600" s="317"/>
      <c r="N600" s="317"/>
      <c r="O600" s="317"/>
      <c r="P600" s="317"/>
      <c r="Q600" s="317"/>
      <c r="R600" s="317"/>
      <c r="S600" s="317"/>
      <c r="T600" s="317"/>
      <c r="U600" s="317"/>
      <c r="V600" s="317"/>
      <c r="W600" s="317"/>
      <c r="X600" s="317"/>
      <c r="Y600" s="317"/>
      <c r="Z600" s="317"/>
    </row>
    <row r="601" spans="1:26" ht="16" x14ac:dyDescent="0.2">
      <c r="A601" s="317"/>
      <c r="B601" s="317"/>
      <c r="C601" s="317"/>
      <c r="D601" s="317"/>
      <c r="E601" s="317"/>
      <c r="F601" s="317"/>
      <c r="G601" s="317"/>
      <c r="H601" s="317"/>
      <c r="I601" s="317"/>
      <c r="J601" s="317"/>
      <c r="K601" s="317"/>
      <c r="L601" s="317"/>
      <c r="M601" s="317"/>
      <c r="N601" s="317"/>
      <c r="O601" s="317"/>
      <c r="P601" s="317"/>
      <c r="Q601" s="317"/>
      <c r="R601" s="317"/>
      <c r="S601" s="317"/>
      <c r="T601" s="317"/>
      <c r="U601" s="317"/>
      <c r="V601" s="317"/>
      <c r="W601" s="317"/>
      <c r="X601" s="317"/>
      <c r="Y601" s="317"/>
      <c r="Z601" s="317"/>
    </row>
    <row r="602" spans="1:26" ht="16" x14ac:dyDescent="0.2">
      <c r="A602" s="317"/>
      <c r="B602" s="317"/>
      <c r="C602" s="317"/>
      <c r="D602" s="317"/>
      <c r="E602" s="317"/>
      <c r="F602" s="317"/>
      <c r="G602" s="317"/>
      <c r="H602" s="317"/>
      <c r="I602" s="317"/>
      <c r="J602" s="317"/>
      <c r="K602" s="317"/>
      <c r="L602" s="317"/>
      <c r="M602" s="317"/>
      <c r="N602" s="317"/>
      <c r="O602" s="317"/>
      <c r="P602" s="317"/>
      <c r="Q602" s="317"/>
      <c r="R602" s="317"/>
      <c r="S602" s="317"/>
      <c r="T602" s="317"/>
      <c r="U602" s="317"/>
      <c r="V602" s="317"/>
      <c r="W602" s="317"/>
      <c r="X602" s="317"/>
      <c r="Y602" s="317"/>
      <c r="Z602" s="317"/>
    </row>
    <row r="603" spans="1:26" ht="16" x14ac:dyDescent="0.2">
      <c r="A603" s="317"/>
      <c r="B603" s="317"/>
      <c r="C603" s="317"/>
      <c r="D603" s="317"/>
      <c r="E603" s="317"/>
      <c r="F603" s="317"/>
      <c r="G603" s="317"/>
      <c r="H603" s="317"/>
      <c r="I603" s="317"/>
      <c r="J603" s="317"/>
      <c r="K603" s="317"/>
      <c r="L603" s="317"/>
      <c r="M603" s="317"/>
      <c r="N603" s="317"/>
      <c r="O603" s="317"/>
      <c r="P603" s="317"/>
      <c r="Q603" s="317"/>
      <c r="R603" s="317"/>
      <c r="S603" s="317"/>
      <c r="T603" s="317"/>
      <c r="U603" s="317"/>
      <c r="V603" s="317"/>
      <c r="W603" s="317"/>
      <c r="X603" s="317"/>
      <c r="Y603" s="317"/>
      <c r="Z603" s="317"/>
    </row>
    <row r="604" spans="1:26" ht="16" x14ac:dyDescent="0.2">
      <c r="A604" s="317"/>
      <c r="B604" s="317"/>
      <c r="C604" s="317"/>
      <c r="D604" s="317"/>
      <c r="E604" s="317"/>
      <c r="F604" s="317"/>
      <c r="G604" s="317"/>
      <c r="H604" s="317"/>
      <c r="I604" s="317"/>
      <c r="J604" s="317"/>
      <c r="K604" s="317"/>
      <c r="L604" s="317"/>
      <c r="M604" s="317"/>
      <c r="N604" s="317"/>
      <c r="O604" s="317"/>
      <c r="P604" s="317"/>
      <c r="Q604" s="317"/>
      <c r="R604" s="317"/>
      <c r="S604" s="317"/>
      <c r="T604" s="317"/>
      <c r="U604" s="317"/>
      <c r="V604" s="317"/>
      <c r="W604" s="317"/>
      <c r="X604" s="317"/>
      <c r="Y604" s="317"/>
      <c r="Z604" s="317"/>
    </row>
    <row r="605" spans="1:26" ht="16" x14ac:dyDescent="0.2">
      <c r="A605" s="317"/>
      <c r="B605" s="317"/>
      <c r="C605" s="317"/>
      <c r="D605" s="317"/>
      <c r="E605" s="317"/>
      <c r="F605" s="317"/>
      <c r="G605" s="317"/>
      <c r="H605" s="317"/>
      <c r="I605" s="317"/>
      <c r="J605" s="317"/>
      <c r="K605" s="317"/>
      <c r="L605" s="317"/>
      <c r="M605" s="317"/>
      <c r="N605" s="317"/>
      <c r="O605" s="317"/>
      <c r="P605" s="317"/>
      <c r="Q605" s="317"/>
      <c r="R605" s="317"/>
      <c r="S605" s="317"/>
      <c r="T605" s="317"/>
      <c r="U605" s="317"/>
      <c r="V605" s="317"/>
      <c r="W605" s="317"/>
      <c r="X605" s="317"/>
      <c r="Y605" s="317"/>
      <c r="Z605" s="317"/>
    </row>
    <row r="606" spans="1:26" ht="16" x14ac:dyDescent="0.2">
      <c r="A606" s="317"/>
      <c r="B606" s="317"/>
      <c r="C606" s="317"/>
      <c r="D606" s="317"/>
      <c r="E606" s="317"/>
      <c r="F606" s="317"/>
      <c r="G606" s="317"/>
      <c r="H606" s="317"/>
      <c r="I606" s="317"/>
      <c r="J606" s="317"/>
      <c r="K606" s="317"/>
      <c r="L606" s="317"/>
      <c r="M606" s="317"/>
      <c r="N606" s="317"/>
      <c r="O606" s="317"/>
      <c r="P606" s="317"/>
      <c r="Q606" s="317"/>
      <c r="R606" s="317"/>
      <c r="S606" s="317"/>
      <c r="T606" s="317"/>
      <c r="U606" s="317"/>
      <c r="V606" s="317"/>
      <c r="W606" s="317"/>
      <c r="X606" s="317"/>
      <c r="Y606" s="317"/>
      <c r="Z606" s="317"/>
    </row>
    <row r="607" spans="1:26" ht="16" x14ac:dyDescent="0.2">
      <c r="A607" s="317"/>
      <c r="B607" s="317"/>
      <c r="C607" s="317"/>
      <c r="D607" s="317"/>
      <c r="E607" s="317"/>
      <c r="F607" s="317"/>
      <c r="G607" s="317"/>
      <c r="H607" s="317"/>
      <c r="I607" s="317"/>
      <c r="J607" s="317"/>
      <c r="K607" s="317"/>
      <c r="L607" s="317"/>
      <c r="M607" s="317"/>
      <c r="N607" s="317"/>
      <c r="O607" s="317"/>
      <c r="P607" s="317"/>
      <c r="Q607" s="317"/>
      <c r="R607" s="317"/>
      <c r="S607" s="317"/>
      <c r="T607" s="317"/>
      <c r="U607" s="317"/>
      <c r="V607" s="317"/>
      <c r="W607" s="317"/>
      <c r="X607" s="317"/>
      <c r="Y607" s="317"/>
      <c r="Z607" s="317"/>
    </row>
    <row r="608" spans="1:26" ht="16" x14ac:dyDescent="0.2">
      <c r="A608" s="317"/>
      <c r="B608" s="317"/>
      <c r="C608" s="317"/>
      <c r="D608" s="317"/>
      <c r="E608" s="317"/>
      <c r="F608" s="317"/>
      <c r="G608" s="317"/>
      <c r="H608" s="317"/>
      <c r="I608" s="317"/>
      <c r="J608" s="317"/>
      <c r="K608" s="317"/>
      <c r="L608" s="317"/>
      <c r="M608" s="317"/>
      <c r="N608" s="317"/>
      <c r="O608" s="317"/>
      <c r="P608" s="317"/>
      <c r="Q608" s="317"/>
      <c r="R608" s="317"/>
      <c r="S608" s="317"/>
      <c r="T608" s="317"/>
      <c r="U608" s="317"/>
      <c r="V608" s="317"/>
      <c r="W608" s="317"/>
      <c r="X608" s="317"/>
      <c r="Y608" s="317"/>
      <c r="Z608" s="317"/>
    </row>
    <row r="609" spans="1:26" ht="16" x14ac:dyDescent="0.2">
      <c r="A609" s="317"/>
      <c r="B609" s="317"/>
      <c r="C609" s="317"/>
      <c r="D609" s="317"/>
      <c r="E609" s="317"/>
      <c r="F609" s="317"/>
      <c r="G609" s="317"/>
      <c r="H609" s="317"/>
      <c r="I609" s="317"/>
      <c r="J609" s="317"/>
      <c r="K609" s="317"/>
      <c r="L609" s="317"/>
      <c r="M609" s="317"/>
      <c r="N609" s="317"/>
      <c r="O609" s="317"/>
      <c r="P609" s="317"/>
      <c r="Q609" s="317"/>
      <c r="R609" s="317"/>
      <c r="S609" s="317"/>
      <c r="T609" s="317"/>
      <c r="U609" s="317"/>
      <c r="V609" s="317"/>
      <c r="W609" s="317"/>
      <c r="X609" s="317"/>
      <c r="Y609" s="317"/>
      <c r="Z609" s="317"/>
    </row>
    <row r="610" spans="1:26" ht="16" x14ac:dyDescent="0.2">
      <c r="A610" s="317"/>
      <c r="B610" s="317"/>
      <c r="C610" s="317"/>
      <c r="D610" s="317"/>
      <c r="E610" s="317"/>
      <c r="F610" s="317"/>
      <c r="G610" s="317"/>
      <c r="H610" s="317"/>
      <c r="I610" s="317"/>
      <c r="J610" s="317"/>
      <c r="K610" s="317"/>
      <c r="L610" s="317"/>
      <c r="M610" s="317"/>
      <c r="N610" s="317"/>
      <c r="O610" s="317"/>
      <c r="P610" s="317"/>
      <c r="Q610" s="317"/>
      <c r="R610" s="317"/>
      <c r="S610" s="317"/>
      <c r="T610" s="317"/>
      <c r="U610" s="317"/>
      <c r="V610" s="317"/>
      <c r="W610" s="317"/>
      <c r="X610" s="317"/>
      <c r="Y610" s="317"/>
      <c r="Z610" s="317"/>
    </row>
    <row r="611" spans="1:26" ht="16" x14ac:dyDescent="0.2">
      <c r="A611" s="317"/>
      <c r="B611" s="317"/>
      <c r="C611" s="317"/>
      <c r="D611" s="317"/>
      <c r="E611" s="317"/>
      <c r="F611" s="317"/>
      <c r="G611" s="317"/>
      <c r="H611" s="317"/>
      <c r="I611" s="317"/>
      <c r="J611" s="317"/>
      <c r="K611" s="317"/>
      <c r="L611" s="317"/>
      <c r="M611" s="317"/>
      <c r="N611" s="317"/>
      <c r="O611" s="317"/>
      <c r="P611" s="317"/>
      <c r="Q611" s="317"/>
      <c r="R611" s="317"/>
      <c r="S611" s="317"/>
      <c r="T611" s="317"/>
      <c r="U611" s="317"/>
      <c r="V611" s="317"/>
      <c r="W611" s="317"/>
      <c r="X611" s="317"/>
      <c r="Y611" s="317"/>
      <c r="Z611" s="317"/>
    </row>
    <row r="612" spans="1:26" ht="16" x14ac:dyDescent="0.2">
      <c r="A612" s="317"/>
      <c r="B612" s="317"/>
      <c r="C612" s="317"/>
      <c r="D612" s="317"/>
      <c r="E612" s="317"/>
      <c r="F612" s="317"/>
      <c r="G612" s="317"/>
      <c r="H612" s="317"/>
      <c r="I612" s="317"/>
      <c r="J612" s="317"/>
      <c r="K612" s="317"/>
      <c r="L612" s="317"/>
      <c r="M612" s="317"/>
      <c r="N612" s="317"/>
      <c r="O612" s="317"/>
      <c r="P612" s="317"/>
      <c r="Q612" s="317"/>
      <c r="R612" s="317"/>
      <c r="S612" s="317"/>
      <c r="T612" s="317"/>
      <c r="U612" s="317"/>
      <c r="V612" s="317"/>
      <c r="W612" s="317"/>
      <c r="X612" s="317"/>
      <c r="Y612" s="317"/>
      <c r="Z612" s="317"/>
    </row>
    <row r="613" spans="1:26" ht="16" x14ac:dyDescent="0.2">
      <c r="A613" s="317"/>
      <c r="B613" s="317"/>
      <c r="C613" s="317"/>
      <c r="D613" s="317"/>
      <c r="E613" s="317"/>
      <c r="F613" s="317"/>
      <c r="G613" s="317"/>
      <c r="H613" s="317"/>
      <c r="I613" s="317"/>
      <c r="J613" s="317"/>
      <c r="K613" s="317"/>
      <c r="L613" s="317"/>
      <c r="M613" s="317"/>
      <c r="N613" s="317"/>
      <c r="O613" s="317"/>
      <c r="P613" s="317"/>
      <c r="Q613" s="317"/>
      <c r="R613" s="317"/>
      <c r="S613" s="317"/>
      <c r="T613" s="317"/>
      <c r="U613" s="317"/>
      <c r="V613" s="317"/>
      <c r="W613" s="317"/>
      <c r="X613" s="317"/>
      <c r="Y613" s="317"/>
      <c r="Z613" s="317"/>
    </row>
    <row r="614" spans="1:26" ht="16" x14ac:dyDescent="0.2">
      <c r="A614" s="317"/>
      <c r="B614" s="317"/>
      <c r="C614" s="317"/>
      <c r="D614" s="317"/>
      <c r="E614" s="317"/>
      <c r="F614" s="317"/>
      <c r="G614" s="317"/>
      <c r="H614" s="317"/>
      <c r="I614" s="317"/>
      <c r="J614" s="317"/>
      <c r="K614" s="317"/>
      <c r="L614" s="317"/>
      <c r="M614" s="317"/>
      <c r="N614" s="317"/>
      <c r="O614" s="317"/>
      <c r="P614" s="317"/>
      <c r="Q614" s="317"/>
      <c r="R614" s="317"/>
      <c r="S614" s="317"/>
      <c r="T614" s="317"/>
      <c r="U614" s="317"/>
      <c r="V614" s="317"/>
      <c r="W614" s="317"/>
      <c r="X614" s="317"/>
      <c r="Y614" s="317"/>
      <c r="Z614" s="317"/>
    </row>
    <row r="615" spans="1:26" ht="16" x14ac:dyDescent="0.2">
      <c r="A615" s="317"/>
      <c r="B615" s="317"/>
      <c r="C615" s="317"/>
      <c r="D615" s="317"/>
      <c r="E615" s="317"/>
      <c r="F615" s="317"/>
      <c r="G615" s="317"/>
      <c r="H615" s="317"/>
      <c r="I615" s="317"/>
      <c r="J615" s="317"/>
      <c r="K615" s="317"/>
      <c r="L615" s="317"/>
      <c r="M615" s="317"/>
      <c r="N615" s="317"/>
      <c r="O615" s="317"/>
      <c r="P615" s="317"/>
      <c r="Q615" s="317"/>
      <c r="R615" s="317"/>
      <c r="S615" s="317"/>
      <c r="T615" s="317"/>
      <c r="U615" s="317"/>
      <c r="V615" s="317"/>
      <c r="W615" s="317"/>
      <c r="X615" s="317"/>
      <c r="Y615" s="317"/>
      <c r="Z615" s="317"/>
    </row>
    <row r="616" spans="1:26" ht="16" x14ac:dyDescent="0.2">
      <c r="A616" s="317"/>
      <c r="B616" s="317"/>
      <c r="C616" s="317"/>
      <c r="D616" s="317"/>
      <c r="E616" s="317"/>
      <c r="F616" s="317"/>
      <c r="G616" s="317"/>
      <c r="H616" s="317"/>
      <c r="I616" s="317"/>
      <c r="J616" s="317"/>
      <c r="K616" s="317"/>
      <c r="L616" s="317"/>
      <c r="M616" s="317"/>
      <c r="N616" s="317"/>
      <c r="O616" s="317"/>
      <c r="P616" s="317"/>
      <c r="Q616" s="317"/>
      <c r="R616" s="317"/>
      <c r="S616" s="317"/>
      <c r="T616" s="317"/>
      <c r="U616" s="317"/>
      <c r="V616" s="317"/>
      <c r="W616" s="317"/>
      <c r="X616" s="317"/>
      <c r="Y616" s="317"/>
      <c r="Z616" s="317"/>
    </row>
    <row r="617" spans="1:26" ht="16" x14ac:dyDescent="0.2">
      <c r="A617" s="317"/>
      <c r="B617" s="317"/>
      <c r="C617" s="317"/>
      <c r="D617" s="317"/>
      <c r="E617" s="317"/>
      <c r="F617" s="317"/>
      <c r="G617" s="317"/>
      <c r="H617" s="317"/>
      <c r="I617" s="317"/>
      <c r="J617" s="317"/>
      <c r="K617" s="317"/>
      <c r="L617" s="317"/>
      <c r="M617" s="317"/>
      <c r="N617" s="317"/>
      <c r="O617" s="317"/>
      <c r="P617" s="317"/>
      <c r="Q617" s="317"/>
      <c r="R617" s="317"/>
      <c r="S617" s="317"/>
      <c r="T617" s="317"/>
      <c r="U617" s="317"/>
      <c r="V617" s="317"/>
      <c r="W617" s="317"/>
      <c r="X617" s="317"/>
      <c r="Y617" s="317"/>
      <c r="Z617" s="317"/>
    </row>
    <row r="618" spans="1:26" ht="16" x14ac:dyDescent="0.2">
      <c r="A618" s="317"/>
      <c r="B618" s="317"/>
      <c r="C618" s="317"/>
      <c r="D618" s="317"/>
      <c r="E618" s="317"/>
      <c r="F618" s="317"/>
      <c r="G618" s="317"/>
      <c r="H618" s="317"/>
      <c r="I618" s="317"/>
      <c r="J618" s="317"/>
      <c r="K618" s="317"/>
      <c r="L618" s="317"/>
      <c r="M618" s="317"/>
      <c r="N618" s="317"/>
      <c r="O618" s="317"/>
      <c r="P618" s="317"/>
      <c r="Q618" s="317"/>
      <c r="R618" s="317"/>
      <c r="S618" s="317"/>
      <c r="T618" s="317"/>
      <c r="U618" s="317"/>
      <c r="V618" s="317"/>
      <c r="W618" s="317"/>
      <c r="X618" s="317"/>
      <c r="Y618" s="317"/>
      <c r="Z618" s="317"/>
    </row>
    <row r="619" spans="1:26" ht="16" x14ac:dyDescent="0.2">
      <c r="A619" s="317"/>
      <c r="B619" s="317"/>
      <c r="C619" s="317"/>
      <c r="D619" s="317"/>
      <c r="E619" s="317"/>
      <c r="F619" s="317"/>
      <c r="G619" s="317"/>
      <c r="H619" s="317"/>
      <c r="I619" s="317"/>
      <c r="J619" s="317"/>
      <c r="K619" s="317"/>
      <c r="L619" s="317"/>
      <c r="M619" s="317"/>
      <c r="N619" s="317"/>
      <c r="O619" s="317"/>
      <c r="P619" s="317"/>
      <c r="Q619" s="317"/>
      <c r="R619" s="317"/>
      <c r="S619" s="317"/>
      <c r="T619" s="317"/>
      <c r="U619" s="317"/>
      <c r="V619" s="317"/>
      <c r="W619" s="317"/>
      <c r="X619" s="317"/>
      <c r="Y619" s="317"/>
      <c r="Z619" s="317"/>
    </row>
    <row r="620" spans="1:26" ht="16" x14ac:dyDescent="0.2">
      <c r="A620" s="317"/>
      <c r="B620" s="317"/>
      <c r="C620" s="317"/>
      <c r="D620" s="317"/>
      <c r="E620" s="317"/>
      <c r="F620" s="317"/>
      <c r="G620" s="317"/>
      <c r="H620" s="317"/>
      <c r="I620" s="317"/>
      <c r="J620" s="317"/>
      <c r="K620" s="317"/>
      <c r="L620" s="317"/>
      <c r="M620" s="317"/>
      <c r="N620" s="317"/>
      <c r="O620" s="317"/>
      <c r="P620" s="317"/>
      <c r="Q620" s="317"/>
      <c r="R620" s="317"/>
      <c r="S620" s="317"/>
      <c r="T620" s="317"/>
      <c r="U620" s="317"/>
      <c r="V620" s="317"/>
      <c r="W620" s="317"/>
      <c r="X620" s="317"/>
      <c r="Y620" s="317"/>
      <c r="Z620" s="317"/>
    </row>
    <row r="621" spans="1:26" ht="16" x14ac:dyDescent="0.2">
      <c r="A621" s="317"/>
      <c r="B621" s="317"/>
      <c r="C621" s="317"/>
      <c r="D621" s="317"/>
      <c r="E621" s="317"/>
      <c r="F621" s="317"/>
      <c r="G621" s="317"/>
      <c r="H621" s="317"/>
      <c r="I621" s="317"/>
      <c r="J621" s="317"/>
      <c r="K621" s="317"/>
      <c r="L621" s="317"/>
      <c r="M621" s="317"/>
      <c r="N621" s="317"/>
      <c r="O621" s="317"/>
      <c r="P621" s="317"/>
      <c r="Q621" s="317"/>
      <c r="R621" s="317"/>
      <c r="S621" s="317"/>
      <c r="T621" s="317"/>
      <c r="U621" s="317"/>
      <c r="V621" s="317"/>
      <c r="W621" s="317"/>
      <c r="X621" s="317"/>
      <c r="Y621" s="317"/>
      <c r="Z621" s="317"/>
    </row>
    <row r="622" spans="1:26" ht="16" x14ac:dyDescent="0.2">
      <c r="A622" s="317"/>
      <c r="B622" s="317"/>
      <c r="C622" s="317"/>
      <c r="D622" s="317"/>
      <c r="E622" s="317"/>
      <c r="F622" s="317"/>
      <c r="G622" s="317"/>
      <c r="H622" s="317"/>
      <c r="I622" s="317"/>
      <c r="J622" s="317"/>
      <c r="K622" s="317"/>
      <c r="L622" s="317"/>
      <c r="M622" s="317"/>
      <c r="N622" s="317"/>
      <c r="O622" s="317"/>
      <c r="P622" s="317"/>
      <c r="Q622" s="317"/>
      <c r="R622" s="317"/>
      <c r="S622" s="317"/>
      <c r="T622" s="317"/>
      <c r="U622" s="317"/>
      <c r="V622" s="317"/>
      <c r="W622" s="317"/>
      <c r="X622" s="317"/>
      <c r="Y622" s="317"/>
      <c r="Z622" s="317"/>
    </row>
    <row r="623" spans="1:26" ht="16" x14ac:dyDescent="0.2">
      <c r="A623" s="317"/>
      <c r="B623" s="317"/>
      <c r="C623" s="317"/>
      <c r="D623" s="317"/>
      <c r="E623" s="317"/>
      <c r="F623" s="317"/>
      <c r="G623" s="317"/>
      <c r="H623" s="317"/>
      <c r="I623" s="317"/>
      <c r="J623" s="317"/>
      <c r="K623" s="317"/>
      <c r="L623" s="317"/>
      <c r="M623" s="317"/>
      <c r="N623" s="317"/>
      <c r="O623" s="317"/>
      <c r="P623" s="317"/>
      <c r="Q623" s="317"/>
      <c r="R623" s="317"/>
      <c r="S623" s="317"/>
      <c r="T623" s="317"/>
      <c r="U623" s="317"/>
      <c r="V623" s="317"/>
      <c r="W623" s="317"/>
      <c r="X623" s="317"/>
      <c r="Y623" s="317"/>
      <c r="Z623" s="317"/>
    </row>
    <row r="624" spans="1:26" ht="16" x14ac:dyDescent="0.2">
      <c r="A624" s="317"/>
      <c r="B624" s="317"/>
      <c r="C624" s="317"/>
      <c r="D624" s="317"/>
      <c r="E624" s="317"/>
      <c r="F624" s="317"/>
      <c r="G624" s="317"/>
      <c r="H624" s="317"/>
      <c r="I624" s="317"/>
      <c r="J624" s="317"/>
      <c r="K624" s="317"/>
      <c r="L624" s="317"/>
      <c r="M624" s="317"/>
      <c r="N624" s="317"/>
      <c r="O624" s="317"/>
      <c r="P624" s="317"/>
      <c r="Q624" s="317"/>
      <c r="R624" s="317"/>
      <c r="S624" s="317"/>
      <c r="T624" s="317"/>
      <c r="U624" s="317"/>
      <c r="V624" s="317"/>
      <c r="W624" s="317"/>
      <c r="X624" s="317"/>
      <c r="Y624" s="317"/>
      <c r="Z624" s="317"/>
    </row>
    <row r="625" spans="1:26" ht="16" x14ac:dyDescent="0.2">
      <c r="A625" s="317"/>
      <c r="B625" s="317"/>
      <c r="C625" s="317"/>
      <c r="D625" s="317"/>
      <c r="E625" s="317"/>
      <c r="F625" s="317"/>
      <c r="G625" s="317"/>
      <c r="H625" s="317"/>
      <c r="I625" s="317"/>
      <c r="J625" s="317"/>
      <c r="K625" s="317"/>
      <c r="L625" s="317"/>
      <c r="M625" s="317"/>
      <c r="N625" s="317"/>
      <c r="O625" s="317"/>
      <c r="P625" s="317"/>
      <c r="Q625" s="317"/>
      <c r="R625" s="317"/>
      <c r="S625" s="317"/>
      <c r="T625" s="317"/>
      <c r="U625" s="317"/>
      <c r="V625" s="317"/>
      <c r="W625" s="317"/>
      <c r="X625" s="317"/>
      <c r="Y625" s="317"/>
      <c r="Z625" s="317"/>
    </row>
    <row r="626" spans="1:26" ht="16" x14ac:dyDescent="0.2">
      <c r="A626" s="317"/>
      <c r="B626" s="317"/>
      <c r="C626" s="317"/>
      <c r="D626" s="317"/>
      <c r="E626" s="317"/>
      <c r="F626" s="317"/>
      <c r="G626" s="317"/>
      <c r="H626" s="317"/>
      <c r="I626" s="317"/>
      <c r="J626" s="317"/>
      <c r="K626" s="317"/>
      <c r="L626" s="317"/>
      <c r="M626" s="317"/>
      <c r="N626" s="317"/>
      <c r="O626" s="317"/>
      <c r="P626" s="317"/>
      <c r="Q626" s="317"/>
      <c r="R626" s="317"/>
      <c r="S626" s="317"/>
      <c r="T626" s="317"/>
      <c r="U626" s="317"/>
      <c r="V626" s="317"/>
      <c r="W626" s="317"/>
      <c r="X626" s="317"/>
      <c r="Y626" s="317"/>
      <c r="Z626" s="317"/>
    </row>
    <row r="627" spans="1:26" ht="16" x14ac:dyDescent="0.2">
      <c r="A627" s="317"/>
      <c r="B627" s="317"/>
      <c r="C627" s="317"/>
      <c r="D627" s="317"/>
      <c r="E627" s="317"/>
      <c r="F627" s="317"/>
      <c r="G627" s="317"/>
      <c r="H627" s="317"/>
      <c r="I627" s="317"/>
      <c r="J627" s="317"/>
      <c r="K627" s="317"/>
      <c r="L627" s="317"/>
      <c r="M627" s="317"/>
      <c r="N627" s="317"/>
      <c r="O627" s="317"/>
      <c r="P627" s="317"/>
      <c r="Q627" s="317"/>
      <c r="R627" s="317"/>
      <c r="S627" s="317"/>
      <c r="T627" s="317"/>
      <c r="U627" s="317"/>
      <c r="V627" s="317"/>
      <c r="W627" s="317"/>
      <c r="X627" s="317"/>
      <c r="Y627" s="317"/>
      <c r="Z627" s="317"/>
    </row>
    <row r="628" spans="1:26" ht="16" x14ac:dyDescent="0.2">
      <c r="A628" s="317"/>
      <c r="B628" s="317"/>
      <c r="C628" s="317"/>
      <c r="D628" s="317"/>
      <c r="E628" s="317"/>
      <c r="F628" s="317"/>
      <c r="G628" s="317"/>
      <c r="H628" s="317"/>
      <c r="I628" s="317"/>
      <c r="J628" s="317"/>
      <c r="K628" s="317"/>
      <c r="L628" s="317"/>
      <c r="M628" s="317"/>
      <c r="N628" s="317"/>
      <c r="O628" s="317"/>
      <c r="P628" s="317"/>
      <c r="Q628" s="317"/>
      <c r="R628" s="317"/>
      <c r="S628" s="317"/>
      <c r="T628" s="317"/>
      <c r="U628" s="317"/>
      <c r="V628" s="317"/>
      <c r="W628" s="317"/>
      <c r="X628" s="317"/>
      <c r="Y628" s="317"/>
      <c r="Z628" s="317"/>
    </row>
    <row r="629" spans="1:26" ht="16" x14ac:dyDescent="0.2">
      <c r="A629" s="317"/>
      <c r="B629" s="317"/>
      <c r="C629" s="317"/>
      <c r="D629" s="317"/>
      <c r="E629" s="317"/>
      <c r="F629" s="317"/>
      <c r="G629" s="317"/>
      <c r="H629" s="317"/>
      <c r="I629" s="317"/>
      <c r="J629" s="317"/>
      <c r="K629" s="317"/>
      <c r="L629" s="317"/>
      <c r="M629" s="317"/>
      <c r="N629" s="317"/>
      <c r="O629" s="317"/>
      <c r="P629" s="317"/>
      <c r="Q629" s="317"/>
      <c r="R629" s="317"/>
      <c r="S629" s="317"/>
      <c r="T629" s="317"/>
      <c r="U629" s="317"/>
      <c r="V629" s="317"/>
      <c r="W629" s="317"/>
      <c r="X629" s="317"/>
      <c r="Y629" s="317"/>
      <c r="Z629" s="317"/>
    </row>
    <row r="630" spans="1:26" ht="16" x14ac:dyDescent="0.2">
      <c r="A630" s="317"/>
      <c r="B630" s="317"/>
      <c r="C630" s="317"/>
      <c r="D630" s="317"/>
      <c r="E630" s="317"/>
      <c r="F630" s="317"/>
      <c r="G630" s="317"/>
      <c r="H630" s="317"/>
      <c r="I630" s="317"/>
      <c r="J630" s="317"/>
      <c r="K630" s="317"/>
      <c r="L630" s="317"/>
      <c r="M630" s="317"/>
      <c r="N630" s="317"/>
      <c r="O630" s="317"/>
      <c r="P630" s="317"/>
      <c r="Q630" s="317"/>
      <c r="R630" s="317"/>
      <c r="S630" s="317"/>
      <c r="T630" s="317"/>
      <c r="U630" s="317"/>
      <c r="V630" s="317"/>
      <c r="W630" s="317"/>
      <c r="X630" s="317"/>
      <c r="Y630" s="317"/>
      <c r="Z630" s="317"/>
    </row>
    <row r="631" spans="1:26" ht="16" x14ac:dyDescent="0.2">
      <c r="A631" s="317"/>
      <c r="B631" s="317"/>
      <c r="C631" s="317"/>
      <c r="D631" s="317"/>
      <c r="E631" s="317"/>
      <c r="F631" s="317"/>
      <c r="G631" s="317"/>
      <c r="H631" s="317"/>
      <c r="I631" s="317"/>
      <c r="J631" s="317"/>
      <c r="K631" s="317"/>
      <c r="L631" s="317"/>
      <c r="M631" s="317"/>
      <c r="N631" s="317"/>
      <c r="O631" s="317"/>
      <c r="P631" s="317"/>
      <c r="Q631" s="317"/>
      <c r="R631" s="317"/>
      <c r="S631" s="317"/>
      <c r="T631" s="317"/>
      <c r="U631" s="317"/>
      <c r="V631" s="317"/>
      <c r="W631" s="317"/>
      <c r="X631" s="317"/>
      <c r="Y631" s="317"/>
      <c r="Z631" s="317"/>
    </row>
    <row r="632" spans="1:26" ht="16" x14ac:dyDescent="0.2">
      <c r="A632" s="317"/>
      <c r="B632" s="317"/>
      <c r="C632" s="317"/>
      <c r="D632" s="317"/>
      <c r="E632" s="317"/>
      <c r="F632" s="317"/>
      <c r="G632" s="317"/>
      <c r="H632" s="317"/>
      <c r="I632" s="317"/>
      <c r="J632" s="317"/>
      <c r="K632" s="317"/>
      <c r="L632" s="317"/>
      <c r="M632" s="317"/>
      <c r="N632" s="317"/>
      <c r="O632" s="317"/>
      <c r="P632" s="317"/>
      <c r="Q632" s="317"/>
      <c r="R632" s="317"/>
      <c r="S632" s="317"/>
      <c r="T632" s="317"/>
      <c r="U632" s="317"/>
      <c r="V632" s="317"/>
      <c r="W632" s="317"/>
      <c r="X632" s="317"/>
      <c r="Y632" s="317"/>
      <c r="Z632" s="317"/>
    </row>
    <row r="633" spans="1:26" ht="16" x14ac:dyDescent="0.2">
      <c r="A633" s="317"/>
      <c r="B633" s="317"/>
      <c r="C633" s="317"/>
      <c r="D633" s="317"/>
      <c r="E633" s="317"/>
      <c r="F633" s="317"/>
      <c r="G633" s="317"/>
      <c r="H633" s="317"/>
      <c r="I633" s="317"/>
      <c r="J633" s="317"/>
      <c r="K633" s="317"/>
      <c r="L633" s="317"/>
      <c r="M633" s="317"/>
      <c r="N633" s="317"/>
      <c r="O633" s="317"/>
      <c r="P633" s="317"/>
      <c r="Q633" s="317"/>
      <c r="R633" s="317"/>
      <c r="S633" s="317"/>
      <c r="T633" s="317"/>
      <c r="U633" s="317"/>
      <c r="V633" s="317"/>
      <c r="W633" s="317"/>
      <c r="X633" s="317"/>
      <c r="Y633" s="317"/>
      <c r="Z633" s="317"/>
    </row>
    <row r="634" spans="1:26" ht="16" x14ac:dyDescent="0.2">
      <c r="A634" s="317"/>
      <c r="B634" s="317"/>
      <c r="C634" s="317"/>
      <c r="D634" s="317"/>
      <c r="E634" s="317"/>
      <c r="F634" s="317"/>
      <c r="G634" s="317"/>
      <c r="H634" s="317"/>
      <c r="I634" s="317"/>
      <c r="J634" s="317"/>
      <c r="K634" s="317"/>
      <c r="L634" s="317"/>
      <c r="M634" s="317"/>
      <c r="N634" s="317"/>
      <c r="O634" s="317"/>
      <c r="P634" s="317"/>
      <c r="Q634" s="317"/>
      <c r="R634" s="317"/>
      <c r="S634" s="317"/>
      <c r="T634" s="317"/>
      <c r="U634" s="317"/>
      <c r="V634" s="317"/>
      <c r="W634" s="317"/>
      <c r="X634" s="317"/>
      <c r="Y634" s="317"/>
      <c r="Z634" s="317"/>
    </row>
    <row r="635" spans="1:26" ht="16" x14ac:dyDescent="0.2">
      <c r="A635" s="317"/>
      <c r="B635" s="317"/>
      <c r="C635" s="317"/>
      <c r="D635" s="317"/>
      <c r="E635" s="317"/>
      <c r="F635" s="317"/>
      <c r="G635" s="317"/>
      <c r="H635" s="317"/>
      <c r="I635" s="317"/>
      <c r="J635" s="317"/>
      <c r="K635" s="317"/>
      <c r="L635" s="317"/>
      <c r="M635" s="317"/>
      <c r="N635" s="317"/>
      <c r="O635" s="317"/>
      <c r="P635" s="317"/>
      <c r="Q635" s="317"/>
      <c r="R635" s="317"/>
      <c r="S635" s="317"/>
      <c r="T635" s="317"/>
      <c r="U635" s="317"/>
      <c r="V635" s="317"/>
      <c r="W635" s="317"/>
      <c r="X635" s="317"/>
      <c r="Y635" s="317"/>
      <c r="Z635" s="317"/>
    </row>
    <row r="636" spans="1:26" ht="16" x14ac:dyDescent="0.2">
      <c r="A636" s="317"/>
      <c r="B636" s="317"/>
      <c r="C636" s="317"/>
      <c r="D636" s="317"/>
      <c r="E636" s="317"/>
      <c r="F636" s="317"/>
      <c r="G636" s="317"/>
      <c r="H636" s="317"/>
      <c r="I636" s="317"/>
      <c r="J636" s="317"/>
      <c r="K636" s="317"/>
      <c r="L636" s="317"/>
      <c r="M636" s="317"/>
      <c r="N636" s="317"/>
      <c r="O636" s="317"/>
      <c r="P636" s="317"/>
      <c r="Q636" s="317"/>
      <c r="R636" s="317"/>
      <c r="S636" s="317"/>
      <c r="T636" s="317"/>
      <c r="U636" s="317"/>
      <c r="V636" s="317"/>
      <c r="W636" s="317"/>
      <c r="X636" s="317"/>
      <c r="Y636" s="317"/>
      <c r="Z636" s="317"/>
    </row>
    <row r="637" spans="1:26" ht="16" x14ac:dyDescent="0.2">
      <c r="A637" s="317"/>
      <c r="B637" s="317"/>
      <c r="C637" s="317"/>
      <c r="D637" s="317"/>
      <c r="E637" s="317"/>
      <c r="F637" s="317"/>
      <c r="G637" s="317"/>
      <c r="H637" s="317"/>
      <c r="I637" s="317"/>
      <c r="J637" s="317"/>
      <c r="K637" s="317"/>
      <c r="L637" s="317"/>
      <c r="M637" s="317"/>
      <c r="N637" s="317"/>
      <c r="O637" s="317"/>
      <c r="P637" s="317"/>
      <c r="Q637" s="317"/>
      <c r="R637" s="317"/>
      <c r="S637" s="317"/>
      <c r="T637" s="317"/>
      <c r="U637" s="317"/>
      <c r="V637" s="317"/>
      <c r="W637" s="317"/>
      <c r="X637" s="317"/>
      <c r="Y637" s="317"/>
      <c r="Z637" s="317"/>
    </row>
    <row r="638" spans="1:26" ht="16" x14ac:dyDescent="0.2">
      <c r="A638" s="317"/>
      <c r="B638" s="317"/>
      <c r="C638" s="317"/>
      <c r="D638" s="317"/>
      <c r="E638" s="317"/>
      <c r="F638" s="317"/>
      <c r="G638" s="317"/>
      <c r="H638" s="317"/>
      <c r="I638" s="317"/>
      <c r="J638" s="317"/>
      <c r="K638" s="317"/>
      <c r="L638" s="317"/>
      <c r="M638" s="317"/>
      <c r="N638" s="317"/>
      <c r="O638" s="317"/>
      <c r="P638" s="317"/>
      <c r="Q638" s="317"/>
      <c r="R638" s="317"/>
      <c r="S638" s="317"/>
      <c r="T638" s="317"/>
      <c r="U638" s="317"/>
      <c r="V638" s="317"/>
      <c r="W638" s="317"/>
      <c r="X638" s="317"/>
      <c r="Y638" s="317"/>
      <c r="Z638" s="317"/>
    </row>
    <row r="639" spans="1:26" ht="16" x14ac:dyDescent="0.2">
      <c r="A639" s="317"/>
      <c r="B639" s="317"/>
      <c r="C639" s="317"/>
      <c r="D639" s="317"/>
      <c r="E639" s="317"/>
      <c r="F639" s="317"/>
      <c r="G639" s="317"/>
      <c r="H639" s="317"/>
      <c r="I639" s="317"/>
      <c r="J639" s="317"/>
      <c r="K639" s="317"/>
      <c r="L639" s="317"/>
      <c r="M639" s="317"/>
      <c r="N639" s="317"/>
      <c r="O639" s="317"/>
      <c r="P639" s="317"/>
      <c r="Q639" s="317"/>
      <c r="R639" s="317"/>
      <c r="S639" s="317"/>
      <c r="T639" s="317"/>
      <c r="U639" s="317"/>
      <c r="V639" s="317"/>
      <c r="W639" s="317"/>
      <c r="X639" s="317"/>
      <c r="Y639" s="317"/>
      <c r="Z639" s="317"/>
    </row>
    <row r="640" spans="1:26" ht="16" x14ac:dyDescent="0.2">
      <c r="A640" s="317"/>
      <c r="B640" s="317"/>
      <c r="C640" s="317"/>
      <c r="D640" s="317"/>
      <c r="E640" s="317"/>
      <c r="F640" s="317"/>
      <c r="G640" s="317"/>
      <c r="H640" s="317"/>
      <c r="I640" s="317"/>
      <c r="J640" s="317"/>
      <c r="K640" s="317"/>
      <c r="L640" s="317"/>
      <c r="M640" s="317"/>
      <c r="N640" s="317"/>
      <c r="O640" s="317"/>
      <c r="P640" s="317"/>
      <c r="Q640" s="317"/>
      <c r="R640" s="317"/>
      <c r="S640" s="317"/>
      <c r="T640" s="317"/>
      <c r="U640" s="317"/>
      <c r="V640" s="317"/>
      <c r="W640" s="317"/>
      <c r="X640" s="317"/>
      <c r="Y640" s="317"/>
      <c r="Z640" s="317"/>
    </row>
    <row r="641" spans="1:26" ht="16" x14ac:dyDescent="0.2">
      <c r="A641" s="317"/>
      <c r="B641" s="317"/>
      <c r="C641" s="317"/>
      <c r="D641" s="317"/>
      <c r="E641" s="317"/>
      <c r="F641" s="317"/>
      <c r="G641" s="317"/>
      <c r="H641" s="317"/>
      <c r="I641" s="317"/>
      <c r="J641" s="317"/>
      <c r="K641" s="317"/>
      <c r="L641" s="317"/>
      <c r="M641" s="317"/>
      <c r="N641" s="317"/>
      <c r="O641" s="317"/>
      <c r="P641" s="317"/>
      <c r="Q641" s="317"/>
      <c r="R641" s="317"/>
      <c r="S641" s="317"/>
      <c r="T641" s="317"/>
      <c r="U641" s="317"/>
      <c r="V641" s="317"/>
      <c r="W641" s="317"/>
      <c r="X641" s="317"/>
      <c r="Y641" s="317"/>
      <c r="Z641" s="317"/>
    </row>
    <row r="642" spans="1:26" ht="16" x14ac:dyDescent="0.2">
      <c r="A642" s="317"/>
      <c r="B642" s="317"/>
      <c r="C642" s="317"/>
      <c r="D642" s="317"/>
      <c r="E642" s="317"/>
      <c r="F642" s="317"/>
      <c r="G642" s="317"/>
      <c r="H642" s="317"/>
      <c r="I642" s="317"/>
      <c r="J642" s="317"/>
      <c r="K642" s="317"/>
      <c r="L642" s="317"/>
      <c r="M642" s="317"/>
      <c r="N642" s="317"/>
      <c r="O642" s="317"/>
      <c r="P642" s="317"/>
      <c r="Q642" s="317"/>
      <c r="R642" s="317"/>
      <c r="S642" s="317"/>
      <c r="T642" s="317"/>
      <c r="U642" s="317"/>
      <c r="V642" s="317"/>
      <c r="W642" s="317"/>
      <c r="X642" s="317"/>
      <c r="Y642" s="317"/>
      <c r="Z642" s="317"/>
    </row>
    <row r="643" spans="1:26" ht="16" x14ac:dyDescent="0.2">
      <c r="A643" s="317"/>
      <c r="B643" s="317"/>
      <c r="C643" s="317"/>
      <c r="D643" s="317"/>
      <c r="E643" s="317"/>
      <c r="F643" s="317"/>
      <c r="G643" s="317"/>
      <c r="H643" s="317"/>
      <c r="I643" s="317"/>
      <c r="J643" s="317"/>
      <c r="K643" s="317"/>
      <c r="L643" s="317"/>
      <c r="M643" s="317"/>
      <c r="N643" s="317"/>
      <c r="O643" s="317"/>
      <c r="P643" s="317"/>
      <c r="Q643" s="317"/>
      <c r="R643" s="317"/>
      <c r="S643" s="317"/>
      <c r="T643" s="317"/>
      <c r="U643" s="317"/>
      <c r="V643" s="317"/>
      <c r="W643" s="317"/>
      <c r="X643" s="317"/>
      <c r="Y643" s="317"/>
      <c r="Z643" s="317"/>
    </row>
    <row r="644" spans="1:26" ht="16" x14ac:dyDescent="0.2">
      <c r="A644" s="317"/>
      <c r="B644" s="317"/>
      <c r="C644" s="317"/>
      <c r="D644" s="317"/>
      <c r="E644" s="317"/>
      <c r="F644" s="317"/>
      <c r="G644" s="317"/>
      <c r="H644" s="317"/>
      <c r="I644" s="317"/>
      <c r="J644" s="317"/>
      <c r="K644" s="317"/>
      <c r="L644" s="317"/>
      <c r="M644" s="317"/>
      <c r="N644" s="317"/>
      <c r="O644" s="317"/>
      <c r="P644" s="317"/>
      <c r="Q644" s="317"/>
      <c r="R644" s="317"/>
      <c r="S644" s="317"/>
      <c r="T644" s="317"/>
      <c r="U644" s="317"/>
      <c r="V644" s="317"/>
      <c r="W644" s="317"/>
      <c r="X644" s="317"/>
      <c r="Y644" s="317"/>
      <c r="Z644" s="317"/>
    </row>
    <row r="645" spans="1:26" ht="16" x14ac:dyDescent="0.2">
      <c r="A645" s="317"/>
      <c r="B645" s="317"/>
      <c r="C645" s="317"/>
      <c r="D645" s="317"/>
      <c r="E645" s="317"/>
      <c r="F645" s="317"/>
      <c r="G645" s="317"/>
      <c r="H645" s="317"/>
      <c r="I645" s="317"/>
      <c r="J645" s="317"/>
      <c r="K645" s="317"/>
      <c r="L645" s="317"/>
      <c r="M645" s="317"/>
      <c r="N645" s="317"/>
      <c r="O645" s="317"/>
      <c r="P645" s="317"/>
      <c r="Q645" s="317"/>
      <c r="R645" s="317"/>
      <c r="S645" s="317"/>
      <c r="T645" s="317"/>
      <c r="U645" s="317"/>
      <c r="V645" s="317"/>
      <c r="W645" s="317"/>
      <c r="X645" s="317"/>
      <c r="Y645" s="317"/>
      <c r="Z645" s="317"/>
    </row>
    <row r="646" spans="1:26" ht="16" x14ac:dyDescent="0.2">
      <c r="A646" s="317"/>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row>
    <row r="647" spans="1:26" ht="16" x14ac:dyDescent="0.2">
      <c r="A647" s="317"/>
      <c r="B647" s="317"/>
      <c r="C647" s="317"/>
      <c r="D647" s="317"/>
      <c r="E647" s="317"/>
      <c r="F647" s="317"/>
      <c r="G647" s="317"/>
      <c r="H647" s="317"/>
      <c r="I647" s="317"/>
      <c r="J647" s="317"/>
      <c r="K647" s="317"/>
      <c r="L647" s="317"/>
      <c r="M647" s="317"/>
      <c r="N647" s="317"/>
      <c r="O647" s="317"/>
      <c r="P647" s="317"/>
      <c r="Q647" s="317"/>
      <c r="R647" s="317"/>
      <c r="S647" s="317"/>
      <c r="T647" s="317"/>
      <c r="U647" s="317"/>
      <c r="V647" s="317"/>
      <c r="W647" s="317"/>
      <c r="X647" s="317"/>
      <c r="Y647" s="317"/>
      <c r="Z647" s="317"/>
    </row>
    <row r="648" spans="1:26" ht="16" x14ac:dyDescent="0.2">
      <c r="A648" s="317"/>
      <c r="B648" s="317"/>
      <c r="C648" s="317"/>
      <c r="D648" s="317"/>
      <c r="E648" s="317"/>
      <c r="F648" s="317"/>
      <c r="G648" s="317"/>
      <c r="H648" s="317"/>
      <c r="I648" s="317"/>
      <c r="J648" s="317"/>
      <c r="K648" s="317"/>
      <c r="L648" s="317"/>
      <c r="M648" s="317"/>
      <c r="N648" s="317"/>
      <c r="O648" s="317"/>
      <c r="P648" s="317"/>
      <c r="Q648" s="317"/>
      <c r="R648" s="317"/>
      <c r="S648" s="317"/>
      <c r="T648" s="317"/>
      <c r="U648" s="317"/>
      <c r="V648" s="317"/>
      <c r="W648" s="317"/>
      <c r="X648" s="317"/>
      <c r="Y648" s="317"/>
      <c r="Z648" s="317"/>
    </row>
    <row r="649" spans="1:26" ht="16" x14ac:dyDescent="0.2">
      <c r="A649" s="317"/>
      <c r="B649" s="317"/>
      <c r="C649" s="317"/>
      <c r="D649" s="317"/>
      <c r="E649" s="317"/>
      <c r="F649" s="317"/>
      <c r="G649" s="317"/>
      <c r="H649" s="317"/>
      <c r="I649" s="317"/>
      <c r="J649" s="317"/>
      <c r="K649" s="317"/>
      <c r="L649" s="317"/>
      <c r="M649" s="317"/>
      <c r="N649" s="317"/>
      <c r="O649" s="317"/>
      <c r="P649" s="317"/>
      <c r="Q649" s="317"/>
      <c r="R649" s="317"/>
      <c r="S649" s="317"/>
      <c r="T649" s="317"/>
      <c r="U649" s="317"/>
      <c r="V649" s="317"/>
      <c r="W649" s="317"/>
      <c r="X649" s="317"/>
      <c r="Y649" s="317"/>
      <c r="Z649" s="317"/>
    </row>
    <row r="650" spans="1:26" ht="16" x14ac:dyDescent="0.2">
      <c r="A650" s="317"/>
      <c r="B650" s="317"/>
      <c r="C650" s="317"/>
      <c r="D650" s="317"/>
      <c r="E650" s="317"/>
      <c r="F650" s="317"/>
      <c r="G650" s="317"/>
      <c r="H650" s="317"/>
      <c r="I650" s="317"/>
      <c r="J650" s="317"/>
      <c r="K650" s="317"/>
      <c r="L650" s="317"/>
      <c r="M650" s="317"/>
      <c r="N650" s="317"/>
      <c r="O650" s="317"/>
      <c r="P650" s="317"/>
      <c r="Q650" s="317"/>
      <c r="R650" s="317"/>
      <c r="S650" s="317"/>
      <c r="T650" s="317"/>
      <c r="U650" s="317"/>
      <c r="V650" s="317"/>
      <c r="W650" s="317"/>
      <c r="X650" s="317"/>
      <c r="Y650" s="317"/>
      <c r="Z650" s="317"/>
    </row>
    <row r="651" spans="1:26" ht="16" x14ac:dyDescent="0.2">
      <c r="A651" s="317"/>
      <c r="B651" s="317"/>
      <c r="C651" s="317"/>
      <c r="D651" s="317"/>
      <c r="E651" s="317"/>
      <c r="F651" s="317"/>
      <c r="G651" s="317"/>
      <c r="H651" s="317"/>
      <c r="I651" s="317"/>
      <c r="J651" s="317"/>
      <c r="K651" s="317"/>
      <c r="L651" s="317"/>
      <c r="M651" s="317"/>
      <c r="N651" s="317"/>
      <c r="O651" s="317"/>
      <c r="P651" s="317"/>
      <c r="Q651" s="317"/>
      <c r="R651" s="317"/>
      <c r="S651" s="317"/>
      <c r="T651" s="317"/>
      <c r="U651" s="317"/>
      <c r="V651" s="317"/>
      <c r="W651" s="317"/>
      <c r="X651" s="317"/>
      <c r="Y651" s="317"/>
      <c r="Z651" s="317"/>
    </row>
    <row r="652" spans="1:26" ht="16" x14ac:dyDescent="0.2">
      <c r="A652" s="317"/>
      <c r="B652" s="317"/>
      <c r="C652" s="317"/>
      <c r="D652" s="317"/>
      <c r="E652" s="317"/>
      <c r="F652" s="317"/>
      <c r="G652" s="317"/>
      <c r="H652" s="317"/>
      <c r="I652" s="317"/>
      <c r="J652" s="317"/>
      <c r="K652" s="317"/>
      <c r="L652" s="317"/>
      <c r="M652" s="317"/>
      <c r="N652" s="317"/>
      <c r="O652" s="317"/>
      <c r="P652" s="317"/>
      <c r="Q652" s="317"/>
      <c r="R652" s="317"/>
      <c r="S652" s="317"/>
      <c r="T652" s="317"/>
      <c r="U652" s="317"/>
      <c r="V652" s="317"/>
      <c r="W652" s="317"/>
      <c r="X652" s="317"/>
      <c r="Y652" s="317"/>
      <c r="Z652" s="317"/>
    </row>
    <row r="653" spans="1:26" ht="16" x14ac:dyDescent="0.2">
      <c r="A653" s="317"/>
      <c r="B653" s="317"/>
      <c r="C653" s="317"/>
      <c r="D653" s="317"/>
      <c r="E653" s="317"/>
      <c r="F653" s="317"/>
      <c r="G653" s="317"/>
      <c r="H653" s="317"/>
      <c r="I653" s="317"/>
      <c r="J653" s="317"/>
      <c r="K653" s="317"/>
      <c r="L653" s="317"/>
      <c r="M653" s="317"/>
      <c r="N653" s="317"/>
      <c r="O653" s="317"/>
      <c r="P653" s="317"/>
      <c r="Q653" s="317"/>
      <c r="R653" s="317"/>
      <c r="S653" s="317"/>
      <c r="T653" s="317"/>
      <c r="U653" s="317"/>
      <c r="V653" s="317"/>
      <c r="W653" s="317"/>
      <c r="X653" s="317"/>
      <c r="Y653" s="317"/>
      <c r="Z653" s="317"/>
    </row>
    <row r="654" spans="1:26" ht="16" x14ac:dyDescent="0.2">
      <c r="A654" s="317"/>
      <c r="B654" s="317"/>
      <c r="C654" s="317"/>
      <c r="D654" s="317"/>
      <c r="E654" s="317"/>
      <c r="F654" s="317"/>
      <c r="G654" s="317"/>
      <c r="H654" s="317"/>
      <c r="I654" s="317"/>
      <c r="J654" s="317"/>
      <c r="K654" s="317"/>
      <c r="L654" s="317"/>
      <c r="M654" s="317"/>
      <c r="N654" s="317"/>
      <c r="O654" s="317"/>
      <c r="P654" s="317"/>
      <c r="Q654" s="317"/>
      <c r="R654" s="317"/>
      <c r="S654" s="317"/>
      <c r="T654" s="317"/>
      <c r="U654" s="317"/>
      <c r="V654" s="317"/>
      <c r="W654" s="317"/>
      <c r="X654" s="317"/>
      <c r="Y654" s="317"/>
      <c r="Z654" s="317"/>
    </row>
    <row r="655" spans="1:26" ht="16" x14ac:dyDescent="0.2">
      <c r="A655" s="317"/>
      <c r="B655" s="317"/>
      <c r="C655" s="317"/>
      <c r="D655" s="317"/>
      <c r="E655" s="317"/>
      <c r="F655" s="317"/>
      <c r="G655" s="317"/>
      <c r="H655" s="317"/>
      <c r="I655" s="317"/>
      <c r="J655" s="317"/>
      <c r="K655" s="317"/>
      <c r="L655" s="317"/>
      <c r="M655" s="317"/>
      <c r="N655" s="317"/>
      <c r="O655" s="317"/>
      <c r="P655" s="317"/>
      <c r="Q655" s="317"/>
      <c r="R655" s="317"/>
      <c r="S655" s="317"/>
      <c r="T655" s="317"/>
      <c r="U655" s="317"/>
      <c r="V655" s="317"/>
      <c r="W655" s="317"/>
      <c r="X655" s="317"/>
      <c r="Y655" s="317"/>
      <c r="Z655" s="317"/>
    </row>
    <row r="656" spans="1:26" ht="16" x14ac:dyDescent="0.2">
      <c r="A656" s="317"/>
      <c r="B656" s="317"/>
      <c r="C656" s="317"/>
      <c r="D656" s="317"/>
      <c r="E656" s="317"/>
      <c r="F656" s="317"/>
      <c r="G656" s="317"/>
      <c r="H656" s="317"/>
      <c r="I656" s="317"/>
      <c r="J656" s="317"/>
      <c r="K656" s="317"/>
      <c r="L656" s="317"/>
      <c r="M656" s="317"/>
      <c r="N656" s="317"/>
      <c r="O656" s="317"/>
      <c r="P656" s="317"/>
      <c r="Q656" s="317"/>
      <c r="R656" s="317"/>
      <c r="S656" s="317"/>
      <c r="T656" s="317"/>
      <c r="U656" s="317"/>
      <c r="V656" s="317"/>
      <c r="W656" s="317"/>
      <c r="X656" s="317"/>
      <c r="Y656" s="317"/>
      <c r="Z656" s="317"/>
    </row>
    <row r="657" spans="1:26" ht="16" x14ac:dyDescent="0.2">
      <c r="A657" s="317"/>
      <c r="B657" s="317"/>
      <c r="C657" s="317"/>
      <c r="D657" s="317"/>
      <c r="E657" s="317"/>
      <c r="F657" s="317"/>
      <c r="G657" s="317"/>
      <c r="H657" s="317"/>
      <c r="I657" s="317"/>
      <c r="J657" s="317"/>
      <c r="K657" s="317"/>
      <c r="L657" s="317"/>
      <c r="M657" s="317"/>
      <c r="N657" s="317"/>
      <c r="O657" s="317"/>
      <c r="P657" s="317"/>
      <c r="Q657" s="317"/>
      <c r="R657" s="317"/>
      <c r="S657" s="317"/>
      <c r="T657" s="317"/>
      <c r="U657" s="317"/>
      <c r="V657" s="317"/>
      <c r="W657" s="317"/>
      <c r="X657" s="317"/>
      <c r="Y657" s="317"/>
      <c r="Z657" s="317"/>
    </row>
    <row r="658" spans="1:26" ht="16" x14ac:dyDescent="0.2">
      <c r="A658" s="317"/>
      <c r="B658" s="317"/>
      <c r="C658" s="317"/>
      <c r="D658" s="317"/>
      <c r="E658" s="317"/>
      <c r="F658" s="317"/>
      <c r="G658" s="317"/>
      <c r="H658" s="317"/>
      <c r="I658" s="317"/>
      <c r="J658" s="317"/>
      <c r="K658" s="317"/>
      <c r="L658" s="317"/>
      <c r="M658" s="317"/>
      <c r="N658" s="317"/>
      <c r="O658" s="317"/>
      <c r="P658" s="317"/>
      <c r="Q658" s="317"/>
      <c r="R658" s="317"/>
      <c r="S658" s="317"/>
      <c r="T658" s="317"/>
      <c r="U658" s="317"/>
      <c r="V658" s="317"/>
      <c r="W658" s="317"/>
      <c r="X658" s="317"/>
      <c r="Y658" s="317"/>
      <c r="Z658" s="317"/>
    </row>
    <row r="659" spans="1:26" ht="16" x14ac:dyDescent="0.2">
      <c r="A659" s="317"/>
      <c r="B659" s="317"/>
      <c r="C659" s="317"/>
      <c r="D659" s="317"/>
      <c r="E659" s="317"/>
      <c r="F659" s="317"/>
      <c r="G659" s="317"/>
      <c r="H659" s="317"/>
      <c r="I659" s="317"/>
      <c r="J659" s="317"/>
      <c r="K659" s="317"/>
      <c r="L659" s="317"/>
      <c r="M659" s="317"/>
      <c r="N659" s="317"/>
      <c r="O659" s="317"/>
      <c r="P659" s="317"/>
      <c r="Q659" s="317"/>
      <c r="R659" s="317"/>
      <c r="S659" s="317"/>
      <c r="T659" s="317"/>
      <c r="U659" s="317"/>
      <c r="V659" s="317"/>
      <c r="W659" s="317"/>
      <c r="X659" s="317"/>
      <c r="Y659" s="317"/>
      <c r="Z659" s="317"/>
    </row>
    <row r="660" spans="1:26" ht="16" x14ac:dyDescent="0.2">
      <c r="A660" s="317"/>
      <c r="B660" s="317"/>
      <c r="C660" s="317"/>
      <c r="D660" s="317"/>
      <c r="E660" s="317"/>
      <c r="F660" s="317"/>
      <c r="G660" s="317"/>
      <c r="H660" s="317"/>
      <c r="I660" s="317"/>
      <c r="J660" s="317"/>
      <c r="K660" s="317"/>
      <c r="L660" s="317"/>
      <c r="M660" s="317"/>
      <c r="N660" s="317"/>
      <c r="O660" s="317"/>
      <c r="P660" s="317"/>
      <c r="Q660" s="317"/>
      <c r="R660" s="317"/>
      <c r="S660" s="317"/>
      <c r="T660" s="317"/>
      <c r="U660" s="317"/>
      <c r="V660" s="317"/>
      <c r="W660" s="317"/>
      <c r="X660" s="317"/>
      <c r="Y660" s="317"/>
      <c r="Z660" s="317"/>
    </row>
    <row r="661" spans="1:26" ht="16" x14ac:dyDescent="0.2">
      <c r="A661" s="317"/>
      <c r="B661" s="317"/>
      <c r="C661" s="317"/>
      <c r="D661" s="317"/>
      <c r="E661" s="317"/>
      <c r="F661" s="317"/>
      <c r="G661" s="317"/>
      <c r="H661" s="317"/>
      <c r="I661" s="317"/>
      <c r="J661" s="317"/>
      <c r="K661" s="317"/>
      <c r="L661" s="317"/>
      <c r="M661" s="317"/>
      <c r="N661" s="317"/>
      <c r="O661" s="317"/>
      <c r="P661" s="317"/>
      <c r="Q661" s="317"/>
      <c r="R661" s="317"/>
      <c r="S661" s="317"/>
      <c r="T661" s="317"/>
      <c r="U661" s="317"/>
      <c r="V661" s="317"/>
      <c r="W661" s="317"/>
      <c r="X661" s="317"/>
      <c r="Y661" s="317"/>
      <c r="Z661" s="317"/>
    </row>
    <row r="662" spans="1:26" ht="16" x14ac:dyDescent="0.2">
      <c r="A662" s="317"/>
      <c r="B662" s="317"/>
      <c r="C662" s="317"/>
      <c r="D662" s="317"/>
      <c r="E662" s="317"/>
      <c r="F662" s="317"/>
      <c r="G662" s="317"/>
      <c r="H662" s="317"/>
      <c r="I662" s="317"/>
      <c r="J662" s="317"/>
      <c r="K662" s="317"/>
      <c r="L662" s="317"/>
      <c r="M662" s="317"/>
      <c r="N662" s="317"/>
      <c r="O662" s="317"/>
      <c r="P662" s="317"/>
      <c r="Q662" s="317"/>
      <c r="R662" s="317"/>
      <c r="S662" s="317"/>
      <c r="T662" s="317"/>
      <c r="U662" s="317"/>
      <c r="V662" s="317"/>
      <c r="W662" s="317"/>
      <c r="X662" s="317"/>
      <c r="Y662" s="317"/>
      <c r="Z662" s="317"/>
    </row>
    <row r="663" spans="1:26" ht="16" x14ac:dyDescent="0.2">
      <c r="A663" s="317"/>
      <c r="B663" s="317"/>
      <c r="C663" s="317"/>
      <c r="D663" s="317"/>
      <c r="E663" s="317"/>
      <c r="F663" s="317"/>
      <c r="G663" s="317"/>
      <c r="H663" s="317"/>
      <c r="I663" s="317"/>
      <c r="J663" s="317"/>
      <c r="K663" s="317"/>
      <c r="L663" s="317"/>
      <c r="M663" s="317"/>
      <c r="N663" s="317"/>
      <c r="O663" s="317"/>
      <c r="P663" s="317"/>
      <c r="Q663" s="317"/>
      <c r="R663" s="317"/>
      <c r="S663" s="317"/>
      <c r="T663" s="317"/>
      <c r="U663" s="317"/>
      <c r="V663" s="317"/>
      <c r="W663" s="317"/>
      <c r="X663" s="317"/>
      <c r="Y663" s="317"/>
      <c r="Z663" s="317"/>
    </row>
    <row r="664" spans="1:26" ht="16" x14ac:dyDescent="0.2">
      <c r="A664" s="317"/>
      <c r="B664" s="317"/>
      <c r="C664" s="317"/>
      <c r="D664" s="317"/>
      <c r="E664" s="317"/>
      <c r="F664" s="317"/>
      <c r="G664" s="317"/>
      <c r="H664" s="317"/>
      <c r="I664" s="317"/>
      <c r="J664" s="317"/>
      <c r="K664" s="317"/>
      <c r="L664" s="317"/>
      <c r="M664" s="317"/>
      <c r="N664" s="317"/>
      <c r="O664" s="317"/>
      <c r="P664" s="317"/>
      <c r="Q664" s="317"/>
      <c r="R664" s="317"/>
      <c r="S664" s="317"/>
      <c r="T664" s="317"/>
      <c r="U664" s="317"/>
      <c r="V664" s="317"/>
      <c r="W664" s="317"/>
      <c r="X664" s="317"/>
      <c r="Y664" s="317"/>
      <c r="Z664" s="317"/>
    </row>
    <row r="665" spans="1:26" ht="16" x14ac:dyDescent="0.2">
      <c r="A665" s="317"/>
      <c r="B665" s="317"/>
      <c r="C665" s="317"/>
      <c r="D665" s="317"/>
      <c r="E665" s="317"/>
      <c r="F665" s="317"/>
      <c r="G665" s="317"/>
      <c r="H665" s="317"/>
      <c r="I665" s="317"/>
      <c r="J665" s="317"/>
      <c r="K665" s="317"/>
      <c r="L665" s="317"/>
      <c r="M665" s="317"/>
      <c r="N665" s="317"/>
      <c r="O665" s="317"/>
      <c r="P665" s="317"/>
      <c r="Q665" s="317"/>
      <c r="R665" s="317"/>
      <c r="S665" s="317"/>
      <c r="T665" s="317"/>
      <c r="U665" s="317"/>
      <c r="V665" s="317"/>
      <c r="W665" s="317"/>
      <c r="X665" s="317"/>
      <c r="Y665" s="317"/>
      <c r="Z665" s="317"/>
    </row>
    <row r="666" spans="1:26" ht="16" x14ac:dyDescent="0.2">
      <c r="A666" s="317"/>
      <c r="B666" s="317"/>
      <c r="C666" s="317"/>
      <c r="D666" s="317"/>
      <c r="E666" s="317"/>
      <c r="F666" s="317"/>
      <c r="G666" s="317"/>
      <c r="H666" s="317"/>
      <c r="I666" s="317"/>
      <c r="J666" s="317"/>
      <c r="K666" s="317"/>
      <c r="L666" s="317"/>
      <c r="M666" s="317"/>
      <c r="N666" s="317"/>
      <c r="O666" s="317"/>
      <c r="P666" s="317"/>
      <c r="Q666" s="317"/>
      <c r="R666" s="317"/>
      <c r="S666" s="317"/>
      <c r="T666" s="317"/>
      <c r="U666" s="317"/>
      <c r="V666" s="317"/>
      <c r="W666" s="317"/>
      <c r="X666" s="317"/>
      <c r="Y666" s="317"/>
      <c r="Z666" s="317"/>
    </row>
    <row r="667" spans="1:26" ht="16" x14ac:dyDescent="0.2">
      <c r="A667" s="317"/>
      <c r="B667" s="317"/>
      <c r="C667" s="317"/>
      <c r="D667" s="317"/>
      <c r="E667" s="317"/>
      <c r="F667" s="317"/>
      <c r="G667" s="317"/>
      <c r="H667" s="317"/>
      <c r="I667" s="317"/>
      <c r="J667" s="317"/>
      <c r="K667" s="317"/>
      <c r="L667" s="317"/>
      <c r="M667" s="317"/>
      <c r="N667" s="317"/>
      <c r="O667" s="317"/>
      <c r="P667" s="317"/>
      <c r="Q667" s="317"/>
      <c r="R667" s="317"/>
      <c r="S667" s="317"/>
      <c r="T667" s="317"/>
      <c r="U667" s="317"/>
      <c r="V667" s="317"/>
      <c r="W667" s="317"/>
      <c r="X667" s="317"/>
      <c r="Y667" s="317"/>
      <c r="Z667" s="317"/>
    </row>
    <row r="668" spans="1:26" ht="16" x14ac:dyDescent="0.2">
      <c r="A668" s="317"/>
      <c r="B668" s="317"/>
      <c r="C668" s="317"/>
      <c r="D668" s="317"/>
      <c r="E668" s="317"/>
      <c r="F668" s="317"/>
      <c r="G668" s="317"/>
      <c r="H668" s="317"/>
      <c r="I668" s="317"/>
      <c r="J668" s="317"/>
      <c r="K668" s="317"/>
      <c r="L668" s="317"/>
      <c r="M668" s="317"/>
      <c r="N668" s="317"/>
      <c r="O668" s="317"/>
      <c r="P668" s="317"/>
      <c r="Q668" s="317"/>
      <c r="R668" s="317"/>
      <c r="S668" s="317"/>
      <c r="T668" s="317"/>
      <c r="U668" s="317"/>
      <c r="V668" s="317"/>
      <c r="W668" s="317"/>
      <c r="X668" s="317"/>
      <c r="Y668" s="317"/>
      <c r="Z668" s="317"/>
    </row>
    <row r="669" spans="1:26" ht="16" x14ac:dyDescent="0.2">
      <c r="A669" s="317"/>
      <c r="B669" s="317"/>
      <c r="C669" s="317"/>
      <c r="D669" s="317"/>
      <c r="E669" s="317"/>
      <c r="F669" s="317"/>
      <c r="G669" s="317"/>
      <c r="H669" s="317"/>
      <c r="I669" s="317"/>
      <c r="J669" s="317"/>
      <c r="K669" s="317"/>
      <c r="L669" s="317"/>
      <c r="M669" s="317"/>
      <c r="N669" s="317"/>
      <c r="O669" s="317"/>
      <c r="P669" s="317"/>
      <c r="Q669" s="317"/>
      <c r="R669" s="317"/>
      <c r="S669" s="317"/>
      <c r="T669" s="317"/>
      <c r="U669" s="317"/>
      <c r="V669" s="317"/>
      <c r="W669" s="317"/>
      <c r="X669" s="317"/>
      <c r="Y669" s="317"/>
      <c r="Z669" s="317"/>
    </row>
    <row r="670" spans="1:26" ht="16" x14ac:dyDescent="0.2">
      <c r="A670" s="317"/>
      <c r="B670" s="317"/>
      <c r="C670" s="317"/>
      <c r="D670" s="317"/>
      <c r="E670" s="317"/>
      <c r="F670" s="317"/>
      <c r="G670" s="317"/>
      <c r="H670" s="317"/>
      <c r="I670" s="317"/>
      <c r="J670" s="317"/>
      <c r="K670" s="317"/>
      <c r="L670" s="317"/>
      <c r="M670" s="317"/>
      <c r="N670" s="317"/>
      <c r="O670" s="317"/>
      <c r="P670" s="317"/>
      <c r="Q670" s="317"/>
      <c r="R670" s="317"/>
      <c r="S670" s="317"/>
      <c r="T670" s="317"/>
      <c r="U670" s="317"/>
      <c r="V670" s="317"/>
      <c r="W670" s="317"/>
      <c r="X670" s="317"/>
      <c r="Y670" s="317"/>
      <c r="Z670" s="317"/>
    </row>
    <row r="671" spans="1:26" ht="16" x14ac:dyDescent="0.2">
      <c r="A671" s="317"/>
      <c r="B671" s="317"/>
      <c r="C671" s="317"/>
      <c r="D671" s="317"/>
      <c r="E671" s="317"/>
      <c r="F671" s="317"/>
      <c r="G671" s="317"/>
      <c r="H671" s="317"/>
      <c r="I671" s="317"/>
      <c r="J671" s="317"/>
      <c r="K671" s="317"/>
      <c r="L671" s="317"/>
      <c r="M671" s="317"/>
      <c r="N671" s="317"/>
      <c r="O671" s="317"/>
      <c r="P671" s="317"/>
      <c r="Q671" s="317"/>
      <c r="R671" s="317"/>
      <c r="S671" s="317"/>
      <c r="T671" s="317"/>
      <c r="U671" s="317"/>
      <c r="V671" s="317"/>
      <c r="W671" s="317"/>
      <c r="X671" s="317"/>
      <c r="Y671" s="317"/>
      <c r="Z671" s="317"/>
    </row>
    <row r="672" spans="1:26" ht="16" x14ac:dyDescent="0.2">
      <c r="A672" s="317"/>
      <c r="B672" s="317"/>
      <c r="C672" s="317"/>
      <c r="D672" s="317"/>
      <c r="E672" s="317"/>
      <c r="F672" s="317"/>
      <c r="G672" s="317"/>
      <c r="H672" s="317"/>
      <c r="I672" s="317"/>
      <c r="J672" s="317"/>
      <c r="K672" s="317"/>
      <c r="L672" s="317"/>
      <c r="M672" s="317"/>
      <c r="N672" s="317"/>
      <c r="O672" s="317"/>
      <c r="P672" s="317"/>
      <c r="Q672" s="317"/>
      <c r="R672" s="317"/>
      <c r="S672" s="317"/>
      <c r="T672" s="317"/>
      <c r="U672" s="317"/>
      <c r="V672" s="317"/>
      <c r="W672" s="317"/>
      <c r="X672" s="317"/>
      <c r="Y672" s="317"/>
      <c r="Z672" s="317"/>
    </row>
    <row r="673" spans="1:26" ht="16" x14ac:dyDescent="0.2">
      <c r="A673" s="317"/>
      <c r="B673" s="317"/>
      <c r="C673" s="317"/>
      <c r="D673" s="317"/>
      <c r="E673" s="317"/>
      <c r="F673" s="317"/>
      <c r="G673" s="317"/>
      <c r="H673" s="317"/>
      <c r="I673" s="317"/>
      <c r="J673" s="317"/>
      <c r="K673" s="317"/>
      <c r="L673" s="317"/>
      <c r="M673" s="317"/>
      <c r="N673" s="317"/>
      <c r="O673" s="317"/>
      <c r="P673" s="317"/>
      <c r="Q673" s="317"/>
      <c r="R673" s="317"/>
      <c r="S673" s="317"/>
      <c r="T673" s="317"/>
      <c r="U673" s="317"/>
      <c r="V673" s="317"/>
      <c r="W673" s="317"/>
      <c r="X673" s="317"/>
      <c r="Y673" s="317"/>
      <c r="Z673" s="317"/>
    </row>
    <row r="674" spans="1:26" ht="16" x14ac:dyDescent="0.2">
      <c r="A674" s="317"/>
      <c r="B674" s="317"/>
      <c r="C674" s="317"/>
      <c r="D674" s="317"/>
      <c r="E674" s="317"/>
      <c r="F674" s="317"/>
      <c r="G674" s="317"/>
      <c r="H674" s="317"/>
      <c r="I674" s="317"/>
      <c r="J674" s="317"/>
      <c r="K674" s="317"/>
      <c r="L674" s="317"/>
      <c r="M674" s="317"/>
      <c r="N674" s="317"/>
      <c r="O674" s="317"/>
      <c r="P674" s="317"/>
      <c r="Q674" s="317"/>
      <c r="R674" s="317"/>
      <c r="S674" s="317"/>
      <c r="T674" s="317"/>
      <c r="U674" s="317"/>
      <c r="V674" s="317"/>
      <c r="W674" s="317"/>
      <c r="X674" s="317"/>
      <c r="Y674" s="317"/>
      <c r="Z674" s="317"/>
    </row>
    <row r="675" spans="1:26" ht="16" x14ac:dyDescent="0.2">
      <c r="A675" s="317"/>
      <c r="B675" s="317"/>
      <c r="C675" s="317"/>
      <c r="D675" s="317"/>
      <c r="E675" s="317"/>
      <c r="F675" s="317"/>
      <c r="G675" s="317"/>
      <c r="H675" s="317"/>
      <c r="I675" s="317"/>
      <c r="J675" s="317"/>
      <c r="K675" s="317"/>
      <c r="L675" s="317"/>
      <c r="M675" s="317"/>
      <c r="N675" s="317"/>
      <c r="O675" s="317"/>
      <c r="P675" s="317"/>
      <c r="Q675" s="317"/>
      <c r="R675" s="317"/>
      <c r="S675" s="317"/>
      <c r="T675" s="317"/>
      <c r="U675" s="317"/>
      <c r="V675" s="317"/>
      <c r="W675" s="317"/>
      <c r="X675" s="317"/>
      <c r="Y675" s="317"/>
      <c r="Z675" s="317"/>
    </row>
    <row r="676" spans="1:26" ht="16" x14ac:dyDescent="0.2">
      <c r="A676" s="317"/>
      <c r="B676" s="317"/>
      <c r="C676" s="317"/>
      <c r="D676" s="317"/>
      <c r="E676" s="317"/>
      <c r="F676" s="317"/>
      <c r="G676" s="317"/>
      <c r="H676" s="317"/>
      <c r="I676" s="317"/>
      <c r="J676" s="317"/>
      <c r="K676" s="317"/>
      <c r="L676" s="317"/>
      <c r="M676" s="317"/>
      <c r="N676" s="317"/>
      <c r="O676" s="317"/>
      <c r="P676" s="317"/>
      <c r="Q676" s="317"/>
      <c r="R676" s="317"/>
      <c r="S676" s="317"/>
      <c r="T676" s="317"/>
      <c r="U676" s="317"/>
      <c r="V676" s="317"/>
      <c r="W676" s="317"/>
      <c r="X676" s="317"/>
      <c r="Y676" s="317"/>
      <c r="Z676" s="317"/>
    </row>
    <row r="677" spans="1:26" ht="16" x14ac:dyDescent="0.2">
      <c r="A677" s="317"/>
      <c r="B677" s="317"/>
      <c r="C677" s="317"/>
      <c r="D677" s="317"/>
      <c r="E677" s="317"/>
      <c r="F677" s="317"/>
      <c r="G677" s="317"/>
      <c r="H677" s="317"/>
      <c r="I677" s="317"/>
      <c r="J677" s="317"/>
      <c r="K677" s="317"/>
      <c r="L677" s="317"/>
      <c r="M677" s="317"/>
      <c r="N677" s="317"/>
      <c r="O677" s="317"/>
      <c r="P677" s="317"/>
      <c r="Q677" s="317"/>
      <c r="R677" s="317"/>
      <c r="S677" s="317"/>
      <c r="T677" s="317"/>
      <c r="U677" s="317"/>
      <c r="V677" s="317"/>
      <c r="W677" s="317"/>
      <c r="X677" s="317"/>
      <c r="Y677" s="317"/>
      <c r="Z677" s="317"/>
    </row>
    <row r="678" spans="1:26" ht="16" x14ac:dyDescent="0.2">
      <c r="A678" s="317"/>
      <c r="B678" s="317"/>
      <c r="C678" s="317"/>
      <c r="D678" s="317"/>
      <c r="E678" s="317"/>
      <c r="F678" s="317"/>
      <c r="G678" s="317"/>
      <c r="H678" s="317"/>
      <c r="I678" s="317"/>
      <c r="J678" s="317"/>
      <c r="K678" s="317"/>
      <c r="L678" s="317"/>
      <c r="M678" s="317"/>
      <c r="N678" s="317"/>
      <c r="O678" s="317"/>
      <c r="P678" s="317"/>
      <c r="Q678" s="317"/>
      <c r="R678" s="317"/>
      <c r="S678" s="317"/>
      <c r="T678" s="317"/>
      <c r="U678" s="317"/>
      <c r="V678" s="317"/>
      <c r="W678" s="317"/>
      <c r="X678" s="317"/>
      <c r="Y678" s="317"/>
      <c r="Z678" s="317"/>
    </row>
    <row r="679" spans="1:26" ht="16" x14ac:dyDescent="0.2">
      <c r="A679" s="317"/>
      <c r="B679" s="317"/>
      <c r="C679" s="317"/>
      <c r="D679" s="317"/>
      <c r="E679" s="317"/>
      <c r="F679" s="317"/>
      <c r="G679" s="317"/>
      <c r="H679" s="317"/>
      <c r="I679" s="317"/>
      <c r="J679" s="317"/>
      <c r="K679" s="317"/>
      <c r="L679" s="317"/>
      <c r="M679" s="317"/>
      <c r="N679" s="317"/>
      <c r="O679" s="317"/>
      <c r="P679" s="317"/>
      <c r="Q679" s="317"/>
      <c r="R679" s="317"/>
      <c r="S679" s="317"/>
      <c r="T679" s="317"/>
      <c r="U679" s="317"/>
      <c r="V679" s="317"/>
      <c r="W679" s="317"/>
      <c r="X679" s="317"/>
      <c r="Y679" s="317"/>
      <c r="Z679" s="317"/>
    </row>
    <row r="680" spans="1:26" ht="16" x14ac:dyDescent="0.2">
      <c r="A680" s="317"/>
      <c r="B680" s="317"/>
      <c r="C680" s="317"/>
      <c r="D680" s="317"/>
      <c r="E680" s="317"/>
      <c r="F680" s="317"/>
      <c r="G680" s="317"/>
      <c r="H680" s="317"/>
      <c r="I680" s="317"/>
      <c r="J680" s="317"/>
      <c r="K680" s="317"/>
      <c r="L680" s="317"/>
      <c r="M680" s="317"/>
      <c r="N680" s="317"/>
      <c r="O680" s="317"/>
      <c r="P680" s="317"/>
      <c r="Q680" s="317"/>
      <c r="R680" s="317"/>
      <c r="S680" s="317"/>
      <c r="T680" s="317"/>
      <c r="U680" s="317"/>
      <c r="V680" s="317"/>
      <c r="W680" s="317"/>
      <c r="X680" s="317"/>
      <c r="Y680" s="317"/>
      <c r="Z680" s="317"/>
    </row>
    <row r="681" spans="1:26" ht="16" x14ac:dyDescent="0.2">
      <c r="A681" s="317"/>
      <c r="B681" s="317"/>
      <c r="C681" s="317"/>
      <c r="D681" s="317"/>
      <c r="E681" s="317"/>
      <c r="F681" s="317"/>
      <c r="G681" s="317"/>
      <c r="H681" s="317"/>
      <c r="I681" s="317"/>
      <c r="J681" s="317"/>
      <c r="K681" s="317"/>
      <c r="L681" s="317"/>
      <c r="M681" s="317"/>
      <c r="N681" s="317"/>
      <c r="O681" s="317"/>
      <c r="P681" s="317"/>
      <c r="Q681" s="317"/>
      <c r="R681" s="317"/>
      <c r="S681" s="317"/>
      <c r="T681" s="317"/>
      <c r="U681" s="317"/>
      <c r="V681" s="317"/>
      <c r="W681" s="317"/>
      <c r="X681" s="317"/>
      <c r="Y681" s="317"/>
      <c r="Z681" s="317"/>
    </row>
    <row r="682" spans="1:26" ht="16" x14ac:dyDescent="0.2">
      <c r="A682" s="317"/>
      <c r="B682" s="317"/>
      <c r="C682" s="317"/>
      <c r="D682" s="317"/>
      <c r="E682" s="317"/>
      <c r="F682" s="317"/>
      <c r="G682" s="317"/>
      <c r="H682" s="317"/>
      <c r="I682" s="317"/>
      <c r="J682" s="317"/>
      <c r="K682" s="317"/>
      <c r="L682" s="317"/>
      <c r="M682" s="317"/>
      <c r="N682" s="317"/>
      <c r="O682" s="317"/>
      <c r="P682" s="317"/>
      <c r="Q682" s="317"/>
      <c r="R682" s="317"/>
      <c r="S682" s="317"/>
      <c r="T682" s="317"/>
      <c r="U682" s="317"/>
      <c r="V682" s="317"/>
      <c r="W682" s="317"/>
      <c r="X682" s="317"/>
      <c r="Y682" s="317"/>
      <c r="Z682" s="317"/>
    </row>
    <row r="683" spans="1:26" ht="16" x14ac:dyDescent="0.2">
      <c r="A683" s="317"/>
      <c r="B683" s="317"/>
      <c r="C683" s="317"/>
      <c r="D683" s="317"/>
      <c r="E683" s="317"/>
      <c r="F683" s="317"/>
      <c r="G683" s="317"/>
      <c r="H683" s="317"/>
      <c r="I683" s="317"/>
      <c r="J683" s="317"/>
      <c r="K683" s="317"/>
      <c r="L683" s="317"/>
      <c r="M683" s="317"/>
      <c r="N683" s="317"/>
      <c r="O683" s="317"/>
      <c r="P683" s="317"/>
      <c r="Q683" s="317"/>
      <c r="R683" s="317"/>
      <c r="S683" s="317"/>
      <c r="T683" s="317"/>
      <c r="U683" s="317"/>
      <c r="V683" s="317"/>
      <c r="W683" s="317"/>
      <c r="X683" s="317"/>
      <c r="Y683" s="317"/>
      <c r="Z683" s="317"/>
    </row>
    <row r="684" spans="1:26" ht="16" x14ac:dyDescent="0.2">
      <c r="A684" s="317"/>
      <c r="B684" s="317"/>
      <c r="C684" s="317"/>
      <c r="D684" s="317"/>
      <c r="E684" s="317"/>
      <c r="F684" s="317"/>
      <c r="G684" s="317"/>
      <c r="H684" s="317"/>
      <c r="I684" s="317"/>
      <c r="J684" s="317"/>
      <c r="K684" s="317"/>
      <c r="L684" s="317"/>
      <c r="M684" s="317"/>
      <c r="N684" s="317"/>
      <c r="O684" s="317"/>
      <c r="P684" s="317"/>
      <c r="Q684" s="317"/>
      <c r="R684" s="317"/>
      <c r="S684" s="317"/>
      <c r="T684" s="317"/>
      <c r="U684" s="317"/>
      <c r="V684" s="317"/>
      <c r="W684" s="317"/>
      <c r="X684" s="317"/>
      <c r="Y684" s="317"/>
      <c r="Z684" s="317"/>
    </row>
    <row r="685" spans="1:26" ht="16" x14ac:dyDescent="0.2">
      <c r="A685" s="317"/>
      <c r="B685" s="317"/>
      <c r="C685" s="317"/>
      <c r="D685" s="317"/>
      <c r="E685" s="317"/>
      <c r="F685" s="317"/>
      <c r="G685" s="317"/>
      <c r="H685" s="317"/>
      <c r="I685" s="317"/>
      <c r="J685" s="317"/>
      <c r="K685" s="317"/>
      <c r="L685" s="317"/>
      <c r="M685" s="317"/>
      <c r="N685" s="317"/>
      <c r="O685" s="317"/>
      <c r="P685" s="317"/>
      <c r="Q685" s="317"/>
      <c r="R685" s="317"/>
      <c r="S685" s="317"/>
      <c r="T685" s="317"/>
      <c r="U685" s="317"/>
      <c r="V685" s="317"/>
      <c r="W685" s="317"/>
      <c r="X685" s="317"/>
      <c r="Y685" s="317"/>
      <c r="Z685" s="317"/>
    </row>
    <row r="686" spans="1:26" ht="16" x14ac:dyDescent="0.2">
      <c r="A686" s="317"/>
      <c r="B686" s="317"/>
      <c r="C686" s="317"/>
      <c r="D686" s="317"/>
      <c r="E686" s="317"/>
      <c r="F686" s="317"/>
      <c r="G686" s="317"/>
      <c r="H686" s="317"/>
      <c r="I686" s="317"/>
      <c r="J686" s="317"/>
      <c r="K686" s="317"/>
      <c r="L686" s="317"/>
      <c r="M686" s="317"/>
      <c r="N686" s="317"/>
      <c r="O686" s="317"/>
      <c r="P686" s="317"/>
      <c r="Q686" s="317"/>
      <c r="R686" s="317"/>
      <c r="S686" s="317"/>
      <c r="T686" s="317"/>
      <c r="U686" s="317"/>
      <c r="V686" s="317"/>
      <c r="W686" s="317"/>
      <c r="X686" s="317"/>
      <c r="Y686" s="317"/>
      <c r="Z686" s="317"/>
    </row>
    <row r="687" spans="1:26" ht="16" x14ac:dyDescent="0.2">
      <c r="A687" s="317"/>
      <c r="B687" s="317"/>
      <c r="C687" s="317"/>
      <c r="D687" s="317"/>
      <c r="E687" s="317"/>
      <c r="F687" s="317"/>
      <c r="G687" s="317"/>
      <c r="H687" s="317"/>
      <c r="I687" s="317"/>
      <c r="J687" s="317"/>
      <c r="K687" s="317"/>
      <c r="L687" s="317"/>
      <c r="M687" s="317"/>
      <c r="N687" s="317"/>
      <c r="O687" s="317"/>
      <c r="P687" s="317"/>
      <c r="Q687" s="317"/>
      <c r="R687" s="317"/>
      <c r="S687" s="317"/>
      <c r="T687" s="317"/>
      <c r="U687" s="317"/>
      <c r="V687" s="317"/>
      <c r="W687" s="317"/>
      <c r="X687" s="317"/>
      <c r="Y687" s="317"/>
      <c r="Z687" s="317"/>
    </row>
    <row r="688" spans="1:26" ht="16" x14ac:dyDescent="0.2">
      <c r="A688" s="317"/>
      <c r="B688" s="317"/>
      <c r="C688" s="317"/>
      <c r="D688" s="317"/>
      <c r="E688" s="317"/>
      <c r="F688" s="317"/>
      <c r="G688" s="317"/>
      <c r="H688" s="317"/>
      <c r="I688" s="317"/>
      <c r="J688" s="317"/>
      <c r="K688" s="317"/>
      <c r="L688" s="317"/>
      <c r="M688" s="317"/>
      <c r="N688" s="317"/>
      <c r="O688" s="317"/>
      <c r="P688" s="317"/>
      <c r="Q688" s="317"/>
      <c r="R688" s="317"/>
      <c r="S688" s="317"/>
      <c r="T688" s="317"/>
      <c r="U688" s="317"/>
      <c r="V688" s="317"/>
      <c r="W688" s="317"/>
      <c r="X688" s="317"/>
      <c r="Y688" s="317"/>
      <c r="Z688" s="317"/>
    </row>
    <row r="689" spans="1:26" ht="16" x14ac:dyDescent="0.2">
      <c r="A689" s="317"/>
      <c r="B689" s="317"/>
      <c r="C689" s="317"/>
      <c r="D689" s="317"/>
      <c r="E689" s="317"/>
      <c r="F689" s="317"/>
      <c r="G689" s="317"/>
      <c r="H689" s="317"/>
      <c r="I689" s="317"/>
      <c r="J689" s="317"/>
      <c r="K689" s="317"/>
      <c r="L689" s="317"/>
      <c r="M689" s="317"/>
      <c r="N689" s="317"/>
      <c r="O689" s="317"/>
      <c r="P689" s="317"/>
      <c r="Q689" s="317"/>
      <c r="R689" s="317"/>
      <c r="S689" s="317"/>
      <c r="T689" s="317"/>
      <c r="U689" s="317"/>
      <c r="V689" s="317"/>
      <c r="W689" s="317"/>
      <c r="X689" s="317"/>
      <c r="Y689" s="317"/>
      <c r="Z689" s="317"/>
    </row>
    <row r="690" spans="1:26" ht="16" x14ac:dyDescent="0.2">
      <c r="A690" s="317"/>
      <c r="B690" s="317"/>
      <c r="C690" s="317"/>
      <c r="D690" s="317"/>
      <c r="E690" s="317"/>
      <c r="F690" s="317"/>
      <c r="G690" s="317"/>
      <c r="H690" s="317"/>
      <c r="I690" s="317"/>
      <c r="J690" s="317"/>
      <c r="K690" s="317"/>
      <c r="L690" s="317"/>
      <c r="M690" s="317"/>
      <c r="N690" s="317"/>
      <c r="O690" s="317"/>
      <c r="P690" s="317"/>
      <c r="Q690" s="317"/>
      <c r="R690" s="317"/>
      <c r="S690" s="317"/>
      <c r="T690" s="317"/>
      <c r="U690" s="317"/>
      <c r="V690" s="317"/>
      <c r="W690" s="317"/>
      <c r="X690" s="317"/>
      <c r="Y690" s="317"/>
      <c r="Z690" s="317"/>
    </row>
    <row r="691" spans="1:26" ht="16" x14ac:dyDescent="0.2">
      <c r="A691" s="317"/>
      <c r="B691" s="317"/>
      <c r="C691" s="317"/>
      <c r="D691" s="317"/>
      <c r="E691" s="317"/>
      <c r="F691" s="317"/>
      <c r="G691" s="317"/>
      <c r="H691" s="317"/>
      <c r="I691" s="317"/>
      <c r="J691" s="317"/>
      <c r="K691" s="317"/>
      <c r="L691" s="317"/>
      <c r="M691" s="317"/>
      <c r="N691" s="317"/>
      <c r="O691" s="317"/>
      <c r="P691" s="317"/>
      <c r="Q691" s="317"/>
      <c r="R691" s="317"/>
      <c r="S691" s="317"/>
      <c r="T691" s="317"/>
      <c r="U691" s="317"/>
      <c r="V691" s="317"/>
      <c r="W691" s="317"/>
      <c r="X691" s="317"/>
      <c r="Y691" s="317"/>
      <c r="Z691" s="317"/>
    </row>
    <row r="692" spans="1:26" ht="16" x14ac:dyDescent="0.2">
      <c r="A692" s="317"/>
      <c r="B692" s="317"/>
      <c r="C692" s="317"/>
      <c r="D692" s="317"/>
      <c r="E692" s="317"/>
      <c r="F692" s="317"/>
      <c r="G692" s="317"/>
      <c r="H692" s="317"/>
      <c r="I692" s="317"/>
      <c r="J692" s="317"/>
      <c r="K692" s="317"/>
      <c r="L692" s="317"/>
      <c r="M692" s="317"/>
      <c r="N692" s="317"/>
      <c r="O692" s="317"/>
      <c r="P692" s="317"/>
      <c r="Q692" s="317"/>
      <c r="R692" s="317"/>
      <c r="S692" s="317"/>
      <c r="T692" s="317"/>
      <c r="U692" s="317"/>
      <c r="V692" s="317"/>
      <c r="W692" s="317"/>
      <c r="X692" s="317"/>
      <c r="Y692" s="317"/>
      <c r="Z692" s="317"/>
    </row>
    <row r="693" spans="1:26" ht="16" x14ac:dyDescent="0.2">
      <c r="A693" s="317"/>
      <c r="B693" s="317"/>
      <c r="C693" s="317"/>
      <c r="D693" s="317"/>
      <c r="E693" s="317"/>
      <c r="F693" s="317"/>
      <c r="G693" s="317"/>
      <c r="H693" s="317"/>
      <c r="I693" s="317"/>
      <c r="J693" s="317"/>
      <c r="K693" s="317"/>
      <c r="L693" s="317"/>
      <c r="M693" s="317"/>
      <c r="N693" s="317"/>
      <c r="O693" s="317"/>
      <c r="P693" s="317"/>
      <c r="Q693" s="317"/>
      <c r="R693" s="317"/>
      <c r="S693" s="317"/>
      <c r="T693" s="317"/>
      <c r="U693" s="317"/>
      <c r="V693" s="317"/>
      <c r="W693" s="317"/>
      <c r="X693" s="317"/>
      <c r="Y693" s="317"/>
      <c r="Z693" s="317"/>
    </row>
    <row r="694" spans="1:26" ht="16" x14ac:dyDescent="0.2">
      <c r="A694" s="317"/>
      <c r="B694" s="317"/>
      <c r="C694" s="317"/>
      <c r="D694" s="317"/>
      <c r="E694" s="317"/>
      <c r="F694" s="317"/>
      <c r="G694" s="317"/>
      <c r="H694" s="317"/>
      <c r="I694" s="317"/>
      <c r="J694" s="317"/>
      <c r="K694" s="317"/>
      <c r="L694" s="317"/>
      <c r="M694" s="317"/>
      <c r="N694" s="317"/>
      <c r="O694" s="317"/>
      <c r="P694" s="317"/>
      <c r="Q694" s="317"/>
      <c r="R694" s="317"/>
      <c r="S694" s="317"/>
      <c r="T694" s="317"/>
      <c r="U694" s="317"/>
      <c r="V694" s="317"/>
      <c r="W694" s="317"/>
      <c r="X694" s="317"/>
      <c r="Y694" s="317"/>
      <c r="Z694" s="317"/>
    </row>
    <row r="695" spans="1:26" ht="16" x14ac:dyDescent="0.2">
      <c r="A695" s="317"/>
      <c r="B695" s="317"/>
      <c r="C695" s="317"/>
      <c r="D695" s="317"/>
      <c r="E695" s="317"/>
      <c r="F695" s="317"/>
      <c r="G695" s="317"/>
      <c r="H695" s="317"/>
      <c r="I695" s="317"/>
      <c r="J695" s="317"/>
      <c r="K695" s="317"/>
      <c r="L695" s="317"/>
      <c r="M695" s="317"/>
      <c r="N695" s="317"/>
      <c r="O695" s="317"/>
      <c r="P695" s="317"/>
      <c r="Q695" s="317"/>
      <c r="R695" s="317"/>
      <c r="S695" s="317"/>
      <c r="T695" s="317"/>
      <c r="U695" s="317"/>
      <c r="V695" s="317"/>
      <c r="W695" s="317"/>
      <c r="X695" s="317"/>
      <c r="Y695" s="317"/>
      <c r="Z695" s="317"/>
    </row>
    <row r="696" spans="1:26" ht="16" x14ac:dyDescent="0.2">
      <c r="A696" s="317"/>
      <c r="B696" s="317"/>
      <c r="C696" s="317"/>
      <c r="D696" s="317"/>
      <c r="E696" s="317"/>
      <c r="F696" s="317"/>
      <c r="G696" s="317"/>
      <c r="H696" s="317"/>
      <c r="I696" s="317"/>
      <c r="J696" s="317"/>
      <c r="K696" s="317"/>
      <c r="L696" s="317"/>
      <c r="M696" s="317"/>
      <c r="N696" s="317"/>
      <c r="O696" s="317"/>
      <c r="P696" s="317"/>
      <c r="Q696" s="317"/>
      <c r="R696" s="317"/>
      <c r="S696" s="317"/>
      <c r="T696" s="317"/>
      <c r="U696" s="317"/>
      <c r="V696" s="317"/>
      <c r="W696" s="317"/>
      <c r="X696" s="317"/>
      <c r="Y696" s="317"/>
      <c r="Z696" s="317"/>
    </row>
    <row r="697" spans="1:26" ht="16" x14ac:dyDescent="0.2">
      <c r="A697" s="317"/>
      <c r="B697" s="317"/>
      <c r="C697" s="317"/>
      <c r="D697" s="317"/>
      <c r="E697" s="317"/>
      <c r="F697" s="317"/>
      <c r="G697" s="317"/>
      <c r="H697" s="317"/>
      <c r="I697" s="317"/>
      <c r="J697" s="317"/>
      <c r="K697" s="317"/>
      <c r="L697" s="317"/>
      <c r="M697" s="317"/>
      <c r="N697" s="317"/>
      <c r="O697" s="317"/>
      <c r="P697" s="317"/>
      <c r="Q697" s="317"/>
      <c r="R697" s="317"/>
      <c r="S697" s="317"/>
      <c r="T697" s="317"/>
      <c r="U697" s="317"/>
      <c r="V697" s="317"/>
      <c r="W697" s="317"/>
      <c r="X697" s="317"/>
      <c r="Y697" s="317"/>
      <c r="Z697" s="317"/>
    </row>
    <row r="698" spans="1:26" ht="16" x14ac:dyDescent="0.2">
      <c r="A698" s="317"/>
      <c r="B698" s="317"/>
      <c r="C698" s="317"/>
      <c r="D698" s="317"/>
      <c r="E698" s="317"/>
      <c r="F698" s="317"/>
      <c r="G698" s="317"/>
      <c r="H698" s="317"/>
      <c r="I698" s="317"/>
      <c r="J698" s="317"/>
      <c r="K698" s="317"/>
      <c r="L698" s="317"/>
      <c r="M698" s="317"/>
      <c r="N698" s="317"/>
      <c r="O698" s="317"/>
      <c r="P698" s="317"/>
      <c r="Q698" s="317"/>
      <c r="R698" s="317"/>
      <c r="S698" s="317"/>
      <c r="T698" s="317"/>
      <c r="U698" s="317"/>
      <c r="V698" s="317"/>
      <c r="W698" s="317"/>
      <c r="X698" s="317"/>
      <c r="Y698" s="317"/>
      <c r="Z698" s="317"/>
    </row>
    <row r="699" spans="1:26" ht="16" x14ac:dyDescent="0.2">
      <c r="A699" s="317"/>
      <c r="B699" s="317"/>
      <c r="C699" s="317"/>
      <c r="D699" s="317"/>
      <c r="E699" s="317"/>
      <c r="F699" s="317"/>
      <c r="G699" s="317"/>
      <c r="H699" s="317"/>
      <c r="I699" s="317"/>
      <c r="J699" s="317"/>
      <c r="K699" s="317"/>
      <c r="L699" s="317"/>
      <c r="M699" s="317"/>
      <c r="N699" s="317"/>
      <c r="O699" s="317"/>
      <c r="P699" s="317"/>
      <c r="Q699" s="317"/>
      <c r="R699" s="317"/>
      <c r="S699" s="317"/>
      <c r="T699" s="317"/>
      <c r="U699" s="317"/>
      <c r="V699" s="317"/>
      <c r="W699" s="317"/>
      <c r="X699" s="317"/>
      <c r="Y699" s="317"/>
      <c r="Z699" s="317"/>
    </row>
    <row r="700" spans="1:26" ht="16" x14ac:dyDescent="0.2">
      <c r="A700" s="317"/>
      <c r="B700" s="317"/>
      <c r="C700" s="317"/>
      <c r="D700" s="317"/>
      <c r="E700" s="317"/>
      <c r="F700" s="317"/>
      <c r="G700" s="317"/>
      <c r="H700" s="317"/>
      <c r="I700" s="317"/>
      <c r="J700" s="317"/>
      <c r="K700" s="317"/>
      <c r="L700" s="317"/>
      <c r="M700" s="317"/>
      <c r="N700" s="317"/>
      <c r="O700" s="317"/>
      <c r="P700" s="317"/>
      <c r="Q700" s="317"/>
      <c r="R700" s="317"/>
      <c r="S700" s="317"/>
      <c r="T700" s="317"/>
      <c r="U700" s="317"/>
      <c r="V700" s="317"/>
      <c r="W700" s="317"/>
      <c r="X700" s="317"/>
      <c r="Y700" s="317"/>
      <c r="Z700" s="317"/>
    </row>
    <row r="701" spans="1:26" ht="16" x14ac:dyDescent="0.2">
      <c r="A701" s="317"/>
      <c r="B701" s="317"/>
      <c r="C701" s="317"/>
      <c r="D701" s="317"/>
      <c r="E701" s="317"/>
      <c r="F701" s="317"/>
      <c r="G701" s="317"/>
      <c r="H701" s="317"/>
      <c r="I701" s="317"/>
      <c r="J701" s="317"/>
      <c r="K701" s="317"/>
      <c r="L701" s="317"/>
      <c r="M701" s="317"/>
      <c r="N701" s="317"/>
      <c r="O701" s="317"/>
      <c r="P701" s="317"/>
      <c r="Q701" s="317"/>
      <c r="R701" s="317"/>
      <c r="S701" s="317"/>
      <c r="T701" s="317"/>
      <c r="U701" s="317"/>
      <c r="V701" s="317"/>
      <c r="W701" s="317"/>
      <c r="X701" s="317"/>
      <c r="Y701" s="317"/>
      <c r="Z701" s="317"/>
    </row>
    <row r="702" spans="1:26" ht="16" x14ac:dyDescent="0.2">
      <c r="A702" s="317"/>
      <c r="B702" s="317"/>
      <c r="C702" s="317"/>
      <c r="D702" s="317"/>
      <c r="E702" s="317"/>
      <c r="F702" s="317"/>
      <c r="G702" s="317"/>
      <c r="H702" s="317"/>
      <c r="I702" s="317"/>
      <c r="J702" s="317"/>
      <c r="K702" s="317"/>
      <c r="L702" s="317"/>
      <c r="M702" s="317"/>
      <c r="N702" s="317"/>
      <c r="O702" s="317"/>
      <c r="P702" s="317"/>
      <c r="Q702" s="317"/>
      <c r="R702" s="317"/>
      <c r="S702" s="317"/>
      <c r="T702" s="317"/>
      <c r="U702" s="317"/>
      <c r="V702" s="317"/>
      <c r="W702" s="317"/>
      <c r="X702" s="317"/>
      <c r="Y702" s="317"/>
      <c r="Z702" s="317"/>
    </row>
    <row r="703" spans="1:26" ht="16" x14ac:dyDescent="0.2">
      <c r="A703" s="317"/>
      <c r="B703" s="317"/>
      <c r="C703" s="317"/>
      <c r="D703" s="317"/>
      <c r="E703" s="317"/>
      <c r="F703" s="317"/>
      <c r="G703" s="317"/>
      <c r="H703" s="317"/>
      <c r="I703" s="317"/>
      <c r="J703" s="317"/>
      <c r="K703" s="317"/>
      <c r="L703" s="317"/>
      <c r="M703" s="317"/>
      <c r="N703" s="317"/>
      <c r="O703" s="317"/>
      <c r="P703" s="317"/>
      <c r="Q703" s="317"/>
      <c r="R703" s="317"/>
      <c r="S703" s="317"/>
      <c r="T703" s="317"/>
      <c r="U703" s="317"/>
      <c r="V703" s="317"/>
      <c r="W703" s="317"/>
      <c r="X703" s="317"/>
      <c r="Y703" s="317"/>
      <c r="Z703" s="317"/>
    </row>
    <row r="704" spans="1:26" ht="16" x14ac:dyDescent="0.2">
      <c r="A704" s="317"/>
      <c r="B704" s="317"/>
      <c r="C704" s="317"/>
      <c r="D704" s="317"/>
      <c r="E704" s="317"/>
      <c r="F704" s="317"/>
      <c r="G704" s="317"/>
      <c r="H704" s="317"/>
      <c r="I704" s="317"/>
      <c r="J704" s="317"/>
      <c r="K704" s="317"/>
      <c r="L704" s="317"/>
      <c r="M704" s="317"/>
      <c r="N704" s="317"/>
      <c r="O704" s="317"/>
      <c r="P704" s="317"/>
      <c r="Q704" s="317"/>
      <c r="R704" s="317"/>
      <c r="S704" s="317"/>
      <c r="T704" s="317"/>
      <c r="U704" s="317"/>
      <c r="V704" s="317"/>
      <c r="W704" s="317"/>
      <c r="X704" s="317"/>
      <c r="Y704" s="317"/>
      <c r="Z704" s="317"/>
    </row>
    <row r="705" spans="1:26" ht="16" x14ac:dyDescent="0.2">
      <c r="A705" s="317"/>
      <c r="B705" s="317"/>
      <c r="C705" s="317"/>
      <c r="D705" s="317"/>
      <c r="E705" s="317"/>
      <c r="F705" s="317"/>
      <c r="G705" s="317"/>
      <c r="H705" s="317"/>
      <c r="I705" s="317"/>
      <c r="J705" s="317"/>
      <c r="K705" s="317"/>
      <c r="L705" s="317"/>
      <c r="M705" s="317"/>
      <c r="N705" s="317"/>
      <c r="O705" s="317"/>
      <c r="P705" s="317"/>
      <c r="Q705" s="317"/>
      <c r="R705" s="317"/>
      <c r="S705" s="317"/>
      <c r="T705" s="317"/>
      <c r="U705" s="317"/>
      <c r="V705" s="317"/>
      <c r="W705" s="317"/>
      <c r="X705" s="317"/>
      <c r="Y705" s="317"/>
      <c r="Z705" s="317"/>
    </row>
    <row r="706" spans="1:26" ht="16" x14ac:dyDescent="0.2">
      <c r="A706" s="317"/>
      <c r="B706" s="317"/>
      <c r="C706" s="317"/>
      <c r="D706" s="317"/>
      <c r="E706" s="317"/>
      <c r="F706" s="317"/>
      <c r="G706" s="317"/>
      <c r="H706" s="317"/>
      <c r="I706" s="317"/>
      <c r="J706" s="317"/>
      <c r="K706" s="317"/>
      <c r="L706" s="317"/>
      <c r="M706" s="317"/>
      <c r="N706" s="317"/>
      <c r="O706" s="317"/>
      <c r="P706" s="317"/>
      <c r="Q706" s="317"/>
      <c r="R706" s="317"/>
      <c r="S706" s="317"/>
      <c r="T706" s="317"/>
      <c r="U706" s="317"/>
      <c r="V706" s="317"/>
      <c r="W706" s="317"/>
      <c r="X706" s="317"/>
      <c r="Y706" s="317"/>
      <c r="Z706" s="317"/>
    </row>
    <row r="707" spans="1:26" ht="16" x14ac:dyDescent="0.2">
      <c r="A707" s="317"/>
      <c r="B707" s="317"/>
      <c r="C707" s="317"/>
      <c r="D707" s="317"/>
      <c r="E707" s="317"/>
      <c r="F707" s="317"/>
      <c r="G707" s="317"/>
      <c r="H707" s="317"/>
      <c r="I707" s="317"/>
      <c r="J707" s="317"/>
      <c r="K707" s="317"/>
      <c r="L707" s="317"/>
      <c r="M707" s="317"/>
      <c r="N707" s="317"/>
      <c r="O707" s="317"/>
      <c r="P707" s="317"/>
      <c r="Q707" s="317"/>
      <c r="R707" s="317"/>
      <c r="S707" s="317"/>
      <c r="T707" s="317"/>
      <c r="U707" s="317"/>
      <c r="V707" s="317"/>
      <c r="W707" s="317"/>
      <c r="X707" s="317"/>
      <c r="Y707" s="317"/>
      <c r="Z707" s="317"/>
    </row>
    <row r="708" spans="1:26" ht="16" x14ac:dyDescent="0.2">
      <c r="A708" s="317"/>
      <c r="B708" s="317"/>
      <c r="C708" s="317"/>
      <c r="D708" s="317"/>
      <c r="E708" s="317"/>
      <c r="F708" s="317"/>
      <c r="G708" s="317"/>
      <c r="H708" s="317"/>
      <c r="I708" s="317"/>
      <c r="J708" s="317"/>
      <c r="K708" s="317"/>
      <c r="L708" s="317"/>
      <c r="M708" s="317"/>
      <c r="N708" s="317"/>
      <c r="O708" s="317"/>
      <c r="P708" s="317"/>
      <c r="Q708" s="317"/>
      <c r="R708" s="317"/>
      <c r="S708" s="317"/>
      <c r="T708" s="317"/>
      <c r="U708" s="317"/>
      <c r="V708" s="317"/>
      <c r="W708" s="317"/>
      <c r="X708" s="317"/>
      <c r="Y708" s="317"/>
      <c r="Z708" s="317"/>
    </row>
    <row r="709" spans="1:26" ht="16" x14ac:dyDescent="0.2">
      <c r="A709" s="317"/>
      <c r="B709" s="317"/>
      <c r="C709" s="317"/>
      <c r="D709" s="317"/>
      <c r="E709" s="317"/>
      <c r="F709" s="317"/>
      <c r="G709" s="317"/>
      <c r="H709" s="317"/>
      <c r="I709" s="317"/>
      <c r="J709" s="317"/>
      <c r="K709" s="317"/>
      <c r="L709" s="317"/>
      <c r="M709" s="317"/>
      <c r="N709" s="317"/>
      <c r="O709" s="317"/>
      <c r="P709" s="317"/>
      <c r="Q709" s="317"/>
      <c r="R709" s="317"/>
      <c r="S709" s="317"/>
      <c r="T709" s="317"/>
      <c r="U709" s="317"/>
      <c r="V709" s="317"/>
      <c r="W709" s="317"/>
      <c r="X709" s="317"/>
      <c r="Y709" s="317"/>
      <c r="Z709" s="317"/>
    </row>
    <row r="710" spans="1:26" ht="16" x14ac:dyDescent="0.2">
      <c r="A710" s="317"/>
      <c r="B710" s="317"/>
      <c r="C710" s="317"/>
      <c r="D710" s="317"/>
      <c r="E710" s="317"/>
      <c r="F710" s="317"/>
      <c r="G710" s="317"/>
      <c r="H710" s="317"/>
      <c r="I710" s="317"/>
      <c r="J710" s="317"/>
      <c r="K710" s="317"/>
      <c r="L710" s="317"/>
      <c r="M710" s="317"/>
      <c r="N710" s="317"/>
      <c r="O710" s="317"/>
      <c r="P710" s="317"/>
      <c r="Q710" s="317"/>
      <c r="R710" s="317"/>
      <c r="S710" s="317"/>
      <c r="T710" s="317"/>
      <c r="U710" s="317"/>
      <c r="V710" s="317"/>
      <c r="W710" s="317"/>
      <c r="X710" s="317"/>
      <c r="Y710" s="317"/>
      <c r="Z710" s="317"/>
    </row>
    <row r="711" spans="1:26" ht="16" x14ac:dyDescent="0.2">
      <c r="A711" s="317"/>
      <c r="B711" s="317"/>
      <c r="C711" s="317"/>
      <c r="D711" s="317"/>
      <c r="E711" s="317"/>
      <c r="F711" s="317"/>
      <c r="G711" s="317"/>
      <c r="H711" s="317"/>
      <c r="I711" s="317"/>
      <c r="J711" s="317"/>
      <c r="K711" s="317"/>
      <c r="L711" s="317"/>
      <c r="M711" s="317"/>
      <c r="N711" s="317"/>
      <c r="O711" s="317"/>
      <c r="P711" s="317"/>
      <c r="Q711" s="317"/>
      <c r="R711" s="317"/>
      <c r="S711" s="317"/>
      <c r="T711" s="317"/>
      <c r="U711" s="317"/>
      <c r="V711" s="317"/>
      <c r="W711" s="317"/>
      <c r="X711" s="317"/>
      <c r="Y711" s="317"/>
      <c r="Z711" s="317"/>
    </row>
    <row r="712" spans="1:26" ht="16" x14ac:dyDescent="0.2">
      <c r="A712" s="317"/>
      <c r="B712" s="317"/>
      <c r="C712" s="317"/>
      <c r="D712" s="317"/>
      <c r="E712" s="317"/>
      <c r="F712" s="317"/>
      <c r="G712" s="317"/>
      <c r="H712" s="317"/>
      <c r="I712" s="317"/>
      <c r="J712" s="317"/>
      <c r="K712" s="317"/>
      <c r="L712" s="317"/>
      <c r="M712" s="317"/>
      <c r="N712" s="317"/>
      <c r="O712" s="317"/>
      <c r="P712" s="317"/>
      <c r="Q712" s="317"/>
      <c r="R712" s="317"/>
      <c r="S712" s="317"/>
      <c r="T712" s="317"/>
      <c r="U712" s="317"/>
      <c r="V712" s="317"/>
      <c r="W712" s="317"/>
      <c r="X712" s="317"/>
      <c r="Y712" s="317"/>
      <c r="Z712" s="317"/>
    </row>
    <row r="713" spans="1:26" ht="16" x14ac:dyDescent="0.2">
      <c r="A713" s="317"/>
      <c r="B713" s="317"/>
      <c r="C713" s="317"/>
      <c r="D713" s="317"/>
      <c r="E713" s="317"/>
      <c r="F713" s="317"/>
      <c r="G713" s="317"/>
      <c r="H713" s="317"/>
      <c r="I713" s="317"/>
      <c r="J713" s="317"/>
      <c r="K713" s="317"/>
      <c r="L713" s="317"/>
      <c r="M713" s="317"/>
      <c r="N713" s="317"/>
      <c r="O713" s="317"/>
      <c r="P713" s="317"/>
      <c r="Q713" s="317"/>
      <c r="R713" s="317"/>
      <c r="S713" s="317"/>
      <c r="T713" s="317"/>
      <c r="U713" s="317"/>
      <c r="V713" s="317"/>
      <c r="W713" s="317"/>
      <c r="X713" s="317"/>
      <c r="Y713" s="317"/>
      <c r="Z713" s="317"/>
    </row>
    <row r="714" spans="1:26" ht="16" x14ac:dyDescent="0.2">
      <c r="A714" s="317"/>
      <c r="B714" s="317"/>
      <c r="C714" s="317"/>
      <c r="D714" s="317"/>
      <c r="E714" s="317"/>
      <c r="F714" s="317"/>
      <c r="G714" s="317"/>
      <c r="H714" s="317"/>
      <c r="I714" s="317"/>
      <c r="J714" s="317"/>
      <c r="K714" s="317"/>
      <c r="L714" s="317"/>
      <c r="M714" s="317"/>
      <c r="N714" s="317"/>
      <c r="O714" s="317"/>
      <c r="P714" s="317"/>
      <c r="Q714" s="317"/>
      <c r="R714" s="317"/>
      <c r="S714" s="317"/>
      <c r="T714" s="317"/>
      <c r="U714" s="317"/>
      <c r="V714" s="317"/>
      <c r="W714" s="317"/>
      <c r="X714" s="317"/>
      <c r="Y714" s="317"/>
      <c r="Z714" s="317"/>
    </row>
    <row r="715" spans="1:26" ht="16" x14ac:dyDescent="0.2">
      <c r="A715" s="317"/>
      <c r="B715" s="317"/>
      <c r="C715" s="317"/>
      <c r="D715" s="317"/>
      <c r="E715" s="317"/>
      <c r="F715" s="317"/>
      <c r="G715" s="317"/>
      <c r="H715" s="317"/>
      <c r="I715" s="317"/>
      <c r="J715" s="317"/>
      <c r="K715" s="317"/>
      <c r="L715" s="317"/>
      <c r="M715" s="317"/>
      <c r="N715" s="317"/>
      <c r="O715" s="317"/>
      <c r="P715" s="317"/>
      <c r="Q715" s="317"/>
      <c r="R715" s="317"/>
      <c r="S715" s="317"/>
      <c r="T715" s="317"/>
      <c r="U715" s="317"/>
      <c r="V715" s="317"/>
      <c r="W715" s="317"/>
      <c r="X715" s="317"/>
      <c r="Y715" s="317"/>
      <c r="Z715" s="317"/>
    </row>
    <row r="716" spans="1:26" ht="16" x14ac:dyDescent="0.2">
      <c r="A716" s="317"/>
      <c r="B716" s="317"/>
      <c r="C716" s="317"/>
      <c r="D716" s="317"/>
      <c r="E716" s="317"/>
      <c r="F716" s="317"/>
      <c r="G716" s="317"/>
      <c r="H716" s="317"/>
      <c r="I716" s="317"/>
      <c r="J716" s="317"/>
      <c r="K716" s="317"/>
      <c r="L716" s="317"/>
      <c r="M716" s="317"/>
      <c r="N716" s="317"/>
      <c r="O716" s="317"/>
      <c r="P716" s="317"/>
      <c r="Q716" s="317"/>
      <c r="R716" s="317"/>
      <c r="S716" s="317"/>
      <c r="T716" s="317"/>
      <c r="U716" s="317"/>
      <c r="V716" s="317"/>
      <c r="W716" s="317"/>
      <c r="X716" s="317"/>
      <c r="Y716" s="317"/>
      <c r="Z716" s="317"/>
    </row>
    <row r="717" spans="1:26" ht="16" x14ac:dyDescent="0.2">
      <c r="A717" s="317"/>
      <c r="B717" s="317"/>
      <c r="C717" s="317"/>
      <c r="D717" s="317"/>
      <c r="E717" s="317"/>
      <c r="F717" s="317"/>
      <c r="G717" s="317"/>
      <c r="H717" s="317"/>
      <c r="I717" s="317"/>
      <c r="J717" s="317"/>
      <c r="K717" s="317"/>
      <c r="L717" s="317"/>
      <c r="M717" s="317"/>
      <c r="N717" s="317"/>
      <c r="O717" s="317"/>
      <c r="P717" s="317"/>
      <c r="Q717" s="317"/>
      <c r="R717" s="317"/>
      <c r="S717" s="317"/>
      <c r="T717" s="317"/>
      <c r="U717" s="317"/>
      <c r="V717" s="317"/>
      <c r="W717" s="317"/>
      <c r="X717" s="317"/>
      <c r="Y717" s="317"/>
      <c r="Z717" s="317"/>
    </row>
    <row r="718" spans="1:26" ht="16" x14ac:dyDescent="0.2">
      <c r="A718" s="317"/>
      <c r="B718" s="317"/>
      <c r="C718" s="317"/>
      <c r="D718" s="317"/>
      <c r="E718" s="317"/>
      <c r="F718" s="317"/>
      <c r="G718" s="317"/>
      <c r="H718" s="317"/>
      <c r="I718" s="317"/>
      <c r="J718" s="317"/>
      <c r="K718" s="317"/>
      <c r="L718" s="317"/>
      <c r="M718" s="317"/>
      <c r="N718" s="317"/>
      <c r="O718" s="317"/>
      <c r="P718" s="317"/>
      <c r="Q718" s="317"/>
      <c r="R718" s="317"/>
      <c r="S718" s="317"/>
      <c r="T718" s="317"/>
      <c r="U718" s="317"/>
      <c r="V718" s="317"/>
      <c r="W718" s="317"/>
      <c r="X718" s="317"/>
      <c r="Y718" s="317"/>
      <c r="Z718" s="317"/>
    </row>
    <row r="719" spans="1:26" ht="16" x14ac:dyDescent="0.2">
      <c r="A719" s="317"/>
      <c r="B719" s="317"/>
      <c r="C719" s="317"/>
      <c r="D719" s="317"/>
      <c r="E719" s="317"/>
      <c r="F719" s="317"/>
      <c r="G719" s="317"/>
      <c r="H719" s="317"/>
      <c r="I719" s="317"/>
      <c r="J719" s="317"/>
      <c r="K719" s="317"/>
      <c r="L719" s="317"/>
      <c r="M719" s="317"/>
      <c r="N719" s="317"/>
      <c r="O719" s="317"/>
      <c r="P719" s="317"/>
      <c r="Q719" s="317"/>
      <c r="R719" s="317"/>
      <c r="S719" s="317"/>
      <c r="T719" s="317"/>
      <c r="U719" s="317"/>
      <c r="V719" s="317"/>
      <c r="W719" s="317"/>
      <c r="X719" s="317"/>
      <c r="Y719" s="317"/>
      <c r="Z719" s="317"/>
    </row>
    <row r="720" spans="1:26" ht="16" x14ac:dyDescent="0.2">
      <c r="A720" s="317"/>
      <c r="B720" s="317"/>
      <c r="C720" s="317"/>
      <c r="D720" s="317"/>
      <c r="E720" s="317"/>
      <c r="F720" s="317"/>
      <c r="G720" s="317"/>
      <c r="H720" s="317"/>
      <c r="I720" s="317"/>
      <c r="J720" s="317"/>
      <c r="K720" s="317"/>
      <c r="L720" s="317"/>
      <c r="M720" s="317"/>
      <c r="N720" s="317"/>
      <c r="O720" s="317"/>
      <c r="P720" s="317"/>
      <c r="Q720" s="317"/>
      <c r="R720" s="317"/>
      <c r="S720" s="317"/>
      <c r="T720" s="317"/>
      <c r="U720" s="317"/>
      <c r="V720" s="317"/>
      <c r="W720" s="317"/>
      <c r="X720" s="317"/>
      <c r="Y720" s="317"/>
      <c r="Z720" s="317"/>
    </row>
    <row r="721" spans="1:26" ht="16" x14ac:dyDescent="0.2">
      <c r="A721" s="317"/>
      <c r="B721" s="317"/>
      <c r="C721" s="317"/>
      <c r="D721" s="317"/>
      <c r="E721" s="317"/>
      <c r="F721" s="317"/>
      <c r="G721" s="317"/>
      <c r="H721" s="317"/>
      <c r="I721" s="317"/>
      <c r="J721" s="317"/>
      <c r="K721" s="317"/>
      <c r="L721" s="317"/>
      <c r="M721" s="317"/>
      <c r="N721" s="317"/>
      <c r="O721" s="317"/>
      <c r="P721" s="317"/>
      <c r="Q721" s="317"/>
      <c r="R721" s="317"/>
      <c r="S721" s="317"/>
      <c r="T721" s="317"/>
      <c r="U721" s="317"/>
      <c r="V721" s="317"/>
      <c r="W721" s="317"/>
      <c r="X721" s="317"/>
      <c r="Y721" s="317"/>
      <c r="Z721" s="317"/>
    </row>
    <row r="722" spans="1:26" ht="16" x14ac:dyDescent="0.2">
      <c r="A722" s="317"/>
      <c r="B722" s="317"/>
      <c r="C722" s="317"/>
      <c r="D722" s="317"/>
      <c r="E722" s="317"/>
      <c r="F722" s="317"/>
      <c r="G722" s="317"/>
      <c r="H722" s="317"/>
      <c r="I722" s="317"/>
      <c r="J722" s="317"/>
      <c r="K722" s="317"/>
      <c r="L722" s="317"/>
      <c r="M722" s="317"/>
      <c r="N722" s="317"/>
      <c r="O722" s="317"/>
      <c r="P722" s="317"/>
      <c r="Q722" s="317"/>
      <c r="R722" s="317"/>
      <c r="S722" s="317"/>
      <c r="T722" s="317"/>
      <c r="U722" s="317"/>
      <c r="V722" s="317"/>
      <c r="W722" s="317"/>
      <c r="X722" s="317"/>
      <c r="Y722" s="317"/>
      <c r="Z722" s="317"/>
    </row>
    <row r="723" spans="1:26" ht="16" x14ac:dyDescent="0.2">
      <c r="A723" s="317"/>
      <c r="B723" s="317"/>
      <c r="C723" s="317"/>
      <c r="D723" s="317"/>
      <c r="E723" s="317"/>
      <c r="F723" s="317"/>
      <c r="G723" s="317"/>
      <c r="H723" s="317"/>
      <c r="I723" s="317"/>
      <c r="J723" s="317"/>
      <c r="K723" s="317"/>
      <c r="L723" s="317"/>
      <c r="M723" s="317"/>
      <c r="N723" s="317"/>
      <c r="O723" s="317"/>
      <c r="P723" s="317"/>
      <c r="Q723" s="317"/>
      <c r="R723" s="317"/>
      <c r="S723" s="317"/>
      <c r="T723" s="317"/>
      <c r="U723" s="317"/>
      <c r="V723" s="317"/>
      <c r="W723" s="317"/>
      <c r="X723" s="317"/>
      <c r="Y723" s="317"/>
      <c r="Z723" s="317"/>
    </row>
    <row r="724" spans="1:26" ht="16" x14ac:dyDescent="0.2">
      <c r="A724" s="317"/>
      <c r="B724" s="317"/>
      <c r="C724" s="317"/>
      <c r="D724" s="317"/>
      <c r="E724" s="317"/>
      <c r="F724" s="317"/>
      <c r="G724" s="317"/>
      <c r="H724" s="317"/>
      <c r="I724" s="317"/>
      <c r="J724" s="317"/>
      <c r="K724" s="317"/>
      <c r="L724" s="317"/>
      <c r="M724" s="317"/>
      <c r="N724" s="317"/>
      <c r="O724" s="317"/>
      <c r="P724" s="317"/>
      <c r="Q724" s="317"/>
      <c r="R724" s="317"/>
      <c r="S724" s="317"/>
      <c r="T724" s="317"/>
      <c r="U724" s="317"/>
      <c r="V724" s="317"/>
      <c r="W724" s="317"/>
      <c r="X724" s="317"/>
      <c r="Y724" s="317"/>
      <c r="Z724" s="317"/>
    </row>
    <row r="725" spans="1:26" ht="16" x14ac:dyDescent="0.2">
      <c r="A725" s="317"/>
      <c r="B725" s="317"/>
      <c r="C725" s="317"/>
      <c r="D725" s="317"/>
      <c r="E725" s="317"/>
      <c r="F725" s="317"/>
      <c r="G725" s="317"/>
      <c r="H725" s="317"/>
      <c r="I725" s="317"/>
      <c r="J725" s="317"/>
      <c r="K725" s="317"/>
      <c r="L725" s="317"/>
      <c r="M725" s="317"/>
      <c r="N725" s="317"/>
      <c r="O725" s="317"/>
      <c r="P725" s="317"/>
      <c r="Q725" s="317"/>
      <c r="R725" s="317"/>
      <c r="S725" s="317"/>
      <c r="T725" s="317"/>
      <c r="U725" s="317"/>
      <c r="V725" s="317"/>
      <c r="W725" s="317"/>
      <c r="X725" s="317"/>
      <c r="Y725" s="317"/>
      <c r="Z725" s="317"/>
    </row>
    <row r="726" spans="1:26" ht="16" x14ac:dyDescent="0.2">
      <c r="A726" s="317"/>
      <c r="B726" s="317"/>
      <c r="C726" s="317"/>
      <c r="D726" s="317"/>
      <c r="E726" s="317"/>
      <c r="F726" s="317"/>
      <c r="G726" s="317"/>
      <c r="H726" s="317"/>
      <c r="I726" s="317"/>
      <c r="J726" s="317"/>
      <c r="K726" s="317"/>
      <c r="L726" s="317"/>
      <c r="M726" s="317"/>
      <c r="N726" s="317"/>
      <c r="O726" s="317"/>
      <c r="P726" s="317"/>
      <c r="Q726" s="317"/>
      <c r="R726" s="317"/>
      <c r="S726" s="317"/>
      <c r="T726" s="317"/>
      <c r="U726" s="317"/>
      <c r="V726" s="317"/>
      <c r="W726" s="317"/>
      <c r="X726" s="317"/>
      <c r="Y726" s="317"/>
      <c r="Z726" s="317"/>
    </row>
    <row r="727" spans="1:26" ht="16" x14ac:dyDescent="0.2">
      <c r="A727" s="317"/>
      <c r="B727" s="317"/>
      <c r="C727" s="317"/>
      <c r="D727" s="317"/>
      <c r="E727" s="317"/>
      <c r="F727" s="317"/>
      <c r="G727" s="317"/>
      <c r="H727" s="317"/>
      <c r="I727" s="317"/>
      <c r="J727" s="317"/>
      <c r="K727" s="317"/>
      <c r="L727" s="317"/>
      <c r="M727" s="317"/>
      <c r="N727" s="317"/>
      <c r="O727" s="317"/>
      <c r="P727" s="317"/>
      <c r="Q727" s="317"/>
      <c r="R727" s="317"/>
      <c r="S727" s="317"/>
      <c r="T727" s="317"/>
      <c r="U727" s="317"/>
      <c r="V727" s="317"/>
      <c r="W727" s="317"/>
      <c r="X727" s="317"/>
      <c r="Y727" s="317"/>
      <c r="Z727" s="317"/>
    </row>
    <row r="728" spans="1:26" ht="16" x14ac:dyDescent="0.2">
      <c r="A728" s="317"/>
      <c r="B728" s="317"/>
      <c r="C728" s="317"/>
      <c r="D728" s="317"/>
      <c r="E728" s="317"/>
      <c r="F728" s="317"/>
      <c r="G728" s="317"/>
      <c r="H728" s="317"/>
      <c r="I728" s="317"/>
      <c r="J728" s="317"/>
      <c r="K728" s="317"/>
      <c r="L728" s="317"/>
      <c r="M728" s="317"/>
      <c r="N728" s="317"/>
      <c r="O728" s="317"/>
      <c r="P728" s="317"/>
      <c r="Q728" s="317"/>
      <c r="R728" s="317"/>
      <c r="S728" s="317"/>
      <c r="T728" s="317"/>
      <c r="U728" s="317"/>
      <c r="V728" s="317"/>
      <c r="W728" s="317"/>
      <c r="X728" s="317"/>
      <c r="Y728" s="317"/>
      <c r="Z728" s="317"/>
    </row>
    <row r="729" spans="1:26" ht="16" x14ac:dyDescent="0.2">
      <c r="A729" s="317"/>
      <c r="B729" s="317"/>
      <c r="C729" s="317"/>
      <c r="D729" s="317"/>
      <c r="E729" s="317"/>
      <c r="F729" s="317"/>
      <c r="G729" s="317"/>
      <c r="H729" s="317"/>
      <c r="I729" s="317"/>
      <c r="J729" s="317"/>
      <c r="K729" s="317"/>
      <c r="L729" s="317"/>
      <c r="M729" s="317"/>
      <c r="N729" s="317"/>
      <c r="O729" s="317"/>
      <c r="P729" s="317"/>
      <c r="Q729" s="317"/>
      <c r="R729" s="317"/>
      <c r="S729" s="317"/>
      <c r="T729" s="317"/>
      <c r="U729" s="317"/>
      <c r="V729" s="317"/>
      <c r="W729" s="317"/>
      <c r="X729" s="317"/>
      <c r="Y729" s="317"/>
      <c r="Z729" s="317"/>
    </row>
    <row r="730" spans="1:26" ht="16" x14ac:dyDescent="0.2">
      <c r="A730" s="317"/>
      <c r="B730" s="317"/>
      <c r="C730" s="317"/>
      <c r="D730" s="317"/>
      <c r="E730" s="317"/>
      <c r="F730" s="317"/>
      <c r="G730" s="317"/>
      <c r="H730" s="317"/>
      <c r="I730" s="317"/>
      <c r="J730" s="317"/>
      <c r="K730" s="317"/>
      <c r="L730" s="317"/>
      <c r="M730" s="317"/>
      <c r="N730" s="317"/>
      <c r="O730" s="317"/>
      <c r="P730" s="317"/>
      <c r="Q730" s="317"/>
      <c r="R730" s="317"/>
      <c r="S730" s="317"/>
      <c r="T730" s="317"/>
      <c r="U730" s="317"/>
      <c r="V730" s="317"/>
      <c r="W730" s="317"/>
      <c r="X730" s="317"/>
      <c r="Y730" s="317"/>
      <c r="Z730" s="317"/>
    </row>
    <row r="731" spans="1:26" ht="16" x14ac:dyDescent="0.2">
      <c r="A731" s="317"/>
      <c r="B731" s="317"/>
      <c r="C731" s="317"/>
      <c r="D731" s="317"/>
      <c r="E731" s="317"/>
      <c r="F731" s="317"/>
      <c r="G731" s="317"/>
      <c r="H731" s="317"/>
      <c r="I731" s="317"/>
      <c r="J731" s="317"/>
      <c r="K731" s="317"/>
      <c r="L731" s="317"/>
      <c r="M731" s="317"/>
      <c r="N731" s="317"/>
      <c r="O731" s="317"/>
      <c r="P731" s="317"/>
      <c r="Q731" s="317"/>
      <c r="R731" s="317"/>
      <c r="S731" s="317"/>
      <c r="T731" s="317"/>
      <c r="U731" s="317"/>
      <c r="V731" s="317"/>
      <c r="W731" s="317"/>
      <c r="X731" s="317"/>
      <c r="Y731" s="317"/>
      <c r="Z731" s="317"/>
    </row>
    <row r="732" spans="1:26" ht="16" x14ac:dyDescent="0.2">
      <c r="A732" s="317"/>
      <c r="B732" s="317"/>
      <c r="C732" s="317"/>
      <c r="D732" s="317"/>
      <c r="E732" s="317"/>
      <c r="F732" s="317"/>
      <c r="G732" s="317"/>
      <c r="H732" s="317"/>
      <c r="I732" s="317"/>
      <c r="J732" s="317"/>
      <c r="K732" s="317"/>
      <c r="L732" s="317"/>
      <c r="M732" s="317"/>
      <c r="N732" s="317"/>
      <c r="O732" s="317"/>
      <c r="P732" s="317"/>
      <c r="Q732" s="317"/>
      <c r="R732" s="317"/>
      <c r="S732" s="317"/>
      <c r="T732" s="317"/>
      <c r="U732" s="317"/>
      <c r="V732" s="317"/>
      <c r="W732" s="317"/>
      <c r="X732" s="317"/>
      <c r="Y732" s="317"/>
      <c r="Z732" s="317"/>
    </row>
    <row r="733" spans="1:26" ht="16" x14ac:dyDescent="0.2">
      <c r="A733" s="317"/>
      <c r="B733" s="317"/>
      <c r="C733" s="317"/>
      <c r="D733" s="317"/>
      <c r="E733" s="317"/>
      <c r="F733" s="317"/>
      <c r="G733" s="317"/>
      <c r="H733" s="317"/>
      <c r="I733" s="317"/>
      <c r="J733" s="317"/>
      <c r="K733" s="317"/>
      <c r="L733" s="317"/>
      <c r="M733" s="317"/>
      <c r="N733" s="317"/>
      <c r="O733" s="317"/>
      <c r="P733" s="317"/>
      <c r="Q733" s="317"/>
      <c r="R733" s="317"/>
      <c r="S733" s="317"/>
      <c r="T733" s="317"/>
      <c r="U733" s="317"/>
      <c r="V733" s="317"/>
      <c r="W733" s="317"/>
      <c r="X733" s="317"/>
      <c r="Y733" s="317"/>
      <c r="Z733" s="317"/>
    </row>
    <row r="734" spans="1:26" ht="16" x14ac:dyDescent="0.2">
      <c r="A734" s="317"/>
      <c r="B734" s="317"/>
      <c r="C734" s="317"/>
      <c r="D734" s="317"/>
      <c r="E734" s="317"/>
      <c r="F734" s="317"/>
      <c r="G734" s="317"/>
      <c r="H734" s="317"/>
      <c r="I734" s="317"/>
      <c r="J734" s="317"/>
      <c r="K734" s="317"/>
      <c r="L734" s="317"/>
      <c r="M734" s="317"/>
      <c r="N734" s="317"/>
      <c r="O734" s="317"/>
      <c r="P734" s="317"/>
      <c r="Q734" s="317"/>
      <c r="R734" s="317"/>
      <c r="S734" s="317"/>
      <c r="T734" s="317"/>
      <c r="U734" s="317"/>
      <c r="V734" s="317"/>
      <c r="W734" s="317"/>
      <c r="X734" s="317"/>
      <c r="Y734" s="317"/>
      <c r="Z734" s="317"/>
    </row>
    <row r="735" spans="1:26" ht="16" x14ac:dyDescent="0.2">
      <c r="A735" s="317"/>
      <c r="B735" s="317"/>
      <c r="C735" s="317"/>
      <c r="D735" s="317"/>
      <c r="E735" s="317"/>
      <c r="F735" s="317"/>
      <c r="G735" s="317"/>
      <c r="H735" s="317"/>
      <c r="I735" s="317"/>
      <c r="J735" s="317"/>
      <c r="K735" s="317"/>
      <c r="L735" s="317"/>
      <c r="M735" s="317"/>
      <c r="N735" s="317"/>
      <c r="O735" s="317"/>
      <c r="P735" s="317"/>
      <c r="Q735" s="317"/>
      <c r="R735" s="317"/>
      <c r="S735" s="317"/>
      <c r="T735" s="317"/>
      <c r="U735" s="317"/>
      <c r="V735" s="317"/>
      <c r="W735" s="317"/>
      <c r="X735" s="317"/>
      <c r="Y735" s="317"/>
      <c r="Z735" s="317"/>
    </row>
    <row r="736" spans="1:26" ht="16" x14ac:dyDescent="0.2">
      <c r="A736" s="317"/>
      <c r="B736" s="317"/>
      <c r="C736" s="317"/>
      <c r="D736" s="317"/>
      <c r="E736" s="317"/>
      <c r="F736" s="317"/>
      <c r="G736" s="317"/>
      <c r="H736" s="317"/>
      <c r="I736" s="317"/>
      <c r="J736" s="317"/>
      <c r="K736" s="317"/>
      <c r="L736" s="317"/>
      <c r="M736" s="317"/>
      <c r="N736" s="317"/>
      <c r="O736" s="317"/>
      <c r="P736" s="317"/>
      <c r="Q736" s="317"/>
      <c r="R736" s="317"/>
      <c r="S736" s="317"/>
      <c r="T736" s="317"/>
      <c r="U736" s="317"/>
      <c r="V736" s="317"/>
      <c r="W736" s="317"/>
      <c r="X736" s="317"/>
      <c r="Y736" s="317"/>
      <c r="Z736" s="317"/>
    </row>
    <row r="737" spans="1:26" ht="16" x14ac:dyDescent="0.2">
      <c r="A737" s="317"/>
      <c r="B737" s="317"/>
      <c r="C737" s="317"/>
      <c r="D737" s="317"/>
      <c r="E737" s="317"/>
      <c r="F737" s="317"/>
      <c r="G737" s="317"/>
      <c r="H737" s="317"/>
      <c r="I737" s="317"/>
      <c r="J737" s="317"/>
      <c r="K737" s="317"/>
      <c r="L737" s="317"/>
      <c r="M737" s="317"/>
      <c r="N737" s="317"/>
      <c r="O737" s="317"/>
      <c r="P737" s="317"/>
      <c r="Q737" s="317"/>
      <c r="R737" s="317"/>
      <c r="S737" s="317"/>
      <c r="T737" s="317"/>
      <c r="U737" s="317"/>
      <c r="V737" s="317"/>
      <c r="W737" s="317"/>
      <c r="X737" s="317"/>
      <c r="Y737" s="317"/>
      <c r="Z737" s="317"/>
    </row>
    <row r="738" spans="1:26" ht="16" x14ac:dyDescent="0.2">
      <c r="A738" s="317"/>
      <c r="B738" s="317"/>
      <c r="C738" s="317"/>
      <c r="D738" s="317"/>
      <c r="E738" s="317"/>
      <c r="F738" s="317"/>
      <c r="G738" s="317"/>
      <c r="H738" s="317"/>
      <c r="I738" s="317"/>
      <c r="J738" s="317"/>
      <c r="K738" s="317"/>
      <c r="L738" s="317"/>
      <c r="M738" s="317"/>
      <c r="N738" s="317"/>
      <c r="O738" s="317"/>
      <c r="P738" s="317"/>
      <c r="Q738" s="317"/>
      <c r="R738" s="317"/>
      <c r="S738" s="317"/>
      <c r="T738" s="317"/>
      <c r="U738" s="317"/>
      <c r="V738" s="317"/>
      <c r="W738" s="317"/>
      <c r="X738" s="317"/>
      <c r="Y738" s="317"/>
      <c r="Z738" s="317"/>
    </row>
    <row r="739" spans="1:26" ht="16" x14ac:dyDescent="0.2">
      <c r="A739" s="317"/>
      <c r="B739" s="317"/>
      <c r="C739" s="317"/>
      <c r="D739" s="317"/>
      <c r="E739" s="317"/>
      <c r="F739" s="317"/>
      <c r="G739" s="317"/>
      <c r="H739" s="317"/>
      <c r="I739" s="317"/>
      <c r="J739" s="317"/>
      <c r="K739" s="317"/>
      <c r="L739" s="317"/>
      <c r="M739" s="317"/>
      <c r="N739" s="317"/>
      <c r="O739" s="317"/>
      <c r="P739" s="317"/>
      <c r="Q739" s="317"/>
      <c r="R739" s="317"/>
      <c r="S739" s="317"/>
      <c r="T739" s="317"/>
      <c r="U739" s="317"/>
      <c r="V739" s="317"/>
      <c r="W739" s="317"/>
      <c r="X739" s="317"/>
      <c r="Y739" s="317"/>
      <c r="Z739" s="317"/>
    </row>
    <row r="740" spans="1:26" ht="16" x14ac:dyDescent="0.2">
      <c r="A740" s="317"/>
      <c r="B740" s="317"/>
      <c r="C740" s="317"/>
      <c r="D740" s="317"/>
      <c r="E740" s="317"/>
      <c r="F740" s="317"/>
      <c r="G740" s="317"/>
      <c r="H740" s="317"/>
      <c r="I740" s="317"/>
      <c r="J740" s="317"/>
      <c r="K740" s="317"/>
      <c r="L740" s="317"/>
      <c r="M740" s="317"/>
      <c r="N740" s="317"/>
      <c r="O740" s="317"/>
      <c r="P740" s="317"/>
      <c r="Q740" s="317"/>
      <c r="R740" s="317"/>
      <c r="S740" s="317"/>
      <c r="T740" s="317"/>
      <c r="U740" s="317"/>
      <c r="V740" s="317"/>
      <c r="W740" s="317"/>
      <c r="X740" s="317"/>
      <c r="Y740" s="317"/>
      <c r="Z740" s="317"/>
    </row>
    <row r="741" spans="1:26" ht="16" x14ac:dyDescent="0.2">
      <c r="A741" s="317"/>
      <c r="B741" s="317"/>
      <c r="C741" s="317"/>
      <c r="D741" s="317"/>
      <c r="E741" s="317"/>
      <c r="F741" s="317"/>
      <c r="G741" s="317"/>
      <c r="H741" s="317"/>
      <c r="I741" s="317"/>
      <c r="J741" s="317"/>
      <c r="K741" s="317"/>
      <c r="L741" s="317"/>
      <c r="M741" s="317"/>
      <c r="N741" s="317"/>
      <c r="O741" s="317"/>
      <c r="P741" s="317"/>
      <c r="Q741" s="317"/>
      <c r="R741" s="317"/>
      <c r="S741" s="317"/>
      <c r="T741" s="317"/>
      <c r="U741" s="317"/>
      <c r="V741" s="317"/>
      <c r="W741" s="317"/>
      <c r="X741" s="317"/>
      <c r="Y741" s="317"/>
      <c r="Z741" s="317"/>
    </row>
    <row r="742" spans="1:26" ht="16" x14ac:dyDescent="0.2">
      <c r="A742" s="317"/>
      <c r="B742" s="317"/>
      <c r="C742" s="317"/>
      <c r="D742" s="317"/>
      <c r="E742" s="317"/>
      <c r="F742" s="317"/>
      <c r="G742" s="317"/>
      <c r="H742" s="317"/>
      <c r="I742" s="317"/>
      <c r="J742" s="317"/>
      <c r="K742" s="317"/>
      <c r="L742" s="317"/>
      <c r="M742" s="317"/>
      <c r="N742" s="317"/>
      <c r="O742" s="317"/>
      <c r="P742" s="317"/>
      <c r="Q742" s="317"/>
      <c r="R742" s="317"/>
      <c r="S742" s="317"/>
      <c r="T742" s="317"/>
      <c r="U742" s="317"/>
      <c r="V742" s="317"/>
      <c r="W742" s="317"/>
      <c r="X742" s="317"/>
      <c r="Y742" s="317"/>
      <c r="Z742" s="317"/>
    </row>
    <row r="743" spans="1:26" ht="16" x14ac:dyDescent="0.2">
      <c r="A743" s="317"/>
      <c r="B743" s="317"/>
      <c r="C743" s="317"/>
      <c r="D743" s="317"/>
      <c r="E743" s="317"/>
      <c r="F743" s="317"/>
      <c r="G743" s="317"/>
      <c r="H743" s="317"/>
      <c r="I743" s="317"/>
      <c r="J743" s="317"/>
      <c r="K743" s="317"/>
      <c r="L743" s="317"/>
      <c r="M743" s="317"/>
      <c r="N743" s="317"/>
      <c r="O743" s="317"/>
      <c r="P743" s="317"/>
      <c r="Q743" s="317"/>
      <c r="R743" s="317"/>
      <c r="S743" s="317"/>
      <c r="T743" s="317"/>
      <c r="U743" s="317"/>
      <c r="V743" s="317"/>
      <c r="W743" s="317"/>
      <c r="X743" s="317"/>
      <c r="Y743" s="317"/>
      <c r="Z743" s="317"/>
    </row>
    <row r="744" spans="1:26" ht="16" x14ac:dyDescent="0.2">
      <c r="A744" s="317"/>
      <c r="B744" s="317"/>
      <c r="C744" s="317"/>
      <c r="D744" s="317"/>
      <c r="E744" s="317"/>
      <c r="F744" s="317"/>
      <c r="G744" s="317"/>
      <c r="H744" s="317"/>
      <c r="I744" s="317"/>
      <c r="J744" s="317"/>
      <c r="K744" s="317"/>
      <c r="L744" s="317"/>
      <c r="M744" s="317"/>
      <c r="N744" s="317"/>
      <c r="O744" s="317"/>
      <c r="P744" s="317"/>
      <c r="Q744" s="317"/>
      <c r="R744" s="317"/>
      <c r="S744" s="317"/>
      <c r="T744" s="317"/>
      <c r="U744" s="317"/>
      <c r="V744" s="317"/>
      <c r="W744" s="317"/>
      <c r="X744" s="317"/>
      <c r="Y744" s="317"/>
      <c r="Z744" s="317"/>
    </row>
    <row r="745" spans="1:26" ht="16" x14ac:dyDescent="0.2">
      <c r="A745" s="317"/>
      <c r="B745" s="317"/>
      <c r="C745" s="317"/>
      <c r="D745" s="317"/>
      <c r="E745" s="317"/>
      <c r="F745" s="317"/>
      <c r="G745" s="317"/>
      <c r="H745" s="317"/>
      <c r="I745" s="317"/>
      <c r="J745" s="317"/>
      <c r="K745" s="317"/>
      <c r="L745" s="317"/>
      <c r="M745" s="317"/>
      <c r="N745" s="317"/>
      <c r="O745" s="317"/>
      <c r="P745" s="317"/>
      <c r="Q745" s="317"/>
      <c r="R745" s="317"/>
      <c r="S745" s="317"/>
      <c r="T745" s="317"/>
      <c r="U745" s="317"/>
      <c r="V745" s="317"/>
      <c r="W745" s="317"/>
      <c r="X745" s="317"/>
      <c r="Y745" s="317"/>
      <c r="Z745" s="317"/>
    </row>
    <row r="746" spans="1:26" ht="16" x14ac:dyDescent="0.2">
      <c r="A746" s="317"/>
      <c r="B746" s="317"/>
      <c r="C746" s="317"/>
      <c r="D746" s="317"/>
      <c r="E746" s="317"/>
      <c r="F746" s="317"/>
      <c r="G746" s="317"/>
      <c r="H746" s="317"/>
      <c r="I746" s="317"/>
      <c r="J746" s="317"/>
      <c r="K746" s="317"/>
      <c r="L746" s="317"/>
      <c r="M746" s="317"/>
      <c r="N746" s="317"/>
      <c r="O746" s="317"/>
      <c r="P746" s="317"/>
      <c r="Q746" s="317"/>
      <c r="R746" s="317"/>
      <c r="S746" s="317"/>
      <c r="T746" s="317"/>
      <c r="U746" s="317"/>
      <c r="V746" s="317"/>
      <c r="W746" s="317"/>
      <c r="X746" s="317"/>
      <c r="Y746" s="317"/>
      <c r="Z746" s="317"/>
    </row>
    <row r="747" spans="1:26" ht="16" x14ac:dyDescent="0.2">
      <c r="A747" s="317"/>
      <c r="B747" s="317"/>
      <c r="C747" s="317"/>
      <c r="D747" s="317"/>
      <c r="E747" s="317"/>
      <c r="F747" s="317"/>
      <c r="G747" s="317"/>
      <c r="H747" s="317"/>
      <c r="I747" s="317"/>
      <c r="J747" s="317"/>
      <c r="K747" s="317"/>
      <c r="L747" s="317"/>
      <c r="M747" s="317"/>
      <c r="N747" s="317"/>
      <c r="O747" s="317"/>
      <c r="P747" s="317"/>
      <c r="Q747" s="317"/>
      <c r="R747" s="317"/>
      <c r="S747" s="317"/>
      <c r="T747" s="317"/>
      <c r="U747" s="317"/>
      <c r="V747" s="317"/>
      <c r="W747" s="317"/>
      <c r="X747" s="317"/>
      <c r="Y747" s="317"/>
      <c r="Z747" s="317"/>
    </row>
    <row r="748" spans="1:26" ht="16" x14ac:dyDescent="0.2">
      <c r="A748" s="317"/>
      <c r="B748" s="317"/>
      <c r="C748" s="317"/>
      <c r="D748" s="317"/>
      <c r="E748" s="317"/>
      <c r="F748" s="317"/>
      <c r="G748" s="317"/>
      <c r="H748" s="317"/>
      <c r="I748" s="317"/>
      <c r="J748" s="317"/>
      <c r="K748" s="317"/>
      <c r="L748" s="317"/>
      <c r="M748" s="317"/>
      <c r="N748" s="317"/>
      <c r="O748" s="317"/>
      <c r="P748" s="317"/>
      <c r="Q748" s="317"/>
      <c r="R748" s="317"/>
      <c r="S748" s="317"/>
      <c r="T748" s="317"/>
      <c r="U748" s="317"/>
      <c r="V748" s="317"/>
      <c r="W748" s="317"/>
      <c r="X748" s="317"/>
      <c r="Y748" s="317"/>
      <c r="Z748" s="317"/>
    </row>
    <row r="749" spans="1:26" ht="16" x14ac:dyDescent="0.2">
      <c r="A749" s="317"/>
      <c r="B749" s="317"/>
      <c r="C749" s="317"/>
      <c r="D749" s="317"/>
      <c r="E749" s="317"/>
      <c r="F749" s="317"/>
      <c r="G749" s="317"/>
      <c r="H749" s="317"/>
      <c r="I749" s="317"/>
      <c r="J749" s="317"/>
      <c r="K749" s="317"/>
      <c r="L749" s="317"/>
      <c r="M749" s="317"/>
      <c r="N749" s="317"/>
      <c r="O749" s="317"/>
      <c r="P749" s="317"/>
      <c r="Q749" s="317"/>
      <c r="R749" s="317"/>
      <c r="S749" s="317"/>
      <c r="T749" s="317"/>
      <c r="U749" s="317"/>
      <c r="V749" s="317"/>
      <c r="W749" s="317"/>
      <c r="X749" s="317"/>
      <c r="Y749" s="317"/>
      <c r="Z749" s="317"/>
    </row>
    <row r="750" spans="1:26" ht="16" x14ac:dyDescent="0.2">
      <c r="A750" s="317"/>
      <c r="B750" s="317"/>
      <c r="C750" s="317"/>
      <c r="D750" s="317"/>
      <c r="E750" s="317"/>
      <c r="F750" s="317"/>
      <c r="G750" s="317"/>
      <c r="H750" s="317"/>
      <c r="I750" s="317"/>
      <c r="J750" s="317"/>
      <c r="K750" s="317"/>
      <c r="L750" s="317"/>
      <c r="M750" s="317"/>
      <c r="N750" s="317"/>
      <c r="O750" s="317"/>
      <c r="P750" s="317"/>
      <c r="Q750" s="317"/>
      <c r="R750" s="317"/>
      <c r="S750" s="317"/>
      <c r="T750" s="317"/>
      <c r="U750" s="317"/>
      <c r="V750" s="317"/>
      <c r="W750" s="317"/>
      <c r="X750" s="317"/>
      <c r="Y750" s="317"/>
      <c r="Z750" s="317"/>
    </row>
    <row r="751" spans="1:26" ht="16" x14ac:dyDescent="0.2">
      <c r="A751" s="317"/>
      <c r="B751" s="317"/>
      <c r="C751" s="317"/>
      <c r="D751" s="317"/>
      <c r="E751" s="317"/>
      <c r="F751" s="317"/>
      <c r="G751" s="317"/>
      <c r="H751" s="317"/>
      <c r="I751" s="317"/>
      <c r="J751" s="317"/>
      <c r="K751" s="317"/>
      <c r="L751" s="317"/>
      <c r="M751" s="317"/>
      <c r="N751" s="317"/>
      <c r="O751" s="317"/>
      <c r="P751" s="317"/>
      <c r="Q751" s="317"/>
      <c r="R751" s="317"/>
      <c r="S751" s="317"/>
      <c r="T751" s="317"/>
      <c r="U751" s="317"/>
      <c r="V751" s="317"/>
      <c r="W751" s="317"/>
      <c r="X751" s="317"/>
      <c r="Y751" s="317"/>
      <c r="Z751" s="317"/>
    </row>
    <row r="752" spans="1:26" ht="16" x14ac:dyDescent="0.2">
      <c r="A752" s="317"/>
      <c r="B752" s="317"/>
      <c r="C752" s="317"/>
      <c r="D752" s="317"/>
      <c r="E752" s="317"/>
      <c r="F752" s="317"/>
      <c r="G752" s="317"/>
      <c r="H752" s="317"/>
      <c r="I752" s="317"/>
      <c r="J752" s="317"/>
      <c r="K752" s="317"/>
      <c r="L752" s="317"/>
      <c r="M752" s="317"/>
      <c r="N752" s="317"/>
      <c r="O752" s="317"/>
      <c r="P752" s="317"/>
      <c r="Q752" s="317"/>
      <c r="R752" s="317"/>
      <c r="S752" s="317"/>
      <c r="T752" s="317"/>
      <c r="U752" s="317"/>
      <c r="V752" s="317"/>
      <c r="W752" s="317"/>
      <c r="X752" s="317"/>
      <c r="Y752" s="317"/>
      <c r="Z752" s="317"/>
    </row>
    <row r="753" spans="1:26" ht="16" x14ac:dyDescent="0.2">
      <c r="A753" s="317"/>
      <c r="B753" s="317"/>
      <c r="C753" s="317"/>
      <c r="D753" s="317"/>
      <c r="E753" s="317"/>
      <c r="F753" s="317"/>
      <c r="G753" s="317"/>
      <c r="H753" s="317"/>
      <c r="I753" s="317"/>
      <c r="J753" s="317"/>
      <c r="K753" s="317"/>
      <c r="L753" s="317"/>
      <c r="M753" s="317"/>
      <c r="N753" s="317"/>
      <c r="O753" s="317"/>
      <c r="P753" s="317"/>
      <c r="Q753" s="317"/>
      <c r="R753" s="317"/>
      <c r="S753" s="317"/>
      <c r="T753" s="317"/>
      <c r="U753" s="317"/>
      <c r="V753" s="317"/>
      <c r="W753" s="317"/>
      <c r="X753" s="317"/>
      <c r="Y753" s="317"/>
      <c r="Z753" s="317"/>
    </row>
    <row r="754" spans="1:26" ht="16" x14ac:dyDescent="0.2">
      <c r="A754" s="317"/>
      <c r="B754" s="317"/>
      <c r="C754" s="317"/>
      <c r="D754" s="317"/>
      <c r="E754" s="317"/>
      <c r="F754" s="317"/>
      <c r="G754" s="317"/>
      <c r="H754" s="317"/>
      <c r="I754" s="317"/>
      <c r="J754" s="317"/>
      <c r="K754" s="317"/>
      <c r="L754" s="317"/>
      <c r="M754" s="317"/>
      <c r="N754" s="317"/>
      <c r="O754" s="317"/>
      <c r="P754" s="317"/>
      <c r="Q754" s="317"/>
      <c r="R754" s="317"/>
      <c r="S754" s="317"/>
      <c r="T754" s="317"/>
      <c r="U754" s="317"/>
      <c r="V754" s="317"/>
      <c r="W754" s="317"/>
      <c r="X754" s="317"/>
      <c r="Y754" s="317"/>
      <c r="Z754" s="317"/>
    </row>
    <row r="755" spans="1:26" ht="16" x14ac:dyDescent="0.2">
      <c r="A755" s="317"/>
      <c r="B755" s="317"/>
      <c r="C755" s="317"/>
      <c r="D755" s="317"/>
      <c r="E755" s="317"/>
      <c r="F755" s="317"/>
      <c r="G755" s="317"/>
      <c r="H755" s="317"/>
      <c r="I755" s="317"/>
      <c r="J755" s="317"/>
      <c r="K755" s="317"/>
      <c r="L755" s="317"/>
      <c r="M755" s="317"/>
      <c r="N755" s="317"/>
      <c r="O755" s="317"/>
      <c r="P755" s="317"/>
      <c r="Q755" s="317"/>
      <c r="R755" s="317"/>
      <c r="S755" s="317"/>
      <c r="T755" s="317"/>
      <c r="U755" s="317"/>
      <c r="V755" s="317"/>
      <c r="W755" s="317"/>
      <c r="X755" s="317"/>
      <c r="Y755" s="317"/>
      <c r="Z755" s="317"/>
    </row>
    <row r="756" spans="1:26" ht="16" x14ac:dyDescent="0.2">
      <c r="A756" s="317"/>
      <c r="B756" s="317"/>
      <c r="C756" s="317"/>
      <c r="D756" s="317"/>
      <c r="E756" s="317"/>
      <c r="F756" s="317"/>
      <c r="G756" s="317"/>
      <c r="H756" s="317"/>
      <c r="I756" s="317"/>
      <c r="J756" s="317"/>
      <c r="K756" s="317"/>
      <c r="L756" s="317"/>
      <c r="M756" s="317"/>
      <c r="N756" s="317"/>
      <c r="O756" s="317"/>
      <c r="P756" s="317"/>
      <c r="Q756" s="317"/>
      <c r="R756" s="317"/>
      <c r="S756" s="317"/>
      <c r="T756" s="317"/>
      <c r="U756" s="317"/>
      <c r="V756" s="317"/>
      <c r="W756" s="317"/>
      <c r="X756" s="317"/>
      <c r="Y756" s="317"/>
      <c r="Z756" s="317"/>
    </row>
    <row r="757" spans="1:26" ht="16" x14ac:dyDescent="0.2">
      <c r="A757" s="317"/>
      <c r="B757" s="317"/>
      <c r="C757" s="317"/>
      <c r="D757" s="317"/>
      <c r="E757" s="317"/>
      <c r="F757" s="317"/>
      <c r="G757" s="317"/>
      <c r="H757" s="317"/>
      <c r="I757" s="317"/>
      <c r="J757" s="317"/>
      <c r="K757" s="317"/>
      <c r="L757" s="317"/>
      <c r="M757" s="317"/>
      <c r="N757" s="317"/>
      <c r="O757" s="317"/>
      <c r="P757" s="317"/>
      <c r="Q757" s="317"/>
      <c r="R757" s="317"/>
      <c r="S757" s="317"/>
      <c r="T757" s="317"/>
      <c r="U757" s="317"/>
      <c r="V757" s="317"/>
      <c r="W757" s="317"/>
      <c r="X757" s="317"/>
      <c r="Y757" s="317"/>
      <c r="Z757" s="317"/>
    </row>
    <row r="758" spans="1:26" ht="16" x14ac:dyDescent="0.2">
      <c r="A758" s="317"/>
      <c r="B758" s="317"/>
      <c r="C758" s="317"/>
      <c r="D758" s="317"/>
      <c r="E758" s="317"/>
      <c r="F758" s="317"/>
      <c r="G758" s="317"/>
      <c r="H758" s="317"/>
      <c r="I758" s="317"/>
      <c r="J758" s="317"/>
      <c r="K758" s="317"/>
      <c r="L758" s="317"/>
      <c r="M758" s="317"/>
      <c r="N758" s="317"/>
      <c r="O758" s="317"/>
      <c r="P758" s="317"/>
      <c r="Q758" s="317"/>
      <c r="R758" s="317"/>
      <c r="S758" s="317"/>
      <c r="T758" s="317"/>
      <c r="U758" s="317"/>
      <c r="V758" s="317"/>
      <c r="W758" s="317"/>
      <c r="X758" s="317"/>
      <c r="Y758" s="317"/>
      <c r="Z758" s="317"/>
    </row>
    <row r="759" spans="1:26" ht="16" x14ac:dyDescent="0.2">
      <c r="A759" s="317"/>
      <c r="B759" s="317"/>
      <c r="C759" s="317"/>
      <c r="D759" s="317"/>
      <c r="E759" s="317"/>
      <c r="F759" s="317"/>
      <c r="G759" s="317"/>
      <c r="H759" s="317"/>
      <c r="I759" s="317"/>
      <c r="J759" s="317"/>
      <c r="K759" s="317"/>
      <c r="L759" s="317"/>
      <c r="M759" s="317"/>
      <c r="N759" s="317"/>
      <c r="O759" s="317"/>
      <c r="P759" s="317"/>
      <c r="Q759" s="317"/>
      <c r="R759" s="317"/>
      <c r="S759" s="317"/>
      <c r="T759" s="317"/>
      <c r="U759" s="317"/>
      <c r="V759" s="317"/>
      <c r="W759" s="317"/>
      <c r="X759" s="317"/>
      <c r="Y759" s="317"/>
      <c r="Z759" s="317"/>
    </row>
    <row r="760" spans="1:26" ht="16" x14ac:dyDescent="0.2">
      <c r="A760" s="317"/>
      <c r="B760" s="317"/>
      <c r="C760" s="317"/>
      <c r="D760" s="317"/>
      <c r="E760" s="317"/>
      <c r="F760" s="317"/>
      <c r="G760" s="317"/>
      <c r="H760" s="317"/>
      <c r="I760" s="317"/>
      <c r="J760" s="317"/>
      <c r="K760" s="317"/>
      <c r="L760" s="317"/>
      <c r="M760" s="317"/>
      <c r="N760" s="317"/>
      <c r="O760" s="317"/>
      <c r="P760" s="317"/>
      <c r="Q760" s="317"/>
      <c r="R760" s="317"/>
      <c r="S760" s="317"/>
      <c r="T760" s="317"/>
      <c r="U760" s="317"/>
      <c r="V760" s="317"/>
      <c r="W760" s="317"/>
      <c r="X760" s="317"/>
      <c r="Y760" s="317"/>
      <c r="Z760" s="317"/>
    </row>
    <row r="761" spans="1:26" ht="16" x14ac:dyDescent="0.2">
      <c r="A761" s="317"/>
      <c r="B761" s="317"/>
      <c r="C761" s="317"/>
      <c r="D761" s="317"/>
      <c r="E761" s="317"/>
      <c r="F761" s="317"/>
      <c r="G761" s="317"/>
      <c r="H761" s="317"/>
      <c r="I761" s="317"/>
      <c r="J761" s="317"/>
      <c r="K761" s="317"/>
      <c r="L761" s="317"/>
      <c r="M761" s="317"/>
      <c r="N761" s="317"/>
      <c r="O761" s="317"/>
      <c r="P761" s="317"/>
      <c r="Q761" s="317"/>
      <c r="R761" s="317"/>
      <c r="S761" s="317"/>
      <c r="T761" s="317"/>
      <c r="U761" s="317"/>
      <c r="V761" s="317"/>
      <c r="W761" s="317"/>
      <c r="X761" s="317"/>
      <c r="Y761" s="317"/>
      <c r="Z761" s="317"/>
    </row>
    <row r="762" spans="1:26" ht="16" x14ac:dyDescent="0.2">
      <c r="A762" s="317"/>
      <c r="B762" s="317"/>
      <c r="C762" s="317"/>
      <c r="D762" s="317"/>
      <c r="E762" s="317"/>
      <c r="F762" s="317"/>
      <c r="G762" s="317"/>
      <c r="H762" s="317"/>
      <c r="I762" s="317"/>
      <c r="J762" s="317"/>
      <c r="K762" s="317"/>
      <c r="L762" s="317"/>
      <c r="M762" s="317"/>
      <c r="N762" s="317"/>
      <c r="O762" s="317"/>
      <c r="P762" s="317"/>
      <c r="Q762" s="317"/>
      <c r="R762" s="317"/>
      <c r="S762" s="317"/>
      <c r="T762" s="317"/>
      <c r="U762" s="317"/>
      <c r="V762" s="317"/>
      <c r="W762" s="317"/>
      <c r="X762" s="317"/>
      <c r="Y762" s="317"/>
      <c r="Z762" s="317"/>
    </row>
    <row r="763" spans="1:26" ht="16" x14ac:dyDescent="0.2">
      <c r="A763" s="317"/>
      <c r="B763" s="317"/>
      <c r="C763" s="317"/>
      <c r="D763" s="317"/>
      <c r="E763" s="317"/>
      <c r="F763" s="317"/>
      <c r="G763" s="317"/>
      <c r="H763" s="317"/>
      <c r="I763" s="317"/>
      <c r="J763" s="317"/>
      <c r="K763" s="317"/>
      <c r="L763" s="317"/>
      <c r="M763" s="317"/>
      <c r="N763" s="317"/>
      <c r="O763" s="317"/>
      <c r="P763" s="317"/>
      <c r="Q763" s="317"/>
      <c r="R763" s="317"/>
      <c r="S763" s="317"/>
      <c r="T763" s="317"/>
      <c r="U763" s="317"/>
      <c r="V763" s="317"/>
      <c r="W763" s="317"/>
      <c r="X763" s="317"/>
      <c r="Y763" s="317"/>
      <c r="Z763" s="317"/>
    </row>
    <row r="764" spans="1:26" ht="16" x14ac:dyDescent="0.2">
      <c r="A764" s="317"/>
      <c r="B764" s="317"/>
      <c r="C764" s="317"/>
      <c r="D764" s="317"/>
      <c r="E764" s="317"/>
      <c r="F764" s="317"/>
      <c r="G764" s="317"/>
      <c r="H764" s="317"/>
      <c r="I764" s="317"/>
      <c r="J764" s="317"/>
      <c r="K764" s="317"/>
      <c r="L764" s="317"/>
      <c r="M764" s="317"/>
      <c r="N764" s="317"/>
      <c r="O764" s="317"/>
      <c r="P764" s="317"/>
      <c r="Q764" s="317"/>
      <c r="R764" s="317"/>
      <c r="S764" s="317"/>
      <c r="T764" s="317"/>
      <c r="U764" s="317"/>
      <c r="V764" s="317"/>
      <c r="W764" s="317"/>
      <c r="X764" s="317"/>
      <c r="Y764" s="317"/>
      <c r="Z764" s="317"/>
    </row>
    <row r="765" spans="1:26" ht="16" x14ac:dyDescent="0.2">
      <c r="A765" s="317"/>
      <c r="B765" s="317"/>
      <c r="C765" s="317"/>
      <c r="D765" s="317"/>
      <c r="E765" s="317"/>
      <c r="F765" s="317"/>
      <c r="G765" s="317"/>
      <c r="H765" s="317"/>
      <c r="I765" s="317"/>
      <c r="J765" s="317"/>
      <c r="K765" s="317"/>
      <c r="L765" s="317"/>
      <c r="M765" s="317"/>
      <c r="N765" s="317"/>
      <c r="O765" s="317"/>
      <c r="P765" s="317"/>
      <c r="Q765" s="317"/>
      <c r="R765" s="317"/>
      <c r="S765" s="317"/>
      <c r="T765" s="317"/>
      <c r="U765" s="317"/>
      <c r="V765" s="317"/>
      <c r="W765" s="317"/>
      <c r="X765" s="317"/>
      <c r="Y765" s="317"/>
      <c r="Z765" s="317"/>
    </row>
    <row r="766" spans="1:26" ht="16" x14ac:dyDescent="0.2">
      <c r="A766" s="317"/>
      <c r="B766" s="317"/>
      <c r="C766" s="317"/>
      <c r="D766" s="317"/>
      <c r="E766" s="317"/>
      <c r="F766" s="317"/>
      <c r="G766" s="317"/>
      <c r="H766" s="317"/>
      <c r="I766" s="317"/>
      <c r="J766" s="317"/>
      <c r="K766" s="317"/>
      <c r="L766" s="317"/>
      <c r="M766" s="317"/>
      <c r="N766" s="317"/>
      <c r="O766" s="317"/>
      <c r="P766" s="317"/>
      <c r="Q766" s="317"/>
      <c r="R766" s="317"/>
      <c r="S766" s="317"/>
      <c r="T766" s="317"/>
      <c r="U766" s="317"/>
      <c r="V766" s="317"/>
      <c r="W766" s="317"/>
      <c r="X766" s="317"/>
      <c r="Y766" s="317"/>
      <c r="Z766" s="317"/>
    </row>
    <row r="767" spans="1:26" ht="16" x14ac:dyDescent="0.2">
      <c r="A767" s="317"/>
      <c r="B767" s="317"/>
      <c r="C767" s="317"/>
      <c r="D767" s="317"/>
      <c r="E767" s="317"/>
      <c r="F767" s="317"/>
      <c r="G767" s="317"/>
      <c r="H767" s="317"/>
      <c r="I767" s="317"/>
      <c r="J767" s="317"/>
      <c r="K767" s="317"/>
      <c r="L767" s="317"/>
      <c r="M767" s="317"/>
      <c r="N767" s="317"/>
      <c r="O767" s="317"/>
      <c r="P767" s="317"/>
      <c r="Q767" s="317"/>
      <c r="R767" s="317"/>
      <c r="S767" s="317"/>
      <c r="T767" s="317"/>
      <c r="U767" s="317"/>
      <c r="V767" s="317"/>
      <c r="W767" s="317"/>
      <c r="X767" s="317"/>
      <c r="Y767" s="317"/>
      <c r="Z767" s="317"/>
    </row>
    <row r="768" spans="1:26" ht="16" x14ac:dyDescent="0.2">
      <c r="A768" s="317"/>
      <c r="B768" s="317"/>
      <c r="C768" s="317"/>
      <c r="D768" s="317"/>
      <c r="E768" s="317"/>
      <c r="F768" s="317"/>
      <c r="G768" s="317"/>
      <c r="H768" s="317"/>
      <c r="I768" s="317"/>
      <c r="J768" s="317"/>
      <c r="K768" s="317"/>
      <c r="L768" s="317"/>
      <c r="M768" s="317"/>
      <c r="N768" s="317"/>
      <c r="O768" s="317"/>
      <c r="P768" s="317"/>
      <c r="Q768" s="317"/>
      <c r="R768" s="317"/>
      <c r="S768" s="317"/>
      <c r="T768" s="317"/>
      <c r="U768" s="317"/>
      <c r="V768" s="317"/>
      <c r="W768" s="317"/>
      <c r="X768" s="317"/>
      <c r="Y768" s="317"/>
      <c r="Z768" s="317"/>
    </row>
    <row r="769" spans="1:26" ht="16" x14ac:dyDescent="0.2">
      <c r="A769" s="317"/>
      <c r="B769" s="317"/>
      <c r="C769" s="317"/>
      <c r="D769" s="317"/>
      <c r="E769" s="317"/>
      <c r="F769" s="317"/>
      <c r="G769" s="317"/>
      <c r="H769" s="317"/>
      <c r="I769" s="317"/>
      <c r="J769" s="317"/>
      <c r="K769" s="317"/>
      <c r="L769" s="317"/>
      <c r="M769" s="317"/>
      <c r="N769" s="317"/>
      <c r="O769" s="317"/>
      <c r="P769" s="317"/>
      <c r="Q769" s="317"/>
      <c r="R769" s="317"/>
      <c r="S769" s="317"/>
      <c r="T769" s="317"/>
      <c r="U769" s="317"/>
      <c r="V769" s="317"/>
      <c r="W769" s="317"/>
      <c r="X769" s="317"/>
      <c r="Y769" s="317"/>
      <c r="Z769" s="317"/>
    </row>
    <row r="770" spans="1:26" ht="16" x14ac:dyDescent="0.2">
      <c r="A770" s="317"/>
      <c r="B770" s="317"/>
      <c r="C770" s="317"/>
      <c r="D770" s="317"/>
      <c r="E770" s="317"/>
      <c r="F770" s="317"/>
      <c r="G770" s="317"/>
      <c r="H770" s="317"/>
      <c r="I770" s="317"/>
      <c r="J770" s="317"/>
      <c r="K770" s="317"/>
      <c r="L770" s="317"/>
      <c r="M770" s="317"/>
      <c r="N770" s="317"/>
      <c r="O770" s="317"/>
      <c r="P770" s="317"/>
      <c r="Q770" s="317"/>
      <c r="R770" s="317"/>
      <c r="S770" s="317"/>
      <c r="T770" s="317"/>
      <c r="U770" s="317"/>
      <c r="V770" s="317"/>
      <c r="W770" s="317"/>
      <c r="X770" s="317"/>
      <c r="Y770" s="317"/>
      <c r="Z770" s="317"/>
    </row>
    <row r="771" spans="1:26" ht="16" x14ac:dyDescent="0.2">
      <c r="A771" s="317"/>
      <c r="B771" s="317"/>
      <c r="C771" s="317"/>
      <c r="D771" s="317"/>
      <c r="E771" s="317"/>
      <c r="F771" s="317"/>
      <c r="G771" s="317"/>
      <c r="H771" s="317"/>
      <c r="I771" s="317"/>
      <c r="J771" s="317"/>
      <c r="K771" s="317"/>
      <c r="L771" s="317"/>
      <c r="M771" s="317"/>
      <c r="N771" s="317"/>
      <c r="O771" s="317"/>
      <c r="P771" s="317"/>
      <c r="Q771" s="317"/>
      <c r="R771" s="317"/>
      <c r="S771" s="317"/>
      <c r="T771" s="317"/>
      <c r="U771" s="317"/>
      <c r="V771" s="317"/>
      <c r="W771" s="317"/>
      <c r="X771" s="317"/>
      <c r="Y771" s="317"/>
      <c r="Z771" s="317"/>
    </row>
    <row r="772" spans="1:26" ht="16" x14ac:dyDescent="0.2">
      <c r="A772" s="317"/>
      <c r="B772" s="317"/>
      <c r="C772" s="317"/>
      <c r="D772" s="317"/>
      <c r="E772" s="317"/>
      <c r="F772" s="317"/>
      <c r="G772" s="317"/>
      <c r="H772" s="317"/>
      <c r="I772" s="317"/>
      <c r="J772" s="317"/>
      <c r="K772" s="317"/>
      <c r="L772" s="317"/>
      <c r="M772" s="317"/>
      <c r="N772" s="317"/>
      <c r="O772" s="317"/>
      <c r="P772" s="317"/>
      <c r="Q772" s="317"/>
      <c r="R772" s="317"/>
      <c r="S772" s="317"/>
      <c r="T772" s="317"/>
      <c r="U772" s="317"/>
      <c r="V772" s="317"/>
      <c r="W772" s="317"/>
      <c r="X772" s="317"/>
      <c r="Y772" s="317"/>
      <c r="Z772" s="317"/>
    </row>
    <row r="773" spans="1:26" ht="16" x14ac:dyDescent="0.2">
      <c r="A773" s="317"/>
      <c r="B773" s="317"/>
      <c r="C773" s="317"/>
      <c r="D773" s="317"/>
      <c r="E773" s="317"/>
      <c r="F773" s="317"/>
      <c r="G773" s="317"/>
      <c r="H773" s="317"/>
      <c r="I773" s="317"/>
      <c r="J773" s="317"/>
      <c r="K773" s="317"/>
      <c r="L773" s="317"/>
      <c r="M773" s="317"/>
      <c r="N773" s="317"/>
      <c r="O773" s="317"/>
      <c r="P773" s="317"/>
      <c r="Q773" s="317"/>
      <c r="R773" s="317"/>
      <c r="S773" s="317"/>
      <c r="T773" s="317"/>
      <c r="U773" s="317"/>
      <c r="V773" s="317"/>
      <c r="W773" s="317"/>
      <c r="X773" s="317"/>
      <c r="Y773" s="317"/>
      <c r="Z773" s="317"/>
    </row>
    <row r="774" spans="1:26" ht="16" x14ac:dyDescent="0.2">
      <c r="A774" s="317"/>
      <c r="B774" s="317"/>
      <c r="C774" s="317"/>
      <c r="D774" s="317"/>
      <c r="E774" s="317"/>
      <c r="F774" s="317"/>
      <c r="G774" s="317"/>
      <c r="H774" s="317"/>
      <c r="I774" s="317"/>
      <c r="J774" s="317"/>
      <c r="K774" s="317"/>
      <c r="L774" s="317"/>
      <c r="M774" s="317"/>
      <c r="N774" s="317"/>
      <c r="O774" s="317"/>
      <c r="P774" s="317"/>
      <c r="Q774" s="317"/>
      <c r="R774" s="317"/>
      <c r="S774" s="317"/>
      <c r="T774" s="317"/>
      <c r="U774" s="317"/>
      <c r="V774" s="317"/>
      <c r="W774" s="317"/>
      <c r="X774" s="317"/>
      <c r="Y774" s="317"/>
      <c r="Z774" s="317"/>
    </row>
    <row r="775" spans="1:26" ht="16" x14ac:dyDescent="0.2">
      <c r="A775" s="317"/>
      <c r="B775" s="317"/>
      <c r="C775" s="317"/>
      <c r="D775" s="317"/>
      <c r="E775" s="317"/>
      <c r="F775" s="317"/>
      <c r="G775" s="317"/>
      <c r="H775" s="317"/>
      <c r="I775" s="317"/>
      <c r="J775" s="317"/>
      <c r="K775" s="317"/>
      <c r="L775" s="317"/>
      <c r="M775" s="317"/>
      <c r="N775" s="317"/>
      <c r="O775" s="317"/>
      <c r="P775" s="317"/>
      <c r="Q775" s="317"/>
      <c r="R775" s="317"/>
      <c r="S775" s="317"/>
      <c r="T775" s="317"/>
      <c r="U775" s="317"/>
      <c r="V775" s="317"/>
      <c r="W775" s="317"/>
      <c r="X775" s="317"/>
      <c r="Y775" s="317"/>
      <c r="Z775" s="317"/>
    </row>
    <row r="776" spans="1:26" ht="16" x14ac:dyDescent="0.2">
      <c r="A776" s="317"/>
      <c r="B776" s="317"/>
      <c r="C776" s="317"/>
      <c r="D776" s="317"/>
      <c r="E776" s="317"/>
      <c r="F776" s="317"/>
      <c r="G776" s="317"/>
      <c r="H776" s="317"/>
      <c r="I776" s="317"/>
      <c r="J776" s="317"/>
      <c r="K776" s="317"/>
      <c r="L776" s="317"/>
      <c r="M776" s="317"/>
      <c r="N776" s="317"/>
      <c r="O776" s="317"/>
      <c r="P776" s="317"/>
      <c r="Q776" s="317"/>
      <c r="R776" s="317"/>
      <c r="S776" s="317"/>
      <c r="T776" s="317"/>
      <c r="U776" s="317"/>
      <c r="V776" s="317"/>
      <c r="W776" s="317"/>
      <c r="X776" s="317"/>
      <c r="Y776" s="317"/>
      <c r="Z776" s="317"/>
    </row>
    <row r="777" spans="1:26" ht="16" x14ac:dyDescent="0.2">
      <c r="A777" s="317"/>
      <c r="B777" s="317"/>
      <c r="C777" s="317"/>
      <c r="D777" s="317"/>
      <c r="E777" s="317"/>
      <c r="F777" s="317"/>
      <c r="G777" s="317"/>
      <c r="H777" s="317"/>
      <c r="I777" s="317"/>
      <c r="J777" s="317"/>
      <c r="K777" s="317"/>
      <c r="L777" s="317"/>
      <c r="M777" s="317"/>
      <c r="N777" s="317"/>
      <c r="O777" s="317"/>
      <c r="P777" s="317"/>
      <c r="Q777" s="317"/>
      <c r="R777" s="317"/>
      <c r="S777" s="317"/>
      <c r="T777" s="317"/>
      <c r="U777" s="317"/>
      <c r="V777" s="317"/>
      <c r="W777" s="317"/>
      <c r="X777" s="317"/>
      <c r="Y777" s="317"/>
      <c r="Z777" s="317"/>
    </row>
    <row r="778" spans="1:26" ht="16" x14ac:dyDescent="0.2">
      <c r="A778" s="317"/>
      <c r="B778" s="317"/>
      <c r="C778" s="317"/>
      <c r="D778" s="317"/>
      <c r="E778" s="317"/>
      <c r="F778" s="317"/>
      <c r="G778" s="317"/>
      <c r="H778" s="317"/>
      <c r="I778" s="317"/>
      <c r="J778" s="317"/>
      <c r="K778" s="317"/>
      <c r="L778" s="317"/>
      <c r="M778" s="317"/>
      <c r="N778" s="317"/>
      <c r="O778" s="317"/>
      <c r="P778" s="317"/>
      <c r="Q778" s="317"/>
      <c r="R778" s="317"/>
      <c r="S778" s="317"/>
      <c r="T778" s="317"/>
      <c r="U778" s="317"/>
      <c r="V778" s="317"/>
      <c r="W778" s="317"/>
      <c r="X778" s="317"/>
      <c r="Y778" s="317"/>
      <c r="Z778" s="317"/>
    </row>
    <row r="779" spans="1:26" ht="16" x14ac:dyDescent="0.2">
      <c r="A779" s="317"/>
      <c r="B779" s="317"/>
      <c r="C779" s="317"/>
      <c r="D779" s="317"/>
      <c r="E779" s="317"/>
      <c r="F779" s="317"/>
      <c r="G779" s="317"/>
      <c r="H779" s="317"/>
      <c r="I779" s="317"/>
      <c r="J779" s="317"/>
      <c r="K779" s="317"/>
      <c r="L779" s="317"/>
      <c r="M779" s="317"/>
      <c r="N779" s="317"/>
      <c r="O779" s="317"/>
      <c r="P779" s="317"/>
      <c r="Q779" s="317"/>
      <c r="R779" s="317"/>
      <c r="S779" s="317"/>
      <c r="T779" s="317"/>
      <c r="U779" s="317"/>
      <c r="V779" s="317"/>
      <c r="W779" s="317"/>
      <c r="X779" s="317"/>
      <c r="Y779" s="317"/>
      <c r="Z779" s="317"/>
    </row>
    <row r="780" spans="1:26" ht="16" x14ac:dyDescent="0.2">
      <c r="A780" s="317"/>
      <c r="B780" s="317"/>
      <c r="C780" s="317"/>
      <c r="D780" s="317"/>
      <c r="E780" s="317"/>
      <c r="F780" s="317"/>
      <c r="G780" s="317"/>
      <c r="H780" s="317"/>
      <c r="I780" s="317"/>
      <c r="J780" s="317"/>
      <c r="K780" s="317"/>
      <c r="L780" s="317"/>
      <c r="M780" s="317"/>
      <c r="N780" s="317"/>
      <c r="O780" s="317"/>
      <c r="P780" s="317"/>
      <c r="Q780" s="317"/>
      <c r="R780" s="317"/>
      <c r="S780" s="317"/>
      <c r="T780" s="317"/>
      <c r="U780" s="317"/>
      <c r="V780" s="317"/>
      <c r="W780" s="317"/>
      <c r="X780" s="317"/>
      <c r="Y780" s="317"/>
      <c r="Z780" s="317"/>
    </row>
    <row r="781" spans="1:26" ht="16" x14ac:dyDescent="0.2">
      <c r="A781" s="317"/>
      <c r="B781" s="317"/>
      <c r="C781" s="317"/>
      <c r="D781" s="317"/>
      <c r="E781" s="317"/>
      <c r="F781" s="317"/>
      <c r="G781" s="317"/>
      <c r="H781" s="317"/>
      <c r="I781" s="317"/>
      <c r="J781" s="317"/>
      <c r="K781" s="317"/>
      <c r="L781" s="317"/>
      <c r="M781" s="317"/>
      <c r="N781" s="317"/>
      <c r="O781" s="317"/>
      <c r="P781" s="317"/>
      <c r="Q781" s="317"/>
      <c r="R781" s="317"/>
      <c r="S781" s="317"/>
      <c r="T781" s="317"/>
      <c r="U781" s="317"/>
      <c r="V781" s="317"/>
      <c r="W781" s="317"/>
      <c r="X781" s="317"/>
      <c r="Y781" s="317"/>
      <c r="Z781" s="317"/>
    </row>
    <row r="782" spans="1:26" ht="16" x14ac:dyDescent="0.2">
      <c r="A782" s="317"/>
      <c r="B782" s="317"/>
      <c r="C782" s="317"/>
      <c r="D782" s="317"/>
      <c r="E782" s="317"/>
      <c r="F782" s="317"/>
      <c r="G782" s="317"/>
      <c r="H782" s="317"/>
      <c r="I782" s="317"/>
      <c r="J782" s="317"/>
      <c r="K782" s="317"/>
      <c r="L782" s="317"/>
      <c r="M782" s="317"/>
      <c r="N782" s="317"/>
      <c r="O782" s="317"/>
      <c r="P782" s="317"/>
      <c r="Q782" s="317"/>
      <c r="R782" s="317"/>
      <c r="S782" s="317"/>
      <c r="T782" s="317"/>
      <c r="U782" s="317"/>
      <c r="V782" s="317"/>
      <c r="W782" s="317"/>
      <c r="X782" s="317"/>
      <c r="Y782" s="317"/>
      <c r="Z782" s="317"/>
    </row>
    <row r="783" spans="1:26" ht="16" x14ac:dyDescent="0.2">
      <c r="A783" s="317"/>
      <c r="B783" s="317"/>
      <c r="C783" s="317"/>
      <c r="D783" s="317"/>
      <c r="E783" s="317"/>
      <c r="F783" s="317"/>
      <c r="G783" s="317"/>
      <c r="H783" s="317"/>
      <c r="I783" s="317"/>
      <c r="J783" s="317"/>
      <c r="K783" s="317"/>
      <c r="L783" s="317"/>
      <c r="M783" s="317"/>
      <c r="N783" s="317"/>
      <c r="O783" s="317"/>
      <c r="P783" s="317"/>
      <c r="Q783" s="317"/>
      <c r="R783" s="317"/>
      <c r="S783" s="317"/>
      <c r="T783" s="317"/>
      <c r="U783" s="317"/>
      <c r="V783" s="317"/>
      <c r="W783" s="317"/>
      <c r="X783" s="317"/>
      <c r="Y783" s="317"/>
      <c r="Z783" s="317"/>
    </row>
    <row r="784" spans="1:26" ht="16" x14ac:dyDescent="0.2">
      <c r="A784" s="317"/>
      <c r="B784" s="317"/>
      <c r="C784" s="317"/>
      <c r="D784" s="317"/>
      <c r="E784" s="317"/>
      <c r="F784" s="317"/>
      <c r="G784" s="317"/>
      <c r="H784" s="317"/>
      <c r="I784" s="317"/>
      <c r="J784" s="317"/>
      <c r="K784" s="317"/>
      <c r="L784" s="317"/>
      <c r="M784" s="317"/>
      <c r="N784" s="317"/>
      <c r="O784" s="317"/>
      <c r="P784" s="317"/>
      <c r="Q784" s="317"/>
      <c r="R784" s="317"/>
      <c r="S784" s="317"/>
      <c r="T784" s="317"/>
      <c r="U784" s="317"/>
      <c r="V784" s="317"/>
      <c r="W784" s="317"/>
      <c r="X784" s="317"/>
      <c r="Y784" s="317"/>
      <c r="Z784" s="317"/>
    </row>
    <row r="785" spans="1:26" ht="16" x14ac:dyDescent="0.2">
      <c r="A785" s="317"/>
      <c r="B785" s="317"/>
      <c r="C785" s="317"/>
      <c r="D785" s="317"/>
      <c r="E785" s="317"/>
      <c r="F785" s="317"/>
      <c r="G785" s="317"/>
      <c r="H785" s="317"/>
      <c r="I785" s="317"/>
      <c r="J785" s="317"/>
      <c r="K785" s="317"/>
      <c r="L785" s="317"/>
      <c r="M785" s="317"/>
      <c r="N785" s="317"/>
      <c r="O785" s="317"/>
      <c r="P785" s="317"/>
      <c r="Q785" s="317"/>
      <c r="R785" s="317"/>
      <c r="S785" s="317"/>
      <c r="T785" s="317"/>
      <c r="U785" s="317"/>
      <c r="V785" s="317"/>
      <c r="W785" s="317"/>
      <c r="X785" s="317"/>
      <c r="Y785" s="317"/>
      <c r="Z785" s="317"/>
    </row>
    <row r="786" spans="1:26" ht="16" x14ac:dyDescent="0.2">
      <c r="A786" s="317"/>
      <c r="B786" s="317"/>
      <c r="C786" s="317"/>
      <c r="D786" s="317"/>
      <c r="E786" s="317"/>
      <c r="F786" s="317"/>
      <c r="G786" s="317"/>
      <c r="H786" s="317"/>
      <c r="I786" s="317"/>
      <c r="J786" s="317"/>
      <c r="K786" s="317"/>
      <c r="L786" s="317"/>
      <c r="M786" s="317"/>
      <c r="N786" s="317"/>
      <c r="O786" s="317"/>
      <c r="P786" s="317"/>
      <c r="Q786" s="317"/>
      <c r="R786" s="317"/>
      <c r="S786" s="317"/>
      <c r="T786" s="317"/>
      <c r="U786" s="317"/>
      <c r="V786" s="317"/>
      <c r="W786" s="317"/>
      <c r="X786" s="317"/>
      <c r="Y786" s="317"/>
      <c r="Z786" s="317"/>
    </row>
    <row r="787" spans="1:26" ht="16" x14ac:dyDescent="0.2">
      <c r="A787" s="317"/>
      <c r="B787" s="317"/>
      <c r="C787" s="317"/>
      <c r="D787" s="317"/>
      <c r="E787" s="317"/>
      <c r="F787" s="317"/>
      <c r="G787" s="317"/>
      <c r="H787" s="317"/>
      <c r="I787" s="317"/>
      <c r="J787" s="317"/>
      <c r="K787" s="317"/>
      <c r="L787" s="317"/>
      <c r="M787" s="317"/>
      <c r="N787" s="317"/>
      <c r="O787" s="317"/>
      <c r="P787" s="317"/>
      <c r="Q787" s="317"/>
      <c r="R787" s="317"/>
      <c r="S787" s="317"/>
      <c r="T787" s="317"/>
      <c r="U787" s="317"/>
      <c r="V787" s="317"/>
      <c r="W787" s="317"/>
      <c r="X787" s="317"/>
      <c r="Y787" s="317"/>
      <c r="Z787" s="317"/>
    </row>
    <row r="788" spans="1:26" ht="16" x14ac:dyDescent="0.2">
      <c r="A788" s="317"/>
      <c r="B788" s="317"/>
      <c r="C788" s="317"/>
      <c r="D788" s="317"/>
      <c r="E788" s="317"/>
      <c r="F788" s="317"/>
      <c r="G788" s="317"/>
      <c r="H788" s="317"/>
      <c r="I788" s="317"/>
      <c r="J788" s="317"/>
      <c r="K788" s="317"/>
      <c r="L788" s="317"/>
      <c r="M788" s="317"/>
      <c r="N788" s="317"/>
      <c r="O788" s="317"/>
      <c r="P788" s="317"/>
      <c r="Q788" s="317"/>
      <c r="R788" s="317"/>
      <c r="S788" s="317"/>
      <c r="T788" s="317"/>
      <c r="U788" s="317"/>
      <c r="V788" s="317"/>
      <c r="W788" s="317"/>
      <c r="X788" s="317"/>
      <c r="Y788" s="317"/>
      <c r="Z788" s="317"/>
    </row>
    <row r="789" spans="1:26" ht="16" x14ac:dyDescent="0.2">
      <c r="A789" s="317"/>
      <c r="B789" s="317"/>
      <c r="C789" s="317"/>
      <c r="D789" s="317"/>
      <c r="E789" s="317"/>
      <c r="F789" s="317"/>
      <c r="G789" s="317"/>
      <c r="H789" s="317"/>
      <c r="I789" s="317"/>
      <c r="J789" s="317"/>
      <c r="K789" s="317"/>
      <c r="L789" s="317"/>
      <c r="M789" s="317"/>
      <c r="N789" s="317"/>
      <c r="O789" s="317"/>
      <c r="P789" s="317"/>
      <c r="Q789" s="317"/>
      <c r="R789" s="317"/>
      <c r="S789" s="317"/>
      <c r="T789" s="317"/>
      <c r="U789" s="317"/>
      <c r="V789" s="317"/>
      <c r="W789" s="317"/>
      <c r="X789" s="317"/>
      <c r="Y789" s="317"/>
      <c r="Z789" s="317"/>
    </row>
    <row r="790" spans="1:26" ht="16" x14ac:dyDescent="0.2">
      <c r="A790" s="317"/>
      <c r="B790" s="317"/>
      <c r="C790" s="317"/>
      <c r="D790" s="317"/>
      <c r="E790" s="317"/>
      <c r="F790" s="317"/>
      <c r="G790" s="317"/>
      <c r="H790" s="317"/>
      <c r="I790" s="317"/>
      <c r="J790" s="317"/>
      <c r="K790" s="317"/>
      <c r="L790" s="317"/>
      <c r="M790" s="317"/>
      <c r="N790" s="317"/>
      <c r="O790" s="317"/>
      <c r="P790" s="317"/>
      <c r="Q790" s="317"/>
      <c r="R790" s="317"/>
      <c r="S790" s="317"/>
      <c r="T790" s="317"/>
      <c r="U790" s="317"/>
      <c r="V790" s="317"/>
      <c r="W790" s="317"/>
      <c r="X790" s="317"/>
      <c r="Y790" s="317"/>
      <c r="Z790" s="317"/>
    </row>
    <row r="791" spans="1:26" ht="16" x14ac:dyDescent="0.2">
      <c r="A791" s="317"/>
      <c r="B791" s="317"/>
      <c r="C791" s="317"/>
      <c r="D791" s="317"/>
      <c r="E791" s="317"/>
      <c r="F791" s="317"/>
      <c r="G791" s="317"/>
      <c r="H791" s="317"/>
      <c r="I791" s="317"/>
      <c r="J791" s="317"/>
      <c r="K791" s="317"/>
      <c r="L791" s="317"/>
      <c r="M791" s="317"/>
      <c r="N791" s="317"/>
      <c r="O791" s="317"/>
      <c r="P791" s="317"/>
      <c r="Q791" s="317"/>
      <c r="R791" s="317"/>
      <c r="S791" s="317"/>
      <c r="T791" s="317"/>
      <c r="U791" s="317"/>
      <c r="V791" s="317"/>
      <c r="W791" s="317"/>
      <c r="X791" s="317"/>
      <c r="Y791" s="317"/>
      <c r="Z791" s="317"/>
    </row>
    <row r="792" spans="1:26" ht="16" x14ac:dyDescent="0.2">
      <c r="A792" s="317"/>
      <c r="B792" s="317"/>
      <c r="C792" s="317"/>
      <c r="D792" s="317"/>
      <c r="E792" s="317"/>
      <c r="F792" s="317"/>
      <c r="G792" s="317"/>
      <c r="H792" s="317"/>
      <c r="I792" s="317"/>
      <c r="J792" s="317"/>
      <c r="K792" s="317"/>
      <c r="L792" s="317"/>
      <c r="M792" s="317"/>
      <c r="N792" s="317"/>
      <c r="O792" s="317"/>
      <c r="P792" s="317"/>
      <c r="Q792" s="317"/>
      <c r="R792" s="317"/>
      <c r="S792" s="317"/>
      <c r="T792" s="317"/>
      <c r="U792" s="317"/>
      <c r="V792" s="317"/>
      <c r="W792" s="317"/>
      <c r="X792" s="317"/>
      <c r="Y792" s="317"/>
      <c r="Z792" s="317"/>
    </row>
    <row r="793" spans="1:26" ht="16" x14ac:dyDescent="0.2">
      <c r="A793" s="317"/>
      <c r="B793" s="317"/>
      <c r="C793" s="317"/>
      <c r="D793" s="317"/>
      <c r="E793" s="317"/>
      <c r="F793" s="317"/>
      <c r="G793" s="317"/>
      <c r="H793" s="317"/>
      <c r="I793" s="317"/>
      <c r="J793" s="317"/>
      <c r="K793" s="317"/>
      <c r="L793" s="317"/>
      <c r="M793" s="317"/>
      <c r="N793" s="317"/>
      <c r="O793" s="317"/>
      <c r="P793" s="317"/>
      <c r="Q793" s="317"/>
      <c r="R793" s="317"/>
      <c r="S793" s="317"/>
      <c r="T793" s="317"/>
      <c r="U793" s="317"/>
      <c r="V793" s="317"/>
      <c r="W793" s="317"/>
      <c r="X793" s="317"/>
      <c r="Y793" s="317"/>
      <c r="Z793" s="317"/>
    </row>
    <row r="794" spans="1:26" ht="16" x14ac:dyDescent="0.2">
      <c r="A794" s="317"/>
      <c r="B794" s="317"/>
      <c r="C794" s="317"/>
      <c r="D794" s="317"/>
      <c r="E794" s="317"/>
      <c r="F794" s="317"/>
      <c r="G794" s="317"/>
      <c r="H794" s="317"/>
      <c r="I794" s="317"/>
      <c r="J794" s="317"/>
      <c r="K794" s="317"/>
      <c r="L794" s="317"/>
      <c r="M794" s="317"/>
      <c r="N794" s="317"/>
      <c r="O794" s="317"/>
      <c r="P794" s="317"/>
      <c r="Q794" s="317"/>
      <c r="R794" s="317"/>
      <c r="S794" s="317"/>
      <c r="T794" s="317"/>
      <c r="U794" s="317"/>
      <c r="V794" s="317"/>
      <c r="W794" s="317"/>
      <c r="X794" s="317"/>
      <c r="Y794" s="317"/>
      <c r="Z794" s="317"/>
    </row>
    <row r="795" spans="1:26" ht="16" x14ac:dyDescent="0.2">
      <c r="A795" s="317"/>
      <c r="B795" s="317"/>
      <c r="C795" s="317"/>
      <c r="D795" s="317"/>
      <c r="E795" s="317"/>
      <c r="F795" s="317"/>
      <c r="G795" s="317"/>
      <c r="H795" s="317"/>
      <c r="I795" s="317"/>
      <c r="J795" s="317"/>
      <c r="K795" s="317"/>
      <c r="L795" s="317"/>
      <c r="M795" s="317"/>
      <c r="N795" s="317"/>
      <c r="O795" s="317"/>
      <c r="P795" s="317"/>
      <c r="Q795" s="317"/>
      <c r="R795" s="317"/>
      <c r="S795" s="317"/>
      <c r="T795" s="317"/>
      <c r="U795" s="317"/>
      <c r="V795" s="317"/>
      <c r="W795" s="317"/>
      <c r="X795" s="317"/>
      <c r="Y795" s="317"/>
      <c r="Z795" s="317"/>
    </row>
    <row r="796" spans="1:26" ht="16" x14ac:dyDescent="0.2">
      <c r="A796" s="317"/>
      <c r="B796" s="317"/>
      <c r="C796" s="317"/>
      <c r="D796" s="317"/>
      <c r="E796" s="317"/>
      <c r="F796" s="317"/>
      <c r="G796" s="317"/>
      <c r="H796" s="317"/>
      <c r="I796" s="317"/>
      <c r="J796" s="317"/>
      <c r="K796" s="317"/>
      <c r="L796" s="317"/>
      <c r="M796" s="317"/>
      <c r="N796" s="317"/>
      <c r="O796" s="317"/>
      <c r="P796" s="317"/>
      <c r="Q796" s="317"/>
      <c r="R796" s="317"/>
      <c r="S796" s="317"/>
      <c r="T796" s="317"/>
      <c r="U796" s="317"/>
      <c r="V796" s="317"/>
      <c r="W796" s="317"/>
      <c r="X796" s="317"/>
      <c r="Y796" s="317"/>
      <c r="Z796" s="317"/>
    </row>
    <row r="797" spans="1:26" ht="16" x14ac:dyDescent="0.2">
      <c r="A797" s="317"/>
      <c r="B797" s="317"/>
      <c r="C797" s="317"/>
      <c r="D797" s="317"/>
      <c r="E797" s="317"/>
      <c r="F797" s="317"/>
      <c r="G797" s="317"/>
      <c r="H797" s="317"/>
      <c r="I797" s="317"/>
      <c r="J797" s="317"/>
      <c r="K797" s="317"/>
      <c r="L797" s="317"/>
      <c r="M797" s="317"/>
      <c r="N797" s="317"/>
      <c r="O797" s="317"/>
      <c r="P797" s="317"/>
      <c r="Q797" s="317"/>
      <c r="R797" s="317"/>
      <c r="S797" s="317"/>
      <c r="T797" s="317"/>
      <c r="U797" s="317"/>
      <c r="V797" s="317"/>
      <c r="W797" s="317"/>
      <c r="X797" s="317"/>
      <c r="Y797" s="317"/>
      <c r="Z797" s="317"/>
    </row>
    <row r="798" spans="1:26" ht="16" x14ac:dyDescent="0.2">
      <c r="A798" s="317"/>
      <c r="B798" s="317"/>
      <c r="C798" s="317"/>
      <c r="D798" s="317"/>
      <c r="E798" s="317"/>
      <c r="F798" s="317"/>
      <c r="G798" s="317"/>
      <c r="H798" s="317"/>
      <c r="I798" s="317"/>
      <c r="J798" s="317"/>
      <c r="K798" s="317"/>
      <c r="L798" s="317"/>
      <c r="M798" s="317"/>
      <c r="N798" s="317"/>
      <c r="O798" s="317"/>
      <c r="P798" s="317"/>
      <c r="Q798" s="317"/>
      <c r="R798" s="317"/>
      <c r="S798" s="317"/>
      <c r="T798" s="317"/>
      <c r="U798" s="317"/>
      <c r="V798" s="317"/>
      <c r="W798" s="317"/>
      <c r="X798" s="317"/>
      <c r="Y798" s="317"/>
      <c r="Z798" s="317"/>
    </row>
    <row r="799" spans="1:26" ht="16" x14ac:dyDescent="0.2">
      <c r="A799" s="317"/>
      <c r="B799" s="317"/>
      <c r="C799" s="317"/>
      <c r="D799" s="317"/>
      <c r="E799" s="317"/>
      <c r="F799" s="317"/>
      <c r="G799" s="317"/>
      <c r="H799" s="317"/>
      <c r="I799" s="317"/>
      <c r="J799" s="317"/>
      <c r="K799" s="317"/>
      <c r="L799" s="317"/>
      <c r="M799" s="317"/>
      <c r="N799" s="317"/>
      <c r="O799" s="317"/>
      <c r="P799" s="317"/>
      <c r="Q799" s="317"/>
      <c r="R799" s="317"/>
      <c r="S799" s="317"/>
      <c r="T799" s="317"/>
      <c r="U799" s="317"/>
      <c r="V799" s="317"/>
      <c r="W799" s="317"/>
      <c r="X799" s="317"/>
      <c r="Y799" s="317"/>
      <c r="Z799" s="317"/>
    </row>
    <row r="800" spans="1:26" ht="16" x14ac:dyDescent="0.2">
      <c r="A800" s="317"/>
      <c r="B800" s="317"/>
      <c r="C800" s="317"/>
      <c r="D800" s="317"/>
      <c r="E800" s="317"/>
      <c r="F800" s="317"/>
      <c r="G800" s="317"/>
      <c r="H800" s="317"/>
      <c r="I800" s="317"/>
      <c r="J800" s="317"/>
      <c r="K800" s="317"/>
      <c r="L800" s="317"/>
      <c r="M800" s="317"/>
      <c r="N800" s="317"/>
      <c r="O800" s="317"/>
      <c r="P800" s="317"/>
      <c r="Q800" s="317"/>
      <c r="R800" s="317"/>
      <c r="S800" s="317"/>
      <c r="T800" s="317"/>
      <c r="U800" s="317"/>
      <c r="V800" s="317"/>
      <c r="W800" s="317"/>
      <c r="X800" s="317"/>
      <c r="Y800" s="317"/>
      <c r="Z800" s="317"/>
    </row>
    <row r="801" spans="1:26" ht="16" x14ac:dyDescent="0.2">
      <c r="A801" s="317"/>
      <c r="B801" s="317"/>
      <c r="C801" s="317"/>
      <c r="D801" s="317"/>
      <c r="E801" s="317"/>
      <c r="F801" s="317"/>
      <c r="G801" s="317"/>
      <c r="H801" s="317"/>
      <c r="I801" s="317"/>
      <c r="J801" s="317"/>
      <c r="K801" s="317"/>
      <c r="L801" s="317"/>
      <c r="M801" s="317"/>
      <c r="N801" s="317"/>
      <c r="O801" s="317"/>
      <c r="P801" s="317"/>
      <c r="Q801" s="317"/>
      <c r="R801" s="317"/>
      <c r="S801" s="317"/>
      <c r="T801" s="317"/>
      <c r="U801" s="317"/>
      <c r="V801" s="317"/>
      <c r="W801" s="317"/>
      <c r="X801" s="317"/>
      <c r="Y801" s="317"/>
      <c r="Z801" s="317"/>
    </row>
    <row r="802" spans="1:26" ht="16" x14ac:dyDescent="0.2">
      <c r="A802" s="317"/>
      <c r="B802" s="317"/>
      <c r="C802" s="317"/>
      <c r="D802" s="317"/>
      <c r="E802" s="317"/>
      <c r="F802" s="317"/>
      <c r="G802" s="317"/>
      <c r="H802" s="317"/>
      <c r="I802" s="317"/>
      <c r="J802" s="317"/>
      <c r="K802" s="317"/>
      <c r="L802" s="317"/>
      <c r="M802" s="317"/>
      <c r="N802" s="317"/>
      <c r="O802" s="317"/>
      <c r="P802" s="317"/>
      <c r="Q802" s="317"/>
      <c r="R802" s="317"/>
      <c r="S802" s="317"/>
      <c r="T802" s="317"/>
      <c r="U802" s="317"/>
      <c r="V802" s="317"/>
      <c r="W802" s="317"/>
      <c r="X802" s="317"/>
      <c r="Y802" s="317"/>
      <c r="Z802" s="317"/>
    </row>
    <row r="803" spans="1:26" ht="16" x14ac:dyDescent="0.2">
      <c r="A803" s="317"/>
      <c r="B803" s="317"/>
      <c r="C803" s="317"/>
      <c r="D803" s="317"/>
      <c r="E803" s="317"/>
      <c r="F803" s="317"/>
      <c r="G803" s="317"/>
      <c r="H803" s="317"/>
      <c r="I803" s="317"/>
      <c r="J803" s="317"/>
      <c r="K803" s="317"/>
      <c r="L803" s="317"/>
      <c r="M803" s="317"/>
      <c r="N803" s="317"/>
      <c r="O803" s="317"/>
      <c r="P803" s="317"/>
      <c r="Q803" s="317"/>
      <c r="R803" s="317"/>
      <c r="S803" s="317"/>
      <c r="T803" s="317"/>
      <c r="U803" s="317"/>
      <c r="V803" s="317"/>
      <c r="W803" s="317"/>
      <c r="X803" s="317"/>
      <c r="Y803" s="317"/>
      <c r="Z803" s="317"/>
    </row>
    <row r="804" spans="1:26" ht="16" x14ac:dyDescent="0.2">
      <c r="A804" s="317"/>
      <c r="B804" s="317"/>
      <c r="C804" s="317"/>
      <c r="D804" s="317"/>
      <c r="E804" s="317"/>
      <c r="F804" s="317"/>
      <c r="G804" s="317"/>
      <c r="H804" s="317"/>
      <c r="I804" s="317"/>
      <c r="J804" s="317"/>
      <c r="K804" s="317"/>
      <c r="L804" s="317"/>
      <c r="M804" s="317"/>
      <c r="N804" s="317"/>
      <c r="O804" s="317"/>
      <c r="P804" s="317"/>
      <c r="Q804" s="317"/>
      <c r="R804" s="317"/>
      <c r="S804" s="317"/>
      <c r="T804" s="317"/>
      <c r="U804" s="317"/>
      <c r="V804" s="317"/>
      <c r="W804" s="317"/>
      <c r="X804" s="317"/>
      <c r="Y804" s="317"/>
      <c r="Z804" s="317"/>
    </row>
    <row r="805" spans="1:26" ht="16" x14ac:dyDescent="0.2">
      <c r="A805" s="317"/>
      <c r="B805" s="317"/>
      <c r="C805" s="317"/>
      <c r="D805" s="317"/>
      <c r="E805" s="317"/>
      <c r="F805" s="317"/>
      <c r="G805" s="317"/>
      <c r="H805" s="317"/>
      <c r="I805" s="317"/>
      <c r="J805" s="317"/>
      <c r="K805" s="317"/>
      <c r="L805" s="317"/>
      <c r="M805" s="317"/>
      <c r="N805" s="317"/>
      <c r="O805" s="317"/>
      <c r="P805" s="317"/>
      <c r="Q805" s="317"/>
      <c r="R805" s="317"/>
      <c r="S805" s="317"/>
      <c r="T805" s="317"/>
      <c r="U805" s="317"/>
      <c r="V805" s="317"/>
      <c r="W805" s="317"/>
      <c r="X805" s="317"/>
      <c r="Y805" s="317"/>
      <c r="Z805" s="317"/>
    </row>
    <row r="806" spans="1:26" ht="16" x14ac:dyDescent="0.2">
      <c r="A806" s="317"/>
      <c r="B806" s="317"/>
      <c r="C806" s="317"/>
      <c r="D806" s="317"/>
      <c r="E806" s="317"/>
      <c r="F806" s="317"/>
      <c r="G806" s="317"/>
      <c r="H806" s="317"/>
      <c r="I806" s="317"/>
      <c r="J806" s="317"/>
      <c r="K806" s="317"/>
      <c r="L806" s="317"/>
      <c r="M806" s="317"/>
      <c r="N806" s="317"/>
      <c r="O806" s="317"/>
      <c r="P806" s="317"/>
      <c r="Q806" s="317"/>
      <c r="R806" s="317"/>
      <c r="S806" s="317"/>
      <c r="T806" s="317"/>
      <c r="U806" s="317"/>
      <c r="V806" s="317"/>
      <c r="W806" s="317"/>
      <c r="X806" s="317"/>
      <c r="Y806" s="317"/>
      <c r="Z806" s="317"/>
    </row>
    <row r="807" spans="1:26" ht="16" x14ac:dyDescent="0.2">
      <c r="A807" s="317"/>
      <c r="B807" s="317"/>
      <c r="C807" s="317"/>
      <c r="D807" s="317"/>
      <c r="E807" s="317"/>
      <c r="F807" s="317"/>
      <c r="G807" s="317"/>
      <c r="H807" s="317"/>
      <c r="I807" s="317"/>
      <c r="J807" s="317"/>
      <c r="K807" s="317"/>
      <c r="L807" s="317"/>
      <c r="M807" s="317"/>
      <c r="N807" s="317"/>
      <c r="O807" s="317"/>
      <c r="P807" s="317"/>
      <c r="Q807" s="317"/>
      <c r="R807" s="317"/>
      <c r="S807" s="317"/>
      <c r="T807" s="317"/>
      <c r="U807" s="317"/>
      <c r="V807" s="317"/>
      <c r="W807" s="317"/>
      <c r="X807" s="317"/>
      <c r="Y807" s="317"/>
      <c r="Z807" s="317"/>
    </row>
    <row r="808" spans="1:26" ht="16" x14ac:dyDescent="0.2">
      <c r="A808" s="317"/>
      <c r="B808" s="317"/>
      <c r="C808" s="317"/>
      <c r="D808" s="317"/>
      <c r="E808" s="317"/>
      <c r="F808" s="317"/>
      <c r="G808" s="317"/>
      <c r="H808" s="317"/>
      <c r="I808" s="317"/>
      <c r="J808" s="317"/>
      <c r="K808" s="317"/>
      <c r="L808" s="317"/>
      <c r="M808" s="317"/>
      <c r="N808" s="317"/>
      <c r="O808" s="317"/>
      <c r="P808" s="317"/>
      <c r="Q808" s="317"/>
      <c r="R808" s="317"/>
      <c r="S808" s="317"/>
      <c r="T808" s="317"/>
      <c r="U808" s="317"/>
      <c r="V808" s="317"/>
      <c r="W808" s="317"/>
      <c r="X808" s="317"/>
      <c r="Y808" s="317"/>
      <c r="Z808" s="317"/>
    </row>
    <row r="809" spans="1:26" ht="16" x14ac:dyDescent="0.2">
      <c r="A809" s="317"/>
      <c r="B809" s="317"/>
      <c r="C809" s="317"/>
      <c r="D809" s="317"/>
      <c r="E809" s="317"/>
      <c r="F809" s="317"/>
      <c r="G809" s="317"/>
      <c r="H809" s="317"/>
      <c r="I809" s="317"/>
      <c r="J809" s="317"/>
      <c r="K809" s="317"/>
      <c r="L809" s="317"/>
      <c r="M809" s="317"/>
      <c r="N809" s="317"/>
      <c r="O809" s="317"/>
      <c r="P809" s="317"/>
      <c r="Q809" s="317"/>
      <c r="R809" s="317"/>
      <c r="S809" s="317"/>
      <c r="T809" s="317"/>
      <c r="U809" s="317"/>
      <c r="V809" s="317"/>
      <c r="W809" s="317"/>
      <c r="X809" s="317"/>
      <c r="Y809" s="317"/>
      <c r="Z809" s="317"/>
    </row>
    <row r="810" spans="1:26" ht="16" x14ac:dyDescent="0.2">
      <c r="A810" s="317"/>
      <c r="B810" s="317"/>
      <c r="C810" s="317"/>
      <c r="D810" s="317"/>
      <c r="E810" s="317"/>
      <c r="F810" s="317"/>
      <c r="G810" s="317"/>
      <c r="H810" s="317"/>
      <c r="I810" s="317"/>
      <c r="J810" s="317"/>
      <c r="K810" s="317"/>
      <c r="L810" s="317"/>
      <c r="M810" s="317"/>
      <c r="N810" s="317"/>
      <c r="O810" s="317"/>
      <c r="P810" s="317"/>
      <c r="Q810" s="317"/>
      <c r="R810" s="317"/>
      <c r="S810" s="317"/>
      <c r="T810" s="317"/>
      <c r="U810" s="317"/>
      <c r="V810" s="317"/>
      <c r="W810" s="317"/>
      <c r="X810" s="317"/>
      <c r="Y810" s="317"/>
      <c r="Z810" s="317"/>
    </row>
    <row r="811" spans="1:26" ht="16" x14ac:dyDescent="0.2">
      <c r="A811" s="317"/>
      <c r="B811" s="317"/>
      <c r="C811" s="317"/>
      <c r="D811" s="317"/>
      <c r="E811" s="317"/>
      <c r="F811" s="317"/>
      <c r="G811" s="317"/>
      <c r="H811" s="317"/>
      <c r="I811" s="317"/>
      <c r="J811" s="317"/>
      <c r="K811" s="317"/>
      <c r="L811" s="317"/>
      <c r="M811" s="317"/>
      <c r="N811" s="317"/>
      <c r="O811" s="317"/>
      <c r="P811" s="317"/>
      <c r="Q811" s="317"/>
      <c r="R811" s="317"/>
      <c r="S811" s="317"/>
      <c r="T811" s="317"/>
      <c r="U811" s="317"/>
      <c r="V811" s="317"/>
      <c r="W811" s="317"/>
      <c r="X811" s="317"/>
      <c r="Y811" s="317"/>
      <c r="Z811" s="317"/>
    </row>
    <row r="812" spans="1:26" ht="16" x14ac:dyDescent="0.2">
      <c r="A812" s="317"/>
      <c r="B812" s="317"/>
      <c r="C812" s="317"/>
      <c r="D812" s="317"/>
      <c r="E812" s="317"/>
      <c r="F812" s="317"/>
      <c r="G812" s="317"/>
      <c r="H812" s="317"/>
      <c r="I812" s="317"/>
      <c r="J812" s="317"/>
      <c r="K812" s="317"/>
      <c r="L812" s="317"/>
      <c r="M812" s="317"/>
      <c r="N812" s="317"/>
      <c r="O812" s="317"/>
      <c r="P812" s="317"/>
      <c r="Q812" s="317"/>
      <c r="R812" s="317"/>
      <c r="S812" s="317"/>
      <c r="T812" s="317"/>
      <c r="U812" s="317"/>
      <c r="V812" s="317"/>
      <c r="W812" s="317"/>
      <c r="X812" s="317"/>
      <c r="Y812" s="317"/>
      <c r="Z812" s="317"/>
    </row>
    <row r="813" spans="1:26" ht="16" x14ac:dyDescent="0.2">
      <c r="A813" s="317"/>
      <c r="B813" s="317"/>
      <c r="C813" s="317"/>
      <c r="D813" s="317"/>
      <c r="E813" s="317"/>
      <c r="F813" s="317"/>
      <c r="G813" s="317"/>
      <c r="H813" s="317"/>
      <c r="I813" s="317"/>
      <c r="J813" s="317"/>
      <c r="K813" s="317"/>
      <c r="L813" s="317"/>
      <c r="M813" s="317"/>
      <c r="N813" s="317"/>
      <c r="O813" s="317"/>
      <c r="P813" s="317"/>
      <c r="Q813" s="317"/>
      <c r="R813" s="317"/>
      <c r="S813" s="317"/>
      <c r="T813" s="317"/>
      <c r="U813" s="317"/>
      <c r="V813" s="317"/>
      <c r="W813" s="317"/>
      <c r="X813" s="317"/>
      <c r="Y813" s="317"/>
      <c r="Z813" s="317"/>
    </row>
    <row r="814" spans="1:26" ht="16" x14ac:dyDescent="0.2">
      <c r="A814" s="317"/>
      <c r="B814" s="317"/>
      <c r="C814" s="317"/>
      <c r="D814" s="317"/>
      <c r="E814" s="317"/>
      <c r="F814" s="317"/>
      <c r="G814" s="317"/>
      <c r="H814" s="317"/>
      <c r="I814" s="317"/>
      <c r="J814" s="317"/>
      <c r="K814" s="317"/>
      <c r="L814" s="317"/>
      <c r="M814" s="317"/>
      <c r="N814" s="317"/>
      <c r="O814" s="317"/>
      <c r="P814" s="317"/>
      <c r="Q814" s="317"/>
      <c r="R814" s="317"/>
      <c r="S814" s="317"/>
      <c r="T814" s="317"/>
      <c r="U814" s="317"/>
      <c r="V814" s="317"/>
      <c r="W814" s="317"/>
      <c r="X814" s="317"/>
      <c r="Y814" s="317"/>
      <c r="Z814" s="317"/>
    </row>
    <row r="815" spans="1:26" ht="16" x14ac:dyDescent="0.2">
      <c r="A815" s="317"/>
      <c r="B815" s="317"/>
      <c r="C815" s="317"/>
      <c r="D815" s="317"/>
      <c r="E815" s="317"/>
      <c r="F815" s="317"/>
      <c r="G815" s="317"/>
      <c r="H815" s="317"/>
      <c r="I815" s="317"/>
      <c r="J815" s="317"/>
      <c r="K815" s="317"/>
      <c r="L815" s="317"/>
      <c r="M815" s="317"/>
      <c r="N815" s="317"/>
      <c r="O815" s="317"/>
      <c r="P815" s="317"/>
      <c r="Q815" s="317"/>
      <c r="R815" s="317"/>
      <c r="S815" s="317"/>
      <c r="T815" s="317"/>
      <c r="U815" s="317"/>
      <c r="V815" s="317"/>
      <c r="W815" s="317"/>
      <c r="X815" s="317"/>
      <c r="Y815" s="317"/>
      <c r="Z815" s="317"/>
    </row>
    <row r="816" spans="1:26" ht="16" x14ac:dyDescent="0.2">
      <c r="A816" s="317"/>
      <c r="B816" s="317"/>
      <c r="C816" s="317"/>
      <c r="D816" s="317"/>
      <c r="E816" s="317"/>
      <c r="F816" s="317"/>
      <c r="G816" s="317"/>
      <c r="H816" s="317"/>
      <c r="I816" s="317"/>
      <c r="J816" s="317"/>
      <c r="K816" s="317"/>
      <c r="L816" s="317"/>
      <c r="M816" s="317"/>
      <c r="N816" s="317"/>
      <c r="O816" s="317"/>
      <c r="P816" s="317"/>
      <c r="Q816" s="317"/>
      <c r="R816" s="317"/>
      <c r="S816" s="317"/>
      <c r="T816" s="317"/>
      <c r="U816" s="317"/>
      <c r="V816" s="317"/>
      <c r="W816" s="317"/>
      <c r="X816" s="317"/>
      <c r="Y816" s="317"/>
      <c r="Z816" s="317"/>
    </row>
    <row r="817" spans="1:26" ht="16" x14ac:dyDescent="0.2">
      <c r="A817" s="317"/>
      <c r="B817" s="317"/>
      <c r="C817" s="317"/>
      <c r="D817" s="317"/>
      <c r="E817" s="317"/>
      <c r="F817" s="317"/>
      <c r="G817" s="317"/>
      <c r="H817" s="317"/>
      <c r="I817" s="317"/>
      <c r="J817" s="317"/>
      <c r="K817" s="317"/>
      <c r="L817" s="317"/>
      <c r="M817" s="317"/>
      <c r="N817" s="317"/>
      <c r="O817" s="317"/>
      <c r="P817" s="317"/>
      <c r="Q817" s="317"/>
      <c r="R817" s="317"/>
      <c r="S817" s="317"/>
      <c r="T817" s="317"/>
      <c r="U817" s="317"/>
      <c r="V817" s="317"/>
      <c r="W817" s="317"/>
      <c r="X817" s="317"/>
      <c r="Y817" s="317"/>
      <c r="Z817" s="317"/>
    </row>
    <row r="818" spans="1:26" ht="16" x14ac:dyDescent="0.2">
      <c r="A818" s="317"/>
      <c r="B818" s="317"/>
      <c r="C818" s="317"/>
      <c r="D818" s="317"/>
      <c r="E818" s="317"/>
      <c r="F818" s="317"/>
      <c r="G818" s="317"/>
      <c r="H818" s="317"/>
      <c r="I818" s="317"/>
      <c r="J818" s="317"/>
      <c r="K818" s="317"/>
      <c r="L818" s="317"/>
      <c r="M818" s="317"/>
      <c r="N818" s="317"/>
      <c r="O818" s="317"/>
      <c r="P818" s="317"/>
      <c r="Q818" s="317"/>
      <c r="R818" s="317"/>
      <c r="S818" s="317"/>
      <c r="T818" s="317"/>
      <c r="U818" s="317"/>
      <c r="V818" s="317"/>
      <c r="W818" s="317"/>
      <c r="X818" s="317"/>
      <c r="Y818" s="317"/>
      <c r="Z818" s="317"/>
    </row>
    <row r="819" spans="1:26" ht="16" x14ac:dyDescent="0.2">
      <c r="A819" s="317"/>
      <c r="B819" s="317"/>
      <c r="C819" s="317"/>
      <c r="D819" s="317"/>
      <c r="E819" s="317"/>
      <c r="F819" s="317"/>
      <c r="G819" s="317"/>
      <c r="H819" s="317"/>
      <c r="I819" s="317"/>
      <c r="J819" s="317"/>
      <c r="K819" s="317"/>
      <c r="L819" s="317"/>
      <c r="M819" s="317"/>
      <c r="N819" s="317"/>
      <c r="O819" s="317"/>
      <c r="P819" s="317"/>
      <c r="Q819" s="317"/>
      <c r="R819" s="317"/>
      <c r="S819" s="317"/>
      <c r="T819" s="317"/>
      <c r="U819" s="317"/>
      <c r="V819" s="317"/>
      <c r="W819" s="317"/>
      <c r="X819" s="317"/>
      <c r="Y819" s="317"/>
      <c r="Z819" s="317"/>
    </row>
    <row r="820" spans="1:26" ht="16" x14ac:dyDescent="0.2">
      <c r="A820" s="317"/>
      <c r="B820" s="317"/>
      <c r="C820" s="317"/>
      <c r="D820" s="317"/>
      <c r="E820" s="317"/>
      <c r="F820" s="317"/>
      <c r="G820" s="317"/>
      <c r="H820" s="317"/>
      <c r="I820" s="317"/>
      <c r="J820" s="317"/>
      <c r="K820" s="317"/>
      <c r="L820" s="317"/>
      <c r="M820" s="317"/>
      <c r="N820" s="317"/>
      <c r="O820" s="317"/>
      <c r="P820" s="317"/>
      <c r="Q820" s="317"/>
      <c r="R820" s="317"/>
      <c r="S820" s="317"/>
      <c r="T820" s="317"/>
      <c r="U820" s="317"/>
      <c r="V820" s="317"/>
      <c r="W820" s="317"/>
      <c r="X820" s="317"/>
      <c r="Y820" s="317"/>
      <c r="Z820" s="317"/>
    </row>
    <row r="821" spans="1:26" ht="16" x14ac:dyDescent="0.2">
      <c r="A821" s="317"/>
      <c r="B821" s="317"/>
      <c r="C821" s="317"/>
      <c r="D821" s="317"/>
      <c r="E821" s="317"/>
      <c r="F821" s="317"/>
      <c r="G821" s="317"/>
      <c r="H821" s="317"/>
      <c r="I821" s="317"/>
      <c r="J821" s="317"/>
      <c r="K821" s="317"/>
      <c r="L821" s="317"/>
      <c r="M821" s="317"/>
      <c r="N821" s="317"/>
      <c r="O821" s="317"/>
      <c r="P821" s="317"/>
      <c r="Q821" s="317"/>
      <c r="R821" s="317"/>
      <c r="S821" s="317"/>
      <c r="T821" s="317"/>
      <c r="U821" s="317"/>
      <c r="V821" s="317"/>
      <c r="W821" s="317"/>
      <c r="X821" s="317"/>
      <c r="Y821" s="317"/>
      <c r="Z821" s="317"/>
    </row>
    <row r="822" spans="1:26" ht="16" x14ac:dyDescent="0.2">
      <c r="A822" s="317"/>
      <c r="B822" s="317"/>
      <c r="C822" s="317"/>
      <c r="D822" s="317"/>
      <c r="E822" s="317"/>
      <c r="F822" s="317"/>
      <c r="G822" s="317"/>
      <c r="H822" s="317"/>
      <c r="I822" s="317"/>
      <c r="J822" s="317"/>
      <c r="K822" s="317"/>
      <c r="L822" s="317"/>
      <c r="M822" s="317"/>
      <c r="N822" s="317"/>
      <c r="O822" s="317"/>
      <c r="P822" s="317"/>
      <c r="Q822" s="317"/>
      <c r="R822" s="317"/>
      <c r="S822" s="317"/>
      <c r="T822" s="317"/>
      <c r="U822" s="317"/>
      <c r="V822" s="317"/>
      <c r="W822" s="317"/>
      <c r="X822" s="317"/>
      <c r="Y822" s="317"/>
      <c r="Z822" s="317"/>
    </row>
    <row r="823" spans="1:26" ht="16" x14ac:dyDescent="0.2">
      <c r="A823" s="317"/>
      <c r="B823" s="317"/>
      <c r="C823" s="317"/>
      <c r="D823" s="317"/>
      <c r="E823" s="317"/>
      <c r="F823" s="317"/>
      <c r="G823" s="317"/>
      <c r="H823" s="317"/>
      <c r="I823" s="317"/>
      <c r="J823" s="317"/>
      <c r="K823" s="317"/>
      <c r="L823" s="317"/>
      <c r="M823" s="317"/>
      <c r="N823" s="317"/>
      <c r="O823" s="317"/>
      <c r="P823" s="317"/>
      <c r="Q823" s="317"/>
      <c r="R823" s="317"/>
      <c r="S823" s="317"/>
      <c r="T823" s="317"/>
      <c r="U823" s="317"/>
      <c r="V823" s="317"/>
      <c r="W823" s="317"/>
      <c r="X823" s="317"/>
      <c r="Y823" s="317"/>
      <c r="Z823" s="317"/>
    </row>
    <row r="824" spans="1:26" ht="16" x14ac:dyDescent="0.2">
      <c r="A824" s="317"/>
      <c r="B824" s="317"/>
      <c r="C824" s="317"/>
      <c r="D824" s="317"/>
      <c r="E824" s="317"/>
      <c r="F824" s="317"/>
      <c r="G824" s="317"/>
      <c r="H824" s="317"/>
      <c r="I824" s="317"/>
      <c r="J824" s="317"/>
      <c r="K824" s="317"/>
      <c r="L824" s="317"/>
      <c r="M824" s="317"/>
      <c r="N824" s="317"/>
      <c r="O824" s="317"/>
      <c r="P824" s="317"/>
      <c r="Q824" s="317"/>
      <c r="R824" s="317"/>
      <c r="S824" s="317"/>
      <c r="T824" s="317"/>
      <c r="U824" s="317"/>
      <c r="V824" s="317"/>
      <c r="W824" s="317"/>
      <c r="X824" s="317"/>
      <c r="Y824" s="317"/>
      <c r="Z824" s="317"/>
    </row>
    <row r="825" spans="1:26" ht="16" x14ac:dyDescent="0.2">
      <c r="A825" s="317"/>
      <c r="B825" s="317"/>
      <c r="C825" s="317"/>
      <c r="D825" s="317"/>
      <c r="E825" s="317"/>
      <c r="F825" s="317"/>
      <c r="G825" s="317"/>
      <c r="H825" s="317"/>
      <c r="I825" s="317"/>
      <c r="J825" s="317"/>
      <c r="K825" s="317"/>
      <c r="L825" s="317"/>
      <c r="M825" s="317"/>
      <c r="N825" s="317"/>
      <c r="O825" s="317"/>
      <c r="P825" s="317"/>
      <c r="Q825" s="317"/>
      <c r="R825" s="317"/>
      <c r="S825" s="317"/>
      <c r="T825" s="317"/>
      <c r="U825" s="317"/>
      <c r="V825" s="317"/>
      <c r="W825" s="317"/>
      <c r="X825" s="317"/>
      <c r="Y825" s="317"/>
      <c r="Z825" s="317"/>
    </row>
    <row r="826" spans="1:26" ht="16" x14ac:dyDescent="0.2">
      <c r="A826" s="317"/>
      <c r="B826" s="317"/>
      <c r="C826" s="317"/>
      <c r="D826" s="317"/>
      <c r="E826" s="317"/>
      <c r="F826" s="317"/>
      <c r="G826" s="317"/>
      <c r="H826" s="317"/>
      <c r="I826" s="317"/>
      <c r="J826" s="317"/>
      <c r="K826" s="317"/>
      <c r="L826" s="317"/>
      <c r="M826" s="317"/>
      <c r="N826" s="317"/>
      <c r="O826" s="317"/>
      <c r="P826" s="317"/>
      <c r="Q826" s="317"/>
      <c r="R826" s="317"/>
      <c r="S826" s="317"/>
      <c r="T826" s="317"/>
      <c r="U826" s="317"/>
      <c r="V826" s="317"/>
      <c r="W826" s="317"/>
      <c r="X826" s="317"/>
      <c r="Y826" s="317"/>
      <c r="Z826" s="317"/>
    </row>
    <row r="827" spans="1:26" ht="16" x14ac:dyDescent="0.2">
      <c r="A827" s="317"/>
      <c r="B827" s="317"/>
      <c r="C827" s="317"/>
      <c r="D827" s="317"/>
      <c r="E827" s="317"/>
      <c r="F827" s="317"/>
      <c r="G827" s="317"/>
      <c r="H827" s="317"/>
      <c r="I827" s="317"/>
      <c r="J827" s="317"/>
      <c r="K827" s="317"/>
      <c r="L827" s="317"/>
      <c r="M827" s="317"/>
      <c r="N827" s="317"/>
      <c r="O827" s="317"/>
      <c r="P827" s="317"/>
      <c r="Q827" s="317"/>
      <c r="R827" s="317"/>
      <c r="S827" s="317"/>
      <c r="T827" s="317"/>
      <c r="U827" s="317"/>
      <c r="V827" s="317"/>
      <c r="W827" s="317"/>
      <c r="X827" s="317"/>
      <c r="Y827" s="317"/>
      <c r="Z827" s="317"/>
    </row>
    <row r="828" spans="1:26" ht="16" x14ac:dyDescent="0.2">
      <c r="A828" s="317"/>
      <c r="B828" s="317"/>
      <c r="C828" s="317"/>
      <c r="D828" s="317"/>
      <c r="E828" s="317"/>
      <c r="F828" s="317"/>
      <c r="G828" s="317"/>
      <c r="H828" s="317"/>
      <c r="I828" s="317"/>
      <c r="J828" s="317"/>
      <c r="K828" s="317"/>
      <c r="L828" s="317"/>
      <c r="M828" s="317"/>
      <c r="N828" s="317"/>
      <c r="O828" s="317"/>
      <c r="P828" s="317"/>
      <c r="Q828" s="317"/>
      <c r="R828" s="317"/>
      <c r="S828" s="317"/>
      <c r="T828" s="317"/>
      <c r="U828" s="317"/>
      <c r="V828" s="317"/>
      <c r="W828" s="317"/>
      <c r="X828" s="317"/>
      <c r="Y828" s="317"/>
      <c r="Z828" s="317"/>
    </row>
    <row r="829" spans="1:26" ht="16" x14ac:dyDescent="0.2">
      <c r="A829" s="317"/>
      <c r="B829" s="317"/>
      <c r="C829" s="317"/>
      <c r="D829" s="317"/>
      <c r="E829" s="317"/>
      <c r="F829" s="317"/>
      <c r="G829" s="317"/>
      <c r="H829" s="317"/>
      <c r="I829" s="317"/>
      <c r="J829" s="317"/>
      <c r="K829" s="317"/>
      <c r="L829" s="317"/>
      <c r="M829" s="317"/>
      <c r="N829" s="317"/>
      <c r="O829" s="317"/>
      <c r="P829" s="317"/>
      <c r="Q829" s="317"/>
      <c r="R829" s="317"/>
      <c r="S829" s="317"/>
      <c r="T829" s="317"/>
      <c r="U829" s="317"/>
      <c r="V829" s="317"/>
      <c r="W829" s="317"/>
      <c r="X829" s="317"/>
      <c r="Y829" s="317"/>
      <c r="Z829" s="317"/>
    </row>
    <row r="830" spans="1:26" ht="16" x14ac:dyDescent="0.2">
      <c r="A830" s="317"/>
      <c r="B830" s="317"/>
      <c r="C830" s="317"/>
      <c r="D830" s="317"/>
      <c r="E830" s="317"/>
      <c r="F830" s="317"/>
      <c r="G830" s="317"/>
      <c r="H830" s="317"/>
      <c r="I830" s="317"/>
      <c r="J830" s="317"/>
      <c r="K830" s="317"/>
      <c r="L830" s="317"/>
      <c r="M830" s="317"/>
      <c r="N830" s="317"/>
      <c r="O830" s="317"/>
      <c r="P830" s="317"/>
      <c r="Q830" s="317"/>
      <c r="R830" s="317"/>
      <c r="S830" s="317"/>
      <c r="T830" s="317"/>
      <c r="U830" s="317"/>
      <c r="V830" s="317"/>
      <c r="W830" s="317"/>
      <c r="X830" s="317"/>
      <c r="Y830" s="317"/>
      <c r="Z830" s="317"/>
    </row>
    <row r="831" spans="1:26" ht="16" x14ac:dyDescent="0.2">
      <c r="A831" s="317"/>
      <c r="B831" s="317"/>
      <c r="C831" s="317"/>
      <c r="D831" s="317"/>
      <c r="E831" s="317"/>
      <c r="F831" s="317"/>
      <c r="G831" s="317"/>
      <c r="H831" s="317"/>
      <c r="I831" s="317"/>
      <c r="J831" s="317"/>
      <c r="K831" s="317"/>
      <c r="L831" s="317"/>
      <c r="M831" s="317"/>
      <c r="N831" s="317"/>
      <c r="O831" s="317"/>
      <c r="P831" s="317"/>
      <c r="Q831" s="317"/>
      <c r="R831" s="317"/>
      <c r="S831" s="317"/>
      <c r="T831" s="317"/>
      <c r="U831" s="317"/>
      <c r="V831" s="317"/>
      <c r="W831" s="317"/>
      <c r="X831" s="317"/>
      <c r="Y831" s="317"/>
      <c r="Z831" s="317"/>
    </row>
    <row r="832" spans="1:26" ht="16" x14ac:dyDescent="0.2">
      <c r="A832" s="317"/>
      <c r="B832" s="317"/>
      <c r="C832" s="317"/>
      <c r="D832" s="317"/>
      <c r="E832" s="317"/>
      <c r="F832" s="317"/>
      <c r="G832" s="317"/>
      <c r="H832" s="317"/>
      <c r="I832" s="317"/>
      <c r="J832" s="317"/>
      <c r="K832" s="317"/>
      <c r="L832" s="317"/>
      <c r="M832" s="317"/>
      <c r="N832" s="317"/>
      <c r="O832" s="317"/>
      <c r="P832" s="317"/>
      <c r="Q832" s="317"/>
      <c r="R832" s="317"/>
      <c r="S832" s="317"/>
      <c r="T832" s="317"/>
      <c r="U832" s="317"/>
      <c r="V832" s="317"/>
      <c r="W832" s="317"/>
      <c r="X832" s="317"/>
      <c r="Y832" s="317"/>
      <c r="Z832" s="317"/>
    </row>
    <row r="833" spans="1:26" ht="16" x14ac:dyDescent="0.2">
      <c r="A833" s="317"/>
      <c r="B833" s="317"/>
      <c r="C833" s="317"/>
      <c r="D833" s="317"/>
      <c r="E833" s="317"/>
      <c r="F833" s="317"/>
      <c r="G833" s="317"/>
      <c r="H833" s="317"/>
      <c r="I833" s="317"/>
      <c r="J833" s="317"/>
      <c r="K833" s="317"/>
      <c r="L833" s="317"/>
      <c r="M833" s="317"/>
      <c r="N833" s="317"/>
      <c r="O833" s="317"/>
      <c r="P833" s="317"/>
      <c r="Q833" s="317"/>
      <c r="R833" s="317"/>
      <c r="S833" s="317"/>
      <c r="T833" s="317"/>
      <c r="U833" s="317"/>
      <c r="V833" s="317"/>
      <c r="W833" s="317"/>
      <c r="X833" s="317"/>
      <c r="Y833" s="317"/>
      <c r="Z833" s="317"/>
    </row>
    <row r="834" spans="1:26" ht="16" x14ac:dyDescent="0.2">
      <c r="A834" s="317"/>
      <c r="B834" s="317"/>
      <c r="C834" s="317"/>
      <c r="D834" s="317"/>
      <c r="E834" s="317"/>
      <c r="F834" s="317"/>
      <c r="G834" s="317"/>
      <c r="H834" s="317"/>
      <c r="I834" s="317"/>
      <c r="J834" s="317"/>
      <c r="K834" s="317"/>
      <c r="L834" s="317"/>
      <c r="M834" s="317"/>
      <c r="N834" s="317"/>
      <c r="O834" s="317"/>
      <c r="P834" s="317"/>
      <c r="Q834" s="317"/>
      <c r="R834" s="317"/>
      <c r="S834" s="317"/>
      <c r="T834" s="317"/>
      <c r="U834" s="317"/>
      <c r="V834" s="317"/>
      <c r="W834" s="317"/>
      <c r="X834" s="317"/>
      <c r="Y834" s="317"/>
      <c r="Z834" s="317"/>
    </row>
    <row r="835" spans="1:26" ht="16" x14ac:dyDescent="0.2">
      <c r="A835" s="317"/>
      <c r="B835" s="317"/>
      <c r="C835" s="317"/>
      <c r="D835" s="317"/>
      <c r="E835" s="317"/>
      <c r="F835" s="317"/>
      <c r="G835" s="317"/>
      <c r="H835" s="317"/>
      <c r="I835" s="317"/>
      <c r="J835" s="317"/>
      <c r="K835" s="317"/>
      <c r="L835" s="317"/>
      <c r="M835" s="317"/>
      <c r="N835" s="317"/>
      <c r="O835" s="317"/>
      <c r="P835" s="317"/>
      <c r="Q835" s="317"/>
      <c r="R835" s="317"/>
      <c r="S835" s="317"/>
      <c r="T835" s="317"/>
      <c r="U835" s="317"/>
      <c r="V835" s="317"/>
      <c r="W835" s="317"/>
      <c r="X835" s="317"/>
      <c r="Y835" s="317"/>
      <c r="Z835" s="317"/>
    </row>
    <row r="836" spans="1:26" ht="16" x14ac:dyDescent="0.2">
      <c r="A836" s="317"/>
      <c r="B836" s="317"/>
      <c r="C836" s="317"/>
      <c r="D836" s="317"/>
      <c r="E836" s="317"/>
      <c r="F836" s="317"/>
      <c r="G836" s="317"/>
      <c r="H836" s="317"/>
      <c r="I836" s="317"/>
      <c r="J836" s="317"/>
      <c r="K836" s="317"/>
      <c r="L836" s="317"/>
      <c r="M836" s="317"/>
      <c r="N836" s="317"/>
      <c r="O836" s="317"/>
      <c r="P836" s="317"/>
      <c r="Q836" s="317"/>
      <c r="R836" s="317"/>
      <c r="S836" s="317"/>
      <c r="T836" s="317"/>
      <c r="U836" s="317"/>
      <c r="V836" s="317"/>
      <c r="W836" s="317"/>
      <c r="X836" s="317"/>
      <c r="Y836" s="317"/>
      <c r="Z836" s="317"/>
    </row>
    <row r="837" spans="1:26" ht="16" x14ac:dyDescent="0.2">
      <c r="A837" s="317"/>
      <c r="B837" s="317"/>
      <c r="C837" s="317"/>
      <c r="D837" s="317"/>
      <c r="E837" s="317"/>
      <c r="F837" s="317"/>
      <c r="G837" s="317"/>
      <c r="H837" s="317"/>
      <c r="I837" s="317"/>
      <c r="J837" s="317"/>
      <c r="K837" s="317"/>
      <c r="L837" s="317"/>
      <c r="M837" s="317"/>
      <c r="N837" s="317"/>
      <c r="O837" s="317"/>
      <c r="P837" s="317"/>
      <c r="Q837" s="317"/>
      <c r="R837" s="317"/>
      <c r="S837" s="317"/>
      <c r="T837" s="317"/>
      <c r="U837" s="317"/>
      <c r="V837" s="317"/>
      <c r="W837" s="317"/>
      <c r="X837" s="317"/>
      <c r="Y837" s="317"/>
      <c r="Z837" s="317"/>
    </row>
    <row r="838" spans="1:26" ht="16" x14ac:dyDescent="0.2">
      <c r="A838" s="317"/>
      <c r="B838" s="317"/>
      <c r="C838" s="317"/>
      <c r="D838" s="317"/>
      <c r="E838" s="317"/>
      <c r="F838" s="317"/>
      <c r="G838" s="317"/>
      <c r="H838" s="317"/>
      <c r="I838" s="317"/>
      <c r="J838" s="317"/>
      <c r="K838" s="317"/>
      <c r="L838" s="317"/>
      <c r="M838" s="317"/>
      <c r="N838" s="317"/>
      <c r="O838" s="317"/>
      <c r="P838" s="317"/>
      <c r="Q838" s="317"/>
      <c r="R838" s="317"/>
      <c r="S838" s="317"/>
      <c r="T838" s="317"/>
      <c r="U838" s="317"/>
      <c r="V838" s="317"/>
      <c r="W838" s="317"/>
      <c r="X838" s="317"/>
      <c r="Y838" s="317"/>
      <c r="Z838" s="317"/>
    </row>
    <row r="839" spans="1:26" ht="16" x14ac:dyDescent="0.2">
      <c r="A839" s="317"/>
      <c r="B839" s="317"/>
      <c r="C839" s="317"/>
      <c r="D839" s="317"/>
      <c r="E839" s="317"/>
      <c r="F839" s="317"/>
      <c r="G839" s="317"/>
      <c r="H839" s="317"/>
      <c r="I839" s="317"/>
      <c r="J839" s="317"/>
      <c r="K839" s="317"/>
      <c r="L839" s="317"/>
      <c r="M839" s="317"/>
      <c r="N839" s="317"/>
      <c r="O839" s="317"/>
      <c r="P839" s="317"/>
      <c r="Q839" s="317"/>
      <c r="R839" s="317"/>
      <c r="S839" s="317"/>
      <c r="T839" s="317"/>
      <c r="U839" s="317"/>
      <c r="V839" s="317"/>
      <c r="W839" s="317"/>
      <c r="X839" s="317"/>
      <c r="Y839" s="317"/>
      <c r="Z839" s="317"/>
    </row>
    <row r="840" spans="1:26" ht="16" x14ac:dyDescent="0.2">
      <c r="A840" s="317"/>
      <c r="B840" s="317"/>
      <c r="C840" s="317"/>
      <c r="D840" s="317"/>
      <c r="E840" s="317"/>
      <c r="F840" s="317"/>
      <c r="G840" s="317"/>
      <c r="H840" s="317"/>
      <c r="I840" s="317"/>
      <c r="J840" s="317"/>
      <c r="K840" s="317"/>
      <c r="L840" s="317"/>
      <c r="M840" s="317"/>
      <c r="N840" s="317"/>
      <c r="O840" s="317"/>
      <c r="P840" s="317"/>
      <c r="Q840" s="317"/>
      <c r="R840" s="317"/>
      <c r="S840" s="317"/>
      <c r="T840" s="317"/>
      <c r="U840" s="317"/>
      <c r="V840" s="317"/>
      <c r="W840" s="317"/>
      <c r="X840" s="317"/>
      <c r="Y840" s="317"/>
      <c r="Z840" s="317"/>
    </row>
    <row r="841" spans="1:26" ht="16" x14ac:dyDescent="0.2">
      <c r="A841" s="317"/>
      <c r="B841" s="317"/>
      <c r="C841" s="317"/>
      <c r="D841" s="317"/>
      <c r="E841" s="317"/>
      <c r="F841" s="317"/>
      <c r="G841" s="317"/>
      <c r="H841" s="317"/>
      <c r="I841" s="317"/>
      <c r="J841" s="317"/>
      <c r="K841" s="317"/>
      <c r="L841" s="317"/>
      <c r="M841" s="317"/>
      <c r="N841" s="317"/>
      <c r="O841" s="317"/>
      <c r="P841" s="317"/>
      <c r="Q841" s="317"/>
      <c r="R841" s="317"/>
      <c r="S841" s="317"/>
      <c r="T841" s="317"/>
      <c r="U841" s="317"/>
      <c r="V841" s="317"/>
      <c r="W841" s="317"/>
      <c r="X841" s="317"/>
      <c r="Y841" s="317"/>
      <c r="Z841" s="317"/>
    </row>
    <row r="842" spans="1:26" ht="16" x14ac:dyDescent="0.2">
      <c r="A842" s="317"/>
      <c r="B842" s="317"/>
      <c r="C842" s="317"/>
      <c r="D842" s="317"/>
      <c r="E842" s="317"/>
      <c r="F842" s="317"/>
      <c r="G842" s="317"/>
      <c r="H842" s="317"/>
      <c r="I842" s="317"/>
      <c r="J842" s="317"/>
      <c r="K842" s="317"/>
      <c r="L842" s="317"/>
      <c r="M842" s="317"/>
      <c r="N842" s="317"/>
      <c r="O842" s="317"/>
      <c r="P842" s="317"/>
      <c r="Q842" s="317"/>
      <c r="R842" s="317"/>
      <c r="S842" s="317"/>
      <c r="T842" s="317"/>
      <c r="U842" s="317"/>
      <c r="V842" s="317"/>
      <c r="W842" s="317"/>
      <c r="X842" s="317"/>
      <c r="Y842" s="317"/>
      <c r="Z842" s="317"/>
    </row>
    <row r="843" spans="1:26" ht="16" x14ac:dyDescent="0.2">
      <c r="A843" s="317"/>
      <c r="B843" s="317"/>
      <c r="C843" s="317"/>
      <c r="D843" s="317"/>
      <c r="E843" s="317"/>
      <c r="F843" s="317"/>
      <c r="G843" s="317"/>
      <c r="H843" s="317"/>
      <c r="I843" s="317"/>
      <c r="J843" s="317"/>
      <c r="K843" s="317"/>
      <c r="L843" s="317"/>
      <c r="M843" s="317"/>
      <c r="N843" s="317"/>
      <c r="O843" s="317"/>
      <c r="P843" s="317"/>
      <c r="Q843" s="317"/>
      <c r="R843" s="317"/>
      <c r="S843" s="317"/>
      <c r="T843" s="317"/>
      <c r="U843" s="317"/>
      <c r="V843" s="317"/>
      <c r="W843" s="317"/>
      <c r="X843" s="317"/>
      <c r="Y843" s="317"/>
      <c r="Z843" s="317"/>
    </row>
    <row r="844" spans="1:26" ht="16" x14ac:dyDescent="0.2">
      <c r="A844" s="317"/>
      <c r="B844" s="317"/>
      <c r="C844" s="317"/>
      <c r="D844" s="317"/>
      <c r="E844" s="317"/>
      <c r="F844" s="317"/>
      <c r="G844" s="317"/>
      <c r="H844" s="317"/>
      <c r="I844" s="317"/>
      <c r="J844" s="317"/>
      <c r="K844" s="317"/>
      <c r="L844" s="317"/>
      <c r="M844" s="317"/>
      <c r="N844" s="317"/>
      <c r="O844" s="317"/>
      <c r="P844" s="317"/>
      <c r="Q844" s="317"/>
      <c r="R844" s="317"/>
      <c r="S844" s="317"/>
      <c r="T844" s="317"/>
      <c r="U844" s="317"/>
      <c r="V844" s="317"/>
      <c r="W844" s="317"/>
      <c r="X844" s="317"/>
      <c r="Y844" s="317"/>
      <c r="Z844" s="317"/>
    </row>
    <row r="845" spans="1:26" ht="16" x14ac:dyDescent="0.2">
      <c r="A845" s="317"/>
      <c r="B845" s="317"/>
      <c r="C845" s="317"/>
      <c r="D845" s="317"/>
      <c r="E845" s="317"/>
      <c r="F845" s="317"/>
      <c r="G845" s="317"/>
      <c r="H845" s="317"/>
      <c r="I845" s="317"/>
      <c r="J845" s="317"/>
      <c r="K845" s="317"/>
      <c r="L845" s="317"/>
      <c r="M845" s="317"/>
      <c r="N845" s="317"/>
      <c r="O845" s="317"/>
      <c r="P845" s="317"/>
      <c r="Q845" s="317"/>
      <c r="R845" s="317"/>
      <c r="S845" s="317"/>
      <c r="T845" s="317"/>
      <c r="U845" s="317"/>
      <c r="V845" s="317"/>
      <c r="W845" s="317"/>
      <c r="X845" s="317"/>
      <c r="Y845" s="317"/>
      <c r="Z845" s="317"/>
    </row>
    <row r="846" spans="1:26" ht="16" x14ac:dyDescent="0.2">
      <c r="A846" s="317"/>
      <c r="B846" s="317"/>
      <c r="C846" s="317"/>
      <c r="D846" s="317"/>
      <c r="E846" s="317"/>
      <c r="F846" s="317"/>
      <c r="G846" s="317"/>
      <c r="H846" s="317"/>
      <c r="I846" s="317"/>
      <c r="J846" s="317"/>
      <c r="K846" s="317"/>
      <c r="L846" s="317"/>
      <c r="M846" s="317"/>
      <c r="N846" s="317"/>
      <c r="O846" s="317"/>
      <c r="P846" s="317"/>
      <c r="Q846" s="317"/>
      <c r="R846" s="317"/>
      <c r="S846" s="317"/>
      <c r="T846" s="317"/>
      <c r="U846" s="317"/>
      <c r="V846" s="317"/>
      <c r="W846" s="317"/>
      <c r="X846" s="317"/>
      <c r="Y846" s="317"/>
      <c r="Z846" s="317"/>
    </row>
    <row r="847" spans="1:26" ht="16" x14ac:dyDescent="0.2">
      <c r="A847" s="317"/>
      <c r="B847" s="317"/>
      <c r="C847" s="317"/>
      <c r="D847" s="317"/>
      <c r="E847" s="317"/>
      <c r="F847" s="317"/>
      <c r="G847" s="317"/>
      <c r="H847" s="317"/>
      <c r="I847" s="317"/>
      <c r="J847" s="317"/>
      <c r="K847" s="317"/>
      <c r="L847" s="317"/>
      <c r="M847" s="317"/>
      <c r="N847" s="317"/>
      <c r="O847" s="317"/>
      <c r="P847" s="317"/>
      <c r="Q847" s="317"/>
      <c r="R847" s="317"/>
      <c r="S847" s="317"/>
      <c r="T847" s="317"/>
      <c r="U847" s="317"/>
      <c r="V847" s="317"/>
      <c r="W847" s="317"/>
      <c r="X847" s="317"/>
      <c r="Y847" s="317"/>
      <c r="Z847" s="317"/>
    </row>
    <row r="848" spans="1:26" ht="16" x14ac:dyDescent="0.2">
      <c r="A848" s="317"/>
      <c r="B848" s="317"/>
      <c r="C848" s="317"/>
      <c r="D848" s="317"/>
      <c r="E848" s="317"/>
      <c r="F848" s="317"/>
      <c r="G848" s="317"/>
      <c r="H848" s="317"/>
      <c r="I848" s="317"/>
      <c r="J848" s="317"/>
      <c r="K848" s="317"/>
      <c r="L848" s="317"/>
      <c r="M848" s="317"/>
      <c r="N848" s="317"/>
      <c r="O848" s="317"/>
      <c r="P848" s="317"/>
      <c r="Q848" s="317"/>
      <c r="R848" s="317"/>
      <c r="S848" s="317"/>
      <c r="T848" s="317"/>
      <c r="U848" s="317"/>
      <c r="V848" s="317"/>
      <c r="W848" s="317"/>
      <c r="X848" s="317"/>
      <c r="Y848" s="317"/>
      <c r="Z848" s="317"/>
    </row>
    <row r="849" spans="1:26" ht="16" x14ac:dyDescent="0.2">
      <c r="A849" s="317"/>
      <c r="B849" s="317"/>
      <c r="C849" s="317"/>
      <c r="D849" s="317"/>
      <c r="E849" s="317"/>
      <c r="F849" s="317"/>
      <c r="G849" s="317"/>
      <c r="H849" s="317"/>
      <c r="I849" s="317"/>
      <c r="J849" s="317"/>
      <c r="K849" s="317"/>
      <c r="L849" s="317"/>
      <c r="M849" s="317"/>
      <c r="N849" s="317"/>
      <c r="O849" s="317"/>
      <c r="P849" s="317"/>
      <c r="Q849" s="317"/>
      <c r="R849" s="317"/>
      <c r="S849" s="317"/>
      <c r="T849" s="317"/>
      <c r="U849" s="317"/>
      <c r="V849" s="317"/>
      <c r="W849" s="317"/>
      <c r="X849" s="317"/>
      <c r="Y849" s="317"/>
      <c r="Z849" s="317"/>
    </row>
    <row r="850" spans="1:26" ht="16" x14ac:dyDescent="0.2">
      <c r="A850" s="317"/>
      <c r="B850" s="317"/>
      <c r="C850" s="317"/>
      <c r="D850" s="317"/>
      <c r="E850" s="317"/>
      <c r="F850" s="317"/>
      <c r="G850" s="317"/>
      <c r="H850" s="317"/>
      <c r="I850" s="317"/>
      <c r="J850" s="317"/>
      <c r="K850" s="317"/>
      <c r="L850" s="317"/>
      <c r="M850" s="317"/>
      <c r="N850" s="317"/>
      <c r="O850" s="317"/>
      <c r="P850" s="317"/>
      <c r="Q850" s="317"/>
      <c r="R850" s="317"/>
      <c r="S850" s="317"/>
      <c r="T850" s="317"/>
      <c r="U850" s="317"/>
      <c r="V850" s="317"/>
      <c r="W850" s="317"/>
      <c r="X850" s="317"/>
      <c r="Y850" s="317"/>
      <c r="Z850" s="317"/>
    </row>
    <row r="851" spans="1:26" ht="16" x14ac:dyDescent="0.2">
      <c r="A851" s="317"/>
      <c r="B851" s="317"/>
      <c r="C851" s="317"/>
      <c r="D851" s="317"/>
      <c r="E851" s="317"/>
      <c r="F851" s="317"/>
      <c r="G851" s="317"/>
      <c r="H851" s="317"/>
      <c r="I851" s="317"/>
      <c r="J851" s="317"/>
      <c r="K851" s="317"/>
      <c r="L851" s="317"/>
      <c r="M851" s="317"/>
      <c r="N851" s="317"/>
      <c r="O851" s="317"/>
      <c r="P851" s="317"/>
      <c r="Q851" s="317"/>
      <c r="R851" s="317"/>
      <c r="S851" s="317"/>
      <c r="T851" s="317"/>
      <c r="U851" s="317"/>
      <c r="V851" s="317"/>
      <c r="W851" s="317"/>
      <c r="X851" s="317"/>
      <c r="Y851" s="317"/>
      <c r="Z851" s="317"/>
    </row>
    <row r="852" spans="1:26" ht="16" x14ac:dyDescent="0.2">
      <c r="A852" s="317"/>
      <c r="B852" s="317"/>
      <c r="C852" s="317"/>
      <c r="D852" s="317"/>
      <c r="E852" s="317"/>
      <c r="F852" s="317"/>
      <c r="G852" s="317"/>
      <c r="H852" s="317"/>
      <c r="I852" s="317"/>
      <c r="J852" s="317"/>
      <c r="K852" s="317"/>
      <c r="L852" s="317"/>
      <c r="M852" s="317"/>
      <c r="N852" s="317"/>
      <c r="O852" s="317"/>
      <c r="P852" s="317"/>
      <c r="Q852" s="317"/>
      <c r="R852" s="317"/>
      <c r="S852" s="317"/>
      <c r="T852" s="317"/>
      <c r="U852" s="317"/>
      <c r="V852" s="317"/>
      <c r="W852" s="317"/>
      <c r="X852" s="317"/>
      <c r="Y852" s="317"/>
      <c r="Z852" s="317"/>
    </row>
    <row r="853" spans="1:26" ht="16" x14ac:dyDescent="0.2">
      <c r="A853" s="317"/>
      <c r="B853" s="317"/>
      <c r="C853" s="317"/>
      <c r="D853" s="317"/>
      <c r="E853" s="317"/>
      <c r="F853" s="317"/>
      <c r="G853" s="317"/>
      <c r="H853" s="317"/>
      <c r="I853" s="317"/>
      <c r="J853" s="317"/>
      <c r="K853" s="317"/>
      <c r="L853" s="317"/>
      <c r="M853" s="317"/>
      <c r="N853" s="317"/>
      <c r="O853" s="317"/>
      <c r="P853" s="317"/>
      <c r="Q853" s="317"/>
      <c r="R853" s="317"/>
      <c r="S853" s="317"/>
      <c r="T853" s="317"/>
      <c r="U853" s="317"/>
      <c r="V853" s="317"/>
      <c r="W853" s="317"/>
      <c r="X853" s="317"/>
      <c r="Y853" s="317"/>
      <c r="Z853" s="317"/>
    </row>
    <row r="854" spans="1:26" ht="16" x14ac:dyDescent="0.2">
      <c r="A854" s="317"/>
      <c r="B854" s="317"/>
      <c r="C854" s="317"/>
      <c r="D854" s="317"/>
      <c r="E854" s="317"/>
      <c r="F854" s="317"/>
      <c r="G854" s="317"/>
      <c r="H854" s="317"/>
      <c r="I854" s="317"/>
      <c r="J854" s="317"/>
      <c r="K854" s="317"/>
      <c r="L854" s="317"/>
      <c r="M854" s="317"/>
      <c r="N854" s="317"/>
      <c r="O854" s="317"/>
      <c r="P854" s="317"/>
      <c r="Q854" s="317"/>
      <c r="R854" s="317"/>
      <c r="S854" s="317"/>
      <c r="T854" s="317"/>
      <c r="U854" s="317"/>
      <c r="V854" s="317"/>
      <c r="W854" s="317"/>
      <c r="X854" s="317"/>
      <c r="Y854" s="317"/>
      <c r="Z854" s="317"/>
    </row>
    <row r="855" spans="1:26" ht="16" x14ac:dyDescent="0.2">
      <c r="A855" s="317"/>
      <c r="B855" s="317"/>
      <c r="C855" s="317"/>
      <c r="D855" s="317"/>
      <c r="E855" s="317"/>
      <c r="F855" s="317"/>
      <c r="G855" s="317"/>
      <c r="H855" s="317"/>
      <c r="I855" s="317"/>
      <c r="J855" s="317"/>
      <c r="K855" s="317"/>
      <c r="L855" s="317"/>
      <c r="M855" s="317"/>
      <c r="N855" s="317"/>
      <c r="O855" s="317"/>
      <c r="P855" s="317"/>
      <c r="Q855" s="317"/>
      <c r="R855" s="317"/>
      <c r="S855" s="317"/>
      <c r="T855" s="317"/>
      <c r="U855" s="317"/>
      <c r="V855" s="317"/>
      <c r="W855" s="317"/>
      <c r="X855" s="317"/>
      <c r="Y855" s="317"/>
      <c r="Z855" s="317"/>
    </row>
    <row r="856" spans="1:26" ht="16" x14ac:dyDescent="0.2">
      <c r="A856" s="317"/>
      <c r="B856" s="317"/>
      <c r="C856" s="317"/>
      <c r="D856" s="317"/>
      <c r="E856" s="317"/>
      <c r="F856" s="317"/>
      <c r="G856" s="317"/>
      <c r="H856" s="317"/>
      <c r="I856" s="317"/>
      <c r="J856" s="317"/>
      <c r="K856" s="317"/>
      <c r="L856" s="317"/>
      <c r="M856" s="317"/>
      <c r="N856" s="317"/>
      <c r="O856" s="317"/>
      <c r="P856" s="317"/>
      <c r="Q856" s="317"/>
      <c r="R856" s="317"/>
      <c r="S856" s="317"/>
      <c r="T856" s="317"/>
      <c r="U856" s="317"/>
      <c r="V856" s="317"/>
      <c r="W856" s="317"/>
      <c r="X856" s="317"/>
      <c r="Y856" s="317"/>
      <c r="Z856" s="317"/>
    </row>
    <row r="857" spans="1:26" ht="16" x14ac:dyDescent="0.2">
      <c r="A857" s="317"/>
      <c r="B857" s="317"/>
      <c r="C857" s="317"/>
      <c r="D857" s="317"/>
      <c r="E857" s="317"/>
      <c r="F857" s="317"/>
      <c r="G857" s="317"/>
      <c r="H857" s="317"/>
      <c r="I857" s="317"/>
      <c r="J857" s="317"/>
      <c r="K857" s="317"/>
      <c r="L857" s="317"/>
      <c r="M857" s="317"/>
      <c r="N857" s="317"/>
      <c r="O857" s="317"/>
      <c r="P857" s="317"/>
      <c r="Q857" s="317"/>
      <c r="R857" s="317"/>
      <c r="S857" s="317"/>
      <c r="T857" s="317"/>
      <c r="U857" s="317"/>
      <c r="V857" s="317"/>
      <c r="W857" s="317"/>
      <c r="X857" s="317"/>
      <c r="Y857" s="317"/>
      <c r="Z857" s="317"/>
    </row>
    <row r="858" spans="1:26" ht="16" x14ac:dyDescent="0.2">
      <c r="A858" s="317"/>
      <c r="B858" s="317"/>
      <c r="C858" s="317"/>
      <c r="D858" s="317"/>
      <c r="E858" s="317"/>
      <c r="F858" s="317"/>
      <c r="G858" s="317"/>
      <c r="H858" s="317"/>
      <c r="I858" s="317"/>
      <c r="J858" s="317"/>
      <c r="K858" s="317"/>
      <c r="L858" s="317"/>
      <c r="M858" s="317"/>
      <c r="N858" s="317"/>
      <c r="O858" s="317"/>
      <c r="P858" s="317"/>
      <c r="Q858" s="317"/>
      <c r="R858" s="317"/>
      <c r="S858" s="317"/>
      <c r="T858" s="317"/>
      <c r="U858" s="317"/>
      <c r="V858" s="317"/>
      <c r="W858" s="317"/>
      <c r="X858" s="317"/>
      <c r="Y858" s="317"/>
      <c r="Z858" s="317"/>
    </row>
    <row r="859" spans="1:26" ht="16" x14ac:dyDescent="0.2">
      <c r="A859" s="317"/>
      <c r="B859" s="317"/>
      <c r="C859" s="317"/>
      <c r="D859" s="317"/>
      <c r="E859" s="317"/>
      <c r="F859" s="317"/>
      <c r="G859" s="317"/>
      <c r="H859" s="317"/>
      <c r="I859" s="317"/>
      <c r="J859" s="317"/>
      <c r="K859" s="317"/>
      <c r="L859" s="317"/>
      <c r="M859" s="317"/>
      <c r="N859" s="317"/>
      <c r="O859" s="317"/>
      <c r="P859" s="317"/>
      <c r="Q859" s="317"/>
      <c r="R859" s="317"/>
      <c r="S859" s="317"/>
      <c r="T859" s="317"/>
      <c r="U859" s="317"/>
      <c r="V859" s="317"/>
      <c r="W859" s="317"/>
      <c r="X859" s="317"/>
      <c r="Y859" s="317"/>
      <c r="Z859" s="317"/>
    </row>
    <row r="860" spans="1:26" ht="16" x14ac:dyDescent="0.2">
      <c r="A860" s="317"/>
      <c r="B860" s="317"/>
      <c r="C860" s="317"/>
      <c r="D860" s="317"/>
      <c r="E860" s="317"/>
      <c r="F860" s="317"/>
      <c r="G860" s="317"/>
      <c r="H860" s="317"/>
      <c r="I860" s="317"/>
      <c r="J860" s="317"/>
      <c r="K860" s="317"/>
      <c r="L860" s="317"/>
      <c r="M860" s="317"/>
      <c r="N860" s="317"/>
      <c r="O860" s="317"/>
      <c r="P860" s="317"/>
      <c r="Q860" s="317"/>
      <c r="R860" s="317"/>
      <c r="S860" s="317"/>
      <c r="T860" s="317"/>
      <c r="U860" s="317"/>
      <c r="V860" s="317"/>
      <c r="W860" s="317"/>
      <c r="X860" s="317"/>
      <c r="Y860" s="317"/>
      <c r="Z860" s="317"/>
    </row>
    <row r="861" spans="1:26" ht="16" x14ac:dyDescent="0.2">
      <c r="A861" s="317"/>
      <c r="B861" s="317"/>
      <c r="C861" s="317"/>
      <c r="D861" s="317"/>
      <c r="E861" s="317"/>
      <c r="F861" s="317"/>
      <c r="G861" s="317"/>
      <c r="H861" s="317"/>
      <c r="I861" s="317"/>
      <c r="J861" s="317"/>
      <c r="K861" s="317"/>
      <c r="L861" s="317"/>
      <c r="M861" s="317"/>
      <c r="N861" s="317"/>
      <c r="O861" s="317"/>
      <c r="P861" s="317"/>
      <c r="Q861" s="317"/>
      <c r="R861" s="317"/>
      <c r="S861" s="317"/>
      <c r="T861" s="317"/>
      <c r="U861" s="317"/>
      <c r="V861" s="317"/>
      <c r="W861" s="317"/>
      <c r="X861" s="317"/>
      <c r="Y861" s="317"/>
      <c r="Z861" s="317"/>
    </row>
    <row r="862" spans="1:26" ht="16" x14ac:dyDescent="0.2">
      <c r="A862" s="317"/>
      <c r="B862" s="317"/>
      <c r="C862" s="317"/>
      <c r="D862" s="317"/>
      <c r="E862" s="317"/>
      <c r="F862" s="317"/>
      <c r="G862" s="317"/>
      <c r="H862" s="317"/>
      <c r="I862" s="317"/>
      <c r="J862" s="317"/>
      <c r="K862" s="317"/>
      <c r="L862" s="317"/>
      <c r="M862" s="317"/>
      <c r="N862" s="317"/>
      <c r="O862" s="317"/>
      <c r="P862" s="317"/>
      <c r="Q862" s="317"/>
      <c r="R862" s="317"/>
      <c r="S862" s="317"/>
      <c r="T862" s="317"/>
      <c r="U862" s="317"/>
      <c r="V862" s="317"/>
      <c r="W862" s="317"/>
      <c r="X862" s="317"/>
      <c r="Y862" s="317"/>
      <c r="Z862" s="317"/>
    </row>
    <row r="863" spans="1:26" ht="16" x14ac:dyDescent="0.2">
      <c r="A863" s="317"/>
      <c r="B863" s="317"/>
      <c r="C863" s="317"/>
      <c r="D863" s="317"/>
      <c r="E863" s="317"/>
      <c r="F863" s="317"/>
      <c r="G863" s="317"/>
      <c r="H863" s="317"/>
      <c r="I863" s="317"/>
      <c r="J863" s="317"/>
      <c r="K863" s="317"/>
      <c r="L863" s="317"/>
      <c r="M863" s="317"/>
      <c r="N863" s="317"/>
      <c r="O863" s="317"/>
      <c r="P863" s="317"/>
      <c r="Q863" s="317"/>
      <c r="R863" s="317"/>
      <c r="S863" s="317"/>
      <c r="T863" s="317"/>
      <c r="U863" s="317"/>
      <c r="V863" s="317"/>
      <c r="W863" s="317"/>
      <c r="X863" s="317"/>
      <c r="Y863" s="317"/>
      <c r="Z863" s="317"/>
    </row>
    <row r="864" spans="1:26" ht="16" x14ac:dyDescent="0.2">
      <c r="A864" s="317"/>
      <c r="B864" s="317"/>
      <c r="C864" s="317"/>
      <c r="D864" s="317"/>
      <c r="E864" s="317"/>
      <c r="F864" s="317"/>
      <c r="G864" s="317"/>
      <c r="H864" s="317"/>
      <c r="I864" s="317"/>
      <c r="J864" s="317"/>
      <c r="K864" s="317"/>
      <c r="L864" s="317"/>
      <c r="M864" s="317"/>
      <c r="N864" s="317"/>
      <c r="O864" s="317"/>
      <c r="P864" s="317"/>
      <c r="Q864" s="317"/>
      <c r="R864" s="317"/>
      <c r="S864" s="317"/>
      <c r="T864" s="317"/>
      <c r="U864" s="317"/>
      <c r="V864" s="317"/>
      <c r="W864" s="317"/>
      <c r="X864" s="317"/>
      <c r="Y864" s="317"/>
      <c r="Z864" s="317"/>
    </row>
    <row r="865" spans="1:26" ht="16" x14ac:dyDescent="0.2">
      <c r="A865" s="317"/>
      <c r="B865" s="317"/>
      <c r="C865" s="317"/>
      <c r="D865" s="317"/>
      <c r="E865" s="317"/>
      <c r="F865" s="317"/>
      <c r="G865" s="317"/>
      <c r="H865" s="317"/>
      <c r="I865" s="317"/>
      <c r="J865" s="317"/>
      <c r="K865" s="317"/>
      <c r="L865" s="317"/>
      <c r="M865" s="317"/>
      <c r="N865" s="317"/>
      <c r="O865" s="317"/>
      <c r="P865" s="317"/>
      <c r="Q865" s="317"/>
      <c r="R865" s="317"/>
      <c r="S865" s="317"/>
      <c r="T865" s="317"/>
      <c r="U865" s="317"/>
      <c r="V865" s="317"/>
      <c r="W865" s="317"/>
      <c r="X865" s="317"/>
      <c r="Y865" s="317"/>
      <c r="Z865" s="317"/>
    </row>
    <row r="866" spans="1:26" ht="16" x14ac:dyDescent="0.2">
      <c r="A866" s="317"/>
      <c r="B866" s="317"/>
      <c r="C866" s="317"/>
      <c r="D866" s="317"/>
      <c r="E866" s="317"/>
      <c r="F866" s="317"/>
      <c r="G866" s="317"/>
      <c r="H866" s="317"/>
      <c r="I866" s="317"/>
      <c r="J866" s="317"/>
      <c r="K866" s="317"/>
      <c r="L866" s="317"/>
      <c r="M866" s="317"/>
      <c r="N866" s="317"/>
      <c r="O866" s="317"/>
      <c r="P866" s="317"/>
      <c r="Q866" s="317"/>
      <c r="R866" s="317"/>
      <c r="S866" s="317"/>
      <c r="T866" s="317"/>
      <c r="U866" s="317"/>
      <c r="V866" s="317"/>
      <c r="W866" s="317"/>
      <c r="X866" s="317"/>
      <c r="Y866" s="317"/>
      <c r="Z866" s="317"/>
    </row>
    <row r="867" spans="1:26" ht="16" x14ac:dyDescent="0.2">
      <c r="A867" s="317"/>
      <c r="B867" s="317"/>
      <c r="C867" s="317"/>
      <c r="D867" s="317"/>
      <c r="E867" s="317"/>
      <c r="F867" s="317"/>
      <c r="G867" s="317"/>
      <c r="H867" s="317"/>
      <c r="I867" s="317"/>
      <c r="J867" s="317"/>
      <c r="K867" s="317"/>
      <c r="L867" s="317"/>
      <c r="M867" s="317"/>
      <c r="N867" s="317"/>
      <c r="O867" s="317"/>
      <c r="P867" s="317"/>
      <c r="Q867" s="317"/>
      <c r="R867" s="317"/>
      <c r="S867" s="317"/>
      <c r="T867" s="317"/>
      <c r="U867" s="317"/>
      <c r="V867" s="317"/>
      <c r="W867" s="317"/>
      <c r="X867" s="317"/>
      <c r="Y867" s="317"/>
      <c r="Z867" s="317"/>
    </row>
    <row r="868" spans="1:26" ht="16" x14ac:dyDescent="0.2">
      <c r="A868" s="317"/>
      <c r="B868" s="317"/>
      <c r="C868" s="317"/>
      <c r="D868" s="317"/>
      <c r="E868" s="317"/>
      <c r="F868" s="317"/>
      <c r="G868" s="317"/>
      <c r="H868" s="317"/>
      <c r="I868" s="317"/>
      <c r="J868" s="317"/>
      <c r="K868" s="317"/>
      <c r="L868" s="317"/>
      <c r="M868" s="317"/>
      <c r="N868" s="317"/>
      <c r="O868" s="317"/>
      <c r="P868" s="317"/>
      <c r="Q868" s="317"/>
      <c r="R868" s="317"/>
      <c r="S868" s="317"/>
      <c r="T868" s="317"/>
      <c r="U868" s="317"/>
      <c r="V868" s="317"/>
      <c r="W868" s="317"/>
      <c r="X868" s="317"/>
      <c r="Y868" s="317"/>
      <c r="Z868" s="317"/>
    </row>
    <row r="869" spans="1:26" ht="16" x14ac:dyDescent="0.2">
      <c r="A869" s="317"/>
      <c r="B869" s="317"/>
      <c r="C869" s="317"/>
      <c r="D869" s="317"/>
      <c r="E869" s="317"/>
      <c r="F869" s="317"/>
      <c r="G869" s="317"/>
      <c r="H869" s="317"/>
      <c r="I869" s="317"/>
      <c r="J869" s="317"/>
      <c r="K869" s="317"/>
      <c r="L869" s="317"/>
      <c r="M869" s="317"/>
      <c r="N869" s="317"/>
      <c r="O869" s="317"/>
      <c r="P869" s="317"/>
      <c r="Q869" s="317"/>
      <c r="R869" s="317"/>
      <c r="S869" s="317"/>
      <c r="T869" s="317"/>
      <c r="U869" s="317"/>
      <c r="V869" s="317"/>
      <c r="W869" s="317"/>
      <c r="X869" s="317"/>
      <c r="Y869" s="317"/>
      <c r="Z869" s="317"/>
    </row>
    <row r="870" spans="1:26" ht="16" x14ac:dyDescent="0.2">
      <c r="A870" s="317"/>
      <c r="B870" s="317"/>
      <c r="C870" s="317"/>
      <c r="D870" s="317"/>
      <c r="E870" s="317"/>
      <c r="F870" s="317"/>
      <c r="G870" s="317"/>
      <c r="H870" s="317"/>
      <c r="I870" s="317"/>
      <c r="J870" s="317"/>
      <c r="K870" s="317"/>
      <c r="L870" s="317"/>
      <c r="M870" s="317"/>
      <c r="N870" s="317"/>
      <c r="O870" s="317"/>
      <c r="P870" s="317"/>
      <c r="Q870" s="317"/>
      <c r="R870" s="317"/>
      <c r="S870" s="317"/>
      <c r="T870" s="317"/>
      <c r="U870" s="317"/>
      <c r="V870" s="317"/>
      <c r="W870" s="317"/>
      <c r="X870" s="317"/>
      <c r="Y870" s="317"/>
      <c r="Z870" s="317"/>
    </row>
    <row r="871" spans="1:26" ht="16" x14ac:dyDescent="0.2">
      <c r="A871" s="317"/>
      <c r="B871" s="317"/>
      <c r="C871" s="317"/>
      <c r="D871" s="317"/>
      <c r="E871" s="317"/>
      <c r="F871" s="317"/>
      <c r="G871" s="317"/>
      <c r="H871" s="317"/>
      <c r="I871" s="317"/>
      <c r="J871" s="317"/>
      <c r="K871" s="317"/>
      <c r="L871" s="317"/>
      <c r="M871" s="317"/>
      <c r="N871" s="317"/>
      <c r="O871" s="317"/>
      <c r="P871" s="317"/>
      <c r="Q871" s="317"/>
      <c r="R871" s="317"/>
      <c r="S871" s="317"/>
      <c r="T871" s="317"/>
      <c r="U871" s="317"/>
      <c r="V871" s="317"/>
      <c r="W871" s="317"/>
      <c r="X871" s="317"/>
      <c r="Y871" s="317"/>
      <c r="Z871" s="317"/>
    </row>
    <row r="872" spans="1:26" ht="16" x14ac:dyDescent="0.2">
      <c r="A872" s="317"/>
      <c r="B872" s="317"/>
      <c r="C872" s="317"/>
      <c r="D872" s="317"/>
      <c r="E872" s="317"/>
      <c r="F872" s="317"/>
      <c r="G872" s="317"/>
      <c r="H872" s="317"/>
      <c r="I872" s="317"/>
      <c r="J872" s="317"/>
      <c r="K872" s="317"/>
      <c r="L872" s="317"/>
      <c r="M872" s="317"/>
      <c r="N872" s="317"/>
      <c r="O872" s="317"/>
      <c r="P872" s="317"/>
      <c r="Q872" s="317"/>
      <c r="R872" s="317"/>
      <c r="S872" s="317"/>
      <c r="T872" s="317"/>
      <c r="U872" s="317"/>
      <c r="V872" s="317"/>
      <c r="W872" s="317"/>
      <c r="X872" s="317"/>
      <c r="Y872" s="317"/>
      <c r="Z872" s="317"/>
    </row>
    <row r="873" spans="1:26" ht="16" x14ac:dyDescent="0.2">
      <c r="A873" s="317"/>
      <c r="B873" s="317"/>
      <c r="C873" s="317"/>
      <c r="D873" s="317"/>
      <c r="E873" s="317"/>
      <c r="F873" s="317"/>
      <c r="G873" s="317"/>
      <c r="H873" s="317"/>
      <c r="I873" s="317"/>
      <c r="J873" s="317"/>
      <c r="K873" s="317"/>
      <c r="L873" s="317"/>
      <c r="M873" s="317"/>
      <c r="N873" s="317"/>
      <c r="O873" s="317"/>
      <c r="P873" s="317"/>
      <c r="Q873" s="317"/>
      <c r="R873" s="317"/>
      <c r="S873" s="317"/>
      <c r="T873" s="317"/>
      <c r="U873" s="317"/>
      <c r="V873" s="317"/>
      <c r="W873" s="317"/>
      <c r="X873" s="317"/>
      <c r="Y873" s="317"/>
      <c r="Z873" s="317"/>
    </row>
    <row r="874" spans="1:26" ht="16" x14ac:dyDescent="0.2">
      <c r="A874" s="317"/>
      <c r="B874" s="317"/>
      <c r="C874" s="317"/>
      <c r="D874" s="317"/>
      <c r="E874" s="317"/>
      <c r="F874" s="317"/>
      <c r="G874" s="317"/>
      <c r="H874" s="317"/>
      <c r="I874" s="317"/>
      <c r="J874" s="317"/>
      <c r="K874" s="317"/>
      <c r="L874" s="317"/>
      <c r="M874" s="317"/>
      <c r="N874" s="317"/>
      <c r="O874" s="317"/>
      <c r="P874" s="317"/>
      <c r="Q874" s="317"/>
      <c r="R874" s="317"/>
      <c r="S874" s="317"/>
      <c r="T874" s="317"/>
      <c r="U874" s="317"/>
      <c r="V874" s="317"/>
      <c r="W874" s="317"/>
      <c r="X874" s="317"/>
      <c r="Y874" s="317"/>
      <c r="Z874" s="317"/>
    </row>
    <row r="875" spans="1:26" ht="16" x14ac:dyDescent="0.2">
      <c r="A875" s="317"/>
      <c r="B875" s="317"/>
      <c r="C875" s="317"/>
      <c r="D875" s="317"/>
      <c r="E875" s="317"/>
      <c r="F875" s="317"/>
      <c r="G875" s="317"/>
      <c r="H875" s="317"/>
      <c r="I875" s="317"/>
      <c r="J875" s="317"/>
      <c r="K875" s="317"/>
      <c r="L875" s="317"/>
      <c r="M875" s="317"/>
      <c r="N875" s="317"/>
      <c r="O875" s="317"/>
      <c r="P875" s="317"/>
      <c r="Q875" s="317"/>
      <c r="R875" s="317"/>
      <c r="S875" s="317"/>
      <c r="T875" s="317"/>
      <c r="U875" s="317"/>
      <c r="V875" s="317"/>
      <c r="W875" s="317"/>
      <c r="X875" s="317"/>
      <c r="Y875" s="317"/>
      <c r="Z875" s="317"/>
    </row>
    <row r="876" spans="1:26" ht="16" x14ac:dyDescent="0.2">
      <c r="A876" s="317"/>
      <c r="B876" s="317"/>
      <c r="C876" s="317"/>
      <c r="D876" s="317"/>
      <c r="E876" s="317"/>
      <c r="F876" s="317"/>
      <c r="G876" s="317"/>
      <c r="H876" s="317"/>
      <c r="I876" s="317"/>
      <c r="J876" s="317"/>
      <c r="K876" s="317"/>
      <c r="L876" s="317"/>
      <c r="M876" s="317"/>
      <c r="N876" s="317"/>
      <c r="O876" s="317"/>
      <c r="P876" s="317"/>
      <c r="Q876" s="317"/>
      <c r="R876" s="317"/>
      <c r="S876" s="317"/>
      <c r="T876" s="317"/>
      <c r="U876" s="317"/>
      <c r="V876" s="317"/>
      <c r="W876" s="317"/>
      <c r="X876" s="317"/>
      <c r="Y876" s="317"/>
      <c r="Z876" s="317"/>
    </row>
    <row r="877" spans="1:26" ht="16" x14ac:dyDescent="0.2">
      <c r="A877" s="317"/>
      <c r="B877" s="317"/>
      <c r="C877" s="317"/>
      <c r="D877" s="317"/>
      <c r="E877" s="317"/>
      <c r="F877" s="317"/>
      <c r="G877" s="317"/>
      <c r="H877" s="317"/>
      <c r="I877" s="317"/>
      <c r="J877" s="317"/>
      <c r="K877" s="317"/>
      <c r="L877" s="317"/>
      <c r="M877" s="317"/>
      <c r="N877" s="317"/>
      <c r="O877" s="317"/>
      <c r="P877" s="317"/>
      <c r="Q877" s="317"/>
      <c r="R877" s="317"/>
      <c r="S877" s="317"/>
      <c r="T877" s="317"/>
      <c r="U877" s="317"/>
      <c r="V877" s="317"/>
      <c r="W877" s="317"/>
      <c r="X877" s="317"/>
      <c r="Y877" s="317"/>
      <c r="Z877" s="317"/>
    </row>
    <row r="878" spans="1:26" ht="16" x14ac:dyDescent="0.2">
      <c r="A878" s="317"/>
      <c r="B878" s="317"/>
      <c r="C878" s="317"/>
      <c r="D878" s="317"/>
      <c r="E878" s="317"/>
      <c r="F878" s="317"/>
      <c r="G878" s="317"/>
      <c r="H878" s="317"/>
      <c r="I878" s="317"/>
      <c r="J878" s="317"/>
      <c r="K878" s="317"/>
      <c r="L878" s="317"/>
      <c r="M878" s="317"/>
      <c r="N878" s="317"/>
      <c r="O878" s="317"/>
      <c r="P878" s="317"/>
      <c r="Q878" s="317"/>
      <c r="R878" s="317"/>
      <c r="S878" s="317"/>
      <c r="T878" s="317"/>
      <c r="U878" s="317"/>
      <c r="V878" s="317"/>
      <c r="W878" s="317"/>
      <c r="X878" s="317"/>
      <c r="Y878" s="317"/>
      <c r="Z878" s="317"/>
    </row>
    <row r="879" spans="1:26" ht="16" x14ac:dyDescent="0.2">
      <c r="A879" s="317"/>
      <c r="B879" s="317"/>
      <c r="C879" s="317"/>
      <c r="D879" s="317"/>
      <c r="E879" s="317"/>
      <c r="F879" s="317"/>
      <c r="G879" s="317"/>
      <c r="H879" s="317"/>
      <c r="I879" s="317"/>
      <c r="J879" s="317"/>
      <c r="K879" s="317"/>
      <c r="L879" s="317"/>
      <c r="M879" s="317"/>
      <c r="N879" s="317"/>
      <c r="O879" s="317"/>
      <c r="P879" s="317"/>
      <c r="Q879" s="317"/>
      <c r="R879" s="317"/>
      <c r="S879" s="317"/>
      <c r="T879" s="317"/>
      <c r="U879" s="317"/>
      <c r="V879" s="317"/>
      <c r="W879" s="317"/>
      <c r="X879" s="317"/>
      <c r="Y879" s="317"/>
      <c r="Z879" s="317"/>
    </row>
    <row r="880" spans="1:26" ht="16" x14ac:dyDescent="0.2">
      <c r="A880" s="317"/>
      <c r="B880" s="317"/>
      <c r="C880" s="317"/>
      <c r="D880" s="317"/>
      <c r="E880" s="317"/>
      <c r="F880" s="317"/>
      <c r="G880" s="317"/>
      <c r="H880" s="317"/>
      <c r="I880" s="317"/>
      <c r="J880" s="317"/>
      <c r="K880" s="317"/>
      <c r="L880" s="317"/>
      <c r="M880" s="317"/>
      <c r="N880" s="317"/>
      <c r="O880" s="317"/>
      <c r="P880" s="317"/>
      <c r="Q880" s="317"/>
      <c r="R880" s="317"/>
      <c r="S880" s="317"/>
      <c r="T880" s="317"/>
      <c r="U880" s="317"/>
      <c r="V880" s="317"/>
      <c r="W880" s="317"/>
      <c r="X880" s="317"/>
      <c r="Y880" s="317"/>
      <c r="Z880" s="317"/>
    </row>
    <row r="881" spans="1:26" ht="16" x14ac:dyDescent="0.2">
      <c r="A881" s="317"/>
      <c r="B881" s="317"/>
      <c r="C881" s="317"/>
      <c r="D881" s="317"/>
      <c r="E881" s="317"/>
      <c r="F881" s="317"/>
      <c r="G881" s="317"/>
      <c r="H881" s="317"/>
      <c r="I881" s="317"/>
      <c r="J881" s="317"/>
      <c r="K881" s="317"/>
      <c r="L881" s="317"/>
      <c r="M881" s="317"/>
      <c r="N881" s="317"/>
      <c r="O881" s="317"/>
      <c r="P881" s="317"/>
      <c r="Q881" s="317"/>
      <c r="R881" s="317"/>
      <c r="S881" s="317"/>
      <c r="T881" s="317"/>
      <c r="U881" s="317"/>
      <c r="V881" s="317"/>
      <c r="W881" s="317"/>
      <c r="X881" s="317"/>
      <c r="Y881" s="317"/>
      <c r="Z881" s="317"/>
    </row>
    <row r="882" spans="1:26" ht="16" x14ac:dyDescent="0.2">
      <c r="A882" s="317"/>
      <c r="B882" s="317"/>
      <c r="C882" s="317"/>
      <c r="D882" s="317"/>
      <c r="E882" s="317"/>
      <c r="F882" s="317"/>
      <c r="G882" s="317"/>
      <c r="H882" s="317"/>
      <c r="I882" s="317"/>
      <c r="J882" s="317"/>
      <c r="K882" s="317"/>
      <c r="L882" s="317"/>
      <c r="M882" s="317"/>
      <c r="N882" s="317"/>
      <c r="O882" s="317"/>
      <c r="P882" s="317"/>
      <c r="Q882" s="317"/>
      <c r="R882" s="317"/>
      <c r="S882" s="317"/>
      <c r="T882" s="317"/>
      <c r="U882" s="317"/>
      <c r="V882" s="317"/>
      <c r="W882" s="317"/>
      <c r="X882" s="317"/>
      <c r="Y882" s="317"/>
      <c r="Z882" s="317"/>
    </row>
    <row r="883" spans="1:26" ht="16" x14ac:dyDescent="0.2">
      <c r="A883" s="317"/>
      <c r="B883" s="317"/>
      <c r="C883" s="317"/>
      <c r="D883" s="317"/>
      <c r="E883" s="317"/>
      <c r="F883" s="317"/>
      <c r="G883" s="317"/>
      <c r="H883" s="317"/>
      <c r="I883" s="317"/>
      <c r="J883" s="317"/>
      <c r="K883" s="317"/>
      <c r="L883" s="317"/>
      <c r="M883" s="317"/>
      <c r="N883" s="317"/>
      <c r="O883" s="317"/>
      <c r="P883" s="317"/>
      <c r="Q883" s="317"/>
      <c r="R883" s="317"/>
      <c r="S883" s="317"/>
      <c r="T883" s="317"/>
      <c r="U883" s="317"/>
      <c r="V883" s="317"/>
      <c r="W883" s="317"/>
      <c r="X883" s="317"/>
      <c r="Y883" s="317"/>
      <c r="Z883" s="317"/>
    </row>
    <row r="884" spans="1:26" ht="16" x14ac:dyDescent="0.2">
      <c r="A884" s="317"/>
      <c r="B884" s="317"/>
      <c r="C884" s="317"/>
      <c r="D884" s="317"/>
      <c r="E884" s="317"/>
      <c r="F884" s="317"/>
      <c r="G884" s="317"/>
      <c r="H884" s="317"/>
      <c r="I884" s="317"/>
      <c r="J884" s="317"/>
      <c r="K884" s="317"/>
      <c r="L884" s="317"/>
      <c r="M884" s="317"/>
      <c r="N884" s="317"/>
      <c r="O884" s="317"/>
      <c r="P884" s="317"/>
      <c r="Q884" s="317"/>
      <c r="R884" s="317"/>
      <c r="S884" s="317"/>
      <c r="T884" s="317"/>
      <c r="U884" s="317"/>
      <c r="V884" s="317"/>
      <c r="W884" s="317"/>
      <c r="X884" s="317"/>
      <c r="Y884" s="317"/>
      <c r="Z884" s="317"/>
    </row>
    <row r="885" spans="1:26" ht="16" x14ac:dyDescent="0.2">
      <c r="A885" s="317"/>
      <c r="B885" s="317"/>
      <c r="C885" s="317"/>
      <c r="D885" s="317"/>
      <c r="E885" s="317"/>
      <c r="F885" s="317"/>
      <c r="G885" s="317"/>
      <c r="H885" s="317"/>
      <c r="I885" s="317"/>
      <c r="J885" s="317"/>
      <c r="K885" s="317"/>
      <c r="L885" s="317"/>
      <c r="M885" s="317"/>
      <c r="N885" s="317"/>
      <c r="O885" s="317"/>
      <c r="P885" s="317"/>
      <c r="Q885" s="317"/>
      <c r="R885" s="317"/>
      <c r="S885" s="317"/>
      <c r="T885" s="317"/>
      <c r="U885" s="317"/>
      <c r="V885" s="317"/>
      <c r="W885" s="317"/>
      <c r="X885" s="317"/>
      <c r="Y885" s="317"/>
      <c r="Z885" s="317"/>
    </row>
    <row r="886" spans="1:26" ht="16" x14ac:dyDescent="0.2">
      <c r="A886" s="317"/>
      <c r="B886" s="317"/>
      <c r="C886" s="317"/>
      <c r="D886" s="317"/>
      <c r="E886" s="317"/>
      <c r="F886" s="317"/>
      <c r="G886" s="317"/>
      <c r="H886" s="317"/>
      <c r="I886" s="317"/>
      <c r="J886" s="317"/>
      <c r="K886" s="317"/>
      <c r="L886" s="317"/>
      <c r="M886" s="317"/>
      <c r="N886" s="317"/>
      <c r="O886" s="317"/>
      <c r="P886" s="317"/>
      <c r="Q886" s="317"/>
      <c r="R886" s="317"/>
      <c r="S886" s="317"/>
      <c r="T886" s="317"/>
      <c r="U886" s="317"/>
      <c r="V886" s="317"/>
      <c r="W886" s="317"/>
      <c r="X886" s="317"/>
      <c r="Y886" s="317"/>
      <c r="Z886" s="317"/>
    </row>
    <row r="887" spans="1:26" ht="16" x14ac:dyDescent="0.2">
      <c r="A887" s="317"/>
      <c r="B887" s="317"/>
      <c r="C887" s="317"/>
      <c r="D887" s="317"/>
      <c r="E887" s="317"/>
      <c r="F887" s="317"/>
      <c r="G887" s="317"/>
      <c r="H887" s="317"/>
      <c r="I887" s="317"/>
      <c r="J887" s="317"/>
      <c r="K887" s="317"/>
      <c r="L887" s="317"/>
      <c r="M887" s="317"/>
      <c r="N887" s="317"/>
      <c r="O887" s="317"/>
      <c r="P887" s="317"/>
      <c r="Q887" s="317"/>
      <c r="R887" s="317"/>
      <c r="S887" s="317"/>
      <c r="T887" s="317"/>
      <c r="U887" s="317"/>
      <c r="V887" s="317"/>
      <c r="W887" s="317"/>
      <c r="X887" s="317"/>
      <c r="Y887" s="317"/>
      <c r="Z887" s="317"/>
    </row>
    <row r="888" spans="1:26" ht="16" x14ac:dyDescent="0.2">
      <c r="A888" s="317"/>
      <c r="B888" s="317"/>
      <c r="C888" s="317"/>
      <c r="D888" s="317"/>
      <c r="E888" s="317"/>
      <c r="F888" s="317"/>
      <c r="G888" s="317"/>
      <c r="H888" s="317"/>
      <c r="I888" s="317"/>
      <c r="J888" s="317"/>
      <c r="K888" s="317"/>
      <c r="L888" s="317"/>
      <c r="M888" s="317"/>
      <c r="N888" s="317"/>
      <c r="O888" s="317"/>
      <c r="P888" s="317"/>
      <c r="Q888" s="317"/>
      <c r="R888" s="317"/>
      <c r="S888" s="317"/>
      <c r="T888" s="317"/>
      <c r="U888" s="317"/>
      <c r="V888" s="317"/>
      <c r="W888" s="317"/>
      <c r="X888" s="317"/>
      <c r="Y888" s="317"/>
      <c r="Z888" s="317"/>
    </row>
    <row r="889" spans="1:26" ht="16" x14ac:dyDescent="0.2">
      <c r="A889" s="317"/>
      <c r="B889" s="317"/>
      <c r="C889" s="317"/>
      <c r="D889" s="317"/>
      <c r="E889" s="317"/>
      <c r="F889" s="317"/>
      <c r="G889" s="317"/>
      <c r="H889" s="317"/>
      <c r="I889" s="317"/>
      <c r="J889" s="317"/>
      <c r="K889" s="317"/>
      <c r="L889" s="317"/>
      <c r="M889" s="317"/>
      <c r="N889" s="317"/>
      <c r="O889" s="317"/>
      <c r="P889" s="317"/>
      <c r="Q889" s="317"/>
      <c r="R889" s="317"/>
      <c r="S889" s="317"/>
      <c r="T889" s="317"/>
      <c r="U889" s="317"/>
      <c r="V889" s="317"/>
      <c r="W889" s="317"/>
      <c r="X889" s="317"/>
      <c r="Y889" s="317"/>
      <c r="Z889" s="317"/>
    </row>
    <row r="890" spans="1:26" ht="16" x14ac:dyDescent="0.2">
      <c r="A890" s="317"/>
      <c r="B890" s="317"/>
      <c r="C890" s="317"/>
      <c r="D890" s="317"/>
      <c r="E890" s="317"/>
      <c r="F890" s="317"/>
      <c r="G890" s="317"/>
      <c r="H890" s="317"/>
      <c r="I890" s="317"/>
      <c r="J890" s="317"/>
      <c r="K890" s="317"/>
      <c r="L890" s="317"/>
      <c r="M890" s="317"/>
      <c r="N890" s="317"/>
      <c r="O890" s="317"/>
      <c r="P890" s="317"/>
      <c r="Q890" s="317"/>
      <c r="R890" s="317"/>
      <c r="S890" s="317"/>
      <c r="T890" s="317"/>
      <c r="U890" s="317"/>
      <c r="V890" s="317"/>
      <c r="W890" s="317"/>
      <c r="X890" s="317"/>
      <c r="Y890" s="317"/>
      <c r="Z890" s="317"/>
    </row>
    <row r="891" spans="1:26" ht="16" x14ac:dyDescent="0.2">
      <c r="A891" s="317"/>
      <c r="B891" s="317"/>
      <c r="C891" s="317"/>
      <c r="D891" s="317"/>
      <c r="E891" s="317"/>
      <c r="F891" s="317"/>
      <c r="G891" s="317"/>
      <c r="H891" s="317"/>
      <c r="I891" s="317"/>
      <c r="J891" s="317"/>
      <c r="K891" s="317"/>
      <c r="L891" s="317"/>
      <c r="M891" s="317"/>
      <c r="N891" s="317"/>
      <c r="O891" s="317"/>
      <c r="P891" s="317"/>
      <c r="Q891" s="317"/>
      <c r="R891" s="317"/>
      <c r="S891" s="317"/>
      <c r="T891" s="317"/>
      <c r="U891" s="317"/>
      <c r="V891" s="317"/>
      <c r="W891" s="317"/>
      <c r="X891" s="317"/>
      <c r="Y891" s="317"/>
      <c r="Z891" s="317"/>
    </row>
    <row r="892" spans="1:26" ht="16" x14ac:dyDescent="0.2">
      <c r="A892" s="317"/>
      <c r="B892" s="317"/>
      <c r="C892" s="317"/>
      <c r="D892" s="317"/>
      <c r="E892" s="317"/>
      <c r="F892" s="317"/>
      <c r="G892" s="317"/>
      <c r="H892" s="317"/>
      <c r="I892" s="317"/>
      <c r="J892" s="317"/>
      <c r="K892" s="317"/>
      <c r="L892" s="317"/>
      <c r="M892" s="317"/>
      <c r="N892" s="317"/>
      <c r="O892" s="317"/>
      <c r="P892" s="317"/>
      <c r="Q892" s="317"/>
      <c r="R892" s="317"/>
      <c r="S892" s="317"/>
      <c r="T892" s="317"/>
      <c r="U892" s="317"/>
      <c r="V892" s="317"/>
      <c r="W892" s="317"/>
      <c r="X892" s="317"/>
      <c r="Y892" s="317"/>
      <c r="Z892" s="317"/>
    </row>
    <row r="893" spans="1:26" ht="16" x14ac:dyDescent="0.2">
      <c r="A893" s="317"/>
      <c r="B893" s="317"/>
      <c r="C893" s="317"/>
      <c r="D893" s="317"/>
      <c r="E893" s="317"/>
      <c r="F893" s="317"/>
      <c r="G893" s="317"/>
      <c r="H893" s="317"/>
      <c r="I893" s="317"/>
      <c r="J893" s="317"/>
      <c r="K893" s="317"/>
      <c r="L893" s="317"/>
      <c r="M893" s="317"/>
      <c r="N893" s="317"/>
      <c r="O893" s="317"/>
      <c r="P893" s="317"/>
      <c r="Q893" s="317"/>
      <c r="R893" s="317"/>
      <c r="S893" s="317"/>
      <c r="T893" s="317"/>
      <c r="U893" s="317"/>
      <c r="V893" s="317"/>
      <c r="W893" s="317"/>
      <c r="X893" s="317"/>
      <c r="Y893" s="317"/>
      <c r="Z893" s="317"/>
    </row>
    <row r="894" spans="1:26" ht="16" x14ac:dyDescent="0.2">
      <c r="A894" s="317"/>
      <c r="B894" s="317"/>
      <c r="C894" s="317"/>
      <c r="D894" s="317"/>
      <c r="E894" s="317"/>
      <c r="F894" s="317"/>
      <c r="G894" s="317"/>
      <c r="H894" s="317"/>
      <c r="I894" s="317"/>
      <c r="J894" s="317"/>
      <c r="K894" s="317"/>
      <c r="L894" s="317"/>
      <c r="M894" s="317"/>
      <c r="N894" s="317"/>
      <c r="O894" s="317"/>
      <c r="P894" s="317"/>
      <c r="Q894" s="317"/>
      <c r="R894" s="317"/>
      <c r="S894" s="317"/>
      <c r="T894" s="317"/>
      <c r="U894" s="317"/>
      <c r="V894" s="317"/>
      <c r="W894" s="317"/>
      <c r="X894" s="317"/>
      <c r="Y894" s="317"/>
      <c r="Z894" s="317"/>
    </row>
    <row r="895" spans="1:26" ht="16" x14ac:dyDescent="0.2">
      <c r="A895" s="317"/>
      <c r="B895" s="317"/>
      <c r="C895" s="317"/>
      <c r="D895" s="317"/>
      <c r="E895" s="317"/>
      <c r="F895" s="317"/>
      <c r="G895" s="317"/>
      <c r="H895" s="317"/>
      <c r="I895" s="317"/>
      <c r="J895" s="317"/>
      <c r="K895" s="317"/>
      <c r="L895" s="317"/>
      <c r="M895" s="317"/>
      <c r="N895" s="317"/>
      <c r="O895" s="317"/>
      <c r="P895" s="317"/>
      <c r="Q895" s="317"/>
      <c r="R895" s="317"/>
      <c r="S895" s="317"/>
      <c r="T895" s="317"/>
      <c r="U895" s="317"/>
      <c r="V895" s="317"/>
      <c r="W895" s="317"/>
      <c r="X895" s="317"/>
      <c r="Y895" s="317"/>
      <c r="Z895" s="317"/>
    </row>
    <row r="896" spans="1:26" ht="16" x14ac:dyDescent="0.2">
      <c r="A896" s="317"/>
      <c r="B896" s="317"/>
      <c r="C896" s="317"/>
      <c r="D896" s="317"/>
      <c r="E896" s="317"/>
      <c r="F896" s="317"/>
      <c r="G896" s="317"/>
      <c r="H896" s="317"/>
      <c r="I896" s="317"/>
      <c r="J896" s="317"/>
      <c r="K896" s="317"/>
      <c r="L896" s="317"/>
      <c r="M896" s="317"/>
      <c r="N896" s="317"/>
      <c r="O896" s="317"/>
      <c r="P896" s="317"/>
      <c r="Q896" s="317"/>
      <c r="R896" s="317"/>
      <c r="S896" s="317"/>
      <c r="T896" s="317"/>
      <c r="U896" s="317"/>
      <c r="V896" s="317"/>
      <c r="W896" s="317"/>
      <c r="X896" s="317"/>
      <c r="Y896" s="317"/>
      <c r="Z896" s="317"/>
    </row>
    <row r="897" spans="1:26" ht="16" x14ac:dyDescent="0.2">
      <c r="A897" s="317"/>
      <c r="B897" s="317"/>
      <c r="C897" s="317"/>
      <c r="D897" s="317"/>
      <c r="E897" s="317"/>
      <c r="F897" s="317"/>
      <c r="G897" s="317"/>
      <c r="H897" s="317"/>
      <c r="I897" s="317"/>
      <c r="J897" s="317"/>
      <c r="K897" s="317"/>
      <c r="L897" s="317"/>
      <c r="M897" s="317"/>
      <c r="N897" s="317"/>
      <c r="O897" s="317"/>
      <c r="P897" s="317"/>
      <c r="Q897" s="317"/>
      <c r="R897" s="317"/>
      <c r="S897" s="317"/>
      <c r="T897" s="317"/>
      <c r="U897" s="317"/>
      <c r="V897" s="317"/>
      <c r="W897" s="317"/>
      <c r="X897" s="317"/>
      <c r="Y897" s="317"/>
      <c r="Z897" s="317"/>
    </row>
    <row r="898" spans="1:26" ht="16" x14ac:dyDescent="0.2">
      <c r="A898" s="317"/>
      <c r="B898" s="317"/>
      <c r="C898" s="317"/>
      <c r="D898" s="317"/>
      <c r="E898" s="317"/>
      <c r="F898" s="317"/>
      <c r="G898" s="317"/>
      <c r="H898" s="317"/>
      <c r="I898" s="317"/>
      <c r="J898" s="317"/>
      <c r="K898" s="317"/>
      <c r="L898" s="317"/>
      <c r="M898" s="317"/>
      <c r="N898" s="317"/>
      <c r="O898" s="317"/>
      <c r="P898" s="317"/>
      <c r="Q898" s="317"/>
      <c r="R898" s="317"/>
      <c r="S898" s="317"/>
      <c r="T898" s="317"/>
      <c r="U898" s="317"/>
      <c r="V898" s="317"/>
      <c r="W898" s="317"/>
      <c r="X898" s="317"/>
      <c r="Y898" s="317"/>
      <c r="Z898" s="317"/>
    </row>
    <row r="899" spans="1:26" ht="16" x14ac:dyDescent="0.2">
      <c r="A899" s="317"/>
      <c r="B899" s="317"/>
      <c r="C899" s="317"/>
      <c r="D899" s="317"/>
      <c r="E899" s="317"/>
      <c r="F899" s="317"/>
      <c r="G899" s="317"/>
      <c r="H899" s="317"/>
      <c r="I899" s="317"/>
      <c r="J899" s="317"/>
      <c r="K899" s="317"/>
      <c r="L899" s="317"/>
      <c r="M899" s="317"/>
      <c r="N899" s="317"/>
      <c r="O899" s="317"/>
      <c r="P899" s="317"/>
      <c r="Q899" s="317"/>
      <c r="R899" s="317"/>
      <c r="S899" s="317"/>
      <c r="T899" s="317"/>
      <c r="U899" s="317"/>
      <c r="V899" s="317"/>
      <c r="W899" s="317"/>
      <c r="X899" s="317"/>
      <c r="Y899" s="317"/>
      <c r="Z899" s="317"/>
    </row>
    <row r="900" spans="1:26" ht="16" x14ac:dyDescent="0.2">
      <c r="A900" s="317"/>
      <c r="B900" s="317"/>
      <c r="C900" s="317"/>
      <c r="D900" s="317"/>
      <c r="E900" s="317"/>
      <c r="F900" s="317"/>
      <c r="G900" s="317"/>
      <c r="H900" s="317"/>
      <c r="I900" s="317"/>
      <c r="J900" s="317"/>
      <c r="K900" s="317"/>
      <c r="L900" s="317"/>
      <c r="M900" s="317"/>
      <c r="N900" s="317"/>
      <c r="O900" s="317"/>
      <c r="P900" s="317"/>
      <c r="Q900" s="317"/>
      <c r="R900" s="317"/>
      <c r="S900" s="317"/>
      <c r="T900" s="317"/>
      <c r="U900" s="317"/>
      <c r="V900" s="317"/>
      <c r="W900" s="317"/>
      <c r="X900" s="317"/>
      <c r="Y900" s="317"/>
      <c r="Z900" s="317"/>
    </row>
    <row r="901" spans="1:26" ht="16" x14ac:dyDescent="0.2">
      <c r="A901" s="317"/>
      <c r="B901" s="317"/>
      <c r="C901" s="317"/>
      <c r="D901" s="317"/>
      <c r="E901" s="317"/>
      <c r="F901" s="317"/>
      <c r="G901" s="317"/>
      <c r="H901" s="317"/>
      <c r="I901" s="317"/>
      <c r="J901" s="317"/>
      <c r="K901" s="317"/>
      <c r="L901" s="317"/>
      <c r="M901" s="317"/>
      <c r="N901" s="317"/>
      <c r="O901" s="317"/>
      <c r="P901" s="317"/>
      <c r="Q901" s="317"/>
      <c r="R901" s="317"/>
      <c r="S901" s="317"/>
      <c r="T901" s="317"/>
      <c r="U901" s="317"/>
      <c r="V901" s="317"/>
      <c r="W901" s="317"/>
      <c r="X901" s="317"/>
      <c r="Y901" s="317"/>
      <c r="Z901" s="317"/>
    </row>
    <row r="902" spans="1:26" ht="16" x14ac:dyDescent="0.2">
      <c r="A902" s="317"/>
      <c r="B902" s="317"/>
      <c r="C902" s="317"/>
      <c r="D902" s="317"/>
      <c r="E902" s="317"/>
      <c r="F902" s="317"/>
      <c r="G902" s="317"/>
      <c r="H902" s="317"/>
      <c r="I902" s="317"/>
      <c r="J902" s="317"/>
      <c r="K902" s="317"/>
      <c r="L902" s="317"/>
      <c r="M902" s="317"/>
      <c r="N902" s="317"/>
      <c r="O902" s="317"/>
      <c r="P902" s="317"/>
      <c r="Q902" s="317"/>
      <c r="R902" s="317"/>
      <c r="S902" s="317"/>
      <c r="T902" s="317"/>
      <c r="U902" s="317"/>
      <c r="V902" s="317"/>
      <c r="W902" s="317"/>
      <c r="X902" s="317"/>
      <c r="Y902" s="317"/>
      <c r="Z902" s="317"/>
    </row>
    <row r="903" spans="1:26" ht="16" x14ac:dyDescent="0.2">
      <c r="A903" s="317"/>
      <c r="B903" s="317"/>
      <c r="C903" s="317"/>
      <c r="D903" s="317"/>
      <c r="E903" s="317"/>
      <c r="F903" s="317"/>
      <c r="G903" s="317"/>
      <c r="H903" s="317"/>
      <c r="I903" s="317"/>
      <c r="J903" s="317"/>
      <c r="K903" s="317"/>
      <c r="L903" s="317"/>
      <c r="M903" s="317"/>
      <c r="N903" s="317"/>
      <c r="O903" s="317"/>
      <c r="P903" s="317"/>
      <c r="Q903" s="317"/>
      <c r="R903" s="317"/>
      <c r="S903" s="317"/>
      <c r="T903" s="317"/>
      <c r="U903" s="317"/>
      <c r="V903" s="317"/>
      <c r="W903" s="317"/>
      <c r="X903" s="317"/>
      <c r="Y903" s="317"/>
      <c r="Z903" s="317"/>
    </row>
    <row r="904" spans="1:26" ht="16" x14ac:dyDescent="0.2">
      <c r="A904" s="317"/>
      <c r="B904" s="317"/>
      <c r="C904" s="317"/>
      <c r="D904" s="317"/>
      <c r="E904" s="317"/>
      <c r="F904" s="317"/>
      <c r="G904" s="317"/>
      <c r="H904" s="317"/>
      <c r="I904" s="317"/>
      <c r="J904" s="317"/>
      <c r="K904" s="317"/>
      <c r="L904" s="317"/>
      <c r="M904" s="317"/>
      <c r="N904" s="317"/>
      <c r="O904" s="317"/>
      <c r="P904" s="317"/>
      <c r="Q904" s="317"/>
      <c r="R904" s="317"/>
      <c r="S904" s="317"/>
      <c r="T904" s="317"/>
      <c r="U904" s="317"/>
      <c r="V904" s="317"/>
      <c r="W904" s="317"/>
      <c r="X904" s="317"/>
      <c r="Y904" s="317"/>
      <c r="Z904" s="317"/>
    </row>
    <row r="905" spans="1:26" ht="16" x14ac:dyDescent="0.2">
      <c r="A905" s="317"/>
      <c r="B905" s="317"/>
      <c r="C905" s="317"/>
      <c r="D905" s="317"/>
      <c r="E905" s="317"/>
      <c r="F905" s="317"/>
      <c r="G905" s="317"/>
      <c r="H905" s="317"/>
      <c r="I905" s="317"/>
      <c r="J905" s="317"/>
      <c r="K905" s="317"/>
      <c r="L905" s="317"/>
      <c r="M905" s="317"/>
      <c r="N905" s="317"/>
      <c r="O905" s="317"/>
      <c r="P905" s="317"/>
      <c r="Q905" s="317"/>
      <c r="R905" s="317"/>
      <c r="S905" s="317"/>
      <c r="T905" s="317"/>
      <c r="U905" s="317"/>
      <c r="V905" s="317"/>
      <c r="W905" s="317"/>
      <c r="X905" s="317"/>
      <c r="Y905" s="317"/>
      <c r="Z905" s="317"/>
    </row>
    <row r="906" spans="1:26" ht="16" x14ac:dyDescent="0.2">
      <c r="A906" s="317"/>
      <c r="B906" s="317"/>
      <c r="C906" s="317"/>
      <c r="D906" s="317"/>
      <c r="E906" s="317"/>
      <c r="F906" s="317"/>
      <c r="G906" s="317"/>
      <c r="H906" s="317"/>
      <c r="I906" s="317"/>
      <c r="J906" s="317"/>
      <c r="K906" s="317"/>
      <c r="L906" s="317"/>
      <c r="M906" s="317"/>
      <c r="N906" s="317"/>
      <c r="O906" s="317"/>
      <c r="P906" s="317"/>
      <c r="Q906" s="317"/>
      <c r="R906" s="317"/>
      <c r="S906" s="317"/>
      <c r="T906" s="317"/>
      <c r="U906" s="317"/>
      <c r="V906" s="317"/>
      <c r="W906" s="317"/>
      <c r="X906" s="317"/>
      <c r="Y906" s="317"/>
      <c r="Z906" s="317"/>
    </row>
    <row r="907" spans="1:26" ht="16" x14ac:dyDescent="0.2">
      <c r="A907" s="317"/>
      <c r="B907" s="317"/>
      <c r="C907" s="317"/>
      <c r="D907" s="317"/>
      <c r="E907" s="317"/>
      <c r="F907" s="317"/>
      <c r="G907" s="317"/>
      <c r="H907" s="317"/>
      <c r="I907" s="317"/>
      <c r="J907" s="317"/>
      <c r="K907" s="317"/>
      <c r="L907" s="317"/>
      <c r="M907" s="317"/>
      <c r="N907" s="317"/>
      <c r="O907" s="317"/>
      <c r="P907" s="317"/>
      <c r="Q907" s="317"/>
      <c r="R907" s="317"/>
      <c r="S907" s="317"/>
      <c r="T907" s="317"/>
      <c r="U907" s="317"/>
      <c r="V907" s="317"/>
      <c r="W907" s="317"/>
      <c r="X907" s="317"/>
      <c r="Y907" s="317"/>
      <c r="Z907" s="317"/>
    </row>
    <row r="908" spans="1:26" ht="16" x14ac:dyDescent="0.2">
      <c r="A908" s="317"/>
      <c r="B908" s="317"/>
      <c r="C908" s="317"/>
      <c r="D908" s="317"/>
      <c r="E908" s="317"/>
      <c r="F908" s="317"/>
      <c r="G908" s="317"/>
      <c r="H908" s="317"/>
      <c r="I908" s="317"/>
      <c r="J908" s="317"/>
      <c r="K908" s="317"/>
      <c r="L908" s="317"/>
      <c r="M908" s="317"/>
      <c r="N908" s="317"/>
      <c r="O908" s="317"/>
      <c r="P908" s="317"/>
      <c r="Q908" s="317"/>
      <c r="R908" s="317"/>
      <c r="S908" s="317"/>
      <c r="T908" s="317"/>
      <c r="U908" s="317"/>
      <c r="V908" s="317"/>
      <c r="W908" s="317"/>
      <c r="X908" s="317"/>
      <c r="Y908" s="317"/>
      <c r="Z908" s="317"/>
    </row>
    <row r="909" spans="1:26" ht="16" x14ac:dyDescent="0.2">
      <c r="A909" s="317"/>
      <c r="B909" s="317"/>
      <c r="C909" s="317"/>
      <c r="D909" s="317"/>
      <c r="E909" s="317"/>
      <c r="F909" s="317"/>
      <c r="G909" s="317"/>
      <c r="H909" s="317"/>
      <c r="I909" s="317"/>
      <c r="J909" s="317"/>
      <c r="K909" s="317"/>
      <c r="L909" s="317"/>
      <c r="M909" s="317"/>
      <c r="N909" s="317"/>
      <c r="O909" s="317"/>
      <c r="P909" s="317"/>
      <c r="Q909" s="317"/>
      <c r="R909" s="317"/>
      <c r="S909" s="317"/>
      <c r="T909" s="317"/>
      <c r="U909" s="317"/>
      <c r="V909" s="317"/>
      <c r="W909" s="317"/>
      <c r="X909" s="317"/>
      <c r="Y909" s="317"/>
      <c r="Z909" s="317"/>
    </row>
    <row r="910" spans="1:26" ht="16" x14ac:dyDescent="0.2">
      <c r="A910" s="317"/>
      <c r="B910" s="317"/>
      <c r="C910" s="317"/>
      <c r="D910" s="317"/>
      <c r="E910" s="317"/>
      <c r="F910" s="317"/>
      <c r="G910" s="317"/>
      <c r="H910" s="317"/>
      <c r="I910" s="317"/>
      <c r="J910" s="317"/>
      <c r="K910" s="317"/>
      <c r="L910" s="317"/>
      <c r="M910" s="317"/>
      <c r="N910" s="317"/>
      <c r="O910" s="317"/>
      <c r="P910" s="317"/>
      <c r="Q910" s="317"/>
      <c r="R910" s="317"/>
      <c r="S910" s="317"/>
      <c r="T910" s="317"/>
      <c r="U910" s="317"/>
      <c r="V910" s="317"/>
      <c r="W910" s="317"/>
      <c r="X910" s="317"/>
      <c r="Y910" s="317"/>
      <c r="Z910" s="317"/>
    </row>
    <row r="911" spans="1:26" ht="16" x14ac:dyDescent="0.2">
      <c r="A911" s="317"/>
      <c r="B911" s="317"/>
      <c r="C911" s="317"/>
      <c r="D911" s="317"/>
      <c r="E911" s="317"/>
      <c r="F911" s="317"/>
      <c r="G911" s="317"/>
      <c r="H911" s="317"/>
      <c r="I911" s="317"/>
      <c r="J911" s="317"/>
      <c r="K911" s="317"/>
      <c r="L911" s="317"/>
      <c r="M911" s="317"/>
      <c r="N911" s="317"/>
      <c r="O911" s="317"/>
      <c r="P911" s="317"/>
      <c r="Q911" s="317"/>
      <c r="R911" s="317"/>
      <c r="S911" s="317"/>
      <c r="T911" s="317"/>
      <c r="U911" s="317"/>
      <c r="V911" s="317"/>
      <c r="W911" s="317"/>
      <c r="X911" s="317"/>
      <c r="Y911" s="317"/>
      <c r="Z911" s="317"/>
    </row>
    <row r="912" spans="1:26" ht="16" x14ac:dyDescent="0.2">
      <c r="A912" s="317"/>
      <c r="B912" s="317"/>
      <c r="C912" s="317"/>
      <c r="D912" s="317"/>
      <c r="E912" s="317"/>
      <c r="F912" s="317"/>
      <c r="G912" s="317"/>
      <c r="H912" s="317"/>
      <c r="I912" s="317"/>
      <c r="J912" s="317"/>
      <c r="K912" s="317"/>
      <c r="L912" s="317"/>
      <c r="M912" s="317"/>
      <c r="N912" s="317"/>
      <c r="O912" s="317"/>
      <c r="P912" s="317"/>
      <c r="Q912" s="317"/>
      <c r="R912" s="317"/>
      <c r="S912" s="317"/>
      <c r="T912" s="317"/>
      <c r="U912" s="317"/>
      <c r="V912" s="317"/>
      <c r="W912" s="317"/>
      <c r="X912" s="317"/>
      <c r="Y912" s="317"/>
      <c r="Z912" s="317"/>
    </row>
    <row r="913" spans="1:26" ht="16" x14ac:dyDescent="0.2">
      <c r="A913" s="317"/>
      <c r="B913" s="317"/>
      <c r="C913" s="317"/>
      <c r="D913" s="317"/>
      <c r="E913" s="317"/>
      <c r="F913" s="317"/>
      <c r="G913" s="317"/>
      <c r="H913" s="317"/>
      <c r="I913" s="317"/>
      <c r="J913" s="317"/>
      <c r="K913" s="317"/>
      <c r="L913" s="317"/>
      <c r="M913" s="317"/>
      <c r="N913" s="317"/>
      <c r="O913" s="317"/>
      <c r="P913" s="317"/>
      <c r="Q913" s="317"/>
      <c r="R913" s="317"/>
      <c r="S913" s="317"/>
      <c r="T913" s="317"/>
      <c r="U913" s="317"/>
      <c r="V913" s="317"/>
      <c r="W913" s="317"/>
      <c r="X913" s="317"/>
      <c r="Y913" s="317"/>
      <c r="Z913" s="317"/>
    </row>
    <row r="914" spans="1:26" ht="16" x14ac:dyDescent="0.2">
      <c r="A914" s="317"/>
      <c r="B914" s="317"/>
      <c r="C914" s="317"/>
      <c r="D914" s="317"/>
      <c r="E914" s="317"/>
      <c r="F914" s="317"/>
      <c r="G914" s="317"/>
      <c r="H914" s="317"/>
      <c r="I914" s="317"/>
      <c r="J914" s="317"/>
      <c r="K914" s="317"/>
      <c r="L914" s="317"/>
      <c r="M914" s="317"/>
      <c r="N914" s="317"/>
      <c r="O914" s="317"/>
      <c r="P914" s="317"/>
      <c r="Q914" s="317"/>
      <c r="R914" s="317"/>
      <c r="S914" s="317"/>
      <c r="T914" s="317"/>
      <c r="U914" s="317"/>
      <c r="V914" s="317"/>
      <c r="W914" s="317"/>
      <c r="X914" s="317"/>
      <c r="Y914" s="317"/>
      <c r="Z914" s="317"/>
    </row>
    <row r="915" spans="1:26" ht="16" x14ac:dyDescent="0.2">
      <c r="A915" s="317"/>
      <c r="B915" s="317"/>
      <c r="C915" s="317"/>
      <c r="D915" s="317"/>
      <c r="E915" s="317"/>
      <c r="F915" s="317"/>
      <c r="G915" s="317"/>
      <c r="H915" s="317"/>
      <c r="I915" s="317"/>
      <c r="J915" s="317"/>
      <c r="K915" s="317"/>
      <c r="L915" s="317"/>
      <c r="M915" s="317"/>
      <c r="N915" s="317"/>
      <c r="O915" s="317"/>
      <c r="P915" s="317"/>
      <c r="Q915" s="317"/>
      <c r="R915" s="317"/>
      <c r="S915" s="317"/>
      <c r="T915" s="317"/>
      <c r="U915" s="317"/>
      <c r="V915" s="317"/>
      <c r="W915" s="317"/>
      <c r="X915" s="317"/>
      <c r="Y915" s="317"/>
      <c r="Z915" s="317"/>
    </row>
    <row r="916" spans="1:26" ht="16" x14ac:dyDescent="0.2">
      <c r="A916" s="317"/>
      <c r="B916" s="317"/>
      <c r="C916" s="317"/>
      <c r="D916" s="317"/>
      <c r="E916" s="317"/>
      <c r="F916" s="317"/>
      <c r="G916" s="317"/>
      <c r="H916" s="317"/>
      <c r="I916" s="317"/>
      <c r="J916" s="317"/>
      <c r="K916" s="317"/>
      <c r="L916" s="317"/>
      <c r="M916" s="317"/>
      <c r="N916" s="317"/>
      <c r="O916" s="317"/>
      <c r="P916" s="317"/>
      <c r="Q916" s="317"/>
      <c r="R916" s="317"/>
      <c r="S916" s="317"/>
      <c r="T916" s="317"/>
      <c r="U916" s="317"/>
      <c r="V916" s="317"/>
      <c r="W916" s="317"/>
      <c r="X916" s="317"/>
      <c r="Y916" s="317"/>
      <c r="Z916" s="317"/>
    </row>
    <row r="917" spans="1:26" ht="16" x14ac:dyDescent="0.2">
      <c r="A917" s="317"/>
      <c r="B917" s="317"/>
      <c r="C917" s="317"/>
      <c r="D917" s="317"/>
      <c r="E917" s="317"/>
      <c r="F917" s="317"/>
      <c r="G917" s="317"/>
      <c r="H917" s="317"/>
      <c r="I917" s="317"/>
      <c r="J917" s="317"/>
      <c r="K917" s="317"/>
      <c r="L917" s="317"/>
      <c r="M917" s="317"/>
      <c r="N917" s="317"/>
      <c r="O917" s="317"/>
      <c r="P917" s="317"/>
      <c r="Q917" s="317"/>
      <c r="R917" s="317"/>
      <c r="S917" s="317"/>
      <c r="T917" s="317"/>
      <c r="U917" s="317"/>
      <c r="V917" s="317"/>
      <c r="W917" s="317"/>
      <c r="X917" s="317"/>
      <c r="Y917" s="317"/>
      <c r="Z917" s="317"/>
    </row>
    <row r="918" spans="1:26" ht="16" x14ac:dyDescent="0.2">
      <c r="A918" s="317"/>
      <c r="B918" s="317"/>
      <c r="C918" s="317"/>
      <c r="D918" s="317"/>
      <c r="E918" s="317"/>
      <c r="F918" s="317"/>
      <c r="G918" s="317"/>
      <c r="H918" s="317"/>
      <c r="I918" s="317"/>
      <c r="J918" s="317"/>
      <c r="K918" s="317"/>
      <c r="L918" s="317"/>
      <c r="M918" s="317"/>
      <c r="N918" s="317"/>
      <c r="O918" s="317"/>
      <c r="P918" s="317"/>
      <c r="Q918" s="317"/>
      <c r="R918" s="317"/>
      <c r="S918" s="317"/>
      <c r="T918" s="317"/>
      <c r="U918" s="317"/>
      <c r="V918" s="317"/>
      <c r="W918" s="317"/>
      <c r="X918" s="317"/>
      <c r="Y918" s="317"/>
      <c r="Z918" s="317"/>
    </row>
    <row r="919" spans="1:26" ht="16" x14ac:dyDescent="0.2">
      <c r="A919" s="317"/>
      <c r="B919" s="317"/>
      <c r="C919" s="317"/>
      <c r="D919" s="317"/>
      <c r="E919" s="317"/>
      <c r="F919" s="317"/>
      <c r="G919" s="317"/>
      <c r="H919" s="317"/>
      <c r="I919" s="317"/>
      <c r="J919" s="317"/>
      <c r="K919" s="317"/>
      <c r="L919" s="317"/>
      <c r="M919" s="317"/>
      <c r="N919" s="317"/>
      <c r="O919" s="317"/>
      <c r="P919" s="317"/>
      <c r="Q919" s="317"/>
      <c r="R919" s="317"/>
      <c r="S919" s="317"/>
      <c r="T919" s="317"/>
      <c r="U919" s="317"/>
      <c r="V919" s="317"/>
      <c r="W919" s="317"/>
      <c r="X919" s="317"/>
      <c r="Y919" s="317"/>
      <c r="Z919" s="317"/>
    </row>
    <row r="920" spans="1:26" ht="16" x14ac:dyDescent="0.2">
      <c r="A920" s="317"/>
      <c r="B920" s="317"/>
      <c r="C920" s="317"/>
      <c r="D920" s="317"/>
      <c r="E920" s="317"/>
      <c r="F920" s="317"/>
      <c r="G920" s="317"/>
      <c r="H920" s="317"/>
      <c r="I920" s="317"/>
      <c r="J920" s="317"/>
      <c r="K920" s="317"/>
      <c r="L920" s="317"/>
      <c r="M920" s="317"/>
      <c r="N920" s="317"/>
      <c r="O920" s="317"/>
      <c r="P920" s="317"/>
      <c r="Q920" s="317"/>
      <c r="R920" s="317"/>
      <c r="S920" s="317"/>
      <c r="T920" s="317"/>
      <c r="U920" s="317"/>
      <c r="V920" s="317"/>
      <c r="W920" s="317"/>
      <c r="X920" s="317"/>
      <c r="Y920" s="317"/>
      <c r="Z920" s="317"/>
    </row>
    <row r="921" spans="1:26" ht="16" x14ac:dyDescent="0.2">
      <c r="A921" s="317"/>
      <c r="B921" s="317"/>
      <c r="C921" s="317"/>
      <c r="D921" s="317"/>
      <c r="E921" s="317"/>
      <c r="F921" s="317"/>
      <c r="G921" s="317"/>
      <c r="H921" s="317"/>
      <c r="I921" s="317"/>
      <c r="J921" s="317"/>
      <c r="K921" s="317"/>
      <c r="L921" s="317"/>
      <c r="M921" s="317"/>
      <c r="N921" s="317"/>
      <c r="O921" s="317"/>
      <c r="P921" s="317"/>
      <c r="Q921" s="317"/>
      <c r="R921" s="317"/>
      <c r="S921" s="317"/>
      <c r="T921" s="317"/>
      <c r="U921" s="317"/>
      <c r="V921" s="317"/>
      <c r="W921" s="317"/>
      <c r="X921" s="317"/>
      <c r="Y921" s="317"/>
      <c r="Z921" s="317"/>
    </row>
    <row r="922" spans="1:26" ht="16" x14ac:dyDescent="0.2">
      <c r="A922" s="317"/>
      <c r="B922" s="317"/>
      <c r="C922" s="317"/>
      <c r="D922" s="317"/>
      <c r="E922" s="317"/>
      <c r="F922" s="317"/>
      <c r="G922" s="317"/>
      <c r="H922" s="317"/>
      <c r="I922" s="317"/>
      <c r="J922" s="317"/>
      <c r="K922" s="317"/>
      <c r="L922" s="317"/>
      <c r="M922" s="317"/>
      <c r="N922" s="317"/>
      <c r="O922" s="317"/>
      <c r="P922" s="317"/>
      <c r="Q922" s="317"/>
      <c r="R922" s="317"/>
      <c r="S922" s="317"/>
      <c r="T922" s="317"/>
      <c r="U922" s="317"/>
      <c r="V922" s="317"/>
      <c r="W922" s="317"/>
      <c r="X922" s="317"/>
      <c r="Y922" s="317"/>
      <c r="Z922" s="317"/>
    </row>
    <row r="923" spans="1:26" ht="16" x14ac:dyDescent="0.2">
      <c r="A923" s="317"/>
      <c r="B923" s="317"/>
      <c r="C923" s="317"/>
      <c r="D923" s="317"/>
      <c r="E923" s="317"/>
      <c r="F923" s="317"/>
      <c r="G923" s="317"/>
      <c r="H923" s="317"/>
      <c r="I923" s="317"/>
      <c r="J923" s="317"/>
      <c r="K923" s="317"/>
      <c r="L923" s="317"/>
      <c r="M923" s="317"/>
      <c r="N923" s="317"/>
      <c r="O923" s="317"/>
      <c r="P923" s="317"/>
      <c r="Q923" s="317"/>
      <c r="R923" s="317"/>
      <c r="S923" s="317"/>
      <c r="T923" s="317"/>
      <c r="U923" s="317"/>
      <c r="V923" s="317"/>
      <c r="W923" s="317"/>
      <c r="X923" s="317"/>
      <c r="Y923" s="317"/>
      <c r="Z923" s="317"/>
    </row>
    <row r="924" spans="1:26" ht="16" x14ac:dyDescent="0.2">
      <c r="A924" s="317"/>
      <c r="B924" s="317"/>
      <c r="C924" s="317"/>
      <c r="D924" s="317"/>
      <c r="E924" s="317"/>
      <c r="F924" s="317"/>
      <c r="G924" s="317"/>
      <c r="H924" s="317"/>
      <c r="I924" s="317"/>
      <c r="J924" s="317"/>
      <c r="K924" s="317"/>
      <c r="L924" s="317"/>
      <c r="M924" s="317"/>
      <c r="N924" s="317"/>
      <c r="O924" s="317"/>
      <c r="P924" s="317"/>
      <c r="Q924" s="317"/>
      <c r="R924" s="317"/>
      <c r="S924" s="317"/>
      <c r="T924" s="317"/>
      <c r="U924" s="317"/>
      <c r="V924" s="317"/>
      <c r="W924" s="317"/>
      <c r="X924" s="317"/>
      <c r="Y924" s="317"/>
      <c r="Z924" s="317"/>
    </row>
    <row r="925" spans="1:26" ht="16" x14ac:dyDescent="0.2">
      <c r="A925" s="317"/>
      <c r="B925" s="317"/>
      <c r="C925" s="317"/>
      <c r="D925" s="317"/>
      <c r="E925" s="317"/>
      <c r="F925" s="317"/>
      <c r="G925" s="317"/>
      <c r="H925" s="317"/>
      <c r="I925" s="317"/>
      <c r="J925" s="317"/>
      <c r="K925" s="317"/>
      <c r="L925" s="317"/>
      <c r="M925" s="317"/>
      <c r="N925" s="317"/>
      <c r="O925" s="317"/>
      <c r="P925" s="317"/>
      <c r="Q925" s="317"/>
      <c r="R925" s="317"/>
      <c r="S925" s="317"/>
      <c r="T925" s="317"/>
      <c r="U925" s="317"/>
      <c r="V925" s="317"/>
      <c r="W925" s="317"/>
      <c r="X925" s="317"/>
      <c r="Y925" s="317"/>
      <c r="Z925" s="317"/>
    </row>
    <row r="926" spans="1:26" ht="16" x14ac:dyDescent="0.2">
      <c r="A926" s="317"/>
      <c r="B926" s="317"/>
      <c r="C926" s="317"/>
      <c r="D926" s="317"/>
      <c r="E926" s="317"/>
      <c r="F926" s="317"/>
      <c r="G926" s="317"/>
      <c r="H926" s="317"/>
      <c r="I926" s="317"/>
      <c r="J926" s="317"/>
      <c r="K926" s="317"/>
      <c r="L926" s="317"/>
      <c r="M926" s="317"/>
      <c r="N926" s="317"/>
      <c r="O926" s="317"/>
      <c r="P926" s="317"/>
      <c r="Q926" s="317"/>
      <c r="R926" s="317"/>
      <c r="S926" s="317"/>
      <c r="T926" s="317"/>
      <c r="U926" s="317"/>
      <c r="V926" s="317"/>
      <c r="W926" s="317"/>
      <c r="X926" s="317"/>
      <c r="Y926" s="317"/>
      <c r="Z926" s="317"/>
    </row>
    <row r="927" spans="1:26" ht="16" x14ac:dyDescent="0.2">
      <c r="A927" s="317"/>
      <c r="B927" s="317"/>
      <c r="C927" s="317"/>
      <c r="D927" s="317"/>
      <c r="E927" s="317"/>
      <c r="F927" s="317"/>
      <c r="G927" s="317"/>
      <c r="H927" s="317"/>
      <c r="I927" s="317"/>
      <c r="J927" s="317"/>
      <c r="K927" s="317"/>
      <c r="L927" s="317"/>
      <c r="M927" s="317"/>
      <c r="N927" s="317"/>
      <c r="O927" s="317"/>
      <c r="P927" s="317"/>
      <c r="Q927" s="317"/>
      <c r="R927" s="317"/>
      <c r="S927" s="317"/>
      <c r="T927" s="317"/>
      <c r="U927" s="317"/>
      <c r="V927" s="317"/>
      <c r="W927" s="317"/>
      <c r="X927" s="317"/>
      <c r="Y927" s="317"/>
      <c r="Z927" s="317"/>
    </row>
    <row r="928" spans="1:26" ht="16" x14ac:dyDescent="0.2">
      <c r="A928" s="317"/>
      <c r="B928" s="317"/>
      <c r="C928" s="317"/>
      <c r="D928" s="317"/>
      <c r="E928" s="317"/>
      <c r="F928" s="317"/>
      <c r="G928" s="317"/>
      <c r="H928" s="317"/>
      <c r="I928" s="317"/>
      <c r="J928" s="317"/>
      <c r="K928" s="317"/>
      <c r="L928" s="317"/>
      <c r="M928" s="317"/>
      <c r="N928" s="317"/>
      <c r="O928" s="317"/>
      <c r="P928" s="317"/>
      <c r="Q928" s="317"/>
      <c r="R928" s="317"/>
      <c r="S928" s="317"/>
      <c r="T928" s="317"/>
      <c r="U928" s="317"/>
      <c r="V928" s="317"/>
      <c r="W928" s="317"/>
      <c r="X928" s="317"/>
      <c r="Y928" s="317"/>
      <c r="Z928" s="317"/>
    </row>
    <row r="929" spans="1:26" ht="16" x14ac:dyDescent="0.2">
      <c r="A929" s="317"/>
      <c r="B929" s="317"/>
      <c r="C929" s="317"/>
      <c r="D929" s="317"/>
      <c r="E929" s="317"/>
      <c r="F929" s="317"/>
      <c r="G929" s="317"/>
      <c r="H929" s="317"/>
      <c r="I929" s="317"/>
      <c r="J929" s="317"/>
      <c r="K929" s="317"/>
      <c r="L929" s="317"/>
      <c r="M929" s="317"/>
      <c r="N929" s="317"/>
      <c r="O929" s="317"/>
      <c r="P929" s="317"/>
      <c r="Q929" s="317"/>
      <c r="R929" s="317"/>
      <c r="S929" s="317"/>
      <c r="T929" s="317"/>
      <c r="U929" s="317"/>
      <c r="V929" s="317"/>
      <c r="W929" s="317"/>
      <c r="X929" s="317"/>
      <c r="Y929" s="317"/>
      <c r="Z929" s="317"/>
    </row>
    <row r="930" spans="1:26" ht="16" x14ac:dyDescent="0.2">
      <c r="A930" s="317"/>
      <c r="B930" s="317"/>
      <c r="C930" s="317"/>
      <c r="D930" s="317"/>
      <c r="E930" s="317"/>
      <c r="F930" s="317"/>
      <c r="G930" s="317"/>
      <c r="H930" s="317"/>
      <c r="I930" s="317"/>
      <c r="J930" s="317"/>
      <c r="K930" s="317"/>
      <c r="L930" s="317"/>
      <c r="M930" s="317"/>
      <c r="N930" s="317"/>
      <c r="O930" s="317"/>
      <c r="P930" s="317"/>
      <c r="Q930" s="317"/>
      <c r="R930" s="317"/>
      <c r="S930" s="317"/>
      <c r="T930" s="317"/>
      <c r="U930" s="317"/>
      <c r="V930" s="317"/>
      <c r="W930" s="317"/>
      <c r="X930" s="317"/>
      <c r="Y930" s="317"/>
      <c r="Z930" s="317"/>
    </row>
    <row r="931" spans="1:26" ht="16" x14ac:dyDescent="0.2">
      <c r="A931" s="317"/>
      <c r="B931" s="317"/>
      <c r="C931" s="317"/>
      <c r="D931" s="317"/>
      <c r="E931" s="317"/>
      <c r="F931" s="317"/>
      <c r="G931" s="317"/>
      <c r="H931" s="317"/>
      <c r="I931" s="317"/>
      <c r="J931" s="317"/>
      <c r="K931" s="317"/>
      <c r="L931" s="317"/>
      <c r="M931" s="317"/>
      <c r="N931" s="317"/>
      <c r="O931" s="317"/>
      <c r="P931" s="317"/>
      <c r="Q931" s="317"/>
      <c r="R931" s="317"/>
      <c r="S931" s="317"/>
      <c r="T931" s="317"/>
      <c r="U931" s="317"/>
      <c r="V931" s="317"/>
      <c r="W931" s="317"/>
      <c r="X931" s="317"/>
      <c r="Y931" s="317"/>
      <c r="Z931" s="317"/>
    </row>
    <row r="932" spans="1:26" ht="16" x14ac:dyDescent="0.2">
      <c r="A932" s="317"/>
      <c r="B932" s="317"/>
      <c r="C932" s="317"/>
      <c r="D932" s="317"/>
      <c r="E932" s="317"/>
      <c r="F932" s="317"/>
      <c r="G932" s="317"/>
      <c r="H932" s="317"/>
      <c r="I932" s="317"/>
      <c r="J932" s="317"/>
      <c r="K932" s="317"/>
      <c r="L932" s="317"/>
      <c r="M932" s="317"/>
      <c r="N932" s="317"/>
      <c r="O932" s="317"/>
      <c r="P932" s="317"/>
      <c r="Q932" s="317"/>
      <c r="R932" s="317"/>
      <c r="S932" s="317"/>
      <c r="T932" s="317"/>
      <c r="U932" s="317"/>
      <c r="V932" s="317"/>
      <c r="W932" s="317"/>
      <c r="X932" s="317"/>
      <c r="Y932" s="317"/>
      <c r="Z932" s="317"/>
    </row>
    <row r="933" spans="1:26" ht="16" x14ac:dyDescent="0.2">
      <c r="A933" s="317"/>
      <c r="B933" s="317"/>
      <c r="C933" s="317"/>
      <c r="D933" s="317"/>
      <c r="E933" s="317"/>
      <c r="F933" s="317"/>
      <c r="G933" s="317"/>
      <c r="H933" s="317"/>
      <c r="I933" s="317"/>
      <c r="J933" s="317"/>
      <c r="K933" s="317"/>
      <c r="L933" s="317"/>
      <c r="M933" s="317"/>
      <c r="N933" s="317"/>
      <c r="O933" s="317"/>
      <c r="P933" s="317"/>
      <c r="Q933" s="317"/>
      <c r="R933" s="317"/>
      <c r="S933" s="317"/>
      <c r="T933" s="317"/>
      <c r="U933" s="317"/>
      <c r="V933" s="317"/>
      <c r="W933" s="317"/>
      <c r="X933" s="317"/>
      <c r="Y933" s="317"/>
      <c r="Z933" s="317"/>
    </row>
    <row r="934" spans="1:26" ht="16" x14ac:dyDescent="0.2">
      <c r="A934" s="317"/>
      <c r="B934" s="317"/>
      <c r="C934" s="317"/>
      <c r="D934" s="317"/>
      <c r="E934" s="317"/>
      <c r="F934" s="317"/>
      <c r="G934" s="317"/>
      <c r="H934" s="317"/>
      <c r="I934" s="317"/>
      <c r="J934" s="317"/>
      <c r="K934" s="317"/>
      <c r="L934" s="317"/>
      <c r="M934" s="317"/>
      <c r="N934" s="317"/>
      <c r="O934" s="317"/>
      <c r="P934" s="317"/>
      <c r="Q934" s="317"/>
      <c r="R934" s="317"/>
      <c r="S934" s="317"/>
      <c r="T934" s="317"/>
      <c r="U934" s="317"/>
      <c r="V934" s="317"/>
      <c r="W934" s="317"/>
      <c r="X934" s="317"/>
      <c r="Y934" s="317"/>
      <c r="Z934" s="317"/>
    </row>
    <row r="935" spans="1:26" ht="16" x14ac:dyDescent="0.2">
      <c r="A935" s="317"/>
      <c r="B935" s="317"/>
      <c r="C935" s="317"/>
      <c r="D935" s="317"/>
      <c r="E935" s="317"/>
      <c r="F935" s="317"/>
      <c r="G935" s="317"/>
      <c r="H935" s="317"/>
      <c r="I935" s="317"/>
      <c r="J935" s="317"/>
      <c r="K935" s="317"/>
      <c r="L935" s="317"/>
      <c r="M935" s="317"/>
      <c r="N935" s="317"/>
      <c r="O935" s="317"/>
      <c r="P935" s="317"/>
      <c r="Q935" s="317"/>
      <c r="R935" s="317"/>
      <c r="S935" s="317"/>
      <c r="T935" s="317"/>
      <c r="U935" s="317"/>
      <c r="V935" s="317"/>
      <c r="W935" s="317"/>
      <c r="X935" s="317"/>
      <c r="Y935" s="317"/>
      <c r="Z935" s="317"/>
    </row>
    <row r="936" spans="1:26" ht="16" x14ac:dyDescent="0.2">
      <c r="A936" s="317"/>
      <c r="B936" s="317"/>
      <c r="C936" s="317"/>
      <c r="D936" s="317"/>
      <c r="E936" s="317"/>
      <c r="F936" s="317"/>
      <c r="G936" s="317"/>
      <c r="H936" s="317"/>
      <c r="I936" s="317"/>
      <c r="J936" s="317"/>
      <c r="K936" s="317"/>
      <c r="L936" s="317"/>
      <c r="M936" s="317"/>
      <c r="N936" s="317"/>
      <c r="O936" s="317"/>
      <c r="P936" s="317"/>
      <c r="Q936" s="317"/>
      <c r="R936" s="317"/>
      <c r="S936" s="317"/>
      <c r="T936" s="317"/>
      <c r="U936" s="317"/>
      <c r="V936" s="317"/>
      <c r="W936" s="317"/>
      <c r="X936" s="317"/>
      <c r="Y936" s="317"/>
      <c r="Z936" s="317"/>
    </row>
    <row r="937" spans="1:26" ht="16" x14ac:dyDescent="0.2">
      <c r="A937" s="317"/>
      <c r="B937" s="317"/>
      <c r="C937" s="317"/>
      <c r="D937" s="317"/>
      <c r="E937" s="317"/>
      <c r="F937" s="317"/>
      <c r="G937" s="317"/>
      <c r="H937" s="317"/>
      <c r="I937" s="317"/>
      <c r="J937" s="317"/>
      <c r="K937" s="317"/>
      <c r="L937" s="317"/>
      <c r="M937" s="317"/>
      <c r="N937" s="317"/>
      <c r="O937" s="317"/>
      <c r="P937" s="317"/>
      <c r="Q937" s="317"/>
      <c r="R937" s="317"/>
      <c r="S937" s="317"/>
      <c r="T937" s="317"/>
      <c r="U937" s="317"/>
      <c r="V937" s="317"/>
      <c r="W937" s="317"/>
      <c r="X937" s="317"/>
      <c r="Y937" s="317"/>
      <c r="Z937" s="317"/>
    </row>
    <row r="938" spans="1:26" ht="16" x14ac:dyDescent="0.2">
      <c r="A938" s="317"/>
      <c r="B938" s="317"/>
      <c r="C938" s="317"/>
      <c r="D938" s="317"/>
      <c r="E938" s="317"/>
      <c r="F938" s="317"/>
      <c r="G938" s="317"/>
      <c r="H938" s="317"/>
      <c r="I938" s="317"/>
      <c r="J938" s="317"/>
      <c r="K938" s="317"/>
      <c r="L938" s="317"/>
      <c r="M938" s="317"/>
      <c r="N938" s="317"/>
      <c r="O938" s="317"/>
      <c r="P938" s="317"/>
      <c r="Q938" s="317"/>
      <c r="R938" s="317"/>
      <c r="S938" s="317"/>
      <c r="T938" s="317"/>
      <c r="U938" s="317"/>
      <c r="V938" s="317"/>
      <c r="W938" s="317"/>
      <c r="X938" s="317"/>
      <c r="Y938" s="317"/>
      <c r="Z938" s="317"/>
    </row>
    <row r="939" spans="1:26" ht="16" x14ac:dyDescent="0.2">
      <c r="A939" s="317"/>
      <c r="B939" s="317"/>
      <c r="C939" s="317"/>
      <c r="D939" s="317"/>
      <c r="E939" s="317"/>
      <c r="F939" s="317"/>
      <c r="G939" s="317"/>
      <c r="H939" s="317"/>
      <c r="I939" s="317"/>
      <c r="J939" s="317"/>
      <c r="K939" s="317"/>
      <c r="L939" s="317"/>
      <c r="M939" s="317"/>
      <c r="N939" s="317"/>
      <c r="O939" s="317"/>
      <c r="P939" s="317"/>
      <c r="Q939" s="317"/>
      <c r="R939" s="317"/>
      <c r="S939" s="317"/>
      <c r="T939" s="317"/>
      <c r="U939" s="317"/>
      <c r="V939" s="317"/>
      <c r="W939" s="317"/>
      <c r="X939" s="317"/>
      <c r="Y939" s="317"/>
      <c r="Z939" s="317"/>
    </row>
    <row r="940" spans="1:26" ht="16" x14ac:dyDescent="0.2">
      <c r="A940" s="317"/>
      <c r="B940" s="317"/>
      <c r="C940" s="317"/>
      <c r="D940" s="317"/>
      <c r="E940" s="317"/>
      <c r="F940" s="317"/>
      <c r="G940" s="317"/>
      <c r="H940" s="317"/>
      <c r="I940" s="317"/>
      <c r="J940" s="317"/>
      <c r="K940" s="317"/>
      <c r="L940" s="317"/>
      <c r="M940" s="317"/>
      <c r="N940" s="317"/>
      <c r="O940" s="317"/>
      <c r="P940" s="317"/>
      <c r="Q940" s="317"/>
      <c r="R940" s="317"/>
      <c r="S940" s="317"/>
      <c r="T940" s="317"/>
      <c r="U940" s="317"/>
      <c r="V940" s="317"/>
      <c r="W940" s="317"/>
      <c r="X940" s="317"/>
      <c r="Y940" s="317"/>
      <c r="Z940" s="317"/>
    </row>
    <row r="941" spans="1:26" ht="16" x14ac:dyDescent="0.2">
      <c r="A941" s="317"/>
      <c r="B941" s="317"/>
      <c r="C941" s="317"/>
      <c r="D941" s="317"/>
      <c r="E941" s="317"/>
      <c r="F941" s="317"/>
      <c r="G941" s="317"/>
      <c r="H941" s="317"/>
      <c r="I941" s="317"/>
      <c r="J941" s="317"/>
      <c r="K941" s="317"/>
      <c r="L941" s="317"/>
      <c r="M941" s="317"/>
      <c r="N941" s="317"/>
      <c r="O941" s="317"/>
      <c r="P941" s="317"/>
      <c r="Q941" s="317"/>
      <c r="R941" s="317"/>
      <c r="S941" s="317"/>
      <c r="T941" s="317"/>
      <c r="U941" s="317"/>
      <c r="V941" s="317"/>
      <c r="W941" s="317"/>
      <c r="X941" s="317"/>
      <c r="Y941" s="317"/>
      <c r="Z941" s="317"/>
    </row>
    <row r="942" spans="1:26" ht="16" x14ac:dyDescent="0.2">
      <c r="A942" s="317"/>
      <c r="B942" s="317"/>
      <c r="C942" s="317"/>
      <c r="D942" s="317"/>
      <c r="E942" s="317"/>
      <c r="F942" s="317"/>
      <c r="G942" s="317"/>
      <c r="H942" s="317"/>
      <c r="I942" s="317"/>
      <c r="J942" s="317"/>
      <c r="K942" s="317"/>
      <c r="L942" s="317"/>
      <c r="M942" s="317"/>
      <c r="N942" s="317"/>
      <c r="O942" s="317"/>
      <c r="P942" s="317"/>
      <c r="Q942" s="317"/>
      <c r="R942" s="317"/>
      <c r="S942" s="317"/>
      <c r="T942" s="317"/>
      <c r="U942" s="317"/>
      <c r="V942" s="317"/>
      <c r="W942" s="317"/>
      <c r="X942" s="317"/>
      <c r="Y942" s="317"/>
      <c r="Z942" s="317"/>
    </row>
    <row r="943" spans="1:26" ht="16" x14ac:dyDescent="0.2">
      <c r="A943" s="317"/>
      <c r="B943" s="317"/>
      <c r="C943" s="317"/>
      <c r="D943" s="317"/>
      <c r="E943" s="317"/>
      <c r="F943" s="317"/>
      <c r="G943" s="317"/>
      <c r="H943" s="317"/>
      <c r="I943" s="317"/>
      <c r="J943" s="317"/>
      <c r="K943" s="317"/>
      <c r="L943" s="317"/>
      <c r="M943" s="317"/>
      <c r="N943" s="317"/>
      <c r="O943" s="317"/>
      <c r="P943" s="317"/>
      <c r="Q943" s="317"/>
      <c r="R943" s="317"/>
      <c r="S943" s="317"/>
      <c r="T943" s="317"/>
      <c r="U943" s="317"/>
      <c r="V943" s="317"/>
      <c r="W943" s="317"/>
      <c r="X943" s="317"/>
      <c r="Y943" s="317"/>
      <c r="Z943" s="317"/>
    </row>
    <row r="944" spans="1:26" ht="16" x14ac:dyDescent="0.2">
      <c r="A944" s="317"/>
      <c r="B944" s="317"/>
      <c r="C944" s="317"/>
      <c r="D944" s="317"/>
      <c r="E944" s="317"/>
      <c r="F944" s="317"/>
      <c r="G944" s="317"/>
      <c r="H944" s="317"/>
      <c r="I944" s="317"/>
      <c r="J944" s="317"/>
      <c r="K944" s="317"/>
      <c r="L944" s="317"/>
      <c r="M944" s="317"/>
      <c r="N944" s="317"/>
      <c r="O944" s="317"/>
      <c r="P944" s="317"/>
      <c r="Q944" s="317"/>
      <c r="R944" s="317"/>
      <c r="S944" s="317"/>
      <c r="T944" s="317"/>
      <c r="U944" s="317"/>
      <c r="V944" s="317"/>
      <c r="W944" s="317"/>
      <c r="X944" s="317"/>
      <c r="Y944" s="317"/>
      <c r="Z944" s="317"/>
    </row>
    <row r="945" spans="1:26" ht="16" x14ac:dyDescent="0.2">
      <c r="A945" s="317"/>
      <c r="B945" s="317"/>
      <c r="C945" s="317"/>
      <c r="D945" s="317"/>
      <c r="E945" s="317"/>
      <c r="F945" s="317"/>
      <c r="G945" s="317"/>
      <c r="H945" s="317"/>
      <c r="I945" s="317"/>
      <c r="J945" s="317"/>
      <c r="K945" s="317"/>
      <c r="L945" s="317"/>
      <c r="M945" s="317"/>
      <c r="N945" s="317"/>
      <c r="O945" s="317"/>
      <c r="P945" s="317"/>
      <c r="Q945" s="317"/>
      <c r="R945" s="317"/>
      <c r="S945" s="317"/>
      <c r="T945" s="317"/>
      <c r="U945" s="317"/>
      <c r="V945" s="317"/>
      <c r="W945" s="317"/>
      <c r="X945" s="317"/>
      <c r="Y945" s="317"/>
      <c r="Z945" s="317"/>
    </row>
    <row r="946" spans="1:26" ht="16" x14ac:dyDescent="0.2">
      <c r="A946" s="317"/>
      <c r="B946" s="317"/>
      <c r="C946" s="317"/>
      <c r="D946" s="317"/>
      <c r="E946" s="317"/>
      <c r="F946" s="317"/>
      <c r="G946" s="317"/>
      <c r="H946" s="317"/>
      <c r="I946" s="317"/>
      <c r="J946" s="317"/>
      <c r="K946" s="317"/>
      <c r="L946" s="317"/>
      <c r="M946" s="317"/>
      <c r="N946" s="317"/>
      <c r="O946" s="317"/>
      <c r="P946" s="317"/>
      <c r="Q946" s="317"/>
      <c r="R946" s="317"/>
      <c r="S946" s="317"/>
      <c r="T946" s="317"/>
      <c r="U946" s="317"/>
      <c r="V946" s="317"/>
      <c r="W946" s="317"/>
      <c r="X946" s="317"/>
      <c r="Y946" s="317"/>
      <c r="Z946" s="317"/>
    </row>
    <row r="947" spans="1:26" ht="16" x14ac:dyDescent="0.2">
      <c r="A947" s="317"/>
      <c r="B947" s="317"/>
      <c r="C947" s="317"/>
      <c r="D947" s="317"/>
      <c r="E947" s="317"/>
      <c r="F947" s="317"/>
      <c r="G947" s="317"/>
      <c r="H947" s="317"/>
      <c r="I947" s="317"/>
      <c r="J947" s="317"/>
      <c r="K947" s="317"/>
      <c r="L947" s="317"/>
      <c r="M947" s="317"/>
      <c r="N947" s="317"/>
      <c r="O947" s="317"/>
      <c r="P947" s="317"/>
      <c r="Q947" s="317"/>
      <c r="R947" s="317"/>
      <c r="S947" s="317"/>
      <c r="T947" s="317"/>
      <c r="U947" s="317"/>
      <c r="V947" s="317"/>
      <c r="W947" s="317"/>
      <c r="X947" s="317"/>
      <c r="Y947" s="317"/>
      <c r="Z947" s="317"/>
    </row>
    <row r="948" spans="1:26" ht="16" x14ac:dyDescent="0.2">
      <c r="A948" s="317"/>
      <c r="B948" s="317"/>
      <c r="C948" s="317"/>
      <c r="D948" s="317"/>
      <c r="E948" s="317"/>
      <c r="F948" s="317"/>
      <c r="G948" s="317"/>
      <c r="H948" s="317"/>
      <c r="I948" s="317"/>
      <c r="J948" s="317"/>
      <c r="K948" s="317"/>
      <c r="L948" s="317"/>
      <c r="M948" s="317"/>
      <c r="N948" s="317"/>
      <c r="O948" s="317"/>
      <c r="P948" s="317"/>
      <c r="Q948" s="317"/>
      <c r="R948" s="317"/>
      <c r="S948" s="317"/>
      <c r="T948" s="317"/>
      <c r="U948" s="317"/>
      <c r="V948" s="317"/>
      <c r="W948" s="317"/>
      <c r="X948" s="317"/>
      <c r="Y948" s="317"/>
      <c r="Z948" s="317"/>
    </row>
    <row r="949" spans="1:26" ht="16" x14ac:dyDescent="0.2">
      <c r="A949" s="317"/>
      <c r="B949" s="317"/>
      <c r="C949" s="317"/>
      <c r="D949" s="317"/>
      <c r="E949" s="317"/>
      <c r="F949" s="317"/>
      <c r="G949" s="317"/>
      <c r="H949" s="317"/>
      <c r="I949" s="317"/>
      <c r="J949" s="317"/>
      <c r="K949" s="317"/>
      <c r="L949" s="317"/>
      <c r="M949" s="317"/>
      <c r="N949" s="317"/>
      <c r="O949" s="317"/>
      <c r="P949" s="317"/>
      <c r="Q949" s="317"/>
      <c r="R949" s="317"/>
      <c r="S949" s="317"/>
      <c r="T949" s="317"/>
      <c r="U949" s="317"/>
      <c r="V949" s="317"/>
      <c r="W949" s="317"/>
      <c r="X949" s="317"/>
      <c r="Y949" s="317"/>
      <c r="Z949" s="317"/>
    </row>
    <row r="950" spans="1:26" ht="16" x14ac:dyDescent="0.2">
      <c r="A950" s="317"/>
      <c r="B950" s="317"/>
      <c r="C950" s="317"/>
      <c r="D950" s="317"/>
      <c r="E950" s="317"/>
      <c r="F950" s="317"/>
      <c r="G950" s="317"/>
      <c r="H950" s="317"/>
      <c r="I950" s="317"/>
      <c r="J950" s="317"/>
      <c r="K950" s="317"/>
      <c r="L950" s="317"/>
      <c r="M950" s="317"/>
      <c r="N950" s="317"/>
      <c r="O950" s="317"/>
      <c r="P950" s="317"/>
      <c r="Q950" s="317"/>
      <c r="R950" s="317"/>
      <c r="S950" s="317"/>
      <c r="T950" s="317"/>
      <c r="U950" s="317"/>
      <c r="V950" s="317"/>
      <c r="W950" s="317"/>
      <c r="X950" s="317"/>
      <c r="Y950" s="317"/>
      <c r="Z950" s="317"/>
    </row>
    <row r="951" spans="1:26" ht="16" x14ac:dyDescent="0.2">
      <c r="A951" s="317"/>
      <c r="B951" s="317"/>
      <c r="C951" s="317"/>
      <c r="D951" s="317"/>
      <c r="E951" s="317"/>
      <c r="F951" s="317"/>
      <c r="G951" s="317"/>
      <c r="H951" s="317"/>
      <c r="I951" s="317"/>
      <c r="J951" s="317"/>
      <c r="K951" s="317"/>
      <c r="L951" s="317"/>
      <c r="M951" s="317"/>
      <c r="N951" s="317"/>
      <c r="O951" s="317"/>
      <c r="P951" s="317"/>
      <c r="Q951" s="317"/>
      <c r="R951" s="317"/>
      <c r="S951" s="317"/>
      <c r="T951" s="317"/>
      <c r="U951" s="317"/>
      <c r="V951" s="317"/>
      <c r="W951" s="317"/>
      <c r="X951" s="317"/>
      <c r="Y951" s="317"/>
      <c r="Z951" s="317"/>
    </row>
    <row r="952" spans="1:26" ht="16" x14ac:dyDescent="0.2">
      <c r="A952" s="317"/>
      <c r="B952" s="317"/>
      <c r="C952" s="317"/>
      <c r="D952" s="317"/>
      <c r="E952" s="317"/>
      <c r="F952" s="317"/>
      <c r="G952" s="317"/>
      <c r="H952" s="317"/>
      <c r="I952" s="317"/>
      <c r="J952" s="317"/>
      <c r="K952" s="317"/>
      <c r="L952" s="317"/>
      <c r="M952" s="317"/>
      <c r="N952" s="317"/>
      <c r="O952" s="317"/>
      <c r="P952" s="317"/>
      <c r="Q952" s="317"/>
      <c r="R952" s="317"/>
      <c r="S952" s="317"/>
      <c r="T952" s="317"/>
      <c r="U952" s="317"/>
      <c r="V952" s="317"/>
      <c r="W952" s="317"/>
      <c r="X952" s="317"/>
      <c r="Y952" s="317"/>
      <c r="Z952" s="317"/>
    </row>
    <row r="953" spans="1:26" ht="16" x14ac:dyDescent="0.2">
      <c r="A953" s="317"/>
      <c r="B953" s="317"/>
      <c r="C953" s="317"/>
      <c r="D953" s="317"/>
      <c r="E953" s="317"/>
      <c r="F953" s="317"/>
      <c r="G953" s="317"/>
      <c r="H953" s="317"/>
      <c r="I953" s="317"/>
      <c r="J953" s="317"/>
      <c r="K953" s="317"/>
      <c r="L953" s="317"/>
      <c r="M953" s="317"/>
      <c r="N953" s="317"/>
      <c r="O953" s="317"/>
      <c r="P953" s="317"/>
      <c r="Q953" s="317"/>
      <c r="R953" s="317"/>
      <c r="S953" s="317"/>
      <c r="T953" s="317"/>
      <c r="U953" s="317"/>
      <c r="V953" s="317"/>
      <c r="W953" s="317"/>
      <c r="X953" s="317"/>
      <c r="Y953" s="317"/>
      <c r="Z953" s="317"/>
    </row>
    <row r="954" spans="1:26" ht="16" x14ac:dyDescent="0.2">
      <c r="A954" s="317"/>
      <c r="B954" s="317"/>
      <c r="C954" s="317"/>
      <c r="D954" s="317"/>
      <c r="E954" s="317"/>
      <c r="F954" s="317"/>
      <c r="G954" s="317"/>
      <c r="H954" s="317"/>
      <c r="I954" s="317"/>
      <c r="J954" s="317"/>
      <c r="K954" s="317"/>
      <c r="L954" s="317"/>
      <c r="M954" s="317"/>
      <c r="N954" s="317"/>
      <c r="O954" s="317"/>
      <c r="P954" s="317"/>
      <c r="Q954" s="317"/>
      <c r="R954" s="317"/>
      <c r="S954" s="317"/>
      <c r="T954" s="317"/>
      <c r="U954" s="317"/>
      <c r="V954" s="317"/>
      <c r="W954" s="317"/>
      <c r="X954" s="317"/>
      <c r="Y954" s="317"/>
      <c r="Z954" s="317"/>
    </row>
    <row r="955" spans="1:26" ht="16" x14ac:dyDescent="0.2">
      <c r="A955" s="317"/>
      <c r="B955" s="317"/>
      <c r="C955" s="317"/>
      <c r="D955" s="317"/>
      <c r="E955" s="317"/>
      <c r="F955" s="317"/>
      <c r="G955" s="317"/>
      <c r="H955" s="317"/>
      <c r="I955" s="317"/>
      <c r="J955" s="317"/>
      <c r="K955" s="317"/>
      <c r="L955" s="317"/>
      <c r="M955" s="317"/>
      <c r="N955" s="317"/>
      <c r="O955" s="317"/>
      <c r="P955" s="317"/>
      <c r="Q955" s="317"/>
      <c r="R955" s="317"/>
      <c r="S955" s="317"/>
      <c r="T955" s="317"/>
      <c r="U955" s="317"/>
      <c r="V955" s="317"/>
      <c r="W955" s="317"/>
      <c r="X955" s="317"/>
      <c r="Y955" s="317"/>
      <c r="Z955" s="317"/>
    </row>
    <row r="956" spans="1:26" ht="16" x14ac:dyDescent="0.2">
      <c r="A956" s="317"/>
      <c r="B956" s="317"/>
      <c r="C956" s="317"/>
      <c r="D956" s="317"/>
      <c r="E956" s="317"/>
      <c r="F956" s="317"/>
      <c r="G956" s="317"/>
      <c r="H956" s="317"/>
      <c r="I956" s="317"/>
      <c r="J956" s="317"/>
      <c r="K956" s="317"/>
      <c r="L956" s="317"/>
      <c r="M956" s="317"/>
      <c r="N956" s="317"/>
      <c r="O956" s="317"/>
      <c r="P956" s="317"/>
      <c r="Q956" s="317"/>
      <c r="R956" s="317"/>
      <c r="S956" s="317"/>
      <c r="T956" s="317"/>
      <c r="U956" s="317"/>
      <c r="V956" s="317"/>
      <c r="W956" s="317"/>
      <c r="X956" s="317"/>
      <c r="Y956" s="317"/>
      <c r="Z956" s="317"/>
    </row>
    <row r="957" spans="1:26" ht="16" x14ac:dyDescent="0.2">
      <c r="A957" s="317"/>
      <c r="B957" s="317"/>
      <c r="C957" s="317"/>
      <c r="D957" s="317"/>
      <c r="E957" s="317"/>
      <c r="F957" s="317"/>
      <c r="G957" s="317"/>
      <c r="H957" s="317"/>
      <c r="I957" s="317"/>
      <c r="J957" s="317"/>
      <c r="K957" s="317"/>
      <c r="L957" s="317"/>
      <c r="M957" s="317"/>
      <c r="N957" s="317"/>
      <c r="O957" s="317"/>
      <c r="P957" s="317"/>
      <c r="Q957" s="317"/>
      <c r="R957" s="317"/>
      <c r="S957" s="317"/>
      <c r="T957" s="317"/>
      <c r="U957" s="317"/>
      <c r="V957" s="317"/>
      <c r="W957" s="317"/>
      <c r="X957" s="317"/>
      <c r="Y957" s="317"/>
      <c r="Z957" s="317"/>
    </row>
    <row r="958" spans="1:26" ht="16" x14ac:dyDescent="0.2">
      <c r="A958" s="317"/>
      <c r="B958" s="317"/>
      <c r="C958" s="317"/>
      <c r="D958" s="317"/>
      <c r="E958" s="317"/>
      <c r="F958" s="317"/>
      <c r="G958" s="317"/>
      <c r="H958" s="317"/>
      <c r="I958" s="317"/>
      <c r="J958" s="317"/>
      <c r="K958" s="317"/>
      <c r="L958" s="317"/>
      <c r="M958" s="317"/>
      <c r="N958" s="317"/>
      <c r="O958" s="317"/>
      <c r="P958" s="317"/>
      <c r="Q958" s="317"/>
      <c r="R958" s="317"/>
      <c r="S958" s="317"/>
      <c r="T958" s="317"/>
      <c r="U958" s="317"/>
      <c r="V958" s="317"/>
      <c r="W958" s="317"/>
      <c r="X958" s="317"/>
      <c r="Y958" s="317"/>
      <c r="Z958" s="317"/>
    </row>
    <row r="959" spans="1:26" ht="16" x14ac:dyDescent="0.2">
      <c r="A959" s="317"/>
      <c r="B959" s="317"/>
      <c r="C959" s="317"/>
      <c r="D959" s="317"/>
      <c r="E959" s="317"/>
      <c r="F959" s="317"/>
      <c r="G959" s="317"/>
      <c r="H959" s="317"/>
      <c r="I959" s="317"/>
      <c r="J959" s="317"/>
      <c r="K959" s="317"/>
      <c r="L959" s="317"/>
      <c r="M959" s="317"/>
      <c r="N959" s="317"/>
      <c r="O959" s="317"/>
      <c r="P959" s="317"/>
      <c r="Q959" s="317"/>
      <c r="R959" s="317"/>
      <c r="S959" s="317"/>
      <c r="T959" s="317"/>
      <c r="U959" s="317"/>
      <c r="V959" s="317"/>
      <c r="W959" s="317"/>
      <c r="X959" s="317"/>
      <c r="Y959" s="317"/>
      <c r="Z959" s="317"/>
    </row>
    <row r="960" spans="1:26" ht="16" x14ac:dyDescent="0.2">
      <c r="A960" s="317"/>
      <c r="B960" s="317"/>
      <c r="C960" s="317"/>
      <c r="D960" s="317"/>
      <c r="E960" s="317"/>
      <c r="F960" s="317"/>
      <c r="G960" s="317"/>
      <c r="H960" s="317"/>
      <c r="I960" s="317"/>
      <c r="J960" s="317"/>
      <c r="K960" s="317"/>
      <c r="L960" s="317"/>
      <c r="M960" s="317"/>
      <c r="N960" s="317"/>
      <c r="O960" s="317"/>
      <c r="P960" s="317"/>
      <c r="Q960" s="317"/>
      <c r="R960" s="317"/>
      <c r="S960" s="317"/>
      <c r="T960" s="317"/>
      <c r="U960" s="317"/>
      <c r="V960" s="317"/>
      <c r="W960" s="317"/>
      <c r="X960" s="317"/>
      <c r="Y960" s="317"/>
      <c r="Z960" s="317"/>
    </row>
    <row r="961" spans="1:26" ht="16" x14ac:dyDescent="0.2">
      <c r="A961" s="317"/>
      <c r="B961" s="317"/>
      <c r="C961" s="317"/>
      <c r="D961" s="317"/>
      <c r="E961" s="317"/>
      <c r="F961" s="317"/>
      <c r="G961" s="317"/>
      <c r="H961" s="317"/>
      <c r="I961" s="317"/>
      <c r="J961" s="317"/>
      <c r="K961" s="317"/>
      <c r="L961" s="317"/>
      <c r="M961" s="317"/>
      <c r="N961" s="317"/>
      <c r="O961" s="317"/>
      <c r="P961" s="317"/>
      <c r="Q961" s="317"/>
      <c r="R961" s="317"/>
      <c r="S961" s="317"/>
      <c r="T961" s="317"/>
      <c r="U961" s="317"/>
      <c r="V961" s="317"/>
      <c r="W961" s="317"/>
      <c r="X961" s="317"/>
      <c r="Y961" s="317"/>
      <c r="Z961" s="317"/>
    </row>
    <row r="962" spans="1:26" ht="16" x14ac:dyDescent="0.2">
      <c r="A962" s="317"/>
      <c r="B962" s="317"/>
      <c r="C962" s="317"/>
      <c r="D962" s="317"/>
      <c r="E962" s="317"/>
      <c r="F962" s="317"/>
      <c r="G962" s="317"/>
      <c r="H962" s="317"/>
      <c r="I962" s="317"/>
      <c r="J962" s="317"/>
      <c r="K962" s="317"/>
      <c r="L962" s="317"/>
      <c r="M962" s="317"/>
      <c r="N962" s="317"/>
      <c r="O962" s="317"/>
      <c r="P962" s="317"/>
      <c r="Q962" s="317"/>
      <c r="R962" s="317"/>
      <c r="S962" s="317"/>
      <c r="T962" s="317"/>
      <c r="U962" s="317"/>
      <c r="V962" s="317"/>
      <c r="W962" s="317"/>
      <c r="X962" s="317"/>
      <c r="Y962" s="317"/>
      <c r="Z962" s="317"/>
    </row>
    <row r="963" spans="1:26" ht="16" x14ac:dyDescent="0.2">
      <c r="A963" s="317"/>
      <c r="B963" s="317"/>
      <c r="C963" s="317"/>
      <c r="D963" s="317"/>
      <c r="E963" s="317"/>
      <c r="F963" s="317"/>
      <c r="G963" s="317"/>
      <c r="H963" s="317"/>
      <c r="I963" s="317"/>
      <c r="J963" s="317"/>
      <c r="K963" s="317"/>
      <c r="L963" s="317"/>
      <c r="M963" s="317"/>
      <c r="N963" s="317"/>
      <c r="O963" s="317"/>
      <c r="P963" s="317"/>
      <c r="Q963" s="317"/>
      <c r="R963" s="317"/>
      <c r="S963" s="317"/>
      <c r="T963" s="317"/>
      <c r="U963" s="317"/>
      <c r="V963" s="317"/>
      <c r="W963" s="317"/>
      <c r="X963" s="317"/>
      <c r="Y963" s="317"/>
      <c r="Z963" s="317"/>
    </row>
    <row r="964" spans="1:26" ht="16" x14ac:dyDescent="0.2">
      <c r="A964" s="317"/>
      <c r="B964" s="317"/>
      <c r="C964" s="317"/>
      <c r="D964" s="317"/>
      <c r="E964" s="317"/>
      <c r="F964" s="317"/>
      <c r="G964" s="317"/>
      <c r="H964" s="317"/>
      <c r="I964" s="317"/>
      <c r="J964" s="317"/>
      <c r="K964" s="317"/>
      <c r="L964" s="317"/>
      <c r="M964" s="317"/>
      <c r="N964" s="317"/>
      <c r="O964" s="317"/>
      <c r="P964" s="317"/>
      <c r="Q964" s="317"/>
      <c r="R964" s="317"/>
      <c r="S964" s="317"/>
      <c r="T964" s="317"/>
      <c r="U964" s="317"/>
      <c r="V964" s="317"/>
      <c r="W964" s="317"/>
      <c r="X964" s="317"/>
      <c r="Y964" s="317"/>
      <c r="Z964" s="317"/>
    </row>
    <row r="965" spans="1:26" ht="16" x14ac:dyDescent="0.2">
      <c r="A965" s="317"/>
      <c r="B965" s="317"/>
      <c r="C965" s="317"/>
      <c r="D965" s="317"/>
      <c r="E965" s="317"/>
      <c r="F965" s="317"/>
      <c r="G965" s="317"/>
      <c r="H965" s="317"/>
      <c r="I965" s="317"/>
      <c r="J965" s="317"/>
      <c r="K965" s="317"/>
      <c r="L965" s="317"/>
      <c r="M965" s="317"/>
      <c r="N965" s="317"/>
      <c r="O965" s="317"/>
      <c r="P965" s="317"/>
      <c r="Q965" s="317"/>
      <c r="R965" s="317"/>
      <c r="S965" s="317"/>
      <c r="T965" s="317"/>
      <c r="U965" s="317"/>
      <c r="V965" s="317"/>
      <c r="W965" s="317"/>
      <c r="X965" s="317"/>
      <c r="Y965" s="317"/>
      <c r="Z965" s="317"/>
    </row>
    <row r="966" spans="1:26" ht="16" x14ac:dyDescent="0.2">
      <c r="A966" s="317"/>
      <c r="B966" s="317"/>
      <c r="C966" s="317"/>
      <c r="D966" s="317"/>
      <c r="E966" s="317"/>
      <c r="F966" s="317"/>
      <c r="G966" s="317"/>
      <c r="H966" s="317"/>
      <c r="I966" s="317"/>
      <c r="J966" s="317"/>
      <c r="K966" s="317"/>
      <c r="L966" s="317"/>
      <c r="M966" s="317"/>
      <c r="N966" s="317"/>
      <c r="O966" s="317"/>
      <c r="P966" s="317"/>
      <c r="Q966" s="317"/>
      <c r="R966" s="317"/>
      <c r="S966" s="317"/>
      <c r="T966" s="317"/>
      <c r="U966" s="317"/>
      <c r="V966" s="317"/>
      <c r="W966" s="317"/>
      <c r="X966" s="317"/>
      <c r="Y966" s="317"/>
      <c r="Z966" s="317"/>
    </row>
    <row r="967" spans="1:26" ht="16" x14ac:dyDescent="0.2">
      <c r="A967" s="317"/>
      <c r="B967" s="317"/>
      <c r="C967" s="317"/>
      <c r="D967" s="317"/>
      <c r="E967" s="317"/>
      <c r="F967" s="317"/>
      <c r="G967" s="317"/>
      <c r="H967" s="317"/>
      <c r="I967" s="317"/>
      <c r="J967" s="317"/>
      <c r="K967" s="317"/>
      <c r="L967" s="317"/>
      <c r="M967" s="317"/>
      <c r="N967" s="317"/>
      <c r="O967" s="317"/>
      <c r="P967" s="317"/>
      <c r="Q967" s="317"/>
      <c r="R967" s="317"/>
      <c r="S967" s="317"/>
      <c r="T967" s="317"/>
      <c r="U967" s="317"/>
      <c r="V967" s="317"/>
      <c r="W967" s="317"/>
      <c r="X967" s="317"/>
      <c r="Y967" s="317"/>
      <c r="Z967" s="317"/>
    </row>
    <row r="968" spans="1:26" ht="16" x14ac:dyDescent="0.2">
      <c r="A968" s="317"/>
      <c r="B968" s="317"/>
      <c r="C968" s="317"/>
      <c r="D968" s="317"/>
      <c r="E968" s="317"/>
      <c r="F968" s="317"/>
      <c r="G968" s="317"/>
      <c r="H968" s="317"/>
      <c r="I968" s="317"/>
      <c r="J968" s="317"/>
      <c r="K968" s="317"/>
      <c r="L968" s="317"/>
      <c r="M968" s="317"/>
      <c r="N968" s="317"/>
      <c r="O968" s="317"/>
      <c r="P968" s="317"/>
      <c r="Q968" s="317"/>
      <c r="R968" s="317"/>
      <c r="S968" s="317"/>
      <c r="T968" s="317"/>
      <c r="U968" s="317"/>
      <c r="V968" s="317"/>
      <c r="W968" s="317"/>
      <c r="X968" s="317"/>
      <c r="Y968" s="317"/>
      <c r="Z968" s="317"/>
    </row>
    <row r="969" spans="1:26" ht="16" x14ac:dyDescent="0.2">
      <c r="A969" s="317"/>
      <c r="B969" s="317"/>
      <c r="C969" s="317"/>
      <c r="D969" s="317"/>
      <c r="E969" s="317"/>
      <c r="F969" s="317"/>
      <c r="G969" s="317"/>
      <c r="H969" s="317"/>
      <c r="I969" s="317"/>
      <c r="J969" s="317"/>
      <c r="K969" s="317"/>
      <c r="L969" s="317"/>
      <c r="M969" s="317"/>
      <c r="N969" s="317"/>
      <c r="O969" s="317"/>
      <c r="P969" s="317"/>
      <c r="Q969" s="317"/>
      <c r="R969" s="317"/>
      <c r="S969" s="317"/>
      <c r="T969" s="317"/>
      <c r="U969" s="317"/>
      <c r="V969" s="317"/>
      <c r="W969" s="317"/>
      <c r="X969" s="317"/>
      <c r="Y969" s="317"/>
      <c r="Z969" s="317"/>
    </row>
    <row r="970" spans="1:26" ht="16" x14ac:dyDescent="0.2">
      <c r="A970" s="317"/>
      <c r="B970" s="317"/>
      <c r="C970" s="317"/>
      <c r="D970" s="317"/>
      <c r="E970" s="317"/>
      <c r="F970" s="317"/>
      <c r="G970" s="317"/>
      <c r="H970" s="317"/>
      <c r="I970" s="317"/>
      <c r="J970" s="317"/>
      <c r="K970" s="317"/>
      <c r="L970" s="317"/>
      <c r="M970" s="317"/>
      <c r="N970" s="317"/>
      <c r="O970" s="317"/>
      <c r="P970" s="317"/>
      <c r="Q970" s="317"/>
      <c r="R970" s="317"/>
      <c r="S970" s="317"/>
      <c r="T970" s="317"/>
      <c r="U970" s="317"/>
      <c r="V970" s="317"/>
      <c r="W970" s="317"/>
      <c r="X970" s="317"/>
      <c r="Y970" s="317"/>
      <c r="Z970" s="317"/>
    </row>
    <row r="971" spans="1:26" ht="16" x14ac:dyDescent="0.2">
      <c r="A971" s="317"/>
      <c r="B971" s="317"/>
      <c r="C971" s="317"/>
      <c r="D971" s="317"/>
      <c r="E971" s="317"/>
      <c r="F971" s="317"/>
      <c r="G971" s="317"/>
      <c r="H971" s="317"/>
      <c r="I971" s="317"/>
      <c r="J971" s="317"/>
      <c r="K971" s="317"/>
      <c r="L971" s="317"/>
      <c r="M971" s="317"/>
      <c r="N971" s="317"/>
      <c r="O971" s="317"/>
      <c r="P971" s="317"/>
      <c r="Q971" s="317"/>
      <c r="R971" s="317"/>
      <c r="S971" s="317"/>
      <c r="T971" s="317"/>
      <c r="U971" s="317"/>
      <c r="V971" s="317"/>
      <c r="W971" s="317"/>
      <c r="X971" s="317"/>
      <c r="Y971" s="317"/>
      <c r="Z971" s="317"/>
    </row>
    <row r="972" spans="1:26" ht="16" x14ac:dyDescent="0.2">
      <c r="A972" s="317"/>
      <c r="B972" s="317"/>
      <c r="C972" s="317"/>
      <c r="D972" s="317"/>
      <c r="E972" s="317"/>
      <c r="F972" s="317"/>
      <c r="G972" s="317"/>
      <c r="H972" s="317"/>
      <c r="I972" s="317"/>
      <c r="J972" s="317"/>
      <c r="K972" s="317"/>
      <c r="L972" s="317"/>
      <c r="M972" s="317"/>
      <c r="N972" s="317"/>
      <c r="O972" s="317"/>
      <c r="P972" s="317"/>
      <c r="Q972" s="317"/>
      <c r="R972" s="317"/>
      <c r="S972" s="317"/>
      <c r="T972" s="317"/>
      <c r="U972" s="317"/>
      <c r="V972" s="317"/>
      <c r="W972" s="317"/>
      <c r="X972" s="317"/>
      <c r="Y972" s="317"/>
      <c r="Z972" s="317"/>
    </row>
    <row r="973" spans="1:26" ht="16" x14ac:dyDescent="0.2">
      <c r="A973" s="317"/>
      <c r="B973" s="317"/>
      <c r="C973" s="317"/>
      <c r="D973" s="317"/>
      <c r="E973" s="317"/>
      <c r="F973" s="317"/>
      <c r="G973" s="317"/>
      <c r="H973" s="317"/>
      <c r="I973" s="317"/>
      <c r="J973" s="317"/>
      <c r="K973" s="317"/>
      <c r="L973" s="317"/>
      <c r="M973" s="317"/>
      <c r="N973" s="317"/>
      <c r="O973" s="317"/>
      <c r="P973" s="317"/>
      <c r="Q973" s="317"/>
      <c r="R973" s="317"/>
      <c r="S973" s="317"/>
      <c r="T973" s="317"/>
      <c r="U973" s="317"/>
      <c r="V973" s="317"/>
      <c r="W973" s="317"/>
      <c r="X973" s="317"/>
      <c r="Y973" s="317"/>
      <c r="Z973" s="317"/>
    </row>
    <row r="974" spans="1:26" ht="16" x14ac:dyDescent="0.2">
      <c r="A974" s="317"/>
      <c r="B974" s="317"/>
      <c r="C974" s="317"/>
      <c r="D974" s="317"/>
      <c r="E974" s="317"/>
      <c r="F974" s="317"/>
      <c r="G974" s="317"/>
      <c r="H974" s="317"/>
      <c r="I974" s="317"/>
      <c r="J974" s="317"/>
      <c r="K974" s="317"/>
      <c r="L974" s="317"/>
      <c r="M974" s="317"/>
      <c r="N974" s="317"/>
      <c r="O974" s="317"/>
      <c r="P974" s="317"/>
      <c r="Q974" s="317"/>
      <c r="R974" s="317"/>
      <c r="S974" s="317"/>
      <c r="T974" s="317"/>
      <c r="U974" s="317"/>
      <c r="V974" s="317"/>
      <c r="W974" s="317"/>
      <c r="X974" s="317"/>
      <c r="Y974" s="317"/>
      <c r="Z974" s="317"/>
    </row>
    <row r="975" spans="1:26" ht="16" x14ac:dyDescent="0.2">
      <c r="A975" s="317"/>
      <c r="B975" s="317"/>
      <c r="C975" s="317"/>
      <c r="D975" s="317"/>
      <c r="E975" s="317"/>
      <c r="F975" s="317"/>
      <c r="G975" s="317"/>
      <c r="H975" s="317"/>
      <c r="I975" s="317"/>
      <c r="J975" s="317"/>
      <c r="K975" s="317"/>
      <c r="L975" s="317"/>
      <c r="M975" s="317"/>
      <c r="N975" s="317"/>
      <c r="O975" s="317"/>
      <c r="P975" s="317"/>
      <c r="Q975" s="317"/>
      <c r="R975" s="317"/>
      <c r="S975" s="317"/>
      <c r="T975" s="317"/>
      <c r="U975" s="317"/>
      <c r="V975" s="317"/>
      <c r="W975" s="317"/>
      <c r="X975" s="317"/>
      <c r="Y975" s="317"/>
      <c r="Z975" s="317"/>
    </row>
    <row r="976" spans="1:26" ht="16" x14ac:dyDescent="0.2">
      <c r="A976" s="317"/>
      <c r="B976" s="317"/>
      <c r="C976" s="317"/>
      <c r="D976" s="317"/>
      <c r="E976" s="317"/>
      <c r="F976" s="317"/>
      <c r="G976" s="317"/>
      <c r="H976" s="317"/>
      <c r="I976" s="317"/>
      <c r="J976" s="317"/>
      <c r="K976" s="317"/>
      <c r="L976" s="317"/>
      <c r="M976" s="317"/>
      <c r="N976" s="317"/>
      <c r="O976" s="317"/>
      <c r="P976" s="317"/>
      <c r="Q976" s="317"/>
      <c r="R976" s="317"/>
      <c r="S976" s="317"/>
      <c r="T976" s="317"/>
      <c r="U976" s="317"/>
      <c r="V976" s="317"/>
      <c r="W976" s="317"/>
      <c r="X976" s="317"/>
      <c r="Y976" s="317"/>
      <c r="Z976" s="317"/>
    </row>
    <row r="977" spans="1:26" ht="16" x14ac:dyDescent="0.2">
      <c r="A977" s="317"/>
      <c r="B977" s="317"/>
      <c r="C977" s="317"/>
      <c r="D977" s="317"/>
      <c r="E977" s="317"/>
      <c r="F977" s="317"/>
      <c r="G977" s="317"/>
      <c r="H977" s="317"/>
      <c r="I977" s="317"/>
      <c r="J977" s="317"/>
      <c r="K977" s="317"/>
      <c r="L977" s="317"/>
      <c r="M977" s="317"/>
      <c r="N977" s="317"/>
      <c r="O977" s="317"/>
      <c r="P977" s="317"/>
      <c r="Q977" s="317"/>
      <c r="R977" s="317"/>
      <c r="S977" s="317"/>
      <c r="T977" s="317"/>
      <c r="U977" s="317"/>
      <c r="V977" s="317"/>
      <c r="W977" s="317"/>
      <c r="X977" s="317"/>
      <c r="Y977" s="317"/>
      <c r="Z977" s="317"/>
    </row>
    <row r="978" spans="1:26" ht="16" x14ac:dyDescent="0.2">
      <c r="A978" s="317"/>
      <c r="B978" s="317"/>
      <c r="C978" s="317"/>
      <c r="D978" s="317"/>
      <c r="E978" s="317"/>
      <c r="F978" s="317"/>
      <c r="G978" s="317"/>
      <c r="H978" s="317"/>
      <c r="I978" s="317"/>
      <c r="J978" s="317"/>
      <c r="K978" s="317"/>
      <c r="L978" s="317"/>
      <c r="M978" s="317"/>
      <c r="N978" s="317"/>
      <c r="O978" s="317"/>
      <c r="P978" s="317"/>
      <c r="Q978" s="317"/>
      <c r="R978" s="317"/>
      <c r="S978" s="317"/>
      <c r="T978" s="317"/>
      <c r="U978" s="317"/>
      <c r="V978" s="317"/>
      <c r="W978" s="317"/>
      <c r="X978" s="317"/>
      <c r="Y978" s="317"/>
      <c r="Z978" s="317"/>
    </row>
    <row r="979" spans="1:26" ht="16" x14ac:dyDescent="0.2">
      <c r="A979" s="317"/>
      <c r="B979" s="317"/>
      <c r="C979" s="317"/>
      <c r="D979" s="317"/>
      <c r="E979" s="317"/>
      <c r="F979" s="317"/>
      <c r="G979" s="317"/>
      <c r="H979" s="317"/>
      <c r="I979" s="317"/>
      <c r="J979" s="317"/>
      <c r="K979" s="317"/>
      <c r="L979" s="317"/>
      <c r="M979" s="317"/>
      <c r="N979" s="317"/>
      <c r="O979" s="317"/>
      <c r="P979" s="317"/>
      <c r="Q979" s="317"/>
      <c r="R979" s="317"/>
      <c r="S979" s="317"/>
      <c r="T979" s="317"/>
      <c r="U979" s="317"/>
      <c r="V979" s="317"/>
      <c r="W979" s="317"/>
      <c r="X979" s="317"/>
      <c r="Y979" s="317"/>
      <c r="Z979" s="317"/>
    </row>
    <row r="980" spans="1:26" ht="16" x14ac:dyDescent="0.2">
      <c r="A980" s="317"/>
      <c r="B980" s="317"/>
      <c r="C980" s="317"/>
      <c r="D980" s="317"/>
      <c r="E980" s="317"/>
      <c r="F980" s="317"/>
      <c r="G980" s="317"/>
      <c r="H980" s="317"/>
      <c r="I980" s="317"/>
      <c r="J980" s="317"/>
      <c r="K980" s="317"/>
      <c r="L980" s="317"/>
      <c r="M980" s="317"/>
      <c r="N980" s="317"/>
      <c r="O980" s="317"/>
      <c r="P980" s="317"/>
      <c r="Q980" s="317"/>
      <c r="R980" s="317"/>
      <c r="S980" s="317"/>
      <c r="T980" s="317"/>
      <c r="U980" s="317"/>
      <c r="V980" s="317"/>
      <c r="W980" s="317"/>
      <c r="X980" s="317"/>
      <c r="Y980" s="317"/>
      <c r="Z980" s="317"/>
    </row>
    <row r="981" spans="1:26" ht="16" x14ac:dyDescent="0.2">
      <c r="A981" s="317"/>
      <c r="B981" s="317"/>
      <c r="C981" s="317"/>
      <c r="D981" s="317"/>
      <c r="E981" s="317"/>
      <c r="F981" s="317"/>
      <c r="G981" s="317"/>
      <c r="H981" s="317"/>
      <c r="I981" s="317"/>
      <c r="J981" s="317"/>
      <c r="K981" s="317"/>
      <c r="L981" s="317"/>
      <c r="M981" s="317"/>
      <c r="N981" s="317"/>
      <c r="O981" s="317"/>
      <c r="P981" s="317"/>
      <c r="Q981" s="317"/>
      <c r="R981" s="317"/>
      <c r="S981" s="317"/>
      <c r="T981" s="317"/>
      <c r="U981" s="317"/>
      <c r="V981" s="317"/>
      <c r="W981" s="317"/>
      <c r="X981" s="317"/>
      <c r="Y981" s="317"/>
      <c r="Z981" s="317"/>
    </row>
    <row r="982" spans="1:26" ht="16" x14ac:dyDescent="0.2">
      <c r="A982" s="317"/>
      <c r="B982" s="317"/>
      <c r="C982" s="317"/>
      <c r="D982" s="317"/>
      <c r="E982" s="317"/>
      <c r="F982" s="317"/>
      <c r="G982" s="317"/>
      <c r="H982" s="317"/>
      <c r="I982" s="317"/>
      <c r="J982" s="317"/>
      <c r="K982" s="317"/>
      <c r="L982" s="317"/>
      <c r="M982" s="317"/>
      <c r="N982" s="317"/>
      <c r="O982" s="317"/>
      <c r="P982" s="317"/>
      <c r="Q982" s="317"/>
      <c r="R982" s="317"/>
      <c r="S982" s="317"/>
      <c r="T982" s="317"/>
      <c r="U982" s="317"/>
      <c r="V982" s="317"/>
      <c r="W982" s="317"/>
      <c r="X982" s="317"/>
      <c r="Y982" s="317"/>
      <c r="Z982" s="317"/>
    </row>
    <row r="983" spans="1:26" ht="16" x14ac:dyDescent="0.2">
      <c r="A983" s="317"/>
      <c r="B983" s="317"/>
      <c r="C983" s="317"/>
      <c r="D983" s="317"/>
      <c r="E983" s="317"/>
      <c r="F983" s="317"/>
      <c r="G983" s="317"/>
      <c r="H983" s="317"/>
      <c r="I983" s="317"/>
      <c r="J983" s="317"/>
      <c r="K983" s="317"/>
      <c r="L983" s="317"/>
      <c r="M983" s="317"/>
      <c r="N983" s="317"/>
      <c r="O983" s="317"/>
      <c r="P983" s="317"/>
      <c r="Q983" s="317"/>
      <c r="R983" s="317"/>
      <c r="S983" s="317"/>
      <c r="T983" s="317"/>
      <c r="U983" s="317"/>
      <c r="V983" s="317"/>
      <c r="W983" s="317"/>
      <c r="X983" s="317"/>
      <c r="Y983" s="317"/>
      <c r="Z983" s="317"/>
    </row>
    <row r="984" spans="1:26" ht="16" x14ac:dyDescent="0.2">
      <c r="A984" s="317"/>
      <c r="B984" s="317"/>
      <c r="C984" s="317"/>
      <c r="D984" s="317"/>
      <c r="E984" s="317"/>
      <c r="F984" s="317"/>
      <c r="G984" s="317"/>
      <c r="H984" s="317"/>
      <c r="I984" s="317"/>
      <c r="J984" s="317"/>
      <c r="K984" s="317"/>
      <c r="L984" s="317"/>
      <c r="M984" s="317"/>
      <c r="N984" s="317"/>
      <c r="O984" s="317"/>
      <c r="P984" s="317"/>
      <c r="Q984" s="317"/>
      <c r="R984" s="317"/>
      <c r="S984" s="317"/>
      <c r="T984" s="317"/>
      <c r="U984" s="317"/>
      <c r="V984" s="317"/>
      <c r="W984" s="317"/>
      <c r="X984" s="317"/>
      <c r="Y984" s="317"/>
      <c r="Z984" s="317"/>
    </row>
    <row r="985" spans="1:26" ht="16" x14ac:dyDescent="0.2">
      <c r="A985" s="317"/>
      <c r="B985" s="317"/>
      <c r="C985" s="317"/>
      <c r="D985" s="317"/>
      <c r="E985" s="317"/>
      <c r="F985" s="317"/>
      <c r="G985" s="317"/>
      <c r="H985" s="317"/>
      <c r="I985" s="317"/>
      <c r="J985" s="317"/>
      <c r="K985" s="317"/>
      <c r="L985" s="317"/>
      <c r="M985" s="317"/>
      <c r="N985" s="317"/>
      <c r="O985" s="317"/>
      <c r="P985" s="317"/>
      <c r="Q985" s="317"/>
      <c r="R985" s="317"/>
      <c r="S985" s="317"/>
      <c r="T985" s="317"/>
      <c r="U985" s="317"/>
      <c r="V985" s="317"/>
      <c r="W985" s="317"/>
      <c r="X985" s="317"/>
      <c r="Y985" s="317"/>
      <c r="Z985" s="317"/>
    </row>
    <row r="986" spans="1:26" ht="16" x14ac:dyDescent="0.2">
      <c r="A986" s="317"/>
      <c r="B986" s="317"/>
      <c r="C986" s="317"/>
      <c r="D986" s="317"/>
      <c r="E986" s="317"/>
      <c r="F986" s="317"/>
      <c r="G986" s="317"/>
      <c r="H986" s="317"/>
      <c r="I986" s="317"/>
      <c r="J986" s="317"/>
      <c r="K986" s="317"/>
      <c r="L986" s="317"/>
      <c r="M986" s="317"/>
      <c r="N986" s="317"/>
      <c r="O986" s="317"/>
      <c r="P986" s="317"/>
      <c r="Q986" s="317"/>
      <c r="R986" s="317"/>
      <c r="S986" s="317"/>
      <c r="T986" s="317"/>
      <c r="U986" s="317"/>
      <c r="V986" s="317"/>
      <c r="W986" s="317"/>
      <c r="X986" s="317"/>
      <c r="Y986" s="317"/>
      <c r="Z986" s="317"/>
    </row>
    <row r="987" spans="1:26" ht="16" x14ac:dyDescent="0.2">
      <c r="A987" s="317"/>
      <c r="B987" s="317"/>
      <c r="C987" s="317"/>
      <c r="D987" s="317"/>
      <c r="E987" s="317"/>
      <c r="F987" s="317"/>
      <c r="G987" s="317"/>
      <c r="H987" s="317"/>
      <c r="I987" s="317"/>
      <c r="J987" s="317"/>
      <c r="K987" s="317"/>
      <c r="L987" s="317"/>
      <c r="M987" s="317"/>
      <c r="N987" s="317"/>
      <c r="O987" s="317"/>
      <c r="P987" s="317"/>
      <c r="Q987" s="317"/>
      <c r="R987" s="317"/>
      <c r="S987" s="317"/>
      <c r="T987" s="317"/>
      <c r="U987" s="317"/>
      <c r="V987" s="317"/>
      <c r="W987" s="317"/>
      <c r="X987" s="317"/>
      <c r="Y987" s="317"/>
      <c r="Z987" s="317"/>
    </row>
    <row r="988" spans="1:26" ht="16" x14ac:dyDescent="0.2">
      <c r="A988" s="317"/>
      <c r="B988" s="317"/>
      <c r="C988" s="317"/>
      <c r="D988" s="317"/>
      <c r="E988" s="317"/>
      <c r="F988" s="317"/>
      <c r="G988" s="317"/>
      <c r="H988" s="317"/>
      <c r="I988" s="317"/>
      <c r="J988" s="317"/>
      <c r="K988" s="317"/>
      <c r="L988" s="317"/>
      <c r="M988" s="317"/>
      <c r="N988" s="317"/>
      <c r="O988" s="317"/>
      <c r="P988" s="317"/>
      <c r="Q988" s="317"/>
      <c r="R988" s="317"/>
      <c r="S988" s="317"/>
      <c r="T988" s="317"/>
      <c r="U988" s="317"/>
      <c r="V988" s="317"/>
      <c r="W988" s="317"/>
      <c r="X988" s="317"/>
      <c r="Y988" s="317"/>
      <c r="Z988" s="317"/>
    </row>
    <row r="989" spans="1:26" ht="16" x14ac:dyDescent="0.2">
      <c r="A989" s="317"/>
      <c r="B989" s="317"/>
      <c r="C989" s="317"/>
      <c r="D989" s="317"/>
      <c r="E989" s="317"/>
      <c r="F989" s="317"/>
      <c r="G989" s="317"/>
      <c r="H989" s="317"/>
      <c r="I989" s="317"/>
      <c r="J989" s="317"/>
      <c r="K989" s="317"/>
      <c r="L989" s="317"/>
      <c r="M989" s="317"/>
      <c r="N989" s="317"/>
      <c r="O989" s="317"/>
      <c r="P989" s="317"/>
      <c r="Q989" s="317"/>
      <c r="R989" s="317"/>
      <c r="S989" s="317"/>
      <c r="T989" s="317"/>
      <c r="U989" s="317"/>
      <c r="V989" s="317"/>
      <c r="W989" s="317"/>
      <c r="X989" s="317"/>
      <c r="Y989" s="317"/>
      <c r="Z989" s="317"/>
    </row>
    <row r="990" spans="1:26" ht="16" x14ac:dyDescent="0.2">
      <c r="A990" s="317"/>
      <c r="B990" s="317"/>
      <c r="C990" s="317"/>
      <c r="D990" s="317"/>
      <c r="E990" s="317"/>
      <c r="F990" s="317"/>
      <c r="G990" s="317"/>
      <c r="H990" s="317"/>
      <c r="I990" s="317"/>
      <c r="J990" s="317"/>
      <c r="K990" s="317"/>
      <c r="L990" s="317"/>
      <c r="M990" s="317"/>
      <c r="N990" s="317"/>
      <c r="O990" s="317"/>
      <c r="P990" s="317"/>
      <c r="Q990" s="317"/>
      <c r="R990" s="317"/>
      <c r="S990" s="317"/>
      <c r="T990" s="317"/>
      <c r="U990" s="317"/>
      <c r="V990" s="317"/>
      <c r="W990" s="317"/>
      <c r="X990" s="317"/>
      <c r="Y990" s="317"/>
      <c r="Z990" s="317"/>
    </row>
    <row r="991" spans="1:26" ht="16" x14ac:dyDescent="0.2">
      <c r="A991" s="317"/>
      <c r="B991" s="317"/>
      <c r="C991" s="317"/>
      <c r="D991" s="317"/>
      <c r="E991" s="317"/>
      <c r="F991" s="317"/>
      <c r="G991" s="317"/>
      <c r="H991" s="317"/>
      <c r="I991" s="317"/>
      <c r="J991" s="317"/>
      <c r="K991" s="317"/>
      <c r="L991" s="317"/>
      <c r="M991" s="317"/>
      <c r="N991" s="317"/>
      <c r="O991" s="317"/>
      <c r="P991" s="317"/>
      <c r="Q991" s="317"/>
      <c r="R991" s="317"/>
      <c r="S991" s="317"/>
      <c r="T991" s="317"/>
      <c r="U991" s="317"/>
      <c r="V991" s="317"/>
      <c r="W991" s="317"/>
      <c r="X991" s="317"/>
      <c r="Y991" s="317"/>
      <c r="Z991" s="317"/>
    </row>
    <row r="992" spans="1:26" ht="16" x14ac:dyDescent="0.2">
      <c r="A992" s="317"/>
      <c r="B992" s="317"/>
      <c r="C992" s="317"/>
      <c r="D992" s="317"/>
      <c r="E992" s="317"/>
      <c r="F992" s="317"/>
      <c r="G992" s="317"/>
      <c r="H992" s="317"/>
      <c r="I992" s="317"/>
      <c r="J992" s="317"/>
      <c r="K992" s="317"/>
      <c r="L992" s="317"/>
      <c r="M992" s="317"/>
      <c r="N992" s="317"/>
      <c r="O992" s="317"/>
      <c r="P992" s="317"/>
      <c r="Q992" s="317"/>
      <c r="R992" s="317"/>
      <c r="S992" s="317"/>
      <c r="T992" s="317"/>
      <c r="U992" s="317"/>
      <c r="V992" s="317"/>
      <c r="W992" s="317"/>
      <c r="X992" s="317"/>
      <c r="Y992" s="317"/>
      <c r="Z992" s="317"/>
    </row>
    <row r="993" spans="1:26" ht="16" x14ac:dyDescent="0.2">
      <c r="A993" s="317"/>
      <c r="B993" s="317"/>
      <c r="C993" s="317"/>
      <c r="D993" s="317"/>
      <c r="E993" s="317"/>
      <c r="F993" s="317"/>
      <c r="G993" s="317"/>
      <c r="H993" s="317"/>
      <c r="I993" s="317"/>
      <c r="J993" s="317"/>
      <c r="K993" s="317"/>
      <c r="L993" s="317"/>
      <c r="M993" s="317"/>
      <c r="N993" s="317"/>
      <c r="O993" s="317"/>
      <c r="P993" s="317"/>
      <c r="Q993" s="317"/>
      <c r="R993" s="317"/>
      <c r="S993" s="317"/>
      <c r="T993" s="317"/>
      <c r="U993" s="317"/>
      <c r="V993" s="317"/>
      <c r="W993" s="317"/>
      <c r="X993" s="317"/>
      <c r="Y993" s="317"/>
      <c r="Z993" s="317"/>
    </row>
    <row r="994" spans="1:26" ht="16" x14ac:dyDescent="0.2">
      <c r="A994" s="317"/>
      <c r="B994" s="317"/>
      <c r="C994" s="317"/>
      <c r="D994" s="317"/>
      <c r="E994" s="317"/>
      <c r="F994" s="317"/>
      <c r="G994" s="317"/>
      <c r="H994" s="317"/>
      <c r="I994" s="317"/>
      <c r="J994" s="317"/>
      <c r="K994" s="317"/>
      <c r="L994" s="317"/>
      <c r="M994" s="317"/>
      <c r="N994" s="317"/>
      <c r="O994" s="317"/>
      <c r="P994" s="317"/>
      <c r="Q994" s="317"/>
      <c r="R994" s="317"/>
      <c r="S994" s="317"/>
      <c r="T994" s="317"/>
      <c r="U994" s="317"/>
      <c r="V994" s="317"/>
      <c r="W994" s="317"/>
      <c r="X994" s="317"/>
      <c r="Y994" s="317"/>
      <c r="Z994" s="317"/>
    </row>
    <row r="995" spans="1:26" ht="16" x14ac:dyDescent="0.2">
      <c r="A995" s="317"/>
      <c r="B995" s="317"/>
      <c r="C995" s="317"/>
      <c r="D995" s="317"/>
      <c r="E995" s="317"/>
      <c r="F995" s="317"/>
      <c r="G995" s="317"/>
      <c r="H995" s="317"/>
      <c r="I995" s="317"/>
      <c r="J995" s="317"/>
      <c r="K995" s="317"/>
      <c r="L995" s="317"/>
      <c r="M995" s="317"/>
      <c r="N995" s="317"/>
      <c r="O995" s="317"/>
      <c r="P995" s="317"/>
      <c r="Q995" s="317"/>
      <c r="R995" s="317"/>
      <c r="S995" s="317"/>
      <c r="T995" s="317"/>
      <c r="U995" s="317"/>
      <c r="V995" s="317"/>
      <c r="W995" s="317"/>
      <c r="X995" s="317"/>
      <c r="Y995" s="317"/>
      <c r="Z995" s="317"/>
    </row>
    <row r="996" spans="1:26" ht="16" x14ac:dyDescent="0.2">
      <c r="A996" s="317"/>
      <c r="B996" s="317"/>
      <c r="C996" s="317"/>
      <c r="D996" s="317"/>
      <c r="E996" s="317"/>
      <c r="F996" s="317"/>
      <c r="G996" s="317"/>
      <c r="H996" s="317"/>
      <c r="I996" s="317"/>
      <c r="J996" s="317"/>
      <c r="K996" s="317"/>
      <c r="L996" s="317"/>
      <c r="M996" s="317"/>
      <c r="N996" s="317"/>
      <c r="O996" s="317"/>
      <c r="P996" s="317"/>
      <c r="Q996" s="317"/>
      <c r="R996" s="317"/>
      <c r="S996" s="317"/>
      <c r="T996" s="317"/>
      <c r="U996" s="317"/>
      <c r="V996" s="317"/>
      <c r="W996" s="317"/>
      <c r="X996" s="317"/>
      <c r="Y996" s="317"/>
      <c r="Z996" s="317"/>
    </row>
    <row r="997" spans="1:26" ht="16" x14ac:dyDescent="0.2">
      <c r="A997" s="317"/>
      <c r="B997" s="317"/>
      <c r="C997" s="317"/>
      <c r="D997" s="317"/>
      <c r="E997" s="317"/>
      <c r="F997" s="317"/>
      <c r="G997" s="317"/>
      <c r="H997" s="317"/>
      <c r="I997" s="317"/>
      <c r="J997" s="317"/>
      <c r="K997" s="317"/>
      <c r="L997" s="317"/>
      <c r="M997" s="317"/>
      <c r="N997" s="317"/>
      <c r="O997" s="317"/>
      <c r="P997" s="317"/>
      <c r="Q997" s="317"/>
      <c r="R997" s="317"/>
      <c r="S997" s="317"/>
      <c r="T997" s="317"/>
      <c r="U997" s="317"/>
      <c r="V997" s="317"/>
      <c r="W997" s="317"/>
      <c r="X997" s="317"/>
      <c r="Y997" s="317"/>
      <c r="Z997" s="317"/>
    </row>
    <row r="998" spans="1:26" ht="16" x14ac:dyDescent="0.2">
      <c r="A998" s="317"/>
      <c r="B998" s="317"/>
      <c r="C998" s="317"/>
      <c r="D998" s="317"/>
      <c r="E998" s="317"/>
      <c r="F998" s="317"/>
      <c r="G998" s="317"/>
      <c r="H998" s="317"/>
      <c r="I998" s="317"/>
      <c r="J998" s="317"/>
      <c r="K998" s="317"/>
      <c r="L998" s="317"/>
      <c r="M998" s="317"/>
      <c r="N998" s="317"/>
      <c r="O998" s="317"/>
      <c r="P998" s="317"/>
      <c r="Q998" s="317"/>
      <c r="R998" s="317"/>
      <c r="S998" s="317"/>
      <c r="T998" s="317"/>
      <c r="U998" s="317"/>
      <c r="V998" s="317"/>
      <c r="W998" s="317"/>
      <c r="X998" s="317"/>
      <c r="Y998" s="317"/>
      <c r="Z998" s="317"/>
    </row>
    <row r="999" spans="1:26" ht="16" x14ac:dyDescent="0.2">
      <c r="A999" s="317"/>
      <c r="B999" s="317"/>
      <c r="C999" s="317"/>
      <c r="D999" s="317"/>
      <c r="E999" s="317"/>
      <c r="F999" s="317"/>
      <c r="G999" s="317"/>
      <c r="H999" s="317"/>
      <c r="I999" s="317"/>
      <c r="J999" s="317"/>
      <c r="K999" s="317"/>
      <c r="L999" s="317"/>
      <c r="M999" s="317"/>
      <c r="N999" s="317"/>
      <c r="O999" s="317"/>
      <c r="P999" s="317"/>
      <c r="Q999" s="317"/>
      <c r="R999" s="317"/>
      <c r="S999" s="317"/>
      <c r="T999" s="317"/>
      <c r="U999" s="317"/>
      <c r="V999" s="317"/>
      <c r="W999" s="317"/>
      <c r="X999" s="317"/>
      <c r="Y999" s="317"/>
      <c r="Z999" s="317"/>
    </row>
    <row r="1000" spans="1:26" ht="16" x14ac:dyDescent="0.2">
      <c r="A1000" s="317"/>
      <c r="B1000" s="317"/>
      <c r="C1000" s="317"/>
      <c r="D1000" s="317"/>
      <c r="E1000" s="317"/>
      <c r="F1000" s="317"/>
      <c r="G1000" s="317"/>
      <c r="H1000" s="317"/>
      <c r="I1000" s="317"/>
      <c r="J1000" s="317"/>
      <c r="K1000" s="317"/>
      <c r="L1000" s="317"/>
      <c r="M1000" s="317"/>
      <c r="N1000" s="317"/>
      <c r="O1000" s="317"/>
      <c r="P1000" s="317"/>
      <c r="Q1000" s="317"/>
      <c r="R1000" s="317"/>
      <c r="S1000" s="317"/>
      <c r="T1000" s="317"/>
      <c r="U1000" s="317"/>
      <c r="V1000" s="317"/>
      <c r="W1000" s="317"/>
      <c r="X1000" s="317"/>
      <c r="Y1000" s="317"/>
      <c r="Z1000" s="317"/>
    </row>
  </sheetData>
  <mergeCells count="3">
    <mergeCell ref="A1:G1"/>
    <mergeCell ref="A2:H2"/>
    <mergeCell ref="C6:C8"/>
  </mergeCells>
  <pageMargins left="0.75" right="0.75" top="1" bottom="1"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49EDD"/>
  </sheetPr>
  <dimension ref="A1:Z1210"/>
  <sheetViews>
    <sheetView workbookViewId="0"/>
  </sheetViews>
  <sheetFormatPr baseColWidth="10" defaultColWidth="11.1640625" defaultRowHeight="15" customHeight="1" x14ac:dyDescent="0.2"/>
  <cols>
    <col min="1" max="1" width="11" customWidth="1"/>
    <col min="2" max="2" width="44.5" customWidth="1"/>
    <col min="3" max="3" width="73.6640625" customWidth="1"/>
    <col min="4" max="4" width="29.5" customWidth="1"/>
    <col min="5" max="5" width="23.83203125" customWidth="1"/>
    <col min="6" max="6" width="22.33203125" customWidth="1"/>
    <col min="7" max="26" width="11" customWidth="1"/>
  </cols>
  <sheetData>
    <row r="1" spans="1:26" ht="16.5" customHeight="1" x14ac:dyDescent="0.2">
      <c r="A1" s="764" t="s">
        <v>615</v>
      </c>
      <c r="B1" s="722"/>
      <c r="C1" s="722"/>
      <c r="D1" s="723"/>
      <c r="E1" s="268" t="s">
        <v>616</v>
      </c>
      <c r="F1" s="86"/>
      <c r="G1" s="86"/>
      <c r="H1" s="86"/>
      <c r="I1" s="86"/>
      <c r="J1" s="86"/>
      <c r="K1" s="86"/>
      <c r="L1" s="86"/>
      <c r="M1" s="86"/>
      <c r="N1" s="86"/>
      <c r="O1" s="86"/>
      <c r="P1" s="86"/>
      <c r="Q1" s="86"/>
      <c r="R1" s="86"/>
      <c r="S1" s="86"/>
      <c r="T1" s="86"/>
      <c r="U1" s="86"/>
      <c r="V1" s="86"/>
      <c r="W1" s="86"/>
      <c r="X1" s="86"/>
      <c r="Y1" s="86"/>
      <c r="Z1" s="86"/>
    </row>
    <row r="2" spans="1:26" ht="18" x14ac:dyDescent="0.2">
      <c r="A2" s="342" t="s">
        <v>3</v>
      </c>
      <c r="B2" s="342" t="s">
        <v>617</v>
      </c>
      <c r="C2" s="342" t="s">
        <v>618</v>
      </c>
      <c r="D2" s="342" t="s">
        <v>432</v>
      </c>
    </row>
    <row r="3" spans="1:26" ht="18" x14ac:dyDescent="0.2">
      <c r="A3" s="343" t="s">
        <v>619</v>
      </c>
      <c r="B3" s="344" t="s">
        <v>620</v>
      </c>
      <c r="C3" s="344"/>
      <c r="D3" s="344"/>
    </row>
    <row r="4" spans="1:26" ht="18" x14ac:dyDescent="0.2">
      <c r="A4" s="345" t="s">
        <v>22</v>
      </c>
      <c r="B4" s="346" t="s">
        <v>434</v>
      </c>
      <c r="C4" s="346"/>
      <c r="D4" s="346"/>
    </row>
    <row r="5" spans="1:26" ht="18" x14ac:dyDescent="0.2">
      <c r="A5" s="275">
        <v>1</v>
      </c>
      <c r="B5" s="347" t="s">
        <v>621</v>
      </c>
      <c r="C5" s="348"/>
      <c r="D5" s="348"/>
    </row>
    <row r="6" spans="1:26" ht="36" x14ac:dyDescent="0.2">
      <c r="A6" s="275" t="s">
        <v>622</v>
      </c>
      <c r="B6" s="349"/>
      <c r="C6" s="349" t="s">
        <v>623</v>
      </c>
      <c r="D6" s="268" t="s">
        <v>616</v>
      </c>
    </row>
    <row r="7" spans="1:26" ht="36" x14ac:dyDescent="0.2">
      <c r="A7" s="275" t="s">
        <v>622</v>
      </c>
      <c r="B7" s="349"/>
      <c r="C7" s="349" t="s">
        <v>624</v>
      </c>
      <c r="D7" s="268" t="s">
        <v>625</v>
      </c>
    </row>
    <row r="8" spans="1:26" ht="36" x14ac:dyDescent="0.2">
      <c r="A8" s="275" t="s">
        <v>622</v>
      </c>
      <c r="B8" s="349"/>
      <c r="C8" s="349" t="s">
        <v>626</v>
      </c>
      <c r="D8" s="268" t="s">
        <v>625</v>
      </c>
    </row>
    <row r="9" spans="1:26" ht="36" x14ac:dyDescent="0.2">
      <c r="A9" s="275" t="s">
        <v>622</v>
      </c>
      <c r="B9" s="349"/>
      <c r="C9" s="349" t="s">
        <v>627</v>
      </c>
      <c r="D9" s="268" t="s">
        <v>628</v>
      </c>
    </row>
    <row r="10" spans="1:26" ht="36" x14ac:dyDescent="0.2">
      <c r="A10" s="275" t="s">
        <v>622</v>
      </c>
      <c r="B10" s="349"/>
      <c r="C10" s="349" t="s">
        <v>629</v>
      </c>
      <c r="D10" s="268" t="s">
        <v>628</v>
      </c>
    </row>
    <row r="11" spans="1:26" ht="36" x14ac:dyDescent="0.2">
      <c r="A11" s="275" t="s">
        <v>622</v>
      </c>
      <c r="B11" s="349"/>
      <c r="C11" s="349" t="s">
        <v>630</v>
      </c>
      <c r="D11" s="268" t="s">
        <v>625</v>
      </c>
    </row>
    <row r="12" spans="1:26" ht="36" x14ac:dyDescent="0.2">
      <c r="A12" s="275" t="s">
        <v>622</v>
      </c>
      <c r="B12" s="349"/>
      <c r="C12" s="349" t="s">
        <v>631</v>
      </c>
      <c r="D12" s="268" t="s">
        <v>625</v>
      </c>
    </row>
    <row r="13" spans="1:26" ht="36" x14ac:dyDescent="0.2">
      <c r="A13" s="275" t="s">
        <v>622</v>
      </c>
      <c r="B13" s="349"/>
      <c r="C13" s="349" t="s">
        <v>632</v>
      </c>
      <c r="D13" s="268" t="s">
        <v>625</v>
      </c>
    </row>
    <row r="14" spans="1:26" ht="36" x14ac:dyDescent="0.2">
      <c r="A14" s="275" t="s">
        <v>622</v>
      </c>
      <c r="B14" s="349"/>
      <c r="C14" s="349" t="s">
        <v>633</v>
      </c>
      <c r="D14" s="268" t="s">
        <v>625</v>
      </c>
    </row>
    <row r="15" spans="1:26" ht="36" x14ac:dyDescent="0.2">
      <c r="A15" s="275" t="s">
        <v>622</v>
      </c>
      <c r="B15" s="349"/>
      <c r="C15" s="349" t="s">
        <v>634</v>
      </c>
      <c r="D15" s="268" t="s">
        <v>625</v>
      </c>
    </row>
    <row r="16" spans="1:26" ht="18" x14ac:dyDescent="0.2">
      <c r="A16" s="275">
        <v>2</v>
      </c>
      <c r="B16" s="347" t="s">
        <v>635</v>
      </c>
      <c r="C16" s="348"/>
      <c r="D16" s="348"/>
    </row>
    <row r="17" spans="1:4" ht="36" x14ac:dyDescent="0.2">
      <c r="A17" s="275"/>
      <c r="B17" s="349"/>
      <c r="C17" s="350" t="s">
        <v>636</v>
      </c>
      <c r="D17" s="268" t="s">
        <v>625</v>
      </c>
    </row>
    <row r="18" spans="1:4" ht="36" x14ac:dyDescent="0.2">
      <c r="A18" s="275" t="s">
        <v>622</v>
      </c>
      <c r="B18" s="349"/>
      <c r="C18" s="349" t="s">
        <v>637</v>
      </c>
      <c r="D18" s="268" t="s">
        <v>625</v>
      </c>
    </row>
    <row r="19" spans="1:4" ht="36" x14ac:dyDescent="0.2">
      <c r="A19" s="275" t="s">
        <v>622</v>
      </c>
      <c r="B19" s="349"/>
      <c r="C19" s="349" t="s">
        <v>638</v>
      </c>
      <c r="D19" s="268" t="s">
        <v>625</v>
      </c>
    </row>
    <row r="20" spans="1:4" ht="36" x14ac:dyDescent="0.2">
      <c r="A20" s="275" t="s">
        <v>622</v>
      </c>
      <c r="B20" s="349"/>
      <c r="C20" s="349" t="s">
        <v>639</v>
      </c>
      <c r="D20" s="268" t="s">
        <v>616</v>
      </c>
    </row>
    <row r="21" spans="1:4" ht="36" x14ac:dyDescent="0.2">
      <c r="A21" s="275" t="s">
        <v>622</v>
      </c>
      <c r="B21" s="349"/>
      <c r="C21" s="349" t="s">
        <v>640</v>
      </c>
      <c r="D21" s="268" t="s">
        <v>625</v>
      </c>
    </row>
    <row r="22" spans="1:4" ht="36" x14ac:dyDescent="0.2">
      <c r="A22" s="275" t="s">
        <v>622</v>
      </c>
      <c r="B22" s="349"/>
      <c r="C22" s="349" t="s">
        <v>641</v>
      </c>
      <c r="D22" s="268" t="s">
        <v>625</v>
      </c>
    </row>
    <row r="23" spans="1:4" ht="36" x14ac:dyDescent="0.2">
      <c r="A23" s="275" t="s">
        <v>622</v>
      </c>
      <c r="B23" s="349"/>
      <c r="C23" s="349" t="s">
        <v>642</v>
      </c>
      <c r="D23" s="268" t="s">
        <v>625</v>
      </c>
    </row>
    <row r="24" spans="1:4" ht="18" x14ac:dyDescent="0.2">
      <c r="A24" s="275">
        <v>3</v>
      </c>
      <c r="B24" s="347" t="s">
        <v>643</v>
      </c>
      <c r="C24" s="348"/>
      <c r="D24" s="348"/>
    </row>
    <row r="25" spans="1:4" ht="36" x14ac:dyDescent="0.2">
      <c r="A25" s="275"/>
      <c r="B25" s="349"/>
      <c r="C25" s="350" t="s">
        <v>644</v>
      </c>
      <c r="D25" s="268" t="s">
        <v>625</v>
      </c>
    </row>
    <row r="26" spans="1:4" ht="36" x14ac:dyDescent="0.2">
      <c r="A26" s="275" t="s">
        <v>622</v>
      </c>
      <c r="B26" s="349"/>
      <c r="C26" s="349" t="s">
        <v>645</v>
      </c>
      <c r="D26" s="268" t="s">
        <v>625</v>
      </c>
    </row>
    <row r="27" spans="1:4" ht="36" x14ac:dyDescent="0.2">
      <c r="A27" s="275" t="s">
        <v>622</v>
      </c>
      <c r="B27" s="349"/>
      <c r="C27" s="349" t="s">
        <v>646</v>
      </c>
      <c r="D27" s="268" t="s">
        <v>625</v>
      </c>
    </row>
    <row r="28" spans="1:4" ht="36" x14ac:dyDescent="0.2">
      <c r="A28" s="275" t="s">
        <v>622</v>
      </c>
      <c r="B28" s="349"/>
      <c r="C28" s="349" t="s">
        <v>647</v>
      </c>
      <c r="D28" s="268" t="s">
        <v>625</v>
      </c>
    </row>
    <row r="29" spans="1:4" ht="36" x14ac:dyDescent="0.2">
      <c r="A29" s="275" t="s">
        <v>622</v>
      </c>
      <c r="B29" s="349"/>
      <c r="C29" s="349" t="s">
        <v>648</v>
      </c>
      <c r="D29" s="268" t="s">
        <v>628</v>
      </c>
    </row>
    <row r="30" spans="1:4" ht="36" x14ac:dyDescent="0.2">
      <c r="A30" s="275" t="s">
        <v>622</v>
      </c>
      <c r="B30" s="349"/>
      <c r="C30" s="349" t="s">
        <v>649</v>
      </c>
      <c r="D30" s="268" t="s">
        <v>625</v>
      </c>
    </row>
    <row r="31" spans="1:4" ht="36" x14ac:dyDescent="0.2">
      <c r="A31" s="275" t="s">
        <v>622</v>
      </c>
      <c r="B31" s="349"/>
      <c r="C31" s="349" t="s">
        <v>650</v>
      </c>
      <c r="D31" s="268" t="s">
        <v>625</v>
      </c>
    </row>
    <row r="32" spans="1:4" ht="36" x14ac:dyDescent="0.2">
      <c r="A32" s="275" t="s">
        <v>622</v>
      </c>
      <c r="B32" s="349"/>
      <c r="C32" s="349" t="s">
        <v>651</v>
      </c>
      <c r="D32" s="268" t="s">
        <v>625</v>
      </c>
    </row>
    <row r="33" spans="1:4" ht="18" x14ac:dyDescent="0.2">
      <c r="A33" s="275">
        <v>4</v>
      </c>
      <c r="B33" s="347" t="s">
        <v>652</v>
      </c>
      <c r="C33" s="348"/>
      <c r="D33" s="348"/>
    </row>
    <row r="34" spans="1:4" ht="36" x14ac:dyDescent="0.2">
      <c r="A34" s="275"/>
      <c r="B34" s="349"/>
      <c r="C34" s="350" t="s">
        <v>653</v>
      </c>
      <c r="D34" s="268" t="s">
        <v>625</v>
      </c>
    </row>
    <row r="35" spans="1:4" ht="19" x14ac:dyDescent="0.2">
      <c r="A35" s="275" t="s">
        <v>622</v>
      </c>
      <c r="B35" s="349"/>
      <c r="C35" s="349" t="s">
        <v>654</v>
      </c>
      <c r="D35" s="268" t="s">
        <v>616</v>
      </c>
    </row>
    <row r="36" spans="1:4" ht="36" x14ac:dyDescent="0.2">
      <c r="A36" s="275" t="s">
        <v>622</v>
      </c>
      <c r="B36" s="349"/>
      <c r="C36" s="349" t="s">
        <v>655</v>
      </c>
      <c r="D36" s="268" t="s">
        <v>625</v>
      </c>
    </row>
    <row r="37" spans="1:4" ht="36" x14ac:dyDescent="0.2">
      <c r="A37" s="275" t="s">
        <v>622</v>
      </c>
      <c r="B37" s="349"/>
      <c r="C37" s="349" t="s">
        <v>656</v>
      </c>
      <c r="D37" s="268" t="s">
        <v>625</v>
      </c>
    </row>
    <row r="38" spans="1:4" ht="36" x14ac:dyDescent="0.2">
      <c r="A38" s="275" t="s">
        <v>622</v>
      </c>
      <c r="B38" s="349"/>
      <c r="C38" s="349" t="s">
        <v>657</v>
      </c>
      <c r="D38" s="268" t="s">
        <v>625</v>
      </c>
    </row>
    <row r="39" spans="1:4" ht="36" x14ac:dyDescent="0.2">
      <c r="A39" s="275" t="s">
        <v>622</v>
      </c>
      <c r="B39" s="349"/>
      <c r="C39" s="349" t="s">
        <v>658</v>
      </c>
      <c r="D39" s="268" t="s">
        <v>625</v>
      </c>
    </row>
    <row r="40" spans="1:4" ht="19" x14ac:dyDescent="0.2">
      <c r="A40" s="275" t="s">
        <v>622</v>
      </c>
      <c r="B40" s="349"/>
      <c r="C40" s="349" t="s">
        <v>659</v>
      </c>
      <c r="D40" s="268" t="s">
        <v>625</v>
      </c>
    </row>
    <row r="41" spans="1:4" ht="18" x14ac:dyDescent="0.2">
      <c r="A41" s="275">
        <v>5</v>
      </c>
      <c r="B41" s="347" t="s">
        <v>660</v>
      </c>
      <c r="C41" s="348"/>
      <c r="D41" s="348"/>
    </row>
    <row r="42" spans="1:4" ht="36" x14ac:dyDescent="0.2">
      <c r="A42" s="275" t="s">
        <v>622</v>
      </c>
      <c r="B42" s="349"/>
      <c r="C42" s="350" t="s">
        <v>661</v>
      </c>
      <c r="D42" s="268" t="s">
        <v>616</v>
      </c>
    </row>
    <row r="43" spans="1:4" ht="36" x14ac:dyDescent="0.2">
      <c r="A43" s="275" t="s">
        <v>622</v>
      </c>
      <c r="B43" s="349"/>
      <c r="C43" s="349" t="s">
        <v>662</v>
      </c>
      <c r="D43" s="268" t="s">
        <v>628</v>
      </c>
    </row>
    <row r="44" spans="1:4" ht="18" x14ac:dyDescent="0.2">
      <c r="A44" s="275">
        <v>6</v>
      </c>
      <c r="B44" s="347" t="s">
        <v>663</v>
      </c>
      <c r="C44" s="348"/>
      <c r="D44" s="348"/>
    </row>
    <row r="45" spans="1:4" ht="36" x14ac:dyDescent="0.2">
      <c r="A45" s="275" t="s">
        <v>622</v>
      </c>
      <c r="B45" s="349"/>
      <c r="C45" s="349" t="s">
        <v>664</v>
      </c>
      <c r="D45" s="268" t="s">
        <v>616</v>
      </c>
    </row>
    <row r="46" spans="1:4" ht="36" x14ac:dyDescent="0.2">
      <c r="A46" s="275" t="s">
        <v>622</v>
      </c>
      <c r="B46" s="349"/>
      <c r="C46" s="349" t="s">
        <v>665</v>
      </c>
      <c r="D46" s="268" t="s">
        <v>616</v>
      </c>
    </row>
    <row r="47" spans="1:4" ht="36" x14ac:dyDescent="0.2">
      <c r="A47" s="275" t="s">
        <v>622</v>
      </c>
      <c r="B47" s="349"/>
      <c r="C47" s="349" t="s">
        <v>666</v>
      </c>
      <c r="D47" s="268" t="s">
        <v>625</v>
      </c>
    </row>
    <row r="48" spans="1:4" ht="36" x14ac:dyDescent="0.2">
      <c r="A48" s="275" t="s">
        <v>622</v>
      </c>
      <c r="B48" s="349"/>
      <c r="C48" s="349" t="s">
        <v>667</v>
      </c>
      <c r="D48" s="268" t="s">
        <v>625</v>
      </c>
    </row>
    <row r="49" spans="1:4" ht="36" x14ac:dyDescent="0.2">
      <c r="A49" s="275" t="s">
        <v>622</v>
      </c>
      <c r="B49" s="349"/>
      <c r="C49" s="349" t="s">
        <v>668</v>
      </c>
      <c r="D49" s="268" t="s">
        <v>625</v>
      </c>
    </row>
    <row r="50" spans="1:4" ht="36" x14ac:dyDescent="0.2">
      <c r="A50" s="275" t="s">
        <v>622</v>
      </c>
      <c r="B50" s="349"/>
      <c r="C50" s="349" t="s">
        <v>669</v>
      </c>
      <c r="D50" s="268" t="s">
        <v>625</v>
      </c>
    </row>
    <row r="51" spans="1:4" ht="36" x14ac:dyDescent="0.2">
      <c r="A51" s="275"/>
      <c r="B51" s="349"/>
      <c r="C51" s="349" t="s">
        <v>670</v>
      </c>
      <c r="D51" s="268" t="s">
        <v>625</v>
      </c>
    </row>
    <row r="52" spans="1:4" ht="18" x14ac:dyDescent="0.2">
      <c r="A52" s="345" t="s">
        <v>40</v>
      </c>
      <c r="B52" s="351" t="s">
        <v>671</v>
      </c>
      <c r="C52" s="351"/>
      <c r="D52" s="351"/>
    </row>
    <row r="53" spans="1:4" ht="18" x14ac:dyDescent="0.2">
      <c r="A53" s="275">
        <v>7</v>
      </c>
      <c r="B53" s="347" t="s">
        <v>672</v>
      </c>
      <c r="C53" s="348"/>
      <c r="D53" s="348"/>
    </row>
    <row r="54" spans="1:4" ht="36" x14ac:dyDescent="0.2">
      <c r="A54" s="275"/>
      <c r="B54" s="349"/>
      <c r="C54" s="350" t="s">
        <v>673</v>
      </c>
      <c r="D54" s="268" t="s">
        <v>625</v>
      </c>
    </row>
    <row r="55" spans="1:4" ht="36" x14ac:dyDescent="0.2">
      <c r="A55" s="275" t="s">
        <v>622</v>
      </c>
      <c r="B55" s="349"/>
      <c r="C55" s="350" t="s">
        <v>674</v>
      </c>
      <c r="D55" s="268" t="s">
        <v>625</v>
      </c>
    </row>
    <row r="56" spans="1:4" ht="36" x14ac:dyDescent="0.2">
      <c r="A56" s="275" t="s">
        <v>622</v>
      </c>
      <c r="B56" s="349"/>
      <c r="C56" s="349" t="s">
        <v>675</v>
      </c>
      <c r="D56" s="268" t="s">
        <v>625</v>
      </c>
    </row>
    <row r="57" spans="1:4" ht="36" x14ac:dyDescent="0.2">
      <c r="A57" s="275" t="s">
        <v>622</v>
      </c>
      <c r="B57" s="349"/>
      <c r="C57" s="349" t="s">
        <v>676</v>
      </c>
      <c r="D57" s="268" t="s">
        <v>625</v>
      </c>
    </row>
    <row r="58" spans="1:4" ht="36" x14ac:dyDescent="0.2">
      <c r="A58" s="275" t="s">
        <v>622</v>
      </c>
      <c r="B58" s="349"/>
      <c r="C58" s="349" t="s">
        <v>677</v>
      </c>
      <c r="D58" s="268" t="s">
        <v>625</v>
      </c>
    </row>
    <row r="59" spans="1:4" ht="36" x14ac:dyDescent="0.2">
      <c r="A59" s="275" t="s">
        <v>622</v>
      </c>
      <c r="B59" s="349"/>
      <c r="C59" s="349" t="s">
        <v>678</v>
      </c>
      <c r="D59" s="268" t="s">
        <v>625</v>
      </c>
    </row>
    <row r="60" spans="1:4" ht="36" x14ac:dyDescent="0.2">
      <c r="A60" s="275" t="s">
        <v>622</v>
      </c>
      <c r="B60" s="349"/>
      <c r="C60" s="349" t="s">
        <v>679</v>
      </c>
      <c r="D60" s="268" t="s">
        <v>625</v>
      </c>
    </row>
    <row r="61" spans="1:4" ht="36" x14ac:dyDescent="0.2">
      <c r="A61" s="275" t="s">
        <v>622</v>
      </c>
      <c r="B61" s="349"/>
      <c r="C61" s="349" t="s">
        <v>680</v>
      </c>
      <c r="D61" s="268" t="s">
        <v>625</v>
      </c>
    </row>
    <row r="62" spans="1:4" ht="18" x14ac:dyDescent="0.2">
      <c r="A62" s="275">
        <v>8</v>
      </c>
      <c r="B62" s="347" t="s">
        <v>681</v>
      </c>
      <c r="C62" s="348"/>
      <c r="D62" s="348"/>
    </row>
    <row r="63" spans="1:4" ht="36" x14ac:dyDescent="0.2">
      <c r="A63" s="275" t="s">
        <v>622</v>
      </c>
      <c r="B63" s="349"/>
      <c r="C63" s="349" t="s">
        <v>682</v>
      </c>
      <c r="D63" s="268" t="s">
        <v>616</v>
      </c>
    </row>
    <row r="64" spans="1:4" ht="36" x14ac:dyDescent="0.2">
      <c r="A64" s="275" t="s">
        <v>622</v>
      </c>
      <c r="B64" s="349"/>
      <c r="C64" s="349" t="s">
        <v>683</v>
      </c>
      <c r="D64" s="268" t="s">
        <v>625</v>
      </c>
    </row>
    <row r="65" spans="1:4" ht="36" x14ac:dyDescent="0.2">
      <c r="A65" s="275" t="s">
        <v>622</v>
      </c>
      <c r="B65" s="349"/>
      <c r="C65" s="349" t="s">
        <v>684</v>
      </c>
      <c r="D65" s="268" t="s">
        <v>625</v>
      </c>
    </row>
    <row r="66" spans="1:4" ht="36" x14ac:dyDescent="0.2">
      <c r="A66" s="275" t="s">
        <v>622</v>
      </c>
      <c r="B66" s="349"/>
      <c r="C66" s="349" t="s">
        <v>685</v>
      </c>
      <c r="D66" s="268" t="s">
        <v>625</v>
      </c>
    </row>
    <row r="67" spans="1:4" ht="36" x14ac:dyDescent="0.2">
      <c r="A67" s="275" t="s">
        <v>622</v>
      </c>
      <c r="B67" s="349"/>
      <c r="C67" s="349" t="s">
        <v>686</v>
      </c>
      <c r="D67" s="268" t="s">
        <v>625</v>
      </c>
    </row>
    <row r="68" spans="1:4" ht="18" x14ac:dyDescent="0.2">
      <c r="A68" s="275">
        <v>9</v>
      </c>
      <c r="B68" s="347" t="s">
        <v>687</v>
      </c>
      <c r="C68" s="348"/>
      <c r="D68" s="348"/>
    </row>
    <row r="69" spans="1:4" ht="36" x14ac:dyDescent="0.2">
      <c r="A69" s="275"/>
      <c r="B69" s="349"/>
      <c r="C69" s="350" t="s">
        <v>688</v>
      </c>
      <c r="D69" s="268" t="s">
        <v>625</v>
      </c>
    </row>
    <row r="70" spans="1:4" ht="36" x14ac:dyDescent="0.2">
      <c r="A70" s="275" t="s">
        <v>622</v>
      </c>
      <c r="B70" s="349"/>
      <c r="C70" s="350" t="s">
        <v>689</v>
      </c>
      <c r="D70" s="268" t="s">
        <v>625</v>
      </c>
    </row>
    <row r="71" spans="1:4" ht="36" x14ac:dyDescent="0.2">
      <c r="A71" s="275" t="s">
        <v>622</v>
      </c>
      <c r="B71" s="349"/>
      <c r="C71" s="349" t="s">
        <v>690</v>
      </c>
      <c r="D71" s="268" t="s">
        <v>625</v>
      </c>
    </row>
    <row r="72" spans="1:4" ht="36" x14ac:dyDescent="0.2">
      <c r="A72" s="275" t="s">
        <v>622</v>
      </c>
      <c r="B72" s="349"/>
      <c r="C72" s="349" t="s">
        <v>691</v>
      </c>
      <c r="D72" s="268" t="s">
        <v>625</v>
      </c>
    </row>
    <row r="73" spans="1:4" ht="36" x14ac:dyDescent="0.2">
      <c r="A73" s="275" t="s">
        <v>622</v>
      </c>
      <c r="B73" s="349"/>
      <c r="C73" s="349" t="s">
        <v>692</v>
      </c>
      <c r="D73" s="268" t="s">
        <v>625</v>
      </c>
    </row>
    <row r="74" spans="1:4" ht="36" x14ac:dyDescent="0.2">
      <c r="A74" s="275" t="s">
        <v>622</v>
      </c>
      <c r="B74" s="349"/>
      <c r="C74" s="349" t="s">
        <v>693</v>
      </c>
      <c r="D74" s="268" t="s">
        <v>625</v>
      </c>
    </row>
    <row r="75" spans="1:4" ht="36" x14ac:dyDescent="0.2">
      <c r="A75" s="275" t="s">
        <v>622</v>
      </c>
      <c r="B75" s="349"/>
      <c r="C75" s="349" t="s">
        <v>694</v>
      </c>
      <c r="D75" s="268" t="s">
        <v>625</v>
      </c>
    </row>
    <row r="76" spans="1:4" ht="36" x14ac:dyDescent="0.2">
      <c r="A76" s="275" t="s">
        <v>622</v>
      </c>
      <c r="B76" s="349"/>
      <c r="C76" s="349" t="s">
        <v>695</v>
      </c>
      <c r="D76" s="268" t="s">
        <v>625</v>
      </c>
    </row>
    <row r="77" spans="1:4" ht="18" x14ac:dyDescent="0.2">
      <c r="A77" s="352">
        <v>10</v>
      </c>
      <c r="B77" s="353" t="s">
        <v>696</v>
      </c>
      <c r="C77" s="354"/>
      <c r="D77" s="354"/>
    </row>
    <row r="78" spans="1:4" ht="36" x14ac:dyDescent="0.2">
      <c r="A78" s="352"/>
      <c r="B78" s="139"/>
      <c r="C78" s="355" t="s">
        <v>697</v>
      </c>
      <c r="D78" s="268" t="s">
        <v>625</v>
      </c>
    </row>
    <row r="79" spans="1:4" ht="36" x14ac:dyDescent="0.2">
      <c r="A79" s="352" t="s">
        <v>622</v>
      </c>
      <c r="B79" s="139"/>
      <c r="C79" s="355" t="s">
        <v>698</v>
      </c>
      <c r="D79" s="268" t="s">
        <v>625</v>
      </c>
    </row>
    <row r="80" spans="1:4" ht="36" x14ac:dyDescent="0.2">
      <c r="A80" s="352" t="s">
        <v>622</v>
      </c>
      <c r="B80" s="139"/>
      <c r="C80" s="139" t="s">
        <v>699</v>
      </c>
      <c r="D80" s="268" t="s">
        <v>625</v>
      </c>
    </row>
    <row r="81" spans="1:4" ht="36" x14ac:dyDescent="0.2">
      <c r="A81" s="352" t="s">
        <v>622</v>
      </c>
      <c r="B81" s="139"/>
      <c r="C81" s="139" t="s">
        <v>700</v>
      </c>
      <c r="D81" s="268" t="s">
        <v>625</v>
      </c>
    </row>
    <row r="82" spans="1:4" ht="36" x14ac:dyDescent="0.2">
      <c r="A82" s="352" t="s">
        <v>622</v>
      </c>
      <c r="B82" s="139"/>
      <c r="C82" s="139" t="s">
        <v>701</v>
      </c>
      <c r="D82" s="268" t="s">
        <v>625</v>
      </c>
    </row>
    <row r="83" spans="1:4" ht="36" x14ac:dyDescent="0.2">
      <c r="A83" s="352" t="s">
        <v>622</v>
      </c>
      <c r="B83" s="139"/>
      <c r="C83" s="139" t="s">
        <v>702</v>
      </c>
      <c r="D83" s="268" t="s">
        <v>625</v>
      </c>
    </row>
    <row r="84" spans="1:4" ht="36" x14ac:dyDescent="0.2">
      <c r="A84" s="352" t="s">
        <v>622</v>
      </c>
      <c r="B84" s="139"/>
      <c r="C84" s="139" t="s">
        <v>703</v>
      </c>
      <c r="D84" s="268" t="s">
        <v>625</v>
      </c>
    </row>
    <row r="85" spans="1:4" ht="36" x14ac:dyDescent="0.2">
      <c r="A85" s="352" t="s">
        <v>622</v>
      </c>
      <c r="B85" s="139"/>
      <c r="C85" s="139" t="s">
        <v>704</v>
      </c>
      <c r="D85" s="268" t="s">
        <v>625</v>
      </c>
    </row>
    <row r="86" spans="1:4" ht="18" x14ac:dyDescent="0.2">
      <c r="A86" s="345" t="s">
        <v>50</v>
      </c>
      <c r="B86" s="351" t="s">
        <v>705</v>
      </c>
      <c r="C86" s="351"/>
      <c r="D86" s="351"/>
    </row>
    <row r="87" spans="1:4" ht="18" x14ac:dyDescent="0.2">
      <c r="A87" s="275">
        <v>11</v>
      </c>
      <c r="B87" s="347" t="s">
        <v>706</v>
      </c>
      <c r="C87" s="348"/>
      <c r="D87" s="348"/>
    </row>
    <row r="88" spans="1:4" ht="36" x14ac:dyDescent="0.2">
      <c r="A88" s="275"/>
      <c r="B88" s="349"/>
      <c r="C88" s="350" t="s">
        <v>707</v>
      </c>
      <c r="D88" s="268" t="s">
        <v>625</v>
      </c>
    </row>
    <row r="89" spans="1:4" ht="36" x14ac:dyDescent="0.2">
      <c r="A89" s="275" t="s">
        <v>622</v>
      </c>
      <c r="B89" s="349"/>
      <c r="C89" s="349" t="s">
        <v>708</v>
      </c>
      <c r="D89" s="268" t="s">
        <v>616</v>
      </c>
    </row>
    <row r="90" spans="1:4" ht="36" x14ac:dyDescent="0.2">
      <c r="A90" s="275" t="s">
        <v>622</v>
      </c>
      <c r="B90" s="349"/>
      <c r="C90" s="349" t="s">
        <v>709</v>
      </c>
      <c r="D90" s="268" t="s">
        <v>625</v>
      </c>
    </row>
    <row r="91" spans="1:4" ht="36" x14ac:dyDescent="0.2">
      <c r="A91" s="275" t="s">
        <v>622</v>
      </c>
      <c r="B91" s="349"/>
      <c r="C91" s="349" t="s">
        <v>710</v>
      </c>
      <c r="D91" s="268" t="s">
        <v>625</v>
      </c>
    </row>
    <row r="92" spans="1:4" ht="36" x14ac:dyDescent="0.2">
      <c r="A92" s="275" t="s">
        <v>622</v>
      </c>
      <c r="B92" s="349"/>
      <c r="C92" s="349" t="s">
        <v>711</v>
      </c>
      <c r="D92" s="268" t="s">
        <v>625</v>
      </c>
    </row>
    <row r="93" spans="1:4" ht="36" x14ac:dyDescent="0.2">
      <c r="A93" s="275" t="s">
        <v>622</v>
      </c>
      <c r="B93" s="349"/>
      <c r="C93" s="349" t="s">
        <v>712</v>
      </c>
      <c r="D93" s="268" t="s">
        <v>625</v>
      </c>
    </row>
    <row r="94" spans="1:4" ht="36" x14ac:dyDescent="0.2">
      <c r="A94" s="275" t="s">
        <v>622</v>
      </c>
      <c r="B94" s="349"/>
      <c r="C94" s="349" t="s">
        <v>713</v>
      </c>
      <c r="D94" s="268" t="s">
        <v>625</v>
      </c>
    </row>
    <row r="95" spans="1:4" ht="18" x14ac:dyDescent="0.2">
      <c r="A95" s="275">
        <v>12</v>
      </c>
      <c r="B95" s="347" t="s">
        <v>714</v>
      </c>
      <c r="C95" s="348"/>
      <c r="D95" s="348"/>
    </row>
    <row r="96" spans="1:4" ht="36" x14ac:dyDescent="0.2">
      <c r="A96" s="275"/>
      <c r="B96" s="349"/>
      <c r="C96" s="350" t="s">
        <v>715</v>
      </c>
      <c r="D96" s="268" t="s">
        <v>625</v>
      </c>
    </row>
    <row r="97" spans="1:4" ht="36" x14ac:dyDescent="0.2">
      <c r="A97" s="275" t="s">
        <v>622</v>
      </c>
      <c r="B97" s="349"/>
      <c r="C97" s="349" t="s">
        <v>716</v>
      </c>
      <c r="D97" s="268" t="s">
        <v>616</v>
      </c>
    </row>
    <row r="98" spans="1:4" ht="36" x14ac:dyDescent="0.2">
      <c r="A98" s="275" t="s">
        <v>622</v>
      </c>
      <c r="B98" s="349"/>
      <c r="C98" s="349" t="s">
        <v>717</v>
      </c>
      <c r="D98" s="268" t="s">
        <v>625</v>
      </c>
    </row>
    <row r="99" spans="1:4" ht="36" x14ac:dyDescent="0.2">
      <c r="A99" s="275" t="s">
        <v>622</v>
      </c>
      <c r="B99" s="349"/>
      <c r="C99" s="349" t="s">
        <v>718</v>
      </c>
      <c r="D99" s="268" t="s">
        <v>625</v>
      </c>
    </row>
    <row r="100" spans="1:4" ht="36" x14ac:dyDescent="0.2">
      <c r="A100" s="275" t="s">
        <v>622</v>
      </c>
      <c r="B100" s="349"/>
      <c r="C100" s="349" t="s">
        <v>719</v>
      </c>
      <c r="D100" s="268" t="s">
        <v>625</v>
      </c>
    </row>
    <row r="101" spans="1:4" ht="36" x14ac:dyDescent="0.2">
      <c r="A101" s="275" t="s">
        <v>622</v>
      </c>
      <c r="B101" s="349"/>
      <c r="C101" s="349" t="s">
        <v>720</v>
      </c>
      <c r="D101" s="268" t="s">
        <v>625</v>
      </c>
    </row>
    <row r="102" spans="1:4" ht="36" x14ac:dyDescent="0.2">
      <c r="A102" s="275" t="s">
        <v>622</v>
      </c>
      <c r="B102" s="349"/>
      <c r="C102" s="349" t="s">
        <v>721</v>
      </c>
      <c r="D102" s="268" t="s">
        <v>625</v>
      </c>
    </row>
    <row r="103" spans="1:4" ht="36" x14ac:dyDescent="0.2">
      <c r="A103" s="275" t="s">
        <v>622</v>
      </c>
      <c r="B103" s="349"/>
      <c r="C103" s="349" t="s">
        <v>722</v>
      </c>
      <c r="D103" s="268" t="s">
        <v>625</v>
      </c>
    </row>
    <row r="104" spans="1:4" ht="18" x14ac:dyDescent="0.2">
      <c r="A104" s="275">
        <v>13</v>
      </c>
      <c r="B104" s="347" t="s">
        <v>723</v>
      </c>
      <c r="C104" s="348"/>
      <c r="D104" s="348"/>
    </row>
    <row r="105" spans="1:4" ht="36" x14ac:dyDescent="0.2">
      <c r="A105" s="275"/>
      <c r="B105" s="349"/>
      <c r="C105" s="350" t="s">
        <v>724</v>
      </c>
      <c r="D105" s="268" t="s">
        <v>625</v>
      </c>
    </row>
    <row r="106" spans="1:4" ht="36" x14ac:dyDescent="0.2">
      <c r="A106" s="275" t="s">
        <v>622</v>
      </c>
      <c r="B106" s="349"/>
      <c r="C106" s="349" t="s">
        <v>725</v>
      </c>
      <c r="D106" s="268" t="s">
        <v>616</v>
      </c>
    </row>
    <row r="107" spans="1:4" ht="36" x14ac:dyDescent="0.2">
      <c r="A107" s="275" t="s">
        <v>622</v>
      </c>
      <c r="B107" s="349"/>
      <c r="C107" s="349" t="s">
        <v>726</v>
      </c>
      <c r="D107" s="268" t="s">
        <v>616</v>
      </c>
    </row>
    <row r="108" spans="1:4" ht="36" x14ac:dyDescent="0.2">
      <c r="A108" s="275" t="s">
        <v>622</v>
      </c>
      <c r="B108" s="349"/>
      <c r="C108" s="349" t="s">
        <v>727</v>
      </c>
      <c r="D108" s="268" t="s">
        <v>625</v>
      </c>
    </row>
    <row r="109" spans="1:4" ht="36" x14ac:dyDescent="0.2">
      <c r="A109" s="275" t="s">
        <v>622</v>
      </c>
      <c r="B109" s="349"/>
      <c r="C109" s="349" t="s">
        <v>728</v>
      </c>
      <c r="D109" s="268" t="s">
        <v>625</v>
      </c>
    </row>
    <row r="110" spans="1:4" ht="36" x14ac:dyDescent="0.2">
      <c r="A110" s="275" t="s">
        <v>622</v>
      </c>
      <c r="B110" s="349"/>
      <c r="C110" s="349" t="s">
        <v>729</v>
      </c>
      <c r="D110" s="268" t="s">
        <v>625</v>
      </c>
    </row>
    <row r="111" spans="1:4" ht="36" x14ac:dyDescent="0.2">
      <c r="A111" s="275" t="s">
        <v>622</v>
      </c>
      <c r="B111" s="349"/>
      <c r="C111" s="349" t="s">
        <v>730</v>
      </c>
      <c r="D111" s="268" t="s">
        <v>625</v>
      </c>
    </row>
    <row r="112" spans="1:4" ht="36" x14ac:dyDescent="0.2">
      <c r="A112" s="275" t="s">
        <v>622</v>
      </c>
      <c r="B112" s="349"/>
      <c r="C112" s="349" t="s">
        <v>731</v>
      </c>
      <c r="D112" s="268" t="s">
        <v>625</v>
      </c>
    </row>
    <row r="113" spans="1:4" ht="18" x14ac:dyDescent="0.2">
      <c r="A113" s="275">
        <v>14</v>
      </c>
      <c r="B113" s="347" t="s">
        <v>732</v>
      </c>
      <c r="C113" s="348"/>
      <c r="D113" s="348"/>
    </row>
    <row r="114" spans="1:4" ht="36" x14ac:dyDescent="0.2">
      <c r="A114" s="275"/>
      <c r="B114" s="349"/>
      <c r="C114" s="350" t="s">
        <v>733</v>
      </c>
      <c r="D114" s="268" t="s">
        <v>625</v>
      </c>
    </row>
    <row r="115" spans="1:4" ht="36" x14ac:dyDescent="0.2">
      <c r="A115" s="275" t="s">
        <v>622</v>
      </c>
      <c r="B115" s="349"/>
      <c r="C115" s="349" t="s">
        <v>734</v>
      </c>
      <c r="D115" s="268" t="s">
        <v>616</v>
      </c>
    </row>
    <row r="116" spans="1:4" ht="36" x14ac:dyDescent="0.2">
      <c r="A116" s="275" t="s">
        <v>622</v>
      </c>
      <c r="B116" s="349"/>
      <c r="C116" s="349" t="s">
        <v>735</v>
      </c>
      <c r="D116" s="268" t="s">
        <v>625</v>
      </c>
    </row>
    <row r="117" spans="1:4" ht="36" x14ac:dyDescent="0.2">
      <c r="A117" s="275" t="s">
        <v>622</v>
      </c>
      <c r="B117" s="349"/>
      <c r="C117" s="349" t="s">
        <v>736</v>
      </c>
      <c r="D117" s="268" t="s">
        <v>625</v>
      </c>
    </row>
    <row r="118" spans="1:4" ht="36" x14ac:dyDescent="0.2">
      <c r="A118" s="275" t="s">
        <v>622</v>
      </c>
      <c r="B118" s="349"/>
      <c r="C118" s="349" t="s">
        <v>737</v>
      </c>
      <c r="D118" s="268" t="s">
        <v>625</v>
      </c>
    </row>
    <row r="119" spans="1:4" ht="36" x14ac:dyDescent="0.2">
      <c r="A119" s="275" t="s">
        <v>622</v>
      </c>
      <c r="B119" s="349"/>
      <c r="C119" s="349" t="s">
        <v>738</v>
      </c>
      <c r="D119" s="268" t="s">
        <v>625</v>
      </c>
    </row>
    <row r="120" spans="1:4" ht="36" x14ac:dyDescent="0.2">
      <c r="A120" s="275" t="s">
        <v>622</v>
      </c>
      <c r="B120" s="349"/>
      <c r="C120" s="349" t="s">
        <v>739</v>
      </c>
      <c r="D120" s="268" t="s">
        <v>625</v>
      </c>
    </row>
    <row r="121" spans="1:4" ht="18" x14ac:dyDescent="0.2">
      <c r="A121" s="275">
        <v>15</v>
      </c>
      <c r="B121" s="347" t="s">
        <v>740</v>
      </c>
      <c r="C121" s="348"/>
      <c r="D121" s="348"/>
    </row>
    <row r="122" spans="1:4" ht="36" x14ac:dyDescent="0.2">
      <c r="A122" s="275" t="s">
        <v>622</v>
      </c>
      <c r="B122" s="349"/>
      <c r="C122" s="349" t="s">
        <v>741</v>
      </c>
      <c r="D122" s="268" t="s">
        <v>625</v>
      </c>
    </row>
    <row r="123" spans="1:4" ht="36" x14ac:dyDescent="0.2">
      <c r="A123" s="275" t="s">
        <v>622</v>
      </c>
      <c r="B123" s="349"/>
      <c r="C123" s="349" t="s">
        <v>742</v>
      </c>
      <c r="D123" s="268" t="s">
        <v>625</v>
      </c>
    </row>
    <row r="124" spans="1:4" ht="36" x14ac:dyDescent="0.2">
      <c r="A124" s="275" t="s">
        <v>622</v>
      </c>
      <c r="B124" s="349"/>
      <c r="C124" s="349" t="s">
        <v>743</v>
      </c>
      <c r="D124" s="268" t="s">
        <v>625</v>
      </c>
    </row>
    <row r="125" spans="1:4" ht="36" x14ac:dyDescent="0.2">
      <c r="A125" s="275" t="s">
        <v>622</v>
      </c>
      <c r="B125" s="349"/>
      <c r="C125" s="349" t="s">
        <v>744</v>
      </c>
      <c r="D125" s="268" t="s">
        <v>625</v>
      </c>
    </row>
    <row r="126" spans="1:4" ht="36" x14ac:dyDescent="0.2">
      <c r="A126" s="275" t="s">
        <v>622</v>
      </c>
      <c r="B126" s="349"/>
      <c r="C126" s="349" t="s">
        <v>745</v>
      </c>
      <c r="D126" s="268" t="s">
        <v>625</v>
      </c>
    </row>
    <row r="127" spans="1:4" ht="18" x14ac:dyDescent="0.2">
      <c r="A127" s="275">
        <v>16</v>
      </c>
      <c r="B127" s="347" t="s">
        <v>746</v>
      </c>
      <c r="C127" s="348"/>
      <c r="D127" s="348"/>
    </row>
    <row r="128" spans="1:4" ht="36" x14ac:dyDescent="0.2">
      <c r="A128" s="275" t="s">
        <v>622</v>
      </c>
      <c r="B128" s="349"/>
      <c r="C128" s="349" t="s">
        <v>747</v>
      </c>
      <c r="D128" s="268" t="s">
        <v>616</v>
      </c>
    </row>
    <row r="129" spans="1:4" ht="36" x14ac:dyDescent="0.2">
      <c r="A129" s="275" t="s">
        <v>622</v>
      </c>
      <c r="B129" s="349"/>
      <c r="C129" s="349" t="s">
        <v>748</v>
      </c>
      <c r="D129" s="268" t="s">
        <v>625</v>
      </c>
    </row>
    <row r="130" spans="1:4" ht="36" x14ac:dyDescent="0.2">
      <c r="A130" s="275" t="s">
        <v>622</v>
      </c>
      <c r="B130" s="349"/>
      <c r="C130" s="349" t="s">
        <v>749</v>
      </c>
      <c r="D130" s="268" t="s">
        <v>625</v>
      </c>
    </row>
    <row r="131" spans="1:4" ht="36" x14ac:dyDescent="0.2">
      <c r="A131" s="275" t="s">
        <v>622</v>
      </c>
      <c r="B131" s="349"/>
      <c r="C131" s="349" t="s">
        <v>750</v>
      </c>
      <c r="D131" s="268" t="s">
        <v>625</v>
      </c>
    </row>
    <row r="132" spans="1:4" ht="36" x14ac:dyDescent="0.2">
      <c r="A132" s="275" t="s">
        <v>622</v>
      </c>
      <c r="B132" s="349"/>
      <c r="C132" s="349" t="s">
        <v>751</v>
      </c>
      <c r="D132" s="268" t="s">
        <v>625</v>
      </c>
    </row>
    <row r="133" spans="1:4" ht="36" x14ac:dyDescent="0.2">
      <c r="A133" s="275" t="s">
        <v>622</v>
      </c>
      <c r="B133" s="349"/>
      <c r="C133" s="349" t="s">
        <v>752</v>
      </c>
      <c r="D133" s="268" t="s">
        <v>625</v>
      </c>
    </row>
    <row r="134" spans="1:4" ht="36" x14ac:dyDescent="0.2">
      <c r="A134" s="275"/>
      <c r="B134" s="349"/>
      <c r="C134" s="349" t="s">
        <v>753</v>
      </c>
      <c r="D134" s="268" t="s">
        <v>625</v>
      </c>
    </row>
    <row r="135" spans="1:4" ht="18" x14ac:dyDescent="0.2">
      <c r="A135" s="275">
        <v>17</v>
      </c>
      <c r="B135" s="347" t="s">
        <v>754</v>
      </c>
      <c r="C135" s="348"/>
      <c r="D135" s="348"/>
    </row>
    <row r="136" spans="1:4" ht="36" x14ac:dyDescent="0.2">
      <c r="A136" s="275" t="s">
        <v>622</v>
      </c>
      <c r="B136" s="349"/>
      <c r="C136" s="349" t="s">
        <v>755</v>
      </c>
      <c r="D136" s="268" t="s">
        <v>625</v>
      </c>
    </row>
    <row r="137" spans="1:4" ht="36" x14ac:dyDescent="0.2">
      <c r="A137" s="275" t="s">
        <v>622</v>
      </c>
      <c r="B137" s="349"/>
      <c r="C137" s="349" t="s">
        <v>756</v>
      </c>
      <c r="D137" s="268" t="s">
        <v>625</v>
      </c>
    </row>
    <row r="138" spans="1:4" ht="36" x14ac:dyDescent="0.2">
      <c r="A138" s="275" t="s">
        <v>622</v>
      </c>
      <c r="B138" s="349"/>
      <c r="C138" s="349" t="s">
        <v>757</v>
      </c>
      <c r="D138" s="268" t="s">
        <v>625</v>
      </c>
    </row>
    <row r="139" spans="1:4" ht="36" x14ac:dyDescent="0.2">
      <c r="A139" s="275" t="s">
        <v>622</v>
      </c>
      <c r="B139" s="349"/>
      <c r="C139" s="349" t="s">
        <v>758</v>
      </c>
      <c r="D139" s="268" t="s">
        <v>625</v>
      </c>
    </row>
    <row r="140" spans="1:4" ht="18" x14ac:dyDescent="0.2">
      <c r="A140" s="275">
        <v>18</v>
      </c>
      <c r="B140" s="347" t="s">
        <v>759</v>
      </c>
      <c r="C140" s="348"/>
      <c r="D140" s="348"/>
    </row>
    <row r="141" spans="1:4" ht="36" x14ac:dyDescent="0.2">
      <c r="A141" s="275"/>
      <c r="B141" s="349"/>
      <c r="C141" s="350" t="s">
        <v>760</v>
      </c>
      <c r="D141" s="268" t="s">
        <v>625</v>
      </c>
    </row>
    <row r="142" spans="1:4" ht="36" x14ac:dyDescent="0.2">
      <c r="A142" s="275" t="s">
        <v>622</v>
      </c>
      <c r="B142" s="349"/>
      <c r="C142" s="349" t="s">
        <v>761</v>
      </c>
      <c r="D142" s="268" t="s">
        <v>616</v>
      </c>
    </row>
    <row r="143" spans="1:4" ht="36" x14ac:dyDescent="0.2">
      <c r="A143" s="275" t="s">
        <v>622</v>
      </c>
      <c r="B143" s="349"/>
      <c r="C143" s="349" t="s">
        <v>762</v>
      </c>
      <c r="D143" s="268" t="s">
        <v>625</v>
      </c>
    </row>
    <row r="144" spans="1:4" ht="36" x14ac:dyDescent="0.2">
      <c r="A144" s="275" t="s">
        <v>622</v>
      </c>
      <c r="B144" s="349"/>
      <c r="C144" s="349" t="s">
        <v>763</v>
      </c>
      <c r="D144" s="268" t="s">
        <v>625</v>
      </c>
    </row>
    <row r="145" spans="1:4" ht="36" x14ac:dyDescent="0.2">
      <c r="A145" s="275" t="s">
        <v>622</v>
      </c>
      <c r="B145" s="349"/>
      <c r="C145" s="349" t="s">
        <v>764</v>
      </c>
      <c r="D145" s="268" t="s">
        <v>625</v>
      </c>
    </row>
    <row r="146" spans="1:4" ht="36" x14ac:dyDescent="0.2">
      <c r="A146" s="275" t="s">
        <v>622</v>
      </c>
      <c r="B146" s="349"/>
      <c r="C146" s="349" t="s">
        <v>765</v>
      </c>
      <c r="D146" s="268" t="s">
        <v>625</v>
      </c>
    </row>
    <row r="147" spans="1:4" ht="36" x14ac:dyDescent="0.2">
      <c r="A147" s="275" t="s">
        <v>622</v>
      </c>
      <c r="B147" s="349"/>
      <c r="C147" s="349" t="s">
        <v>766</v>
      </c>
      <c r="D147" s="268" t="s">
        <v>625</v>
      </c>
    </row>
    <row r="148" spans="1:4" ht="18" x14ac:dyDescent="0.2">
      <c r="A148" s="275">
        <v>19</v>
      </c>
      <c r="B148" s="347" t="s">
        <v>767</v>
      </c>
      <c r="C148" s="348"/>
      <c r="D148" s="348"/>
    </row>
    <row r="149" spans="1:4" ht="36" x14ac:dyDescent="0.2">
      <c r="A149" s="275" t="s">
        <v>622</v>
      </c>
      <c r="B149" s="349"/>
      <c r="C149" s="349" t="s">
        <v>768</v>
      </c>
      <c r="D149" s="268" t="s">
        <v>616</v>
      </c>
    </row>
    <row r="150" spans="1:4" ht="36" x14ac:dyDescent="0.2">
      <c r="A150" s="275" t="s">
        <v>622</v>
      </c>
      <c r="B150" s="349"/>
      <c r="C150" s="349" t="s">
        <v>769</v>
      </c>
      <c r="D150" s="268" t="s">
        <v>625</v>
      </c>
    </row>
    <row r="151" spans="1:4" ht="36" x14ac:dyDescent="0.2">
      <c r="A151" s="275" t="s">
        <v>622</v>
      </c>
      <c r="B151" s="349"/>
      <c r="C151" s="349" t="s">
        <v>770</v>
      </c>
      <c r="D151" s="268" t="s">
        <v>625</v>
      </c>
    </row>
    <row r="152" spans="1:4" ht="36" x14ac:dyDescent="0.2">
      <c r="A152" s="275" t="s">
        <v>622</v>
      </c>
      <c r="B152" s="349"/>
      <c r="C152" s="349" t="s">
        <v>771</v>
      </c>
      <c r="D152" s="268" t="s">
        <v>625</v>
      </c>
    </row>
    <row r="153" spans="1:4" ht="18" x14ac:dyDescent="0.2">
      <c r="A153" s="275">
        <v>20</v>
      </c>
      <c r="B153" s="347" t="s">
        <v>772</v>
      </c>
      <c r="C153" s="348"/>
      <c r="D153" s="348"/>
    </row>
    <row r="154" spans="1:4" ht="36" x14ac:dyDescent="0.2">
      <c r="A154" s="275" t="s">
        <v>622</v>
      </c>
      <c r="B154" s="349"/>
      <c r="C154" s="349" t="s">
        <v>773</v>
      </c>
      <c r="D154" s="268" t="s">
        <v>625</v>
      </c>
    </row>
    <row r="155" spans="1:4" ht="36" x14ac:dyDescent="0.2">
      <c r="A155" s="275" t="s">
        <v>622</v>
      </c>
      <c r="B155" s="349"/>
      <c r="C155" s="349" t="s">
        <v>774</v>
      </c>
      <c r="D155" s="268" t="s">
        <v>625</v>
      </c>
    </row>
    <row r="156" spans="1:4" ht="36" x14ac:dyDescent="0.2">
      <c r="A156" s="275" t="s">
        <v>622</v>
      </c>
      <c r="B156" s="349"/>
      <c r="C156" s="349" t="s">
        <v>775</v>
      </c>
      <c r="D156" s="268" t="s">
        <v>625</v>
      </c>
    </row>
    <row r="157" spans="1:4" ht="36" x14ac:dyDescent="0.2">
      <c r="A157" s="275" t="s">
        <v>622</v>
      </c>
      <c r="B157" s="349"/>
      <c r="C157" s="349" t="s">
        <v>776</v>
      </c>
      <c r="D157" s="268" t="s">
        <v>625</v>
      </c>
    </row>
    <row r="158" spans="1:4" ht="36" x14ac:dyDescent="0.2">
      <c r="A158" s="275" t="s">
        <v>622</v>
      </c>
      <c r="B158" s="349"/>
      <c r="C158" s="349" t="s">
        <v>777</v>
      </c>
      <c r="D158" s="268" t="s">
        <v>625</v>
      </c>
    </row>
    <row r="159" spans="1:4" ht="18" x14ac:dyDescent="0.2">
      <c r="A159" s="275">
        <v>21</v>
      </c>
      <c r="B159" s="347" t="s">
        <v>778</v>
      </c>
      <c r="C159" s="348"/>
      <c r="D159" s="348"/>
    </row>
    <row r="160" spans="1:4" ht="36" x14ac:dyDescent="0.2">
      <c r="A160" s="275" t="s">
        <v>622</v>
      </c>
      <c r="B160" s="349"/>
      <c r="C160" s="349" t="s">
        <v>779</v>
      </c>
      <c r="D160" s="268" t="s">
        <v>616</v>
      </c>
    </row>
    <row r="161" spans="1:4" ht="36" x14ac:dyDescent="0.2">
      <c r="A161" s="275" t="s">
        <v>622</v>
      </c>
      <c r="B161" s="349"/>
      <c r="C161" s="349" t="s">
        <v>780</v>
      </c>
      <c r="D161" s="268" t="s">
        <v>616</v>
      </c>
    </row>
    <row r="162" spans="1:4" ht="36" x14ac:dyDescent="0.2">
      <c r="A162" s="275" t="s">
        <v>622</v>
      </c>
      <c r="B162" s="349"/>
      <c r="C162" s="349" t="s">
        <v>781</v>
      </c>
      <c r="D162" s="268" t="s">
        <v>625</v>
      </c>
    </row>
    <row r="163" spans="1:4" ht="54" x14ac:dyDescent="0.2">
      <c r="A163" s="275" t="s">
        <v>622</v>
      </c>
      <c r="B163" s="349"/>
      <c r="C163" s="349" t="s">
        <v>782</v>
      </c>
      <c r="D163" s="268" t="s">
        <v>625</v>
      </c>
    </row>
    <row r="164" spans="1:4" ht="36" x14ac:dyDescent="0.2">
      <c r="A164" s="275" t="s">
        <v>622</v>
      </c>
      <c r="B164" s="349"/>
      <c r="C164" s="349" t="s">
        <v>783</v>
      </c>
      <c r="D164" s="268" t="s">
        <v>625</v>
      </c>
    </row>
    <row r="165" spans="1:4" ht="18" x14ac:dyDescent="0.2">
      <c r="A165" s="345" t="s">
        <v>68</v>
      </c>
      <c r="B165" s="351" t="s">
        <v>784</v>
      </c>
      <c r="C165" s="351"/>
      <c r="D165" s="351"/>
    </row>
    <row r="166" spans="1:4" ht="18" x14ac:dyDescent="0.2">
      <c r="A166" s="275">
        <v>22</v>
      </c>
      <c r="B166" s="348" t="s">
        <v>785</v>
      </c>
      <c r="C166" s="348"/>
      <c r="D166" s="348"/>
    </row>
    <row r="167" spans="1:4" ht="54" x14ac:dyDescent="0.2">
      <c r="A167" s="275" t="s">
        <v>622</v>
      </c>
      <c r="B167" s="349"/>
      <c r="C167" s="349" t="s">
        <v>786</v>
      </c>
      <c r="D167" s="268" t="s">
        <v>625</v>
      </c>
    </row>
    <row r="168" spans="1:4" ht="54" x14ac:dyDescent="0.2">
      <c r="A168" s="275" t="s">
        <v>622</v>
      </c>
      <c r="B168" s="349"/>
      <c r="C168" s="349" t="s">
        <v>787</v>
      </c>
      <c r="D168" s="268" t="s">
        <v>625</v>
      </c>
    </row>
    <row r="169" spans="1:4" ht="54" x14ac:dyDescent="0.2">
      <c r="A169" s="275"/>
      <c r="B169" s="349"/>
      <c r="C169" s="349" t="s">
        <v>788</v>
      </c>
      <c r="D169" s="268" t="s">
        <v>625</v>
      </c>
    </row>
    <row r="170" spans="1:4" ht="54" x14ac:dyDescent="0.2">
      <c r="A170" s="275"/>
      <c r="B170" s="349"/>
      <c r="C170" s="349" t="s">
        <v>789</v>
      </c>
      <c r="D170" s="268" t="s">
        <v>625</v>
      </c>
    </row>
    <row r="171" spans="1:4" ht="18" x14ac:dyDescent="0.2">
      <c r="A171" s="275">
        <v>23</v>
      </c>
      <c r="B171" s="348" t="s">
        <v>790</v>
      </c>
      <c r="C171" s="348"/>
      <c r="D171" s="348"/>
    </row>
    <row r="172" spans="1:4" ht="54" x14ac:dyDescent="0.2">
      <c r="A172" s="275" t="s">
        <v>622</v>
      </c>
      <c r="B172" s="349"/>
      <c r="C172" s="349" t="s">
        <v>791</v>
      </c>
      <c r="D172" s="268" t="s">
        <v>625</v>
      </c>
    </row>
    <row r="173" spans="1:4" ht="18" x14ac:dyDescent="0.2">
      <c r="A173" s="275">
        <v>24</v>
      </c>
      <c r="B173" s="348" t="s">
        <v>792</v>
      </c>
      <c r="C173" s="348"/>
      <c r="D173" s="348"/>
    </row>
    <row r="174" spans="1:4" ht="54" x14ac:dyDescent="0.2">
      <c r="A174" s="275" t="s">
        <v>622</v>
      </c>
      <c r="B174" s="349"/>
      <c r="C174" s="349" t="s">
        <v>793</v>
      </c>
      <c r="D174" s="268" t="s">
        <v>625</v>
      </c>
    </row>
    <row r="175" spans="1:4" ht="36" x14ac:dyDescent="0.2">
      <c r="A175" s="275" t="s">
        <v>622</v>
      </c>
      <c r="B175" s="349"/>
      <c r="C175" s="349" t="s">
        <v>794</v>
      </c>
      <c r="D175" s="268" t="s">
        <v>625</v>
      </c>
    </row>
    <row r="176" spans="1:4" ht="18" x14ac:dyDescent="0.2">
      <c r="A176" s="275">
        <v>25</v>
      </c>
      <c r="B176" s="348" t="s">
        <v>795</v>
      </c>
      <c r="C176" s="348"/>
      <c r="D176" s="348"/>
    </row>
    <row r="177" spans="1:4" ht="54" x14ac:dyDescent="0.2">
      <c r="A177" s="275" t="s">
        <v>622</v>
      </c>
      <c r="B177" s="349"/>
      <c r="C177" s="349" t="s">
        <v>796</v>
      </c>
      <c r="D177" s="268" t="s">
        <v>625</v>
      </c>
    </row>
    <row r="178" spans="1:4" ht="36" x14ac:dyDescent="0.2">
      <c r="A178" s="275" t="s">
        <v>622</v>
      </c>
      <c r="B178" s="349"/>
      <c r="C178" s="349" t="s">
        <v>797</v>
      </c>
      <c r="D178" s="268" t="s">
        <v>625</v>
      </c>
    </row>
    <row r="179" spans="1:4" ht="36" x14ac:dyDescent="0.2">
      <c r="A179" s="275" t="s">
        <v>622</v>
      </c>
      <c r="B179" s="349"/>
      <c r="C179" s="349" t="s">
        <v>798</v>
      </c>
      <c r="D179" s="268" t="s">
        <v>625</v>
      </c>
    </row>
    <row r="180" spans="1:4" ht="18" x14ac:dyDescent="0.2">
      <c r="A180" s="345" t="s">
        <v>75</v>
      </c>
      <c r="B180" s="351" t="s">
        <v>799</v>
      </c>
      <c r="C180" s="351"/>
      <c r="D180" s="351"/>
    </row>
    <row r="181" spans="1:4" ht="18" x14ac:dyDescent="0.2">
      <c r="A181" s="275">
        <v>26</v>
      </c>
      <c r="B181" s="347" t="s">
        <v>800</v>
      </c>
      <c r="C181" s="348"/>
      <c r="D181" s="348"/>
    </row>
    <row r="182" spans="1:4" ht="36" x14ac:dyDescent="0.2">
      <c r="A182" s="275" t="s">
        <v>622</v>
      </c>
      <c r="B182" s="349"/>
      <c r="C182" s="349" t="s">
        <v>801</v>
      </c>
      <c r="D182" s="268" t="s">
        <v>616</v>
      </c>
    </row>
    <row r="183" spans="1:4" ht="36" x14ac:dyDescent="0.2">
      <c r="A183" s="275" t="s">
        <v>622</v>
      </c>
      <c r="B183" s="349"/>
      <c r="C183" s="349" t="s">
        <v>802</v>
      </c>
      <c r="D183" s="268" t="s">
        <v>616</v>
      </c>
    </row>
    <row r="184" spans="1:4" ht="36" x14ac:dyDescent="0.2">
      <c r="A184" s="275" t="s">
        <v>622</v>
      </c>
      <c r="B184" s="349"/>
      <c r="C184" s="349" t="s">
        <v>803</v>
      </c>
      <c r="D184" s="268" t="s">
        <v>616</v>
      </c>
    </row>
    <row r="185" spans="1:4" ht="36" x14ac:dyDescent="0.2">
      <c r="A185" s="275" t="s">
        <v>622</v>
      </c>
      <c r="B185" s="349"/>
      <c r="C185" s="349" t="s">
        <v>804</v>
      </c>
      <c r="D185" s="268" t="s">
        <v>616</v>
      </c>
    </row>
    <row r="186" spans="1:4" ht="18" x14ac:dyDescent="0.2">
      <c r="A186" s="275">
        <v>27</v>
      </c>
      <c r="B186" s="347" t="s">
        <v>805</v>
      </c>
      <c r="C186" s="348"/>
      <c r="D186" s="348"/>
    </row>
    <row r="187" spans="1:4" ht="36" x14ac:dyDescent="0.2">
      <c r="A187" s="275" t="s">
        <v>622</v>
      </c>
      <c r="B187" s="349"/>
      <c r="C187" s="349" t="s">
        <v>806</v>
      </c>
      <c r="D187" s="268" t="s">
        <v>625</v>
      </c>
    </row>
    <row r="188" spans="1:4" ht="36" x14ac:dyDescent="0.2">
      <c r="A188" s="275" t="s">
        <v>622</v>
      </c>
      <c r="B188" s="349"/>
      <c r="C188" s="349" t="s">
        <v>807</v>
      </c>
      <c r="D188" s="268" t="s">
        <v>625</v>
      </c>
    </row>
    <row r="189" spans="1:4" ht="36" x14ac:dyDescent="0.2">
      <c r="A189" s="275" t="s">
        <v>622</v>
      </c>
      <c r="B189" s="139"/>
      <c r="C189" s="139" t="s">
        <v>808</v>
      </c>
      <c r="D189" s="268" t="s">
        <v>625</v>
      </c>
    </row>
    <row r="190" spans="1:4" ht="36" x14ac:dyDescent="0.2">
      <c r="A190" s="275" t="s">
        <v>622</v>
      </c>
      <c r="B190" s="139"/>
      <c r="C190" s="139" t="s">
        <v>809</v>
      </c>
      <c r="D190" s="268" t="s">
        <v>625</v>
      </c>
    </row>
    <row r="191" spans="1:4" ht="36" x14ac:dyDescent="0.2">
      <c r="A191" s="275" t="s">
        <v>622</v>
      </c>
      <c r="B191" s="349"/>
      <c r="C191" s="349" t="s">
        <v>810</v>
      </c>
      <c r="D191" s="268" t="s">
        <v>625</v>
      </c>
    </row>
    <row r="192" spans="1:4" ht="36" x14ac:dyDescent="0.2">
      <c r="A192" s="275" t="s">
        <v>622</v>
      </c>
      <c r="B192" s="349"/>
      <c r="C192" s="349" t="s">
        <v>811</v>
      </c>
      <c r="D192" s="268" t="s">
        <v>628</v>
      </c>
    </row>
    <row r="193" spans="1:4" ht="36" x14ac:dyDescent="0.2">
      <c r="A193" s="275" t="s">
        <v>622</v>
      </c>
      <c r="B193" s="139"/>
      <c r="C193" s="139" t="s">
        <v>812</v>
      </c>
      <c r="D193" s="268" t="s">
        <v>625</v>
      </c>
    </row>
    <row r="194" spans="1:4" ht="36" x14ac:dyDescent="0.2">
      <c r="A194" s="275" t="s">
        <v>622</v>
      </c>
      <c r="B194" s="349"/>
      <c r="C194" s="349" t="s">
        <v>813</v>
      </c>
      <c r="D194" s="268" t="s">
        <v>625</v>
      </c>
    </row>
    <row r="195" spans="1:4" ht="36" x14ac:dyDescent="0.2">
      <c r="A195" s="275" t="s">
        <v>622</v>
      </c>
      <c r="B195" s="349"/>
      <c r="C195" s="349" t="s">
        <v>814</v>
      </c>
      <c r="D195" s="268" t="s">
        <v>625</v>
      </c>
    </row>
    <row r="196" spans="1:4" ht="19" x14ac:dyDescent="0.2">
      <c r="A196" s="275" t="s">
        <v>622</v>
      </c>
      <c r="B196" s="349"/>
      <c r="C196" s="349" t="s">
        <v>815</v>
      </c>
      <c r="D196" s="268" t="s">
        <v>625</v>
      </c>
    </row>
    <row r="197" spans="1:4" ht="19" x14ac:dyDescent="0.2">
      <c r="A197" s="275" t="s">
        <v>622</v>
      </c>
      <c r="B197" s="349"/>
      <c r="C197" s="349" t="s">
        <v>816</v>
      </c>
      <c r="D197" s="268" t="s">
        <v>625</v>
      </c>
    </row>
    <row r="198" spans="1:4" ht="18" x14ac:dyDescent="0.2">
      <c r="A198" s="275">
        <v>28</v>
      </c>
      <c r="B198" s="347" t="s">
        <v>817</v>
      </c>
      <c r="C198" s="348"/>
      <c r="D198" s="348"/>
    </row>
    <row r="199" spans="1:4" ht="36" x14ac:dyDescent="0.2">
      <c r="A199" s="275" t="s">
        <v>622</v>
      </c>
      <c r="B199" s="349"/>
      <c r="C199" s="349" t="s">
        <v>818</v>
      </c>
      <c r="D199" s="268" t="s">
        <v>616</v>
      </c>
    </row>
    <row r="200" spans="1:4" ht="36" x14ac:dyDescent="0.2">
      <c r="A200" s="275" t="s">
        <v>622</v>
      </c>
      <c r="B200" s="349"/>
      <c r="C200" s="349" t="s">
        <v>819</v>
      </c>
      <c r="D200" s="268" t="s">
        <v>616</v>
      </c>
    </row>
    <row r="201" spans="1:4" ht="54" x14ac:dyDescent="0.2">
      <c r="A201" s="275" t="s">
        <v>622</v>
      </c>
      <c r="B201" s="349"/>
      <c r="C201" s="349" t="s">
        <v>820</v>
      </c>
      <c r="D201" s="268" t="s">
        <v>616</v>
      </c>
    </row>
    <row r="202" spans="1:4" ht="36" x14ac:dyDescent="0.2">
      <c r="A202" s="275" t="s">
        <v>622</v>
      </c>
      <c r="B202" s="349"/>
      <c r="C202" s="349" t="s">
        <v>821</v>
      </c>
      <c r="D202" s="268" t="s">
        <v>616</v>
      </c>
    </row>
    <row r="203" spans="1:4" ht="36" x14ac:dyDescent="0.2">
      <c r="A203" s="275">
        <v>29</v>
      </c>
      <c r="B203" s="347" t="s">
        <v>822</v>
      </c>
      <c r="C203" s="348"/>
      <c r="D203" s="348"/>
    </row>
    <row r="204" spans="1:4" ht="36" x14ac:dyDescent="0.2">
      <c r="A204" s="275" t="s">
        <v>622</v>
      </c>
      <c r="B204" s="349"/>
      <c r="C204" s="349" t="s">
        <v>823</v>
      </c>
      <c r="D204" s="268" t="s">
        <v>625</v>
      </c>
    </row>
    <row r="205" spans="1:4" ht="36" x14ac:dyDescent="0.2">
      <c r="A205" s="275" t="s">
        <v>622</v>
      </c>
      <c r="B205" s="349"/>
      <c r="C205" s="349" t="s">
        <v>824</v>
      </c>
      <c r="D205" s="268" t="s">
        <v>625</v>
      </c>
    </row>
    <row r="206" spans="1:4" ht="36" x14ac:dyDescent="0.2">
      <c r="A206" s="275" t="s">
        <v>622</v>
      </c>
      <c r="B206" s="349"/>
      <c r="C206" s="349" t="s">
        <v>825</v>
      </c>
      <c r="D206" s="268" t="s">
        <v>625</v>
      </c>
    </row>
    <row r="207" spans="1:4" ht="36" x14ac:dyDescent="0.2">
      <c r="A207" s="275" t="s">
        <v>622</v>
      </c>
      <c r="B207" s="349"/>
      <c r="C207" s="349" t="s">
        <v>826</v>
      </c>
      <c r="D207" s="268" t="s">
        <v>625</v>
      </c>
    </row>
    <row r="208" spans="1:4" ht="36" x14ac:dyDescent="0.2">
      <c r="A208" s="275" t="s">
        <v>622</v>
      </c>
      <c r="B208" s="139"/>
      <c r="C208" s="139" t="s">
        <v>827</v>
      </c>
      <c r="D208" s="268" t="s">
        <v>625</v>
      </c>
    </row>
    <row r="209" spans="1:4" ht="36" x14ac:dyDescent="0.2">
      <c r="A209" s="275" t="s">
        <v>622</v>
      </c>
      <c r="B209" s="139"/>
      <c r="C209" s="139" t="s">
        <v>828</v>
      </c>
      <c r="D209" s="268" t="s">
        <v>628</v>
      </c>
    </row>
    <row r="210" spans="1:4" ht="54" x14ac:dyDescent="0.2">
      <c r="A210" s="275" t="s">
        <v>622</v>
      </c>
      <c r="B210" s="349"/>
      <c r="C210" s="349" t="s">
        <v>829</v>
      </c>
      <c r="D210" s="268" t="s">
        <v>625</v>
      </c>
    </row>
    <row r="211" spans="1:4" ht="18" x14ac:dyDescent="0.2">
      <c r="A211" s="275">
        <v>30</v>
      </c>
      <c r="B211" s="347" t="s">
        <v>830</v>
      </c>
      <c r="C211" s="354"/>
      <c r="D211" s="354"/>
    </row>
    <row r="212" spans="1:4" ht="36" x14ac:dyDescent="0.2">
      <c r="A212" s="275" t="s">
        <v>622</v>
      </c>
      <c r="B212" s="349"/>
      <c r="C212" s="349" t="s">
        <v>831</v>
      </c>
      <c r="D212" s="268" t="s">
        <v>625</v>
      </c>
    </row>
    <row r="213" spans="1:4" ht="36" x14ac:dyDescent="0.2">
      <c r="A213" s="275" t="s">
        <v>622</v>
      </c>
      <c r="B213" s="349"/>
      <c r="C213" s="349" t="s">
        <v>832</v>
      </c>
      <c r="D213" s="268" t="s">
        <v>625</v>
      </c>
    </row>
    <row r="214" spans="1:4" ht="36" x14ac:dyDescent="0.2">
      <c r="A214" s="275" t="s">
        <v>622</v>
      </c>
      <c r="B214" s="349"/>
      <c r="C214" s="349" t="s">
        <v>833</v>
      </c>
      <c r="D214" s="268" t="s">
        <v>625</v>
      </c>
    </row>
    <row r="215" spans="1:4" ht="36" x14ac:dyDescent="0.2">
      <c r="A215" s="275" t="s">
        <v>622</v>
      </c>
      <c r="B215" s="349"/>
      <c r="C215" s="349" t="s">
        <v>834</v>
      </c>
      <c r="D215" s="268" t="s">
        <v>625</v>
      </c>
    </row>
    <row r="216" spans="1:4" ht="36" x14ac:dyDescent="0.2">
      <c r="A216" s="275" t="s">
        <v>622</v>
      </c>
      <c r="B216" s="349"/>
      <c r="C216" s="349" t="s">
        <v>835</v>
      </c>
      <c r="D216" s="268" t="s">
        <v>625</v>
      </c>
    </row>
    <row r="217" spans="1:4" ht="36" x14ac:dyDescent="0.2">
      <c r="A217" s="275" t="s">
        <v>622</v>
      </c>
      <c r="B217" s="349"/>
      <c r="C217" s="349" t="s">
        <v>836</v>
      </c>
      <c r="D217" s="268" t="s">
        <v>628</v>
      </c>
    </row>
    <row r="218" spans="1:4" ht="36" x14ac:dyDescent="0.2">
      <c r="A218" s="275" t="s">
        <v>622</v>
      </c>
      <c r="B218" s="349"/>
      <c r="C218" s="349" t="s">
        <v>837</v>
      </c>
      <c r="D218" s="268" t="s">
        <v>625</v>
      </c>
    </row>
    <row r="219" spans="1:4" ht="36" x14ac:dyDescent="0.2">
      <c r="A219" s="275" t="s">
        <v>622</v>
      </c>
      <c r="B219" s="349"/>
      <c r="C219" s="349" t="s">
        <v>838</v>
      </c>
      <c r="D219" s="268" t="s">
        <v>625</v>
      </c>
    </row>
    <row r="220" spans="1:4" ht="36" x14ac:dyDescent="0.2">
      <c r="A220" s="275" t="s">
        <v>622</v>
      </c>
      <c r="B220" s="349"/>
      <c r="C220" s="349" t="s">
        <v>839</v>
      </c>
      <c r="D220" s="268" t="s">
        <v>625</v>
      </c>
    </row>
    <row r="221" spans="1:4" ht="36" x14ac:dyDescent="0.2">
      <c r="A221" s="275" t="s">
        <v>622</v>
      </c>
      <c r="B221" s="349"/>
      <c r="C221" s="349" t="s">
        <v>840</v>
      </c>
      <c r="D221" s="268" t="s">
        <v>625</v>
      </c>
    </row>
    <row r="222" spans="1:4" ht="18" x14ac:dyDescent="0.2">
      <c r="A222" s="275">
        <v>31</v>
      </c>
      <c r="B222" s="347" t="s">
        <v>841</v>
      </c>
      <c r="C222" s="348"/>
      <c r="D222" s="348"/>
    </row>
    <row r="223" spans="1:4" ht="54" x14ac:dyDescent="0.2">
      <c r="A223" s="275" t="s">
        <v>622</v>
      </c>
      <c r="B223" s="349"/>
      <c r="C223" s="349" t="s">
        <v>842</v>
      </c>
      <c r="D223" s="268" t="s">
        <v>616</v>
      </c>
    </row>
    <row r="224" spans="1:4" ht="54" x14ac:dyDescent="0.2">
      <c r="A224" s="275" t="s">
        <v>622</v>
      </c>
      <c r="B224" s="349"/>
      <c r="C224" s="349" t="s">
        <v>843</v>
      </c>
      <c r="D224" s="268" t="s">
        <v>616</v>
      </c>
    </row>
    <row r="225" spans="1:4" ht="54" x14ac:dyDescent="0.2">
      <c r="A225" s="275" t="s">
        <v>622</v>
      </c>
      <c r="B225" s="349"/>
      <c r="C225" s="349" t="s">
        <v>844</v>
      </c>
      <c r="D225" s="268" t="s">
        <v>616</v>
      </c>
    </row>
    <row r="226" spans="1:4" ht="36" x14ac:dyDescent="0.2">
      <c r="A226" s="275" t="s">
        <v>622</v>
      </c>
      <c r="B226" s="349"/>
      <c r="C226" s="349" t="s">
        <v>845</v>
      </c>
      <c r="D226" s="268" t="s">
        <v>616</v>
      </c>
    </row>
    <row r="227" spans="1:4" ht="36" x14ac:dyDescent="0.2">
      <c r="A227" s="275">
        <v>32</v>
      </c>
      <c r="B227" s="347" t="s">
        <v>846</v>
      </c>
      <c r="C227" s="348"/>
      <c r="D227" s="348"/>
    </row>
    <row r="228" spans="1:4" ht="36" x14ac:dyDescent="0.2">
      <c r="A228" s="275" t="s">
        <v>622</v>
      </c>
      <c r="B228" s="349"/>
      <c r="C228" s="349" t="s">
        <v>847</v>
      </c>
      <c r="D228" s="268" t="s">
        <v>625</v>
      </c>
    </row>
    <row r="229" spans="1:4" ht="36" x14ac:dyDescent="0.2">
      <c r="A229" s="275" t="s">
        <v>622</v>
      </c>
      <c r="B229" s="349"/>
      <c r="C229" s="349" t="s">
        <v>848</v>
      </c>
      <c r="D229" s="268" t="s">
        <v>625</v>
      </c>
    </row>
    <row r="230" spans="1:4" ht="36" x14ac:dyDescent="0.2">
      <c r="A230" s="275" t="s">
        <v>622</v>
      </c>
      <c r="B230" s="349"/>
      <c r="C230" s="349" t="s">
        <v>849</v>
      </c>
      <c r="D230" s="268" t="s">
        <v>625</v>
      </c>
    </row>
    <row r="231" spans="1:4" ht="36" x14ac:dyDescent="0.2">
      <c r="A231" s="275" t="s">
        <v>622</v>
      </c>
      <c r="B231" s="349"/>
      <c r="C231" s="349" t="s">
        <v>850</v>
      </c>
      <c r="D231" s="268" t="s">
        <v>625</v>
      </c>
    </row>
    <row r="232" spans="1:4" ht="36" x14ac:dyDescent="0.2">
      <c r="A232" s="275" t="s">
        <v>622</v>
      </c>
      <c r="B232" s="139"/>
      <c r="C232" s="139" t="s">
        <v>851</v>
      </c>
      <c r="D232" s="268" t="s">
        <v>625</v>
      </c>
    </row>
    <row r="233" spans="1:4" ht="36" x14ac:dyDescent="0.2">
      <c r="A233" s="275" t="s">
        <v>622</v>
      </c>
      <c r="B233" s="139"/>
      <c r="C233" s="139" t="s">
        <v>852</v>
      </c>
      <c r="D233" s="268" t="s">
        <v>628</v>
      </c>
    </row>
    <row r="234" spans="1:4" ht="18" x14ac:dyDescent="0.2">
      <c r="A234" s="275">
        <v>33</v>
      </c>
      <c r="B234" s="347" t="s">
        <v>853</v>
      </c>
      <c r="C234" s="348"/>
      <c r="D234" s="348"/>
    </row>
    <row r="235" spans="1:4" ht="36" x14ac:dyDescent="0.2">
      <c r="A235" s="275" t="s">
        <v>622</v>
      </c>
      <c r="B235" s="349"/>
      <c r="C235" s="349" t="s">
        <v>854</v>
      </c>
      <c r="D235" s="268" t="s">
        <v>625</v>
      </c>
    </row>
    <row r="236" spans="1:4" ht="54" x14ac:dyDescent="0.2">
      <c r="A236" s="275" t="s">
        <v>622</v>
      </c>
      <c r="B236" s="349"/>
      <c r="C236" s="349" t="s">
        <v>855</v>
      </c>
      <c r="D236" s="268" t="s">
        <v>625</v>
      </c>
    </row>
    <row r="237" spans="1:4" ht="36" x14ac:dyDescent="0.2">
      <c r="A237" s="275" t="s">
        <v>622</v>
      </c>
      <c r="B237" s="349"/>
      <c r="C237" s="349" t="s">
        <v>856</v>
      </c>
      <c r="D237" s="268" t="s">
        <v>625</v>
      </c>
    </row>
    <row r="238" spans="1:4" ht="36" x14ac:dyDescent="0.2">
      <c r="A238" s="275" t="s">
        <v>622</v>
      </c>
      <c r="B238" s="349"/>
      <c r="C238" s="349" t="s">
        <v>857</v>
      </c>
      <c r="D238" s="268" t="s">
        <v>625</v>
      </c>
    </row>
    <row r="239" spans="1:4" ht="36" x14ac:dyDescent="0.2">
      <c r="A239" s="275" t="s">
        <v>622</v>
      </c>
      <c r="B239" s="349"/>
      <c r="C239" s="349" t="s">
        <v>858</v>
      </c>
      <c r="D239" s="268" t="s">
        <v>625</v>
      </c>
    </row>
    <row r="240" spans="1:4" ht="36" x14ac:dyDescent="0.2">
      <c r="A240" s="275" t="s">
        <v>622</v>
      </c>
      <c r="B240" s="349"/>
      <c r="C240" s="349" t="s">
        <v>859</v>
      </c>
      <c r="D240" s="268" t="s">
        <v>625</v>
      </c>
    </row>
    <row r="241" spans="1:4" ht="36" x14ac:dyDescent="0.2">
      <c r="A241" s="275" t="s">
        <v>622</v>
      </c>
      <c r="B241" s="349"/>
      <c r="C241" s="349" t="s">
        <v>860</v>
      </c>
      <c r="D241" s="268" t="s">
        <v>628</v>
      </c>
    </row>
    <row r="242" spans="1:4" ht="36" x14ac:dyDescent="0.2">
      <c r="A242" s="275" t="s">
        <v>622</v>
      </c>
      <c r="B242" s="349"/>
      <c r="C242" s="349" t="s">
        <v>861</v>
      </c>
      <c r="D242" s="268" t="s">
        <v>625</v>
      </c>
    </row>
    <row r="243" spans="1:4" ht="36" x14ac:dyDescent="0.2">
      <c r="A243" s="275" t="s">
        <v>622</v>
      </c>
      <c r="B243" s="349"/>
      <c r="C243" s="349" t="s">
        <v>862</v>
      </c>
      <c r="D243" s="268" t="s">
        <v>625</v>
      </c>
    </row>
    <row r="244" spans="1:4" ht="36" x14ac:dyDescent="0.2">
      <c r="A244" s="275" t="s">
        <v>622</v>
      </c>
      <c r="B244" s="349"/>
      <c r="C244" s="349" t="s">
        <v>863</v>
      </c>
      <c r="D244" s="268" t="s">
        <v>625</v>
      </c>
    </row>
    <row r="245" spans="1:4" ht="36" x14ac:dyDescent="0.2">
      <c r="A245" s="275" t="s">
        <v>622</v>
      </c>
      <c r="B245" s="349"/>
      <c r="C245" s="349" t="s">
        <v>864</v>
      </c>
      <c r="D245" s="268" t="s">
        <v>625</v>
      </c>
    </row>
    <row r="246" spans="1:4" ht="18" x14ac:dyDescent="0.2">
      <c r="A246" s="275">
        <v>34</v>
      </c>
      <c r="B246" s="347" t="s">
        <v>865</v>
      </c>
      <c r="C246" s="348"/>
      <c r="D246" s="348"/>
    </row>
    <row r="247" spans="1:4" ht="36" x14ac:dyDescent="0.2">
      <c r="A247" s="275" t="s">
        <v>622</v>
      </c>
      <c r="B247" s="349"/>
      <c r="C247" s="349" t="s">
        <v>866</v>
      </c>
      <c r="D247" s="268" t="s">
        <v>616</v>
      </c>
    </row>
    <row r="248" spans="1:4" ht="36" x14ac:dyDescent="0.2">
      <c r="A248" s="275" t="s">
        <v>622</v>
      </c>
      <c r="B248" s="349"/>
      <c r="C248" s="349" t="s">
        <v>867</v>
      </c>
      <c r="D248" s="268" t="s">
        <v>616</v>
      </c>
    </row>
    <row r="249" spans="1:4" ht="36" x14ac:dyDescent="0.2">
      <c r="A249" s="275" t="s">
        <v>622</v>
      </c>
      <c r="B249" s="349"/>
      <c r="C249" s="349" t="s">
        <v>868</v>
      </c>
      <c r="D249" s="268" t="s">
        <v>616</v>
      </c>
    </row>
    <row r="250" spans="1:4" ht="36" x14ac:dyDescent="0.2">
      <c r="A250" s="275" t="s">
        <v>622</v>
      </c>
      <c r="B250" s="349"/>
      <c r="C250" s="349" t="s">
        <v>869</v>
      </c>
      <c r="D250" s="268" t="s">
        <v>616</v>
      </c>
    </row>
    <row r="251" spans="1:4" ht="36" x14ac:dyDescent="0.2">
      <c r="A251" s="275">
        <v>35</v>
      </c>
      <c r="B251" s="347" t="s">
        <v>870</v>
      </c>
      <c r="C251" s="348"/>
      <c r="D251" s="348"/>
    </row>
    <row r="252" spans="1:4" ht="36" x14ac:dyDescent="0.2">
      <c r="A252" s="275" t="s">
        <v>622</v>
      </c>
      <c r="B252" s="349"/>
      <c r="C252" s="349" t="s">
        <v>871</v>
      </c>
      <c r="D252" s="268" t="s">
        <v>625</v>
      </c>
    </row>
    <row r="253" spans="1:4" ht="36" x14ac:dyDescent="0.2">
      <c r="A253" s="275" t="s">
        <v>622</v>
      </c>
      <c r="B253" s="349"/>
      <c r="C253" s="349" t="s">
        <v>872</v>
      </c>
      <c r="D253" s="268" t="s">
        <v>625</v>
      </c>
    </row>
    <row r="254" spans="1:4" ht="36" x14ac:dyDescent="0.2">
      <c r="A254" s="275" t="s">
        <v>622</v>
      </c>
      <c r="B254" s="349"/>
      <c r="C254" s="349" t="s">
        <v>873</v>
      </c>
      <c r="D254" s="268" t="s">
        <v>625</v>
      </c>
    </row>
    <row r="255" spans="1:4" ht="36" x14ac:dyDescent="0.2">
      <c r="A255" s="275" t="s">
        <v>622</v>
      </c>
      <c r="B255" s="349"/>
      <c r="C255" s="349" t="s">
        <v>874</v>
      </c>
      <c r="D255" s="268" t="s">
        <v>625</v>
      </c>
    </row>
    <row r="256" spans="1:4" ht="36" x14ac:dyDescent="0.2">
      <c r="A256" s="275" t="s">
        <v>622</v>
      </c>
      <c r="B256" s="139"/>
      <c r="C256" s="139" t="s">
        <v>875</v>
      </c>
      <c r="D256" s="268" t="s">
        <v>625</v>
      </c>
    </row>
    <row r="257" spans="1:4" ht="36" x14ac:dyDescent="0.2">
      <c r="A257" s="275" t="s">
        <v>622</v>
      </c>
      <c r="B257" s="139"/>
      <c r="C257" s="139" t="s">
        <v>876</v>
      </c>
      <c r="D257" s="268" t="s">
        <v>628</v>
      </c>
    </row>
    <row r="258" spans="1:4" ht="18" x14ac:dyDescent="0.2">
      <c r="A258" s="275">
        <v>36</v>
      </c>
      <c r="B258" s="347" t="s">
        <v>877</v>
      </c>
      <c r="C258" s="348"/>
      <c r="D258" s="348"/>
    </row>
    <row r="259" spans="1:4" ht="36" x14ac:dyDescent="0.2">
      <c r="A259" s="275" t="s">
        <v>622</v>
      </c>
      <c r="B259" s="349"/>
      <c r="C259" s="349" t="s">
        <v>878</v>
      </c>
      <c r="D259" s="268" t="s">
        <v>625</v>
      </c>
    </row>
    <row r="260" spans="1:4" ht="54" x14ac:dyDescent="0.2">
      <c r="A260" s="275" t="s">
        <v>622</v>
      </c>
      <c r="B260" s="349"/>
      <c r="C260" s="349" t="s">
        <v>879</v>
      </c>
      <c r="D260" s="268" t="s">
        <v>625</v>
      </c>
    </row>
    <row r="261" spans="1:4" ht="36" x14ac:dyDescent="0.2">
      <c r="A261" s="275" t="s">
        <v>622</v>
      </c>
      <c r="B261" s="349"/>
      <c r="C261" s="349" t="s">
        <v>880</v>
      </c>
      <c r="D261" s="268" t="s">
        <v>625</v>
      </c>
    </row>
    <row r="262" spans="1:4" ht="36" x14ac:dyDescent="0.2">
      <c r="A262" s="275" t="s">
        <v>622</v>
      </c>
      <c r="B262" s="349"/>
      <c r="C262" s="349" t="s">
        <v>881</v>
      </c>
      <c r="D262" s="268" t="s">
        <v>625</v>
      </c>
    </row>
    <row r="263" spans="1:4" ht="36" x14ac:dyDescent="0.2">
      <c r="A263" s="275" t="s">
        <v>622</v>
      </c>
      <c r="B263" s="349"/>
      <c r="C263" s="349" t="s">
        <v>882</v>
      </c>
      <c r="D263" s="268" t="s">
        <v>625</v>
      </c>
    </row>
    <row r="264" spans="1:4" ht="36" x14ac:dyDescent="0.2">
      <c r="A264" s="275" t="s">
        <v>622</v>
      </c>
      <c r="B264" s="349"/>
      <c r="C264" s="349" t="s">
        <v>883</v>
      </c>
      <c r="D264" s="268" t="s">
        <v>625</v>
      </c>
    </row>
    <row r="265" spans="1:4" ht="36" x14ac:dyDescent="0.2">
      <c r="A265" s="275" t="s">
        <v>622</v>
      </c>
      <c r="B265" s="349"/>
      <c r="C265" s="349" t="s">
        <v>884</v>
      </c>
      <c r="D265" s="268" t="s">
        <v>628</v>
      </c>
    </row>
    <row r="266" spans="1:4" ht="36" x14ac:dyDescent="0.2">
      <c r="A266" s="275" t="s">
        <v>622</v>
      </c>
      <c r="B266" s="349"/>
      <c r="C266" s="349" t="s">
        <v>885</v>
      </c>
      <c r="D266" s="268" t="s">
        <v>625</v>
      </c>
    </row>
    <row r="267" spans="1:4" ht="36" x14ac:dyDescent="0.2">
      <c r="A267" s="275" t="s">
        <v>622</v>
      </c>
      <c r="B267" s="349"/>
      <c r="C267" s="349" t="s">
        <v>886</v>
      </c>
      <c r="D267" s="268" t="s">
        <v>625</v>
      </c>
    </row>
    <row r="268" spans="1:4" ht="36" x14ac:dyDescent="0.2">
      <c r="A268" s="275" t="s">
        <v>622</v>
      </c>
      <c r="B268" s="349"/>
      <c r="C268" s="349" t="s">
        <v>887</v>
      </c>
      <c r="D268" s="268" t="s">
        <v>625</v>
      </c>
    </row>
    <row r="269" spans="1:4" ht="36" x14ac:dyDescent="0.2">
      <c r="A269" s="275" t="s">
        <v>622</v>
      </c>
      <c r="B269" s="349"/>
      <c r="C269" s="349" t="s">
        <v>888</v>
      </c>
      <c r="D269" s="268" t="s">
        <v>625</v>
      </c>
    </row>
    <row r="270" spans="1:4" ht="18" x14ac:dyDescent="0.2">
      <c r="A270" s="275">
        <v>37</v>
      </c>
      <c r="B270" s="347" t="s">
        <v>889</v>
      </c>
      <c r="C270" s="348"/>
      <c r="D270" s="348"/>
    </row>
    <row r="271" spans="1:4" ht="54" x14ac:dyDescent="0.2">
      <c r="A271" s="275" t="s">
        <v>622</v>
      </c>
      <c r="B271" s="349"/>
      <c r="C271" s="349" t="s">
        <v>890</v>
      </c>
      <c r="D271" s="268" t="s">
        <v>616</v>
      </c>
    </row>
    <row r="272" spans="1:4" ht="54" x14ac:dyDescent="0.2">
      <c r="A272" s="275" t="s">
        <v>622</v>
      </c>
      <c r="B272" s="349"/>
      <c r="C272" s="349" t="s">
        <v>891</v>
      </c>
      <c r="D272" s="268" t="s">
        <v>616</v>
      </c>
    </row>
    <row r="273" spans="1:4" ht="54" x14ac:dyDescent="0.2">
      <c r="A273" s="275" t="s">
        <v>622</v>
      </c>
      <c r="B273" s="349"/>
      <c r="C273" s="349" t="s">
        <v>892</v>
      </c>
      <c r="D273" s="268" t="s">
        <v>616</v>
      </c>
    </row>
    <row r="274" spans="1:4" ht="36" x14ac:dyDescent="0.2">
      <c r="A274" s="275" t="s">
        <v>622</v>
      </c>
      <c r="B274" s="349"/>
      <c r="C274" s="349" t="s">
        <v>893</v>
      </c>
      <c r="D274" s="268" t="s">
        <v>616</v>
      </c>
    </row>
    <row r="275" spans="1:4" ht="36" x14ac:dyDescent="0.2">
      <c r="A275" s="275" t="s">
        <v>622</v>
      </c>
      <c r="B275" s="349"/>
      <c r="C275" s="349" t="s">
        <v>894</v>
      </c>
      <c r="D275" s="268" t="s">
        <v>625</v>
      </c>
    </row>
    <row r="276" spans="1:4" ht="36" x14ac:dyDescent="0.2">
      <c r="A276" s="275" t="s">
        <v>622</v>
      </c>
      <c r="B276" s="349"/>
      <c r="C276" s="349" t="s">
        <v>895</v>
      </c>
      <c r="D276" s="268" t="s">
        <v>625</v>
      </c>
    </row>
    <row r="277" spans="1:4" ht="36" x14ac:dyDescent="0.2">
      <c r="A277" s="275" t="s">
        <v>622</v>
      </c>
      <c r="B277" s="349"/>
      <c r="C277" s="349" t="s">
        <v>896</v>
      </c>
      <c r="D277" s="268" t="s">
        <v>625</v>
      </c>
    </row>
    <row r="278" spans="1:4" ht="36" x14ac:dyDescent="0.2">
      <c r="A278" s="275" t="s">
        <v>622</v>
      </c>
      <c r="B278" s="349"/>
      <c r="C278" s="349" t="s">
        <v>897</v>
      </c>
      <c r="D278" s="268" t="s">
        <v>625</v>
      </c>
    </row>
    <row r="279" spans="1:4" ht="36" x14ac:dyDescent="0.2">
      <c r="A279" s="275" t="s">
        <v>622</v>
      </c>
      <c r="B279" s="139"/>
      <c r="C279" s="139" t="s">
        <v>898</v>
      </c>
      <c r="D279" s="268" t="s">
        <v>628</v>
      </c>
    </row>
    <row r="280" spans="1:4" ht="36" x14ac:dyDescent="0.2">
      <c r="A280" s="275" t="s">
        <v>622</v>
      </c>
      <c r="B280" s="349"/>
      <c r="C280" s="349" t="s">
        <v>899</v>
      </c>
      <c r="D280" s="268" t="s">
        <v>625</v>
      </c>
    </row>
    <row r="281" spans="1:4" ht="36" x14ac:dyDescent="0.2">
      <c r="A281" s="275" t="s">
        <v>622</v>
      </c>
      <c r="B281" s="349"/>
      <c r="C281" s="349" t="s">
        <v>900</v>
      </c>
      <c r="D281" s="268" t="s">
        <v>625</v>
      </c>
    </row>
    <row r="282" spans="1:4" ht="18" x14ac:dyDescent="0.2">
      <c r="A282" s="275">
        <v>38</v>
      </c>
      <c r="B282" s="347" t="s">
        <v>901</v>
      </c>
      <c r="C282" s="348"/>
      <c r="D282" s="348"/>
    </row>
    <row r="283" spans="1:4" ht="54" x14ac:dyDescent="0.2">
      <c r="A283" s="275" t="s">
        <v>622</v>
      </c>
      <c r="B283" s="349"/>
      <c r="C283" s="349" t="s">
        <v>902</v>
      </c>
      <c r="D283" s="268" t="s">
        <v>616</v>
      </c>
    </row>
    <row r="284" spans="1:4" ht="54" x14ac:dyDescent="0.2">
      <c r="A284" s="275" t="s">
        <v>622</v>
      </c>
      <c r="B284" s="349"/>
      <c r="C284" s="349" t="s">
        <v>903</v>
      </c>
      <c r="D284" s="268" t="s">
        <v>616</v>
      </c>
    </row>
    <row r="285" spans="1:4" ht="54" x14ac:dyDescent="0.2">
      <c r="A285" s="275" t="s">
        <v>622</v>
      </c>
      <c r="B285" s="349"/>
      <c r="C285" s="349" t="s">
        <v>904</v>
      </c>
      <c r="D285" s="268" t="s">
        <v>616</v>
      </c>
    </row>
    <row r="286" spans="1:4" ht="36" x14ac:dyDescent="0.2">
      <c r="A286" s="275" t="s">
        <v>622</v>
      </c>
      <c r="B286" s="349"/>
      <c r="C286" s="349" t="s">
        <v>905</v>
      </c>
      <c r="D286" s="268" t="s">
        <v>616</v>
      </c>
    </row>
    <row r="287" spans="1:4" ht="36" x14ac:dyDescent="0.2">
      <c r="A287" s="275" t="s">
        <v>622</v>
      </c>
      <c r="B287" s="349"/>
      <c r="C287" s="349" t="s">
        <v>906</v>
      </c>
      <c r="D287" s="268" t="s">
        <v>625</v>
      </c>
    </row>
    <row r="288" spans="1:4" ht="36" x14ac:dyDescent="0.2">
      <c r="A288" s="275" t="s">
        <v>622</v>
      </c>
      <c r="B288" s="349"/>
      <c r="C288" s="349" t="s">
        <v>907</v>
      </c>
      <c r="D288" s="268" t="s">
        <v>625</v>
      </c>
    </row>
    <row r="289" spans="1:4" ht="36" x14ac:dyDescent="0.2">
      <c r="A289" s="275" t="s">
        <v>622</v>
      </c>
      <c r="B289" s="349"/>
      <c r="C289" s="349" t="s">
        <v>908</v>
      </c>
      <c r="D289" s="268" t="s">
        <v>625</v>
      </c>
    </row>
    <row r="290" spans="1:4" ht="36" x14ac:dyDescent="0.2">
      <c r="A290" s="275" t="s">
        <v>622</v>
      </c>
      <c r="B290" s="139"/>
      <c r="C290" s="139" t="s">
        <v>909</v>
      </c>
      <c r="D290" s="268" t="s">
        <v>625</v>
      </c>
    </row>
    <row r="291" spans="1:4" ht="36" x14ac:dyDescent="0.2">
      <c r="A291" s="275" t="s">
        <v>622</v>
      </c>
      <c r="B291" s="139"/>
      <c r="C291" s="139" t="s">
        <v>910</v>
      </c>
      <c r="D291" s="268" t="s">
        <v>628</v>
      </c>
    </row>
    <row r="292" spans="1:4" ht="18" x14ac:dyDescent="0.2">
      <c r="A292" s="275">
        <v>39</v>
      </c>
      <c r="B292" s="347" t="s">
        <v>911</v>
      </c>
      <c r="C292" s="348"/>
      <c r="D292" s="348"/>
    </row>
    <row r="293" spans="1:4" ht="36" x14ac:dyDescent="0.2">
      <c r="A293" s="275" t="s">
        <v>622</v>
      </c>
      <c r="B293" s="349"/>
      <c r="C293" s="349" t="s">
        <v>912</v>
      </c>
      <c r="D293" s="268" t="s">
        <v>616</v>
      </c>
    </row>
    <row r="294" spans="1:4" ht="36" x14ac:dyDescent="0.2">
      <c r="A294" s="275" t="s">
        <v>622</v>
      </c>
      <c r="B294" s="349"/>
      <c r="C294" s="349" t="s">
        <v>913</v>
      </c>
      <c r="D294" s="268" t="s">
        <v>616</v>
      </c>
    </row>
    <row r="295" spans="1:4" ht="36" x14ac:dyDescent="0.2">
      <c r="A295" s="275" t="s">
        <v>622</v>
      </c>
      <c r="B295" s="349"/>
      <c r="C295" s="349" t="s">
        <v>914</v>
      </c>
      <c r="D295" s="268" t="s">
        <v>616</v>
      </c>
    </row>
    <row r="296" spans="1:4" ht="36" x14ac:dyDescent="0.2">
      <c r="A296" s="275" t="s">
        <v>622</v>
      </c>
      <c r="B296" s="349"/>
      <c r="C296" s="349" t="s">
        <v>915</v>
      </c>
      <c r="D296" s="268" t="s">
        <v>616</v>
      </c>
    </row>
    <row r="297" spans="1:4" ht="36" x14ac:dyDescent="0.2">
      <c r="A297" s="275" t="s">
        <v>622</v>
      </c>
      <c r="B297" s="349"/>
      <c r="C297" s="349" t="s">
        <v>916</v>
      </c>
      <c r="D297" s="268" t="s">
        <v>625</v>
      </c>
    </row>
    <row r="298" spans="1:4" ht="36" x14ac:dyDescent="0.2">
      <c r="A298" s="275" t="s">
        <v>622</v>
      </c>
      <c r="B298" s="349"/>
      <c r="C298" s="349" t="s">
        <v>917</v>
      </c>
      <c r="D298" s="268" t="s">
        <v>625</v>
      </c>
    </row>
    <row r="299" spans="1:4" ht="36" x14ac:dyDescent="0.2">
      <c r="A299" s="275" t="s">
        <v>622</v>
      </c>
      <c r="B299" s="349"/>
      <c r="C299" s="349" t="s">
        <v>918</v>
      </c>
      <c r="D299" s="268" t="s">
        <v>625</v>
      </c>
    </row>
    <row r="300" spans="1:4" ht="18" x14ac:dyDescent="0.2">
      <c r="A300" s="275">
        <v>40</v>
      </c>
      <c r="B300" s="347" t="s">
        <v>919</v>
      </c>
      <c r="C300" s="348"/>
      <c r="D300" s="348"/>
    </row>
    <row r="301" spans="1:4" ht="36" x14ac:dyDescent="0.2">
      <c r="A301" s="275" t="s">
        <v>622</v>
      </c>
      <c r="B301" s="349"/>
      <c r="C301" s="349" t="s">
        <v>920</v>
      </c>
      <c r="D301" s="268" t="s">
        <v>616</v>
      </c>
    </row>
    <row r="302" spans="1:4" ht="36" x14ac:dyDescent="0.2">
      <c r="A302" s="275" t="s">
        <v>622</v>
      </c>
      <c r="B302" s="349"/>
      <c r="C302" s="349" t="s">
        <v>921</v>
      </c>
      <c r="D302" s="268" t="s">
        <v>616</v>
      </c>
    </row>
    <row r="303" spans="1:4" ht="36" x14ac:dyDescent="0.2">
      <c r="A303" s="275" t="s">
        <v>622</v>
      </c>
      <c r="B303" s="349"/>
      <c r="C303" s="349" t="s">
        <v>922</v>
      </c>
      <c r="D303" s="268" t="s">
        <v>628</v>
      </c>
    </row>
    <row r="304" spans="1:4" ht="36" x14ac:dyDescent="0.2">
      <c r="A304" s="275" t="s">
        <v>622</v>
      </c>
      <c r="B304" s="349"/>
      <c r="C304" s="349" t="s">
        <v>923</v>
      </c>
      <c r="D304" s="268" t="s">
        <v>628</v>
      </c>
    </row>
    <row r="305" spans="1:4" ht="36" x14ac:dyDescent="0.2">
      <c r="A305" s="275" t="s">
        <v>622</v>
      </c>
      <c r="B305" s="349"/>
      <c r="C305" s="349" t="s">
        <v>924</v>
      </c>
      <c r="D305" s="268" t="s">
        <v>628</v>
      </c>
    </row>
    <row r="306" spans="1:4" ht="18" x14ac:dyDescent="0.2">
      <c r="A306" s="275">
        <v>41</v>
      </c>
      <c r="B306" s="347" t="s">
        <v>925</v>
      </c>
      <c r="C306" s="348"/>
      <c r="D306" s="348"/>
    </row>
    <row r="307" spans="1:4" ht="54" x14ac:dyDescent="0.2">
      <c r="A307" s="275" t="s">
        <v>622</v>
      </c>
      <c r="B307" s="349"/>
      <c r="C307" s="349" t="s">
        <v>926</v>
      </c>
      <c r="D307" s="268" t="s">
        <v>616</v>
      </c>
    </row>
    <row r="308" spans="1:4" ht="36" x14ac:dyDescent="0.2">
      <c r="A308" s="275" t="s">
        <v>622</v>
      </c>
      <c r="B308" s="349"/>
      <c r="C308" s="349" t="s">
        <v>927</v>
      </c>
      <c r="D308" s="268" t="s">
        <v>616</v>
      </c>
    </row>
    <row r="309" spans="1:4" ht="36" x14ac:dyDescent="0.2">
      <c r="A309" s="275" t="s">
        <v>622</v>
      </c>
      <c r="B309" s="349"/>
      <c r="C309" s="349" t="s">
        <v>928</v>
      </c>
      <c r="D309" s="268" t="s">
        <v>616</v>
      </c>
    </row>
    <row r="310" spans="1:4" ht="36" x14ac:dyDescent="0.2">
      <c r="A310" s="275" t="s">
        <v>622</v>
      </c>
      <c r="B310" s="349"/>
      <c r="C310" s="349" t="s">
        <v>929</v>
      </c>
      <c r="D310" s="268" t="s">
        <v>616</v>
      </c>
    </row>
    <row r="311" spans="1:4" ht="18" x14ac:dyDescent="0.2">
      <c r="A311" s="345" t="s">
        <v>930</v>
      </c>
      <c r="B311" s="351" t="s">
        <v>931</v>
      </c>
      <c r="C311" s="351"/>
      <c r="D311" s="351"/>
    </row>
    <row r="312" spans="1:4" ht="18" x14ac:dyDescent="0.2">
      <c r="A312" s="275">
        <v>42</v>
      </c>
      <c r="B312" s="347" t="s">
        <v>932</v>
      </c>
      <c r="C312" s="348"/>
      <c r="D312" s="348"/>
    </row>
    <row r="313" spans="1:4" ht="36" x14ac:dyDescent="0.2">
      <c r="A313" s="275" t="s">
        <v>622</v>
      </c>
      <c r="B313" s="349"/>
      <c r="C313" s="349" t="s">
        <v>933</v>
      </c>
      <c r="D313" s="268" t="s">
        <v>616</v>
      </c>
    </row>
    <row r="314" spans="1:4" ht="36" x14ac:dyDescent="0.2">
      <c r="A314" s="275" t="s">
        <v>622</v>
      </c>
      <c r="B314" s="349"/>
      <c r="C314" s="349" t="s">
        <v>934</v>
      </c>
      <c r="D314" s="268" t="s">
        <v>616</v>
      </c>
    </row>
    <row r="315" spans="1:4" ht="36" x14ac:dyDescent="0.2">
      <c r="A315" s="275" t="s">
        <v>622</v>
      </c>
      <c r="B315" s="349"/>
      <c r="C315" s="349" t="s">
        <v>935</v>
      </c>
      <c r="D315" s="268" t="s">
        <v>616</v>
      </c>
    </row>
    <row r="316" spans="1:4" ht="36" x14ac:dyDescent="0.2">
      <c r="A316" s="275" t="s">
        <v>622</v>
      </c>
      <c r="B316" s="349"/>
      <c r="C316" s="349" t="s">
        <v>936</v>
      </c>
      <c r="D316" s="268" t="s">
        <v>616</v>
      </c>
    </row>
    <row r="317" spans="1:4" ht="36" x14ac:dyDescent="0.2">
      <c r="A317" s="275" t="s">
        <v>622</v>
      </c>
      <c r="B317" s="349"/>
      <c r="C317" s="349" t="s">
        <v>937</v>
      </c>
      <c r="D317" s="268" t="s">
        <v>625</v>
      </c>
    </row>
    <row r="318" spans="1:4" ht="36" x14ac:dyDescent="0.2">
      <c r="A318" s="275" t="s">
        <v>622</v>
      </c>
      <c r="B318" s="349"/>
      <c r="C318" s="349" t="s">
        <v>938</v>
      </c>
      <c r="D318" s="268" t="s">
        <v>625</v>
      </c>
    </row>
    <row r="319" spans="1:4" ht="36" x14ac:dyDescent="0.2">
      <c r="A319" s="275" t="s">
        <v>622</v>
      </c>
      <c r="B319" s="349"/>
      <c r="C319" s="349" t="s">
        <v>939</v>
      </c>
      <c r="D319" s="268" t="s">
        <v>625</v>
      </c>
    </row>
    <row r="320" spans="1:4" ht="36" x14ac:dyDescent="0.2">
      <c r="A320" s="275" t="s">
        <v>622</v>
      </c>
      <c r="B320" s="349"/>
      <c r="C320" s="349" t="s">
        <v>940</v>
      </c>
      <c r="D320" s="268" t="s">
        <v>625</v>
      </c>
    </row>
    <row r="321" spans="1:4" ht="18" x14ac:dyDescent="0.2">
      <c r="A321" s="275">
        <v>43</v>
      </c>
      <c r="B321" s="347" t="s">
        <v>941</v>
      </c>
      <c r="C321" s="348"/>
      <c r="D321" s="348"/>
    </row>
    <row r="322" spans="1:4" ht="36" x14ac:dyDescent="0.2">
      <c r="A322" s="275" t="s">
        <v>622</v>
      </c>
      <c r="B322" s="349"/>
      <c r="C322" s="349" t="s">
        <v>942</v>
      </c>
      <c r="D322" s="268" t="s">
        <v>616</v>
      </c>
    </row>
    <row r="323" spans="1:4" ht="36" x14ac:dyDescent="0.2">
      <c r="A323" s="275" t="s">
        <v>622</v>
      </c>
      <c r="B323" s="349"/>
      <c r="C323" s="349" t="s">
        <v>943</v>
      </c>
      <c r="D323" s="268" t="s">
        <v>616</v>
      </c>
    </row>
    <row r="324" spans="1:4" ht="54" x14ac:dyDescent="0.2">
      <c r="A324" s="275" t="s">
        <v>622</v>
      </c>
      <c r="B324" s="349"/>
      <c r="C324" s="349" t="s">
        <v>944</v>
      </c>
      <c r="D324" s="268" t="s">
        <v>616</v>
      </c>
    </row>
    <row r="325" spans="1:4" ht="36" x14ac:dyDescent="0.2">
      <c r="A325" s="275" t="s">
        <v>622</v>
      </c>
      <c r="B325" s="349"/>
      <c r="C325" s="349" t="s">
        <v>945</v>
      </c>
      <c r="D325" s="268" t="s">
        <v>625</v>
      </c>
    </row>
    <row r="326" spans="1:4" ht="36" x14ac:dyDescent="0.2">
      <c r="A326" s="275" t="s">
        <v>622</v>
      </c>
      <c r="B326" s="349"/>
      <c r="C326" s="349" t="s">
        <v>946</v>
      </c>
      <c r="D326" s="268" t="s">
        <v>625</v>
      </c>
    </row>
    <row r="327" spans="1:4" ht="36" x14ac:dyDescent="0.2">
      <c r="A327" s="275" t="s">
        <v>622</v>
      </c>
      <c r="B327" s="349"/>
      <c r="C327" s="349" t="s">
        <v>947</v>
      </c>
      <c r="D327" s="268" t="s">
        <v>625</v>
      </c>
    </row>
    <row r="328" spans="1:4" ht="36" x14ac:dyDescent="0.2">
      <c r="A328" s="275" t="s">
        <v>622</v>
      </c>
      <c r="B328" s="349"/>
      <c r="C328" s="349" t="s">
        <v>948</v>
      </c>
      <c r="D328" s="268" t="s">
        <v>625</v>
      </c>
    </row>
    <row r="329" spans="1:4" ht="36" x14ac:dyDescent="0.2">
      <c r="A329" s="275" t="s">
        <v>622</v>
      </c>
      <c r="B329" s="349"/>
      <c r="C329" s="349" t="s">
        <v>949</v>
      </c>
      <c r="D329" s="268" t="s">
        <v>625</v>
      </c>
    </row>
    <row r="330" spans="1:4" ht="36" x14ac:dyDescent="0.2">
      <c r="A330" s="275" t="s">
        <v>622</v>
      </c>
      <c r="B330" s="349"/>
      <c r="C330" s="349" t="s">
        <v>950</v>
      </c>
      <c r="D330" s="268" t="s">
        <v>625</v>
      </c>
    </row>
    <row r="331" spans="1:4" ht="36" x14ac:dyDescent="0.2">
      <c r="A331" s="275" t="s">
        <v>622</v>
      </c>
      <c r="B331" s="349"/>
      <c r="C331" s="349" t="s">
        <v>951</v>
      </c>
      <c r="D331" s="268" t="s">
        <v>625</v>
      </c>
    </row>
    <row r="332" spans="1:4" ht="36" x14ac:dyDescent="0.2">
      <c r="A332" s="275" t="s">
        <v>622</v>
      </c>
      <c r="B332" s="349"/>
      <c r="C332" s="349" t="s">
        <v>952</v>
      </c>
      <c r="D332" s="268" t="s">
        <v>625</v>
      </c>
    </row>
    <row r="333" spans="1:4" ht="18" x14ac:dyDescent="0.2">
      <c r="A333" s="275">
        <v>44</v>
      </c>
      <c r="B333" s="347" t="s">
        <v>953</v>
      </c>
      <c r="C333" s="348"/>
      <c r="D333" s="348"/>
    </row>
    <row r="334" spans="1:4" ht="36" x14ac:dyDescent="0.2">
      <c r="A334" s="275" t="s">
        <v>622</v>
      </c>
      <c r="B334" s="349"/>
      <c r="C334" s="349" t="s">
        <v>954</v>
      </c>
      <c r="D334" s="268" t="s">
        <v>616</v>
      </c>
    </row>
    <row r="335" spans="1:4" ht="36" x14ac:dyDescent="0.2">
      <c r="A335" s="275" t="s">
        <v>622</v>
      </c>
      <c r="B335" s="349"/>
      <c r="C335" s="349" t="s">
        <v>955</v>
      </c>
      <c r="D335" s="268" t="s">
        <v>616</v>
      </c>
    </row>
    <row r="336" spans="1:4" ht="36" x14ac:dyDescent="0.2">
      <c r="A336" s="275" t="s">
        <v>622</v>
      </c>
      <c r="B336" s="349"/>
      <c r="C336" s="349" t="s">
        <v>956</v>
      </c>
      <c r="D336" s="268" t="s">
        <v>616</v>
      </c>
    </row>
    <row r="337" spans="1:4" ht="54" x14ac:dyDescent="0.2">
      <c r="A337" s="275" t="s">
        <v>622</v>
      </c>
      <c r="B337" s="349"/>
      <c r="C337" s="349" t="s">
        <v>957</v>
      </c>
      <c r="D337" s="268" t="s">
        <v>616</v>
      </c>
    </row>
    <row r="338" spans="1:4" ht="36" x14ac:dyDescent="0.2">
      <c r="A338" s="275" t="s">
        <v>622</v>
      </c>
      <c r="B338" s="349"/>
      <c r="C338" s="349" t="s">
        <v>958</v>
      </c>
      <c r="D338" s="268" t="s">
        <v>625</v>
      </c>
    </row>
    <row r="339" spans="1:4" ht="36" x14ac:dyDescent="0.2">
      <c r="A339" s="275" t="s">
        <v>622</v>
      </c>
      <c r="B339" s="349"/>
      <c r="C339" s="349" t="s">
        <v>959</v>
      </c>
      <c r="D339" s="268" t="s">
        <v>625</v>
      </c>
    </row>
    <row r="340" spans="1:4" ht="36" x14ac:dyDescent="0.2">
      <c r="A340" s="275" t="s">
        <v>622</v>
      </c>
      <c r="B340" s="349"/>
      <c r="C340" s="349" t="s">
        <v>960</v>
      </c>
      <c r="D340" s="268" t="s">
        <v>625</v>
      </c>
    </row>
    <row r="341" spans="1:4" ht="36" x14ac:dyDescent="0.2">
      <c r="A341" s="275" t="s">
        <v>622</v>
      </c>
      <c r="B341" s="349"/>
      <c r="C341" s="349" t="s">
        <v>961</v>
      </c>
      <c r="D341" s="268" t="s">
        <v>625</v>
      </c>
    </row>
    <row r="342" spans="1:4" ht="36" x14ac:dyDescent="0.2">
      <c r="A342" s="275" t="s">
        <v>622</v>
      </c>
      <c r="B342" s="349"/>
      <c r="C342" s="349" t="s">
        <v>962</v>
      </c>
      <c r="D342" s="268" t="s">
        <v>625</v>
      </c>
    </row>
    <row r="343" spans="1:4" ht="36" x14ac:dyDescent="0.2">
      <c r="A343" s="275" t="s">
        <v>622</v>
      </c>
      <c r="B343" s="349"/>
      <c r="C343" s="349" t="s">
        <v>963</v>
      </c>
      <c r="D343" s="268" t="s">
        <v>625</v>
      </c>
    </row>
    <row r="344" spans="1:4" ht="36" x14ac:dyDescent="0.2">
      <c r="A344" s="275" t="s">
        <v>622</v>
      </c>
      <c r="B344" s="349"/>
      <c r="C344" s="349" t="s">
        <v>964</v>
      </c>
      <c r="D344" s="268" t="s">
        <v>625</v>
      </c>
    </row>
    <row r="345" spans="1:4" ht="18" x14ac:dyDescent="0.2">
      <c r="A345" s="275">
        <v>45</v>
      </c>
      <c r="B345" s="347" t="s">
        <v>965</v>
      </c>
      <c r="C345" s="348"/>
      <c r="D345" s="348"/>
    </row>
    <row r="346" spans="1:4" ht="36" x14ac:dyDescent="0.2">
      <c r="A346" s="275" t="s">
        <v>622</v>
      </c>
      <c r="B346" s="349"/>
      <c r="C346" s="349" t="s">
        <v>966</v>
      </c>
      <c r="D346" s="268" t="s">
        <v>616</v>
      </c>
    </row>
    <row r="347" spans="1:4" ht="36" x14ac:dyDescent="0.2">
      <c r="A347" s="275" t="s">
        <v>622</v>
      </c>
      <c r="B347" s="349"/>
      <c r="C347" s="349" t="s">
        <v>967</v>
      </c>
      <c r="D347" s="268" t="s">
        <v>616</v>
      </c>
    </row>
    <row r="348" spans="1:4" ht="36" x14ac:dyDescent="0.2">
      <c r="A348" s="275" t="s">
        <v>622</v>
      </c>
      <c r="B348" s="349"/>
      <c r="C348" s="349" t="s">
        <v>968</v>
      </c>
      <c r="D348" s="268" t="s">
        <v>616</v>
      </c>
    </row>
    <row r="349" spans="1:4" ht="36" x14ac:dyDescent="0.2">
      <c r="A349" s="275" t="s">
        <v>622</v>
      </c>
      <c r="B349" s="349"/>
      <c r="C349" s="349" t="s">
        <v>969</v>
      </c>
      <c r="D349" s="268" t="s">
        <v>616</v>
      </c>
    </row>
    <row r="350" spans="1:4" ht="36" x14ac:dyDescent="0.2">
      <c r="A350" s="275" t="s">
        <v>622</v>
      </c>
      <c r="B350" s="349"/>
      <c r="C350" s="349" t="s">
        <v>970</v>
      </c>
      <c r="D350" s="268" t="s">
        <v>616</v>
      </c>
    </row>
    <row r="351" spans="1:4" ht="36" x14ac:dyDescent="0.2">
      <c r="A351" s="275" t="s">
        <v>622</v>
      </c>
      <c r="B351" s="349"/>
      <c r="C351" s="349" t="s">
        <v>971</v>
      </c>
      <c r="D351" s="268" t="s">
        <v>625</v>
      </c>
    </row>
    <row r="352" spans="1:4" ht="36" x14ac:dyDescent="0.2">
      <c r="A352" s="275" t="s">
        <v>622</v>
      </c>
      <c r="B352" s="349"/>
      <c r="C352" s="349" t="s">
        <v>972</v>
      </c>
      <c r="D352" s="268" t="s">
        <v>625</v>
      </c>
    </row>
    <row r="353" spans="1:4" ht="36" x14ac:dyDescent="0.2">
      <c r="A353" s="275" t="s">
        <v>622</v>
      </c>
      <c r="B353" s="349"/>
      <c r="C353" s="349" t="s">
        <v>973</v>
      </c>
      <c r="D353" s="268" t="s">
        <v>625</v>
      </c>
    </row>
    <row r="354" spans="1:4" ht="18" x14ac:dyDescent="0.2">
      <c r="A354" s="275">
        <v>46</v>
      </c>
      <c r="B354" s="347" t="s">
        <v>974</v>
      </c>
      <c r="C354" s="348"/>
      <c r="D354" s="348"/>
    </row>
    <row r="355" spans="1:4" ht="36" x14ac:dyDescent="0.2">
      <c r="A355" s="275" t="s">
        <v>622</v>
      </c>
      <c r="B355" s="349"/>
      <c r="C355" s="349" t="s">
        <v>975</v>
      </c>
      <c r="D355" s="268" t="s">
        <v>616</v>
      </c>
    </row>
    <row r="356" spans="1:4" ht="36" x14ac:dyDescent="0.2">
      <c r="A356" s="275" t="s">
        <v>622</v>
      </c>
      <c r="B356" s="349"/>
      <c r="C356" s="349" t="s">
        <v>976</v>
      </c>
      <c r="D356" s="268" t="s">
        <v>616</v>
      </c>
    </row>
    <row r="357" spans="1:4" ht="36" x14ac:dyDescent="0.2">
      <c r="A357" s="275" t="s">
        <v>622</v>
      </c>
      <c r="B357" s="349"/>
      <c r="C357" s="349" t="s">
        <v>977</v>
      </c>
      <c r="D357" s="268" t="s">
        <v>616</v>
      </c>
    </row>
    <row r="358" spans="1:4" ht="36" x14ac:dyDescent="0.2">
      <c r="A358" s="275" t="s">
        <v>622</v>
      </c>
      <c r="B358" s="349"/>
      <c r="C358" s="349" t="s">
        <v>978</v>
      </c>
      <c r="D358" s="268" t="s">
        <v>616</v>
      </c>
    </row>
    <row r="359" spans="1:4" ht="36" x14ac:dyDescent="0.2">
      <c r="A359" s="275" t="s">
        <v>622</v>
      </c>
      <c r="B359" s="349"/>
      <c r="C359" s="349" t="s">
        <v>979</v>
      </c>
      <c r="D359" s="268" t="s">
        <v>625</v>
      </c>
    </row>
    <row r="360" spans="1:4" ht="36" x14ac:dyDescent="0.2">
      <c r="A360" s="275" t="s">
        <v>622</v>
      </c>
      <c r="B360" s="349"/>
      <c r="C360" s="349" t="s">
        <v>980</v>
      </c>
      <c r="D360" s="268" t="s">
        <v>625</v>
      </c>
    </row>
    <row r="361" spans="1:4" ht="36" x14ac:dyDescent="0.2">
      <c r="A361" s="275" t="s">
        <v>622</v>
      </c>
      <c r="B361" s="349"/>
      <c r="C361" s="349" t="s">
        <v>981</v>
      </c>
      <c r="D361" s="268" t="s">
        <v>625</v>
      </c>
    </row>
    <row r="362" spans="1:4" ht="36" x14ac:dyDescent="0.2">
      <c r="A362" s="275" t="s">
        <v>622</v>
      </c>
      <c r="B362" s="349"/>
      <c r="C362" s="349" t="s">
        <v>982</v>
      </c>
      <c r="D362" s="268" t="s">
        <v>625</v>
      </c>
    </row>
    <row r="363" spans="1:4" ht="36" x14ac:dyDescent="0.2">
      <c r="A363" s="275" t="s">
        <v>622</v>
      </c>
      <c r="B363" s="349"/>
      <c r="C363" s="349" t="s">
        <v>983</v>
      </c>
      <c r="D363" s="268" t="s">
        <v>625</v>
      </c>
    </row>
    <row r="364" spans="1:4" ht="18" x14ac:dyDescent="0.2">
      <c r="A364" s="275">
        <v>47</v>
      </c>
      <c r="B364" s="347" t="s">
        <v>984</v>
      </c>
      <c r="C364" s="348"/>
      <c r="D364" s="348"/>
    </row>
    <row r="365" spans="1:4" ht="54" x14ac:dyDescent="0.2">
      <c r="A365" s="275" t="s">
        <v>622</v>
      </c>
      <c r="B365" s="349"/>
      <c r="C365" s="349" t="s">
        <v>985</v>
      </c>
      <c r="D365" s="268" t="s">
        <v>616</v>
      </c>
    </row>
    <row r="366" spans="1:4" ht="36" x14ac:dyDescent="0.2">
      <c r="A366" s="275" t="s">
        <v>622</v>
      </c>
      <c r="B366" s="349"/>
      <c r="C366" s="349" t="s">
        <v>986</v>
      </c>
      <c r="D366" s="268" t="s">
        <v>616</v>
      </c>
    </row>
    <row r="367" spans="1:4" ht="36" x14ac:dyDescent="0.2">
      <c r="A367" s="275" t="s">
        <v>622</v>
      </c>
      <c r="B367" s="349"/>
      <c r="C367" s="349" t="s">
        <v>987</v>
      </c>
      <c r="D367" s="268" t="s">
        <v>616</v>
      </c>
    </row>
    <row r="368" spans="1:4" ht="36" x14ac:dyDescent="0.2">
      <c r="A368" s="275" t="s">
        <v>622</v>
      </c>
      <c r="B368" s="349"/>
      <c r="C368" s="349" t="s">
        <v>988</v>
      </c>
      <c r="D368" s="268" t="s">
        <v>616</v>
      </c>
    </row>
    <row r="369" spans="1:4" ht="36" x14ac:dyDescent="0.2">
      <c r="A369" s="275" t="s">
        <v>622</v>
      </c>
      <c r="B369" s="349"/>
      <c r="C369" s="349" t="s">
        <v>989</v>
      </c>
      <c r="D369" s="268" t="s">
        <v>625</v>
      </c>
    </row>
    <row r="370" spans="1:4" ht="36" x14ac:dyDescent="0.2">
      <c r="A370" s="275" t="s">
        <v>622</v>
      </c>
      <c r="B370" s="349"/>
      <c r="C370" s="349" t="s">
        <v>990</v>
      </c>
      <c r="D370" s="268" t="s">
        <v>625</v>
      </c>
    </row>
    <row r="371" spans="1:4" ht="36" x14ac:dyDescent="0.2">
      <c r="A371" s="275" t="s">
        <v>622</v>
      </c>
      <c r="B371" s="349"/>
      <c r="C371" s="349" t="s">
        <v>991</v>
      </c>
      <c r="D371" s="268" t="s">
        <v>625</v>
      </c>
    </row>
    <row r="372" spans="1:4" ht="36" x14ac:dyDescent="0.2">
      <c r="A372" s="275" t="s">
        <v>622</v>
      </c>
      <c r="B372" s="349"/>
      <c r="C372" s="349" t="s">
        <v>992</v>
      </c>
      <c r="D372" s="268" t="s">
        <v>625</v>
      </c>
    </row>
    <row r="373" spans="1:4" ht="18" x14ac:dyDescent="0.2">
      <c r="A373" s="275">
        <v>48</v>
      </c>
      <c r="B373" s="347" t="s">
        <v>993</v>
      </c>
      <c r="C373" s="348"/>
      <c r="D373" s="348"/>
    </row>
    <row r="374" spans="1:4" ht="36" x14ac:dyDescent="0.2">
      <c r="A374" s="275" t="s">
        <v>622</v>
      </c>
      <c r="B374" s="349"/>
      <c r="C374" s="349" t="s">
        <v>994</v>
      </c>
      <c r="D374" s="268" t="s">
        <v>625</v>
      </c>
    </row>
    <row r="375" spans="1:4" ht="36" x14ac:dyDescent="0.2">
      <c r="A375" s="275" t="s">
        <v>622</v>
      </c>
      <c r="B375" s="349"/>
      <c r="C375" s="349" t="s">
        <v>995</v>
      </c>
      <c r="D375" s="268" t="s">
        <v>616</v>
      </c>
    </row>
    <row r="376" spans="1:4" ht="36" x14ac:dyDescent="0.2">
      <c r="A376" s="275" t="s">
        <v>622</v>
      </c>
      <c r="B376" s="349"/>
      <c r="C376" s="349" t="s">
        <v>996</v>
      </c>
      <c r="D376" s="268" t="s">
        <v>616</v>
      </c>
    </row>
    <row r="377" spans="1:4" ht="36" x14ac:dyDescent="0.2">
      <c r="A377" s="275" t="s">
        <v>622</v>
      </c>
      <c r="B377" s="349"/>
      <c r="C377" s="349" t="s">
        <v>997</v>
      </c>
      <c r="D377" s="268" t="s">
        <v>628</v>
      </c>
    </row>
    <row r="378" spans="1:4" ht="19" x14ac:dyDescent="0.2">
      <c r="A378" s="275" t="s">
        <v>622</v>
      </c>
      <c r="B378" s="349"/>
      <c r="C378" s="349" t="s">
        <v>998</v>
      </c>
      <c r="D378" s="268" t="s">
        <v>628</v>
      </c>
    </row>
    <row r="379" spans="1:4" ht="19" x14ac:dyDescent="0.2">
      <c r="A379" s="275" t="s">
        <v>622</v>
      </c>
      <c r="B379" s="349"/>
      <c r="C379" s="349" t="s">
        <v>999</v>
      </c>
      <c r="D379" s="268" t="s">
        <v>628</v>
      </c>
    </row>
    <row r="380" spans="1:4" ht="18" x14ac:dyDescent="0.2">
      <c r="A380" s="275">
        <v>49</v>
      </c>
      <c r="B380" s="347" t="s">
        <v>1000</v>
      </c>
      <c r="C380" s="348"/>
      <c r="D380" s="348"/>
    </row>
    <row r="381" spans="1:4" ht="54" x14ac:dyDescent="0.2">
      <c r="A381" s="275" t="s">
        <v>622</v>
      </c>
      <c r="B381" s="349"/>
      <c r="C381" s="349" t="s">
        <v>1001</v>
      </c>
      <c r="D381" s="268" t="s">
        <v>616</v>
      </c>
    </row>
    <row r="382" spans="1:4" ht="36" x14ac:dyDescent="0.2">
      <c r="A382" s="275" t="s">
        <v>622</v>
      </c>
      <c r="B382" s="349"/>
      <c r="C382" s="349" t="s">
        <v>1002</v>
      </c>
      <c r="D382" s="268" t="s">
        <v>616</v>
      </c>
    </row>
    <row r="383" spans="1:4" ht="36" x14ac:dyDescent="0.2">
      <c r="A383" s="275" t="s">
        <v>622</v>
      </c>
      <c r="B383" s="349"/>
      <c r="C383" s="349" t="s">
        <v>1003</v>
      </c>
      <c r="D383" s="268" t="s">
        <v>616</v>
      </c>
    </row>
    <row r="384" spans="1:4" ht="36" x14ac:dyDescent="0.2">
      <c r="A384" s="275" t="s">
        <v>622</v>
      </c>
      <c r="B384" s="349"/>
      <c r="C384" s="349" t="s">
        <v>1004</v>
      </c>
      <c r="D384" s="268" t="s">
        <v>616</v>
      </c>
    </row>
    <row r="385" spans="1:4" ht="36" x14ac:dyDescent="0.2">
      <c r="A385" s="275" t="s">
        <v>622</v>
      </c>
      <c r="B385" s="349"/>
      <c r="C385" s="349" t="s">
        <v>1005</v>
      </c>
      <c r="D385" s="268" t="s">
        <v>625</v>
      </c>
    </row>
    <row r="386" spans="1:4" ht="36" x14ac:dyDescent="0.2">
      <c r="A386" s="275" t="s">
        <v>622</v>
      </c>
      <c r="B386" s="349"/>
      <c r="C386" s="349" t="s">
        <v>1006</v>
      </c>
      <c r="D386" s="268" t="s">
        <v>625</v>
      </c>
    </row>
    <row r="387" spans="1:4" ht="36" x14ac:dyDescent="0.2">
      <c r="A387" s="275" t="s">
        <v>622</v>
      </c>
      <c r="B387" s="349"/>
      <c r="C387" s="349" t="s">
        <v>1007</v>
      </c>
      <c r="D387" s="268" t="s">
        <v>625</v>
      </c>
    </row>
    <row r="388" spans="1:4" ht="36" x14ac:dyDescent="0.2">
      <c r="A388" s="275" t="s">
        <v>622</v>
      </c>
      <c r="B388" s="349"/>
      <c r="C388" s="349" t="s">
        <v>1008</v>
      </c>
      <c r="D388" s="268" t="s">
        <v>625</v>
      </c>
    </row>
    <row r="389" spans="1:4" ht="18" x14ac:dyDescent="0.2">
      <c r="A389" s="275">
        <v>50</v>
      </c>
      <c r="B389" s="347" t="s">
        <v>1009</v>
      </c>
      <c r="C389" s="348"/>
      <c r="D389" s="348"/>
    </row>
    <row r="390" spans="1:4" ht="54" x14ac:dyDescent="0.2">
      <c r="A390" s="275" t="s">
        <v>622</v>
      </c>
      <c r="B390" s="349"/>
      <c r="C390" s="349" t="s">
        <v>1010</v>
      </c>
      <c r="D390" s="268" t="s">
        <v>616</v>
      </c>
    </row>
    <row r="391" spans="1:4" ht="36" x14ac:dyDescent="0.2">
      <c r="A391" s="275" t="s">
        <v>622</v>
      </c>
      <c r="B391" s="349"/>
      <c r="C391" s="349" t="s">
        <v>1011</v>
      </c>
      <c r="D391" s="268" t="s">
        <v>616</v>
      </c>
    </row>
    <row r="392" spans="1:4" ht="36" x14ac:dyDescent="0.2">
      <c r="A392" s="275" t="s">
        <v>622</v>
      </c>
      <c r="B392" s="349"/>
      <c r="C392" s="349" t="s">
        <v>1012</v>
      </c>
      <c r="D392" s="268" t="s">
        <v>616</v>
      </c>
    </row>
    <row r="393" spans="1:4" ht="54" x14ac:dyDescent="0.2">
      <c r="A393" s="275" t="s">
        <v>622</v>
      </c>
      <c r="B393" s="349"/>
      <c r="C393" s="349" t="s">
        <v>1013</v>
      </c>
      <c r="D393" s="268" t="s">
        <v>616</v>
      </c>
    </row>
    <row r="394" spans="1:4" ht="36" x14ac:dyDescent="0.2">
      <c r="A394" s="275" t="s">
        <v>622</v>
      </c>
      <c r="B394" s="349"/>
      <c r="C394" s="349" t="s">
        <v>1014</v>
      </c>
      <c r="D394" s="268" t="s">
        <v>625</v>
      </c>
    </row>
    <row r="395" spans="1:4" ht="36" x14ac:dyDescent="0.2">
      <c r="A395" s="275" t="s">
        <v>622</v>
      </c>
      <c r="B395" s="349"/>
      <c r="C395" s="349" t="s">
        <v>1015</v>
      </c>
      <c r="D395" s="268" t="s">
        <v>625</v>
      </c>
    </row>
    <row r="396" spans="1:4" ht="36" x14ac:dyDescent="0.2">
      <c r="A396" s="275" t="s">
        <v>622</v>
      </c>
      <c r="B396" s="349"/>
      <c r="C396" s="349" t="s">
        <v>1016</v>
      </c>
      <c r="D396" s="268" t="s">
        <v>625</v>
      </c>
    </row>
    <row r="397" spans="1:4" ht="36" x14ac:dyDescent="0.2">
      <c r="A397" s="275" t="s">
        <v>622</v>
      </c>
      <c r="B397" s="349"/>
      <c r="C397" s="349" t="s">
        <v>1017</v>
      </c>
      <c r="D397" s="268" t="s">
        <v>625</v>
      </c>
    </row>
    <row r="398" spans="1:4" ht="18" x14ac:dyDescent="0.2">
      <c r="A398" s="275">
        <v>51</v>
      </c>
      <c r="B398" s="347" t="s">
        <v>1018</v>
      </c>
      <c r="C398" s="348"/>
      <c r="D398" s="348"/>
    </row>
    <row r="399" spans="1:4" ht="54" x14ac:dyDescent="0.2">
      <c r="A399" s="275" t="s">
        <v>622</v>
      </c>
      <c r="B399" s="349"/>
      <c r="C399" s="349" t="s">
        <v>1019</v>
      </c>
      <c r="D399" s="268" t="s">
        <v>616</v>
      </c>
    </row>
    <row r="400" spans="1:4" ht="36" x14ac:dyDescent="0.2">
      <c r="A400" s="275" t="s">
        <v>622</v>
      </c>
      <c r="B400" s="349"/>
      <c r="C400" s="349" t="s">
        <v>1020</v>
      </c>
      <c r="D400" s="268" t="s">
        <v>616</v>
      </c>
    </row>
    <row r="401" spans="1:4" ht="36" x14ac:dyDescent="0.2">
      <c r="A401" s="275" t="s">
        <v>622</v>
      </c>
      <c r="B401" s="349"/>
      <c r="C401" s="349" t="s">
        <v>1021</v>
      </c>
      <c r="D401" s="268" t="s">
        <v>616</v>
      </c>
    </row>
    <row r="402" spans="1:4" ht="36" x14ac:dyDescent="0.2">
      <c r="A402" s="275" t="s">
        <v>622</v>
      </c>
      <c r="B402" s="349"/>
      <c r="C402" s="349" t="s">
        <v>1022</v>
      </c>
      <c r="D402" s="268" t="s">
        <v>616</v>
      </c>
    </row>
    <row r="403" spans="1:4" ht="36" x14ac:dyDescent="0.2">
      <c r="A403" s="275" t="s">
        <v>622</v>
      </c>
      <c r="B403" s="349"/>
      <c r="C403" s="349" t="s">
        <v>1023</v>
      </c>
      <c r="D403" s="268" t="s">
        <v>625</v>
      </c>
    </row>
    <row r="404" spans="1:4" ht="36" x14ac:dyDescent="0.2">
      <c r="A404" s="275" t="s">
        <v>622</v>
      </c>
      <c r="B404" s="349"/>
      <c r="C404" s="349" t="s">
        <v>1024</v>
      </c>
      <c r="D404" s="268" t="s">
        <v>625</v>
      </c>
    </row>
    <row r="405" spans="1:4" ht="36" x14ac:dyDescent="0.2">
      <c r="A405" s="275" t="s">
        <v>622</v>
      </c>
      <c r="B405" s="349"/>
      <c r="C405" s="349" t="s">
        <v>1025</v>
      </c>
      <c r="D405" s="268" t="s">
        <v>625</v>
      </c>
    </row>
    <row r="406" spans="1:4" ht="36" x14ac:dyDescent="0.2">
      <c r="A406" s="275" t="s">
        <v>622</v>
      </c>
      <c r="B406" s="349"/>
      <c r="C406" s="349" t="s">
        <v>1026</v>
      </c>
      <c r="D406" s="268" t="s">
        <v>625</v>
      </c>
    </row>
    <row r="407" spans="1:4" ht="18" x14ac:dyDescent="0.2">
      <c r="A407" s="275">
        <v>52</v>
      </c>
      <c r="B407" s="347" t="s">
        <v>1027</v>
      </c>
      <c r="C407" s="348"/>
      <c r="D407" s="348"/>
    </row>
    <row r="408" spans="1:4" ht="54" x14ac:dyDescent="0.2">
      <c r="A408" s="275" t="s">
        <v>622</v>
      </c>
      <c r="B408" s="349"/>
      <c r="C408" s="349" t="s">
        <v>1028</v>
      </c>
      <c r="D408" s="268" t="s">
        <v>616</v>
      </c>
    </row>
    <row r="409" spans="1:4" ht="36" x14ac:dyDescent="0.2">
      <c r="A409" s="275" t="s">
        <v>622</v>
      </c>
      <c r="B409" s="349"/>
      <c r="C409" s="349" t="s">
        <v>1029</v>
      </c>
      <c r="D409" s="268" t="s">
        <v>616</v>
      </c>
    </row>
    <row r="410" spans="1:4" ht="36" x14ac:dyDescent="0.2">
      <c r="A410" s="275" t="s">
        <v>622</v>
      </c>
      <c r="B410" s="349"/>
      <c r="C410" s="349" t="s">
        <v>1030</v>
      </c>
      <c r="D410" s="268" t="s">
        <v>616</v>
      </c>
    </row>
    <row r="411" spans="1:4" ht="36" x14ac:dyDescent="0.2">
      <c r="A411" s="275" t="s">
        <v>622</v>
      </c>
      <c r="B411" s="349"/>
      <c r="C411" s="349" t="s">
        <v>1031</v>
      </c>
      <c r="D411" s="268" t="s">
        <v>616</v>
      </c>
    </row>
    <row r="412" spans="1:4" ht="36" x14ac:dyDescent="0.2">
      <c r="A412" s="275" t="s">
        <v>622</v>
      </c>
      <c r="B412" s="349"/>
      <c r="C412" s="349" t="s">
        <v>1032</v>
      </c>
      <c r="D412" s="268" t="s">
        <v>625</v>
      </c>
    </row>
    <row r="413" spans="1:4" ht="36" x14ac:dyDescent="0.2">
      <c r="A413" s="275" t="s">
        <v>622</v>
      </c>
      <c r="B413" s="349"/>
      <c r="C413" s="349" t="s">
        <v>1033</v>
      </c>
      <c r="D413" s="268" t="s">
        <v>625</v>
      </c>
    </row>
    <row r="414" spans="1:4" ht="36" x14ac:dyDescent="0.2">
      <c r="A414" s="275" t="s">
        <v>622</v>
      </c>
      <c r="B414" s="349"/>
      <c r="C414" s="349" t="s">
        <v>1034</v>
      </c>
      <c r="D414" s="268" t="s">
        <v>625</v>
      </c>
    </row>
    <row r="415" spans="1:4" ht="36" x14ac:dyDescent="0.2">
      <c r="A415" s="275" t="s">
        <v>622</v>
      </c>
      <c r="B415" s="349"/>
      <c r="C415" s="349" t="s">
        <v>1035</v>
      </c>
      <c r="D415" s="268" t="s">
        <v>625</v>
      </c>
    </row>
    <row r="416" spans="1:4" ht="18" x14ac:dyDescent="0.2">
      <c r="A416" s="275">
        <v>53</v>
      </c>
      <c r="B416" s="347" t="s">
        <v>1036</v>
      </c>
      <c r="C416" s="348"/>
      <c r="D416" s="348"/>
    </row>
    <row r="417" spans="1:4" ht="36" x14ac:dyDescent="0.2">
      <c r="A417" s="275" t="s">
        <v>622</v>
      </c>
      <c r="B417" s="356"/>
      <c r="C417" s="356" t="s">
        <v>1037</v>
      </c>
      <c r="D417" s="268" t="s">
        <v>616</v>
      </c>
    </row>
    <row r="418" spans="1:4" ht="36" x14ac:dyDescent="0.2">
      <c r="A418" s="275" t="s">
        <v>622</v>
      </c>
      <c r="B418" s="357"/>
      <c r="C418" s="357" t="s">
        <v>1038</v>
      </c>
      <c r="D418" s="268" t="s">
        <v>625</v>
      </c>
    </row>
    <row r="419" spans="1:4" ht="19" x14ac:dyDescent="0.2">
      <c r="A419" s="275" t="s">
        <v>622</v>
      </c>
      <c r="B419" s="349"/>
      <c r="C419" s="349" t="s">
        <v>1039</v>
      </c>
      <c r="D419" s="268" t="s">
        <v>625</v>
      </c>
    </row>
    <row r="420" spans="1:4" ht="18" x14ac:dyDescent="0.2">
      <c r="A420" s="275">
        <v>54</v>
      </c>
      <c r="B420" s="347" t="s">
        <v>1040</v>
      </c>
      <c r="C420" s="348"/>
      <c r="D420" s="348"/>
    </row>
    <row r="421" spans="1:4" ht="36" x14ac:dyDescent="0.2">
      <c r="A421" s="275" t="s">
        <v>622</v>
      </c>
      <c r="B421" s="349"/>
      <c r="C421" s="349" t="s">
        <v>1041</v>
      </c>
      <c r="D421" s="268" t="s">
        <v>616</v>
      </c>
    </row>
    <row r="422" spans="1:4" ht="36" x14ac:dyDescent="0.2">
      <c r="A422" s="275" t="s">
        <v>622</v>
      </c>
      <c r="B422" s="349"/>
      <c r="C422" s="349" t="s">
        <v>1042</v>
      </c>
      <c r="D422" s="268" t="s">
        <v>616</v>
      </c>
    </row>
    <row r="423" spans="1:4" ht="36" x14ac:dyDescent="0.2">
      <c r="A423" s="275" t="s">
        <v>622</v>
      </c>
      <c r="B423" s="349"/>
      <c r="C423" s="349" t="s">
        <v>1043</v>
      </c>
      <c r="D423" s="268" t="s">
        <v>616</v>
      </c>
    </row>
    <row r="424" spans="1:4" ht="36" x14ac:dyDescent="0.2">
      <c r="A424" s="275" t="s">
        <v>622</v>
      </c>
      <c r="B424" s="349"/>
      <c r="C424" s="349" t="s">
        <v>1044</v>
      </c>
      <c r="D424" s="268" t="s">
        <v>616</v>
      </c>
    </row>
    <row r="425" spans="1:4" ht="36" x14ac:dyDescent="0.2">
      <c r="A425" s="275" t="s">
        <v>622</v>
      </c>
      <c r="B425" s="349"/>
      <c r="C425" s="349" t="s">
        <v>1045</v>
      </c>
      <c r="D425" s="268" t="s">
        <v>625</v>
      </c>
    </row>
    <row r="426" spans="1:4" ht="18" x14ac:dyDescent="0.2">
      <c r="A426" s="345" t="s">
        <v>1046</v>
      </c>
      <c r="B426" s="351" t="s">
        <v>1047</v>
      </c>
      <c r="C426" s="351"/>
      <c r="D426" s="351"/>
    </row>
    <row r="427" spans="1:4" ht="18" x14ac:dyDescent="0.2">
      <c r="A427" s="275">
        <v>55</v>
      </c>
      <c r="B427" s="347" t="s">
        <v>1048</v>
      </c>
      <c r="C427" s="348"/>
      <c r="D427" s="348"/>
    </row>
    <row r="428" spans="1:4" ht="36" x14ac:dyDescent="0.2">
      <c r="A428" s="275" t="s">
        <v>622</v>
      </c>
      <c r="B428" s="349"/>
      <c r="C428" s="349" t="s">
        <v>1049</v>
      </c>
      <c r="D428" s="268" t="s">
        <v>616</v>
      </c>
    </row>
    <row r="429" spans="1:4" ht="36" x14ac:dyDescent="0.2">
      <c r="A429" s="275" t="s">
        <v>622</v>
      </c>
      <c r="B429" s="349"/>
      <c r="C429" s="349" t="s">
        <v>1050</v>
      </c>
      <c r="D429" s="268" t="s">
        <v>616</v>
      </c>
    </row>
    <row r="430" spans="1:4" ht="36" x14ac:dyDescent="0.2">
      <c r="A430" s="275" t="s">
        <v>622</v>
      </c>
      <c r="B430" s="349"/>
      <c r="C430" s="349" t="s">
        <v>1051</v>
      </c>
      <c r="D430" s="268" t="s">
        <v>616</v>
      </c>
    </row>
    <row r="431" spans="1:4" ht="36" x14ac:dyDescent="0.2">
      <c r="A431" s="275" t="s">
        <v>622</v>
      </c>
      <c r="B431" s="349"/>
      <c r="C431" s="349" t="s">
        <v>1052</v>
      </c>
      <c r="D431" s="268" t="s">
        <v>616</v>
      </c>
    </row>
    <row r="432" spans="1:4" ht="36" x14ac:dyDescent="0.2">
      <c r="A432" s="275" t="s">
        <v>622</v>
      </c>
      <c r="B432" s="349"/>
      <c r="C432" s="349" t="s">
        <v>1053</v>
      </c>
      <c r="D432" s="268" t="s">
        <v>628</v>
      </c>
    </row>
    <row r="433" spans="1:4" ht="36" x14ac:dyDescent="0.2">
      <c r="A433" s="275" t="s">
        <v>622</v>
      </c>
      <c r="B433" s="349"/>
      <c r="C433" s="349" t="s">
        <v>1054</v>
      </c>
      <c r="D433" s="268" t="s">
        <v>628</v>
      </c>
    </row>
    <row r="434" spans="1:4" ht="36" x14ac:dyDescent="0.2">
      <c r="A434" s="275" t="s">
        <v>622</v>
      </c>
      <c r="B434" s="349"/>
      <c r="C434" s="349" t="s">
        <v>1055</v>
      </c>
      <c r="D434" s="268" t="s">
        <v>625</v>
      </c>
    </row>
    <row r="435" spans="1:4" ht="18" x14ac:dyDescent="0.2">
      <c r="A435" s="275">
        <v>56</v>
      </c>
      <c r="B435" s="347" t="s">
        <v>1056</v>
      </c>
      <c r="C435" s="348"/>
      <c r="D435" s="348"/>
    </row>
    <row r="436" spans="1:4" ht="36" x14ac:dyDescent="0.2">
      <c r="A436" s="275" t="s">
        <v>622</v>
      </c>
      <c r="B436" s="349"/>
      <c r="C436" s="349" t="s">
        <v>1057</v>
      </c>
      <c r="D436" s="268" t="s">
        <v>616</v>
      </c>
    </row>
    <row r="437" spans="1:4" ht="36" x14ac:dyDescent="0.2">
      <c r="A437" s="275" t="s">
        <v>622</v>
      </c>
      <c r="B437" s="349"/>
      <c r="C437" s="349" t="s">
        <v>1058</v>
      </c>
      <c r="D437" s="268" t="s">
        <v>616</v>
      </c>
    </row>
    <row r="438" spans="1:4" ht="36" x14ac:dyDescent="0.2">
      <c r="A438" s="275" t="s">
        <v>622</v>
      </c>
      <c r="B438" s="349"/>
      <c r="C438" s="349" t="s">
        <v>1059</v>
      </c>
      <c r="D438" s="268" t="s">
        <v>616</v>
      </c>
    </row>
    <row r="439" spans="1:4" ht="36" x14ac:dyDescent="0.2">
      <c r="A439" s="275" t="s">
        <v>622</v>
      </c>
      <c r="B439" s="349"/>
      <c r="C439" s="349" t="s">
        <v>1060</v>
      </c>
      <c r="D439" s="268" t="s">
        <v>616</v>
      </c>
    </row>
    <row r="440" spans="1:4" ht="36" x14ac:dyDescent="0.2">
      <c r="A440" s="275" t="s">
        <v>622</v>
      </c>
      <c r="B440" s="349"/>
      <c r="C440" s="349" t="s">
        <v>1061</v>
      </c>
      <c r="D440" s="268" t="s">
        <v>625</v>
      </c>
    </row>
    <row r="441" spans="1:4" ht="36" x14ac:dyDescent="0.2">
      <c r="A441" s="275" t="s">
        <v>622</v>
      </c>
      <c r="B441" s="349"/>
      <c r="C441" s="349" t="s">
        <v>1062</v>
      </c>
      <c r="D441" s="268" t="s">
        <v>625</v>
      </c>
    </row>
    <row r="442" spans="1:4" ht="36" x14ac:dyDescent="0.2">
      <c r="A442" s="275" t="s">
        <v>622</v>
      </c>
      <c r="B442" s="349"/>
      <c r="C442" s="349" t="s">
        <v>1063</v>
      </c>
      <c r="D442" s="268" t="s">
        <v>625</v>
      </c>
    </row>
    <row r="443" spans="1:4" ht="36" x14ac:dyDescent="0.2">
      <c r="A443" s="275" t="s">
        <v>622</v>
      </c>
      <c r="B443" s="349"/>
      <c r="C443" s="349" t="s">
        <v>1064</v>
      </c>
      <c r="D443" s="268" t="s">
        <v>625</v>
      </c>
    </row>
    <row r="444" spans="1:4" ht="36" x14ac:dyDescent="0.2">
      <c r="A444" s="275" t="s">
        <v>622</v>
      </c>
      <c r="B444" s="349"/>
      <c r="C444" s="349" t="s">
        <v>1065</v>
      </c>
      <c r="D444" s="268" t="s">
        <v>625</v>
      </c>
    </row>
    <row r="445" spans="1:4" ht="36" x14ac:dyDescent="0.2">
      <c r="A445" s="275" t="s">
        <v>622</v>
      </c>
      <c r="B445" s="349"/>
      <c r="C445" s="349" t="s">
        <v>1066</v>
      </c>
      <c r="D445" s="268" t="s">
        <v>628</v>
      </c>
    </row>
    <row r="446" spans="1:4" ht="18" x14ac:dyDescent="0.2">
      <c r="A446" s="275">
        <v>57</v>
      </c>
      <c r="B446" s="347" t="s">
        <v>1067</v>
      </c>
      <c r="C446" s="348"/>
      <c r="D446" s="348"/>
    </row>
    <row r="447" spans="1:4" ht="36" x14ac:dyDescent="0.2">
      <c r="A447" s="275" t="s">
        <v>622</v>
      </c>
      <c r="B447" s="349"/>
      <c r="C447" s="349" t="s">
        <v>1068</v>
      </c>
      <c r="D447" s="268" t="s">
        <v>616</v>
      </c>
    </row>
    <row r="448" spans="1:4" ht="36" x14ac:dyDescent="0.2">
      <c r="A448" s="275" t="s">
        <v>622</v>
      </c>
      <c r="B448" s="349"/>
      <c r="C448" s="349" t="s">
        <v>1069</v>
      </c>
      <c r="D448" s="268" t="s">
        <v>616</v>
      </c>
    </row>
    <row r="449" spans="1:4" ht="36" x14ac:dyDescent="0.2">
      <c r="A449" s="275" t="s">
        <v>622</v>
      </c>
      <c r="B449" s="349"/>
      <c r="C449" s="349" t="s">
        <v>1070</v>
      </c>
      <c r="D449" s="268" t="s">
        <v>616</v>
      </c>
    </row>
    <row r="450" spans="1:4" ht="36" x14ac:dyDescent="0.2">
      <c r="A450" s="275" t="s">
        <v>622</v>
      </c>
      <c r="B450" s="349"/>
      <c r="C450" s="349" t="s">
        <v>1071</v>
      </c>
      <c r="D450" s="268" t="s">
        <v>616</v>
      </c>
    </row>
    <row r="451" spans="1:4" ht="36" x14ac:dyDescent="0.2">
      <c r="A451" s="275" t="s">
        <v>622</v>
      </c>
      <c r="B451" s="349"/>
      <c r="C451" s="349" t="s">
        <v>1072</v>
      </c>
      <c r="D451" s="268" t="s">
        <v>625</v>
      </c>
    </row>
    <row r="452" spans="1:4" ht="36" x14ac:dyDescent="0.2">
      <c r="A452" s="275" t="s">
        <v>622</v>
      </c>
      <c r="B452" s="349"/>
      <c r="C452" s="349" t="s">
        <v>1073</v>
      </c>
      <c r="D452" s="268" t="s">
        <v>625</v>
      </c>
    </row>
    <row r="453" spans="1:4" ht="36" x14ac:dyDescent="0.2">
      <c r="A453" s="275" t="s">
        <v>622</v>
      </c>
      <c r="B453" s="349"/>
      <c r="C453" s="349" t="s">
        <v>1074</v>
      </c>
      <c r="D453" s="268" t="s">
        <v>625</v>
      </c>
    </row>
    <row r="454" spans="1:4" ht="36" x14ac:dyDescent="0.2">
      <c r="A454" s="275" t="s">
        <v>622</v>
      </c>
      <c r="B454" s="349"/>
      <c r="C454" s="349" t="s">
        <v>1075</v>
      </c>
      <c r="D454" s="268" t="s">
        <v>625</v>
      </c>
    </row>
    <row r="455" spans="1:4" ht="18" x14ac:dyDescent="0.2">
      <c r="A455" s="345" t="s">
        <v>1076</v>
      </c>
      <c r="B455" s="351" t="s">
        <v>1077</v>
      </c>
      <c r="C455" s="351"/>
      <c r="D455" s="351"/>
    </row>
    <row r="456" spans="1:4" ht="18" x14ac:dyDescent="0.2">
      <c r="A456" s="275">
        <v>58</v>
      </c>
      <c r="B456" s="347" t="s">
        <v>1078</v>
      </c>
      <c r="C456" s="348"/>
      <c r="D456" s="348"/>
    </row>
    <row r="457" spans="1:4" ht="36" x14ac:dyDescent="0.2">
      <c r="A457" s="275" t="s">
        <v>622</v>
      </c>
      <c r="B457" s="349"/>
      <c r="C457" s="349" t="s">
        <v>1079</v>
      </c>
      <c r="D457" s="268" t="s">
        <v>616</v>
      </c>
    </row>
    <row r="458" spans="1:4" ht="36" x14ac:dyDescent="0.2">
      <c r="A458" s="275" t="s">
        <v>622</v>
      </c>
      <c r="B458" s="349"/>
      <c r="C458" s="349" t="s">
        <v>1080</v>
      </c>
      <c r="D458" s="268" t="s">
        <v>616</v>
      </c>
    </row>
    <row r="459" spans="1:4" ht="36" x14ac:dyDescent="0.2">
      <c r="A459" s="275" t="s">
        <v>622</v>
      </c>
      <c r="B459" s="349"/>
      <c r="C459" s="349" t="s">
        <v>1081</v>
      </c>
      <c r="D459" s="268" t="s">
        <v>616</v>
      </c>
    </row>
    <row r="460" spans="1:4" ht="36" x14ac:dyDescent="0.2">
      <c r="A460" s="275" t="s">
        <v>622</v>
      </c>
      <c r="B460" s="349"/>
      <c r="C460" s="349" t="s">
        <v>1082</v>
      </c>
      <c r="D460" s="268" t="s">
        <v>616</v>
      </c>
    </row>
    <row r="461" spans="1:4" ht="18" x14ac:dyDescent="0.2">
      <c r="A461" s="275">
        <v>59</v>
      </c>
      <c r="B461" s="347" t="s">
        <v>1083</v>
      </c>
      <c r="C461" s="348"/>
      <c r="D461" s="348"/>
    </row>
    <row r="462" spans="1:4" ht="36" x14ac:dyDescent="0.2">
      <c r="A462" s="275" t="s">
        <v>622</v>
      </c>
      <c r="B462" s="349"/>
      <c r="C462" s="349" t="s">
        <v>1084</v>
      </c>
      <c r="D462" s="268" t="s">
        <v>625</v>
      </c>
    </row>
    <row r="463" spans="1:4" ht="36" x14ac:dyDescent="0.2">
      <c r="A463" s="275" t="s">
        <v>622</v>
      </c>
      <c r="B463" s="349"/>
      <c r="C463" s="349" t="s">
        <v>1085</v>
      </c>
      <c r="D463" s="268" t="s">
        <v>625</v>
      </c>
    </row>
    <row r="464" spans="1:4" ht="36" x14ac:dyDescent="0.2">
      <c r="A464" s="275" t="s">
        <v>622</v>
      </c>
      <c r="B464" s="349"/>
      <c r="C464" s="349" t="s">
        <v>1086</v>
      </c>
      <c r="D464" s="268" t="s">
        <v>625</v>
      </c>
    </row>
    <row r="465" spans="1:4" ht="36" x14ac:dyDescent="0.2">
      <c r="A465" s="275" t="s">
        <v>622</v>
      </c>
      <c r="B465" s="349"/>
      <c r="C465" s="349" t="s">
        <v>1087</v>
      </c>
      <c r="D465" s="268" t="s">
        <v>625</v>
      </c>
    </row>
    <row r="466" spans="1:4" ht="19" x14ac:dyDescent="0.2">
      <c r="A466" s="275" t="s">
        <v>622</v>
      </c>
      <c r="B466" s="349"/>
      <c r="C466" s="349" t="s">
        <v>1088</v>
      </c>
      <c r="D466" s="268" t="s">
        <v>628</v>
      </c>
    </row>
    <row r="467" spans="1:4" ht="19" x14ac:dyDescent="0.2">
      <c r="A467" s="275" t="s">
        <v>622</v>
      </c>
      <c r="B467" s="349"/>
      <c r="C467" s="349" t="s">
        <v>1089</v>
      </c>
      <c r="D467" s="268" t="s">
        <v>628</v>
      </c>
    </row>
    <row r="468" spans="1:4" ht="36" x14ac:dyDescent="0.2">
      <c r="A468" s="275" t="s">
        <v>622</v>
      </c>
      <c r="B468" s="349"/>
      <c r="C468" s="349" t="s">
        <v>1090</v>
      </c>
      <c r="D468" s="268" t="s">
        <v>625</v>
      </c>
    </row>
    <row r="469" spans="1:4" ht="36" x14ac:dyDescent="0.2">
      <c r="A469" s="275" t="s">
        <v>622</v>
      </c>
      <c r="B469" s="349"/>
      <c r="C469" s="349" t="s">
        <v>1091</v>
      </c>
      <c r="D469" s="268" t="s">
        <v>625</v>
      </c>
    </row>
    <row r="470" spans="1:4" ht="36" x14ac:dyDescent="0.2">
      <c r="A470" s="275" t="s">
        <v>622</v>
      </c>
      <c r="B470" s="349"/>
      <c r="C470" s="349" t="s">
        <v>1092</v>
      </c>
      <c r="D470" s="268" t="s">
        <v>625</v>
      </c>
    </row>
    <row r="471" spans="1:4" ht="36" x14ac:dyDescent="0.2">
      <c r="A471" s="275" t="s">
        <v>622</v>
      </c>
      <c r="B471" s="349"/>
      <c r="C471" s="349" t="s">
        <v>1093</v>
      </c>
      <c r="D471" s="268" t="s">
        <v>625</v>
      </c>
    </row>
    <row r="472" spans="1:4" ht="18" x14ac:dyDescent="0.2">
      <c r="A472" s="275">
        <v>60</v>
      </c>
      <c r="B472" s="347" t="s">
        <v>1094</v>
      </c>
      <c r="C472" s="348"/>
      <c r="D472" s="348"/>
    </row>
    <row r="473" spans="1:4" ht="36" x14ac:dyDescent="0.2">
      <c r="A473" s="275" t="s">
        <v>622</v>
      </c>
      <c r="B473" s="349"/>
      <c r="C473" s="349" t="s">
        <v>1095</v>
      </c>
      <c r="D473" s="268" t="s">
        <v>616</v>
      </c>
    </row>
    <row r="474" spans="1:4" ht="36" x14ac:dyDescent="0.2">
      <c r="A474" s="275" t="s">
        <v>622</v>
      </c>
      <c r="B474" s="349"/>
      <c r="C474" s="349" t="s">
        <v>1096</v>
      </c>
      <c r="D474" s="268" t="s">
        <v>616</v>
      </c>
    </row>
    <row r="475" spans="1:4" ht="54" x14ac:dyDescent="0.2">
      <c r="A475" s="275" t="s">
        <v>622</v>
      </c>
      <c r="B475" s="349"/>
      <c r="C475" s="349" t="s">
        <v>1097</v>
      </c>
      <c r="D475" s="268" t="s">
        <v>616</v>
      </c>
    </row>
    <row r="476" spans="1:4" ht="19" x14ac:dyDescent="0.2">
      <c r="A476" s="275" t="s">
        <v>622</v>
      </c>
      <c r="B476" s="349"/>
      <c r="C476" s="349" t="s">
        <v>1098</v>
      </c>
      <c r="D476" s="268" t="s">
        <v>625</v>
      </c>
    </row>
    <row r="477" spans="1:4" ht="36" x14ac:dyDescent="0.2">
      <c r="A477" s="275" t="s">
        <v>622</v>
      </c>
      <c r="B477" s="349"/>
      <c r="C477" s="349" t="s">
        <v>1099</v>
      </c>
      <c r="D477" s="268" t="s">
        <v>625</v>
      </c>
    </row>
    <row r="478" spans="1:4" ht="36" x14ac:dyDescent="0.2">
      <c r="A478" s="275" t="s">
        <v>622</v>
      </c>
      <c r="B478" s="349"/>
      <c r="C478" s="349" t="s">
        <v>1100</v>
      </c>
      <c r="D478" s="268" t="s">
        <v>625</v>
      </c>
    </row>
    <row r="479" spans="1:4" ht="36" x14ac:dyDescent="0.2">
      <c r="A479" s="275" t="s">
        <v>622</v>
      </c>
      <c r="B479" s="349"/>
      <c r="C479" s="349" t="s">
        <v>1101</v>
      </c>
      <c r="D479" s="268" t="s">
        <v>625</v>
      </c>
    </row>
    <row r="480" spans="1:4" ht="19" x14ac:dyDescent="0.2">
      <c r="A480" s="275" t="s">
        <v>622</v>
      </c>
      <c r="B480" s="349"/>
      <c r="C480" s="349" t="s">
        <v>1102</v>
      </c>
      <c r="D480" s="268" t="s">
        <v>625</v>
      </c>
    </row>
    <row r="481" spans="1:4" ht="36" x14ac:dyDescent="0.2">
      <c r="A481" s="275" t="s">
        <v>622</v>
      </c>
      <c r="B481" s="349"/>
      <c r="C481" s="349" t="s">
        <v>1103</v>
      </c>
      <c r="D481" s="268" t="s">
        <v>625</v>
      </c>
    </row>
    <row r="482" spans="1:4" ht="36" x14ac:dyDescent="0.2">
      <c r="A482" s="275" t="s">
        <v>622</v>
      </c>
      <c r="B482" s="349"/>
      <c r="C482" s="349" t="s">
        <v>1104</v>
      </c>
      <c r="D482" s="268" t="s">
        <v>625</v>
      </c>
    </row>
    <row r="483" spans="1:4" ht="36" x14ac:dyDescent="0.2">
      <c r="A483" s="275" t="s">
        <v>622</v>
      </c>
      <c r="B483" s="349"/>
      <c r="C483" s="349" t="s">
        <v>1105</v>
      </c>
      <c r="D483" s="268" t="s">
        <v>625</v>
      </c>
    </row>
    <row r="484" spans="1:4" ht="18" x14ac:dyDescent="0.2">
      <c r="A484" s="275">
        <v>61</v>
      </c>
      <c r="B484" s="347" t="s">
        <v>1106</v>
      </c>
      <c r="C484" s="348"/>
      <c r="D484" s="348"/>
    </row>
    <row r="485" spans="1:4" ht="36" x14ac:dyDescent="0.2">
      <c r="A485" s="275" t="s">
        <v>622</v>
      </c>
      <c r="B485" s="349"/>
      <c r="C485" s="349" t="s">
        <v>1107</v>
      </c>
      <c r="D485" s="268" t="s">
        <v>616</v>
      </c>
    </row>
    <row r="486" spans="1:4" ht="36" x14ac:dyDescent="0.2">
      <c r="A486" s="275" t="s">
        <v>622</v>
      </c>
      <c r="B486" s="349"/>
      <c r="C486" s="349" t="s">
        <v>1108</v>
      </c>
      <c r="D486" s="268" t="s">
        <v>616</v>
      </c>
    </row>
    <row r="487" spans="1:4" ht="36" x14ac:dyDescent="0.2">
      <c r="A487" s="275" t="s">
        <v>622</v>
      </c>
      <c r="B487" s="349"/>
      <c r="C487" s="349" t="s">
        <v>1109</v>
      </c>
      <c r="D487" s="268" t="s">
        <v>616</v>
      </c>
    </row>
    <row r="488" spans="1:4" ht="54" x14ac:dyDescent="0.2">
      <c r="A488" s="275" t="s">
        <v>622</v>
      </c>
      <c r="B488" s="349"/>
      <c r="C488" s="349" t="s">
        <v>1110</v>
      </c>
      <c r="D488" s="268" t="s">
        <v>616</v>
      </c>
    </row>
    <row r="489" spans="1:4" ht="36" x14ac:dyDescent="0.2">
      <c r="A489" s="275" t="s">
        <v>622</v>
      </c>
      <c r="B489" s="349"/>
      <c r="C489" s="349" t="s">
        <v>1111</v>
      </c>
      <c r="D489" s="268" t="s">
        <v>625</v>
      </c>
    </row>
    <row r="490" spans="1:4" ht="36" x14ac:dyDescent="0.2">
      <c r="A490" s="275" t="s">
        <v>622</v>
      </c>
      <c r="B490" s="349"/>
      <c r="C490" s="349" t="s">
        <v>1112</v>
      </c>
      <c r="D490" s="268" t="s">
        <v>625</v>
      </c>
    </row>
    <row r="491" spans="1:4" ht="36" x14ac:dyDescent="0.2">
      <c r="A491" s="275" t="s">
        <v>622</v>
      </c>
      <c r="B491" s="349"/>
      <c r="C491" s="349" t="s">
        <v>1113</v>
      </c>
      <c r="D491" s="268" t="s">
        <v>625</v>
      </c>
    </row>
    <row r="492" spans="1:4" ht="36" x14ac:dyDescent="0.2">
      <c r="A492" s="275" t="s">
        <v>622</v>
      </c>
      <c r="B492" s="349"/>
      <c r="C492" s="349" t="s">
        <v>1114</v>
      </c>
      <c r="D492" s="268" t="s">
        <v>625</v>
      </c>
    </row>
    <row r="493" spans="1:4" ht="18" x14ac:dyDescent="0.2">
      <c r="A493" s="275">
        <v>62</v>
      </c>
      <c r="B493" s="347" t="s">
        <v>1115</v>
      </c>
      <c r="C493" s="348"/>
      <c r="D493" s="348"/>
    </row>
    <row r="494" spans="1:4" ht="36" x14ac:dyDescent="0.2">
      <c r="A494" s="275" t="s">
        <v>622</v>
      </c>
      <c r="B494" s="349"/>
      <c r="C494" s="349" t="s">
        <v>1116</v>
      </c>
      <c r="D494" s="268" t="s">
        <v>616</v>
      </c>
    </row>
    <row r="495" spans="1:4" ht="36" x14ac:dyDescent="0.2">
      <c r="A495" s="275" t="s">
        <v>622</v>
      </c>
      <c r="B495" s="349"/>
      <c r="C495" s="349" t="s">
        <v>1117</v>
      </c>
      <c r="D495" s="268" t="s">
        <v>628</v>
      </c>
    </row>
    <row r="496" spans="1:4" ht="36" x14ac:dyDescent="0.2">
      <c r="A496" s="275" t="s">
        <v>622</v>
      </c>
      <c r="B496" s="349"/>
      <c r="C496" s="349" t="s">
        <v>1118</v>
      </c>
      <c r="D496" s="268" t="s">
        <v>628</v>
      </c>
    </row>
    <row r="497" spans="1:4" ht="36" x14ac:dyDescent="0.2">
      <c r="A497" s="275" t="s">
        <v>622</v>
      </c>
      <c r="B497" s="349"/>
      <c r="C497" s="349" t="s">
        <v>1119</v>
      </c>
      <c r="D497" s="268" t="s">
        <v>628</v>
      </c>
    </row>
    <row r="498" spans="1:4" ht="18" x14ac:dyDescent="0.2">
      <c r="A498" s="275">
        <v>63</v>
      </c>
      <c r="B498" s="347" t="s">
        <v>1120</v>
      </c>
      <c r="C498" s="348"/>
      <c r="D498" s="348"/>
    </row>
    <row r="499" spans="1:4" ht="36" x14ac:dyDescent="0.2">
      <c r="A499" s="275" t="s">
        <v>622</v>
      </c>
      <c r="B499" s="349"/>
      <c r="C499" s="349" t="s">
        <v>1121</v>
      </c>
      <c r="D499" s="268" t="s">
        <v>616</v>
      </c>
    </row>
    <row r="500" spans="1:4" ht="36" x14ac:dyDescent="0.2">
      <c r="A500" s="275" t="s">
        <v>622</v>
      </c>
      <c r="B500" s="349"/>
      <c r="C500" s="349" t="s">
        <v>1122</v>
      </c>
      <c r="D500" s="268" t="s">
        <v>616</v>
      </c>
    </row>
    <row r="501" spans="1:4" ht="36" x14ac:dyDescent="0.2">
      <c r="A501" s="275" t="s">
        <v>622</v>
      </c>
      <c r="B501" s="349"/>
      <c r="C501" s="349" t="s">
        <v>1123</v>
      </c>
      <c r="D501" s="268" t="s">
        <v>616</v>
      </c>
    </row>
    <row r="502" spans="1:4" ht="54" x14ac:dyDescent="0.2">
      <c r="A502" s="275" t="s">
        <v>622</v>
      </c>
      <c r="B502" s="349"/>
      <c r="C502" s="349" t="s">
        <v>1124</v>
      </c>
      <c r="D502" s="268" t="s">
        <v>616</v>
      </c>
    </row>
    <row r="503" spans="1:4" ht="18" x14ac:dyDescent="0.2">
      <c r="A503" s="275">
        <v>64</v>
      </c>
      <c r="B503" s="347" t="s">
        <v>1125</v>
      </c>
      <c r="C503" s="348"/>
      <c r="D503" s="348"/>
    </row>
    <row r="504" spans="1:4" ht="36" x14ac:dyDescent="0.2">
      <c r="A504" s="275" t="s">
        <v>622</v>
      </c>
      <c r="B504" s="349"/>
      <c r="C504" s="349" t="s">
        <v>1126</v>
      </c>
      <c r="D504" s="268" t="s">
        <v>616</v>
      </c>
    </row>
    <row r="505" spans="1:4" ht="36" x14ac:dyDescent="0.2">
      <c r="A505" s="275" t="s">
        <v>622</v>
      </c>
      <c r="B505" s="349"/>
      <c r="C505" s="349" t="s">
        <v>1127</v>
      </c>
      <c r="D505" s="268" t="s">
        <v>616</v>
      </c>
    </row>
    <row r="506" spans="1:4" ht="36" x14ac:dyDescent="0.2">
      <c r="A506" s="275" t="s">
        <v>622</v>
      </c>
      <c r="B506" s="349"/>
      <c r="C506" s="349" t="s">
        <v>1128</v>
      </c>
      <c r="D506" s="268" t="s">
        <v>616</v>
      </c>
    </row>
    <row r="507" spans="1:4" ht="36" x14ac:dyDescent="0.2">
      <c r="A507" s="275" t="s">
        <v>622</v>
      </c>
      <c r="B507" s="349"/>
      <c r="C507" s="349" t="s">
        <v>1129</v>
      </c>
      <c r="D507" s="268" t="s">
        <v>616</v>
      </c>
    </row>
    <row r="508" spans="1:4" ht="19" x14ac:dyDescent="0.2">
      <c r="A508" s="275" t="s">
        <v>622</v>
      </c>
      <c r="B508" s="349"/>
      <c r="C508" s="349" t="s">
        <v>1130</v>
      </c>
      <c r="D508" s="268" t="s">
        <v>625</v>
      </c>
    </row>
    <row r="509" spans="1:4" ht="19" x14ac:dyDescent="0.2">
      <c r="A509" s="275" t="s">
        <v>622</v>
      </c>
      <c r="B509" s="356"/>
      <c r="C509" s="356" t="s">
        <v>1131</v>
      </c>
      <c r="D509" s="268" t="s">
        <v>625</v>
      </c>
    </row>
    <row r="510" spans="1:4" ht="19" x14ac:dyDescent="0.2">
      <c r="A510" s="275" t="s">
        <v>622</v>
      </c>
      <c r="B510" s="356"/>
      <c r="C510" s="356" t="s">
        <v>1132</v>
      </c>
      <c r="D510" s="268" t="s">
        <v>625</v>
      </c>
    </row>
    <row r="511" spans="1:4" ht="19" x14ac:dyDescent="0.2">
      <c r="A511" s="275" t="s">
        <v>622</v>
      </c>
      <c r="B511" s="356"/>
      <c r="C511" s="356" t="s">
        <v>1133</v>
      </c>
      <c r="D511" s="268" t="s">
        <v>625</v>
      </c>
    </row>
    <row r="512" spans="1:4" ht="36" x14ac:dyDescent="0.2">
      <c r="A512" s="275" t="s">
        <v>622</v>
      </c>
      <c r="B512" s="356"/>
      <c r="C512" s="356" t="s">
        <v>1134</v>
      </c>
      <c r="D512" s="268" t="s">
        <v>625</v>
      </c>
    </row>
    <row r="513" spans="1:4" ht="18" x14ac:dyDescent="0.2">
      <c r="A513" s="345" t="s">
        <v>1135</v>
      </c>
      <c r="B513" s="351" t="s">
        <v>1136</v>
      </c>
      <c r="C513" s="351"/>
      <c r="D513" s="351"/>
    </row>
    <row r="514" spans="1:4" ht="18" x14ac:dyDescent="0.2">
      <c r="A514" s="275">
        <v>65</v>
      </c>
      <c r="B514" s="348" t="s">
        <v>1137</v>
      </c>
      <c r="C514" s="348"/>
      <c r="D514" s="348"/>
    </row>
    <row r="515" spans="1:4" ht="54" x14ac:dyDescent="0.2">
      <c r="A515" s="275" t="s">
        <v>622</v>
      </c>
      <c r="B515" s="356"/>
      <c r="C515" s="356" t="s">
        <v>1138</v>
      </c>
      <c r="D515" s="268" t="s">
        <v>616</v>
      </c>
    </row>
    <row r="516" spans="1:4" ht="36" x14ac:dyDescent="0.2">
      <c r="A516" s="275" t="s">
        <v>622</v>
      </c>
      <c r="B516" s="356"/>
      <c r="C516" s="356" t="s">
        <v>1139</v>
      </c>
      <c r="D516" s="268" t="s">
        <v>616</v>
      </c>
    </row>
    <row r="517" spans="1:4" ht="36" x14ac:dyDescent="0.2">
      <c r="A517" s="275" t="s">
        <v>622</v>
      </c>
      <c r="B517" s="356"/>
      <c r="C517" s="356" t="s">
        <v>1140</v>
      </c>
      <c r="D517" s="268" t="s">
        <v>625</v>
      </c>
    </row>
    <row r="518" spans="1:4" ht="36" x14ac:dyDescent="0.2">
      <c r="A518" s="275" t="s">
        <v>622</v>
      </c>
      <c r="B518" s="356"/>
      <c r="C518" s="356" t="s">
        <v>1141</v>
      </c>
      <c r="D518" s="268" t="s">
        <v>625</v>
      </c>
    </row>
    <row r="519" spans="1:4" ht="36" x14ac:dyDescent="0.2">
      <c r="A519" s="275" t="s">
        <v>622</v>
      </c>
      <c r="B519" s="356"/>
      <c r="C519" s="356" t="s">
        <v>1142</v>
      </c>
      <c r="D519" s="268" t="s">
        <v>625</v>
      </c>
    </row>
    <row r="520" spans="1:4" ht="36" x14ac:dyDescent="0.2">
      <c r="A520" s="275" t="s">
        <v>622</v>
      </c>
      <c r="B520" s="356"/>
      <c r="C520" s="356" t="s">
        <v>1143</v>
      </c>
      <c r="D520" s="268" t="s">
        <v>625</v>
      </c>
    </row>
    <row r="521" spans="1:4" ht="36" x14ac:dyDescent="0.2">
      <c r="A521" s="275" t="s">
        <v>622</v>
      </c>
      <c r="B521" s="356"/>
      <c r="C521" s="356" t="s">
        <v>1144</v>
      </c>
      <c r="D521" s="268" t="s">
        <v>625</v>
      </c>
    </row>
    <row r="522" spans="1:4" ht="36" x14ac:dyDescent="0.2">
      <c r="A522" s="275" t="s">
        <v>622</v>
      </c>
      <c r="B522" s="356"/>
      <c r="C522" s="356" t="s">
        <v>1145</v>
      </c>
      <c r="D522" s="268" t="s">
        <v>625</v>
      </c>
    </row>
    <row r="523" spans="1:4" ht="18" x14ac:dyDescent="0.2">
      <c r="A523" s="275">
        <v>66</v>
      </c>
      <c r="B523" s="348" t="s">
        <v>1146</v>
      </c>
      <c r="C523" s="348"/>
      <c r="D523" s="348"/>
    </row>
    <row r="524" spans="1:4" ht="54" x14ac:dyDescent="0.2">
      <c r="A524" s="275" t="s">
        <v>622</v>
      </c>
      <c r="B524" s="356"/>
      <c r="C524" s="356" t="s">
        <v>1147</v>
      </c>
      <c r="D524" s="268" t="s">
        <v>616</v>
      </c>
    </row>
    <row r="525" spans="1:4" ht="36" x14ac:dyDescent="0.2">
      <c r="A525" s="275" t="s">
        <v>622</v>
      </c>
      <c r="B525" s="356"/>
      <c r="C525" s="356" t="s">
        <v>1148</v>
      </c>
      <c r="D525" s="268" t="s">
        <v>616</v>
      </c>
    </row>
    <row r="526" spans="1:4" ht="36" x14ac:dyDescent="0.2">
      <c r="A526" s="275" t="s">
        <v>622</v>
      </c>
      <c r="B526" s="356"/>
      <c r="C526" s="356" t="s">
        <v>1149</v>
      </c>
      <c r="D526" s="268" t="s">
        <v>625</v>
      </c>
    </row>
    <row r="527" spans="1:4" ht="36" x14ac:dyDescent="0.2">
      <c r="A527" s="275" t="s">
        <v>622</v>
      </c>
      <c r="B527" s="356"/>
      <c r="C527" s="356" t="s">
        <v>1150</v>
      </c>
      <c r="D527" s="268" t="s">
        <v>625</v>
      </c>
    </row>
    <row r="528" spans="1:4" ht="36" x14ac:dyDescent="0.2">
      <c r="A528" s="275" t="s">
        <v>622</v>
      </c>
      <c r="B528" s="356"/>
      <c r="C528" s="356" t="s">
        <v>1151</v>
      </c>
      <c r="D528" s="268" t="s">
        <v>625</v>
      </c>
    </row>
    <row r="529" spans="1:4" ht="18" x14ac:dyDescent="0.2">
      <c r="A529" s="275">
        <v>67</v>
      </c>
      <c r="B529" s="347" t="s">
        <v>1152</v>
      </c>
      <c r="C529" s="348"/>
      <c r="D529" s="348"/>
    </row>
    <row r="530" spans="1:4" ht="36" x14ac:dyDescent="0.2">
      <c r="A530" s="275" t="s">
        <v>622</v>
      </c>
      <c r="B530" s="356"/>
      <c r="C530" s="356" t="s">
        <v>1153</v>
      </c>
      <c r="D530" s="268" t="s">
        <v>616</v>
      </c>
    </row>
    <row r="531" spans="1:4" ht="36" x14ac:dyDescent="0.2">
      <c r="A531" s="275" t="s">
        <v>622</v>
      </c>
      <c r="B531" s="356"/>
      <c r="C531" s="356" t="s">
        <v>1154</v>
      </c>
      <c r="D531" s="268" t="s">
        <v>616</v>
      </c>
    </row>
    <row r="532" spans="1:4" ht="36" x14ac:dyDescent="0.2">
      <c r="A532" s="275" t="s">
        <v>622</v>
      </c>
      <c r="B532" s="349"/>
      <c r="C532" s="349" t="s">
        <v>1155</v>
      </c>
      <c r="D532" s="268" t="s">
        <v>625</v>
      </c>
    </row>
    <row r="533" spans="1:4" ht="18" x14ac:dyDescent="0.2">
      <c r="A533" s="345" t="s">
        <v>1156</v>
      </c>
      <c r="B533" s="351" t="s">
        <v>1157</v>
      </c>
      <c r="C533" s="351"/>
      <c r="D533" s="351"/>
    </row>
    <row r="534" spans="1:4" ht="18" x14ac:dyDescent="0.2">
      <c r="A534" s="275">
        <v>68</v>
      </c>
      <c r="B534" s="347" t="s">
        <v>1158</v>
      </c>
      <c r="C534" s="348"/>
      <c r="D534" s="348"/>
    </row>
    <row r="535" spans="1:4" ht="36" x14ac:dyDescent="0.2">
      <c r="A535" s="275" t="s">
        <v>622</v>
      </c>
      <c r="B535" s="349"/>
      <c r="C535" s="349" t="s">
        <v>1159</v>
      </c>
      <c r="D535" s="268" t="s">
        <v>616</v>
      </c>
    </row>
    <row r="536" spans="1:4" ht="36" x14ac:dyDescent="0.2">
      <c r="A536" s="275" t="s">
        <v>622</v>
      </c>
      <c r="B536" s="349"/>
      <c r="C536" s="349" t="s">
        <v>1160</v>
      </c>
      <c r="D536" s="268" t="s">
        <v>616</v>
      </c>
    </row>
    <row r="537" spans="1:4" ht="36" x14ac:dyDescent="0.2">
      <c r="A537" s="275" t="s">
        <v>622</v>
      </c>
      <c r="B537" s="349"/>
      <c r="C537" s="349" t="s">
        <v>1161</v>
      </c>
      <c r="D537" s="268" t="s">
        <v>616</v>
      </c>
    </row>
    <row r="538" spans="1:4" ht="18" x14ac:dyDescent="0.2">
      <c r="A538" s="275">
        <v>69</v>
      </c>
      <c r="B538" s="347" t="s">
        <v>1162</v>
      </c>
      <c r="C538" s="348"/>
      <c r="D538" s="348"/>
    </row>
    <row r="539" spans="1:4" ht="36" x14ac:dyDescent="0.2">
      <c r="A539" s="275" t="s">
        <v>622</v>
      </c>
      <c r="B539" s="349"/>
      <c r="C539" s="349" t="s">
        <v>1163</v>
      </c>
      <c r="D539" s="268" t="s">
        <v>625</v>
      </c>
    </row>
    <row r="540" spans="1:4" ht="36" x14ac:dyDescent="0.2">
      <c r="A540" s="275" t="s">
        <v>622</v>
      </c>
      <c r="B540" s="349"/>
      <c r="C540" s="349" t="s">
        <v>1164</v>
      </c>
      <c r="D540" s="268" t="s">
        <v>625</v>
      </c>
    </row>
    <row r="541" spans="1:4" ht="36" x14ac:dyDescent="0.2">
      <c r="A541" s="275" t="s">
        <v>622</v>
      </c>
      <c r="B541" s="349"/>
      <c r="C541" s="349" t="s">
        <v>1165</v>
      </c>
      <c r="D541" s="268" t="s">
        <v>625</v>
      </c>
    </row>
    <row r="542" spans="1:4" ht="36" x14ac:dyDescent="0.2">
      <c r="A542" s="275" t="s">
        <v>622</v>
      </c>
      <c r="B542" s="349"/>
      <c r="C542" s="349" t="s">
        <v>1166</v>
      </c>
      <c r="D542" s="268" t="s">
        <v>625</v>
      </c>
    </row>
    <row r="543" spans="1:4" ht="36" x14ac:dyDescent="0.2">
      <c r="A543" s="275" t="s">
        <v>622</v>
      </c>
      <c r="B543" s="349"/>
      <c r="C543" s="349" t="s">
        <v>1167</v>
      </c>
      <c r="D543" s="268" t="s">
        <v>625</v>
      </c>
    </row>
    <row r="544" spans="1:4" ht="36" x14ac:dyDescent="0.2">
      <c r="A544" s="275" t="s">
        <v>622</v>
      </c>
      <c r="B544" s="349"/>
      <c r="C544" s="349" t="s">
        <v>1168</v>
      </c>
      <c r="D544" s="268" t="s">
        <v>625</v>
      </c>
    </row>
    <row r="545" spans="1:4" ht="36" x14ac:dyDescent="0.2">
      <c r="A545" s="275" t="s">
        <v>622</v>
      </c>
      <c r="B545" s="349"/>
      <c r="C545" s="349" t="s">
        <v>1169</v>
      </c>
      <c r="D545" s="268" t="s">
        <v>625</v>
      </c>
    </row>
    <row r="546" spans="1:4" ht="36" x14ac:dyDescent="0.2">
      <c r="A546" s="275" t="s">
        <v>622</v>
      </c>
      <c r="B546" s="349"/>
      <c r="C546" s="349" t="s">
        <v>1170</v>
      </c>
      <c r="D546" s="268" t="s">
        <v>625</v>
      </c>
    </row>
    <row r="547" spans="1:4" ht="36" x14ac:dyDescent="0.2">
      <c r="A547" s="275" t="s">
        <v>622</v>
      </c>
      <c r="B547" s="349"/>
      <c r="C547" s="349" t="s">
        <v>1171</v>
      </c>
      <c r="D547" s="268" t="s">
        <v>625</v>
      </c>
    </row>
    <row r="548" spans="1:4" ht="36" x14ac:dyDescent="0.2">
      <c r="A548" s="275" t="s">
        <v>622</v>
      </c>
      <c r="B548" s="349"/>
      <c r="C548" s="349" t="s">
        <v>1172</v>
      </c>
      <c r="D548" s="268" t="s">
        <v>625</v>
      </c>
    </row>
    <row r="549" spans="1:4" ht="36" x14ac:dyDescent="0.2">
      <c r="A549" s="275" t="s">
        <v>622</v>
      </c>
      <c r="B549" s="349"/>
      <c r="C549" s="349" t="s">
        <v>1173</v>
      </c>
      <c r="D549" s="268" t="s">
        <v>628</v>
      </c>
    </row>
    <row r="550" spans="1:4" ht="18" x14ac:dyDescent="0.2">
      <c r="A550" s="275">
        <v>70</v>
      </c>
      <c r="B550" s="347" t="s">
        <v>1174</v>
      </c>
      <c r="C550" s="348"/>
      <c r="D550" s="348"/>
    </row>
    <row r="551" spans="1:4" ht="54" x14ac:dyDescent="0.2">
      <c r="A551" s="275" t="s">
        <v>622</v>
      </c>
      <c r="B551" s="349"/>
      <c r="C551" s="349" t="s">
        <v>1175</v>
      </c>
      <c r="D551" s="268" t="s">
        <v>616</v>
      </c>
    </row>
    <row r="552" spans="1:4" ht="36" x14ac:dyDescent="0.2">
      <c r="A552" s="275" t="s">
        <v>622</v>
      </c>
      <c r="B552" s="349"/>
      <c r="C552" s="349" t="s">
        <v>1176</v>
      </c>
      <c r="D552" s="268" t="s">
        <v>616</v>
      </c>
    </row>
    <row r="553" spans="1:4" ht="36" x14ac:dyDescent="0.2">
      <c r="A553" s="275" t="s">
        <v>622</v>
      </c>
      <c r="B553" s="349"/>
      <c r="C553" s="349" t="s">
        <v>1177</v>
      </c>
      <c r="D553" s="268" t="s">
        <v>616</v>
      </c>
    </row>
    <row r="554" spans="1:4" ht="18" x14ac:dyDescent="0.2">
      <c r="A554" s="275">
        <v>71</v>
      </c>
      <c r="B554" s="347" t="s">
        <v>1178</v>
      </c>
      <c r="C554" s="348"/>
      <c r="D554" s="348"/>
    </row>
    <row r="555" spans="1:4" ht="36" x14ac:dyDescent="0.2">
      <c r="A555" s="275" t="s">
        <v>622</v>
      </c>
      <c r="B555" s="349"/>
      <c r="C555" s="349" t="s">
        <v>1179</v>
      </c>
      <c r="D555" s="268" t="s">
        <v>625</v>
      </c>
    </row>
    <row r="556" spans="1:4" ht="36" x14ac:dyDescent="0.2">
      <c r="A556" s="275" t="s">
        <v>622</v>
      </c>
      <c r="B556" s="349"/>
      <c r="C556" s="349" t="s">
        <v>1180</v>
      </c>
      <c r="D556" s="268" t="s">
        <v>625</v>
      </c>
    </row>
    <row r="557" spans="1:4" ht="36" x14ac:dyDescent="0.2">
      <c r="A557" s="275" t="s">
        <v>622</v>
      </c>
      <c r="B557" s="349"/>
      <c r="C557" s="349" t="s">
        <v>1181</v>
      </c>
      <c r="D557" s="268" t="s">
        <v>625</v>
      </c>
    </row>
    <row r="558" spans="1:4" ht="36" x14ac:dyDescent="0.2">
      <c r="A558" s="275" t="s">
        <v>622</v>
      </c>
      <c r="B558" s="349"/>
      <c r="C558" s="349" t="s">
        <v>1182</v>
      </c>
      <c r="D558" s="268" t="s">
        <v>625</v>
      </c>
    </row>
    <row r="559" spans="1:4" ht="36" x14ac:dyDescent="0.2">
      <c r="A559" s="275" t="s">
        <v>622</v>
      </c>
      <c r="B559" s="349"/>
      <c r="C559" s="349" t="s">
        <v>1183</v>
      </c>
      <c r="D559" s="268" t="s">
        <v>625</v>
      </c>
    </row>
    <row r="560" spans="1:4" ht="36" x14ac:dyDescent="0.2">
      <c r="A560" s="275" t="s">
        <v>622</v>
      </c>
      <c r="B560" s="349"/>
      <c r="C560" s="349" t="s">
        <v>1184</v>
      </c>
      <c r="D560" s="268" t="s">
        <v>625</v>
      </c>
    </row>
    <row r="561" spans="1:4" ht="36" x14ac:dyDescent="0.2">
      <c r="A561" s="275" t="s">
        <v>622</v>
      </c>
      <c r="B561" s="349"/>
      <c r="C561" s="349" t="s">
        <v>1185</v>
      </c>
      <c r="D561" s="268" t="s">
        <v>625</v>
      </c>
    </row>
    <row r="562" spans="1:4" ht="36" x14ac:dyDescent="0.2">
      <c r="A562" s="275" t="s">
        <v>622</v>
      </c>
      <c r="B562" s="349"/>
      <c r="C562" s="349" t="s">
        <v>1186</v>
      </c>
      <c r="D562" s="268" t="s">
        <v>625</v>
      </c>
    </row>
    <row r="563" spans="1:4" ht="36" x14ac:dyDescent="0.2">
      <c r="A563" s="275" t="s">
        <v>622</v>
      </c>
      <c r="B563" s="349"/>
      <c r="C563" s="349" t="s">
        <v>1187</v>
      </c>
      <c r="D563" s="268" t="s">
        <v>625</v>
      </c>
    </row>
    <row r="564" spans="1:4" ht="36" x14ac:dyDescent="0.2">
      <c r="A564" s="275" t="s">
        <v>622</v>
      </c>
      <c r="B564" s="349"/>
      <c r="C564" s="349" t="s">
        <v>1188</v>
      </c>
      <c r="D564" s="268" t="s">
        <v>625</v>
      </c>
    </row>
    <row r="565" spans="1:4" ht="36" x14ac:dyDescent="0.2">
      <c r="A565" s="275" t="s">
        <v>622</v>
      </c>
      <c r="B565" s="349"/>
      <c r="C565" s="349" t="s">
        <v>1189</v>
      </c>
      <c r="D565" s="268" t="s">
        <v>625</v>
      </c>
    </row>
    <row r="566" spans="1:4" ht="18" x14ac:dyDescent="0.2">
      <c r="A566" s="275">
        <v>72</v>
      </c>
      <c r="B566" s="347" t="s">
        <v>1190</v>
      </c>
      <c r="C566" s="348"/>
      <c r="D566" s="348"/>
    </row>
    <row r="567" spans="1:4" ht="36" x14ac:dyDescent="0.2">
      <c r="A567" s="275" t="s">
        <v>622</v>
      </c>
      <c r="B567" s="349"/>
      <c r="C567" s="349" t="s">
        <v>1191</v>
      </c>
      <c r="D567" s="268" t="s">
        <v>616</v>
      </c>
    </row>
    <row r="568" spans="1:4" ht="36" x14ac:dyDescent="0.2">
      <c r="A568" s="275" t="s">
        <v>622</v>
      </c>
      <c r="B568" s="349"/>
      <c r="C568" s="349" t="s">
        <v>1192</v>
      </c>
      <c r="D568" s="268" t="s">
        <v>616</v>
      </c>
    </row>
    <row r="569" spans="1:4" ht="36" x14ac:dyDescent="0.2">
      <c r="A569" s="275" t="s">
        <v>622</v>
      </c>
      <c r="B569" s="349"/>
      <c r="C569" s="349" t="s">
        <v>1193</v>
      </c>
      <c r="D569" s="268" t="s">
        <v>616</v>
      </c>
    </row>
    <row r="570" spans="1:4" ht="18" x14ac:dyDescent="0.2">
      <c r="A570" s="275">
        <v>73</v>
      </c>
      <c r="B570" s="347" t="s">
        <v>1194</v>
      </c>
      <c r="C570" s="348"/>
      <c r="D570" s="348"/>
    </row>
    <row r="571" spans="1:4" ht="36" x14ac:dyDescent="0.2">
      <c r="A571" s="275" t="s">
        <v>622</v>
      </c>
      <c r="B571" s="349"/>
      <c r="C571" s="349" t="s">
        <v>1195</v>
      </c>
      <c r="D571" s="268" t="s">
        <v>625</v>
      </c>
    </row>
    <row r="572" spans="1:4" ht="36" x14ac:dyDescent="0.2">
      <c r="A572" s="275" t="s">
        <v>622</v>
      </c>
      <c r="B572" s="349"/>
      <c r="C572" s="349" t="s">
        <v>1196</v>
      </c>
      <c r="D572" s="268" t="s">
        <v>625</v>
      </c>
    </row>
    <row r="573" spans="1:4" ht="36" x14ac:dyDescent="0.2">
      <c r="A573" s="275" t="s">
        <v>622</v>
      </c>
      <c r="B573" s="349"/>
      <c r="C573" s="349" t="s">
        <v>1197</v>
      </c>
      <c r="D573" s="268" t="s">
        <v>625</v>
      </c>
    </row>
    <row r="574" spans="1:4" ht="36" x14ac:dyDescent="0.2">
      <c r="A574" s="275" t="s">
        <v>622</v>
      </c>
      <c r="B574" s="349"/>
      <c r="C574" s="349" t="s">
        <v>1198</v>
      </c>
      <c r="D574" s="268" t="s">
        <v>625</v>
      </c>
    </row>
    <row r="575" spans="1:4" ht="36" x14ac:dyDescent="0.2">
      <c r="A575" s="275" t="s">
        <v>622</v>
      </c>
      <c r="B575" s="349"/>
      <c r="C575" s="349" t="s">
        <v>1199</v>
      </c>
      <c r="D575" s="268" t="s">
        <v>625</v>
      </c>
    </row>
    <row r="576" spans="1:4" ht="36" x14ac:dyDescent="0.2">
      <c r="A576" s="275" t="s">
        <v>622</v>
      </c>
      <c r="B576" s="349"/>
      <c r="C576" s="349" t="s">
        <v>1200</v>
      </c>
      <c r="D576" s="268" t="s">
        <v>625</v>
      </c>
    </row>
    <row r="577" spans="1:4" ht="36" x14ac:dyDescent="0.2">
      <c r="A577" s="275" t="s">
        <v>622</v>
      </c>
      <c r="B577" s="349"/>
      <c r="C577" s="349" t="s">
        <v>1201</v>
      </c>
      <c r="D577" s="268" t="s">
        <v>625</v>
      </c>
    </row>
    <row r="578" spans="1:4" ht="36" x14ac:dyDescent="0.2">
      <c r="A578" s="275" t="s">
        <v>622</v>
      </c>
      <c r="B578" s="349"/>
      <c r="C578" s="349" t="s">
        <v>1202</v>
      </c>
      <c r="D578" s="268" t="s">
        <v>625</v>
      </c>
    </row>
    <row r="579" spans="1:4" ht="36" x14ac:dyDescent="0.2">
      <c r="A579" s="275" t="s">
        <v>622</v>
      </c>
      <c r="B579" s="349"/>
      <c r="C579" s="349" t="s">
        <v>1203</v>
      </c>
      <c r="D579" s="268" t="s">
        <v>625</v>
      </c>
    </row>
    <row r="580" spans="1:4" ht="36" x14ac:dyDescent="0.2">
      <c r="A580" s="275" t="s">
        <v>622</v>
      </c>
      <c r="B580" s="349"/>
      <c r="C580" s="349" t="s">
        <v>1204</v>
      </c>
      <c r="D580" s="268" t="s">
        <v>625</v>
      </c>
    </row>
    <row r="581" spans="1:4" ht="36" x14ac:dyDescent="0.2">
      <c r="A581" s="275" t="s">
        <v>622</v>
      </c>
      <c r="B581" s="349"/>
      <c r="C581" s="349" t="s">
        <v>1205</v>
      </c>
      <c r="D581" s="268" t="s">
        <v>625</v>
      </c>
    </row>
    <row r="582" spans="1:4" ht="18" x14ac:dyDescent="0.2">
      <c r="A582" s="275">
        <v>74</v>
      </c>
      <c r="B582" s="347" t="s">
        <v>1206</v>
      </c>
      <c r="C582" s="348"/>
      <c r="D582" s="348"/>
    </row>
    <row r="583" spans="1:4" ht="36" x14ac:dyDescent="0.2">
      <c r="A583" s="275" t="s">
        <v>622</v>
      </c>
      <c r="B583" s="349"/>
      <c r="C583" s="349" t="s">
        <v>1207</v>
      </c>
      <c r="D583" s="268" t="s">
        <v>616</v>
      </c>
    </row>
    <row r="584" spans="1:4" ht="36" x14ac:dyDescent="0.2">
      <c r="A584" s="275" t="s">
        <v>622</v>
      </c>
      <c r="B584" s="349"/>
      <c r="C584" s="349" t="s">
        <v>1208</v>
      </c>
      <c r="D584" s="268" t="s">
        <v>616</v>
      </c>
    </row>
    <row r="585" spans="1:4" ht="36" x14ac:dyDescent="0.2">
      <c r="A585" s="275" t="s">
        <v>622</v>
      </c>
      <c r="B585" s="349"/>
      <c r="C585" s="349" t="s">
        <v>1209</v>
      </c>
      <c r="D585" s="268" t="s">
        <v>616</v>
      </c>
    </row>
    <row r="586" spans="1:4" ht="36" x14ac:dyDescent="0.2">
      <c r="A586" s="275" t="s">
        <v>622</v>
      </c>
      <c r="B586" s="349"/>
      <c r="C586" s="349" t="s">
        <v>1210</v>
      </c>
      <c r="D586" s="268" t="s">
        <v>625</v>
      </c>
    </row>
    <row r="587" spans="1:4" ht="36" x14ac:dyDescent="0.2">
      <c r="A587" s="275" t="s">
        <v>622</v>
      </c>
      <c r="B587" s="349"/>
      <c r="C587" s="349" t="s">
        <v>1211</v>
      </c>
      <c r="D587" s="268" t="s">
        <v>625</v>
      </c>
    </row>
    <row r="588" spans="1:4" ht="36" x14ac:dyDescent="0.2">
      <c r="A588" s="275" t="s">
        <v>622</v>
      </c>
      <c r="B588" s="349"/>
      <c r="C588" s="349" t="s">
        <v>1212</v>
      </c>
      <c r="D588" s="268" t="s">
        <v>625</v>
      </c>
    </row>
    <row r="589" spans="1:4" ht="36" x14ac:dyDescent="0.2">
      <c r="A589" s="275" t="s">
        <v>622</v>
      </c>
      <c r="B589" s="349"/>
      <c r="C589" s="349" t="s">
        <v>1213</v>
      </c>
      <c r="D589" s="268" t="s">
        <v>625</v>
      </c>
    </row>
    <row r="590" spans="1:4" ht="36" x14ac:dyDescent="0.2">
      <c r="A590" s="275" t="s">
        <v>622</v>
      </c>
      <c r="B590" s="349"/>
      <c r="C590" s="349" t="s">
        <v>1214</v>
      </c>
      <c r="D590" s="268" t="s">
        <v>625</v>
      </c>
    </row>
    <row r="591" spans="1:4" ht="36" x14ac:dyDescent="0.2">
      <c r="A591" s="275" t="s">
        <v>622</v>
      </c>
      <c r="B591" s="349"/>
      <c r="C591" s="349" t="s">
        <v>1215</v>
      </c>
      <c r="D591" s="268" t="s">
        <v>628</v>
      </c>
    </row>
    <row r="592" spans="1:4" ht="18" x14ac:dyDescent="0.2">
      <c r="A592" s="275">
        <v>75</v>
      </c>
      <c r="B592" s="347" t="s">
        <v>1216</v>
      </c>
      <c r="C592" s="348"/>
      <c r="D592" s="348"/>
    </row>
    <row r="593" spans="1:4" ht="36" x14ac:dyDescent="0.2">
      <c r="A593" s="275" t="s">
        <v>622</v>
      </c>
      <c r="B593" s="349"/>
      <c r="C593" s="349" t="s">
        <v>1217</v>
      </c>
      <c r="D593" s="268" t="s">
        <v>616</v>
      </c>
    </row>
    <row r="594" spans="1:4" ht="36" x14ac:dyDescent="0.2">
      <c r="A594" s="275" t="s">
        <v>622</v>
      </c>
      <c r="B594" s="349"/>
      <c r="C594" s="349" t="s">
        <v>1218</v>
      </c>
      <c r="D594" s="268" t="s">
        <v>616</v>
      </c>
    </row>
    <row r="595" spans="1:4" ht="36" x14ac:dyDescent="0.2">
      <c r="A595" s="275" t="s">
        <v>622</v>
      </c>
      <c r="B595" s="349"/>
      <c r="C595" s="349" t="s">
        <v>1219</v>
      </c>
      <c r="D595" s="268" t="s">
        <v>616</v>
      </c>
    </row>
    <row r="596" spans="1:4" ht="36" x14ac:dyDescent="0.2">
      <c r="A596" s="275" t="s">
        <v>622</v>
      </c>
      <c r="B596" s="349"/>
      <c r="C596" s="349" t="s">
        <v>1220</v>
      </c>
      <c r="D596" s="268" t="s">
        <v>625</v>
      </c>
    </row>
    <row r="597" spans="1:4" ht="36" x14ac:dyDescent="0.2">
      <c r="A597" s="275" t="s">
        <v>622</v>
      </c>
      <c r="B597" s="349"/>
      <c r="C597" s="349" t="s">
        <v>1221</v>
      </c>
      <c r="D597" s="268" t="s">
        <v>625</v>
      </c>
    </row>
    <row r="598" spans="1:4" ht="36" x14ac:dyDescent="0.2">
      <c r="A598" s="275" t="s">
        <v>622</v>
      </c>
      <c r="B598" s="349"/>
      <c r="C598" s="349" t="s">
        <v>1222</v>
      </c>
      <c r="D598" s="268" t="s">
        <v>625</v>
      </c>
    </row>
    <row r="599" spans="1:4" ht="36" x14ac:dyDescent="0.2">
      <c r="A599" s="275" t="s">
        <v>622</v>
      </c>
      <c r="B599" s="349"/>
      <c r="C599" s="349" t="s">
        <v>1223</v>
      </c>
      <c r="D599" s="268" t="s">
        <v>625</v>
      </c>
    </row>
    <row r="600" spans="1:4" ht="36" x14ac:dyDescent="0.2">
      <c r="A600" s="275" t="s">
        <v>622</v>
      </c>
      <c r="B600" s="349"/>
      <c r="C600" s="349" t="s">
        <v>1224</v>
      </c>
      <c r="D600" s="268" t="s">
        <v>625</v>
      </c>
    </row>
    <row r="601" spans="1:4" ht="36" x14ac:dyDescent="0.2">
      <c r="A601" s="275" t="s">
        <v>622</v>
      </c>
      <c r="B601" s="349"/>
      <c r="C601" s="349" t="s">
        <v>1225</v>
      </c>
      <c r="D601" s="268" t="s">
        <v>625</v>
      </c>
    </row>
    <row r="602" spans="1:4" ht="36" x14ac:dyDescent="0.2">
      <c r="A602" s="275" t="s">
        <v>622</v>
      </c>
      <c r="B602" s="349"/>
      <c r="C602" s="349" t="s">
        <v>1226</v>
      </c>
      <c r="D602" s="268" t="s">
        <v>625</v>
      </c>
    </row>
    <row r="603" spans="1:4" ht="36" x14ac:dyDescent="0.2">
      <c r="A603" s="275" t="s">
        <v>622</v>
      </c>
      <c r="B603" s="349"/>
      <c r="C603" s="349" t="s">
        <v>1227</v>
      </c>
      <c r="D603" s="268" t="s">
        <v>628</v>
      </c>
    </row>
    <row r="604" spans="1:4" ht="18" x14ac:dyDescent="0.2">
      <c r="A604" s="275">
        <v>76</v>
      </c>
      <c r="B604" s="347" t="s">
        <v>1228</v>
      </c>
      <c r="C604" s="348"/>
      <c r="D604" s="348"/>
    </row>
    <row r="605" spans="1:4" ht="36" x14ac:dyDescent="0.2">
      <c r="A605" s="275" t="s">
        <v>622</v>
      </c>
      <c r="B605" s="349"/>
      <c r="C605" s="349" t="s">
        <v>1229</v>
      </c>
      <c r="D605" s="268" t="s">
        <v>616</v>
      </c>
    </row>
    <row r="606" spans="1:4" ht="36" x14ac:dyDescent="0.2">
      <c r="A606" s="275" t="s">
        <v>622</v>
      </c>
      <c r="B606" s="349"/>
      <c r="C606" s="349" t="s">
        <v>1230</v>
      </c>
      <c r="D606" s="268" t="s">
        <v>616</v>
      </c>
    </row>
    <row r="607" spans="1:4" ht="36" x14ac:dyDescent="0.2">
      <c r="A607" s="275" t="s">
        <v>622</v>
      </c>
      <c r="B607" s="349"/>
      <c r="C607" s="349" t="s">
        <v>1231</v>
      </c>
      <c r="D607" s="268" t="s">
        <v>616</v>
      </c>
    </row>
    <row r="608" spans="1:4" ht="36" x14ac:dyDescent="0.2">
      <c r="A608" s="275" t="s">
        <v>622</v>
      </c>
      <c r="B608" s="349"/>
      <c r="C608" s="349" t="s">
        <v>1232</v>
      </c>
      <c r="D608" s="268" t="s">
        <v>625</v>
      </c>
    </row>
    <row r="609" spans="1:4" ht="36" x14ac:dyDescent="0.2">
      <c r="A609" s="275" t="s">
        <v>622</v>
      </c>
      <c r="B609" s="349"/>
      <c r="C609" s="349" t="s">
        <v>1233</v>
      </c>
      <c r="D609" s="268" t="s">
        <v>625</v>
      </c>
    </row>
    <row r="610" spans="1:4" ht="36" x14ac:dyDescent="0.2">
      <c r="A610" s="275" t="s">
        <v>622</v>
      </c>
      <c r="B610" s="349"/>
      <c r="C610" s="349" t="s">
        <v>1234</v>
      </c>
      <c r="D610" s="268" t="s">
        <v>625</v>
      </c>
    </row>
    <row r="611" spans="1:4" ht="36" x14ac:dyDescent="0.2">
      <c r="A611" s="275" t="s">
        <v>622</v>
      </c>
      <c r="B611" s="349"/>
      <c r="C611" s="349" t="s">
        <v>1235</v>
      </c>
      <c r="D611" s="268" t="s">
        <v>625</v>
      </c>
    </row>
    <row r="612" spans="1:4" ht="36" x14ac:dyDescent="0.2">
      <c r="A612" s="275" t="s">
        <v>622</v>
      </c>
      <c r="B612" s="349"/>
      <c r="C612" s="349" t="s">
        <v>1236</v>
      </c>
      <c r="D612" s="268" t="s">
        <v>625</v>
      </c>
    </row>
    <row r="613" spans="1:4" ht="36" x14ac:dyDescent="0.2">
      <c r="A613" s="275" t="s">
        <v>622</v>
      </c>
      <c r="B613" s="349"/>
      <c r="C613" s="349" t="s">
        <v>1237</v>
      </c>
      <c r="D613" s="268" t="s">
        <v>625</v>
      </c>
    </row>
    <row r="614" spans="1:4" ht="36" x14ac:dyDescent="0.2">
      <c r="A614" s="275" t="s">
        <v>622</v>
      </c>
      <c r="B614" s="349"/>
      <c r="C614" s="349" t="s">
        <v>1238</v>
      </c>
      <c r="D614" s="268" t="s">
        <v>628</v>
      </c>
    </row>
    <row r="615" spans="1:4" ht="36" x14ac:dyDescent="0.2">
      <c r="A615" s="275" t="s">
        <v>622</v>
      </c>
      <c r="B615" s="349"/>
      <c r="C615" s="349" t="s">
        <v>1239</v>
      </c>
      <c r="D615" s="268" t="s">
        <v>628</v>
      </c>
    </row>
    <row r="616" spans="1:4" ht="18" x14ac:dyDescent="0.2">
      <c r="A616" s="275">
        <v>77</v>
      </c>
      <c r="B616" s="347" t="s">
        <v>1240</v>
      </c>
      <c r="C616" s="348"/>
      <c r="D616" s="348"/>
    </row>
    <row r="617" spans="1:4" ht="36" x14ac:dyDescent="0.2">
      <c r="A617" s="275" t="s">
        <v>622</v>
      </c>
      <c r="B617" s="349"/>
      <c r="C617" s="349" t="s">
        <v>1241</v>
      </c>
      <c r="D617" s="268" t="s">
        <v>616</v>
      </c>
    </row>
    <row r="618" spans="1:4" ht="36" x14ac:dyDescent="0.2">
      <c r="A618" s="275" t="s">
        <v>622</v>
      </c>
      <c r="B618" s="349"/>
      <c r="C618" s="349" t="s">
        <v>1242</v>
      </c>
      <c r="D618" s="268" t="s">
        <v>628</v>
      </c>
    </row>
    <row r="619" spans="1:4" ht="36" x14ac:dyDescent="0.2">
      <c r="A619" s="275" t="s">
        <v>622</v>
      </c>
      <c r="B619" s="349"/>
      <c r="C619" s="349" t="s">
        <v>1243</v>
      </c>
      <c r="D619" s="268" t="s">
        <v>628</v>
      </c>
    </row>
    <row r="620" spans="1:4" ht="36" x14ac:dyDescent="0.2">
      <c r="A620" s="275" t="s">
        <v>622</v>
      </c>
      <c r="B620" s="349"/>
      <c r="C620" s="349" t="s">
        <v>1244</v>
      </c>
      <c r="D620" s="268" t="s">
        <v>628</v>
      </c>
    </row>
    <row r="621" spans="1:4" ht="18" x14ac:dyDescent="0.2">
      <c r="A621" s="345" t="s">
        <v>1245</v>
      </c>
      <c r="B621" s="351" t="s">
        <v>1246</v>
      </c>
      <c r="C621" s="351"/>
      <c r="D621" s="351"/>
    </row>
    <row r="622" spans="1:4" ht="18" x14ac:dyDescent="0.2">
      <c r="A622" s="275">
        <v>78</v>
      </c>
      <c r="B622" s="347" t="s">
        <v>1247</v>
      </c>
      <c r="C622" s="348"/>
      <c r="D622" s="348"/>
    </row>
    <row r="623" spans="1:4" ht="36" x14ac:dyDescent="0.2">
      <c r="A623" s="275" t="s">
        <v>622</v>
      </c>
      <c r="B623" s="349"/>
      <c r="C623" s="349" t="s">
        <v>1248</v>
      </c>
      <c r="D623" s="268" t="s">
        <v>616</v>
      </c>
    </row>
    <row r="624" spans="1:4" ht="36" x14ac:dyDescent="0.2">
      <c r="A624" s="275" t="s">
        <v>622</v>
      </c>
      <c r="B624" s="349"/>
      <c r="C624" s="349" t="s">
        <v>1249</v>
      </c>
      <c r="D624" s="268" t="s">
        <v>616</v>
      </c>
    </row>
    <row r="625" spans="1:4" ht="36" x14ac:dyDescent="0.2">
      <c r="A625" s="275" t="s">
        <v>622</v>
      </c>
      <c r="B625" s="349"/>
      <c r="C625" s="349" t="s">
        <v>1250</v>
      </c>
      <c r="D625" s="268" t="s">
        <v>616</v>
      </c>
    </row>
    <row r="626" spans="1:4" ht="18" x14ac:dyDescent="0.2">
      <c r="A626" s="275">
        <v>79</v>
      </c>
      <c r="B626" s="347" t="s">
        <v>1251</v>
      </c>
      <c r="C626" s="348"/>
      <c r="D626" s="348"/>
    </row>
    <row r="627" spans="1:4" ht="36" x14ac:dyDescent="0.2">
      <c r="A627" s="275" t="s">
        <v>622</v>
      </c>
      <c r="B627" s="349"/>
      <c r="C627" s="349" t="s">
        <v>1252</v>
      </c>
      <c r="D627" s="268" t="s">
        <v>625</v>
      </c>
    </row>
    <row r="628" spans="1:4" ht="36" x14ac:dyDescent="0.2">
      <c r="A628" s="275" t="s">
        <v>622</v>
      </c>
      <c r="B628" s="349"/>
      <c r="C628" s="349" t="s">
        <v>1253</v>
      </c>
      <c r="D628" s="268" t="s">
        <v>625</v>
      </c>
    </row>
    <row r="629" spans="1:4" ht="36" x14ac:dyDescent="0.2">
      <c r="A629" s="275" t="s">
        <v>622</v>
      </c>
      <c r="B629" s="349"/>
      <c r="C629" s="349" t="s">
        <v>1254</v>
      </c>
      <c r="D629" s="268" t="s">
        <v>625</v>
      </c>
    </row>
    <row r="630" spans="1:4" ht="36" x14ac:dyDescent="0.2">
      <c r="A630" s="275"/>
      <c r="B630" s="349"/>
      <c r="C630" s="349" t="s">
        <v>1255</v>
      </c>
      <c r="D630" s="268" t="s">
        <v>625</v>
      </c>
    </row>
    <row r="631" spans="1:4" ht="36" x14ac:dyDescent="0.2">
      <c r="A631" s="275"/>
      <c r="B631" s="349"/>
      <c r="C631" s="349" t="s">
        <v>1256</v>
      </c>
      <c r="D631" s="268" t="s">
        <v>625</v>
      </c>
    </row>
    <row r="632" spans="1:4" ht="36" x14ac:dyDescent="0.2">
      <c r="A632" s="275" t="s">
        <v>622</v>
      </c>
      <c r="B632" s="349"/>
      <c r="C632" s="349" t="s">
        <v>1257</v>
      </c>
      <c r="D632" s="268" t="s">
        <v>625</v>
      </c>
    </row>
    <row r="633" spans="1:4" ht="36" x14ac:dyDescent="0.2">
      <c r="A633" s="275" t="s">
        <v>622</v>
      </c>
      <c r="B633" s="349"/>
      <c r="C633" s="349" t="s">
        <v>1258</v>
      </c>
      <c r="D633" s="268" t="s">
        <v>625</v>
      </c>
    </row>
    <row r="634" spans="1:4" ht="36" x14ac:dyDescent="0.2">
      <c r="A634" s="275" t="s">
        <v>622</v>
      </c>
      <c r="B634" s="349"/>
      <c r="C634" s="349" t="s">
        <v>1259</v>
      </c>
      <c r="D634" s="268" t="s">
        <v>625</v>
      </c>
    </row>
    <row r="635" spans="1:4" ht="36" x14ac:dyDescent="0.2">
      <c r="A635" s="275" t="s">
        <v>622</v>
      </c>
      <c r="B635" s="349"/>
      <c r="C635" s="349" t="s">
        <v>1260</v>
      </c>
      <c r="D635" s="268" t="s">
        <v>625</v>
      </c>
    </row>
    <row r="636" spans="1:4" ht="36" x14ac:dyDescent="0.2">
      <c r="A636" s="275" t="s">
        <v>622</v>
      </c>
      <c r="B636" s="349"/>
      <c r="C636" s="349" t="s">
        <v>1261</v>
      </c>
      <c r="D636" s="268" t="s">
        <v>625</v>
      </c>
    </row>
    <row r="637" spans="1:4" ht="36" x14ac:dyDescent="0.2">
      <c r="A637" s="275" t="s">
        <v>622</v>
      </c>
      <c r="B637" s="349"/>
      <c r="C637" s="349" t="s">
        <v>1262</v>
      </c>
      <c r="D637" s="268" t="s">
        <v>628</v>
      </c>
    </row>
    <row r="638" spans="1:4" ht="18" x14ac:dyDescent="0.2">
      <c r="A638" s="275">
        <v>80</v>
      </c>
      <c r="B638" s="347" t="s">
        <v>1263</v>
      </c>
      <c r="C638" s="348"/>
      <c r="D638" s="348"/>
    </row>
    <row r="639" spans="1:4" ht="36" x14ac:dyDescent="0.2">
      <c r="A639" s="275" t="s">
        <v>622</v>
      </c>
      <c r="B639" s="349"/>
      <c r="C639" s="349" t="s">
        <v>1264</v>
      </c>
      <c r="D639" s="268" t="s">
        <v>616</v>
      </c>
    </row>
    <row r="640" spans="1:4" ht="36" x14ac:dyDescent="0.2">
      <c r="A640" s="275" t="s">
        <v>622</v>
      </c>
      <c r="B640" s="349"/>
      <c r="C640" s="349" t="s">
        <v>1265</v>
      </c>
      <c r="D640" s="268" t="s">
        <v>616</v>
      </c>
    </row>
    <row r="641" spans="1:4" ht="36" x14ac:dyDescent="0.2">
      <c r="A641" s="275" t="s">
        <v>622</v>
      </c>
      <c r="B641" s="349"/>
      <c r="C641" s="349" t="s">
        <v>1266</v>
      </c>
      <c r="D641" s="268" t="s">
        <v>616</v>
      </c>
    </row>
    <row r="642" spans="1:4" ht="18" x14ac:dyDescent="0.2">
      <c r="A642" s="275">
        <v>81</v>
      </c>
      <c r="B642" s="347" t="s">
        <v>1267</v>
      </c>
      <c r="C642" s="348"/>
      <c r="D642" s="348"/>
    </row>
    <row r="643" spans="1:4" ht="36" x14ac:dyDescent="0.2">
      <c r="A643" s="275" t="s">
        <v>622</v>
      </c>
      <c r="B643" s="349"/>
      <c r="C643" s="349" t="s">
        <v>1268</v>
      </c>
      <c r="D643" s="268" t="s">
        <v>625</v>
      </c>
    </row>
    <row r="644" spans="1:4" ht="36" x14ac:dyDescent="0.2">
      <c r="A644" s="275" t="s">
        <v>622</v>
      </c>
      <c r="B644" s="349"/>
      <c r="C644" s="349" t="s">
        <v>1269</v>
      </c>
      <c r="D644" s="268" t="s">
        <v>625</v>
      </c>
    </row>
    <row r="645" spans="1:4" ht="36" x14ac:dyDescent="0.2">
      <c r="A645" s="275" t="s">
        <v>622</v>
      </c>
      <c r="B645" s="349"/>
      <c r="C645" s="349" t="s">
        <v>1270</v>
      </c>
      <c r="D645" s="268" t="s">
        <v>625</v>
      </c>
    </row>
    <row r="646" spans="1:4" ht="36" x14ac:dyDescent="0.2">
      <c r="A646" s="275" t="s">
        <v>622</v>
      </c>
      <c r="B646" s="349"/>
      <c r="C646" s="349" t="s">
        <v>1271</v>
      </c>
      <c r="D646" s="268" t="s">
        <v>625</v>
      </c>
    </row>
    <row r="647" spans="1:4" ht="36" x14ac:dyDescent="0.2">
      <c r="A647" s="275" t="s">
        <v>622</v>
      </c>
      <c r="B647" s="349"/>
      <c r="C647" s="349" t="s">
        <v>1272</v>
      </c>
      <c r="D647" s="268" t="s">
        <v>625</v>
      </c>
    </row>
    <row r="648" spans="1:4" ht="36" x14ac:dyDescent="0.2">
      <c r="A648" s="275" t="s">
        <v>622</v>
      </c>
      <c r="B648" s="349"/>
      <c r="C648" s="349" t="s">
        <v>1273</v>
      </c>
      <c r="D648" s="268" t="s">
        <v>625</v>
      </c>
    </row>
    <row r="649" spans="1:4" ht="36" x14ac:dyDescent="0.2">
      <c r="A649" s="275" t="s">
        <v>622</v>
      </c>
      <c r="B649" s="349"/>
      <c r="C649" s="349" t="s">
        <v>1274</v>
      </c>
      <c r="D649" s="268" t="s">
        <v>625</v>
      </c>
    </row>
    <row r="650" spans="1:4" ht="36" x14ac:dyDescent="0.2">
      <c r="A650" s="275" t="s">
        <v>622</v>
      </c>
      <c r="B650" s="349"/>
      <c r="C650" s="349" t="s">
        <v>1275</v>
      </c>
      <c r="D650" s="268" t="s">
        <v>625</v>
      </c>
    </row>
    <row r="651" spans="1:4" ht="36" x14ac:dyDescent="0.2">
      <c r="A651" s="275" t="s">
        <v>622</v>
      </c>
      <c r="B651" s="349"/>
      <c r="C651" s="349" t="s">
        <v>1276</v>
      </c>
      <c r="D651" s="268" t="s">
        <v>625</v>
      </c>
    </row>
    <row r="652" spans="1:4" ht="36" x14ac:dyDescent="0.2">
      <c r="A652" s="275" t="s">
        <v>622</v>
      </c>
      <c r="B652" s="349"/>
      <c r="C652" s="349" t="s">
        <v>1277</v>
      </c>
      <c r="D652" s="268" t="s">
        <v>625</v>
      </c>
    </row>
    <row r="653" spans="1:4" ht="36" x14ac:dyDescent="0.2">
      <c r="A653" s="275" t="s">
        <v>622</v>
      </c>
      <c r="B653" s="349"/>
      <c r="C653" s="349" t="s">
        <v>1278</v>
      </c>
      <c r="D653" s="268" t="s">
        <v>628</v>
      </c>
    </row>
    <row r="654" spans="1:4" ht="18" x14ac:dyDescent="0.2">
      <c r="A654" s="275">
        <v>82</v>
      </c>
      <c r="B654" s="347" t="s">
        <v>1279</v>
      </c>
      <c r="C654" s="348"/>
      <c r="D654" s="348"/>
    </row>
    <row r="655" spans="1:4" ht="54" x14ac:dyDescent="0.2">
      <c r="A655" s="275" t="s">
        <v>622</v>
      </c>
      <c r="B655" s="349"/>
      <c r="C655" s="349" t="s">
        <v>1280</v>
      </c>
      <c r="D655" s="268" t="s">
        <v>616</v>
      </c>
    </row>
    <row r="656" spans="1:4" ht="36" x14ac:dyDescent="0.2">
      <c r="A656" s="275" t="s">
        <v>622</v>
      </c>
      <c r="B656" s="349"/>
      <c r="C656" s="349" t="s">
        <v>1281</v>
      </c>
      <c r="D656" s="268" t="s">
        <v>616</v>
      </c>
    </row>
    <row r="657" spans="1:4" ht="36" x14ac:dyDescent="0.2">
      <c r="A657" s="275" t="s">
        <v>622</v>
      </c>
      <c r="B657" s="349"/>
      <c r="C657" s="349" t="s">
        <v>1282</v>
      </c>
      <c r="D657" s="268" t="s">
        <v>616</v>
      </c>
    </row>
    <row r="658" spans="1:4" ht="18" x14ac:dyDescent="0.2">
      <c r="A658" s="275">
        <v>83</v>
      </c>
      <c r="B658" s="347" t="s">
        <v>1283</v>
      </c>
      <c r="C658" s="348"/>
      <c r="D658" s="348"/>
    </row>
    <row r="659" spans="1:4" ht="36" x14ac:dyDescent="0.2">
      <c r="A659" s="275" t="s">
        <v>622</v>
      </c>
      <c r="B659" s="349"/>
      <c r="C659" s="349" t="s">
        <v>1284</v>
      </c>
      <c r="D659" s="268" t="s">
        <v>625</v>
      </c>
    </row>
    <row r="660" spans="1:4" ht="36" x14ac:dyDescent="0.2">
      <c r="A660" s="275" t="s">
        <v>622</v>
      </c>
      <c r="B660" s="349"/>
      <c r="C660" s="349" t="s">
        <v>1285</v>
      </c>
      <c r="D660" s="268" t="s">
        <v>625</v>
      </c>
    </row>
    <row r="661" spans="1:4" ht="36" x14ac:dyDescent="0.2">
      <c r="A661" s="275" t="s">
        <v>622</v>
      </c>
      <c r="B661" s="349"/>
      <c r="C661" s="349" t="s">
        <v>1286</v>
      </c>
      <c r="D661" s="268" t="s">
        <v>625</v>
      </c>
    </row>
    <row r="662" spans="1:4" ht="54" x14ac:dyDescent="0.2">
      <c r="A662" s="275"/>
      <c r="B662" s="349"/>
      <c r="C662" s="349" t="s">
        <v>1287</v>
      </c>
      <c r="D662" s="268" t="s">
        <v>625</v>
      </c>
    </row>
    <row r="663" spans="1:4" ht="36" x14ac:dyDescent="0.2">
      <c r="A663" s="275" t="s">
        <v>622</v>
      </c>
      <c r="B663" s="349"/>
      <c r="C663" s="349" t="s">
        <v>1288</v>
      </c>
      <c r="D663" s="268" t="s">
        <v>625</v>
      </c>
    </row>
    <row r="664" spans="1:4" ht="36" x14ac:dyDescent="0.2">
      <c r="A664" s="275" t="s">
        <v>622</v>
      </c>
      <c r="B664" s="349"/>
      <c r="C664" s="349" t="s">
        <v>1289</v>
      </c>
      <c r="D664" s="268" t="s">
        <v>625</v>
      </c>
    </row>
    <row r="665" spans="1:4" ht="36" x14ac:dyDescent="0.2">
      <c r="A665" s="275" t="s">
        <v>622</v>
      </c>
      <c r="B665" s="349"/>
      <c r="C665" s="349" t="s">
        <v>1290</v>
      </c>
      <c r="D665" s="268" t="s">
        <v>625</v>
      </c>
    </row>
    <row r="666" spans="1:4" ht="36" x14ac:dyDescent="0.2">
      <c r="A666" s="275" t="s">
        <v>622</v>
      </c>
      <c r="B666" s="349"/>
      <c r="C666" s="349" t="s">
        <v>1291</v>
      </c>
      <c r="D666" s="268" t="s">
        <v>625</v>
      </c>
    </row>
    <row r="667" spans="1:4" ht="36" x14ac:dyDescent="0.2">
      <c r="A667" s="275" t="s">
        <v>622</v>
      </c>
      <c r="B667" s="349"/>
      <c r="C667" s="349" t="s">
        <v>1292</v>
      </c>
      <c r="D667" s="268" t="s">
        <v>625</v>
      </c>
    </row>
    <row r="668" spans="1:4" ht="18" x14ac:dyDescent="0.2">
      <c r="A668" s="275">
        <v>84</v>
      </c>
      <c r="B668" s="347" t="s">
        <v>1293</v>
      </c>
      <c r="C668" s="348"/>
      <c r="D668" s="348"/>
    </row>
    <row r="669" spans="1:4" ht="54" x14ac:dyDescent="0.2">
      <c r="A669" s="275" t="s">
        <v>622</v>
      </c>
      <c r="B669" s="349"/>
      <c r="C669" s="349" t="s">
        <v>1294</v>
      </c>
      <c r="D669" s="268" t="s">
        <v>616</v>
      </c>
    </row>
    <row r="670" spans="1:4" ht="36" x14ac:dyDescent="0.2">
      <c r="A670" s="275" t="s">
        <v>622</v>
      </c>
      <c r="B670" s="349"/>
      <c r="C670" s="349" t="s">
        <v>1295</v>
      </c>
      <c r="D670" s="268" t="s">
        <v>616</v>
      </c>
    </row>
    <row r="671" spans="1:4" ht="36" x14ac:dyDescent="0.2">
      <c r="A671" s="275" t="s">
        <v>622</v>
      </c>
      <c r="B671" s="349"/>
      <c r="C671" s="349" t="s">
        <v>1296</v>
      </c>
      <c r="D671" s="268" t="s">
        <v>616</v>
      </c>
    </row>
    <row r="672" spans="1:4" ht="18" x14ac:dyDescent="0.2">
      <c r="A672" s="275">
        <v>85</v>
      </c>
      <c r="B672" s="347" t="s">
        <v>1297</v>
      </c>
      <c r="C672" s="348"/>
      <c r="D672" s="348"/>
    </row>
    <row r="673" spans="1:4" ht="36" x14ac:dyDescent="0.2">
      <c r="A673" s="275" t="s">
        <v>622</v>
      </c>
      <c r="B673" s="349"/>
      <c r="C673" s="349" t="s">
        <v>1298</v>
      </c>
      <c r="D673" s="268" t="s">
        <v>625</v>
      </c>
    </row>
    <row r="674" spans="1:4" ht="36" x14ac:dyDescent="0.2">
      <c r="A674" s="275" t="s">
        <v>622</v>
      </c>
      <c r="B674" s="349"/>
      <c r="C674" s="349" t="s">
        <v>1299</v>
      </c>
      <c r="D674" s="268" t="s">
        <v>625</v>
      </c>
    </row>
    <row r="675" spans="1:4" ht="36" x14ac:dyDescent="0.2">
      <c r="A675" s="275" t="s">
        <v>622</v>
      </c>
      <c r="B675" s="349"/>
      <c r="C675" s="349" t="s">
        <v>1300</v>
      </c>
      <c r="D675" s="268" t="s">
        <v>625</v>
      </c>
    </row>
    <row r="676" spans="1:4" ht="36" x14ac:dyDescent="0.2">
      <c r="A676" s="275" t="s">
        <v>622</v>
      </c>
      <c r="B676" s="349"/>
      <c r="C676" s="349" t="s">
        <v>1301</v>
      </c>
      <c r="D676" s="268" t="s">
        <v>625</v>
      </c>
    </row>
    <row r="677" spans="1:4" ht="54" x14ac:dyDescent="0.2">
      <c r="A677" s="275"/>
      <c r="B677" s="349"/>
      <c r="C677" s="349" t="s">
        <v>1302</v>
      </c>
      <c r="D677" s="268" t="s">
        <v>625</v>
      </c>
    </row>
    <row r="678" spans="1:4" ht="36" x14ac:dyDescent="0.2">
      <c r="A678" s="275" t="s">
        <v>622</v>
      </c>
      <c r="B678" s="349"/>
      <c r="C678" s="349" t="s">
        <v>1303</v>
      </c>
      <c r="D678" s="268" t="s">
        <v>625</v>
      </c>
    </row>
    <row r="679" spans="1:4" ht="36" x14ac:dyDescent="0.2">
      <c r="A679" s="275" t="s">
        <v>622</v>
      </c>
      <c r="B679" s="349"/>
      <c r="C679" s="349" t="s">
        <v>1304</v>
      </c>
      <c r="D679" s="268" t="s">
        <v>625</v>
      </c>
    </row>
    <row r="680" spans="1:4" ht="36" x14ac:dyDescent="0.2">
      <c r="A680" s="275" t="s">
        <v>622</v>
      </c>
      <c r="B680" s="349"/>
      <c r="C680" s="349" t="s">
        <v>1305</v>
      </c>
      <c r="D680" s="268" t="s">
        <v>625</v>
      </c>
    </row>
    <row r="681" spans="1:4" ht="36" x14ac:dyDescent="0.2">
      <c r="A681" s="275" t="s">
        <v>622</v>
      </c>
      <c r="B681" s="349"/>
      <c r="C681" s="349" t="s">
        <v>1306</v>
      </c>
      <c r="D681" s="268" t="s">
        <v>625</v>
      </c>
    </row>
    <row r="682" spans="1:4" ht="36" x14ac:dyDescent="0.2">
      <c r="A682" s="275" t="s">
        <v>622</v>
      </c>
      <c r="B682" s="349"/>
      <c r="C682" s="349" t="s">
        <v>1307</v>
      </c>
      <c r="D682" s="268" t="s">
        <v>625</v>
      </c>
    </row>
    <row r="683" spans="1:4" ht="18" x14ac:dyDescent="0.2">
      <c r="A683" s="275">
        <v>86</v>
      </c>
      <c r="B683" s="347" t="s">
        <v>1308</v>
      </c>
      <c r="C683" s="348"/>
      <c r="D683" s="348"/>
    </row>
    <row r="684" spans="1:4" ht="36" x14ac:dyDescent="0.2">
      <c r="A684" s="275" t="s">
        <v>622</v>
      </c>
      <c r="B684" s="349"/>
      <c r="C684" s="349" t="s">
        <v>1309</v>
      </c>
      <c r="D684" s="268" t="s">
        <v>616</v>
      </c>
    </row>
    <row r="685" spans="1:4" ht="36" x14ac:dyDescent="0.2">
      <c r="A685" s="275" t="s">
        <v>622</v>
      </c>
      <c r="B685" s="349"/>
      <c r="C685" s="349" t="s">
        <v>1310</v>
      </c>
      <c r="D685" s="268" t="s">
        <v>616</v>
      </c>
    </row>
    <row r="686" spans="1:4" ht="36" x14ac:dyDescent="0.2">
      <c r="A686" s="275" t="s">
        <v>622</v>
      </c>
      <c r="B686" s="349"/>
      <c r="C686" s="349" t="s">
        <v>1311</v>
      </c>
      <c r="D686" s="268" t="s">
        <v>616</v>
      </c>
    </row>
    <row r="687" spans="1:4" ht="18" x14ac:dyDescent="0.2">
      <c r="A687" s="275">
        <v>87</v>
      </c>
      <c r="B687" s="347" t="s">
        <v>1312</v>
      </c>
      <c r="C687" s="348"/>
      <c r="D687" s="348"/>
    </row>
    <row r="688" spans="1:4" ht="36" x14ac:dyDescent="0.2">
      <c r="A688" s="275" t="s">
        <v>622</v>
      </c>
      <c r="B688" s="349"/>
      <c r="C688" s="349" t="s">
        <v>1313</v>
      </c>
      <c r="D688" s="268" t="s">
        <v>625</v>
      </c>
    </row>
    <row r="689" spans="1:4" ht="36" x14ac:dyDescent="0.2">
      <c r="A689" s="275" t="s">
        <v>622</v>
      </c>
      <c r="B689" s="349"/>
      <c r="C689" s="349" t="s">
        <v>1314</v>
      </c>
      <c r="D689" s="268" t="s">
        <v>625</v>
      </c>
    </row>
    <row r="690" spans="1:4" ht="36" x14ac:dyDescent="0.2">
      <c r="A690" s="275" t="s">
        <v>622</v>
      </c>
      <c r="B690" s="349"/>
      <c r="C690" s="349" t="s">
        <v>1315</v>
      </c>
      <c r="D690" s="268" t="s">
        <v>625</v>
      </c>
    </row>
    <row r="691" spans="1:4" ht="36" x14ac:dyDescent="0.2">
      <c r="A691" s="275" t="s">
        <v>622</v>
      </c>
      <c r="B691" s="349"/>
      <c r="C691" s="349" t="s">
        <v>1316</v>
      </c>
      <c r="D691" s="268" t="s">
        <v>625</v>
      </c>
    </row>
    <row r="692" spans="1:4" ht="36" x14ac:dyDescent="0.2">
      <c r="A692" s="275" t="s">
        <v>622</v>
      </c>
      <c r="B692" s="349"/>
      <c r="C692" s="349" t="s">
        <v>1317</v>
      </c>
      <c r="D692" s="268" t="s">
        <v>625</v>
      </c>
    </row>
    <row r="693" spans="1:4" ht="18" x14ac:dyDescent="0.2">
      <c r="A693" s="275">
        <v>88</v>
      </c>
      <c r="B693" s="347" t="s">
        <v>1318</v>
      </c>
      <c r="C693" s="348"/>
      <c r="D693" s="348"/>
    </row>
    <row r="694" spans="1:4" ht="36" x14ac:dyDescent="0.2">
      <c r="A694" s="275" t="s">
        <v>622</v>
      </c>
      <c r="B694" s="349"/>
      <c r="C694" s="349" t="s">
        <v>1319</v>
      </c>
      <c r="D694" s="268" t="s">
        <v>616</v>
      </c>
    </row>
    <row r="695" spans="1:4" ht="36" x14ac:dyDescent="0.2">
      <c r="A695" s="275" t="s">
        <v>622</v>
      </c>
      <c r="B695" s="349"/>
      <c r="C695" s="349" t="s">
        <v>1320</v>
      </c>
      <c r="D695" s="268" t="s">
        <v>616</v>
      </c>
    </row>
    <row r="696" spans="1:4" ht="36" x14ac:dyDescent="0.2">
      <c r="A696" s="275" t="s">
        <v>622</v>
      </c>
      <c r="B696" s="349"/>
      <c r="C696" s="349" t="s">
        <v>1321</v>
      </c>
      <c r="D696" s="268" t="s">
        <v>616</v>
      </c>
    </row>
    <row r="697" spans="1:4" ht="36" x14ac:dyDescent="0.2">
      <c r="A697" s="275" t="s">
        <v>622</v>
      </c>
      <c r="B697" s="349"/>
      <c r="C697" s="349" t="s">
        <v>1322</v>
      </c>
      <c r="D697" s="268" t="s">
        <v>625</v>
      </c>
    </row>
    <row r="698" spans="1:4" ht="36" x14ac:dyDescent="0.2">
      <c r="A698" s="275" t="s">
        <v>622</v>
      </c>
      <c r="B698" s="349"/>
      <c r="C698" s="349" t="s">
        <v>1323</v>
      </c>
      <c r="D698" s="268" t="s">
        <v>625</v>
      </c>
    </row>
    <row r="699" spans="1:4" ht="36" x14ac:dyDescent="0.2">
      <c r="A699" s="275" t="s">
        <v>622</v>
      </c>
      <c r="B699" s="349"/>
      <c r="C699" s="349" t="s">
        <v>1324</v>
      </c>
      <c r="D699" s="268" t="s">
        <v>625</v>
      </c>
    </row>
    <row r="700" spans="1:4" ht="36" x14ac:dyDescent="0.2">
      <c r="A700" s="275" t="s">
        <v>622</v>
      </c>
      <c r="B700" s="349"/>
      <c r="C700" s="349" t="s">
        <v>1325</v>
      </c>
      <c r="D700" s="268" t="s">
        <v>625</v>
      </c>
    </row>
    <row r="701" spans="1:4" ht="36" x14ac:dyDescent="0.2">
      <c r="A701" s="275" t="s">
        <v>622</v>
      </c>
      <c r="B701" s="349"/>
      <c r="C701" s="349" t="s">
        <v>1326</v>
      </c>
      <c r="D701" s="268" t="s">
        <v>625</v>
      </c>
    </row>
    <row r="702" spans="1:4" ht="36" x14ac:dyDescent="0.2">
      <c r="A702" s="275" t="s">
        <v>622</v>
      </c>
      <c r="B702" s="349"/>
      <c r="C702" s="349" t="s">
        <v>1327</v>
      </c>
      <c r="D702" s="268" t="s">
        <v>628</v>
      </c>
    </row>
    <row r="703" spans="1:4" ht="18" x14ac:dyDescent="0.2">
      <c r="A703" s="275">
        <v>89</v>
      </c>
      <c r="B703" s="347" t="s">
        <v>1328</v>
      </c>
      <c r="C703" s="348"/>
      <c r="D703" s="348"/>
    </row>
    <row r="704" spans="1:4" ht="36" x14ac:dyDescent="0.2">
      <c r="A704" s="275" t="s">
        <v>622</v>
      </c>
      <c r="B704" s="349"/>
      <c r="C704" s="349" t="s">
        <v>1329</v>
      </c>
      <c r="D704" s="268" t="s">
        <v>616</v>
      </c>
    </row>
    <row r="705" spans="1:4" ht="36" x14ac:dyDescent="0.2">
      <c r="A705" s="275" t="s">
        <v>622</v>
      </c>
      <c r="B705" s="349"/>
      <c r="C705" s="349" t="s">
        <v>1330</v>
      </c>
      <c r="D705" s="268" t="s">
        <v>616</v>
      </c>
    </row>
    <row r="706" spans="1:4" ht="36" x14ac:dyDescent="0.2">
      <c r="A706" s="275" t="s">
        <v>622</v>
      </c>
      <c r="B706" s="349"/>
      <c r="C706" s="349" t="s">
        <v>1331</v>
      </c>
      <c r="D706" s="268" t="s">
        <v>616</v>
      </c>
    </row>
    <row r="707" spans="1:4" ht="36" x14ac:dyDescent="0.2">
      <c r="A707" s="275" t="s">
        <v>622</v>
      </c>
      <c r="B707" s="349"/>
      <c r="C707" s="349" t="s">
        <v>1332</v>
      </c>
      <c r="D707" s="268" t="s">
        <v>625</v>
      </c>
    </row>
    <row r="708" spans="1:4" ht="36" x14ac:dyDescent="0.2">
      <c r="A708" s="275" t="s">
        <v>622</v>
      </c>
      <c r="B708" s="349"/>
      <c r="C708" s="349" t="s">
        <v>1333</v>
      </c>
      <c r="D708" s="268" t="s">
        <v>625</v>
      </c>
    </row>
    <row r="709" spans="1:4" ht="36" x14ac:dyDescent="0.2">
      <c r="A709" s="275" t="s">
        <v>622</v>
      </c>
      <c r="B709" s="349"/>
      <c r="C709" s="349" t="s">
        <v>1334</v>
      </c>
      <c r="D709" s="268" t="s">
        <v>625</v>
      </c>
    </row>
    <row r="710" spans="1:4" ht="36" x14ac:dyDescent="0.2">
      <c r="A710" s="275" t="s">
        <v>622</v>
      </c>
      <c r="B710" s="349"/>
      <c r="C710" s="349" t="s">
        <v>1335</v>
      </c>
      <c r="D710" s="268" t="s">
        <v>625</v>
      </c>
    </row>
    <row r="711" spans="1:4" ht="36" x14ac:dyDescent="0.2">
      <c r="A711" s="275" t="s">
        <v>622</v>
      </c>
      <c r="B711" s="349"/>
      <c r="C711" s="349" t="s">
        <v>1336</v>
      </c>
      <c r="D711" s="268" t="s">
        <v>625</v>
      </c>
    </row>
    <row r="712" spans="1:4" ht="36" x14ac:dyDescent="0.2">
      <c r="A712" s="275" t="s">
        <v>622</v>
      </c>
      <c r="B712" s="349"/>
      <c r="C712" s="349" t="s">
        <v>1337</v>
      </c>
      <c r="D712" s="268" t="s">
        <v>625</v>
      </c>
    </row>
    <row r="713" spans="1:4" ht="36" x14ac:dyDescent="0.2">
      <c r="A713" s="275" t="s">
        <v>622</v>
      </c>
      <c r="B713" s="349"/>
      <c r="C713" s="349" t="s">
        <v>1338</v>
      </c>
      <c r="D713" s="268" t="s">
        <v>625</v>
      </c>
    </row>
    <row r="714" spans="1:4" ht="36" x14ac:dyDescent="0.2">
      <c r="A714" s="275" t="s">
        <v>622</v>
      </c>
      <c r="B714" s="349"/>
      <c r="C714" s="349" t="s">
        <v>1339</v>
      </c>
      <c r="D714" s="268" t="s">
        <v>628</v>
      </c>
    </row>
    <row r="715" spans="1:4" ht="18" x14ac:dyDescent="0.2">
      <c r="A715" s="275">
        <v>90</v>
      </c>
      <c r="B715" s="347" t="s">
        <v>1340</v>
      </c>
      <c r="C715" s="348"/>
      <c r="D715" s="348"/>
    </row>
    <row r="716" spans="1:4" ht="36" x14ac:dyDescent="0.2">
      <c r="A716" s="275" t="s">
        <v>622</v>
      </c>
      <c r="B716" s="349"/>
      <c r="C716" s="349" t="s">
        <v>1341</v>
      </c>
      <c r="D716" s="268" t="s">
        <v>616</v>
      </c>
    </row>
    <row r="717" spans="1:4" ht="36" x14ac:dyDescent="0.2">
      <c r="A717" s="275" t="s">
        <v>622</v>
      </c>
      <c r="B717" s="349"/>
      <c r="C717" s="349" t="s">
        <v>1342</v>
      </c>
      <c r="D717" s="268" t="s">
        <v>616</v>
      </c>
    </row>
    <row r="718" spans="1:4" ht="36" x14ac:dyDescent="0.2">
      <c r="A718" s="275" t="s">
        <v>622</v>
      </c>
      <c r="B718" s="349"/>
      <c r="C718" s="349" t="s">
        <v>1343</v>
      </c>
      <c r="D718" s="268" t="s">
        <v>616</v>
      </c>
    </row>
    <row r="719" spans="1:4" ht="36" x14ac:dyDescent="0.2">
      <c r="A719" s="275" t="s">
        <v>622</v>
      </c>
      <c r="B719" s="349"/>
      <c r="C719" s="349" t="s">
        <v>1344</v>
      </c>
      <c r="D719" s="268" t="s">
        <v>625</v>
      </c>
    </row>
    <row r="720" spans="1:4" ht="36" x14ac:dyDescent="0.2">
      <c r="A720" s="275" t="s">
        <v>622</v>
      </c>
      <c r="B720" s="349"/>
      <c r="C720" s="349" t="s">
        <v>1345</v>
      </c>
      <c r="D720" s="268" t="s">
        <v>625</v>
      </c>
    </row>
    <row r="721" spans="1:4" ht="36" x14ac:dyDescent="0.2">
      <c r="A721" s="275" t="s">
        <v>622</v>
      </c>
      <c r="B721" s="349"/>
      <c r="C721" s="349" t="s">
        <v>1346</v>
      </c>
      <c r="D721" s="268" t="s">
        <v>625</v>
      </c>
    </row>
    <row r="722" spans="1:4" ht="36" x14ac:dyDescent="0.2">
      <c r="A722" s="275" t="s">
        <v>622</v>
      </c>
      <c r="B722" s="349"/>
      <c r="C722" s="349" t="s">
        <v>1347</v>
      </c>
      <c r="D722" s="268" t="s">
        <v>625</v>
      </c>
    </row>
    <row r="723" spans="1:4" ht="36" x14ac:dyDescent="0.2">
      <c r="A723" s="275" t="s">
        <v>622</v>
      </c>
      <c r="B723" s="349"/>
      <c r="C723" s="349" t="s">
        <v>1348</v>
      </c>
      <c r="D723" s="268" t="s">
        <v>625</v>
      </c>
    </row>
    <row r="724" spans="1:4" ht="36" x14ac:dyDescent="0.2">
      <c r="A724" s="275" t="s">
        <v>622</v>
      </c>
      <c r="B724" s="349"/>
      <c r="C724" s="349" t="s">
        <v>1349</v>
      </c>
      <c r="D724" s="268" t="s">
        <v>625</v>
      </c>
    </row>
    <row r="725" spans="1:4" ht="36" x14ac:dyDescent="0.2">
      <c r="A725" s="275" t="s">
        <v>622</v>
      </c>
      <c r="B725" s="349"/>
      <c r="C725" s="349" t="s">
        <v>1350</v>
      </c>
      <c r="D725" s="268" t="s">
        <v>628</v>
      </c>
    </row>
    <row r="726" spans="1:4" ht="36" x14ac:dyDescent="0.2">
      <c r="A726" s="275" t="s">
        <v>622</v>
      </c>
      <c r="B726" s="349"/>
      <c r="C726" s="349" t="s">
        <v>1351</v>
      </c>
      <c r="D726" s="268" t="s">
        <v>628</v>
      </c>
    </row>
    <row r="727" spans="1:4" ht="18" x14ac:dyDescent="0.2">
      <c r="A727" s="275">
        <v>91</v>
      </c>
      <c r="B727" s="347" t="s">
        <v>1352</v>
      </c>
      <c r="C727" s="348"/>
      <c r="D727" s="348"/>
    </row>
    <row r="728" spans="1:4" ht="36" x14ac:dyDescent="0.2">
      <c r="A728" s="275" t="s">
        <v>622</v>
      </c>
      <c r="B728" s="349"/>
      <c r="C728" s="349" t="s">
        <v>1353</v>
      </c>
      <c r="D728" s="268" t="s">
        <v>616</v>
      </c>
    </row>
    <row r="729" spans="1:4" ht="36" x14ac:dyDescent="0.2">
      <c r="A729" s="275" t="s">
        <v>622</v>
      </c>
      <c r="B729" s="349"/>
      <c r="C729" s="349" t="s">
        <v>1354</v>
      </c>
      <c r="D729" s="268" t="s">
        <v>628</v>
      </c>
    </row>
    <row r="730" spans="1:4" ht="36" x14ac:dyDescent="0.2">
      <c r="A730" s="275" t="s">
        <v>622</v>
      </c>
      <c r="B730" s="349"/>
      <c r="C730" s="349" t="s">
        <v>1355</v>
      </c>
      <c r="D730" s="268" t="s">
        <v>628</v>
      </c>
    </row>
    <row r="731" spans="1:4" ht="36" x14ac:dyDescent="0.2">
      <c r="A731" s="275" t="s">
        <v>622</v>
      </c>
      <c r="B731" s="349"/>
      <c r="C731" s="349" t="s">
        <v>1356</v>
      </c>
      <c r="D731" s="268" t="s">
        <v>628</v>
      </c>
    </row>
    <row r="732" spans="1:4" ht="18" x14ac:dyDescent="0.2">
      <c r="A732" s="345" t="s">
        <v>1357</v>
      </c>
      <c r="B732" s="351" t="s">
        <v>1358</v>
      </c>
      <c r="C732" s="351"/>
      <c r="D732" s="351"/>
    </row>
    <row r="733" spans="1:4" ht="18" x14ac:dyDescent="0.2">
      <c r="A733" s="275">
        <v>92</v>
      </c>
      <c r="B733" s="347" t="s">
        <v>1359</v>
      </c>
      <c r="C733" s="348"/>
      <c r="D733" s="348"/>
    </row>
    <row r="734" spans="1:4" ht="36" x14ac:dyDescent="0.2">
      <c r="A734" s="275"/>
      <c r="B734" s="349"/>
      <c r="C734" s="350" t="s">
        <v>1360</v>
      </c>
      <c r="D734" s="268" t="s">
        <v>625</v>
      </c>
    </row>
    <row r="735" spans="1:4" ht="36" x14ac:dyDescent="0.2">
      <c r="A735" s="275" t="s">
        <v>622</v>
      </c>
      <c r="B735" s="349"/>
      <c r="C735" s="349" t="s">
        <v>1361</v>
      </c>
      <c r="D735" s="268" t="s">
        <v>616</v>
      </c>
    </row>
    <row r="736" spans="1:4" ht="36" x14ac:dyDescent="0.2">
      <c r="A736" s="275" t="s">
        <v>622</v>
      </c>
      <c r="B736" s="349"/>
      <c r="C736" s="349" t="s">
        <v>1362</v>
      </c>
      <c r="D736" s="268" t="s">
        <v>625</v>
      </c>
    </row>
    <row r="737" spans="1:4" ht="36" x14ac:dyDescent="0.2">
      <c r="A737" s="275" t="s">
        <v>622</v>
      </c>
      <c r="B737" s="349"/>
      <c r="C737" s="349" t="s">
        <v>1363</v>
      </c>
      <c r="D737" s="268" t="s">
        <v>625</v>
      </c>
    </row>
    <row r="738" spans="1:4" ht="36" x14ac:dyDescent="0.2">
      <c r="A738" s="275" t="s">
        <v>622</v>
      </c>
      <c r="B738" s="349"/>
      <c r="C738" s="349" t="s">
        <v>1364</v>
      </c>
      <c r="D738" s="268" t="s">
        <v>625</v>
      </c>
    </row>
    <row r="739" spans="1:4" ht="36" x14ac:dyDescent="0.2">
      <c r="A739" s="275" t="s">
        <v>622</v>
      </c>
      <c r="B739" s="349"/>
      <c r="C739" s="349" t="s">
        <v>1365</v>
      </c>
      <c r="D739" s="268" t="s">
        <v>625</v>
      </c>
    </row>
    <row r="740" spans="1:4" ht="36" x14ac:dyDescent="0.2">
      <c r="A740" s="275" t="s">
        <v>622</v>
      </c>
      <c r="B740" s="349"/>
      <c r="C740" s="349" t="s">
        <v>1366</v>
      </c>
      <c r="D740" s="268" t="s">
        <v>625</v>
      </c>
    </row>
    <row r="741" spans="1:4" ht="36" x14ac:dyDescent="0.2">
      <c r="A741" s="275" t="s">
        <v>622</v>
      </c>
      <c r="B741" s="349"/>
      <c r="C741" s="349" t="s">
        <v>1367</v>
      </c>
      <c r="D741" s="268" t="s">
        <v>625</v>
      </c>
    </row>
    <row r="742" spans="1:4" ht="54" x14ac:dyDescent="0.2">
      <c r="A742" s="343" t="s">
        <v>407</v>
      </c>
      <c r="B742" s="344" t="s">
        <v>1368</v>
      </c>
      <c r="C742" s="344"/>
      <c r="D742" s="344"/>
    </row>
    <row r="743" spans="1:4" ht="18" x14ac:dyDescent="0.2">
      <c r="A743" s="345" t="s">
        <v>1369</v>
      </c>
      <c r="B743" s="351" t="s">
        <v>1370</v>
      </c>
      <c r="C743" s="351"/>
      <c r="D743" s="351"/>
    </row>
    <row r="744" spans="1:4" ht="36" x14ac:dyDescent="0.2">
      <c r="A744" s="275">
        <v>93</v>
      </c>
      <c r="B744" s="48" t="s">
        <v>1371</v>
      </c>
      <c r="C744" s="48"/>
      <c r="D744" s="48"/>
    </row>
    <row r="745" spans="1:4" ht="54" x14ac:dyDescent="0.2">
      <c r="A745" s="275" t="s">
        <v>622</v>
      </c>
      <c r="B745" s="358"/>
      <c r="C745" s="358" t="s">
        <v>1372</v>
      </c>
      <c r="D745" s="268" t="s">
        <v>625</v>
      </c>
    </row>
    <row r="746" spans="1:4" ht="54" x14ac:dyDescent="0.2">
      <c r="A746" s="275" t="s">
        <v>622</v>
      </c>
      <c r="B746" s="358"/>
      <c r="C746" s="358" t="s">
        <v>1373</v>
      </c>
      <c r="D746" s="268" t="s">
        <v>625</v>
      </c>
    </row>
    <row r="747" spans="1:4" ht="54" x14ac:dyDescent="0.2">
      <c r="A747" s="275" t="s">
        <v>622</v>
      </c>
      <c r="B747" s="358"/>
      <c r="C747" s="358" t="s">
        <v>1374</v>
      </c>
      <c r="D747" s="268" t="s">
        <v>625</v>
      </c>
    </row>
    <row r="748" spans="1:4" ht="54" x14ac:dyDescent="0.2">
      <c r="A748" s="275" t="s">
        <v>622</v>
      </c>
      <c r="B748" s="356"/>
      <c r="C748" s="356" t="s">
        <v>1375</v>
      </c>
      <c r="D748" s="268" t="s">
        <v>625</v>
      </c>
    </row>
    <row r="749" spans="1:4" ht="72" x14ac:dyDescent="0.2">
      <c r="A749" s="275" t="s">
        <v>622</v>
      </c>
      <c r="B749" s="358"/>
      <c r="C749" s="358" t="s">
        <v>1376</v>
      </c>
      <c r="D749" s="268" t="s">
        <v>625</v>
      </c>
    </row>
    <row r="750" spans="1:4" ht="72" x14ac:dyDescent="0.2">
      <c r="A750" s="275" t="s">
        <v>622</v>
      </c>
      <c r="B750" s="356"/>
      <c r="C750" s="356" t="s">
        <v>1377</v>
      </c>
      <c r="D750" s="268" t="s">
        <v>625</v>
      </c>
    </row>
    <row r="751" spans="1:4" ht="54" x14ac:dyDescent="0.2">
      <c r="A751" s="275" t="s">
        <v>622</v>
      </c>
      <c r="B751" s="358"/>
      <c r="C751" s="358" t="s">
        <v>1378</v>
      </c>
      <c r="D751" s="268" t="s">
        <v>625</v>
      </c>
    </row>
    <row r="752" spans="1:4" ht="18" x14ac:dyDescent="0.2">
      <c r="A752" s="275">
        <v>94</v>
      </c>
      <c r="B752" s="48" t="s">
        <v>1379</v>
      </c>
      <c r="C752" s="48"/>
      <c r="D752" s="48"/>
    </row>
    <row r="753" spans="1:4" ht="36" x14ac:dyDescent="0.2">
      <c r="A753" s="275" t="s">
        <v>622</v>
      </c>
      <c r="B753" s="358"/>
      <c r="C753" s="358" t="s">
        <v>1380</v>
      </c>
      <c r="D753" s="268" t="s">
        <v>625</v>
      </c>
    </row>
    <row r="754" spans="1:4" ht="72" x14ac:dyDescent="0.2">
      <c r="A754" s="275" t="s">
        <v>622</v>
      </c>
      <c r="B754" s="358"/>
      <c r="C754" s="358" t="s">
        <v>1381</v>
      </c>
      <c r="D754" s="268" t="s">
        <v>625</v>
      </c>
    </row>
    <row r="755" spans="1:4" ht="54" x14ac:dyDescent="0.2">
      <c r="A755" s="275" t="s">
        <v>622</v>
      </c>
      <c r="B755" s="358"/>
      <c r="C755" s="358" t="s">
        <v>1382</v>
      </c>
      <c r="D755" s="268" t="s">
        <v>625</v>
      </c>
    </row>
    <row r="756" spans="1:4" ht="18" x14ac:dyDescent="0.2">
      <c r="A756" s="275">
        <v>95</v>
      </c>
      <c r="B756" s="48" t="s">
        <v>1383</v>
      </c>
      <c r="C756" s="48"/>
      <c r="D756" s="48"/>
    </row>
    <row r="757" spans="1:4" ht="54" x14ac:dyDescent="0.2">
      <c r="A757" s="275" t="s">
        <v>622</v>
      </c>
      <c r="B757" s="356"/>
      <c r="C757" s="356" t="s">
        <v>1384</v>
      </c>
      <c r="D757" s="268" t="s">
        <v>625</v>
      </c>
    </row>
    <row r="758" spans="1:4" ht="72" x14ac:dyDescent="0.2">
      <c r="A758" s="275" t="s">
        <v>622</v>
      </c>
      <c r="B758" s="356"/>
      <c r="C758" s="356" t="s">
        <v>1385</v>
      </c>
      <c r="D758" s="268" t="s">
        <v>625</v>
      </c>
    </row>
    <row r="759" spans="1:4" ht="54" x14ac:dyDescent="0.2">
      <c r="A759" s="275" t="s">
        <v>622</v>
      </c>
      <c r="B759" s="356"/>
      <c r="C759" s="356" t="s">
        <v>1386</v>
      </c>
      <c r="D759" s="268" t="s">
        <v>625</v>
      </c>
    </row>
    <row r="760" spans="1:4" ht="18" x14ac:dyDescent="0.2">
      <c r="A760" s="275">
        <v>96</v>
      </c>
      <c r="B760" s="48" t="s">
        <v>1387</v>
      </c>
      <c r="C760" s="48"/>
      <c r="D760" s="48"/>
    </row>
    <row r="761" spans="1:4" ht="36" x14ac:dyDescent="0.2">
      <c r="A761" s="275" t="s">
        <v>622</v>
      </c>
      <c r="B761" s="358"/>
      <c r="C761" s="358" t="s">
        <v>1388</v>
      </c>
      <c r="D761" s="268" t="s">
        <v>625</v>
      </c>
    </row>
    <row r="762" spans="1:4" ht="108" x14ac:dyDescent="0.2">
      <c r="A762" s="275" t="s">
        <v>622</v>
      </c>
      <c r="B762" s="358"/>
      <c r="C762" s="358" t="s">
        <v>1389</v>
      </c>
      <c r="D762" s="268" t="s">
        <v>625</v>
      </c>
    </row>
    <row r="763" spans="1:4" ht="72" x14ac:dyDescent="0.2">
      <c r="A763" s="275" t="s">
        <v>622</v>
      </c>
      <c r="B763" s="358"/>
      <c r="C763" s="358" t="s">
        <v>1390</v>
      </c>
      <c r="D763" s="268" t="s">
        <v>625</v>
      </c>
    </row>
    <row r="764" spans="1:4" ht="72" x14ac:dyDescent="0.2">
      <c r="A764" s="275" t="s">
        <v>622</v>
      </c>
      <c r="B764" s="358"/>
      <c r="C764" s="358" t="s">
        <v>1391</v>
      </c>
      <c r="D764" s="268" t="s">
        <v>625</v>
      </c>
    </row>
    <row r="765" spans="1:4" ht="72" x14ac:dyDescent="0.2">
      <c r="A765" s="275" t="s">
        <v>622</v>
      </c>
      <c r="B765" s="358"/>
      <c r="C765" s="358" t="s">
        <v>1392</v>
      </c>
      <c r="D765" s="268" t="s">
        <v>625</v>
      </c>
    </row>
    <row r="766" spans="1:4" ht="108" x14ac:dyDescent="0.2">
      <c r="A766" s="275" t="s">
        <v>622</v>
      </c>
      <c r="B766" s="358"/>
      <c r="C766" s="358" t="s">
        <v>1393</v>
      </c>
      <c r="D766" s="268" t="s">
        <v>625</v>
      </c>
    </row>
    <row r="767" spans="1:4" ht="18" x14ac:dyDescent="0.2">
      <c r="A767" s="275">
        <v>97</v>
      </c>
      <c r="B767" s="354" t="s">
        <v>1394</v>
      </c>
      <c r="C767" s="354"/>
      <c r="D767" s="354"/>
    </row>
    <row r="768" spans="1:4" ht="36" x14ac:dyDescent="0.2">
      <c r="A768" s="275" t="s">
        <v>622</v>
      </c>
      <c r="B768" s="358"/>
      <c r="C768" s="358" t="s">
        <v>1395</v>
      </c>
      <c r="D768" s="268" t="s">
        <v>625</v>
      </c>
    </row>
    <row r="769" spans="1:4" ht="18" x14ac:dyDescent="0.2">
      <c r="A769" s="345" t="s">
        <v>1396</v>
      </c>
      <c r="B769" s="351" t="s">
        <v>1397</v>
      </c>
      <c r="C769" s="351"/>
      <c r="D769" s="351"/>
    </row>
    <row r="770" spans="1:4" ht="18" x14ac:dyDescent="0.2">
      <c r="A770" s="275">
        <v>98</v>
      </c>
      <c r="B770" s="48" t="s">
        <v>1398</v>
      </c>
      <c r="C770" s="48"/>
      <c r="D770" s="48"/>
    </row>
    <row r="771" spans="1:4" ht="36" x14ac:dyDescent="0.2">
      <c r="A771" s="275" t="s">
        <v>622</v>
      </c>
      <c r="B771" s="349"/>
      <c r="C771" s="349" t="s">
        <v>1399</v>
      </c>
      <c r="D771" s="268" t="s">
        <v>625</v>
      </c>
    </row>
    <row r="772" spans="1:4" ht="54" x14ac:dyDescent="0.2">
      <c r="A772" s="275" t="s">
        <v>622</v>
      </c>
      <c r="B772" s="349"/>
      <c r="C772" s="349" t="s">
        <v>1400</v>
      </c>
      <c r="D772" s="268" t="s">
        <v>616</v>
      </c>
    </row>
    <row r="773" spans="1:4" ht="36" x14ac:dyDescent="0.2">
      <c r="A773" s="275" t="s">
        <v>622</v>
      </c>
      <c r="B773" s="349"/>
      <c r="C773" s="349" t="s">
        <v>1401</v>
      </c>
      <c r="D773" s="268" t="s">
        <v>616</v>
      </c>
    </row>
    <row r="774" spans="1:4" ht="36" x14ac:dyDescent="0.2">
      <c r="A774" s="275" t="s">
        <v>622</v>
      </c>
      <c r="B774" s="349"/>
      <c r="C774" s="349" t="s">
        <v>1402</v>
      </c>
      <c r="D774" s="268" t="s">
        <v>616</v>
      </c>
    </row>
    <row r="775" spans="1:4" ht="36" x14ac:dyDescent="0.2">
      <c r="A775" s="275" t="s">
        <v>622</v>
      </c>
      <c r="B775" s="349"/>
      <c r="C775" s="349" t="s">
        <v>1403</v>
      </c>
      <c r="D775" s="268" t="s">
        <v>625</v>
      </c>
    </row>
    <row r="776" spans="1:4" ht="54" x14ac:dyDescent="0.2">
      <c r="A776" s="275" t="s">
        <v>622</v>
      </c>
      <c r="B776" s="349"/>
      <c r="C776" s="349" t="s">
        <v>1404</v>
      </c>
      <c r="D776" s="268" t="s">
        <v>625</v>
      </c>
    </row>
    <row r="777" spans="1:4" ht="54" x14ac:dyDescent="0.2">
      <c r="A777" s="275" t="s">
        <v>622</v>
      </c>
      <c r="B777" s="349"/>
      <c r="C777" s="349" t="s">
        <v>1405</v>
      </c>
      <c r="D777" s="268" t="s">
        <v>625</v>
      </c>
    </row>
    <row r="778" spans="1:4" ht="54" x14ac:dyDescent="0.2">
      <c r="A778" s="275" t="s">
        <v>622</v>
      </c>
      <c r="B778" s="349"/>
      <c r="C778" s="349" t="s">
        <v>1406</v>
      </c>
      <c r="D778" s="268" t="s">
        <v>625</v>
      </c>
    </row>
    <row r="779" spans="1:4" ht="18" x14ac:dyDescent="0.2">
      <c r="A779" s="275">
        <v>99</v>
      </c>
      <c r="B779" s="48" t="s">
        <v>1407</v>
      </c>
      <c r="C779" s="48"/>
      <c r="D779" s="48"/>
    </row>
    <row r="780" spans="1:4" ht="36" x14ac:dyDescent="0.2">
      <c r="A780" s="275" t="s">
        <v>622</v>
      </c>
      <c r="B780" s="349"/>
      <c r="C780" s="349" t="s">
        <v>1408</v>
      </c>
      <c r="D780" s="268" t="s">
        <v>625</v>
      </c>
    </row>
    <row r="781" spans="1:4" ht="36" x14ac:dyDescent="0.2">
      <c r="A781" s="275" t="s">
        <v>622</v>
      </c>
      <c r="B781" s="349"/>
      <c r="C781" s="349" t="s">
        <v>1409</v>
      </c>
      <c r="D781" s="268" t="s">
        <v>616</v>
      </c>
    </row>
    <row r="782" spans="1:4" ht="36" x14ac:dyDescent="0.2">
      <c r="A782" s="275" t="s">
        <v>622</v>
      </c>
      <c r="B782" s="349"/>
      <c r="C782" s="349" t="s">
        <v>1410</v>
      </c>
      <c r="D782" s="268" t="s">
        <v>625</v>
      </c>
    </row>
    <row r="783" spans="1:4" ht="36" x14ac:dyDescent="0.2">
      <c r="A783" s="275" t="s">
        <v>622</v>
      </c>
      <c r="B783" s="139"/>
      <c r="C783" s="139" t="s">
        <v>1411</v>
      </c>
      <c r="D783" s="268" t="s">
        <v>625</v>
      </c>
    </row>
    <row r="784" spans="1:4" ht="36" x14ac:dyDescent="0.2">
      <c r="A784" s="275">
        <v>100</v>
      </c>
      <c r="B784" s="48" t="s">
        <v>1412</v>
      </c>
      <c r="C784" s="48"/>
      <c r="D784" s="48"/>
    </row>
    <row r="785" spans="1:4" ht="54" x14ac:dyDescent="0.2">
      <c r="A785" s="275" t="s">
        <v>622</v>
      </c>
      <c r="B785" s="349"/>
      <c r="C785" s="349" t="s">
        <v>1413</v>
      </c>
      <c r="D785" s="268" t="s">
        <v>625</v>
      </c>
    </row>
    <row r="786" spans="1:4" ht="36" x14ac:dyDescent="0.2">
      <c r="A786" s="275" t="s">
        <v>622</v>
      </c>
      <c r="B786" s="349"/>
      <c r="C786" s="349" t="s">
        <v>1414</v>
      </c>
      <c r="D786" s="268" t="s">
        <v>616</v>
      </c>
    </row>
    <row r="787" spans="1:4" ht="54" x14ac:dyDescent="0.2">
      <c r="A787" s="275" t="s">
        <v>622</v>
      </c>
      <c r="B787" s="349"/>
      <c r="C787" s="349" t="s">
        <v>1415</v>
      </c>
      <c r="D787" s="268" t="s">
        <v>625</v>
      </c>
    </row>
    <row r="788" spans="1:4" ht="54" x14ac:dyDescent="0.2">
      <c r="A788" s="275" t="s">
        <v>622</v>
      </c>
      <c r="B788" s="349"/>
      <c r="C788" s="349" t="s">
        <v>1416</v>
      </c>
      <c r="D788" s="268" t="s">
        <v>625</v>
      </c>
    </row>
    <row r="789" spans="1:4" ht="54" x14ac:dyDescent="0.2">
      <c r="A789" s="275" t="s">
        <v>622</v>
      </c>
      <c r="B789" s="349"/>
      <c r="C789" s="349" t="s">
        <v>1417</v>
      </c>
      <c r="D789" s="268" t="s">
        <v>625</v>
      </c>
    </row>
    <row r="790" spans="1:4" ht="36" x14ac:dyDescent="0.2">
      <c r="A790" s="275" t="s">
        <v>622</v>
      </c>
      <c r="B790" s="349"/>
      <c r="C790" s="349" t="s">
        <v>1418</v>
      </c>
      <c r="D790" s="268" t="s">
        <v>625</v>
      </c>
    </row>
    <row r="791" spans="1:4" ht="36" x14ac:dyDescent="0.2">
      <c r="A791" s="275" t="s">
        <v>622</v>
      </c>
      <c r="B791" s="349"/>
      <c r="C791" s="349" t="s">
        <v>1419</v>
      </c>
      <c r="D791" s="268" t="s">
        <v>625</v>
      </c>
    </row>
    <row r="792" spans="1:4" ht="18" x14ac:dyDescent="0.2">
      <c r="A792" s="275">
        <v>101</v>
      </c>
      <c r="B792" s="48" t="s">
        <v>1420</v>
      </c>
      <c r="C792" s="48"/>
      <c r="D792" s="48"/>
    </row>
    <row r="793" spans="1:4" ht="90" x14ac:dyDescent="0.2">
      <c r="A793" s="275" t="s">
        <v>622</v>
      </c>
      <c r="B793" s="349"/>
      <c r="C793" s="349" t="s">
        <v>1421</v>
      </c>
      <c r="D793" s="268" t="s">
        <v>625</v>
      </c>
    </row>
    <row r="794" spans="1:4" ht="72" x14ac:dyDescent="0.2">
      <c r="A794" s="275" t="s">
        <v>622</v>
      </c>
      <c r="B794" s="349"/>
      <c r="C794" s="349" t="s">
        <v>1422</v>
      </c>
      <c r="D794" s="268" t="s">
        <v>625</v>
      </c>
    </row>
    <row r="795" spans="1:4" ht="90" x14ac:dyDescent="0.2">
      <c r="A795" s="275" t="s">
        <v>622</v>
      </c>
      <c r="B795" s="349"/>
      <c r="C795" s="349" t="s">
        <v>1423</v>
      </c>
      <c r="D795" s="268" t="s">
        <v>625</v>
      </c>
    </row>
    <row r="796" spans="1:4" ht="90" x14ac:dyDescent="0.2">
      <c r="A796" s="275" t="s">
        <v>622</v>
      </c>
      <c r="B796" s="349"/>
      <c r="C796" s="349" t="s">
        <v>1424</v>
      </c>
      <c r="D796" s="268" t="s">
        <v>625</v>
      </c>
    </row>
    <row r="797" spans="1:4" ht="72" x14ac:dyDescent="0.2">
      <c r="A797" s="275" t="s">
        <v>622</v>
      </c>
      <c r="B797" s="349"/>
      <c r="C797" s="349" t="s">
        <v>1425</v>
      </c>
      <c r="D797" s="268" t="s">
        <v>625</v>
      </c>
    </row>
    <row r="798" spans="1:4" ht="36" x14ac:dyDescent="0.2">
      <c r="A798" s="275">
        <v>102</v>
      </c>
      <c r="B798" s="48" t="s">
        <v>1426</v>
      </c>
      <c r="C798" s="48"/>
      <c r="D798" s="48"/>
    </row>
    <row r="799" spans="1:4" ht="54" x14ac:dyDescent="0.2">
      <c r="A799" s="275" t="s">
        <v>622</v>
      </c>
      <c r="B799" s="349"/>
      <c r="C799" s="349" t="s">
        <v>1427</v>
      </c>
      <c r="D799" s="268" t="s">
        <v>625</v>
      </c>
    </row>
    <row r="800" spans="1:4" ht="72" x14ac:dyDescent="0.2">
      <c r="A800" s="275" t="s">
        <v>622</v>
      </c>
      <c r="B800" s="349"/>
      <c r="C800" s="349" t="s">
        <v>1428</v>
      </c>
      <c r="D800" s="268" t="s">
        <v>625</v>
      </c>
    </row>
    <row r="801" spans="1:4" ht="36" x14ac:dyDescent="0.2">
      <c r="A801" s="275" t="s">
        <v>622</v>
      </c>
      <c r="B801" s="349"/>
      <c r="C801" s="349" t="s">
        <v>1429</v>
      </c>
      <c r="D801" s="268" t="s">
        <v>625</v>
      </c>
    </row>
    <row r="802" spans="1:4" ht="18" x14ac:dyDescent="0.2">
      <c r="A802" s="345" t="s">
        <v>1430</v>
      </c>
      <c r="B802" s="351" t="s">
        <v>1431</v>
      </c>
      <c r="C802" s="351"/>
      <c r="D802" s="351"/>
    </row>
    <row r="803" spans="1:4" ht="18" x14ac:dyDescent="0.2">
      <c r="A803" s="275">
        <v>103</v>
      </c>
      <c r="B803" s="354" t="s">
        <v>1432</v>
      </c>
      <c r="C803" s="354"/>
      <c r="D803" s="354"/>
    </row>
    <row r="804" spans="1:4" ht="36" x14ac:dyDescent="0.2">
      <c r="A804" s="275" t="s">
        <v>622</v>
      </c>
      <c r="B804" s="358"/>
      <c r="C804" s="358" t="s">
        <v>1433</v>
      </c>
      <c r="D804" s="268" t="s">
        <v>625</v>
      </c>
    </row>
    <row r="805" spans="1:4" ht="54" x14ac:dyDescent="0.2">
      <c r="A805" s="275" t="s">
        <v>622</v>
      </c>
      <c r="B805" s="358"/>
      <c r="C805" s="358" t="s">
        <v>1434</v>
      </c>
      <c r="D805" s="268" t="s">
        <v>625</v>
      </c>
    </row>
    <row r="806" spans="1:4" ht="36" x14ac:dyDescent="0.2">
      <c r="A806" s="343" t="s">
        <v>1435</v>
      </c>
      <c r="B806" s="344" t="s">
        <v>1436</v>
      </c>
      <c r="C806" s="344"/>
      <c r="D806" s="344"/>
    </row>
    <row r="807" spans="1:4" ht="36" x14ac:dyDescent="0.2">
      <c r="A807" s="345" t="s">
        <v>22</v>
      </c>
      <c r="B807" s="351" t="s">
        <v>1437</v>
      </c>
      <c r="C807" s="351"/>
      <c r="D807" s="351"/>
    </row>
    <row r="808" spans="1:4" ht="36" x14ac:dyDescent="0.2">
      <c r="A808" s="275">
        <v>104</v>
      </c>
      <c r="B808" s="347" t="s">
        <v>1438</v>
      </c>
      <c r="C808" s="348"/>
      <c r="D808" s="348"/>
    </row>
    <row r="809" spans="1:4" ht="36" x14ac:dyDescent="0.2">
      <c r="A809" s="275" t="s">
        <v>622</v>
      </c>
      <c r="B809" s="349"/>
      <c r="C809" s="349" t="s">
        <v>1439</v>
      </c>
      <c r="D809" s="268" t="s">
        <v>625</v>
      </c>
    </row>
    <row r="810" spans="1:4" ht="36" x14ac:dyDescent="0.2">
      <c r="A810" s="275" t="s">
        <v>622</v>
      </c>
      <c r="B810" s="349"/>
      <c r="C810" s="349" t="s">
        <v>1440</v>
      </c>
      <c r="D810" s="268" t="s">
        <v>625</v>
      </c>
    </row>
    <row r="811" spans="1:4" ht="36" x14ac:dyDescent="0.2">
      <c r="A811" s="345" t="s">
        <v>40</v>
      </c>
      <c r="B811" s="351" t="s">
        <v>1441</v>
      </c>
      <c r="C811" s="351"/>
      <c r="D811" s="351"/>
    </row>
    <row r="812" spans="1:4" ht="36" x14ac:dyDescent="0.2">
      <c r="A812" s="275">
        <v>105</v>
      </c>
      <c r="B812" s="347" t="s">
        <v>1442</v>
      </c>
      <c r="C812" s="348"/>
      <c r="D812" s="348"/>
    </row>
    <row r="813" spans="1:4" ht="36" x14ac:dyDescent="0.2">
      <c r="A813" s="275" t="s">
        <v>622</v>
      </c>
      <c r="B813" s="349"/>
      <c r="C813" s="349" t="s">
        <v>1443</v>
      </c>
      <c r="D813" s="268" t="s">
        <v>616</v>
      </c>
    </row>
    <row r="814" spans="1:4" ht="36" x14ac:dyDescent="0.2">
      <c r="A814" s="275" t="s">
        <v>622</v>
      </c>
      <c r="B814" s="349"/>
      <c r="C814" s="349" t="s">
        <v>1444</v>
      </c>
      <c r="D814" s="268" t="s">
        <v>616</v>
      </c>
    </row>
    <row r="815" spans="1:4" ht="36" x14ac:dyDescent="0.2">
      <c r="A815" s="275" t="s">
        <v>622</v>
      </c>
      <c r="B815" s="349"/>
      <c r="C815" s="349" t="s">
        <v>1445</v>
      </c>
      <c r="D815" s="268" t="s">
        <v>625</v>
      </c>
    </row>
    <row r="816" spans="1:4" ht="36" x14ac:dyDescent="0.2">
      <c r="A816" s="275" t="s">
        <v>622</v>
      </c>
      <c r="B816" s="349"/>
      <c r="C816" s="349" t="s">
        <v>1446</v>
      </c>
      <c r="D816" s="268" t="s">
        <v>625</v>
      </c>
    </row>
    <row r="817" spans="1:4" ht="36" x14ac:dyDescent="0.2">
      <c r="A817" s="275">
        <v>106</v>
      </c>
      <c r="B817" s="347" t="s">
        <v>1447</v>
      </c>
      <c r="C817" s="348"/>
      <c r="D817" s="348"/>
    </row>
    <row r="818" spans="1:4" ht="36" x14ac:dyDescent="0.2">
      <c r="A818" s="275" t="s">
        <v>622</v>
      </c>
      <c r="B818" s="349"/>
      <c r="C818" s="349" t="s">
        <v>1448</v>
      </c>
      <c r="D818" s="268" t="s">
        <v>616</v>
      </c>
    </row>
    <row r="819" spans="1:4" ht="36" x14ac:dyDescent="0.2">
      <c r="A819" s="275" t="s">
        <v>622</v>
      </c>
      <c r="B819" s="349"/>
      <c r="C819" s="349" t="s">
        <v>1449</v>
      </c>
      <c r="D819" s="268" t="s">
        <v>616</v>
      </c>
    </row>
    <row r="820" spans="1:4" ht="36" x14ac:dyDescent="0.2">
      <c r="A820" s="275" t="s">
        <v>622</v>
      </c>
      <c r="B820" s="349"/>
      <c r="C820" s="349" t="s">
        <v>1450</v>
      </c>
      <c r="D820" s="268" t="s">
        <v>625</v>
      </c>
    </row>
    <row r="821" spans="1:4" ht="54" x14ac:dyDescent="0.2">
      <c r="A821" s="275" t="s">
        <v>622</v>
      </c>
      <c r="B821" s="349"/>
      <c r="C821" s="349" t="s">
        <v>1451</v>
      </c>
      <c r="D821" s="268" t="s">
        <v>625</v>
      </c>
    </row>
    <row r="822" spans="1:4" ht="54" x14ac:dyDescent="0.2">
      <c r="A822" s="275" t="s">
        <v>622</v>
      </c>
      <c r="B822" s="349"/>
      <c r="C822" s="349" t="s">
        <v>1452</v>
      </c>
      <c r="D822" s="268" t="s">
        <v>625</v>
      </c>
    </row>
    <row r="823" spans="1:4" ht="36" x14ac:dyDescent="0.2">
      <c r="A823" s="275" t="s">
        <v>622</v>
      </c>
      <c r="B823" s="349"/>
      <c r="C823" s="349" t="s">
        <v>1453</v>
      </c>
      <c r="D823" s="268" t="s">
        <v>625</v>
      </c>
    </row>
    <row r="824" spans="1:4" ht="36" x14ac:dyDescent="0.2">
      <c r="A824" s="275" t="s">
        <v>622</v>
      </c>
      <c r="B824" s="349"/>
      <c r="C824" s="349" t="s">
        <v>1454</v>
      </c>
      <c r="D824" s="268" t="s">
        <v>625</v>
      </c>
    </row>
    <row r="825" spans="1:4" ht="36" x14ac:dyDescent="0.2">
      <c r="A825" s="275" t="s">
        <v>622</v>
      </c>
      <c r="B825" s="349"/>
      <c r="C825" s="349" t="s">
        <v>1455</v>
      </c>
      <c r="D825" s="268" t="s">
        <v>625</v>
      </c>
    </row>
    <row r="826" spans="1:4" ht="36" x14ac:dyDescent="0.2">
      <c r="A826" s="275" t="s">
        <v>622</v>
      </c>
      <c r="B826" s="349"/>
      <c r="C826" s="349" t="s">
        <v>1456</v>
      </c>
      <c r="D826" s="268" t="s">
        <v>625</v>
      </c>
    </row>
    <row r="827" spans="1:4" ht="36" x14ac:dyDescent="0.2">
      <c r="A827" s="275" t="s">
        <v>622</v>
      </c>
      <c r="B827" s="349"/>
      <c r="C827" s="349" t="s">
        <v>1457</v>
      </c>
      <c r="D827" s="268" t="s">
        <v>625</v>
      </c>
    </row>
    <row r="828" spans="1:4" ht="36" x14ac:dyDescent="0.2">
      <c r="A828" s="275">
        <v>107</v>
      </c>
      <c r="B828" s="347" t="s">
        <v>1458</v>
      </c>
      <c r="C828" s="348"/>
      <c r="D828" s="348"/>
    </row>
    <row r="829" spans="1:4" ht="54" x14ac:dyDescent="0.2">
      <c r="A829" s="275" t="s">
        <v>622</v>
      </c>
      <c r="B829" s="349"/>
      <c r="C829" s="349" t="s">
        <v>1459</v>
      </c>
      <c r="D829" s="268" t="s">
        <v>616</v>
      </c>
    </row>
    <row r="830" spans="1:4" ht="54" x14ac:dyDescent="0.2">
      <c r="A830" s="275" t="s">
        <v>622</v>
      </c>
      <c r="B830" s="349"/>
      <c r="C830" s="349" t="s">
        <v>1460</v>
      </c>
      <c r="D830" s="268" t="s">
        <v>616</v>
      </c>
    </row>
    <row r="831" spans="1:4" ht="36" x14ac:dyDescent="0.2">
      <c r="A831" s="275" t="s">
        <v>622</v>
      </c>
      <c r="B831" s="349"/>
      <c r="C831" s="349" t="s">
        <v>1461</v>
      </c>
      <c r="D831" s="268" t="s">
        <v>625</v>
      </c>
    </row>
    <row r="832" spans="1:4" ht="54" x14ac:dyDescent="0.2">
      <c r="A832" s="275" t="s">
        <v>622</v>
      </c>
      <c r="B832" s="349"/>
      <c r="C832" s="349" t="s">
        <v>1462</v>
      </c>
      <c r="D832" s="268" t="s">
        <v>625</v>
      </c>
    </row>
    <row r="833" spans="1:4" ht="54" x14ac:dyDescent="0.2">
      <c r="A833" s="275" t="s">
        <v>622</v>
      </c>
      <c r="B833" s="349"/>
      <c r="C833" s="349" t="s">
        <v>1463</v>
      </c>
      <c r="D833" s="268" t="s">
        <v>625</v>
      </c>
    </row>
    <row r="834" spans="1:4" ht="36" x14ac:dyDescent="0.2">
      <c r="A834" s="275" t="s">
        <v>622</v>
      </c>
      <c r="B834" s="349"/>
      <c r="C834" s="349" t="s">
        <v>1464</v>
      </c>
      <c r="D834" s="268" t="s">
        <v>625</v>
      </c>
    </row>
    <row r="835" spans="1:4" ht="36" x14ac:dyDescent="0.2">
      <c r="A835" s="275" t="s">
        <v>622</v>
      </c>
      <c r="B835" s="349"/>
      <c r="C835" s="349" t="s">
        <v>1465</v>
      </c>
      <c r="D835" s="268" t="s">
        <v>625</v>
      </c>
    </row>
    <row r="836" spans="1:4" ht="36" x14ac:dyDescent="0.2">
      <c r="A836" s="275" t="s">
        <v>622</v>
      </c>
      <c r="B836" s="349"/>
      <c r="C836" s="349" t="s">
        <v>1466</v>
      </c>
      <c r="D836" s="268" t="s">
        <v>625</v>
      </c>
    </row>
    <row r="837" spans="1:4" ht="36" x14ac:dyDescent="0.2">
      <c r="A837" s="275" t="s">
        <v>622</v>
      </c>
      <c r="B837" s="349"/>
      <c r="C837" s="349" t="s">
        <v>1467</v>
      </c>
      <c r="D837" s="268" t="s">
        <v>625</v>
      </c>
    </row>
    <row r="838" spans="1:4" ht="54" x14ac:dyDescent="0.2">
      <c r="A838" s="275"/>
      <c r="B838" s="349"/>
      <c r="C838" s="349" t="s">
        <v>1468</v>
      </c>
      <c r="D838" s="268" t="s">
        <v>625</v>
      </c>
    </row>
    <row r="839" spans="1:4" ht="36" x14ac:dyDescent="0.2">
      <c r="A839" s="275">
        <v>108</v>
      </c>
      <c r="B839" s="347" t="s">
        <v>1469</v>
      </c>
      <c r="C839" s="348"/>
      <c r="D839" s="348"/>
    </row>
    <row r="840" spans="1:4" ht="36" x14ac:dyDescent="0.2">
      <c r="A840" s="275" t="s">
        <v>622</v>
      </c>
      <c r="B840" s="349"/>
      <c r="C840" s="349" t="s">
        <v>1470</v>
      </c>
      <c r="D840" s="268" t="s">
        <v>616</v>
      </c>
    </row>
    <row r="841" spans="1:4" ht="36" x14ac:dyDescent="0.2">
      <c r="A841" s="275" t="s">
        <v>622</v>
      </c>
      <c r="B841" s="349"/>
      <c r="C841" s="349" t="s">
        <v>1471</v>
      </c>
      <c r="D841" s="268" t="s">
        <v>616</v>
      </c>
    </row>
    <row r="842" spans="1:4" ht="36" x14ac:dyDescent="0.2">
      <c r="A842" s="275" t="s">
        <v>622</v>
      </c>
      <c r="B842" s="349"/>
      <c r="C842" s="349" t="s">
        <v>1472</v>
      </c>
      <c r="D842" s="268" t="s">
        <v>625</v>
      </c>
    </row>
    <row r="843" spans="1:4" ht="36" x14ac:dyDescent="0.2">
      <c r="A843" s="275" t="s">
        <v>622</v>
      </c>
      <c r="B843" s="349"/>
      <c r="C843" s="349" t="s">
        <v>1473</v>
      </c>
      <c r="D843" s="268" t="s">
        <v>625</v>
      </c>
    </row>
    <row r="844" spans="1:4" ht="54" x14ac:dyDescent="0.2">
      <c r="A844" s="275" t="s">
        <v>622</v>
      </c>
      <c r="B844" s="349"/>
      <c r="C844" s="349" t="s">
        <v>1474</v>
      </c>
      <c r="D844" s="268" t="s">
        <v>625</v>
      </c>
    </row>
    <row r="845" spans="1:4" ht="36" x14ac:dyDescent="0.2">
      <c r="A845" s="275">
        <v>109</v>
      </c>
      <c r="B845" s="347" t="s">
        <v>1475</v>
      </c>
      <c r="C845" s="348"/>
      <c r="D845" s="348"/>
    </row>
    <row r="846" spans="1:4" ht="54" x14ac:dyDescent="0.2">
      <c r="A846" s="275" t="s">
        <v>622</v>
      </c>
      <c r="B846" s="349"/>
      <c r="C846" s="349" t="s">
        <v>1476</v>
      </c>
      <c r="D846" s="268" t="s">
        <v>616</v>
      </c>
    </row>
    <row r="847" spans="1:4" ht="54" x14ac:dyDescent="0.2">
      <c r="A847" s="275" t="s">
        <v>622</v>
      </c>
      <c r="B847" s="349"/>
      <c r="C847" s="349" t="s">
        <v>1477</v>
      </c>
      <c r="D847" s="268" t="s">
        <v>616</v>
      </c>
    </row>
    <row r="848" spans="1:4" ht="36" x14ac:dyDescent="0.2">
      <c r="A848" s="275" t="s">
        <v>622</v>
      </c>
      <c r="B848" s="349"/>
      <c r="C848" s="349" t="s">
        <v>1478</v>
      </c>
      <c r="D848" s="268" t="s">
        <v>625</v>
      </c>
    </row>
    <row r="849" spans="1:4" ht="54" x14ac:dyDescent="0.2">
      <c r="A849" s="275" t="s">
        <v>622</v>
      </c>
      <c r="B849" s="349"/>
      <c r="C849" s="349" t="s">
        <v>1479</v>
      </c>
      <c r="D849" s="268" t="s">
        <v>625</v>
      </c>
    </row>
    <row r="850" spans="1:4" ht="54" x14ac:dyDescent="0.2">
      <c r="A850" s="275" t="s">
        <v>622</v>
      </c>
      <c r="B850" s="349"/>
      <c r="C850" s="349" t="s">
        <v>1480</v>
      </c>
      <c r="D850" s="268" t="s">
        <v>625</v>
      </c>
    </row>
    <row r="851" spans="1:4" ht="36" x14ac:dyDescent="0.2">
      <c r="A851" s="275" t="s">
        <v>622</v>
      </c>
      <c r="B851" s="349"/>
      <c r="C851" s="349" t="s">
        <v>1481</v>
      </c>
      <c r="D851" s="268" t="s">
        <v>625</v>
      </c>
    </row>
    <row r="852" spans="1:4" ht="36" x14ac:dyDescent="0.2">
      <c r="A852" s="275">
        <v>110</v>
      </c>
      <c r="B852" s="347" t="s">
        <v>1482</v>
      </c>
      <c r="C852" s="348"/>
      <c r="D852" s="348"/>
    </row>
    <row r="853" spans="1:4" ht="54" x14ac:dyDescent="0.2">
      <c r="A853" s="275" t="s">
        <v>622</v>
      </c>
      <c r="B853" s="349"/>
      <c r="C853" s="349" t="s">
        <v>1483</v>
      </c>
      <c r="D853" s="268" t="s">
        <v>616</v>
      </c>
    </row>
    <row r="854" spans="1:4" ht="54" x14ac:dyDescent="0.2">
      <c r="A854" s="275" t="s">
        <v>622</v>
      </c>
      <c r="B854" s="349"/>
      <c r="C854" s="349" t="s">
        <v>1484</v>
      </c>
      <c r="D854" s="268" t="s">
        <v>616</v>
      </c>
    </row>
    <row r="855" spans="1:4" ht="54" x14ac:dyDescent="0.2">
      <c r="A855" s="275" t="s">
        <v>622</v>
      </c>
      <c r="B855" s="349"/>
      <c r="C855" s="349" t="s">
        <v>1485</v>
      </c>
      <c r="D855" s="268" t="s">
        <v>625</v>
      </c>
    </row>
    <row r="856" spans="1:4" ht="54" x14ac:dyDescent="0.2">
      <c r="A856" s="275" t="s">
        <v>622</v>
      </c>
      <c r="B856" s="349"/>
      <c r="C856" s="349" t="s">
        <v>1486</v>
      </c>
      <c r="D856" s="268" t="s">
        <v>625</v>
      </c>
    </row>
    <row r="857" spans="1:4" ht="54" x14ac:dyDescent="0.2">
      <c r="A857" s="275" t="s">
        <v>622</v>
      </c>
      <c r="B857" s="349"/>
      <c r="C857" s="349" t="s">
        <v>1487</v>
      </c>
      <c r="D857" s="268" t="s">
        <v>625</v>
      </c>
    </row>
    <row r="858" spans="1:4" ht="36" x14ac:dyDescent="0.2">
      <c r="A858" s="275" t="s">
        <v>622</v>
      </c>
      <c r="B858" s="349"/>
      <c r="C858" s="349" t="s">
        <v>1488</v>
      </c>
      <c r="D858" s="268" t="s">
        <v>625</v>
      </c>
    </row>
    <row r="859" spans="1:4" ht="36" x14ac:dyDescent="0.2">
      <c r="A859" s="275" t="s">
        <v>622</v>
      </c>
      <c r="B859" s="349"/>
      <c r="C859" s="349" t="s">
        <v>1489</v>
      </c>
      <c r="D859" s="268" t="s">
        <v>625</v>
      </c>
    </row>
    <row r="860" spans="1:4" ht="36" x14ac:dyDescent="0.2">
      <c r="A860" s="345" t="s">
        <v>50</v>
      </c>
      <c r="B860" s="351" t="s">
        <v>1490</v>
      </c>
      <c r="C860" s="351"/>
      <c r="D860" s="351"/>
    </row>
    <row r="861" spans="1:4" ht="36" x14ac:dyDescent="0.2">
      <c r="A861" s="275">
        <v>111</v>
      </c>
      <c r="B861" s="347" t="s">
        <v>1491</v>
      </c>
      <c r="C861" s="348"/>
      <c r="D861" s="348"/>
    </row>
    <row r="862" spans="1:4" ht="54" x14ac:dyDescent="0.2">
      <c r="A862" s="275" t="s">
        <v>622</v>
      </c>
      <c r="B862" s="349"/>
      <c r="C862" s="349" t="s">
        <v>1492</v>
      </c>
      <c r="D862" s="268" t="s">
        <v>616</v>
      </c>
    </row>
    <row r="863" spans="1:4" ht="54" x14ac:dyDescent="0.2">
      <c r="A863" s="275" t="s">
        <v>622</v>
      </c>
      <c r="B863" s="349"/>
      <c r="C863" s="349" t="s">
        <v>1493</v>
      </c>
      <c r="D863" s="268" t="s">
        <v>616</v>
      </c>
    </row>
    <row r="864" spans="1:4" ht="54" x14ac:dyDescent="0.2">
      <c r="A864" s="275" t="s">
        <v>622</v>
      </c>
      <c r="B864" s="349"/>
      <c r="C864" s="349" t="s">
        <v>1494</v>
      </c>
      <c r="D864" s="268" t="s">
        <v>625</v>
      </c>
    </row>
    <row r="865" spans="1:4" ht="36" x14ac:dyDescent="0.2">
      <c r="A865" s="275" t="s">
        <v>622</v>
      </c>
      <c r="B865" s="349"/>
      <c r="C865" s="349" t="s">
        <v>1495</v>
      </c>
      <c r="D865" s="268" t="s">
        <v>625</v>
      </c>
    </row>
    <row r="866" spans="1:4" ht="36" x14ac:dyDescent="0.2">
      <c r="A866" s="275" t="s">
        <v>622</v>
      </c>
      <c r="B866" s="349"/>
      <c r="C866" s="349" t="s">
        <v>1496</v>
      </c>
      <c r="D866" s="268" t="s">
        <v>625</v>
      </c>
    </row>
    <row r="867" spans="1:4" ht="36" x14ac:dyDescent="0.2">
      <c r="A867" s="275">
        <v>112</v>
      </c>
      <c r="B867" s="347" t="s">
        <v>1497</v>
      </c>
      <c r="C867" s="348"/>
      <c r="D867" s="348"/>
    </row>
    <row r="868" spans="1:4" ht="36" x14ac:dyDescent="0.2">
      <c r="A868" s="275" t="s">
        <v>622</v>
      </c>
      <c r="B868" s="359"/>
      <c r="C868" s="359" t="s">
        <v>1498</v>
      </c>
      <c r="D868" s="268" t="s">
        <v>616</v>
      </c>
    </row>
    <row r="869" spans="1:4" ht="36" x14ac:dyDescent="0.2">
      <c r="A869" s="275" t="s">
        <v>622</v>
      </c>
      <c r="B869" s="360"/>
      <c r="C869" s="360" t="s">
        <v>1499</v>
      </c>
      <c r="D869" s="268" t="s">
        <v>616</v>
      </c>
    </row>
    <row r="870" spans="1:4" ht="36" x14ac:dyDescent="0.2">
      <c r="A870" s="275" t="s">
        <v>622</v>
      </c>
      <c r="B870" s="360"/>
      <c r="C870" s="360" t="s">
        <v>1500</v>
      </c>
      <c r="D870" s="268" t="s">
        <v>625</v>
      </c>
    </row>
    <row r="871" spans="1:4" ht="36" x14ac:dyDescent="0.2">
      <c r="A871" s="275" t="s">
        <v>622</v>
      </c>
      <c r="B871" s="360"/>
      <c r="C871" s="360" t="s">
        <v>1501</v>
      </c>
      <c r="D871" s="268" t="s">
        <v>625</v>
      </c>
    </row>
    <row r="872" spans="1:4" ht="36" x14ac:dyDescent="0.2">
      <c r="A872" s="275" t="s">
        <v>622</v>
      </c>
      <c r="B872" s="349"/>
      <c r="C872" s="349" t="s">
        <v>1502</v>
      </c>
      <c r="D872" s="268" t="s">
        <v>625</v>
      </c>
    </row>
    <row r="873" spans="1:4" ht="36" x14ac:dyDescent="0.2">
      <c r="A873" s="275" t="s">
        <v>622</v>
      </c>
      <c r="B873" s="349"/>
      <c r="C873" s="349" t="s">
        <v>1503</v>
      </c>
      <c r="D873" s="268" t="s">
        <v>625</v>
      </c>
    </row>
    <row r="874" spans="1:4" ht="36" x14ac:dyDescent="0.2">
      <c r="A874" s="275" t="s">
        <v>622</v>
      </c>
      <c r="B874" s="349"/>
      <c r="C874" s="349" t="s">
        <v>1504</v>
      </c>
      <c r="D874" s="268" t="s">
        <v>625</v>
      </c>
    </row>
    <row r="875" spans="1:4" ht="36" x14ac:dyDescent="0.2">
      <c r="A875" s="275" t="s">
        <v>622</v>
      </c>
      <c r="B875" s="349"/>
      <c r="C875" s="349" t="s">
        <v>1505</v>
      </c>
      <c r="D875" s="268" t="s">
        <v>625</v>
      </c>
    </row>
    <row r="876" spans="1:4" ht="36" x14ac:dyDescent="0.2">
      <c r="A876" s="275"/>
      <c r="B876" s="349"/>
      <c r="C876" s="349" t="s">
        <v>1506</v>
      </c>
      <c r="D876" s="268" t="s">
        <v>625</v>
      </c>
    </row>
    <row r="877" spans="1:4" ht="36" x14ac:dyDescent="0.2">
      <c r="A877" s="275">
        <v>113</v>
      </c>
      <c r="B877" s="347" t="s">
        <v>1507</v>
      </c>
      <c r="C877" s="348"/>
      <c r="D877" s="348"/>
    </row>
    <row r="878" spans="1:4" ht="36" x14ac:dyDescent="0.2">
      <c r="A878" s="275" t="s">
        <v>622</v>
      </c>
      <c r="B878" s="359"/>
      <c r="C878" s="359" t="s">
        <v>1508</v>
      </c>
      <c r="D878" s="268" t="s">
        <v>616</v>
      </c>
    </row>
    <row r="879" spans="1:4" ht="36" x14ac:dyDescent="0.2">
      <c r="A879" s="275" t="s">
        <v>622</v>
      </c>
      <c r="B879" s="360"/>
      <c r="C879" s="360" t="s">
        <v>1509</v>
      </c>
      <c r="D879" s="268" t="s">
        <v>616</v>
      </c>
    </row>
    <row r="880" spans="1:4" ht="36" x14ac:dyDescent="0.2">
      <c r="A880" s="275" t="s">
        <v>622</v>
      </c>
      <c r="B880" s="360"/>
      <c r="C880" s="360" t="s">
        <v>1510</v>
      </c>
      <c r="D880" s="268" t="s">
        <v>625</v>
      </c>
    </row>
    <row r="881" spans="1:4" ht="36" x14ac:dyDescent="0.2">
      <c r="A881" s="275" t="s">
        <v>622</v>
      </c>
      <c r="B881" s="349"/>
      <c r="C881" s="349" t="s">
        <v>1511</v>
      </c>
      <c r="D881" s="268" t="s">
        <v>625</v>
      </c>
    </row>
    <row r="882" spans="1:4" ht="36" x14ac:dyDescent="0.2">
      <c r="A882" s="275" t="s">
        <v>622</v>
      </c>
      <c r="B882" s="349"/>
      <c r="C882" s="349" t="s">
        <v>1512</v>
      </c>
      <c r="D882" s="268" t="s">
        <v>625</v>
      </c>
    </row>
    <row r="883" spans="1:4" ht="36" x14ac:dyDescent="0.2">
      <c r="A883" s="275">
        <v>114</v>
      </c>
      <c r="B883" s="347" t="s">
        <v>1513</v>
      </c>
      <c r="C883" s="348"/>
      <c r="D883" s="348"/>
    </row>
    <row r="884" spans="1:4" ht="36" x14ac:dyDescent="0.2">
      <c r="A884" s="275" t="s">
        <v>622</v>
      </c>
      <c r="B884" s="359"/>
      <c r="C884" s="359" t="s">
        <v>1514</v>
      </c>
      <c r="D884" s="268" t="s">
        <v>616</v>
      </c>
    </row>
    <row r="885" spans="1:4" ht="36" x14ac:dyDescent="0.2">
      <c r="A885" s="275" t="s">
        <v>622</v>
      </c>
      <c r="B885" s="360"/>
      <c r="C885" s="360" t="s">
        <v>1515</v>
      </c>
      <c r="D885" s="268" t="s">
        <v>616</v>
      </c>
    </row>
    <row r="886" spans="1:4" ht="36" x14ac:dyDescent="0.2">
      <c r="A886" s="275" t="s">
        <v>622</v>
      </c>
      <c r="B886" s="360"/>
      <c r="C886" s="360" t="s">
        <v>1516</v>
      </c>
      <c r="D886" s="268" t="s">
        <v>625</v>
      </c>
    </row>
    <row r="887" spans="1:4" ht="36" x14ac:dyDescent="0.2">
      <c r="A887" s="275" t="s">
        <v>622</v>
      </c>
      <c r="B887" s="349"/>
      <c r="C887" s="349" t="s">
        <v>1517</v>
      </c>
      <c r="D887" s="268" t="s">
        <v>625</v>
      </c>
    </row>
    <row r="888" spans="1:4" ht="36" x14ac:dyDescent="0.2">
      <c r="A888" s="275" t="s">
        <v>622</v>
      </c>
      <c r="B888" s="349"/>
      <c r="C888" s="349" t="s">
        <v>1518</v>
      </c>
      <c r="D888" s="268" t="s">
        <v>625</v>
      </c>
    </row>
    <row r="889" spans="1:4" ht="36" x14ac:dyDescent="0.2">
      <c r="A889" s="275">
        <v>115</v>
      </c>
      <c r="B889" s="347" t="s">
        <v>1519</v>
      </c>
      <c r="C889" s="348"/>
      <c r="D889" s="348"/>
    </row>
    <row r="890" spans="1:4" ht="54" x14ac:dyDescent="0.2">
      <c r="A890" s="275" t="s">
        <v>622</v>
      </c>
      <c r="B890" s="359"/>
      <c r="C890" s="359" t="s">
        <v>1520</v>
      </c>
      <c r="D890" s="268" t="s">
        <v>616</v>
      </c>
    </row>
    <row r="891" spans="1:4" ht="54" x14ac:dyDescent="0.2">
      <c r="A891" s="275" t="s">
        <v>622</v>
      </c>
      <c r="B891" s="360"/>
      <c r="C891" s="360" t="s">
        <v>1521</v>
      </c>
      <c r="D891" s="268" t="s">
        <v>616</v>
      </c>
    </row>
    <row r="892" spans="1:4" ht="36" x14ac:dyDescent="0.2">
      <c r="A892" s="275" t="s">
        <v>622</v>
      </c>
      <c r="B892" s="360"/>
      <c r="C892" s="360" t="s">
        <v>1522</v>
      </c>
      <c r="D892" s="268" t="s">
        <v>625</v>
      </c>
    </row>
    <row r="893" spans="1:4" ht="36" x14ac:dyDescent="0.2">
      <c r="A893" s="275" t="s">
        <v>622</v>
      </c>
      <c r="B893" s="349"/>
      <c r="C893" s="349" t="s">
        <v>1523</v>
      </c>
      <c r="D893" s="268" t="s">
        <v>625</v>
      </c>
    </row>
    <row r="894" spans="1:4" ht="36" x14ac:dyDescent="0.2">
      <c r="A894" s="275" t="s">
        <v>622</v>
      </c>
      <c r="B894" s="349"/>
      <c r="C894" s="349" t="s">
        <v>1524</v>
      </c>
      <c r="D894" s="268" t="s">
        <v>625</v>
      </c>
    </row>
    <row r="895" spans="1:4" ht="36" x14ac:dyDescent="0.2">
      <c r="A895" s="275">
        <v>116</v>
      </c>
      <c r="B895" s="347" t="s">
        <v>1525</v>
      </c>
      <c r="C895" s="348"/>
      <c r="D895" s="348"/>
    </row>
    <row r="896" spans="1:4" ht="54" x14ac:dyDescent="0.2">
      <c r="A896" s="275" t="s">
        <v>622</v>
      </c>
      <c r="B896" s="359"/>
      <c r="C896" s="359" t="s">
        <v>1526</v>
      </c>
      <c r="D896" s="268" t="s">
        <v>616</v>
      </c>
    </row>
    <row r="897" spans="1:4" ht="36" x14ac:dyDescent="0.2">
      <c r="A897" s="275" t="s">
        <v>622</v>
      </c>
      <c r="B897" s="360"/>
      <c r="C897" s="360" t="s">
        <v>1527</v>
      </c>
      <c r="D897" s="268" t="s">
        <v>616</v>
      </c>
    </row>
    <row r="898" spans="1:4" ht="36" x14ac:dyDescent="0.2">
      <c r="A898" s="275" t="s">
        <v>622</v>
      </c>
      <c r="B898" s="360"/>
      <c r="C898" s="360" t="s">
        <v>1528</v>
      </c>
      <c r="D898" s="268" t="s">
        <v>625</v>
      </c>
    </row>
    <row r="899" spans="1:4" ht="36" x14ac:dyDescent="0.2">
      <c r="A899" s="275" t="s">
        <v>622</v>
      </c>
      <c r="B899" s="349"/>
      <c r="C899" s="349" t="s">
        <v>1529</v>
      </c>
      <c r="D899" s="268" t="s">
        <v>625</v>
      </c>
    </row>
    <row r="900" spans="1:4" ht="36" x14ac:dyDescent="0.2">
      <c r="A900" s="275" t="s">
        <v>622</v>
      </c>
      <c r="B900" s="349"/>
      <c r="C900" s="349" t="s">
        <v>1530</v>
      </c>
      <c r="D900" s="268" t="s">
        <v>625</v>
      </c>
    </row>
    <row r="901" spans="1:4" ht="18" x14ac:dyDescent="0.2">
      <c r="A901" s="275">
        <v>117</v>
      </c>
      <c r="B901" s="347" t="s">
        <v>1531</v>
      </c>
      <c r="C901" s="348"/>
      <c r="D901" s="348"/>
    </row>
    <row r="902" spans="1:4" ht="36" x14ac:dyDescent="0.2">
      <c r="A902" s="275" t="s">
        <v>622</v>
      </c>
      <c r="B902" s="356"/>
      <c r="C902" s="356" t="s">
        <v>1532</v>
      </c>
      <c r="D902" s="268" t="s">
        <v>616</v>
      </c>
    </row>
    <row r="903" spans="1:4" ht="36" x14ac:dyDescent="0.2">
      <c r="A903" s="275" t="s">
        <v>622</v>
      </c>
      <c r="B903" s="357"/>
      <c r="C903" s="357" t="s">
        <v>1533</v>
      </c>
      <c r="D903" s="268" t="s">
        <v>625</v>
      </c>
    </row>
    <row r="904" spans="1:4" ht="36" x14ac:dyDescent="0.2">
      <c r="A904" s="275" t="s">
        <v>622</v>
      </c>
      <c r="B904" s="349"/>
      <c r="C904" s="349" t="s">
        <v>1534</v>
      </c>
      <c r="D904" s="268" t="s">
        <v>625</v>
      </c>
    </row>
    <row r="905" spans="1:4" ht="18" x14ac:dyDescent="0.2">
      <c r="A905" s="345" t="s">
        <v>68</v>
      </c>
      <c r="B905" s="351" t="s">
        <v>1535</v>
      </c>
      <c r="C905" s="351"/>
      <c r="D905" s="351"/>
    </row>
    <row r="906" spans="1:4" ht="36" x14ac:dyDescent="0.2">
      <c r="A906" s="275">
        <v>118</v>
      </c>
      <c r="B906" s="347" t="s">
        <v>1536</v>
      </c>
      <c r="C906" s="348"/>
      <c r="D906" s="348"/>
    </row>
    <row r="907" spans="1:4" ht="54" x14ac:dyDescent="0.2">
      <c r="A907" s="275" t="s">
        <v>622</v>
      </c>
      <c r="B907" s="349"/>
      <c r="C907" s="349" t="s">
        <v>1537</v>
      </c>
      <c r="D907" s="268" t="s">
        <v>616</v>
      </c>
    </row>
    <row r="908" spans="1:4" ht="54" x14ac:dyDescent="0.2">
      <c r="A908" s="275" t="s">
        <v>622</v>
      </c>
      <c r="B908" s="349"/>
      <c r="C908" s="349" t="s">
        <v>1538</v>
      </c>
      <c r="D908" s="268" t="s">
        <v>616</v>
      </c>
    </row>
    <row r="909" spans="1:4" ht="36" x14ac:dyDescent="0.2">
      <c r="A909" s="275" t="s">
        <v>622</v>
      </c>
      <c r="B909" s="349"/>
      <c r="C909" s="349" t="s">
        <v>1539</v>
      </c>
      <c r="D909" s="268" t="s">
        <v>625</v>
      </c>
    </row>
    <row r="910" spans="1:4" ht="18" x14ac:dyDescent="0.2">
      <c r="A910" s="275">
        <v>119</v>
      </c>
      <c r="B910" s="347" t="s">
        <v>1540</v>
      </c>
      <c r="C910" s="348"/>
      <c r="D910" s="348"/>
    </row>
    <row r="911" spans="1:4" ht="36" x14ac:dyDescent="0.2">
      <c r="A911" s="275" t="s">
        <v>622</v>
      </c>
      <c r="B911" s="349"/>
      <c r="C911" s="349" t="s">
        <v>1541</v>
      </c>
      <c r="D911" s="268" t="s">
        <v>625</v>
      </c>
    </row>
    <row r="912" spans="1:4" ht="36" x14ac:dyDescent="0.2">
      <c r="A912" s="275" t="s">
        <v>622</v>
      </c>
      <c r="B912" s="349"/>
      <c r="C912" s="349" t="s">
        <v>1542</v>
      </c>
      <c r="D912" s="268" t="s">
        <v>625</v>
      </c>
    </row>
    <row r="913" spans="1:4" ht="36" x14ac:dyDescent="0.2">
      <c r="A913" s="275"/>
      <c r="B913" s="349"/>
      <c r="C913" s="349" t="s">
        <v>1543</v>
      </c>
      <c r="D913" s="268" t="s">
        <v>625</v>
      </c>
    </row>
    <row r="914" spans="1:4" ht="18" x14ac:dyDescent="0.2">
      <c r="A914" s="275">
        <v>120</v>
      </c>
      <c r="B914" s="347" t="s">
        <v>1544</v>
      </c>
      <c r="C914" s="348"/>
      <c r="D914" s="348"/>
    </row>
    <row r="915" spans="1:4" ht="36" x14ac:dyDescent="0.2">
      <c r="A915" s="275" t="s">
        <v>622</v>
      </c>
      <c r="B915" s="349"/>
      <c r="C915" s="349" t="s">
        <v>1545</v>
      </c>
      <c r="D915" s="268" t="s">
        <v>625</v>
      </c>
    </row>
    <row r="916" spans="1:4" ht="36" x14ac:dyDescent="0.2">
      <c r="A916" s="275" t="s">
        <v>622</v>
      </c>
      <c r="B916" s="349"/>
      <c r="C916" s="349" t="s">
        <v>1546</v>
      </c>
      <c r="D916" s="268" t="s">
        <v>625</v>
      </c>
    </row>
    <row r="917" spans="1:4" ht="36" x14ac:dyDescent="0.2">
      <c r="A917" s="275" t="s">
        <v>622</v>
      </c>
      <c r="B917" s="349"/>
      <c r="C917" s="349" t="s">
        <v>1547</v>
      </c>
      <c r="D917" s="268" t="s">
        <v>625</v>
      </c>
    </row>
    <row r="918" spans="1:4" ht="36" x14ac:dyDescent="0.2">
      <c r="A918" s="345" t="s">
        <v>75</v>
      </c>
      <c r="B918" s="351" t="s">
        <v>1548</v>
      </c>
      <c r="C918" s="351"/>
      <c r="D918" s="351"/>
    </row>
    <row r="919" spans="1:4" ht="18" x14ac:dyDescent="0.2">
      <c r="A919" s="275">
        <v>121</v>
      </c>
      <c r="B919" s="347" t="s">
        <v>1549</v>
      </c>
      <c r="C919" s="348"/>
      <c r="D919" s="348"/>
    </row>
    <row r="920" spans="1:4" ht="36" x14ac:dyDescent="0.2">
      <c r="A920" s="275" t="s">
        <v>622</v>
      </c>
      <c r="B920" s="349"/>
      <c r="C920" s="349" t="s">
        <v>1550</v>
      </c>
      <c r="D920" s="268" t="s">
        <v>616</v>
      </c>
    </row>
    <row r="921" spans="1:4" ht="36" x14ac:dyDescent="0.2">
      <c r="A921" s="275" t="s">
        <v>622</v>
      </c>
      <c r="B921" s="349"/>
      <c r="C921" s="349" t="s">
        <v>1551</v>
      </c>
      <c r="D921" s="268" t="s">
        <v>625</v>
      </c>
    </row>
    <row r="922" spans="1:4" ht="36" x14ac:dyDescent="0.2">
      <c r="A922" s="275" t="s">
        <v>622</v>
      </c>
      <c r="B922" s="349"/>
      <c r="C922" s="349" t="s">
        <v>1552</v>
      </c>
      <c r="D922" s="268" t="s">
        <v>625</v>
      </c>
    </row>
    <row r="923" spans="1:4" ht="36" x14ac:dyDescent="0.2">
      <c r="A923" s="275" t="s">
        <v>622</v>
      </c>
      <c r="B923" s="349"/>
      <c r="C923" s="349" t="s">
        <v>1553</v>
      </c>
      <c r="D923" s="268" t="s">
        <v>625</v>
      </c>
    </row>
    <row r="924" spans="1:4" ht="36" x14ac:dyDescent="0.2">
      <c r="A924" s="275" t="s">
        <v>622</v>
      </c>
      <c r="B924" s="349"/>
      <c r="C924" s="349" t="s">
        <v>1554</v>
      </c>
      <c r="D924" s="268" t="s">
        <v>625</v>
      </c>
    </row>
    <row r="925" spans="1:4" ht="36" x14ac:dyDescent="0.2">
      <c r="A925" s="275" t="s">
        <v>622</v>
      </c>
      <c r="B925" s="349"/>
      <c r="C925" s="349" t="s">
        <v>1555</v>
      </c>
      <c r="D925" s="268" t="s">
        <v>625</v>
      </c>
    </row>
    <row r="926" spans="1:4" ht="36" x14ac:dyDescent="0.2">
      <c r="A926" s="275" t="s">
        <v>622</v>
      </c>
      <c r="B926" s="349"/>
      <c r="C926" s="349" t="s">
        <v>1556</v>
      </c>
      <c r="D926" s="268" t="s">
        <v>625</v>
      </c>
    </row>
    <row r="927" spans="1:4" ht="36" x14ac:dyDescent="0.2">
      <c r="A927" s="275" t="s">
        <v>622</v>
      </c>
      <c r="B927" s="349"/>
      <c r="C927" s="349" t="s">
        <v>1557</v>
      </c>
      <c r="D927" s="268" t="s">
        <v>625</v>
      </c>
    </row>
    <row r="928" spans="1:4" ht="36" x14ac:dyDescent="0.2">
      <c r="A928" s="275" t="s">
        <v>622</v>
      </c>
      <c r="B928" s="349"/>
      <c r="C928" s="349" t="s">
        <v>1558</v>
      </c>
      <c r="D928" s="268" t="s">
        <v>625</v>
      </c>
    </row>
    <row r="929" spans="1:4" ht="36" x14ac:dyDescent="0.2">
      <c r="A929" s="275" t="s">
        <v>622</v>
      </c>
      <c r="B929" s="349"/>
      <c r="C929" s="349" t="s">
        <v>1559</v>
      </c>
      <c r="D929" s="268" t="s">
        <v>625</v>
      </c>
    </row>
    <row r="930" spans="1:4" ht="36" x14ac:dyDescent="0.2">
      <c r="A930" s="275" t="s">
        <v>622</v>
      </c>
      <c r="B930" s="349"/>
      <c r="C930" s="349" t="s">
        <v>1560</v>
      </c>
      <c r="D930" s="268" t="s">
        <v>625</v>
      </c>
    </row>
    <row r="931" spans="1:4" ht="36" x14ac:dyDescent="0.2">
      <c r="A931" s="275">
        <v>122</v>
      </c>
      <c r="B931" s="347" t="s">
        <v>1561</v>
      </c>
      <c r="C931" s="348"/>
      <c r="D931" s="348"/>
    </row>
    <row r="932" spans="1:4" ht="54" x14ac:dyDescent="0.2">
      <c r="A932" s="275" t="s">
        <v>622</v>
      </c>
      <c r="B932" s="349"/>
      <c r="C932" s="349" t="s">
        <v>1562</v>
      </c>
      <c r="D932" s="268" t="s">
        <v>616</v>
      </c>
    </row>
    <row r="933" spans="1:4" ht="36" x14ac:dyDescent="0.2">
      <c r="A933" s="275" t="s">
        <v>622</v>
      </c>
      <c r="B933" s="349"/>
      <c r="C933" s="349" t="s">
        <v>1563</v>
      </c>
      <c r="D933" s="268" t="s">
        <v>625</v>
      </c>
    </row>
    <row r="934" spans="1:4" ht="36" x14ac:dyDescent="0.2">
      <c r="A934" s="275" t="s">
        <v>622</v>
      </c>
      <c r="B934" s="349"/>
      <c r="C934" s="349" t="s">
        <v>1564</v>
      </c>
      <c r="D934" s="268" t="s">
        <v>625</v>
      </c>
    </row>
    <row r="935" spans="1:4" ht="36" x14ac:dyDescent="0.2">
      <c r="A935" s="275" t="s">
        <v>622</v>
      </c>
      <c r="B935" s="349"/>
      <c r="C935" s="349" t="s">
        <v>1565</v>
      </c>
      <c r="D935" s="268" t="s">
        <v>625</v>
      </c>
    </row>
    <row r="936" spans="1:4" ht="36" x14ac:dyDescent="0.2">
      <c r="A936" s="275" t="s">
        <v>622</v>
      </c>
      <c r="B936" s="349"/>
      <c r="C936" s="349" t="s">
        <v>1566</v>
      </c>
      <c r="D936" s="268" t="s">
        <v>625</v>
      </c>
    </row>
    <row r="937" spans="1:4" ht="36" x14ac:dyDescent="0.2">
      <c r="A937" s="275" t="s">
        <v>622</v>
      </c>
      <c r="B937" s="349"/>
      <c r="C937" s="349" t="s">
        <v>1567</v>
      </c>
      <c r="D937" s="268" t="s">
        <v>625</v>
      </c>
    </row>
    <row r="938" spans="1:4" ht="54" x14ac:dyDescent="0.2">
      <c r="A938" s="275" t="s">
        <v>622</v>
      </c>
      <c r="B938" s="349"/>
      <c r="C938" s="349" t="s">
        <v>1568</v>
      </c>
      <c r="D938" s="268" t="s">
        <v>625</v>
      </c>
    </row>
    <row r="939" spans="1:4" ht="36" x14ac:dyDescent="0.2">
      <c r="A939" s="275" t="s">
        <v>622</v>
      </c>
      <c r="B939" s="349"/>
      <c r="C939" s="349" t="s">
        <v>1569</v>
      </c>
      <c r="D939" s="268" t="s">
        <v>625</v>
      </c>
    </row>
    <row r="940" spans="1:4" ht="36" x14ac:dyDescent="0.2">
      <c r="A940" s="275" t="s">
        <v>622</v>
      </c>
      <c r="B940" s="349"/>
      <c r="C940" s="349" t="s">
        <v>1570</v>
      </c>
      <c r="D940" s="268" t="s">
        <v>625</v>
      </c>
    </row>
    <row r="941" spans="1:4" ht="36" x14ac:dyDescent="0.2">
      <c r="A941" s="275" t="s">
        <v>622</v>
      </c>
      <c r="B941" s="349"/>
      <c r="C941" s="349" t="s">
        <v>1571</v>
      </c>
      <c r="D941" s="268" t="s">
        <v>625</v>
      </c>
    </row>
    <row r="942" spans="1:4" ht="36" x14ac:dyDescent="0.2">
      <c r="A942" s="275" t="s">
        <v>622</v>
      </c>
      <c r="B942" s="349"/>
      <c r="C942" s="349" t="s">
        <v>1572</v>
      </c>
      <c r="D942" s="268" t="s">
        <v>625</v>
      </c>
    </row>
    <row r="943" spans="1:4" ht="36" x14ac:dyDescent="0.2">
      <c r="A943" s="275">
        <v>123</v>
      </c>
      <c r="B943" s="347" t="s">
        <v>1573</v>
      </c>
      <c r="C943" s="348"/>
      <c r="D943" s="348"/>
    </row>
    <row r="944" spans="1:4" ht="54" x14ac:dyDescent="0.2">
      <c r="A944" s="275" t="s">
        <v>622</v>
      </c>
      <c r="B944" s="349"/>
      <c r="C944" s="349" t="s">
        <v>1574</v>
      </c>
      <c r="D944" s="268" t="s">
        <v>616</v>
      </c>
    </row>
    <row r="945" spans="1:4" ht="36" x14ac:dyDescent="0.2">
      <c r="A945" s="275" t="s">
        <v>622</v>
      </c>
      <c r="B945" s="349"/>
      <c r="C945" s="349" t="s">
        <v>1575</v>
      </c>
      <c r="D945" s="268" t="s">
        <v>625</v>
      </c>
    </row>
    <row r="946" spans="1:4" ht="36" x14ac:dyDescent="0.2">
      <c r="A946" s="275" t="s">
        <v>622</v>
      </c>
      <c r="B946" s="349"/>
      <c r="C946" s="349" t="s">
        <v>1576</v>
      </c>
      <c r="D946" s="268" t="s">
        <v>625</v>
      </c>
    </row>
    <row r="947" spans="1:4" ht="36" x14ac:dyDescent="0.2">
      <c r="A947" s="275" t="s">
        <v>622</v>
      </c>
      <c r="B947" s="349"/>
      <c r="C947" s="349" t="s">
        <v>1577</v>
      </c>
      <c r="D947" s="268" t="s">
        <v>625</v>
      </c>
    </row>
    <row r="948" spans="1:4" ht="36" x14ac:dyDescent="0.2">
      <c r="A948" s="275" t="s">
        <v>622</v>
      </c>
      <c r="B948" s="349"/>
      <c r="C948" s="349" t="s">
        <v>1578</v>
      </c>
      <c r="D948" s="268" t="s">
        <v>625</v>
      </c>
    </row>
    <row r="949" spans="1:4" ht="36" x14ac:dyDescent="0.2">
      <c r="A949" s="275" t="s">
        <v>622</v>
      </c>
      <c r="B949" s="349"/>
      <c r="C949" s="349" t="s">
        <v>1579</v>
      </c>
      <c r="D949" s="268" t="s">
        <v>625</v>
      </c>
    </row>
    <row r="950" spans="1:4" ht="36" x14ac:dyDescent="0.2">
      <c r="A950" s="275" t="s">
        <v>622</v>
      </c>
      <c r="B950" s="349"/>
      <c r="C950" s="349" t="s">
        <v>1580</v>
      </c>
      <c r="D950" s="268" t="s">
        <v>625</v>
      </c>
    </row>
    <row r="951" spans="1:4" ht="54" x14ac:dyDescent="0.2">
      <c r="A951" s="275" t="s">
        <v>622</v>
      </c>
      <c r="B951" s="349"/>
      <c r="C951" s="349" t="s">
        <v>1581</v>
      </c>
      <c r="D951" s="268" t="s">
        <v>625</v>
      </c>
    </row>
    <row r="952" spans="1:4" ht="36" x14ac:dyDescent="0.2">
      <c r="A952" s="275" t="s">
        <v>622</v>
      </c>
      <c r="B952" s="349"/>
      <c r="C952" s="349" t="s">
        <v>1582</v>
      </c>
      <c r="D952" s="268" t="s">
        <v>625</v>
      </c>
    </row>
    <row r="953" spans="1:4" ht="36" x14ac:dyDescent="0.2">
      <c r="A953" s="275" t="s">
        <v>622</v>
      </c>
      <c r="B953" s="349"/>
      <c r="C953" s="349" t="s">
        <v>1583</v>
      </c>
      <c r="D953" s="268" t="s">
        <v>625</v>
      </c>
    </row>
    <row r="954" spans="1:4" ht="36" x14ac:dyDescent="0.2">
      <c r="A954" s="275" t="s">
        <v>622</v>
      </c>
      <c r="B954" s="349"/>
      <c r="C954" s="349" t="s">
        <v>1584</v>
      </c>
      <c r="D954" s="268" t="s">
        <v>625</v>
      </c>
    </row>
    <row r="955" spans="1:4" ht="36" x14ac:dyDescent="0.2">
      <c r="A955" s="275">
        <v>124</v>
      </c>
      <c r="B955" s="347" t="s">
        <v>1585</v>
      </c>
      <c r="C955" s="348"/>
      <c r="D955" s="348"/>
    </row>
    <row r="956" spans="1:4" ht="54" x14ac:dyDescent="0.2">
      <c r="A956" s="275" t="s">
        <v>622</v>
      </c>
      <c r="B956" s="349"/>
      <c r="C956" s="349" t="s">
        <v>1586</v>
      </c>
      <c r="D956" s="268" t="s">
        <v>616</v>
      </c>
    </row>
    <row r="957" spans="1:4" ht="36" x14ac:dyDescent="0.2">
      <c r="A957" s="275" t="s">
        <v>622</v>
      </c>
      <c r="B957" s="349"/>
      <c r="C957" s="349" t="s">
        <v>1587</v>
      </c>
      <c r="D957" s="268" t="s">
        <v>625</v>
      </c>
    </row>
    <row r="958" spans="1:4" ht="36" x14ac:dyDescent="0.2">
      <c r="A958" s="275" t="s">
        <v>622</v>
      </c>
      <c r="B958" s="349"/>
      <c r="C958" s="349" t="s">
        <v>1588</v>
      </c>
      <c r="D958" s="268" t="s">
        <v>625</v>
      </c>
    </row>
    <row r="959" spans="1:4" ht="36" x14ac:dyDescent="0.2">
      <c r="A959" s="275" t="s">
        <v>622</v>
      </c>
      <c r="B959" s="349"/>
      <c r="C959" s="349" t="s">
        <v>1589</v>
      </c>
      <c r="D959" s="268" t="s">
        <v>625</v>
      </c>
    </row>
    <row r="960" spans="1:4" ht="36" x14ac:dyDescent="0.2">
      <c r="A960" s="275" t="s">
        <v>622</v>
      </c>
      <c r="B960" s="349"/>
      <c r="C960" s="349" t="s">
        <v>1590</v>
      </c>
      <c r="D960" s="268" t="s">
        <v>625</v>
      </c>
    </row>
    <row r="961" spans="1:4" ht="36" x14ac:dyDescent="0.2">
      <c r="A961" s="275">
        <v>125</v>
      </c>
      <c r="B961" s="347" t="s">
        <v>1591</v>
      </c>
      <c r="C961" s="348"/>
      <c r="D961" s="348"/>
    </row>
    <row r="962" spans="1:4" ht="54" x14ac:dyDescent="0.2">
      <c r="A962" s="275" t="s">
        <v>622</v>
      </c>
      <c r="B962" s="349"/>
      <c r="C962" s="349" t="s">
        <v>1592</v>
      </c>
      <c r="D962" s="268" t="s">
        <v>616</v>
      </c>
    </row>
    <row r="963" spans="1:4" ht="36" x14ac:dyDescent="0.2">
      <c r="A963" s="275" t="s">
        <v>622</v>
      </c>
      <c r="B963" s="349"/>
      <c r="C963" s="349" t="s">
        <v>1593</v>
      </c>
      <c r="D963" s="268" t="s">
        <v>625</v>
      </c>
    </row>
    <row r="964" spans="1:4" ht="36" x14ac:dyDescent="0.2">
      <c r="A964" s="275" t="s">
        <v>622</v>
      </c>
      <c r="B964" s="349"/>
      <c r="C964" s="349" t="s">
        <v>1594</v>
      </c>
      <c r="D964" s="268" t="s">
        <v>625</v>
      </c>
    </row>
    <row r="965" spans="1:4" ht="36" x14ac:dyDescent="0.2">
      <c r="A965" s="275" t="s">
        <v>622</v>
      </c>
      <c r="B965" s="349"/>
      <c r="C965" s="349" t="s">
        <v>1595</v>
      </c>
      <c r="D965" s="268" t="s">
        <v>625</v>
      </c>
    </row>
    <row r="966" spans="1:4" ht="36" x14ac:dyDescent="0.2">
      <c r="A966" s="275" t="s">
        <v>622</v>
      </c>
      <c r="B966" s="349"/>
      <c r="C966" s="349" t="s">
        <v>1596</v>
      </c>
      <c r="D966" s="268" t="s">
        <v>625</v>
      </c>
    </row>
    <row r="967" spans="1:4" ht="36" x14ac:dyDescent="0.2">
      <c r="A967" s="275" t="s">
        <v>622</v>
      </c>
      <c r="B967" s="349"/>
      <c r="C967" s="349" t="s">
        <v>1597</v>
      </c>
      <c r="D967" s="268" t="s">
        <v>625</v>
      </c>
    </row>
    <row r="968" spans="1:4" ht="36" x14ac:dyDescent="0.2">
      <c r="A968" s="275" t="s">
        <v>622</v>
      </c>
      <c r="B968" s="349"/>
      <c r="C968" s="349" t="s">
        <v>1598</v>
      </c>
      <c r="D968" s="268" t="s">
        <v>625</v>
      </c>
    </row>
    <row r="969" spans="1:4" ht="36" x14ac:dyDescent="0.2">
      <c r="A969" s="345" t="s">
        <v>930</v>
      </c>
      <c r="B969" s="351" t="s">
        <v>1599</v>
      </c>
      <c r="C969" s="351"/>
      <c r="D969" s="351"/>
    </row>
    <row r="970" spans="1:4" ht="36" x14ac:dyDescent="0.2">
      <c r="A970" s="275">
        <v>126</v>
      </c>
      <c r="B970" s="347" t="s">
        <v>1600</v>
      </c>
      <c r="C970" s="348"/>
      <c r="D970" s="348"/>
    </row>
    <row r="971" spans="1:4" ht="36" x14ac:dyDescent="0.2">
      <c r="A971" s="275" t="s">
        <v>622</v>
      </c>
      <c r="B971" s="349"/>
      <c r="C971" s="349" t="s">
        <v>1601</v>
      </c>
      <c r="D971" s="268" t="s">
        <v>616</v>
      </c>
    </row>
    <row r="972" spans="1:4" ht="36" x14ac:dyDescent="0.2">
      <c r="A972" s="275" t="s">
        <v>622</v>
      </c>
      <c r="B972" s="349"/>
      <c r="C972" s="349" t="s">
        <v>1602</v>
      </c>
      <c r="D972" s="268" t="s">
        <v>625</v>
      </c>
    </row>
    <row r="973" spans="1:4" ht="36" x14ac:dyDescent="0.2">
      <c r="A973" s="275" t="s">
        <v>622</v>
      </c>
      <c r="B973" s="349"/>
      <c r="C973" s="349" t="s">
        <v>1603</v>
      </c>
      <c r="D973" s="268" t="s">
        <v>616</v>
      </c>
    </row>
    <row r="974" spans="1:4" ht="36" x14ac:dyDescent="0.2">
      <c r="A974" s="275" t="s">
        <v>622</v>
      </c>
      <c r="B974" s="349"/>
      <c r="C974" s="349" t="s">
        <v>1604</v>
      </c>
      <c r="D974" s="268" t="s">
        <v>625</v>
      </c>
    </row>
    <row r="975" spans="1:4" ht="36" x14ac:dyDescent="0.2">
      <c r="A975" s="275" t="s">
        <v>622</v>
      </c>
      <c r="B975" s="349"/>
      <c r="C975" s="349" t="s">
        <v>1605</v>
      </c>
      <c r="D975" s="268" t="s">
        <v>616</v>
      </c>
    </row>
    <row r="976" spans="1:4" ht="36" x14ac:dyDescent="0.2">
      <c r="A976" s="275" t="s">
        <v>622</v>
      </c>
      <c r="B976" s="349"/>
      <c r="C976" s="349" t="s">
        <v>1606</v>
      </c>
      <c r="D976" s="268" t="s">
        <v>625</v>
      </c>
    </row>
    <row r="977" spans="1:4" ht="36" x14ac:dyDescent="0.2">
      <c r="A977" s="275" t="s">
        <v>622</v>
      </c>
      <c r="B977" s="349"/>
      <c r="C977" s="349" t="s">
        <v>1607</v>
      </c>
      <c r="D977" s="268" t="s">
        <v>625</v>
      </c>
    </row>
    <row r="978" spans="1:4" ht="36" x14ac:dyDescent="0.2">
      <c r="A978" s="275" t="s">
        <v>622</v>
      </c>
      <c r="B978" s="349"/>
      <c r="C978" s="349" t="s">
        <v>1608</v>
      </c>
      <c r="D978" s="268" t="s">
        <v>625</v>
      </c>
    </row>
    <row r="979" spans="1:4" ht="36" x14ac:dyDescent="0.2">
      <c r="A979" s="275" t="s">
        <v>622</v>
      </c>
      <c r="B979" s="349"/>
      <c r="C979" s="349" t="s">
        <v>1609</v>
      </c>
      <c r="D979" s="268" t="s">
        <v>625</v>
      </c>
    </row>
    <row r="980" spans="1:4" ht="36" x14ac:dyDescent="0.2">
      <c r="A980" s="275"/>
      <c r="B980" s="349"/>
      <c r="C980" s="349" t="s">
        <v>1610</v>
      </c>
      <c r="D980" s="268" t="s">
        <v>625</v>
      </c>
    </row>
    <row r="981" spans="1:4" ht="36" x14ac:dyDescent="0.2">
      <c r="A981" s="361" t="s">
        <v>1046</v>
      </c>
      <c r="B981" s="362" t="s">
        <v>1611</v>
      </c>
      <c r="C981" s="362"/>
      <c r="D981" s="362"/>
    </row>
    <row r="982" spans="1:4" ht="36" x14ac:dyDescent="0.2">
      <c r="A982" s="275">
        <v>127</v>
      </c>
      <c r="B982" s="348" t="s">
        <v>1612</v>
      </c>
      <c r="C982" s="348"/>
      <c r="D982" s="348"/>
    </row>
    <row r="983" spans="1:4" ht="36" x14ac:dyDescent="0.2">
      <c r="A983" s="275" t="s">
        <v>622</v>
      </c>
      <c r="B983" s="357"/>
      <c r="C983" s="357" t="s">
        <v>1613</v>
      </c>
      <c r="D983" s="268" t="s">
        <v>625</v>
      </c>
    </row>
    <row r="984" spans="1:4" ht="36" x14ac:dyDescent="0.2">
      <c r="A984" s="275" t="s">
        <v>622</v>
      </c>
      <c r="B984" s="356"/>
      <c r="C984" s="356" t="s">
        <v>1614</v>
      </c>
      <c r="D984" s="268" t="s">
        <v>625</v>
      </c>
    </row>
    <row r="985" spans="1:4" ht="36" x14ac:dyDescent="0.2">
      <c r="A985" s="275"/>
      <c r="B985" s="356"/>
      <c r="C985" s="358" t="s">
        <v>1615</v>
      </c>
      <c r="D985" s="268" t="s">
        <v>625</v>
      </c>
    </row>
    <row r="986" spans="1:4" ht="36" x14ac:dyDescent="0.2">
      <c r="A986" s="361" t="s">
        <v>1046</v>
      </c>
      <c r="B986" s="362" t="s">
        <v>1616</v>
      </c>
      <c r="C986" s="362"/>
      <c r="D986" s="362"/>
    </row>
    <row r="987" spans="1:4" ht="36" x14ac:dyDescent="0.2">
      <c r="A987" s="275">
        <v>128</v>
      </c>
      <c r="B987" s="348" t="s">
        <v>1617</v>
      </c>
      <c r="C987" s="348"/>
      <c r="D987" s="348"/>
    </row>
    <row r="988" spans="1:4" ht="36" x14ac:dyDescent="0.2">
      <c r="A988" s="275" t="s">
        <v>622</v>
      </c>
      <c r="B988" s="356"/>
      <c r="C988" s="356" t="s">
        <v>1618</v>
      </c>
      <c r="D988" s="268" t="s">
        <v>625</v>
      </c>
    </row>
    <row r="989" spans="1:4" ht="36" x14ac:dyDescent="0.2">
      <c r="A989" s="275" t="s">
        <v>622</v>
      </c>
      <c r="B989" s="356"/>
      <c r="C989" s="356" t="s">
        <v>1619</v>
      </c>
      <c r="D989" s="268" t="s">
        <v>625</v>
      </c>
    </row>
    <row r="990" spans="1:4" ht="54" x14ac:dyDescent="0.2">
      <c r="A990" s="275" t="s">
        <v>622</v>
      </c>
      <c r="B990" s="356"/>
      <c r="C990" s="356" t="s">
        <v>1620</v>
      </c>
      <c r="D990" s="268" t="s">
        <v>625</v>
      </c>
    </row>
    <row r="991" spans="1:4" ht="36" x14ac:dyDescent="0.2">
      <c r="A991" s="275" t="s">
        <v>622</v>
      </c>
      <c r="B991" s="356"/>
      <c r="C991" s="356" t="s">
        <v>1621</v>
      </c>
      <c r="D991" s="268" t="s">
        <v>625</v>
      </c>
    </row>
    <row r="992" spans="1:4" ht="18" x14ac:dyDescent="0.2">
      <c r="A992" s="343" t="s">
        <v>1622</v>
      </c>
      <c r="B992" s="344" t="s">
        <v>1623</v>
      </c>
      <c r="C992" s="344"/>
      <c r="D992" s="344"/>
    </row>
    <row r="993" spans="1:4" ht="18" x14ac:dyDescent="0.2">
      <c r="A993" s="345" t="s">
        <v>22</v>
      </c>
      <c r="B993" s="351" t="s">
        <v>1624</v>
      </c>
      <c r="C993" s="351"/>
      <c r="D993" s="351"/>
    </row>
    <row r="994" spans="1:4" ht="18" x14ac:dyDescent="0.2">
      <c r="A994" s="275">
        <v>129</v>
      </c>
      <c r="B994" s="347" t="s">
        <v>1625</v>
      </c>
      <c r="C994" s="348"/>
      <c r="D994" s="348"/>
    </row>
    <row r="995" spans="1:4" ht="36" x14ac:dyDescent="0.2">
      <c r="A995" s="275" t="s">
        <v>622</v>
      </c>
      <c r="B995" s="349"/>
      <c r="C995" s="349" t="s">
        <v>1626</v>
      </c>
      <c r="D995" s="268" t="s">
        <v>625</v>
      </c>
    </row>
    <row r="996" spans="1:4" ht="36" x14ac:dyDescent="0.2">
      <c r="A996" s="275" t="s">
        <v>622</v>
      </c>
      <c r="B996" s="349"/>
      <c r="C996" s="349" t="s">
        <v>1627</v>
      </c>
      <c r="D996" s="268" t="s">
        <v>625</v>
      </c>
    </row>
    <row r="997" spans="1:4" ht="18" x14ac:dyDescent="0.2">
      <c r="A997" s="345" t="s">
        <v>40</v>
      </c>
      <c r="B997" s="351" t="s">
        <v>1628</v>
      </c>
      <c r="C997" s="351"/>
      <c r="D997" s="351"/>
    </row>
    <row r="998" spans="1:4" ht="36" x14ac:dyDescent="0.2">
      <c r="A998" s="275">
        <v>130</v>
      </c>
      <c r="B998" s="347" t="s">
        <v>1629</v>
      </c>
      <c r="C998" s="348"/>
      <c r="D998" s="348"/>
    </row>
    <row r="999" spans="1:4" ht="36" x14ac:dyDescent="0.2">
      <c r="A999" s="275" t="s">
        <v>622</v>
      </c>
      <c r="B999" s="349"/>
      <c r="C999" s="349" t="s">
        <v>1630</v>
      </c>
      <c r="D999" s="268" t="s">
        <v>616</v>
      </c>
    </row>
    <row r="1000" spans="1:4" ht="36" x14ac:dyDescent="0.2">
      <c r="A1000" s="275" t="s">
        <v>622</v>
      </c>
      <c r="B1000" s="349"/>
      <c r="C1000" s="349" t="s">
        <v>1631</v>
      </c>
      <c r="D1000" s="268" t="s">
        <v>616</v>
      </c>
    </row>
    <row r="1001" spans="1:4" ht="36" x14ac:dyDescent="0.2">
      <c r="A1001" s="275" t="s">
        <v>622</v>
      </c>
      <c r="B1001" s="349"/>
      <c r="C1001" s="349" t="s">
        <v>1632</v>
      </c>
      <c r="D1001" s="268" t="s">
        <v>625</v>
      </c>
    </row>
    <row r="1002" spans="1:4" ht="36" x14ac:dyDescent="0.2">
      <c r="A1002" s="275" t="s">
        <v>622</v>
      </c>
      <c r="B1002" s="349"/>
      <c r="C1002" s="349" t="s">
        <v>1633</v>
      </c>
      <c r="D1002" s="268" t="s">
        <v>625</v>
      </c>
    </row>
    <row r="1003" spans="1:4" ht="36" x14ac:dyDescent="0.2">
      <c r="A1003" s="275">
        <v>131</v>
      </c>
      <c r="B1003" s="347" t="s">
        <v>1634</v>
      </c>
      <c r="C1003" s="348"/>
      <c r="D1003" s="348"/>
    </row>
    <row r="1004" spans="1:4" ht="36" x14ac:dyDescent="0.2">
      <c r="A1004" s="275" t="s">
        <v>622</v>
      </c>
      <c r="B1004" s="349"/>
      <c r="C1004" s="349" t="s">
        <v>1635</v>
      </c>
      <c r="D1004" s="268" t="s">
        <v>616</v>
      </c>
    </row>
    <row r="1005" spans="1:4" ht="36" x14ac:dyDescent="0.2">
      <c r="A1005" s="275" t="s">
        <v>622</v>
      </c>
      <c r="B1005" s="349"/>
      <c r="C1005" s="349" t="s">
        <v>1636</v>
      </c>
      <c r="D1005" s="268" t="s">
        <v>616</v>
      </c>
    </row>
    <row r="1006" spans="1:4" ht="36" x14ac:dyDescent="0.2">
      <c r="A1006" s="275" t="s">
        <v>622</v>
      </c>
      <c r="B1006" s="349"/>
      <c r="C1006" s="349" t="s">
        <v>1637</v>
      </c>
      <c r="D1006" s="268" t="s">
        <v>625</v>
      </c>
    </row>
    <row r="1007" spans="1:4" ht="36" x14ac:dyDescent="0.2">
      <c r="A1007" s="275" t="s">
        <v>622</v>
      </c>
      <c r="B1007" s="349"/>
      <c r="C1007" s="349" t="s">
        <v>1638</v>
      </c>
      <c r="D1007" s="268" t="s">
        <v>625</v>
      </c>
    </row>
    <row r="1008" spans="1:4" ht="54" x14ac:dyDescent="0.2">
      <c r="A1008" s="275" t="s">
        <v>622</v>
      </c>
      <c r="B1008" s="349"/>
      <c r="C1008" s="349" t="s">
        <v>1639</v>
      </c>
      <c r="D1008" s="268" t="s">
        <v>625</v>
      </c>
    </row>
    <row r="1009" spans="1:4" ht="36" x14ac:dyDescent="0.2">
      <c r="A1009" s="275" t="s">
        <v>622</v>
      </c>
      <c r="B1009" s="349"/>
      <c r="C1009" s="349" t="s">
        <v>1640</v>
      </c>
      <c r="D1009" s="268" t="s">
        <v>625</v>
      </c>
    </row>
    <row r="1010" spans="1:4" ht="36" x14ac:dyDescent="0.2">
      <c r="A1010" s="275" t="s">
        <v>622</v>
      </c>
      <c r="B1010" s="349"/>
      <c r="C1010" s="349" t="s">
        <v>1641</v>
      </c>
      <c r="D1010" s="268" t="s">
        <v>625</v>
      </c>
    </row>
    <row r="1011" spans="1:4" ht="36" x14ac:dyDescent="0.2">
      <c r="A1011" s="275" t="s">
        <v>622</v>
      </c>
      <c r="B1011" s="349"/>
      <c r="C1011" s="349" t="s">
        <v>1642</v>
      </c>
      <c r="D1011" s="268" t="s">
        <v>625</v>
      </c>
    </row>
    <row r="1012" spans="1:4" ht="36" x14ac:dyDescent="0.2">
      <c r="A1012" s="275" t="s">
        <v>622</v>
      </c>
      <c r="B1012" s="349"/>
      <c r="C1012" s="349" t="s">
        <v>1643</v>
      </c>
      <c r="D1012" s="268" t="s">
        <v>625</v>
      </c>
    </row>
    <row r="1013" spans="1:4" ht="36" x14ac:dyDescent="0.2">
      <c r="A1013" s="275" t="s">
        <v>622</v>
      </c>
      <c r="B1013" s="349"/>
      <c r="C1013" s="349" t="s">
        <v>1644</v>
      </c>
      <c r="D1013" s="268" t="s">
        <v>625</v>
      </c>
    </row>
    <row r="1014" spans="1:4" ht="36" x14ac:dyDescent="0.2">
      <c r="A1014" s="275">
        <v>132</v>
      </c>
      <c r="B1014" s="347" t="s">
        <v>1645</v>
      </c>
      <c r="C1014" s="348"/>
      <c r="D1014" s="348"/>
    </row>
    <row r="1015" spans="1:4" ht="36" x14ac:dyDescent="0.2">
      <c r="A1015" s="275" t="s">
        <v>622</v>
      </c>
      <c r="B1015" s="349"/>
      <c r="C1015" s="349" t="s">
        <v>1646</v>
      </c>
      <c r="D1015" s="268" t="s">
        <v>616</v>
      </c>
    </row>
    <row r="1016" spans="1:4" ht="36" x14ac:dyDescent="0.2">
      <c r="A1016" s="275" t="s">
        <v>622</v>
      </c>
      <c r="B1016" s="349"/>
      <c r="C1016" s="349" t="s">
        <v>1647</v>
      </c>
      <c r="D1016" s="268" t="s">
        <v>616</v>
      </c>
    </row>
    <row r="1017" spans="1:4" ht="36" x14ac:dyDescent="0.2">
      <c r="A1017" s="275" t="s">
        <v>622</v>
      </c>
      <c r="B1017" s="349"/>
      <c r="C1017" s="349" t="s">
        <v>1648</v>
      </c>
      <c r="D1017" s="268" t="s">
        <v>625</v>
      </c>
    </row>
    <row r="1018" spans="1:4" ht="54" x14ac:dyDescent="0.2">
      <c r="A1018" s="275" t="s">
        <v>622</v>
      </c>
      <c r="B1018" s="349"/>
      <c r="C1018" s="349" t="s">
        <v>1649</v>
      </c>
      <c r="D1018" s="268" t="s">
        <v>625</v>
      </c>
    </row>
    <row r="1019" spans="1:4" ht="54" x14ac:dyDescent="0.2">
      <c r="A1019" s="275" t="s">
        <v>622</v>
      </c>
      <c r="B1019" s="349"/>
      <c r="C1019" s="349" t="s">
        <v>1650</v>
      </c>
      <c r="D1019" s="268" t="s">
        <v>625</v>
      </c>
    </row>
    <row r="1020" spans="1:4" ht="36" x14ac:dyDescent="0.2">
      <c r="A1020" s="275" t="s">
        <v>622</v>
      </c>
      <c r="B1020" s="349"/>
      <c r="C1020" s="349" t="s">
        <v>1651</v>
      </c>
      <c r="D1020" s="268" t="s">
        <v>625</v>
      </c>
    </row>
    <row r="1021" spans="1:4" ht="36" x14ac:dyDescent="0.2">
      <c r="A1021" s="275" t="s">
        <v>622</v>
      </c>
      <c r="B1021" s="349"/>
      <c r="C1021" s="349" t="s">
        <v>1652</v>
      </c>
      <c r="D1021" s="268" t="s">
        <v>625</v>
      </c>
    </row>
    <row r="1022" spans="1:4" ht="36" x14ac:dyDescent="0.2">
      <c r="A1022" s="275" t="s">
        <v>622</v>
      </c>
      <c r="B1022" s="349"/>
      <c r="C1022" s="349" t="s">
        <v>1653</v>
      </c>
      <c r="D1022" s="268" t="s">
        <v>625</v>
      </c>
    </row>
    <row r="1023" spans="1:4" ht="36" x14ac:dyDescent="0.2">
      <c r="A1023" s="275" t="s">
        <v>622</v>
      </c>
      <c r="B1023" s="349"/>
      <c r="C1023" s="349" t="s">
        <v>1654</v>
      </c>
      <c r="D1023" s="268" t="s">
        <v>625</v>
      </c>
    </row>
    <row r="1024" spans="1:4" ht="36" x14ac:dyDescent="0.2">
      <c r="A1024" s="275"/>
      <c r="B1024" s="349"/>
      <c r="C1024" s="349" t="s">
        <v>1655</v>
      </c>
      <c r="D1024" s="268" t="s">
        <v>625</v>
      </c>
    </row>
    <row r="1025" spans="1:4" ht="36" x14ac:dyDescent="0.2">
      <c r="A1025" s="275">
        <v>133</v>
      </c>
      <c r="B1025" s="347" t="s">
        <v>1656</v>
      </c>
      <c r="C1025" s="348"/>
      <c r="D1025" s="348"/>
    </row>
    <row r="1026" spans="1:4" ht="36" x14ac:dyDescent="0.2">
      <c r="A1026" s="275" t="s">
        <v>622</v>
      </c>
      <c r="B1026" s="349"/>
      <c r="C1026" s="349" t="s">
        <v>1657</v>
      </c>
      <c r="D1026" s="268" t="s">
        <v>616</v>
      </c>
    </row>
    <row r="1027" spans="1:4" ht="36" x14ac:dyDescent="0.2">
      <c r="A1027" s="275" t="s">
        <v>622</v>
      </c>
      <c r="B1027" s="349"/>
      <c r="C1027" s="349" t="s">
        <v>1658</v>
      </c>
      <c r="D1027" s="268" t="s">
        <v>616</v>
      </c>
    </row>
    <row r="1028" spans="1:4" ht="36" x14ac:dyDescent="0.2">
      <c r="A1028" s="275" t="s">
        <v>622</v>
      </c>
      <c r="B1028" s="349"/>
      <c r="C1028" s="349" t="s">
        <v>1659</v>
      </c>
      <c r="D1028" s="268" t="s">
        <v>625</v>
      </c>
    </row>
    <row r="1029" spans="1:4" ht="36" x14ac:dyDescent="0.2">
      <c r="A1029" s="275" t="s">
        <v>622</v>
      </c>
      <c r="B1029" s="349"/>
      <c r="C1029" s="349" t="s">
        <v>1660</v>
      </c>
      <c r="D1029" s="268" t="s">
        <v>625</v>
      </c>
    </row>
    <row r="1030" spans="1:4" ht="54" x14ac:dyDescent="0.2">
      <c r="A1030" s="275" t="s">
        <v>622</v>
      </c>
      <c r="B1030" s="349"/>
      <c r="C1030" s="349" t="s">
        <v>1661</v>
      </c>
      <c r="D1030" s="268" t="s">
        <v>625</v>
      </c>
    </row>
    <row r="1031" spans="1:4" ht="36" x14ac:dyDescent="0.2">
      <c r="A1031" s="275">
        <v>134</v>
      </c>
      <c r="B1031" s="347" t="s">
        <v>1662</v>
      </c>
      <c r="C1031" s="348"/>
      <c r="D1031" s="348"/>
    </row>
    <row r="1032" spans="1:4" ht="36" x14ac:dyDescent="0.2">
      <c r="A1032" s="275" t="s">
        <v>622</v>
      </c>
      <c r="B1032" s="349"/>
      <c r="C1032" s="349" t="s">
        <v>1663</v>
      </c>
      <c r="D1032" s="268" t="s">
        <v>616</v>
      </c>
    </row>
    <row r="1033" spans="1:4" ht="36" x14ac:dyDescent="0.2">
      <c r="A1033" s="275" t="s">
        <v>622</v>
      </c>
      <c r="B1033" s="349"/>
      <c r="C1033" s="349" t="s">
        <v>1664</v>
      </c>
      <c r="D1033" s="268" t="s">
        <v>616</v>
      </c>
    </row>
    <row r="1034" spans="1:4" ht="36" x14ac:dyDescent="0.2">
      <c r="A1034" s="275" t="s">
        <v>622</v>
      </c>
      <c r="B1034" s="349"/>
      <c r="C1034" s="349" t="s">
        <v>1665</v>
      </c>
      <c r="D1034" s="268" t="s">
        <v>625</v>
      </c>
    </row>
    <row r="1035" spans="1:4" ht="54" x14ac:dyDescent="0.2">
      <c r="A1035" s="275" t="s">
        <v>622</v>
      </c>
      <c r="B1035" s="349"/>
      <c r="C1035" s="349" t="s">
        <v>1666</v>
      </c>
      <c r="D1035" s="268" t="s">
        <v>625</v>
      </c>
    </row>
    <row r="1036" spans="1:4" ht="54" x14ac:dyDescent="0.2">
      <c r="A1036" s="275" t="s">
        <v>622</v>
      </c>
      <c r="B1036" s="349"/>
      <c r="C1036" s="349" t="s">
        <v>1667</v>
      </c>
      <c r="D1036" s="268" t="s">
        <v>625</v>
      </c>
    </row>
    <row r="1037" spans="1:4" ht="36" x14ac:dyDescent="0.2">
      <c r="A1037" s="275" t="s">
        <v>622</v>
      </c>
      <c r="B1037" s="349"/>
      <c r="C1037" s="349" t="s">
        <v>1668</v>
      </c>
      <c r="D1037" s="268" t="s">
        <v>625</v>
      </c>
    </row>
    <row r="1038" spans="1:4" ht="36" x14ac:dyDescent="0.2">
      <c r="A1038" s="275">
        <v>135</v>
      </c>
      <c r="B1038" s="347" t="s">
        <v>1669</v>
      </c>
      <c r="C1038" s="348"/>
      <c r="D1038" s="348"/>
    </row>
    <row r="1039" spans="1:4" ht="36" x14ac:dyDescent="0.2">
      <c r="A1039" s="275" t="s">
        <v>622</v>
      </c>
      <c r="B1039" s="349"/>
      <c r="C1039" s="349" t="s">
        <v>1670</v>
      </c>
      <c r="D1039" s="268" t="s">
        <v>616</v>
      </c>
    </row>
    <row r="1040" spans="1:4" ht="36" x14ac:dyDescent="0.2">
      <c r="A1040" s="275" t="s">
        <v>622</v>
      </c>
      <c r="B1040" s="349"/>
      <c r="C1040" s="349" t="s">
        <v>1671</v>
      </c>
      <c r="D1040" s="268" t="s">
        <v>616</v>
      </c>
    </row>
    <row r="1041" spans="1:4" ht="36" x14ac:dyDescent="0.2">
      <c r="A1041" s="275" t="s">
        <v>622</v>
      </c>
      <c r="B1041" s="349"/>
      <c r="C1041" s="349" t="s">
        <v>1672</v>
      </c>
      <c r="D1041" s="268" t="s">
        <v>625</v>
      </c>
    </row>
    <row r="1042" spans="1:4" ht="54" x14ac:dyDescent="0.2">
      <c r="A1042" s="275" t="s">
        <v>622</v>
      </c>
      <c r="B1042" s="349"/>
      <c r="C1042" s="349" t="s">
        <v>1673</v>
      </c>
      <c r="D1042" s="268" t="s">
        <v>625</v>
      </c>
    </row>
    <row r="1043" spans="1:4" ht="54" x14ac:dyDescent="0.2">
      <c r="A1043" s="275" t="s">
        <v>622</v>
      </c>
      <c r="B1043" s="349"/>
      <c r="C1043" s="349" t="s">
        <v>1674</v>
      </c>
      <c r="D1043" s="268" t="s">
        <v>625</v>
      </c>
    </row>
    <row r="1044" spans="1:4" ht="36" x14ac:dyDescent="0.2">
      <c r="A1044" s="275" t="s">
        <v>622</v>
      </c>
      <c r="B1044" s="349"/>
      <c r="C1044" s="349" t="s">
        <v>1675</v>
      </c>
      <c r="D1044" s="268" t="s">
        <v>625</v>
      </c>
    </row>
    <row r="1045" spans="1:4" ht="36" x14ac:dyDescent="0.2">
      <c r="A1045" s="275" t="s">
        <v>622</v>
      </c>
      <c r="B1045" s="349"/>
      <c r="C1045" s="349" t="s">
        <v>1676</v>
      </c>
      <c r="D1045" s="268" t="s">
        <v>625</v>
      </c>
    </row>
    <row r="1046" spans="1:4" ht="18" x14ac:dyDescent="0.2">
      <c r="A1046" s="345" t="s">
        <v>50</v>
      </c>
      <c r="B1046" s="351" t="s">
        <v>1677</v>
      </c>
      <c r="C1046" s="351"/>
      <c r="D1046" s="351"/>
    </row>
    <row r="1047" spans="1:4" ht="36" x14ac:dyDescent="0.2">
      <c r="A1047" s="275">
        <v>136</v>
      </c>
      <c r="B1047" s="347" t="s">
        <v>1678</v>
      </c>
      <c r="C1047" s="348"/>
      <c r="D1047" s="348"/>
    </row>
    <row r="1048" spans="1:4" ht="36" x14ac:dyDescent="0.2">
      <c r="A1048" s="275" t="s">
        <v>622</v>
      </c>
      <c r="B1048" s="349"/>
      <c r="C1048" s="349" t="s">
        <v>1679</v>
      </c>
      <c r="D1048" s="268" t="s">
        <v>616</v>
      </c>
    </row>
    <row r="1049" spans="1:4" ht="36" x14ac:dyDescent="0.2">
      <c r="A1049" s="275" t="s">
        <v>622</v>
      </c>
      <c r="B1049" s="349"/>
      <c r="C1049" s="349" t="s">
        <v>1680</v>
      </c>
      <c r="D1049" s="268" t="s">
        <v>616</v>
      </c>
    </row>
    <row r="1050" spans="1:4" ht="54" x14ac:dyDescent="0.2">
      <c r="A1050" s="275" t="s">
        <v>622</v>
      </c>
      <c r="B1050" s="349"/>
      <c r="C1050" s="349" t="s">
        <v>1681</v>
      </c>
      <c r="D1050" s="268" t="s">
        <v>625</v>
      </c>
    </row>
    <row r="1051" spans="1:4" ht="36" x14ac:dyDescent="0.2">
      <c r="A1051" s="275" t="s">
        <v>622</v>
      </c>
      <c r="B1051" s="349"/>
      <c r="C1051" s="349" t="s">
        <v>1682</v>
      </c>
      <c r="D1051" s="268" t="s">
        <v>625</v>
      </c>
    </row>
    <row r="1052" spans="1:4" ht="36" x14ac:dyDescent="0.2">
      <c r="A1052" s="275" t="s">
        <v>622</v>
      </c>
      <c r="B1052" s="349"/>
      <c r="C1052" s="349" t="s">
        <v>1683</v>
      </c>
      <c r="D1052" s="268" t="s">
        <v>625</v>
      </c>
    </row>
    <row r="1053" spans="1:4" ht="36" x14ac:dyDescent="0.2">
      <c r="A1053" s="275">
        <v>137</v>
      </c>
      <c r="B1053" s="347" t="s">
        <v>1684</v>
      </c>
      <c r="C1053" s="348"/>
      <c r="D1053" s="348"/>
    </row>
    <row r="1054" spans="1:4" ht="36" x14ac:dyDescent="0.2">
      <c r="A1054" s="275" t="s">
        <v>622</v>
      </c>
      <c r="B1054" s="359"/>
      <c r="C1054" s="359" t="s">
        <v>1685</v>
      </c>
      <c r="D1054" s="268" t="s">
        <v>616</v>
      </c>
    </row>
    <row r="1055" spans="1:4" ht="36" x14ac:dyDescent="0.2">
      <c r="A1055" s="275" t="s">
        <v>622</v>
      </c>
      <c r="B1055" s="360"/>
      <c r="C1055" s="360" t="s">
        <v>1686</v>
      </c>
      <c r="D1055" s="268" t="s">
        <v>616</v>
      </c>
    </row>
    <row r="1056" spans="1:4" ht="36" x14ac:dyDescent="0.2">
      <c r="A1056" s="275" t="s">
        <v>622</v>
      </c>
      <c r="B1056" s="360"/>
      <c r="C1056" s="360" t="s">
        <v>1687</v>
      </c>
      <c r="D1056" s="268" t="s">
        <v>625</v>
      </c>
    </row>
    <row r="1057" spans="1:4" ht="36" x14ac:dyDescent="0.2">
      <c r="A1057" s="275" t="s">
        <v>622</v>
      </c>
      <c r="B1057" s="360"/>
      <c r="C1057" s="360" t="s">
        <v>1688</v>
      </c>
      <c r="D1057" s="268" t="s">
        <v>625</v>
      </c>
    </row>
    <row r="1058" spans="1:4" ht="36" x14ac:dyDescent="0.2">
      <c r="A1058" s="275" t="s">
        <v>622</v>
      </c>
      <c r="B1058" s="349"/>
      <c r="C1058" s="349" t="s">
        <v>1689</v>
      </c>
      <c r="D1058" s="268" t="s">
        <v>625</v>
      </c>
    </row>
    <row r="1059" spans="1:4" ht="36" x14ac:dyDescent="0.2">
      <c r="A1059" s="275" t="s">
        <v>622</v>
      </c>
      <c r="B1059" s="349"/>
      <c r="C1059" s="349" t="s">
        <v>1690</v>
      </c>
      <c r="D1059" s="268" t="s">
        <v>625</v>
      </c>
    </row>
    <row r="1060" spans="1:4" ht="36" x14ac:dyDescent="0.2">
      <c r="A1060" s="275" t="s">
        <v>622</v>
      </c>
      <c r="B1060" s="349"/>
      <c r="C1060" s="349" t="s">
        <v>1691</v>
      </c>
      <c r="D1060" s="268" t="s">
        <v>625</v>
      </c>
    </row>
    <row r="1061" spans="1:4" ht="36" x14ac:dyDescent="0.2">
      <c r="A1061" s="275" t="s">
        <v>622</v>
      </c>
      <c r="B1061" s="349"/>
      <c r="C1061" s="349" t="s">
        <v>1692</v>
      </c>
      <c r="D1061" s="268" t="s">
        <v>625</v>
      </c>
    </row>
    <row r="1062" spans="1:4" ht="36" x14ac:dyDescent="0.2">
      <c r="A1062" s="275"/>
      <c r="B1062" s="349"/>
      <c r="C1062" s="349" t="s">
        <v>1693</v>
      </c>
      <c r="D1062" s="268" t="s">
        <v>625</v>
      </c>
    </row>
    <row r="1063" spans="1:4" ht="36" x14ac:dyDescent="0.2">
      <c r="A1063" s="275">
        <v>138</v>
      </c>
      <c r="B1063" s="347" t="s">
        <v>1694</v>
      </c>
      <c r="C1063" s="348"/>
      <c r="D1063" s="348"/>
    </row>
    <row r="1064" spans="1:4" ht="36" x14ac:dyDescent="0.2">
      <c r="A1064" s="275" t="s">
        <v>622</v>
      </c>
      <c r="B1064" s="359"/>
      <c r="C1064" s="359" t="s">
        <v>1695</v>
      </c>
      <c r="D1064" s="268" t="s">
        <v>616</v>
      </c>
    </row>
    <row r="1065" spans="1:4" ht="36" x14ac:dyDescent="0.2">
      <c r="A1065" s="275" t="s">
        <v>622</v>
      </c>
      <c r="B1065" s="360"/>
      <c r="C1065" s="360" t="s">
        <v>1696</v>
      </c>
      <c r="D1065" s="268" t="s">
        <v>616</v>
      </c>
    </row>
    <row r="1066" spans="1:4" ht="36" x14ac:dyDescent="0.2">
      <c r="A1066" s="275" t="s">
        <v>622</v>
      </c>
      <c r="B1066" s="360"/>
      <c r="C1066" s="360" t="s">
        <v>1697</v>
      </c>
      <c r="D1066" s="268" t="s">
        <v>625</v>
      </c>
    </row>
    <row r="1067" spans="1:4" ht="36" x14ac:dyDescent="0.2">
      <c r="A1067" s="275" t="s">
        <v>622</v>
      </c>
      <c r="B1067" s="349"/>
      <c r="C1067" s="349" t="s">
        <v>1698</v>
      </c>
      <c r="D1067" s="268" t="s">
        <v>625</v>
      </c>
    </row>
    <row r="1068" spans="1:4" ht="36" x14ac:dyDescent="0.2">
      <c r="A1068" s="275" t="s">
        <v>622</v>
      </c>
      <c r="B1068" s="349"/>
      <c r="C1068" s="349" t="s">
        <v>1699</v>
      </c>
      <c r="D1068" s="268" t="s">
        <v>625</v>
      </c>
    </row>
    <row r="1069" spans="1:4" ht="36" x14ac:dyDescent="0.2">
      <c r="A1069" s="275">
        <v>139</v>
      </c>
      <c r="B1069" s="347" t="s">
        <v>1700</v>
      </c>
      <c r="C1069" s="348"/>
      <c r="D1069" s="348"/>
    </row>
    <row r="1070" spans="1:4" ht="36" x14ac:dyDescent="0.2">
      <c r="A1070" s="275" t="s">
        <v>622</v>
      </c>
      <c r="B1070" s="359"/>
      <c r="C1070" s="359" t="s">
        <v>1701</v>
      </c>
      <c r="D1070" s="268" t="s">
        <v>616</v>
      </c>
    </row>
    <row r="1071" spans="1:4" ht="36" x14ac:dyDescent="0.2">
      <c r="A1071" s="275" t="s">
        <v>622</v>
      </c>
      <c r="B1071" s="360"/>
      <c r="C1071" s="360" t="s">
        <v>1702</v>
      </c>
      <c r="D1071" s="268" t="s">
        <v>616</v>
      </c>
    </row>
    <row r="1072" spans="1:4" ht="36" x14ac:dyDescent="0.2">
      <c r="A1072" s="275" t="s">
        <v>622</v>
      </c>
      <c r="B1072" s="360"/>
      <c r="C1072" s="360" t="s">
        <v>1703</v>
      </c>
      <c r="D1072" s="268" t="s">
        <v>625</v>
      </c>
    </row>
    <row r="1073" spans="1:4" ht="36" x14ac:dyDescent="0.2">
      <c r="A1073" s="275" t="s">
        <v>622</v>
      </c>
      <c r="B1073" s="349"/>
      <c r="C1073" s="349" t="s">
        <v>1704</v>
      </c>
      <c r="D1073" s="268" t="s">
        <v>625</v>
      </c>
    </row>
    <row r="1074" spans="1:4" ht="36" x14ac:dyDescent="0.2">
      <c r="A1074" s="275" t="s">
        <v>622</v>
      </c>
      <c r="B1074" s="349"/>
      <c r="C1074" s="349" t="s">
        <v>1705</v>
      </c>
      <c r="D1074" s="268" t="s">
        <v>625</v>
      </c>
    </row>
    <row r="1075" spans="1:4" ht="36" x14ac:dyDescent="0.2">
      <c r="A1075" s="275">
        <v>140</v>
      </c>
      <c r="B1075" s="347" t="s">
        <v>1706</v>
      </c>
      <c r="C1075" s="348"/>
      <c r="D1075" s="348"/>
    </row>
    <row r="1076" spans="1:4" ht="36" x14ac:dyDescent="0.2">
      <c r="A1076" s="275" t="s">
        <v>622</v>
      </c>
      <c r="B1076" s="359"/>
      <c r="C1076" s="359" t="s">
        <v>1707</v>
      </c>
      <c r="D1076" s="268" t="s">
        <v>616</v>
      </c>
    </row>
    <row r="1077" spans="1:4" ht="36" x14ac:dyDescent="0.2">
      <c r="A1077" s="275" t="s">
        <v>622</v>
      </c>
      <c r="B1077" s="360"/>
      <c r="C1077" s="360" t="s">
        <v>1708</v>
      </c>
      <c r="D1077" s="268" t="s">
        <v>616</v>
      </c>
    </row>
    <row r="1078" spans="1:4" ht="36" x14ac:dyDescent="0.2">
      <c r="A1078" s="275" t="s">
        <v>622</v>
      </c>
      <c r="B1078" s="360"/>
      <c r="C1078" s="360" t="s">
        <v>1709</v>
      </c>
      <c r="D1078" s="268" t="s">
        <v>625</v>
      </c>
    </row>
    <row r="1079" spans="1:4" ht="36" x14ac:dyDescent="0.2">
      <c r="A1079" s="275" t="s">
        <v>622</v>
      </c>
      <c r="B1079" s="349"/>
      <c r="C1079" s="349" t="s">
        <v>1710</v>
      </c>
      <c r="D1079" s="268" t="s">
        <v>625</v>
      </c>
    </row>
    <row r="1080" spans="1:4" ht="36" x14ac:dyDescent="0.2">
      <c r="A1080" s="275" t="s">
        <v>622</v>
      </c>
      <c r="B1080" s="349"/>
      <c r="C1080" s="349" t="s">
        <v>1711</v>
      </c>
      <c r="D1080" s="268" t="s">
        <v>625</v>
      </c>
    </row>
    <row r="1081" spans="1:4" ht="36" x14ac:dyDescent="0.2">
      <c r="A1081" s="275">
        <v>141</v>
      </c>
      <c r="B1081" s="347" t="s">
        <v>1712</v>
      </c>
      <c r="C1081" s="348"/>
      <c r="D1081" s="348"/>
    </row>
    <row r="1082" spans="1:4" ht="36" x14ac:dyDescent="0.2">
      <c r="A1082" s="275" t="s">
        <v>622</v>
      </c>
      <c r="B1082" s="359"/>
      <c r="C1082" s="359" t="s">
        <v>1713</v>
      </c>
      <c r="D1082" s="268" t="s">
        <v>616</v>
      </c>
    </row>
    <row r="1083" spans="1:4" ht="36" x14ac:dyDescent="0.2">
      <c r="A1083" s="275" t="s">
        <v>622</v>
      </c>
      <c r="B1083" s="360"/>
      <c r="C1083" s="360" t="s">
        <v>1714</v>
      </c>
      <c r="D1083" s="268" t="s">
        <v>616</v>
      </c>
    </row>
    <row r="1084" spans="1:4" ht="36" x14ac:dyDescent="0.2">
      <c r="A1084" s="275" t="s">
        <v>622</v>
      </c>
      <c r="B1084" s="360"/>
      <c r="C1084" s="360" t="s">
        <v>1715</v>
      </c>
      <c r="D1084" s="268" t="s">
        <v>625</v>
      </c>
    </row>
    <row r="1085" spans="1:4" ht="36" x14ac:dyDescent="0.2">
      <c r="A1085" s="275" t="s">
        <v>622</v>
      </c>
      <c r="B1085" s="349"/>
      <c r="C1085" s="349" t="s">
        <v>1716</v>
      </c>
      <c r="D1085" s="268" t="s">
        <v>625</v>
      </c>
    </row>
    <row r="1086" spans="1:4" ht="36" x14ac:dyDescent="0.2">
      <c r="A1086" s="275" t="s">
        <v>622</v>
      </c>
      <c r="B1086" s="349"/>
      <c r="C1086" s="349" t="s">
        <v>1717</v>
      </c>
      <c r="D1086" s="268" t="s">
        <v>625</v>
      </c>
    </row>
    <row r="1087" spans="1:4" ht="18" x14ac:dyDescent="0.2">
      <c r="A1087" s="275">
        <v>142</v>
      </c>
      <c r="B1087" s="347" t="s">
        <v>1718</v>
      </c>
      <c r="C1087" s="348"/>
      <c r="D1087" s="348"/>
    </row>
    <row r="1088" spans="1:4" ht="36" x14ac:dyDescent="0.2">
      <c r="A1088" s="275" t="s">
        <v>622</v>
      </c>
      <c r="B1088" s="356"/>
      <c r="C1088" s="356" t="s">
        <v>1719</v>
      </c>
      <c r="D1088" s="268" t="s">
        <v>616</v>
      </c>
    </row>
    <row r="1089" spans="1:4" ht="36" x14ac:dyDescent="0.2">
      <c r="A1089" s="275" t="s">
        <v>622</v>
      </c>
      <c r="B1089" s="357"/>
      <c r="C1089" s="357" t="s">
        <v>1720</v>
      </c>
      <c r="D1089" s="268" t="s">
        <v>625</v>
      </c>
    </row>
    <row r="1090" spans="1:4" ht="36" x14ac:dyDescent="0.2">
      <c r="A1090" s="275" t="s">
        <v>622</v>
      </c>
      <c r="B1090" s="349"/>
      <c r="C1090" s="349" t="s">
        <v>1721</v>
      </c>
      <c r="D1090" s="268" t="s">
        <v>625</v>
      </c>
    </row>
    <row r="1091" spans="1:4" ht="18" x14ac:dyDescent="0.2">
      <c r="A1091" s="345" t="s">
        <v>68</v>
      </c>
      <c r="B1091" s="351" t="s">
        <v>1722</v>
      </c>
      <c r="C1091" s="351"/>
      <c r="D1091" s="351"/>
    </row>
    <row r="1092" spans="1:4" ht="36" x14ac:dyDescent="0.2">
      <c r="A1092" s="275">
        <v>143</v>
      </c>
      <c r="B1092" s="347" t="s">
        <v>1723</v>
      </c>
      <c r="C1092" s="348"/>
      <c r="D1092" s="348"/>
    </row>
    <row r="1093" spans="1:4" ht="36" x14ac:dyDescent="0.2">
      <c r="A1093" s="275" t="s">
        <v>622</v>
      </c>
      <c r="B1093" s="349"/>
      <c r="C1093" s="349" t="s">
        <v>1724</v>
      </c>
      <c r="D1093" s="268" t="s">
        <v>616</v>
      </c>
    </row>
    <row r="1094" spans="1:4" ht="54" x14ac:dyDescent="0.2">
      <c r="A1094" s="275" t="s">
        <v>622</v>
      </c>
      <c r="B1094" s="349"/>
      <c r="C1094" s="349" t="s">
        <v>1725</v>
      </c>
      <c r="D1094" s="268" t="s">
        <v>616</v>
      </c>
    </row>
    <row r="1095" spans="1:4" ht="36" x14ac:dyDescent="0.2">
      <c r="A1095" s="275" t="s">
        <v>622</v>
      </c>
      <c r="B1095" s="349"/>
      <c r="C1095" s="349" t="s">
        <v>1726</v>
      </c>
      <c r="D1095" s="268" t="s">
        <v>625</v>
      </c>
    </row>
    <row r="1096" spans="1:4" ht="18" x14ac:dyDescent="0.2">
      <c r="A1096" s="275">
        <v>144</v>
      </c>
      <c r="B1096" s="347" t="s">
        <v>1727</v>
      </c>
      <c r="C1096" s="348"/>
      <c r="D1096" s="348"/>
    </row>
    <row r="1097" spans="1:4" ht="36" x14ac:dyDescent="0.2">
      <c r="A1097" s="275" t="s">
        <v>622</v>
      </c>
      <c r="B1097" s="349"/>
      <c r="C1097" s="349" t="s">
        <v>1728</v>
      </c>
      <c r="D1097" s="268" t="s">
        <v>625</v>
      </c>
    </row>
    <row r="1098" spans="1:4" ht="36" x14ac:dyDescent="0.2">
      <c r="A1098" s="275" t="s">
        <v>622</v>
      </c>
      <c r="B1098" s="349"/>
      <c r="C1098" s="349" t="s">
        <v>1729</v>
      </c>
      <c r="D1098" s="268" t="s">
        <v>625</v>
      </c>
    </row>
    <row r="1099" spans="1:4" ht="36" x14ac:dyDescent="0.2">
      <c r="A1099" s="275"/>
      <c r="B1099" s="349"/>
      <c r="C1099" s="349" t="s">
        <v>1730</v>
      </c>
      <c r="D1099" s="268" t="s">
        <v>625</v>
      </c>
    </row>
    <row r="1100" spans="1:4" ht="18" x14ac:dyDescent="0.2">
      <c r="A1100" s="275">
        <v>145</v>
      </c>
      <c r="B1100" s="347" t="s">
        <v>1731</v>
      </c>
      <c r="C1100" s="348"/>
      <c r="D1100" s="348"/>
    </row>
    <row r="1101" spans="1:4" ht="36" x14ac:dyDescent="0.2">
      <c r="A1101" s="275" t="s">
        <v>622</v>
      </c>
      <c r="B1101" s="349"/>
      <c r="C1101" s="349" t="s">
        <v>1732</v>
      </c>
      <c r="D1101" s="268" t="s">
        <v>625</v>
      </c>
    </row>
    <row r="1102" spans="1:4" ht="36" x14ac:dyDescent="0.2">
      <c r="A1102" s="275" t="s">
        <v>622</v>
      </c>
      <c r="B1102" s="349"/>
      <c r="C1102" s="349" t="s">
        <v>1733</v>
      </c>
      <c r="D1102" s="268" t="s">
        <v>625</v>
      </c>
    </row>
    <row r="1103" spans="1:4" ht="36" x14ac:dyDescent="0.2">
      <c r="A1103" s="275" t="s">
        <v>622</v>
      </c>
      <c r="B1103" s="349"/>
      <c r="C1103" s="349" t="s">
        <v>1734</v>
      </c>
      <c r="D1103" s="268" t="s">
        <v>625</v>
      </c>
    </row>
    <row r="1104" spans="1:4" ht="18" x14ac:dyDescent="0.2">
      <c r="A1104" s="345" t="s">
        <v>75</v>
      </c>
      <c r="B1104" s="351" t="s">
        <v>1735</v>
      </c>
      <c r="C1104" s="351"/>
      <c r="D1104" s="351"/>
    </row>
    <row r="1105" spans="1:4" ht="18" x14ac:dyDescent="0.2">
      <c r="A1105" s="275">
        <v>146</v>
      </c>
      <c r="B1105" s="347" t="s">
        <v>1736</v>
      </c>
      <c r="C1105" s="348"/>
      <c r="D1105" s="348"/>
    </row>
    <row r="1106" spans="1:4" ht="36" x14ac:dyDescent="0.2">
      <c r="A1106" s="275" t="s">
        <v>622</v>
      </c>
      <c r="B1106" s="349"/>
      <c r="C1106" s="349" t="s">
        <v>1737</v>
      </c>
      <c r="D1106" s="268" t="s">
        <v>616</v>
      </c>
    </row>
    <row r="1107" spans="1:4" ht="36" x14ac:dyDescent="0.2">
      <c r="A1107" s="275" t="s">
        <v>622</v>
      </c>
      <c r="B1107" s="349"/>
      <c r="C1107" s="349" t="s">
        <v>1738</v>
      </c>
      <c r="D1107" s="268" t="s">
        <v>625</v>
      </c>
    </row>
    <row r="1108" spans="1:4" ht="36" x14ac:dyDescent="0.2">
      <c r="A1108" s="275" t="s">
        <v>622</v>
      </c>
      <c r="B1108" s="349"/>
      <c r="C1108" s="349" t="s">
        <v>1739</v>
      </c>
      <c r="D1108" s="268" t="s">
        <v>625</v>
      </c>
    </row>
    <row r="1109" spans="1:4" ht="36" x14ac:dyDescent="0.2">
      <c r="A1109" s="275" t="s">
        <v>622</v>
      </c>
      <c r="B1109" s="349"/>
      <c r="C1109" s="349" t="s">
        <v>1740</v>
      </c>
      <c r="D1109" s="268" t="s">
        <v>625</v>
      </c>
    </row>
    <row r="1110" spans="1:4" ht="36" x14ac:dyDescent="0.2">
      <c r="A1110" s="275" t="s">
        <v>622</v>
      </c>
      <c r="B1110" s="349"/>
      <c r="C1110" s="349" t="s">
        <v>1741</v>
      </c>
      <c r="D1110" s="268" t="s">
        <v>625</v>
      </c>
    </row>
    <row r="1111" spans="1:4" ht="36" x14ac:dyDescent="0.2">
      <c r="A1111" s="275" t="s">
        <v>622</v>
      </c>
      <c r="B1111" s="349"/>
      <c r="C1111" s="349" t="s">
        <v>1742</v>
      </c>
      <c r="D1111" s="268" t="s">
        <v>625</v>
      </c>
    </row>
    <row r="1112" spans="1:4" ht="36" x14ac:dyDescent="0.2">
      <c r="A1112" s="275" t="s">
        <v>622</v>
      </c>
      <c r="B1112" s="349"/>
      <c r="C1112" s="349" t="s">
        <v>1743</v>
      </c>
      <c r="D1112" s="268" t="s">
        <v>625</v>
      </c>
    </row>
    <row r="1113" spans="1:4" ht="36" x14ac:dyDescent="0.2">
      <c r="A1113" s="275" t="s">
        <v>622</v>
      </c>
      <c r="B1113" s="349"/>
      <c r="C1113" s="349" t="s">
        <v>1744</v>
      </c>
      <c r="D1113" s="268" t="s">
        <v>625</v>
      </c>
    </row>
    <row r="1114" spans="1:4" ht="36" x14ac:dyDescent="0.2">
      <c r="A1114" s="275" t="s">
        <v>622</v>
      </c>
      <c r="B1114" s="349"/>
      <c r="C1114" s="349" t="s">
        <v>1745</v>
      </c>
      <c r="D1114" s="268" t="s">
        <v>625</v>
      </c>
    </row>
    <row r="1115" spans="1:4" ht="36" x14ac:dyDescent="0.2">
      <c r="A1115" s="275" t="s">
        <v>622</v>
      </c>
      <c r="B1115" s="349"/>
      <c r="C1115" s="349" t="s">
        <v>1746</v>
      </c>
      <c r="D1115" s="268" t="s">
        <v>625</v>
      </c>
    </row>
    <row r="1116" spans="1:4" ht="36" x14ac:dyDescent="0.2">
      <c r="A1116" s="275" t="s">
        <v>622</v>
      </c>
      <c r="B1116" s="349"/>
      <c r="C1116" s="349" t="s">
        <v>1747</v>
      </c>
      <c r="D1116" s="268" t="s">
        <v>625</v>
      </c>
    </row>
    <row r="1117" spans="1:4" ht="36" x14ac:dyDescent="0.2">
      <c r="A1117" s="275">
        <v>147</v>
      </c>
      <c r="B1117" s="347" t="s">
        <v>1748</v>
      </c>
      <c r="C1117" s="348"/>
      <c r="D1117" s="348"/>
    </row>
    <row r="1118" spans="1:4" ht="54" x14ac:dyDescent="0.2">
      <c r="A1118" s="275" t="s">
        <v>622</v>
      </c>
      <c r="B1118" s="349"/>
      <c r="C1118" s="349" t="s">
        <v>1749</v>
      </c>
      <c r="D1118" s="268" t="s">
        <v>616</v>
      </c>
    </row>
    <row r="1119" spans="1:4" ht="36" x14ac:dyDescent="0.2">
      <c r="A1119" s="275" t="s">
        <v>622</v>
      </c>
      <c r="B1119" s="349"/>
      <c r="C1119" s="349" t="s">
        <v>1750</v>
      </c>
      <c r="D1119" s="268" t="s">
        <v>625</v>
      </c>
    </row>
    <row r="1120" spans="1:4" ht="36" x14ac:dyDescent="0.2">
      <c r="A1120" s="275" t="s">
        <v>622</v>
      </c>
      <c r="B1120" s="349"/>
      <c r="C1120" s="349" t="s">
        <v>1751</v>
      </c>
      <c r="D1120" s="268" t="s">
        <v>625</v>
      </c>
    </row>
    <row r="1121" spans="1:4" ht="36" x14ac:dyDescent="0.2">
      <c r="A1121" s="275" t="s">
        <v>622</v>
      </c>
      <c r="B1121" s="349"/>
      <c r="C1121" s="349" t="s">
        <v>1752</v>
      </c>
      <c r="D1121" s="268" t="s">
        <v>625</v>
      </c>
    </row>
    <row r="1122" spans="1:4" ht="36" x14ac:dyDescent="0.2">
      <c r="A1122" s="275" t="s">
        <v>622</v>
      </c>
      <c r="B1122" s="349"/>
      <c r="C1122" s="349" t="s">
        <v>1753</v>
      </c>
      <c r="D1122" s="268" t="s">
        <v>625</v>
      </c>
    </row>
    <row r="1123" spans="1:4" ht="36" x14ac:dyDescent="0.2">
      <c r="A1123" s="275" t="s">
        <v>622</v>
      </c>
      <c r="B1123" s="349"/>
      <c r="C1123" s="349" t="s">
        <v>1754</v>
      </c>
      <c r="D1123" s="268" t="s">
        <v>625</v>
      </c>
    </row>
    <row r="1124" spans="1:4" ht="54" x14ac:dyDescent="0.2">
      <c r="A1124" s="275" t="s">
        <v>622</v>
      </c>
      <c r="B1124" s="349"/>
      <c r="C1124" s="349" t="s">
        <v>1755</v>
      </c>
      <c r="D1124" s="268" t="s">
        <v>625</v>
      </c>
    </row>
    <row r="1125" spans="1:4" ht="36" x14ac:dyDescent="0.2">
      <c r="A1125" s="275" t="s">
        <v>622</v>
      </c>
      <c r="B1125" s="349"/>
      <c r="C1125" s="349" t="s">
        <v>1756</v>
      </c>
      <c r="D1125" s="268" t="s">
        <v>625</v>
      </c>
    </row>
    <row r="1126" spans="1:4" ht="36" x14ac:dyDescent="0.2">
      <c r="A1126" s="275" t="s">
        <v>622</v>
      </c>
      <c r="B1126" s="349"/>
      <c r="C1126" s="349" t="s">
        <v>1757</v>
      </c>
      <c r="D1126" s="268" t="s">
        <v>625</v>
      </c>
    </row>
    <row r="1127" spans="1:4" ht="36" x14ac:dyDescent="0.2">
      <c r="A1127" s="275" t="s">
        <v>622</v>
      </c>
      <c r="B1127" s="349"/>
      <c r="C1127" s="349" t="s">
        <v>1758</v>
      </c>
      <c r="D1127" s="268" t="s">
        <v>625</v>
      </c>
    </row>
    <row r="1128" spans="1:4" ht="36" x14ac:dyDescent="0.2">
      <c r="A1128" s="275" t="s">
        <v>622</v>
      </c>
      <c r="B1128" s="349"/>
      <c r="C1128" s="349" t="s">
        <v>1759</v>
      </c>
      <c r="D1128" s="268" t="s">
        <v>625</v>
      </c>
    </row>
    <row r="1129" spans="1:4" ht="36" x14ac:dyDescent="0.2">
      <c r="A1129" s="275">
        <v>148</v>
      </c>
      <c r="B1129" s="347" t="s">
        <v>1760</v>
      </c>
      <c r="C1129" s="348"/>
      <c r="D1129" s="348"/>
    </row>
    <row r="1130" spans="1:4" ht="54" x14ac:dyDescent="0.2">
      <c r="A1130" s="275" t="s">
        <v>622</v>
      </c>
      <c r="B1130" s="349"/>
      <c r="C1130" s="349" t="s">
        <v>1761</v>
      </c>
      <c r="D1130" s="268" t="s">
        <v>616</v>
      </c>
    </row>
    <row r="1131" spans="1:4" ht="36" x14ac:dyDescent="0.2">
      <c r="A1131" s="275" t="s">
        <v>622</v>
      </c>
      <c r="B1131" s="349"/>
      <c r="C1131" s="349" t="s">
        <v>1762</v>
      </c>
      <c r="D1131" s="268" t="s">
        <v>625</v>
      </c>
    </row>
    <row r="1132" spans="1:4" ht="36" x14ac:dyDescent="0.2">
      <c r="A1132" s="275" t="s">
        <v>622</v>
      </c>
      <c r="B1132" s="349"/>
      <c r="C1132" s="349" t="s">
        <v>1763</v>
      </c>
      <c r="D1132" s="268" t="s">
        <v>625</v>
      </c>
    </row>
    <row r="1133" spans="1:4" ht="36" x14ac:dyDescent="0.2">
      <c r="A1133" s="275" t="s">
        <v>622</v>
      </c>
      <c r="B1133" s="349"/>
      <c r="C1133" s="349" t="s">
        <v>1764</v>
      </c>
      <c r="D1133" s="268" t="s">
        <v>625</v>
      </c>
    </row>
    <row r="1134" spans="1:4" ht="36" x14ac:dyDescent="0.2">
      <c r="A1134" s="275" t="s">
        <v>622</v>
      </c>
      <c r="B1134" s="349"/>
      <c r="C1134" s="349" t="s">
        <v>1765</v>
      </c>
      <c r="D1134" s="268" t="s">
        <v>625</v>
      </c>
    </row>
    <row r="1135" spans="1:4" ht="36" x14ac:dyDescent="0.2">
      <c r="A1135" s="275" t="s">
        <v>622</v>
      </c>
      <c r="B1135" s="349"/>
      <c r="C1135" s="349" t="s">
        <v>1766</v>
      </c>
      <c r="D1135" s="268" t="s">
        <v>625</v>
      </c>
    </row>
    <row r="1136" spans="1:4" ht="36" x14ac:dyDescent="0.2">
      <c r="A1136" s="275" t="s">
        <v>622</v>
      </c>
      <c r="B1136" s="349"/>
      <c r="C1136" s="349" t="s">
        <v>1767</v>
      </c>
      <c r="D1136" s="268" t="s">
        <v>625</v>
      </c>
    </row>
    <row r="1137" spans="1:4" ht="36" x14ac:dyDescent="0.2">
      <c r="A1137" s="275" t="s">
        <v>622</v>
      </c>
      <c r="B1137" s="349"/>
      <c r="C1137" s="349" t="s">
        <v>1768</v>
      </c>
      <c r="D1137" s="268" t="s">
        <v>625</v>
      </c>
    </row>
    <row r="1138" spans="1:4" ht="36" x14ac:dyDescent="0.2">
      <c r="A1138" s="275" t="s">
        <v>622</v>
      </c>
      <c r="B1138" s="349"/>
      <c r="C1138" s="349" t="s">
        <v>1769</v>
      </c>
      <c r="D1138" s="268" t="s">
        <v>625</v>
      </c>
    </row>
    <row r="1139" spans="1:4" ht="36" x14ac:dyDescent="0.2">
      <c r="A1139" s="275" t="s">
        <v>622</v>
      </c>
      <c r="B1139" s="349"/>
      <c r="C1139" s="349" t="s">
        <v>1770</v>
      </c>
      <c r="D1139" s="268" t="s">
        <v>625</v>
      </c>
    </row>
    <row r="1140" spans="1:4" ht="36" x14ac:dyDescent="0.2">
      <c r="A1140" s="275" t="s">
        <v>622</v>
      </c>
      <c r="B1140" s="349"/>
      <c r="C1140" s="349" t="s">
        <v>1771</v>
      </c>
      <c r="D1140" s="268" t="s">
        <v>625</v>
      </c>
    </row>
    <row r="1141" spans="1:4" ht="36" x14ac:dyDescent="0.2">
      <c r="A1141" s="275">
        <v>149</v>
      </c>
      <c r="B1141" s="347" t="s">
        <v>1772</v>
      </c>
      <c r="C1141" s="348"/>
      <c r="D1141" s="348"/>
    </row>
    <row r="1142" spans="1:4" ht="54" x14ac:dyDescent="0.2">
      <c r="A1142" s="275" t="s">
        <v>622</v>
      </c>
      <c r="B1142" s="349"/>
      <c r="C1142" s="349" t="s">
        <v>1773</v>
      </c>
      <c r="D1142" s="268" t="s">
        <v>616</v>
      </c>
    </row>
    <row r="1143" spans="1:4" ht="36" x14ac:dyDescent="0.2">
      <c r="A1143" s="275" t="s">
        <v>622</v>
      </c>
      <c r="B1143" s="349"/>
      <c r="C1143" s="349" t="s">
        <v>1774</v>
      </c>
      <c r="D1143" s="268" t="s">
        <v>625</v>
      </c>
    </row>
    <row r="1144" spans="1:4" ht="36" x14ac:dyDescent="0.2">
      <c r="A1144" s="275" t="s">
        <v>622</v>
      </c>
      <c r="B1144" s="349"/>
      <c r="C1144" s="349" t="s">
        <v>1775</v>
      </c>
      <c r="D1144" s="268" t="s">
        <v>625</v>
      </c>
    </row>
    <row r="1145" spans="1:4" ht="36" x14ac:dyDescent="0.2">
      <c r="A1145" s="275" t="s">
        <v>622</v>
      </c>
      <c r="B1145" s="349"/>
      <c r="C1145" s="349" t="s">
        <v>1776</v>
      </c>
      <c r="D1145" s="268" t="s">
        <v>625</v>
      </c>
    </row>
    <row r="1146" spans="1:4" ht="36" x14ac:dyDescent="0.2">
      <c r="A1146" s="275" t="s">
        <v>622</v>
      </c>
      <c r="B1146" s="349"/>
      <c r="C1146" s="349" t="s">
        <v>1777</v>
      </c>
      <c r="D1146" s="268" t="s">
        <v>625</v>
      </c>
    </row>
    <row r="1147" spans="1:4" ht="18" x14ac:dyDescent="0.2">
      <c r="A1147" s="275">
        <v>150</v>
      </c>
      <c r="B1147" s="347" t="s">
        <v>1778</v>
      </c>
      <c r="C1147" s="348"/>
      <c r="D1147" s="348"/>
    </row>
    <row r="1148" spans="1:4" ht="54" x14ac:dyDescent="0.2">
      <c r="A1148" s="275" t="s">
        <v>622</v>
      </c>
      <c r="B1148" s="349"/>
      <c r="C1148" s="349" t="s">
        <v>1779</v>
      </c>
      <c r="D1148" s="268" t="s">
        <v>616</v>
      </c>
    </row>
    <row r="1149" spans="1:4" ht="36" x14ac:dyDescent="0.2">
      <c r="A1149" s="275" t="s">
        <v>622</v>
      </c>
      <c r="B1149" s="349"/>
      <c r="C1149" s="349" t="s">
        <v>1780</v>
      </c>
      <c r="D1149" s="268" t="s">
        <v>625</v>
      </c>
    </row>
    <row r="1150" spans="1:4" ht="36" x14ac:dyDescent="0.2">
      <c r="A1150" s="275" t="s">
        <v>622</v>
      </c>
      <c r="B1150" s="349"/>
      <c r="C1150" s="349" t="s">
        <v>1781</v>
      </c>
      <c r="D1150" s="268" t="s">
        <v>625</v>
      </c>
    </row>
    <row r="1151" spans="1:4" ht="36" x14ac:dyDescent="0.2">
      <c r="A1151" s="275" t="s">
        <v>622</v>
      </c>
      <c r="B1151" s="349"/>
      <c r="C1151" s="349" t="s">
        <v>1782</v>
      </c>
      <c r="D1151" s="268" t="s">
        <v>625</v>
      </c>
    </row>
    <row r="1152" spans="1:4" ht="36" x14ac:dyDescent="0.2">
      <c r="A1152" s="275" t="s">
        <v>622</v>
      </c>
      <c r="B1152" s="349"/>
      <c r="C1152" s="349" t="s">
        <v>1783</v>
      </c>
      <c r="D1152" s="268" t="s">
        <v>625</v>
      </c>
    </row>
    <row r="1153" spans="1:4" ht="36" x14ac:dyDescent="0.2">
      <c r="A1153" s="275" t="s">
        <v>622</v>
      </c>
      <c r="B1153" s="349"/>
      <c r="C1153" s="349" t="s">
        <v>1784</v>
      </c>
      <c r="D1153" s="268" t="s">
        <v>625</v>
      </c>
    </row>
    <row r="1154" spans="1:4" ht="36" x14ac:dyDescent="0.2">
      <c r="A1154" s="275" t="s">
        <v>622</v>
      </c>
      <c r="B1154" s="349"/>
      <c r="C1154" s="349" t="s">
        <v>1785</v>
      </c>
      <c r="D1154" s="268" t="s">
        <v>625</v>
      </c>
    </row>
    <row r="1155" spans="1:4" ht="36" x14ac:dyDescent="0.2">
      <c r="A1155" s="345" t="s">
        <v>930</v>
      </c>
      <c r="B1155" s="351" t="s">
        <v>1786</v>
      </c>
      <c r="C1155" s="351"/>
      <c r="D1155" s="351"/>
    </row>
    <row r="1156" spans="1:4" ht="36" x14ac:dyDescent="0.2">
      <c r="A1156" s="275">
        <v>151</v>
      </c>
      <c r="B1156" s="347" t="s">
        <v>1787</v>
      </c>
      <c r="C1156" s="348"/>
      <c r="D1156" s="348"/>
    </row>
    <row r="1157" spans="1:4" ht="36" x14ac:dyDescent="0.2">
      <c r="A1157" s="275" t="s">
        <v>622</v>
      </c>
      <c r="B1157" s="349"/>
      <c r="C1157" s="349" t="s">
        <v>1788</v>
      </c>
      <c r="D1157" s="268" t="s">
        <v>616</v>
      </c>
    </row>
    <row r="1158" spans="1:4" ht="36" x14ac:dyDescent="0.2">
      <c r="A1158" s="275" t="s">
        <v>622</v>
      </c>
      <c r="B1158" s="349"/>
      <c r="C1158" s="349" t="s">
        <v>1789</v>
      </c>
      <c r="D1158" s="268" t="s">
        <v>625</v>
      </c>
    </row>
    <row r="1159" spans="1:4" ht="36" x14ac:dyDescent="0.2">
      <c r="A1159" s="275" t="s">
        <v>622</v>
      </c>
      <c r="B1159" s="349"/>
      <c r="C1159" s="349" t="s">
        <v>1790</v>
      </c>
      <c r="D1159" s="268" t="s">
        <v>616</v>
      </c>
    </row>
    <row r="1160" spans="1:4" ht="36" x14ac:dyDescent="0.2">
      <c r="A1160" s="275" t="s">
        <v>622</v>
      </c>
      <c r="B1160" s="349"/>
      <c r="C1160" s="349" t="s">
        <v>1791</v>
      </c>
      <c r="D1160" s="268" t="s">
        <v>625</v>
      </c>
    </row>
    <row r="1161" spans="1:4" ht="36" x14ac:dyDescent="0.2">
      <c r="A1161" s="275" t="s">
        <v>622</v>
      </c>
      <c r="B1161" s="349"/>
      <c r="C1161" s="349" t="s">
        <v>1792</v>
      </c>
      <c r="D1161" s="268" t="s">
        <v>616</v>
      </c>
    </row>
    <row r="1162" spans="1:4" ht="36" x14ac:dyDescent="0.2">
      <c r="A1162" s="275" t="s">
        <v>622</v>
      </c>
      <c r="B1162" s="349"/>
      <c r="C1162" s="349" t="s">
        <v>1793</v>
      </c>
      <c r="D1162" s="268" t="s">
        <v>625</v>
      </c>
    </row>
    <row r="1163" spans="1:4" ht="36" x14ac:dyDescent="0.2">
      <c r="A1163" s="275" t="s">
        <v>622</v>
      </c>
      <c r="B1163" s="349"/>
      <c r="C1163" s="349" t="s">
        <v>1794</v>
      </c>
      <c r="D1163" s="268" t="s">
        <v>625</v>
      </c>
    </row>
    <row r="1164" spans="1:4" ht="36" x14ac:dyDescent="0.2">
      <c r="A1164" s="275" t="s">
        <v>622</v>
      </c>
      <c r="B1164" s="349"/>
      <c r="C1164" s="349" t="s">
        <v>1795</v>
      </c>
      <c r="D1164" s="268" t="s">
        <v>625</v>
      </c>
    </row>
    <row r="1165" spans="1:4" ht="36" x14ac:dyDescent="0.2">
      <c r="A1165" s="275" t="s">
        <v>622</v>
      </c>
      <c r="B1165" s="349"/>
      <c r="C1165" s="349" t="s">
        <v>1796</v>
      </c>
      <c r="D1165" s="268" t="s">
        <v>625</v>
      </c>
    </row>
    <row r="1166" spans="1:4" ht="36" x14ac:dyDescent="0.2">
      <c r="A1166" s="275"/>
      <c r="B1166" s="349"/>
      <c r="C1166" s="349" t="s">
        <v>1797</v>
      </c>
      <c r="D1166" s="268" t="s">
        <v>625</v>
      </c>
    </row>
    <row r="1167" spans="1:4" ht="36" x14ac:dyDescent="0.2">
      <c r="A1167" s="361" t="s">
        <v>1046</v>
      </c>
      <c r="B1167" s="362" t="s">
        <v>1798</v>
      </c>
      <c r="C1167" s="362"/>
      <c r="D1167" s="362"/>
    </row>
    <row r="1168" spans="1:4" ht="18" x14ac:dyDescent="0.2">
      <c r="A1168" s="275">
        <v>152</v>
      </c>
      <c r="B1168" s="348" t="s">
        <v>1799</v>
      </c>
      <c r="C1168" s="348"/>
      <c r="D1168" s="348"/>
    </row>
    <row r="1169" spans="1:4" ht="36" x14ac:dyDescent="0.2">
      <c r="A1169" s="275" t="s">
        <v>622</v>
      </c>
      <c r="B1169" s="357"/>
      <c r="C1169" s="357" t="s">
        <v>1800</v>
      </c>
      <c r="D1169" s="268" t="s">
        <v>625</v>
      </c>
    </row>
    <row r="1170" spans="1:4" ht="36" x14ac:dyDescent="0.2">
      <c r="A1170" s="275" t="s">
        <v>622</v>
      </c>
      <c r="B1170" s="356"/>
      <c r="C1170" s="356" t="s">
        <v>1801</v>
      </c>
      <c r="D1170" s="268" t="s">
        <v>625</v>
      </c>
    </row>
    <row r="1171" spans="1:4" ht="36" x14ac:dyDescent="0.2">
      <c r="A1171" s="275"/>
      <c r="B1171" s="356"/>
      <c r="C1171" s="358" t="s">
        <v>1802</v>
      </c>
      <c r="D1171" s="268" t="s">
        <v>625</v>
      </c>
    </row>
    <row r="1172" spans="1:4" ht="18" x14ac:dyDescent="0.2">
      <c r="A1172" s="361" t="s">
        <v>1076</v>
      </c>
      <c r="B1172" s="362" t="s">
        <v>1803</v>
      </c>
      <c r="C1172" s="362"/>
      <c r="D1172" s="362"/>
    </row>
    <row r="1173" spans="1:4" ht="36" x14ac:dyDescent="0.2">
      <c r="A1173" s="275">
        <v>153</v>
      </c>
      <c r="B1173" s="348" t="s">
        <v>1804</v>
      </c>
      <c r="C1173" s="348"/>
      <c r="D1173" s="348"/>
    </row>
    <row r="1174" spans="1:4" ht="36" x14ac:dyDescent="0.2">
      <c r="A1174" s="275" t="s">
        <v>622</v>
      </c>
      <c r="B1174" s="356"/>
      <c r="C1174" s="356" t="s">
        <v>1805</v>
      </c>
      <c r="D1174" s="268" t="s">
        <v>625</v>
      </c>
    </row>
    <row r="1175" spans="1:4" ht="36" x14ac:dyDescent="0.2">
      <c r="A1175" s="275" t="s">
        <v>622</v>
      </c>
      <c r="B1175" s="356"/>
      <c r="C1175" s="356" t="s">
        <v>1806</v>
      </c>
      <c r="D1175" s="268" t="s">
        <v>625</v>
      </c>
    </row>
    <row r="1176" spans="1:4" ht="54" x14ac:dyDescent="0.2">
      <c r="A1176" s="275" t="s">
        <v>622</v>
      </c>
      <c r="B1176" s="356"/>
      <c r="C1176" s="356" t="s">
        <v>1807</v>
      </c>
      <c r="D1176" s="268" t="s">
        <v>625</v>
      </c>
    </row>
    <row r="1177" spans="1:4" ht="36" x14ac:dyDescent="0.2">
      <c r="A1177" s="275" t="s">
        <v>622</v>
      </c>
      <c r="B1177" s="356"/>
      <c r="C1177" s="356" t="s">
        <v>1808</v>
      </c>
      <c r="D1177" s="268" t="s">
        <v>625</v>
      </c>
    </row>
    <row r="1178" spans="1:4" ht="18" x14ac:dyDescent="0.2">
      <c r="A1178" s="363" t="s">
        <v>1809</v>
      </c>
      <c r="B1178" s="364" t="s">
        <v>1810</v>
      </c>
      <c r="C1178" s="364"/>
      <c r="D1178" s="364"/>
    </row>
    <row r="1179" spans="1:4" ht="18" x14ac:dyDescent="0.2">
      <c r="A1179" s="275">
        <v>154</v>
      </c>
      <c r="B1179" s="348" t="s">
        <v>1811</v>
      </c>
      <c r="C1179" s="365"/>
      <c r="D1179" s="365"/>
    </row>
    <row r="1180" spans="1:4" ht="54" x14ac:dyDescent="0.2">
      <c r="A1180" s="275" t="s">
        <v>622</v>
      </c>
      <c r="B1180" s="356"/>
      <c r="C1180" s="366" t="s">
        <v>1812</v>
      </c>
      <c r="D1180" s="268" t="s">
        <v>625</v>
      </c>
    </row>
    <row r="1181" spans="1:4" ht="54" x14ac:dyDescent="0.2">
      <c r="A1181" s="275" t="s">
        <v>622</v>
      </c>
      <c r="B1181" s="356"/>
      <c r="C1181" s="366" t="s">
        <v>1813</v>
      </c>
      <c r="D1181" s="268" t="s">
        <v>625</v>
      </c>
    </row>
    <row r="1182" spans="1:4" ht="18" x14ac:dyDescent="0.2">
      <c r="A1182" s="363" t="s">
        <v>1814</v>
      </c>
      <c r="B1182" s="344" t="s">
        <v>1815</v>
      </c>
      <c r="C1182" s="367"/>
      <c r="D1182" s="367"/>
    </row>
    <row r="1183" spans="1:4" ht="18" x14ac:dyDescent="0.2">
      <c r="A1183" s="275">
        <v>155</v>
      </c>
      <c r="B1183" s="348" t="s">
        <v>1816</v>
      </c>
      <c r="C1183" s="348"/>
      <c r="D1183" s="348"/>
    </row>
    <row r="1184" spans="1:4" ht="54" x14ac:dyDescent="0.2">
      <c r="A1184" s="275" t="s">
        <v>622</v>
      </c>
      <c r="B1184" s="359"/>
      <c r="C1184" s="359" t="s">
        <v>1817</v>
      </c>
      <c r="D1184" s="268" t="s">
        <v>625</v>
      </c>
    </row>
    <row r="1185" spans="1:4" ht="72" x14ac:dyDescent="0.2">
      <c r="A1185" s="275" t="s">
        <v>622</v>
      </c>
      <c r="B1185" s="359"/>
      <c r="C1185" s="359" t="s">
        <v>1818</v>
      </c>
      <c r="D1185" s="268" t="s">
        <v>625</v>
      </c>
    </row>
    <row r="1186" spans="1:4" ht="18" x14ac:dyDescent="0.2">
      <c r="A1186" s="275">
        <v>156</v>
      </c>
      <c r="B1186" s="348" t="s">
        <v>1819</v>
      </c>
      <c r="C1186" s="348"/>
      <c r="D1186" s="348"/>
    </row>
    <row r="1187" spans="1:4" ht="54" x14ac:dyDescent="0.2">
      <c r="A1187" s="275" t="s">
        <v>622</v>
      </c>
      <c r="B1187" s="359"/>
      <c r="C1187" s="359" t="s">
        <v>1820</v>
      </c>
      <c r="D1187" s="268" t="s">
        <v>625</v>
      </c>
    </row>
    <row r="1188" spans="1:4" ht="72" x14ac:dyDescent="0.2">
      <c r="A1188" s="275" t="s">
        <v>622</v>
      </c>
      <c r="B1188" s="359"/>
      <c r="C1188" s="359" t="s">
        <v>1821</v>
      </c>
      <c r="D1188" s="268" t="s">
        <v>625</v>
      </c>
    </row>
    <row r="1189" spans="1:4" ht="18" x14ac:dyDescent="0.2">
      <c r="A1189" s="275">
        <v>157</v>
      </c>
      <c r="B1189" s="348" t="s">
        <v>1822</v>
      </c>
      <c r="C1189" s="348" t="s">
        <v>1823</v>
      </c>
      <c r="D1189" s="348"/>
    </row>
    <row r="1190" spans="1:4" ht="54" x14ac:dyDescent="0.2">
      <c r="A1190" s="275" t="s">
        <v>622</v>
      </c>
      <c r="B1190" s="359"/>
      <c r="C1190" s="359" t="s">
        <v>1824</v>
      </c>
      <c r="D1190" s="268" t="s">
        <v>625</v>
      </c>
    </row>
    <row r="1191" spans="1:4" ht="72" x14ac:dyDescent="0.2">
      <c r="A1191" s="275" t="s">
        <v>622</v>
      </c>
      <c r="B1191" s="359"/>
      <c r="C1191" s="359" t="s">
        <v>1825</v>
      </c>
      <c r="D1191" s="268" t="s">
        <v>625</v>
      </c>
    </row>
    <row r="1192" spans="1:4" ht="18" x14ac:dyDescent="0.2">
      <c r="A1192" s="275">
        <v>158</v>
      </c>
      <c r="B1192" s="348" t="s">
        <v>1826</v>
      </c>
      <c r="C1192" s="348"/>
      <c r="D1192" s="348"/>
    </row>
    <row r="1193" spans="1:4" ht="54" x14ac:dyDescent="0.2">
      <c r="A1193" s="275" t="s">
        <v>622</v>
      </c>
      <c r="B1193" s="359"/>
      <c r="C1193" s="359" t="s">
        <v>1827</v>
      </c>
      <c r="D1193" s="268" t="s">
        <v>625</v>
      </c>
    </row>
    <row r="1194" spans="1:4" ht="72" x14ac:dyDescent="0.2">
      <c r="A1194" s="275" t="s">
        <v>622</v>
      </c>
      <c r="B1194" s="359"/>
      <c r="C1194" s="359" t="s">
        <v>1828</v>
      </c>
      <c r="D1194" s="268" t="s">
        <v>625</v>
      </c>
    </row>
    <row r="1195" spans="1:4" ht="18" x14ac:dyDescent="0.2">
      <c r="A1195" s="275">
        <v>159</v>
      </c>
      <c r="B1195" s="348" t="s">
        <v>1829</v>
      </c>
      <c r="C1195" s="348"/>
      <c r="D1195" s="348"/>
    </row>
    <row r="1196" spans="1:4" ht="54" x14ac:dyDescent="0.2">
      <c r="A1196" s="275" t="s">
        <v>622</v>
      </c>
      <c r="B1196" s="359"/>
      <c r="C1196" s="359" t="s">
        <v>1830</v>
      </c>
      <c r="D1196" s="268" t="s">
        <v>625</v>
      </c>
    </row>
    <row r="1197" spans="1:4" ht="72" x14ac:dyDescent="0.2">
      <c r="A1197" s="275" t="s">
        <v>622</v>
      </c>
      <c r="B1197" s="359"/>
      <c r="C1197" s="359" t="s">
        <v>1831</v>
      </c>
      <c r="D1197" s="268" t="s">
        <v>625</v>
      </c>
    </row>
    <row r="1198" spans="1:4" ht="18" x14ac:dyDescent="0.2">
      <c r="A1198" s="275">
        <v>160</v>
      </c>
      <c r="B1198" s="348" t="s">
        <v>1832</v>
      </c>
      <c r="C1198" s="348"/>
      <c r="D1198" s="348"/>
    </row>
    <row r="1199" spans="1:4" ht="54" x14ac:dyDescent="0.2">
      <c r="A1199" s="275" t="s">
        <v>622</v>
      </c>
      <c r="B1199" s="359"/>
      <c r="C1199" s="359" t="s">
        <v>1833</v>
      </c>
      <c r="D1199" s="268" t="s">
        <v>625</v>
      </c>
    </row>
    <row r="1200" spans="1:4" ht="72" x14ac:dyDescent="0.2">
      <c r="A1200" s="275" t="s">
        <v>622</v>
      </c>
      <c r="B1200" s="359"/>
      <c r="C1200" s="359" t="s">
        <v>1834</v>
      </c>
      <c r="D1200" s="268" t="s">
        <v>625</v>
      </c>
    </row>
    <row r="1201" spans="1:4" ht="18" x14ac:dyDescent="0.2">
      <c r="A1201" s="275">
        <v>161</v>
      </c>
      <c r="B1201" s="348" t="s">
        <v>1835</v>
      </c>
      <c r="C1201" s="348"/>
      <c r="D1201" s="348"/>
    </row>
    <row r="1202" spans="1:4" ht="54" x14ac:dyDescent="0.2">
      <c r="A1202" s="275" t="s">
        <v>622</v>
      </c>
      <c r="B1202" s="359"/>
      <c r="C1202" s="359" t="s">
        <v>1836</v>
      </c>
      <c r="D1202" s="268" t="s">
        <v>625</v>
      </c>
    </row>
    <row r="1203" spans="1:4" ht="72" x14ac:dyDescent="0.2">
      <c r="A1203" s="275" t="s">
        <v>622</v>
      </c>
      <c r="B1203" s="359"/>
      <c r="C1203" s="359" t="s">
        <v>1837</v>
      </c>
      <c r="D1203" s="268" t="s">
        <v>625</v>
      </c>
    </row>
    <row r="1204" spans="1:4" ht="36" x14ac:dyDescent="0.2">
      <c r="A1204" s="363" t="s">
        <v>1838</v>
      </c>
      <c r="B1204" s="344" t="s">
        <v>1839</v>
      </c>
      <c r="C1204" s="344"/>
      <c r="D1204" s="344"/>
    </row>
    <row r="1205" spans="1:4" ht="18" x14ac:dyDescent="0.2">
      <c r="A1205" s="275">
        <v>162</v>
      </c>
      <c r="B1205" s="348" t="s">
        <v>1840</v>
      </c>
      <c r="C1205" s="348"/>
      <c r="D1205" s="348"/>
    </row>
    <row r="1206" spans="1:4" ht="54" x14ac:dyDescent="0.2">
      <c r="A1206" s="275" t="s">
        <v>622</v>
      </c>
      <c r="B1206" s="356"/>
      <c r="C1206" s="356" t="s">
        <v>1841</v>
      </c>
      <c r="D1206" s="268" t="s">
        <v>625</v>
      </c>
    </row>
    <row r="1207" spans="1:4" ht="54" x14ac:dyDescent="0.2">
      <c r="A1207" s="275" t="s">
        <v>622</v>
      </c>
      <c r="B1207" s="356"/>
      <c r="C1207" s="356" t="s">
        <v>1842</v>
      </c>
      <c r="D1207" s="268" t="s">
        <v>625</v>
      </c>
    </row>
    <row r="1208" spans="1:4" ht="18" x14ac:dyDescent="0.2">
      <c r="A1208" s="275">
        <v>163</v>
      </c>
      <c r="B1208" s="348" t="s">
        <v>1843</v>
      </c>
      <c r="C1208" s="348"/>
      <c r="D1208" s="348"/>
    </row>
    <row r="1209" spans="1:4" ht="72" x14ac:dyDescent="0.2">
      <c r="A1209" s="275" t="s">
        <v>622</v>
      </c>
      <c r="B1209" s="356"/>
      <c r="C1209" s="356" t="s">
        <v>1844</v>
      </c>
      <c r="D1209" s="268" t="s">
        <v>625</v>
      </c>
    </row>
    <row r="1210" spans="1:4" ht="54" x14ac:dyDescent="0.2">
      <c r="A1210" s="275" t="s">
        <v>622</v>
      </c>
      <c r="B1210" s="356"/>
      <c r="C1210" s="356" t="s">
        <v>1845</v>
      </c>
      <c r="D1210" s="268" t="s">
        <v>625</v>
      </c>
    </row>
  </sheetData>
  <autoFilter ref="A2:D1210" xr:uid="{00000000-0009-0000-0000-00000F000000}"/>
  <mergeCells count="1">
    <mergeCell ref="A1:D1"/>
  </mergeCells>
  <dataValidations count="1">
    <dataValidation type="list" allowBlank="1" showErrorMessage="1" sqref="E1 D6:D15 D17:D23 D25:D32 D34:D40 D42:D43 D45:D51 D54:D61 D63:D67 D69:D76 D78:D85 D88:D94 D96:D103 D105:D112 D114:D120 D122:D126 D128:D134 D136:D139 D141:D147 D149:D152 D154:D158 D160:D164 D167:D170 D172 D174:D175 D177:D179 D182:D185 D187:D197 D199:D202 D204:D210 D212:D221 D223:D226 D228:D233 D235:D245 D247:D250 D252:D257 D259:D269 D271:D281 D283:D291 D293:D299 D301:D305 D307:D310 D313:D320 D322:D332 D334:D344 D346:D353 D355:D363 D365:D372 D374:D379 D381:D388 D390:D397 D399:D406 D408:D415 D417:D419 D421:D425 D428:D434 D436:D445 D447:D454 D457:D460 D462:D471 D473:D483 D485:D492 D494:D497 D499:D502 D504:D512 D515:D522 D524:D528 D530:D532 D535:D537 D539:D549 D551:D553 D555:D565 D567:D569 D571:D581 D583:D591 D593:D603 D605:D615 D617:D620 D623:D625 D627:D637 D639:D641 D643:D653 D655:D657 D659:D667 D669:D671 D673:D682 D684:D686 D688:D692 D694:D702 D704:D714 D716:D726 D728:D731 D734:D741 D745:D751 D753:D755 D757:D759 D761:D766 D768 D771:D778 D780:D783 D785:D791 D793:D797 D799:D801 D804:D805 D809:D810 D813:D816 D818:D827 D829:D838 D840:D844 D846:D851 D853:D859 D862:D866 D868:D876 D878:D882 D884:D888 D890:D894 D896:D900 D902:D904 D907:D909 D911:D913 D915:D917 D920:D930 D932:D942 D944:D954 D956:D960 D962:D968 D971:D980 D983:D985 D988:D991 D995:D996 D999:D1002 D1004:D1013 D1015:D1024 D1026:D1030 D1032:D1037 D1039:D1045 D1048:D1052 D1054:D1062 D1064:D1068 D1070:D1074 D1076:D1080 D1082:D1086 D1088:D1090 D1093:D1095 D1097:D1099 D1101:D1103 D1106:D1116 D1118:D1128 D1130:D1140 D1142:D1146 D1148:D1154 D1157:D1166 D1169:D1171 D1174:D1177 D1180:D1181 D1184:D1185 D1187:D1188 D1190:D1191 D1193:D1194 D1196:D1197 D1199:D1200 D1202:D1203 D1206:D1207 D1209:D1210" xr:uid="{00000000-0002-0000-0F00-000000000000}">
      <formula1>"Dữ liệu đầu vào,Dữ liệu đầu ra,Yêu cầu truy vấn"</formula1>
    </dataValidation>
  </dataValidation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D94D8"/>
  </sheetPr>
  <dimension ref="A1:Z1000"/>
  <sheetViews>
    <sheetView zoomScale="85" zoomScaleNormal="85" workbookViewId="0">
      <selection sqref="A1:E1"/>
    </sheetView>
  </sheetViews>
  <sheetFormatPr baseColWidth="10" defaultColWidth="11.1640625" defaultRowHeight="15" customHeight="1" x14ac:dyDescent="0.2"/>
  <cols>
    <col min="1" max="1" width="5.33203125" customWidth="1"/>
    <col min="2" max="2" width="39" customWidth="1"/>
    <col min="3" max="3" width="23" customWidth="1"/>
    <col min="4" max="4" width="16.6640625" customWidth="1"/>
    <col min="5" max="5" width="57.1640625" customWidth="1"/>
    <col min="6" max="26" width="7.33203125" customWidth="1"/>
  </cols>
  <sheetData>
    <row r="1" spans="1:26" ht="18" customHeight="1" x14ac:dyDescent="0.25">
      <c r="A1" s="765" t="s">
        <v>1846</v>
      </c>
      <c r="B1" s="661"/>
      <c r="C1" s="661"/>
      <c r="D1" s="661"/>
      <c r="E1" s="661"/>
      <c r="F1" s="368"/>
      <c r="G1" s="368"/>
      <c r="H1" s="368"/>
      <c r="I1" s="368"/>
      <c r="J1" s="368"/>
      <c r="K1" s="368"/>
      <c r="L1" s="368"/>
      <c r="M1" s="368"/>
      <c r="N1" s="368"/>
      <c r="O1" s="368"/>
      <c r="P1" s="368"/>
      <c r="Q1" s="368"/>
      <c r="R1" s="368"/>
      <c r="S1" s="368"/>
      <c r="T1" s="368"/>
      <c r="U1" s="368"/>
      <c r="V1" s="368"/>
      <c r="W1" s="368"/>
      <c r="X1" s="368"/>
      <c r="Y1" s="368"/>
      <c r="Z1" s="368"/>
    </row>
    <row r="2" spans="1:26" ht="12.75" customHeight="1" x14ac:dyDescent="0.25">
      <c r="A2" s="368"/>
      <c r="B2" s="368"/>
      <c r="C2" s="368"/>
      <c r="D2" s="368"/>
      <c r="E2" s="368"/>
      <c r="F2" s="368"/>
      <c r="G2" s="368"/>
      <c r="H2" s="368"/>
      <c r="I2" s="368"/>
      <c r="J2" s="368"/>
      <c r="K2" s="368"/>
      <c r="L2" s="368"/>
      <c r="M2" s="368"/>
      <c r="N2" s="368"/>
      <c r="O2" s="368"/>
      <c r="P2" s="368"/>
      <c r="Q2" s="368"/>
      <c r="R2" s="368"/>
      <c r="S2" s="368"/>
      <c r="T2" s="368"/>
      <c r="U2" s="368"/>
      <c r="V2" s="368"/>
      <c r="W2" s="368"/>
      <c r="X2" s="368"/>
      <c r="Y2" s="368"/>
      <c r="Z2" s="368"/>
    </row>
    <row r="3" spans="1:26" ht="54" customHeight="1" x14ac:dyDescent="0.25">
      <c r="A3" s="766" t="s">
        <v>1847</v>
      </c>
      <c r="B3" s="666"/>
      <c r="C3" s="666"/>
      <c r="D3" s="666"/>
      <c r="E3" s="667"/>
      <c r="F3" s="369"/>
      <c r="G3" s="369"/>
      <c r="H3" s="369"/>
      <c r="I3" s="369"/>
      <c r="J3" s="369"/>
      <c r="K3" s="369"/>
      <c r="L3" s="369"/>
      <c r="M3" s="369"/>
      <c r="N3" s="369"/>
      <c r="O3" s="369"/>
      <c r="P3" s="369"/>
      <c r="Q3" s="369"/>
      <c r="R3" s="369"/>
      <c r="S3" s="369"/>
      <c r="T3" s="369"/>
      <c r="U3" s="369"/>
      <c r="V3" s="369"/>
      <c r="W3" s="369"/>
      <c r="X3" s="369"/>
      <c r="Y3" s="369"/>
      <c r="Z3" s="369"/>
    </row>
    <row r="4" spans="1:26" ht="18" customHeight="1" x14ac:dyDescent="0.25">
      <c r="A4" s="750" t="s">
        <v>1848</v>
      </c>
      <c r="B4" s="722"/>
      <c r="C4" s="722"/>
      <c r="D4" s="722"/>
      <c r="E4" s="723"/>
      <c r="F4" s="368"/>
      <c r="G4" s="368"/>
      <c r="H4" s="368"/>
      <c r="I4" s="368"/>
      <c r="J4" s="368"/>
      <c r="K4" s="368"/>
      <c r="L4" s="368"/>
      <c r="M4" s="368"/>
      <c r="N4" s="368"/>
      <c r="O4" s="368"/>
      <c r="P4" s="368"/>
      <c r="Q4" s="368"/>
      <c r="R4" s="368"/>
      <c r="S4" s="368"/>
      <c r="T4" s="368"/>
      <c r="U4" s="368"/>
      <c r="V4" s="368"/>
      <c r="W4" s="368"/>
      <c r="X4" s="368"/>
      <c r="Y4" s="368"/>
      <c r="Z4" s="368"/>
    </row>
    <row r="5" spans="1:26" ht="18" customHeight="1" x14ac:dyDescent="0.25">
      <c r="A5" s="261" t="s">
        <v>15</v>
      </c>
      <c r="B5" s="261" t="s">
        <v>363</v>
      </c>
      <c r="C5" s="261" t="s">
        <v>265</v>
      </c>
      <c r="D5" s="261" t="s">
        <v>103</v>
      </c>
      <c r="E5" s="261" t="s">
        <v>21</v>
      </c>
      <c r="F5" s="368"/>
      <c r="G5" s="368"/>
      <c r="H5" s="368"/>
      <c r="I5" s="368"/>
      <c r="J5" s="368"/>
      <c r="K5" s="368"/>
      <c r="L5" s="368"/>
      <c r="M5" s="368"/>
      <c r="N5" s="368"/>
      <c r="O5" s="368"/>
      <c r="P5" s="368"/>
      <c r="Q5" s="368"/>
      <c r="R5" s="368"/>
      <c r="S5" s="368"/>
      <c r="T5" s="368"/>
      <c r="U5" s="368"/>
      <c r="V5" s="368"/>
      <c r="W5" s="368"/>
      <c r="X5" s="368"/>
      <c r="Y5" s="368"/>
      <c r="Z5" s="368"/>
    </row>
    <row r="6" spans="1:26" ht="18" customHeight="1" x14ac:dyDescent="0.25">
      <c r="A6" s="262">
        <v>1</v>
      </c>
      <c r="B6" s="263" t="s">
        <v>1849</v>
      </c>
      <c r="C6" s="262" t="s">
        <v>1850</v>
      </c>
      <c r="D6" s="264">
        <f>D24</f>
        <v>204741537.51791993</v>
      </c>
      <c r="E6" s="265"/>
      <c r="F6" s="368"/>
      <c r="G6" s="368"/>
      <c r="H6" s="368"/>
      <c r="I6" s="368"/>
      <c r="J6" s="368"/>
      <c r="K6" s="368"/>
      <c r="L6" s="368"/>
      <c r="M6" s="368"/>
      <c r="N6" s="368"/>
      <c r="O6" s="368"/>
      <c r="P6" s="368"/>
      <c r="Q6" s="368"/>
      <c r="R6" s="368"/>
      <c r="S6" s="368"/>
      <c r="T6" s="368"/>
      <c r="U6" s="368"/>
      <c r="V6" s="368"/>
      <c r="W6" s="368"/>
      <c r="X6" s="368"/>
      <c r="Y6" s="368"/>
      <c r="Z6" s="368"/>
    </row>
    <row r="7" spans="1:26" ht="18" customHeight="1" x14ac:dyDescent="0.25">
      <c r="A7" s="262">
        <v>2</v>
      </c>
      <c r="B7" s="266" t="s">
        <v>366</v>
      </c>
      <c r="C7" s="262" t="s">
        <v>1851</v>
      </c>
      <c r="D7" s="264">
        <f>65%*D6</f>
        <v>133081999.38664795</v>
      </c>
      <c r="E7" s="267"/>
      <c r="F7" s="368"/>
      <c r="G7" s="368"/>
      <c r="H7" s="368"/>
      <c r="I7" s="368"/>
      <c r="J7" s="368"/>
      <c r="K7" s="368"/>
      <c r="L7" s="368"/>
      <c r="M7" s="368"/>
      <c r="N7" s="368"/>
      <c r="O7" s="368"/>
      <c r="P7" s="368"/>
      <c r="Q7" s="368"/>
      <c r="R7" s="368"/>
      <c r="S7" s="368"/>
      <c r="T7" s="368"/>
      <c r="U7" s="368"/>
      <c r="V7" s="368"/>
      <c r="W7" s="368"/>
      <c r="X7" s="368"/>
      <c r="Y7" s="368"/>
      <c r="Z7" s="368"/>
    </row>
    <row r="8" spans="1:26" ht="18" customHeight="1" x14ac:dyDescent="0.25">
      <c r="A8" s="262">
        <v>3</v>
      </c>
      <c r="B8" s="269" t="s">
        <v>368</v>
      </c>
      <c r="C8" s="262" t="s">
        <v>1852</v>
      </c>
      <c r="D8" s="264">
        <f>6%*(D6+D7)</f>
        <v>20269412.214274075</v>
      </c>
      <c r="E8" s="267"/>
      <c r="F8" s="368"/>
      <c r="G8" s="368"/>
      <c r="H8" s="368"/>
      <c r="I8" s="368"/>
      <c r="J8" s="368"/>
      <c r="K8" s="368"/>
      <c r="L8" s="368"/>
      <c r="M8" s="368"/>
      <c r="N8" s="368"/>
      <c r="O8" s="368"/>
      <c r="P8" s="368"/>
      <c r="Q8" s="368"/>
      <c r="R8" s="368"/>
      <c r="S8" s="368"/>
      <c r="T8" s="368"/>
      <c r="U8" s="368"/>
      <c r="V8" s="368"/>
      <c r="W8" s="368"/>
      <c r="X8" s="368"/>
      <c r="Y8" s="368"/>
      <c r="Z8" s="368"/>
    </row>
    <row r="9" spans="1:26" ht="18" customHeight="1" x14ac:dyDescent="0.25">
      <c r="A9" s="262">
        <v>4</v>
      </c>
      <c r="B9" s="294" t="s">
        <v>1853</v>
      </c>
      <c r="C9" s="262" t="s">
        <v>1854</v>
      </c>
      <c r="D9" s="264">
        <f>(D6+D7+D8)*0%</f>
        <v>0</v>
      </c>
      <c r="E9" s="267"/>
      <c r="F9" s="368"/>
      <c r="G9" s="368"/>
      <c r="H9" s="368"/>
      <c r="I9" s="368"/>
      <c r="J9" s="368"/>
      <c r="K9" s="368"/>
      <c r="L9" s="368"/>
      <c r="M9" s="368"/>
      <c r="N9" s="368"/>
      <c r="O9" s="368"/>
      <c r="P9" s="368"/>
      <c r="Q9" s="368"/>
      <c r="R9" s="368"/>
      <c r="S9" s="368"/>
      <c r="T9" s="368"/>
      <c r="U9" s="368"/>
      <c r="V9" s="368"/>
      <c r="W9" s="368"/>
      <c r="X9" s="368"/>
      <c r="Y9" s="368"/>
      <c r="Z9" s="368"/>
    </row>
    <row r="10" spans="1:26" ht="18" customHeight="1" x14ac:dyDescent="0.25">
      <c r="A10" s="262">
        <v>5</v>
      </c>
      <c r="B10" s="270" t="s">
        <v>1855</v>
      </c>
      <c r="C10" s="262" t="s">
        <v>1856</v>
      </c>
      <c r="D10" s="271">
        <f>SUBTOTAL(9,D6:D9)</f>
        <v>358092949.11884195</v>
      </c>
      <c r="E10" s="271"/>
      <c r="F10" s="368"/>
      <c r="G10" s="368"/>
      <c r="H10" s="368"/>
      <c r="I10" s="368"/>
      <c r="J10" s="368"/>
      <c r="K10" s="368"/>
      <c r="L10" s="368"/>
      <c r="M10" s="368"/>
      <c r="N10" s="368"/>
      <c r="O10" s="368"/>
      <c r="P10" s="368"/>
      <c r="Q10" s="368"/>
      <c r="R10" s="368"/>
      <c r="S10" s="368"/>
      <c r="T10" s="368"/>
      <c r="U10" s="368"/>
      <c r="V10" s="368"/>
      <c r="W10" s="368"/>
      <c r="X10" s="368"/>
      <c r="Y10" s="368"/>
      <c r="Z10" s="368"/>
    </row>
    <row r="11" spans="1:26" ht="18" customHeight="1" x14ac:dyDescent="0.25">
      <c r="A11" s="741" t="s">
        <v>372</v>
      </c>
      <c r="B11" s="670"/>
      <c r="C11" s="272" t="s">
        <v>373</v>
      </c>
      <c r="D11" s="370">
        <f>ROUNDUP(D10,-3)</f>
        <v>358093000</v>
      </c>
      <c r="E11" s="274"/>
      <c r="F11" s="368"/>
      <c r="G11" s="368"/>
      <c r="H11" s="368"/>
      <c r="I11" s="368"/>
      <c r="J11" s="368"/>
      <c r="K11" s="368"/>
      <c r="L11" s="368"/>
      <c r="M11" s="368"/>
      <c r="N11" s="368"/>
      <c r="O11" s="368"/>
      <c r="P11" s="368"/>
      <c r="Q11" s="368"/>
      <c r="R11" s="368"/>
      <c r="S11" s="368"/>
      <c r="T11" s="368"/>
      <c r="U11" s="368"/>
      <c r="V11" s="368"/>
      <c r="W11" s="368"/>
      <c r="X11" s="368"/>
      <c r="Y11" s="368"/>
      <c r="Z11" s="368"/>
    </row>
    <row r="12" spans="1:26" ht="18" customHeight="1" x14ac:dyDescent="0.25">
      <c r="A12" s="371"/>
      <c r="B12" s="371"/>
      <c r="C12" s="372"/>
      <c r="D12" s="373"/>
      <c r="E12" s="374"/>
      <c r="F12" s="368"/>
      <c r="G12" s="368"/>
      <c r="H12" s="368"/>
      <c r="I12" s="368"/>
      <c r="J12" s="368"/>
      <c r="K12" s="368"/>
      <c r="L12" s="368"/>
      <c r="M12" s="368"/>
      <c r="N12" s="368"/>
      <c r="O12" s="368"/>
      <c r="P12" s="368"/>
      <c r="Q12" s="368"/>
      <c r="R12" s="368"/>
      <c r="S12" s="368"/>
      <c r="T12" s="368"/>
      <c r="U12" s="368"/>
      <c r="V12" s="368"/>
      <c r="W12" s="368"/>
      <c r="X12" s="368"/>
      <c r="Y12" s="368"/>
      <c r="Z12" s="368"/>
    </row>
    <row r="13" spans="1:26" ht="18" customHeight="1" x14ac:dyDescent="0.25">
      <c r="A13" s="767" t="s">
        <v>1857</v>
      </c>
      <c r="B13" s="768"/>
      <c r="C13" s="768"/>
      <c r="D13" s="768"/>
      <c r="E13" s="768"/>
      <c r="F13" s="368"/>
      <c r="G13" s="368"/>
      <c r="H13" s="368"/>
      <c r="I13" s="368"/>
      <c r="J13" s="368"/>
      <c r="K13" s="368"/>
      <c r="L13" s="368"/>
      <c r="M13" s="368"/>
      <c r="N13" s="368"/>
      <c r="O13" s="368"/>
      <c r="P13" s="368"/>
      <c r="Q13" s="368"/>
      <c r="R13" s="368"/>
      <c r="S13" s="368"/>
      <c r="T13" s="368"/>
      <c r="U13" s="368"/>
      <c r="V13" s="368"/>
      <c r="W13" s="368"/>
      <c r="X13" s="368"/>
      <c r="Y13" s="368"/>
      <c r="Z13" s="368"/>
    </row>
    <row r="14" spans="1:26" ht="18" customHeight="1" x14ac:dyDescent="0.25">
      <c r="A14" s="200" t="s">
        <v>15</v>
      </c>
      <c r="B14" s="200" t="s">
        <v>363</v>
      </c>
      <c r="C14" s="200" t="s">
        <v>101</v>
      </c>
      <c r="D14" s="200" t="s">
        <v>103</v>
      </c>
      <c r="E14" s="200" t="s">
        <v>21</v>
      </c>
      <c r="F14" s="368"/>
      <c r="G14" s="368"/>
      <c r="H14" s="368"/>
      <c r="I14" s="368"/>
      <c r="J14" s="368"/>
      <c r="K14" s="368"/>
      <c r="L14" s="368"/>
      <c r="M14" s="368"/>
      <c r="N14" s="368"/>
      <c r="O14" s="368"/>
      <c r="P14" s="368"/>
      <c r="Q14" s="368"/>
      <c r="R14" s="368"/>
      <c r="S14" s="368"/>
      <c r="T14" s="368"/>
      <c r="U14" s="368"/>
      <c r="V14" s="368"/>
      <c r="W14" s="368"/>
      <c r="X14" s="368"/>
      <c r="Y14" s="368"/>
      <c r="Z14" s="368"/>
    </row>
    <row r="15" spans="1:26" ht="18" customHeight="1" x14ac:dyDescent="0.25">
      <c r="A15" s="375">
        <v>1</v>
      </c>
      <c r="B15" s="376" t="s">
        <v>1858</v>
      </c>
      <c r="C15" s="375" t="s">
        <v>1859</v>
      </c>
      <c r="D15" s="377">
        <f>'B11.2.Diem tac nhan'!F7</f>
        <v>19</v>
      </c>
      <c r="E15" s="378" t="s">
        <v>1860</v>
      </c>
      <c r="F15" s="368"/>
      <c r="G15" s="368"/>
      <c r="H15" s="368"/>
      <c r="I15" s="368"/>
      <c r="J15" s="368"/>
      <c r="K15" s="368"/>
      <c r="L15" s="368"/>
      <c r="M15" s="368"/>
      <c r="N15" s="368"/>
      <c r="O15" s="368"/>
      <c r="P15" s="368"/>
      <c r="Q15" s="368"/>
      <c r="R15" s="368"/>
      <c r="S15" s="368"/>
      <c r="T15" s="368"/>
      <c r="U15" s="368"/>
      <c r="V15" s="368"/>
      <c r="W15" s="368"/>
      <c r="X15" s="368"/>
      <c r="Y15" s="368"/>
      <c r="Z15" s="368"/>
    </row>
    <row r="16" spans="1:26" ht="18" customHeight="1" x14ac:dyDescent="0.25">
      <c r="A16" s="375">
        <v>2</v>
      </c>
      <c r="B16" s="376" t="s">
        <v>1861</v>
      </c>
      <c r="C16" s="375" t="s">
        <v>1862</v>
      </c>
      <c r="D16" s="379">
        <f>'B11.1.Tong hop Usecases'!F18</f>
        <v>657</v>
      </c>
      <c r="E16" s="378" t="s">
        <v>1863</v>
      </c>
      <c r="F16" s="368"/>
      <c r="G16" s="368"/>
      <c r="H16" s="368"/>
      <c r="I16" s="368"/>
      <c r="J16" s="368"/>
      <c r="K16" s="368"/>
      <c r="L16" s="368"/>
      <c r="M16" s="368"/>
      <c r="N16" s="368"/>
      <c r="O16" s="368"/>
      <c r="P16" s="368"/>
      <c r="Q16" s="368"/>
      <c r="R16" s="368"/>
      <c r="S16" s="368"/>
      <c r="T16" s="368"/>
      <c r="U16" s="368"/>
      <c r="V16" s="368"/>
      <c r="W16" s="368"/>
      <c r="X16" s="368"/>
      <c r="Y16" s="368"/>
      <c r="Z16" s="368"/>
    </row>
    <row r="17" spans="1:26" ht="18" customHeight="1" x14ac:dyDescent="0.25">
      <c r="A17" s="375">
        <v>3</v>
      </c>
      <c r="B17" s="376" t="s">
        <v>1864</v>
      </c>
      <c r="C17" s="380" t="s">
        <v>1865</v>
      </c>
      <c r="D17" s="379">
        <f>D15+D16</f>
        <v>676</v>
      </c>
      <c r="E17" s="83"/>
      <c r="F17" s="368"/>
      <c r="G17" s="368"/>
      <c r="H17" s="368"/>
      <c r="I17" s="368"/>
      <c r="J17" s="368"/>
      <c r="K17" s="368"/>
      <c r="L17" s="368"/>
      <c r="M17" s="368"/>
      <c r="N17" s="368"/>
      <c r="O17" s="368"/>
      <c r="P17" s="368"/>
      <c r="Q17" s="368"/>
      <c r="R17" s="368"/>
      <c r="S17" s="368"/>
      <c r="T17" s="368"/>
      <c r="U17" s="368"/>
      <c r="V17" s="368"/>
      <c r="W17" s="368"/>
      <c r="X17" s="368"/>
      <c r="Y17" s="368"/>
      <c r="Z17" s="368"/>
    </row>
    <row r="18" spans="1:26" ht="18" customHeight="1" x14ac:dyDescent="0.25">
      <c r="A18" s="375">
        <v>4</v>
      </c>
      <c r="B18" s="376" t="s">
        <v>1866</v>
      </c>
      <c r="C18" s="380" t="s">
        <v>1867</v>
      </c>
      <c r="D18" s="381">
        <f>'B12.1.Hệ số phức tạp về KT-TCF'!E12</f>
        <v>0.95</v>
      </c>
      <c r="E18" s="83" t="s">
        <v>1868</v>
      </c>
      <c r="F18" s="368"/>
      <c r="G18" s="368"/>
      <c r="H18" s="368"/>
      <c r="I18" s="368"/>
      <c r="J18" s="368"/>
      <c r="K18" s="368"/>
      <c r="L18" s="368"/>
      <c r="M18" s="368"/>
      <c r="N18" s="368"/>
      <c r="O18" s="368"/>
      <c r="P18" s="368"/>
      <c r="Q18" s="368"/>
      <c r="R18" s="368"/>
      <c r="S18" s="368"/>
      <c r="T18" s="368"/>
      <c r="U18" s="368"/>
      <c r="V18" s="368"/>
      <c r="W18" s="368"/>
      <c r="X18" s="368"/>
      <c r="Y18" s="368"/>
      <c r="Z18" s="368"/>
    </row>
    <row r="19" spans="1:26" ht="18" customHeight="1" x14ac:dyDescent="0.25">
      <c r="A19" s="375">
        <v>5</v>
      </c>
      <c r="B19" s="376" t="s">
        <v>1869</v>
      </c>
      <c r="C19" s="380" t="s">
        <v>1870</v>
      </c>
      <c r="D19" s="382">
        <f>'B12.2.Hệ số phức tạp về MT-ECF'!P12</f>
        <v>0.62169999999999981</v>
      </c>
      <c r="E19" s="83" t="s">
        <v>1871</v>
      </c>
      <c r="F19" s="368"/>
      <c r="G19" s="368"/>
      <c r="H19" s="368"/>
      <c r="I19" s="368"/>
      <c r="J19" s="368"/>
      <c r="K19" s="368"/>
      <c r="L19" s="368"/>
      <c r="M19" s="368"/>
      <c r="N19" s="368"/>
      <c r="O19" s="368"/>
      <c r="P19" s="368"/>
      <c r="Q19" s="368"/>
      <c r="R19" s="368"/>
      <c r="S19" s="368"/>
      <c r="T19" s="368"/>
      <c r="U19" s="368"/>
      <c r="V19" s="368"/>
      <c r="W19" s="368"/>
      <c r="X19" s="368"/>
      <c r="Y19" s="368"/>
      <c r="Z19" s="368"/>
    </row>
    <row r="20" spans="1:26" ht="18" customHeight="1" x14ac:dyDescent="0.25">
      <c r="A20" s="375">
        <v>6</v>
      </c>
      <c r="B20" s="376" t="s">
        <v>1872</v>
      </c>
      <c r="C20" s="380" t="s">
        <v>1873</v>
      </c>
      <c r="D20" s="382">
        <f>D17*D18*D19</f>
        <v>399.25573999999983</v>
      </c>
      <c r="E20" s="83"/>
      <c r="F20" s="368"/>
      <c r="G20" s="368"/>
      <c r="H20" s="368"/>
      <c r="I20" s="368"/>
      <c r="J20" s="368"/>
      <c r="K20" s="368"/>
      <c r="L20" s="368"/>
      <c r="M20" s="368"/>
      <c r="N20" s="368"/>
      <c r="O20" s="368"/>
      <c r="P20" s="368"/>
      <c r="Q20" s="368"/>
      <c r="R20" s="368"/>
      <c r="S20" s="368"/>
      <c r="T20" s="368"/>
      <c r="U20" s="368"/>
      <c r="V20" s="368"/>
      <c r="W20" s="368"/>
      <c r="X20" s="368"/>
      <c r="Y20" s="368"/>
      <c r="Z20" s="368"/>
    </row>
    <row r="21" spans="1:26" ht="18" customHeight="1" x14ac:dyDescent="0.25">
      <c r="A21" s="375">
        <v>7</v>
      </c>
      <c r="B21" s="376" t="s">
        <v>1874</v>
      </c>
      <c r="C21" s="375" t="s">
        <v>1875</v>
      </c>
      <c r="D21" s="383">
        <v>8</v>
      </c>
      <c r="E21" s="83" t="s">
        <v>1876</v>
      </c>
      <c r="F21" s="368"/>
      <c r="G21" s="368"/>
      <c r="H21" s="368"/>
      <c r="I21" s="368"/>
      <c r="J21" s="368"/>
      <c r="K21" s="368"/>
      <c r="L21" s="368"/>
      <c r="M21" s="368"/>
      <c r="N21" s="368"/>
      <c r="O21" s="368"/>
      <c r="P21" s="368"/>
      <c r="Q21" s="368"/>
      <c r="R21" s="368"/>
      <c r="S21" s="368"/>
      <c r="T21" s="368"/>
      <c r="U21" s="368"/>
      <c r="V21" s="368"/>
      <c r="W21" s="368"/>
      <c r="X21" s="368"/>
      <c r="Y21" s="368"/>
      <c r="Z21" s="368"/>
    </row>
    <row r="22" spans="1:26" ht="18" customHeight="1" x14ac:dyDescent="0.25">
      <c r="A22" s="375">
        <v>8</v>
      </c>
      <c r="B22" s="376" t="s">
        <v>1877</v>
      </c>
      <c r="C22" s="380" t="s">
        <v>1878</v>
      </c>
      <c r="D22" s="384">
        <f>D21*D20</f>
        <v>3194.0459199999987</v>
      </c>
      <c r="E22" s="83"/>
      <c r="F22" s="368"/>
      <c r="G22" s="368"/>
      <c r="H22" s="368"/>
      <c r="I22" s="368"/>
      <c r="J22" s="368"/>
      <c r="K22" s="368"/>
      <c r="L22" s="368"/>
      <c r="M22" s="368"/>
      <c r="N22" s="368"/>
      <c r="O22" s="368"/>
      <c r="P22" s="368"/>
      <c r="Q22" s="368"/>
      <c r="R22" s="368"/>
      <c r="S22" s="368"/>
      <c r="T22" s="368"/>
      <c r="U22" s="368"/>
      <c r="V22" s="368"/>
      <c r="W22" s="368"/>
      <c r="X22" s="368"/>
      <c r="Y22" s="368"/>
      <c r="Z22" s="368"/>
    </row>
    <row r="23" spans="1:26" ht="18" customHeight="1" x14ac:dyDescent="0.25">
      <c r="A23" s="375">
        <v>9</v>
      </c>
      <c r="B23" s="376" t="s">
        <v>1879</v>
      </c>
      <c r="C23" s="263" t="s">
        <v>396</v>
      </c>
      <c r="D23" s="385">
        <f>'B8.Dinh muc nhan cong'!E23</f>
        <v>64101</v>
      </c>
      <c r="E23" s="269" t="s">
        <v>1880</v>
      </c>
      <c r="F23" s="368"/>
      <c r="G23" s="368"/>
      <c r="H23" s="368"/>
      <c r="I23" s="368"/>
      <c r="J23" s="368"/>
      <c r="K23" s="368"/>
      <c r="L23" s="368"/>
      <c r="M23" s="368"/>
      <c r="N23" s="368"/>
      <c r="O23" s="368"/>
      <c r="P23" s="368"/>
      <c r="Q23" s="368"/>
      <c r="R23" s="368"/>
      <c r="S23" s="368"/>
      <c r="T23" s="368"/>
      <c r="U23" s="368"/>
      <c r="V23" s="368"/>
      <c r="W23" s="368"/>
      <c r="X23" s="368"/>
      <c r="Y23" s="368"/>
      <c r="Z23" s="368"/>
    </row>
    <row r="24" spans="1:26" ht="18" customHeight="1" x14ac:dyDescent="0.25">
      <c r="A24" s="375">
        <v>10</v>
      </c>
      <c r="B24" s="376" t="s">
        <v>1849</v>
      </c>
      <c r="C24" s="380" t="s">
        <v>1881</v>
      </c>
      <c r="D24" s="384">
        <f>D22*D23</f>
        <v>204741537.51791993</v>
      </c>
      <c r="E24" s="83"/>
      <c r="F24" s="368"/>
      <c r="G24" s="368"/>
      <c r="H24" s="368"/>
      <c r="I24" s="368"/>
      <c r="J24" s="368"/>
      <c r="K24" s="368"/>
      <c r="L24" s="368"/>
      <c r="M24" s="368"/>
      <c r="N24" s="368"/>
      <c r="O24" s="368"/>
      <c r="P24" s="368"/>
      <c r="Q24" s="368"/>
      <c r="R24" s="368"/>
      <c r="S24" s="368"/>
      <c r="T24" s="368"/>
      <c r="U24" s="368"/>
      <c r="V24" s="368"/>
      <c r="W24" s="368"/>
      <c r="X24" s="368"/>
      <c r="Y24" s="368"/>
      <c r="Z24" s="368"/>
    </row>
    <row r="25" spans="1:26" ht="18" customHeight="1" x14ac:dyDescent="0.25">
      <c r="A25" s="368"/>
      <c r="B25" s="368"/>
      <c r="C25" s="368"/>
      <c r="D25" s="368"/>
      <c r="E25" s="368"/>
      <c r="F25" s="368"/>
      <c r="G25" s="368"/>
      <c r="H25" s="368"/>
      <c r="I25" s="368"/>
      <c r="J25" s="368"/>
      <c r="K25" s="368"/>
      <c r="L25" s="368"/>
      <c r="M25" s="368"/>
      <c r="N25" s="368"/>
      <c r="O25" s="368"/>
      <c r="P25" s="368"/>
      <c r="Q25" s="368"/>
      <c r="R25" s="368"/>
      <c r="S25" s="368"/>
      <c r="T25" s="368"/>
      <c r="U25" s="368"/>
      <c r="V25" s="368"/>
      <c r="W25" s="368"/>
      <c r="X25" s="368"/>
      <c r="Y25" s="368"/>
      <c r="Z25" s="368"/>
    </row>
    <row r="26" spans="1:26" ht="18" customHeight="1" x14ac:dyDescent="0.25">
      <c r="A26" s="368"/>
      <c r="B26" s="368"/>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8"/>
    </row>
    <row r="27" spans="1:26" ht="18" customHeight="1" x14ac:dyDescent="0.25">
      <c r="A27" s="368"/>
      <c r="B27" s="368"/>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8"/>
    </row>
    <row r="28" spans="1:26" ht="18" customHeight="1" x14ac:dyDescent="0.25">
      <c r="A28" s="368"/>
      <c r="B28" s="368"/>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8"/>
    </row>
    <row r="29" spans="1:26" ht="18" customHeight="1" x14ac:dyDescent="0.25">
      <c r="A29" s="368"/>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row>
    <row r="30" spans="1:26" ht="18" customHeight="1" x14ac:dyDescent="0.25">
      <c r="A30" s="368"/>
      <c r="B30" s="368"/>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row>
    <row r="31" spans="1:26" ht="18" customHeight="1" x14ac:dyDescent="0.25">
      <c r="A31" s="368"/>
      <c r="B31" s="368"/>
      <c r="C31" s="368"/>
      <c r="D31" s="368"/>
      <c r="E31" s="368"/>
      <c r="F31" s="368"/>
      <c r="G31" s="368"/>
      <c r="H31" s="368"/>
      <c r="I31" s="368"/>
      <c r="J31" s="368"/>
      <c r="K31" s="368"/>
      <c r="L31" s="368"/>
      <c r="M31" s="368"/>
      <c r="N31" s="368"/>
      <c r="O31" s="368"/>
      <c r="P31" s="368"/>
      <c r="Q31" s="368"/>
      <c r="R31" s="368"/>
      <c r="S31" s="368"/>
      <c r="T31" s="368"/>
      <c r="U31" s="368"/>
      <c r="V31" s="368"/>
      <c r="W31" s="368"/>
      <c r="X31" s="368"/>
      <c r="Y31" s="368"/>
      <c r="Z31" s="368"/>
    </row>
    <row r="32" spans="1:26" ht="18" customHeight="1" x14ac:dyDescent="0.25">
      <c r="A32" s="368"/>
      <c r="B32" s="368"/>
      <c r="C32" s="368"/>
      <c r="D32" s="368"/>
      <c r="E32" s="368"/>
      <c r="F32" s="368"/>
      <c r="G32" s="368"/>
      <c r="H32" s="368"/>
      <c r="I32" s="368"/>
      <c r="J32" s="368"/>
      <c r="K32" s="368"/>
      <c r="L32" s="368"/>
      <c r="M32" s="368"/>
      <c r="N32" s="368"/>
      <c r="O32" s="368"/>
      <c r="P32" s="368"/>
      <c r="Q32" s="368"/>
      <c r="R32" s="368"/>
      <c r="S32" s="368"/>
      <c r="T32" s="368"/>
      <c r="U32" s="368"/>
      <c r="V32" s="368"/>
      <c r="W32" s="368"/>
      <c r="X32" s="368"/>
      <c r="Y32" s="368"/>
      <c r="Z32" s="368"/>
    </row>
    <row r="33" spans="1:26" ht="18" customHeight="1" x14ac:dyDescent="0.25">
      <c r="A33" s="368"/>
      <c r="B33" s="368"/>
      <c r="C33" s="368"/>
      <c r="D33" s="368"/>
      <c r="E33" s="368"/>
      <c r="F33" s="368"/>
      <c r="G33" s="368"/>
      <c r="H33" s="368"/>
      <c r="I33" s="368"/>
      <c r="J33" s="368"/>
      <c r="K33" s="368"/>
      <c r="L33" s="368"/>
      <c r="M33" s="368"/>
      <c r="N33" s="368"/>
      <c r="O33" s="368"/>
      <c r="P33" s="368"/>
      <c r="Q33" s="368"/>
      <c r="R33" s="368"/>
      <c r="S33" s="368"/>
      <c r="T33" s="368"/>
      <c r="U33" s="368"/>
      <c r="V33" s="368"/>
      <c r="W33" s="368"/>
      <c r="X33" s="368"/>
      <c r="Y33" s="368"/>
      <c r="Z33" s="368"/>
    </row>
    <row r="34" spans="1:26" ht="18" customHeight="1" x14ac:dyDescent="0.25">
      <c r="A34" s="368"/>
      <c r="B34" s="368"/>
      <c r="C34" s="368"/>
      <c r="D34" s="368"/>
      <c r="E34" s="368"/>
      <c r="F34" s="368"/>
      <c r="G34" s="368"/>
      <c r="H34" s="368"/>
      <c r="I34" s="368"/>
      <c r="J34" s="368"/>
      <c r="K34" s="368"/>
      <c r="L34" s="368"/>
      <c r="M34" s="368"/>
      <c r="N34" s="368"/>
      <c r="O34" s="368"/>
      <c r="P34" s="368"/>
      <c r="Q34" s="368"/>
      <c r="R34" s="368"/>
      <c r="S34" s="368"/>
      <c r="T34" s="368"/>
      <c r="U34" s="368"/>
      <c r="V34" s="368"/>
      <c r="W34" s="368"/>
      <c r="X34" s="368"/>
      <c r="Y34" s="368"/>
      <c r="Z34" s="368"/>
    </row>
    <row r="35" spans="1:26" ht="18" customHeight="1" x14ac:dyDescent="0.25">
      <c r="A35" s="368"/>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row>
    <row r="36" spans="1:26" ht="18" customHeight="1" x14ac:dyDescent="0.25">
      <c r="A36" s="368"/>
      <c r="B36" s="368"/>
      <c r="C36" s="368"/>
      <c r="D36" s="368"/>
      <c r="E36" s="368"/>
      <c r="F36" s="368"/>
      <c r="G36" s="368"/>
      <c r="H36" s="368"/>
      <c r="I36" s="368"/>
      <c r="J36" s="368"/>
      <c r="K36" s="368"/>
      <c r="L36" s="368"/>
      <c r="M36" s="368"/>
      <c r="N36" s="368"/>
      <c r="O36" s="368"/>
      <c r="P36" s="368"/>
      <c r="Q36" s="368"/>
      <c r="R36" s="368"/>
      <c r="S36" s="368"/>
      <c r="T36" s="368"/>
      <c r="U36" s="368"/>
      <c r="V36" s="368"/>
      <c r="W36" s="368"/>
      <c r="X36" s="368"/>
      <c r="Y36" s="368"/>
      <c r="Z36" s="368"/>
    </row>
    <row r="37" spans="1:26" ht="18" customHeight="1" x14ac:dyDescent="0.25">
      <c r="A37" s="368"/>
      <c r="B37" s="368"/>
      <c r="C37" s="368"/>
      <c r="D37" s="368"/>
      <c r="E37" s="368"/>
      <c r="F37" s="368"/>
      <c r="G37" s="368"/>
      <c r="H37" s="368"/>
      <c r="I37" s="368"/>
      <c r="J37" s="368"/>
      <c r="K37" s="368"/>
      <c r="L37" s="368"/>
      <c r="M37" s="368"/>
      <c r="N37" s="368"/>
      <c r="O37" s="368"/>
      <c r="P37" s="368"/>
      <c r="Q37" s="368"/>
      <c r="R37" s="368"/>
      <c r="S37" s="368"/>
      <c r="T37" s="368"/>
      <c r="U37" s="368"/>
      <c r="V37" s="368"/>
      <c r="W37" s="368"/>
      <c r="X37" s="368"/>
      <c r="Y37" s="368"/>
      <c r="Z37" s="368"/>
    </row>
    <row r="38" spans="1:26" ht="18" customHeight="1" x14ac:dyDescent="0.25">
      <c r="A38" s="368"/>
      <c r="B38" s="368"/>
      <c r="C38" s="368"/>
      <c r="D38" s="368"/>
      <c r="E38" s="368"/>
      <c r="F38" s="368"/>
      <c r="G38" s="368"/>
      <c r="H38" s="368"/>
      <c r="I38" s="368"/>
      <c r="J38" s="368"/>
      <c r="K38" s="368"/>
      <c r="L38" s="368"/>
      <c r="M38" s="368"/>
      <c r="N38" s="368"/>
      <c r="O38" s="368"/>
      <c r="P38" s="368"/>
      <c r="Q38" s="368"/>
      <c r="R38" s="368"/>
      <c r="S38" s="368"/>
      <c r="T38" s="368"/>
      <c r="U38" s="368"/>
      <c r="V38" s="368"/>
      <c r="W38" s="368"/>
      <c r="X38" s="368"/>
      <c r="Y38" s="368"/>
      <c r="Z38" s="368"/>
    </row>
    <row r="39" spans="1:26" ht="18" customHeight="1" x14ac:dyDescent="0.25">
      <c r="A39" s="368"/>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row>
    <row r="40" spans="1:26" ht="18" customHeight="1" x14ac:dyDescent="0.25">
      <c r="A40" s="368"/>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row>
    <row r="41" spans="1:26" ht="18" customHeight="1" x14ac:dyDescent="0.25">
      <c r="A41" s="368"/>
      <c r="B41" s="368"/>
      <c r="C41" s="368"/>
      <c r="D41" s="368"/>
      <c r="E41" s="368"/>
      <c r="F41" s="368"/>
      <c r="G41" s="368"/>
      <c r="H41" s="368"/>
      <c r="I41" s="368"/>
      <c r="J41" s="368"/>
      <c r="K41" s="368"/>
      <c r="L41" s="368"/>
      <c r="M41" s="368"/>
      <c r="N41" s="368"/>
      <c r="O41" s="368"/>
      <c r="P41" s="368"/>
      <c r="Q41" s="368"/>
      <c r="R41" s="368"/>
      <c r="S41" s="368"/>
      <c r="T41" s="368"/>
      <c r="U41" s="368"/>
      <c r="V41" s="368"/>
      <c r="W41" s="368"/>
      <c r="X41" s="368"/>
      <c r="Y41" s="368"/>
      <c r="Z41" s="368"/>
    </row>
    <row r="42" spans="1:26" ht="18" customHeight="1" x14ac:dyDescent="0.25">
      <c r="A42" s="368"/>
      <c r="B42" s="368"/>
      <c r="C42" s="368"/>
      <c r="D42" s="368"/>
      <c r="E42" s="368"/>
      <c r="F42" s="368"/>
      <c r="G42" s="368"/>
      <c r="H42" s="368"/>
      <c r="I42" s="368"/>
      <c r="J42" s="368"/>
      <c r="K42" s="368"/>
      <c r="L42" s="368"/>
      <c r="M42" s="368"/>
      <c r="N42" s="368"/>
      <c r="O42" s="368"/>
      <c r="P42" s="368"/>
      <c r="Q42" s="368"/>
      <c r="R42" s="368"/>
      <c r="S42" s="368"/>
      <c r="T42" s="368"/>
      <c r="U42" s="368"/>
      <c r="V42" s="368"/>
      <c r="W42" s="368"/>
      <c r="X42" s="368"/>
      <c r="Y42" s="368"/>
      <c r="Z42" s="368"/>
    </row>
    <row r="43" spans="1:26" ht="18" customHeight="1" x14ac:dyDescent="0.25">
      <c r="A43" s="368"/>
      <c r="B43" s="368"/>
      <c r="C43" s="368"/>
      <c r="D43" s="368"/>
      <c r="E43" s="368"/>
      <c r="F43" s="368"/>
      <c r="G43" s="368"/>
      <c r="H43" s="368"/>
      <c r="I43" s="368"/>
      <c r="J43" s="368"/>
      <c r="K43" s="368"/>
      <c r="L43" s="368"/>
      <c r="M43" s="368"/>
      <c r="N43" s="368"/>
      <c r="O43" s="368"/>
      <c r="P43" s="368"/>
      <c r="Q43" s="368"/>
      <c r="R43" s="368"/>
      <c r="S43" s="368"/>
      <c r="T43" s="368"/>
      <c r="U43" s="368"/>
      <c r="V43" s="368"/>
      <c r="W43" s="368"/>
      <c r="X43" s="368"/>
      <c r="Y43" s="368"/>
      <c r="Z43" s="368"/>
    </row>
    <row r="44" spans="1:26" ht="18" customHeight="1" x14ac:dyDescent="0.25">
      <c r="A44" s="368"/>
      <c r="B44" s="368"/>
      <c r="C44" s="368"/>
      <c r="D44" s="368"/>
      <c r="E44" s="368"/>
      <c r="F44" s="368"/>
      <c r="G44" s="368"/>
      <c r="H44" s="368"/>
      <c r="I44" s="368"/>
      <c r="J44" s="368"/>
      <c r="K44" s="368"/>
      <c r="L44" s="368"/>
      <c r="M44" s="368"/>
      <c r="N44" s="368"/>
      <c r="O44" s="368"/>
      <c r="P44" s="368"/>
      <c r="Q44" s="368"/>
      <c r="R44" s="368"/>
      <c r="S44" s="368"/>
      <c r="T44" s="368"/>
      <c r="U44" s="368"/>
      <c r="V44" s="368"/>
      <c r="W44" s="368"/>
      <c r="X44" s="368"/>
      <c r="Y44" s="368"/>
      <c r="Z44" s="368"/>
    </row>
    <row r="45" spans="1:26" ht="18" customHeight="1" x14ac:dyDescent="0.25">
      <c r="A45" s="368"/>
      <c r="B45" s="368"/>
      <c r="C45" s="368"/>
      <c r="D45" s="368"/>
      <c r="E45" s="368"/>
      <c r="F45" s="368"/>
      <c r="G45" s="368"/>
      <c r="H45" s="368"/>
      <c r="I45" s="368"/>
      <c r="J45" s="368"/>
      <c r="K45" s="368"/>
      <c r="L45" s="368"/>
      <c r="M45" s="368"/>
      <c r="N45" s="368"/>
      <c r="O45" s="368"/>
      <c r="P45" s="368"/>
      <c r="Q45" s="368"/>
      <c r="R45" s="368"/>
      <c r="S45" s="368"/>
      <c r="T45" s="368"/>
      <c r="U45" s="368"/>
      <c r="V45" s="368"/>
      <c r="W45" s="368"/>
      <c r="X45" s="368"/>
      <c r="Y45" s="368"/>
      <c r="Z45" s="368"/>
    </row>
    <row r="46" spans="1:26" ht="18" customHeight="1" x14ac:dyDescent="0.25">
      <c r="A46" s="368"/>
      <c r="B46" s="368"/>
      <c r="C46" s="368"/>
      <c r="D46" s="368"/>
      <c r="E46" s="368"/>
      <c r="F46" s="368"/>
      <c r="G46" s="368"/>
      <c r="H46" s="368"/>
      <c r="I46" s="368"/>
      <c r="J46" s="368"/>
      <c r="K46" s="368"/>
      <c r="L46" s="368"/>
      <c r="M46" s="368"/>
      <c r="N46" s="368"/>
      <c r="O46" s="368"/>
      <c r="P46" s="368"/>
      <c r="Q46" s="368"/>
      <c r="R46" s="368"/>
      <c r="S46" s="368"/>
      <c r="T46" s="368"/>
      <c r="U46" s="368"/>
      <c r="V46" s="368"/>
      <c r="W46" s="368"/>
      <c r="X46" s="368"/>
      <c r="Y46" s="368"/>
      <c r="Z46" s="368"/>
    </row>
    <row r="47" spans="1:26" ht="18" customHeight="1" x14ac:dyDescent="0.25">
      <c r="A47" s="368"/>
      <c r="B47" s="368"/>
      <c r="C47" s="368"/>
      <c r="D47" s="368"/>
      <c r="E47" s="368"/>
      <c r="F47" s="368"/>
      <c r="G47" s="368"/>
      <c r="H47" s="368"/>
      <c r="I47" s="368"/>
      <c r="J47" s="368"/>
      <c r="K47" s="368"/>
      <c r="L47" s="368"/>
      <c r="M47" s="368"/>
      <c r="N47" s="368"/>
      <c r="O47" s="368"/>
      <c r="P47" s="368"/>
      <c r="Q47" s="368"/>
      <c r="R47" s="368"/>
      <c r="S47" s="368"/>
      <c r="T47" s="368"/>
      <c r="U47" s="368"/>
      <c r="V47" s="368"/>
      <c r="W47" s="368"/>
      <c r="X47" s="368"/>
      <c r="Y47" s="368"/>
      <c r="Z47" s="368"/>
    </row>
    <row r="48" spans="1:26" ht="18" customHeight="1" x14ac:dyDescent="0.25">
      <c r="A48" s="368"/>
      <c r="B48" s="368"/>
      <c r="C48" s="368"/>
      <c r="D48" s="368"/>
      <c r="E48" s="368"/>
      <c r="F48" s="368"/>
      <c r="G48" s="368"/>
      <c r="H48" s="368"/>
      <c r="I48" s="368"/>
      <c r="J48" s="368"/>
      <c r="K48" s="368"/>
      <c r="L48" s="368"/>
      <c r="M48" s="368"/>
      <c r="N48" s="368"/>
      <c r="O48" s="368"/>
      <c r="P48" s="368"/>
      <c r="Q48" s="368"/>
      <c r="R48" s="368"/>
      <c r="S48" s="368"/>
      <c r="T48" s="368"/>
      <c r="U48" s="368"/>
      <c r="V48" s="368"/>
      <c r="W48" s="368"/>
      <c r="X48" s="368"/>
      <c r="Y48" s="368"/>
      <c r="Z48" s="368"/>
    </row>
    <row r="49" spans="1:26" ht="18" customHeight="1" x14ac:dyDescent="0.25">
      <c r="A49" s="368"/>
      <c r="B49" s="368"/>
      <c r="C49" s="368"/>
      <c r="D49" s="368"/>
      <c r="E49" s="368"/>
      <c r="F49" s="368"/>
      <c r="G49" s="368"/>
      <c r="H49" s="368"/>
      <c r="I49" s="368"/>
      <c r="J49" s="368"/>
      <c r="K49" s="368"/>
      <c r="L49" s="368"/>
      <c r="M49" s="368"/>
      <c r="N49" s="368"/>
      <c r="O49" s="368"/>
      <c r="P49" s="368"/>
      <c r="Q49" s="368"/>
      <c r="R49" s="368"/>
      <c r="S49" s="368"/>
      <c r="T49" s="368"/>
      <c r="U49" s="368"/>
      <c r="V49" s="368"/>
      <c r="W49" s="368"/>
      <c r="X49" s="368"/>
      <c r="Y49" s="368"/>
      <c r="Z49" s="368"/>
    </row>
    <row r="50" spans="1:26" ht="18" customHeight="1" x14ac:dyDescent="0.25">
      <c r="A50" s="368"/>
      <c r="B50" s="368"/>
      <c r="C50" s="368"/>
      <c r="D50" s="368"/>
      <c r="E50" s="368"/>
      <c r="F50" s="368"/>
      <c r="G50" s="368"/>
      <c r="H50" s="368"/>
      <c r="I50" s="368"/>
      <c r="J50" s="368"/>
      <c r="K50" s="368"/>
      <c r="L50" s="368"/>
      <c r="M50" s="368"/>
      <c r="N50" s="368"/>
      <c r="O50" s="368"/>
      <c r="P50" s="368"/>
      <c r="Q50" s="368"/>
      <c r="R50" s="368"/>
      <c r="S50" s="368"/>
      <c r="T50" s="368"/>
      <c r="U50" s="368"/>
      <c r="V50" s="368"/>
      <c r="W50" s="368"/>
      <c r="X50" s="368"/>
      <c r="Y50" s="368"/>
      <c r="Z50" s="368"/>
    </row>
    <row r="51" spans="1:26" ht="18" customHeight="1" x14ac:dyDescent="0.25">
      <c r="A51" s="368"/>
      <c r="B51" s="368"/>
      <c r="C51" s="368"/>
      <c r="D51" s="368"/>
      <c r="E51" s="368"/>
      <c r="F51" s="368"/>
      <c r="G51" s="368"/>
      <c r="H51" s="368"/>
      <c r="I51" s="368"/>
      <c r="J51" s="368"/>
      <c r="K51" s="368"/>
      <c r="L51" s="368"/>
      <c r="M51" s="368"/>
      <c r="N51" s="368"/>
      <c r="O51" s="368"/>
      <c r="P51" s="368"/>
      <c r="Q51" s="368"/>
      <c r="R51" s="368"/>
      <c r="S51" s="368"/>
      <c r="T51" s="368"/>
      <c r="U51" s="368"/>
      <c r="V51" s="368"/>
      <c r="W51" s="368"/>
      <c r="X51" s="368"/>
      <c r="Y51" s="368"/>
      <c r="Z51" s="368"/>
    </row>
    <row r="52" spans="1:26" ht="18" customHeight="1" x14ac:dyDescent="0.25">
      <c r="A52" s="368"/>
      <c r="B52" s="368"/>
      <c r="C52" s="368"/>
      <c r="D52" s="368"/>
      <c r="E52" s="368"/>
      <c r="F52" s="368"/>
      <c r="G52" s="368"/>
      <c r="H52" s="368"/>
      <c r="I52" s="368"/>
      <c r="J52" s="368"/>
      <c r="K52" s="368"/>
      <c r="L52" s="368"/>
      <c r="M52" s="368"/>
      <c r="N52" s="368"/>
      <c r="O52" s="368"/>
      <c r="P52" s="368"/>
      <c r="Q52" s="368"/>
      <c r="R52" s="368"/>
      <c r="S52" s="368"/>
      <c r="T52" s="368"/>
      <c r="U52" s="368"/>
      <c r="V52" s="368"/>
      <c r="W52" s="368"/>
      <c r="X52" s="368"/>
      <c r="Y52" s="368"/>
      <c r="Z52" s="368"/>
    </row>
    <row r="53" spans="1:26" ht="18" customHeight="1" x14ac:dyDescent="0.25">
      <c r="A53" s="368"/>
      <c r="B53" s="368"/>
      <c r="C53" s="368"/>
      <c r="D53" s="368"/>
      <c r="E53" s="368"/>
      <c r="F53" s="368"/>
      <c r="G53" s="368"/>
      <c r="H53" s="368"/>
      <c r="I53" s="368"/>
      <c r="J53" s="368"/>
      <c r="K53" s="368"/>
      <c r="L53" s="368"/>
      <c r="M53" s="368"/>
      <c r="N53" s="368"/>
      <c r="O53" s="368"/>
      <c r="P53" s="368"/>
      <c r="Q53" s="368"/>
      <c r="R53" s="368"/>
      <c r="S53" s="368"/>
      <c r="T53" s="368"/>
      <c r="U53" s="368"/>
      <c r="V53" s="368"/>
      <c r="W53" s="368"/>
      <c r="X53" s="368"/>
      <c r="Y53" s="368"/>
      <c r="Z53" s="368"/>
    </row>
    <row r="54" spans="1:26" ht="18" customHeight="1" x14ac:dyDescent="0.25">
      <c r="A54" s="368"/>
      <c r="B54" s="368"/>
      <c r="C54" s="368"/>
      <c r="D54" s="368"/>
      <c r="E54" s="368"/>
      <c r="F54" s="368"/>
      <c r="G54" s="368"/>
      <c r="H54" s="368"/>
      <c r="I54" s="368"/>
      <c r="J54" s="368"/>
      <c r="K54" s="368"/>
      <c r="L54" s="368"/>
      <c r="M54" s="368"/>
      <c r="N54" s="368"/>
      <c r="O54" s="368"/>
      <c r="P54" s="368"/>
      <c r="Q54" s="368"/>
      <c r="R54" s="368"/>
      <c r="S54" s="368"/>
      <c r="T54" s="368"/>
      <c r="U54" s="368"/>
      <c r="V54" s="368"/>
      <c r="W54" s="368"/>
      <c r="X54" s="368"/>
      <c r="Y54" s="368"/>
      <c r="Z54" s="368"/>
    </row>
    <row r="55" spans="1:26" ht="18" customHeight="1" x14ac:dyDescent="0.25">
      <c r="A55" s="368"/>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row>
    <row r="56" spans="1:26" ht="18" customHeight="1" x14ac:dyDescent="0.25">
      <c r="A56" s="368"/>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row>
    <row r="57" spans="1:26" ht="18" customHeight="1" x14ac:dyDescent="0.25">
      <c r="A57" s="368"/>
      <c r="B57" s="368"/>
      <c r="C57" s="368"/>
      <c r="D57" s="368"/>
      <c r="E57" s="368"/>
      <c r="F57" s="368"/>
      <c r="G57" s="368"/>
      <c r="H57" s="368"/>
      <c r="I57" s="368"/>
      <c r="J57" s="368"/>
      <c r="K57" s="368"/>
      <c r="L57" s="368"/>
      <c r="M57" s="368"/>
      <c r="N57" s="368"/>
      <c r="O57" s="368"/>
      <c r="P57" s="368"/>
      <c r="Q57" s="368"/>
      <c r="R57" s="368"/>
      <c r="S57" s="368"/>
      <c r="T57" s="368"/>
      <c r="U57" s="368"/>
      <c r="V57" s="368"/>
      <c r="W57" s="368"/>
      <c r="X57" s="368"/>
      <c r="Y57" s="368"/>
      <c r="Z57" s="368"/>
    </row>
    <row r="58" spans="1:26" ht="18" customHeight="1" x14ac:dyDescent="0.25">
      <c r="A58" s="368"/>
      <c r="B58" s="368"/>
      <c r="C58" s="368"/>
      <c r="D58" s="368"/>
      <c r="E58" s="368"/>
      <c r="F58" s="368"/>
      <c r="G58" s="368"/>
      <c r="H58" s="368"/>
      <c r="I58" s="368"/>
      <c r="J58" s="368"/>
      <c r="K58" s="368"/>
      <c r="L58" s="368"/>
      <c r="M58" s="368"/>
      <c r="N58" s="368"/>
      <c r="O58" s="368"/>
      <c r="P58" s="368"/>
      <c r="Q58" s="368"/>
      <c r="R58" s="368"/>
      <c r="S58" s="368"/>
      <c r="T58" s="368"/>
      <c r="U58" s="368"/>
      <c r="V58" s="368"/>
      <c r="W58" s="368"/>
      <c r="X58" s="368"/>
      <c r="Y58" s="368"/>
      <c r="Z58" s="368"/>
    </row>
    <row r="59" spans="1:26" ht="18" customHeight="1" x14ac:dyDescent="0.25">
      <c r="A59" s="368"/>
      <c r="B59" s="368"/>
      <c r="C59" s="368"/>
      <c r="D59" s="368"/>
      <c r="E59" s="368"/>
      <c r="F59" s="368"/>
      <c r="G59" s="368"/>
      <c r="H59" s="368"/>
      <c r="I59" s="368"/>
      <c r="J59" s="368"/>
      <c r="K59" s="368"/>
      <c r="L59" s="368"/>
      <c r="M59" s="368"/>
      <c r="N59" s="368"/>
      <c r="O59" s="368"/>
      <c r="P59" s="368"/>
      <c r="Q59" s="368"/>
      <c r="R59" s="368"/>
      <c r="S59" s="368"/>
      <c r="T59" s="368"/>
      <c r="U59" s="368"/>
      <c r="V59" s="368"/>
      <c r="W59" s="368"/>
      <c r="X59" s="368"/>
      <c r="Y59" s="368"/>
      <c r="Z59" s="368"/>
    </row>
    <row r="60" spans="1:26" ht="18" customHeight="1" x14ac:dyDescent="0.25">
      <c r="A60" s="368"/>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row>
    <row r="61" spans="1:26" ht="18" customHeight="1" x14ac:dyDescent="0.25">
      <c r="A61" s="368"/>
      <c r="B61" s="368"/>
      <c r="C61" s="368"/>
      <c r="D61" s="368"/>
      <c r="E61" s="368"/>
      <c r="F61" s="368"/>
      <c r="G61" s="368"/>
      <c r="H61" s="368"/>
      <c r="I61" s="368"/>
      <c r="J61" s="368"/>
      <c r="K61" s="368"/>
      <c r="L61" s="368"/>
      <c r="M61" s="368"/>
      <c r="N61" s="368"/>
      <c r="O61" s="368"/>
      <c r="P61" s="368"/>
      <c r="Q61" s="368"/>
      <c r="R61" s="368"/>
      <c r="S61" s="368"/>
      <c r="T61" s="368"/>
      <c r="U61" s="368"/>
      <c r="V61" s="368"/>
      <c r="W61" s="368"/>
      <c r="X61" s="368"/>
      <c r="Y61" s="368"/>
      <c r="Z61" s="368"/>
    </row>
    <row r="62" spans="1:26" ht="18" customHeight="1" x14ac:dyDescent="0.25">
      <c r="A62" s="368"/>
      <c r="B62" s="368"/>
      <c r="C62" s="368"/>
      <c r="D62" s="368"/>
      <c r="E62" s="368"/>
      <c r="F62" s="368"/>
      <c r="G62" s="368"/>
      <c r="H62" s="368"/>
      <c r="I62" s="368"/>
      <c r="J62" s="368"/>
      <c r="K62" s="368"/>
      <c r="L62" s="368"/>
      <c r="M62" s="368"/>
      <c r="N62" s="368"/>
      <c r="O62" s="368"/>
      <c r="P62" s="368"/>
      <c r="Q62" s="368"/>
      <c r="R62" s="368"/>
      <c r="S62" s="368"/>
      <c r="T62" s="368"/>
      <c r="U62" s="368"/>
      <c r="V62" s="368"/>
      <c r="W62" s="368"/>
      <c r="X62" s="368"/>
      <c r="Y62" s="368"/>
      <c r="Z62" s="368"/>
    </row>
    <row r="63" spans="1:26" ht="18" customHeight="1" x14ac:dyDescent="0.25">
      <c r="A63" s="368"/>
      <c r="B63" s="368"/>
      <c r="C63" s="368"/>
      <c r="D63" s="368"/>
      <c r="E63" s="368"/>
      <c r="F63" s="368"/>
      <c r="G63" s="368"/>
      <c r="H63" s="368"/>
      <c r="I63" s="368"/>
      <c r="J63" s="368"/>
      <c r="K63" s="368"/>
      <c r="L63" s="368"/>
      <c r="M63" s="368"/>
      <c r="N63" s="368"/>
      <c r="O63" s="368"/>
      <c r="P63" s="368"/>
      <c r="Q63" s="368"/>
      <c r="R63" s="368"/>
      <c r="S63" s="368"/>
      <c r="T63" s="368"/>
      <c r="U63" s="368"/>
      <c r="V63" s="368"/>
      <c r="W63" s="368"/>
      <c r="X63" s="368"/>
      <c r="Y63" s="368"/>
      <c r="Z63" s="368"/>
    </row>
    <row r="64" spans="1:26" ht="18" customHeight="1" x14ac:dyDescent="0.25">
      <c r="A64" s="368"/>
      <c r="B64" s="368"/>
      <c r="C64" s="368"/>
      <c r="D64" s="368"/>
      <c r="E64" s="368"/>
      <c r="F64" s="368"/>
      <c r="G64" s="368"/>
      <c r="H64" s="368"/>
      <c r="I64" s="368"/>
      <c r="J64" s="368"/>
      <c r="K64" s="368"/>
      <c r="L64" s="368"/>
      <c r="M64" s="368"/>
      <c r="N64" s="368"/>
      <c r="O64" s="368"/>
      <c r="P64" s="368"/>
      <c r="Q64" s="368"/>
      <c r="R64" s="368"/>
      <c r="S64" s="368"/>
      <c r="T64" s="368"/>
      <c r="U64" s="368"/>
      <c r="V64" s="368"/>
      <c r="W64" s="368"/>
      <c r="X64" s="368"/>
      <c r="Y64" s="368"/>
      <c r="Z64" s="368"/>
    </row>
    <row r="65" spans="1:26" ht="18" customHeight="1" x14ac:dyDescent="0.25">
      <c r="A65" s="368"/>
      <c r="B65" s="368"/>
      <c r="C65" s="368"/>
      <c r="D65" s="368"/>
      <c r="E65" s="368"/>
      <c r="F65" s="368"/>
      <c r="G65" s="368"/>
      <c r="H65" s="368"/>
      <c r="I65" s="368"/>
      <c r="J65" s="368"/>
      <c r="K65" s="368"/>
      <c r="L65" s="368"/>
      <c r="M65" s="368"/>
      <c r="N65" s="368"/>
      <c r="O65" s="368"/>
      <c r="P65" s="368"/>
      <c r="Q65" s="368"/>
      <c r="R65" s="368"/>
      <c r="S65" s="368"/>
      <c r="T65" s="368"/>
      <c r="U65" s="368"/>
      <c r="V65" s="368"/>
      <c r="W65" s="368"/>
      <c r="X65" s="368"/>
      <c r="Y65" s="368"/>
      <c r="Z65" s="368"/>
    </row>
    <row r="66" spans="1:26" ht="18" customHeight="1" x14ac:dyDescent="0.25">
      <c r="A66" s="368"/>
      <c r="B66" s="368"/>
      <c r="C66" s="368"/>
      <c r="D66" s="368"/>
      <c r="E66" s="368"/>
      <c r="F66" s="368"/>
      <c r="G66" s="368"/>
      <c r="H66" s="368"/>
      <c r="I66" s="368"/>
      <c r="J66" s="368"/>
      <c r="K66" s="368"/>
      <c r="L66" s="368"/>
      <c r="M66" s="368"/>
      <c r="N66" s="368"/>
      <c r="O66" s="368"/>
      <c r="P66" s="368"/>
      <c r="Q66" s="368"/>
      <c r="R66" s="368"/>
      <c r="S66" s="368"/>
      <c r="T66" s="368"/>
      <c r="U66" s="368"/>
      <c r="V66" s="368"/>
      <c r="W66" s="368"/>
      <c r="X66" s="368"/>
      <c r="Y66" s="368"/>
      <c r="Z66" s="368"/>
    </row>
    <row r="67" spans="1:26" ht="18" customHeight="1" x14ac:dyDescent="0.25">
      <c r="A67" s="368"/>
      <c r="B67" s="368"/>
      <c r="C67" s="368"/>
      <c r="D67" s="368"/>
      <c r="E67" s="368"/>
      <c r="F67" s="368"/>
      <c r="G67" s="368"/>
      <c r="H67" s="368"/>
      <c r="I67" s="368"/>
      <c r="J67" s="368"/>
      <c r="K67" s="368"/>
      <c r="L67" s="368"/>
      <c r="M67" s="368"/>
      <c r="N67" s="368"/>
      <c r="O67" s="368"/>
      <c r="P67" s="368"/>
      <c r="Q67" s="368"/>
      <c r="R67" s="368"/>
      <c r="S67" s="368"/>
      <c r="T67" s="368"/>
      <c r="U67" s="368"/>
      <c r="V67" s="368"/>
      <c r="W67" s="368"/>
      <c r="X67" s="368"/>
      <c r="Y67" s="368"/>
      <c r="Z67" s="368"/>
    </row>
    <row r="68" spans="1:26" ht="18" customHeight="1" x14ac:dyDescent="0.25">
      <c r="A68" s="368"/>
      <c r="B68" s="368"/>
      <c r="C68" s="368"/>
      <c r="D68" s="368"/>
      <c r="E68" s="368"/>
      <c r="F68" s="368"/>
      <c r="G68" s="368"/>
      <c r="H68" s="368"/>
      <c r="I68" s="368"/>
      <c r="J68" s="368"/>
      <c r="K68" s="368"/>
      <c r="L68" s="368"/>
      <c r="M68" s="368"/>
      <c r="N68" s="368"/>
      <c r="O68" s="368"/>
      <c r="P68" s="368"/>
      <c r="Q68" s="368"/>
      <c r="R68" s="368"/>
      <c r="S68" s="368"/>
      <c r="T68" s="368"/>
      <c r="U68" s="368"/>
      <c r="V68" s="368"/>
      <c r="W68" s="368"/>
      <c r="X68" s="368"/>
      <c r="Y68" s="368"/>
      <c r="Z68" s="368"/>
    </row>
    <row r="69" spans="1:26" ht="18" customHeight="1" x14ac:dyDescent="0.25">
      <c r="A69" s="368"/>
      <c r="B69" s="368"/>
      <c r="C69" s="368"/>
      <c r="D69" s="368"/>
      <c r="E69" s="368"/>
      <c r="F69" s="368"/>
      <c r="G69" s="368"/>
      <c r="H69" s="368"/>
      <c r="I69" s="368"/>
      <c r="J69" s="368"/>
      <c r="K69" s="368"/>
      <c r="L69" s="368"/>
      <c r="M69" s="368"/>
      <c r="N69" s="368"/>
      <c r="O69" s="368"/>
      <c r="P69" s="368"/>
      <c r="Q69" s="368"/>
      <c r="R69" s="368"/>
      <c r="S69" s="368"/>
      <c r="T69" s="368"/>
      <c r="U69" s="368"/>
      <c r="V69" s="368"/>
      <c r="W69" s="368"/>
      <c r="X69" s="368"/>
      <c r="Y69" s="368"/>
      <c r="Z69" s="368"/>
    </row>
    <row r="70" spans="1:26" ht="18" customHeight="1" x14ac:dyDescent="0.25">
      <c r="A70" s="368"/>
      <c r="B70" s="368"/>
      <c r="C70" s="368"/>
      <c r="D70" s="368"/>
      <c r="E70" s="368"/>
      <c r="F70" s="368"/>
      <c r="G70" s="368"/>
      <c r="H70" s="368"/>
      <c r="I70" s="368"/>
      <c r="J70" s="368"/>
      <c r="K70" s="368"/>
      <c r="L70" s="368"/>
      <c r="M70" s="368"/>
      <c r="N70" s="368"/>
      <c r="O70" s="368"/>
      <c r="P70" s="368"/>
      <c r="Q70" s="368"/>
      <c r="R70" s="368"/>
      <c r="S70" s="368"/>
      <c r="T70" s="368"/>
      <c r="U70" s="368"/>
      <c r="V70" s="368"/>
      <c r="W70" s="368"/>
      <c r="X70" s="368"/>
      <c r="Y70" s="368"/>
      <c r="Z70" s="368"/>
    </row>
    <row r="71" spans="1:26" ht="18" customHeight="1" x14ac:dyDescent="0.25">
      <c r="A71" s="368"/>
      <c r="B71" s="368"/>
      <c r="C71" s="368"/>
      <c r="D71" s="368"/>
      <c r="E71" s="368"/>
      <c r="F71" s="368"/>
      <c r="G71" s="368"/>
      <c r="H71" s="368"/>
      <c r="I71" s="368"/>
      <c r="J71" s="368"/>
      <c r="K71" s="368"/>
      <c r="L71" s="368"/>
      <c r="M71" s="368"/>
      <c r="N71" s="368"/>
      <c r="O71" s="368"/>
      <c r="P71" s="368"/>
      <c r="Q71" s="368"/>
      <c r="R71" s="368"/>
      <c r="S71" s="368"/>
      <c r="T71" s="368"/>
      <c r="U71" s="368"/>
      <c r="V71" s="368"/>
      <c r="W71" s="368"/>
      <c r="X71" s="368"/>
      <c r="Y71" s="368"/>
      <c r="Z71" s="368"/>
    </row>
    <row r="72" spans="1:26" ht="18" customHeight="1" x14ac:dyDescent="0.25">
      <c r="A72" s="368"/>
      <c r="B72" s="368"/>
      <c r="C72" s="368"/>
      <c r="D72" s="368"/>
      <c r="E72" s="368"/>
      <c r="F72" s="368"/>
      <c r="G72" s="368"/>
      <c r="H72" s="368"/>
      <c r="I72" s="368"/>
      <c r="J72" s="368"/>
      <c r="K72" s="368"/>
      <c r="L72" s="368"/>
      <c r="M72" s="368"/>
      <c r="N72" s="368"/>
      <c r="O72" s="368"/>
      <c r="P72" s="368"/>
      <c r="Q72" s="368"/>
      <c r="R72" s="368"/>
      <c r="S72" s="368"/>
      <c r="T72" s="368"/>
      <c r="U72" s="368"/>
      <c r="V72" s="368"/>
      <c r="W72" s="368"/>
      <c r="X72" s="368"/>
      <c r="Y72" s="368"/>
      <c r="Z72" s="368"/>
    </row>
    <row r="73" spans="1:26" ht="18" customHeight="1" x14ac:dyDescent="0.25">
      <c r="A73" s="368"/>
      <c r="B73" s="368"/>
      <c r="C73" s="368"/>
      <c r="D73" s="368"/>
      <c r="E73" s="368"/>
      <c r="F73" s="368"/>
      <c r="G73" s="368"/>
      <c r="H73" s="368"/>
      <c r="I73" s="368"/>
      <c r="J73" s="368"/>
      <c r="K73" s="368"/>
      <c r="L73" s="368"/>
      <c r="M73" s="368"/>
      <c r="N73" s="368"/>
      <c r="O73" s="368"/>
      <c r="P73" s="368"/>
      <c r="Q73" s="368"/>
      <c r="R73" s="368"/>
      <c r="S73" s="368"/>
      <c r="T73" s="368"/>
      <c r="U73" s="368"/>
      <c r="V73" s="368"/>
      <c r="W73" s="368"/>
      <c r="X73" s="368"/>
      <c r="Y73" s="368"/>
      <c r="Z73" s="368"/>
    </row>
    <row r="74" spans="1:26" ht="18" customHeight="1" x14ac:dyDescent="0.25">
      <c r="A74" s="368"/>
      <c r="B74" s="368"/>
      <c r="C74" s="368"/>
      <c r="D74" s="368"/>
      <c r="E74" s="368"/>
      <c r="F74" s="368"/>
      <c r="G74" s="368"/>
      <c r="H74" s="368"/>
      <c r="I74" s="368"/>
      <c r="J74" s="368"/>
      <c r="K74" s="368"/>
      <c r="L74" s="368"/>
      <c r="M74" s="368"/>
      <c r="N74" s="368"/>
      <c r="O74" s="368"/>
      <c r="P74" s="368"/>
      <c r="Q74" s="368"/>
      <c r="R74" s="368"/>
      <c r="S74" s="368"/>
      <c r="T74" s="368"/>
      <c r="U74" s="368"/>
      <c r="V74" s="368"/>
      <c r="W74" s="368"/>
      <c r="X74" s="368"/>
      <c r="Y74" s="368"/>
      <c r="Z74" s="368"/>
    </row>
    <row r="75" spans="1:26" ht="18" customHeight="1" x14ac:dyDescent="0.25">
      <c r="A75" s="368"/>
      <c r="B75" s="368"/>
      <c r="C75" s="368"/>
      <c r="D75" s="368"/>
      <c r="E75" s="368"/>
      <c r="F75" s="368"/>
      <c r="G75" s="368"/>
      <c r="H75" s="368"/>
      <c r="I75" s="368"/>
      <c r="J75" s="368"/>
      <c r="K75" s="368"/>
      <c r="L75" s="368"/>
      <c r="M75" s="368"/>
      <c r="N75" s="368"/>
      <c r="O75" s="368"/>
      <c r="P75" s="368"/>
      <c r="Q75" s="368"/>
      <c r="R75" s="368"/>
      <c r="S75" s="368"/>
      <c r="T75" s="368"/>
      <c r="U75" s="368"/>
      <c r="V75" s="368"/>
      <c r="W75" s="368"/>
      <c r="X75" s="368"/>
      <c r="Y75" s="368"/>
      <c r="Z75" s="368"/>
    </row>
    <row r="76" spans="1:26" ht="18" customHeight="1" x14ac:dyDescent="0.25">
      <c r="A76" s="368"/>
      <c r="B76" s="368"/>
      <c r="C76" s="368"/>
      <c r="D76" s="368"/>
      <c r="E76" s="368"/>
      <c r="F76" s="368"/>
      <c r="G76" s="368"/>
      <c r="H76" s="368"/>
      <c r="I76" s="368"/>
      <c r="J76" s="368"/>
      <c r="K76" s="368"/>
      <c r="L76" s="368"/>
      <c r="M76" s="368"/>
      <c r="N76" s="368"/>
      <c r="O76" s="368"/>
      <c r="P76" s="368"/>
      <c r="Q76" s="368"/>
      <c r="R76" s="368"/>
      <c r="S76" s="368"/>
      <c r="T76" s="368"/>
      <c r="U76" s="368"/>
      <c r="V76" s="368"/>
      <c r="W76" s="368"/>
      <c r="X76" s="368"/>
      <c r="Y76" s="368"/>
      <c r="Z76" s="368"/>
    </row>
    <row r="77" spans="1:26" ht="18" customHeight="1" x14ac:dyDescent="0.25">
      <c r="A77" s="368"/>
      <c r="B77" s="368"/>
      <c r="C77" s="368"/>
      <c r="D77" s="368"/>
      <c r="E77" s="368"/>
      <c r="F77" s="368"/>
      <c r="G77" s="368"/>
      <c r="H77" s="368"/>
      <c r="I77" s="368"/>
      <c r="J77" s="368"/>
      <c r="K77" s="368"/>
      <c r="L77" s="368"/>
      <c r="M77" s="368"/>
      <c r="N77" s="368"/>
      <c r="O77" s="368"/>
      <c r="P77" s="368"/>
      <c r="Q77" s="368"/>
      <c r="R77" s="368"/>
      <c r="S77" s="368"/>
      <c r="T77" s="368"/>
      <c r="U77" s="368"/>
      <c r="V77" s="368"/>
      <c r="W77" s="368"/>
      <c r="X77" s="368"/>
      <c r="Y77" s="368"/>
      <c r="Z77" s="368"/>
    </row>
    <row r="78" spans="1:26" ht="18" customHeight="1" x14ac:dyDescent="0.25">
      <c r="A78" s="368"/>
      <c r="B78" s="368"/>
      <c r="C78" s="368"/>
      <c r="D78" s="368"/>
      <c r="E78" s="368"/>
      <c r="F78" s="368"/>
      <c r="G78" s="368"/>
      <c r="H78" s="368"/>
      <c r="I78" s="368"/>
      <c r="J78" s="368"/>
      <c r="K78" s="368"/>
      <c r="L78" s="368"/>
      <c r="M78" s="368"/>
      <c r="N78" s="368"/>
      <c r="O78" s="368"/>
      <c r="P78" s="368"/>
      <c r="Q78" s="368"/>
      <c r="R78" s="368"/>
      <c r="S78" s="368"/>
      <c r="T78" s="368"/>
      <c r="U78" s="368"/>
      <c r="V78" s="368"/>
      <c r="W78" s="368"/>
      <c r="X78" s="368"/>
      <c r="Y78" s="368"/>
      <c r="Z78" s="368"/>
    </row>
    <row r="79" spans="1:26" ht="18" customHeight="1" x14ac:dyDescent="0.25">
      <c r="A79" s="368"/>
      <c r="B79" s="368"/>
      <c r="C79" s="368"/>
      <c r="D79" s="368"/>
      <c r="E79" s="368"/>
      <c r="F79" s="368"/>
      <c r="G79" s="368"/>
      <c r="H79" s="368"/>
      <c r="I79" s="368"/>
      <c r="J79" s="368"/>
      <c r="K79" s="368"/>
      <c r="L79" s="368"/>
      <c r="M79" s="368"/>
      <c r="N79" s="368"/>
      <c r="O79" s="368"/>
      <c r="P79" s="368"/>
      <c r="Q79" s="368"/>
      <c r="R79" s="368"/>
      <c r="S79" s="368"/>
      <c r="T79" s="368"/>
      <c r="U79" s="368"/>
      <c r="V79" s="368"/>
      <c r="W79" s="368"/>
      <c r="X79" s="368"/>
      <c r="Y79" s="368"/>
      <c r="Z79" s="368"/>
    </row>
    <row r="80" spans="1:26" ht="18" customHeight="1" x14ac:dyDescent="0.25">
      <c r="A80" s="368"/>
      <c r="B80" s="368"/>
      <c r="C80" s="368"/>
      <c r="D80" s="368"/>
      <c r="E80" s="368"/>
      <c r="F80" s="368"/>
      <c r="G80" s="368"/>
      <c r="H80" s="368"/>
      <c r="I80" s="368"/>
      <c r="J80" s="368"/>
      <c r="K80" s="368"/>
      <c r="L80" s="368"/>
      <c r="M80" s="368"/>
      <c r="N80" s="368"/>
      <c r="O80" s="368"/>
      <c r="P80" s="368"/>
      <c r="Q80" s="368"/>
      <c r="R80" s="368"/>
      <c r="S80" s="368"/>
      <c r="T80" s="368"/>
      <c r="U80" s="368"/>
      <c r="V80" s="368"/>
      <c r="W80" s="368"/>
      <c r="X80" s="368"/>
      <c r="Y80" s="368"/>
      <c r="Z80" s="368"/>
    </row>
    <row r="81" spans="1:26" ht="18" customHeight="1" x14ac:dyDescent="0.25">
      <c r="A81" s="368"/>
      <c r="B81" s="368"/>
      <c r="C81" s="368"/>
      <c r="D81" s="368"/>
      <c r="E81" s="368"/>
      <c r="F81" s="368"/>
      <c r="G81" s="368"/>
      <c r="H81" s="368"/>
      <c r="I81" s="368"/>
      <c r="J81" s="368"/>
      <c r="K81" s="368"/>
      <c r="L81" s="368"/>
      <c r="M81" s="368"/>
      <c r="N81" s="368"/>
      <c r="O81" s="368"/>
      <c r="P81" s="368"/>
      <c r="Q81" s="368"/>
      <c r="R81" s="368"/>
      <c r="S81" s="368"/>
      <c r="T81" s="368"/>
      <c r="U81" s="368"/>
      <c r="V81" s="368"/>
      <c r="W81" s="368"/>
      <c r="X81" s="368"/>
      <c r="Y81" s="368"/>
      <c r="Z81" s="368"/>
    </row>
    <row r="82" spans="1:26" ht="18" customHeight="1" x14ac:dyDescent="0.25">
      <c r="A82" s="368"/>
      <c r="B82" s="368"/>
      <c r="C82" s="368"/>
      <c r="D82" s="368"/>
      <c r="E82" s="368"/>
      <c r="F82" s="368"/>
      <c r="G82" s="368"/>
      <c r="H82" s="368"/>
      <c r="I82" s="368"/>
      <c r="J82" s="368"/>
      <c r="K82" s="368"/>
      <c r="L82" s="368"/>
      <c r="M82" s="368"/>
      <c r="N82" s="368"/>
      <c r="O82" s="368"/>
      <c r="P82" s="368"/>
      <c r="Q82" s="368"/>
      <c r="R82" s="368"/>
      <c r="S82" s="368"/>
      <c r="T82" s="368"/>
      <c r="U82" s="368"/>
      <c r="V82" s="368"/>
      <c r="W82" s="368"/>
      <c r="X82" s="368"/>
      <c r="Y82" s="368"/>
      <c r="Z82" s="368"/>
    </row>
    <row r="83" spans="1:26" ht="18" customHeight="1" x14ac:dyDescent="0.25">
      <c r="A83" s="368"/>
      <c r="B83" s="368"/>
      <c r="C83" s="368"/>
      <c r="D83" s="368"/>
      <c r="E83" s="368"/>
      <c r="F83" s="368"/>
      <c r="G83" s="368"/>
      <c r="H83" s="368"/>
      <c r="I83" s="368"/>
      <c r="J83" s="368"/>
      <c r="K83" s="368"/>
      <c r="L83" s="368"/>
      <c r="M83" s="368"/>
      <c r="N83" s="368"/>
      <c r="O83" s="368"/>
      <c r="P83" s="368"/>
      <c r="Q83" s="368"/>
      <c r="R83" s="368"/>
      <c r="S83" s="368"/>
      <c r="T83" s="368"/>
      <c r="U83" s="368"/>
      <c r="V83" s="368"/>
      <c r="W83" s="368"/>
      <c r="X83" s="368"/>
      <c r="Y83" s="368"/>
      <c r="Z83" s="368"/>
    </row>
    <row r="84" spans="1:26" ht="18" customHeight="1" x14ac:dyDescent="0.25">
      <c r="A84" s="368"/>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row>
    <row r="85" spans="1:26" ht="18" customHeight="1" x14ac:dyDescent="0.25">
      <c r="A85" s="368"/>
      <c r="B85" s="368"/>
      <c r="C85" s="368"/>
      <c r="D85" s="368"/>
      <c r="E85" s="368"/>
      <c r="F85" s="368"/>
      <c r="G85" s="368"/>
      <c r="H85" s="368"/>
      <c r="I85" s="368"/>
      <c r="J85" s="368"/>
      <c r="K85" s="368"/>
      <c r="L85" s="368"/>
      <c r="M85" s="368"/>
      <c r="N85" s="368"/>
      <c r="O85" s="368"/>
      <c r="P85" s="368"/>
      <c r="Q85" s="368"/>
      <c r="R85" s="368"/>
      <c r="S85" s="368"/>
      <c r="T85" s="368"/>
      <c r="U85" s="368"/>
      <c r="V85" s="368"/>
      <c r="W85" s="368"/>
      <c r="X85" s="368"/>
      <c r="Y85" s="368"/>
      <c r="Z85" s="368"/>
    </row>
    <row r="86" spans="1:26" ht="18" customHeight="1" x14ac:dyDescent="0.25">
      <c r="A86" s="368"/>
      <c r="B86" s="368"/>
      <c r="C86" s="368"/>
      <c r="D86" s="368"/>
      <c r="E86" s="368"/>
      <c r="F86" s="368"/>
      <c r="G86" s="368"/>
      <c r="H86" s="368"/>
      <c r="I86" s="368"/>
      <c r="J86" s="368"/>
      <c r="K86" s="368"/>
      <c r="L86" s="368"/>
      <c r="M86" s="368"/>
      <c r="N86" s="368"/>
      <c r="O86" s="368"/>
      <c r="P86" s="368"/>
      <c r="Q86" s="368"/>
      <c r="R86" s="368"/>
      <c r="S86" s="368"/>
      <c r="T86" s="368"/>
      <c r="U86" s="368"/>
      <c r="V86" s="368"/>
      <c r="W86" s="368"/>
      <c r="X86" s="368"/>
      <c r="Y86" s="368"/>
      <c r="Z86" s="368"/>
    </row>
    <row r="87" spans="1:26" ht="18" customHeight="1" x14ac:dyDescent="0.25">
      <c r="A87" s="368"/>
      <c r="B87" s="368"/>
      <c r="C87" s="368"/>
      <c r="D87" s="368"/>
      <c r="E87" s="368"/>
      <c r="F87" s="368"/>
      <c r="G87" s="368"/>
      <c r="H87" s="368"/>
      <c r="I87" s="368"/>
      <c r="J87" s="368"/>
      <c r="K87" s="368"/>
      <c r="L87" s="368"/>
      <c r="M87" s="368"/>
      <c r="N87" s="368"/>
      <c r="O87" s="368"/>
      <c r="P87" s="368"/>
      <c r="Q87" s="368"/>
      <c r="R87" s="368"/>
      <c r="S87" s="368"/>
      <c r="T87" s="368"/>
      <c r="U87" s="368"/>
      <c r="V87" s="368"/>
      <c r="W87" s="368"/>
      <c r="X87" s="368"/>
      <c r="Y87" s="368"/>
      <c r="Z87" s="368"/>
    </row>
    <row r="88" spans="1:26" ht="18" customHeight="1" x14ac:dyDescent="0.25">
      <c r="A88" s="368"/>
      <c r="B88" s="368"/>
      <c r="C88" s="368"/>
      <c r="D88" s="368"/>
      <c r="E88" s="368"/>
      <c r="F88" s="368"/>
      <c r="G88" s="368"/>
      <c r="H88" s="368"/>
      <c r="I88" s="368"/>
      <c r="J88" s="368"/>
      <c r="K88" s="368"/>
      <c r="L88" s="368"/>
      <c r="M88" s="368"/>
      <c r="N88" s="368"/>
      <c r="O88" s="368"/>
      <c r="P88" s="368"/>
      <c r="Q88" s="368"/>
      <c r="R88" s="368"/>
      <c r="S88" s="368"/>
      <c r="T88" s="368"/>
      <c r="U88" s="368"/>
      <c r="V88" s="368"/>
      <c r="W88" s="368"/>
      <c r="X88" s="368"/>
      <c r="Y88" s="368"/>
      <c r="Z88" s="368"/>
    </row>
    <row r="89" spans="1:26" ht="18" customHeight="1" x14ac:dyDescent="0.25">
      <c r="A89" s="368"/>
      <c r="B89" s="368"/>
      <c r="C89" s="368"/>
      <c r="D89" s="368"/>
      <c r="E89" s="368"/>
      <c r="F89" s="368"/>
      <c r="G89" s="368"/>
      <c r="H89" s="368"/>
      <c r="I89" s="368"/>
      <c r="J89" s="368"/>
      <c r="K89" s="368"/>
      <c r="L89" s="368"/>
      <c r="M89" s="368"/>
      <c r="N89" s="368"/>
      <c r="O89" s="368"/>
      <c r="P89" s="368"/>
      <c r="Q89" s="368"/>
      <c r="R89" s="368"/>
      <c r="S89" s="368"/>
      <c r="T89" s="368"/>
      <c r="U89" s="368"/>
      <c r="V89" s="368"/>
      <c r="W89" s="368"/>
      <c r="X89" s="368"/>
      <c r="Y89" s="368"/>
      <c r="Z89" s="368"/>
    </row>
    <row r="90" spans="1:26" ht="18" customHeight="1" x14ac:dyDescent="0.25">
      <c r="A90" s="368"/>
      <c r="B90" s="368"/>
      <c r="C90" s="368"/>
      <c r="D90" s="368"/>
      <c r="E90" s="368"/>
      <c r="F90" s="368"/>
      <c r="G90" s="368"/>
      <c r="H90" s="368"/>
      <c r="I90" s="368"/>
      <c r="J90" s="368"/>
      <c r="K90" s="368"/>
      <c r="L90" s="368"/>
      <c r="M90" s="368"/>
      <c r="N90" s="368"/>
      <c r="O90" s="368"/>
      <c r="P90" s="368"/>
      <c r="Q90" s="368"/>
      <c r="R90" s="368"/>
      <c r="S90" s="368"/>
      <c r="T90" s="368"/>
      <c r="U90" s="368"/>
      <c r="V90" s="368"/>
      <c r="W90" s="368"/>
      <c r="X90" s="368"/>
      <c r="Y90" s="368"/>
      <c r="Z90" s="368"/>
    </row>
    <row r="91" spans="1:26" ht="18" customHeight="1" x14ac:dyDescent="0.25">
      <c r="A91" s="368"/>
      <c r="B91" s="368"/>
      <c r="C91" s="368"/>
      <c r="D91" s="368"/>
      <c r="E91" s="368"/>
      <c r="F91" s="368"/>
      <c r="G91" s="368"/>
      <c r="H91" s="368"/>
      <c r="I91" s="368"/>
      <c r="J91" s="368"/>
      <c r="K91" s="368"/>
      <c r="L91" s="368"/>
      <c r="M91" s="368"/>
      <c r="N91" s="368"/>
      <c r="O91" s="368"/>
      <c r="P91" s="368"/>
      <c r="Q91" s="368"/>
      <c r="R91" s="368"/>
      <c r="S91" s="368"/>
      <c r="T91" s="368"/>
      <c r="U91" s="368"/>
      <c r="V91" s="368"/>
      <c r="W91" s="368"/>
      <c r="X91" s="368"/>
      <c r="Y91" s="368"/>
      <c r="Z91" s="368"/>
    </row>
    <row r="92" spans="1:26" ht="18" customHeight="1" x14ac:dyDescent="0.25">
      <c r="A92" s="368"/>
      <c r="B92" s="368"/>
      <c r="C92" s="368"/>
      <c r="D92" s="368"/>
      <c r="E92" s="368"/>
      <c r="F92" s="368"/>
      <c r="G92" s="368"/>
      <c r="H92" s="368"/>
      <c r="I92" s="368"/>
      <c r="J92" s="368"/>
      <c r="K92" s="368"/>
      <c r="L92" s="368"/>
      <c r="M92" s="368"/>
      <c r="N92" s="368"/>
      <c r="O92" s="368"/>
      <c r="P92" s="368"/>
      <c r="Q92" s="368"/>
      <c r="R92" s="368"/>
      <c r="S92" s="368"/>
      <c r="T92" s="368"/>
      <c r="U92" s="368"/>
      <c r="V92" s="368"/>
      <c r="W92" s="368"/>
      <c r="X92" s="368"/>
      <c r="Y92" s="368"/>
      <c r="Z92" s="368"/>
    </row>
    <row r="93" spans="1:26" ht="18" customHeight="1" x14ac:dyDescent="0.25">
      <c r="A93" s="368"/>
      <c r="B93" s="368"/>
      <c r="C93" s="368"/>
      <c r="D93" s="368"/>
      <c r="E93" s="368"/>
      <c r="F93" s="368"/>
      <c r="G93" s="368"/>
      <c r="H93" s="368"/>
      <c r="I93" s="368"/>
      <c r="J93" s="368"/>
      <c r="K93" s="368"/>
      <c r="L93" s="368"/>
      <c r="M93" s="368"/>
      <c r="N93" s="368"/>
      <c r="O93" s="368"/>
      <c r="P93" s="368"/>
      <c r="Q93" s="368"/>
      <c r="R93" s="368"/>
      <c r="S93" s="368"/>
      <c r="T93" s="368"/>
      <c r="U93" s="368"/>
      <c r="V93" s="368"/>
      <c r="W93" s="368"/>
      <c r="X93" s="368"/>
      <c r="Y93" s="368"/>
      <c r="Z93" s="368"/>
    </row>
    <row r="94" spans="1:26" ht="18" customHeight="1" x14ac:dyDescent="0.25">
      <c r="A94" s="368"/>
      <c r="B94" s="368"/>
      <c r="C94" s="368"/>
      <c r="D94" s="368"/>
      <c r="E94" s="368"/>
      <c r="F94" s="368"/>
      <c r="G94" s="368"/>
      <c r="H94" s="368"/>
      <c r="I94" s="368"/>
      <c r="J94" s="368"/>
      <c r="K94" s="368"/>
      <c r="L94" s="368"/>
      <c r="M94" s="368"/>
      <c r="N94" s="368"/>
      <c r="O94" s="368"/>
      <c r="P94" s="368"/>
      <c r="Q94" s="368"/>
      <c r="R94" s="368"/>
      <c r="S94" s="368"/>
      <c r="T94" s="368"/>
      <c r="U94" s="368"/>
      <c r="V94" s="368"/>
      <c r="W94" s="368"/>
      <c r="X94" s="368"/>
      <c r="Y94" s="368"/>
      <c r="Z94" s="368"/>
    </row>
    <row r="95" spans="1:26" ht="18" customHeight="1" x14ac:dyDescent="0.25">
      <c r="A95" s="368"/>
      <c r="B95" s="368"/>
      <c r="C95" s="368"/>
      <c r="D95" s="368"/>
      <c r="E95" s="368"/>
      <c r="F95" s="368"/>
      <c r="G95" s="368"/>
      <c r="H95" s="368"/>
      <c r="I95" s="368"/>
      <c r="J95" s="368"/>
      <c r="K95" s="368"/>
      <c r="L95" s="368"/>
      <c r="M95" s="368"/>
      <c r="N95" s="368"/>
      <c r="O95" s="368"/>
      <c r="P95" s="368"/>
      <c r="Q95" s="368"/>
      <c r="R95" s="368"/>
      <c r="S95" s="368"/>
      <c r="T95" s="368"/>
      <c r="U95" s="368"/>
      <c r="V95" s="368"/>
      <c r="W95" s="368"/>
      <c r="X95" s="368"/>
      <c r="Y95" s="368"/>
      <c r="Z95" s="368"/>
    </row>
    <row r="96" spans="1:26" ht="18" customHeight="1" x14ac:dyDescent="0.25">
      <c r="A96" s="368"/>
      <c r="B96" s="368"/>
      <c r="C96" s="368"/>
      <c r="D96" s="368"/>
      <c r="E96" s="368"/>
      <c r="F96" s="368"/>
      <c r="G96" s="368"/>
      <c r="H96" s="368"/>
      <c r="I96" s="368"/>
      <c r="J96" s="368"/>
      <c r="K96" s="368"/>
      <c r="L96" s="368"/>
      <c r="M96" s="368"/>
      <c r="N96" s="368"/>
      <c r="O96" s="368"/>
      <c r="P96" s="368"/>
      <c r="Q96" s="368"/>
      <c r="R96" s="368"/>
      <c r="S96" s="368"/>
      <c r="T96" s="368"/>
      <c r="U96" s="368"/>
      <c r="V96" s="368"/>
      <c r="W96" s="368"/>
      <c r="X96" s="368"/>
      <c r="Y96" s="368"/>
      <c r="Z96" s="368"/>
    </row>
    <row r="97" spans="1:26" ht="18" customHeight="1" x14ac:dyDescent="0.25">
      <c r="A97" s="368"/>
      <c r="B97" s="368"/>
      <c r="C97" s="368"/>
      <c r="D97" s="368"/>
      <c r="E97" s="368"/>
      <c r="F97" s="368"/>
      <c r="G97" s="368"/>
      <c r="H97" s="368"/>
      <c r="I97" s="368"/>
      <c r="J97" s="368"/>
      <c r="K97" s="368"/>
      <c r="L97" s="368"/>
      <c r="M97" s="368"/>
      <c r="N97" s="368"/>
      <c r="O97" s="368"/>
      <c r="P97" s="368"/>
      <c r="Q97" s="368"/>
      <c r="R97" s="368"/>
      <c r="S97" s="368"/>
      <c r="T97" s="368"/>
      <c r="U97" s="368"/>
      <c r="V97" s="368"/>
      <c r="W97" s="368"/>
      <c r="X97" s="368"/>
      <c r="Y97" s="368"/>
      <c r="Z97" s="368"/>
    </row>
    <row r="98" spans="1:26" ht="18" customHeight="1" x14ac:dyDescent="0.25">
      <c r="A98" s="368"/>
      <c r="B98" s="368"/>
      <c r="C98" s="368"/>
      <c r="D98" s="368"/>
      <c r="E98" s="368"/>
      <c r="F98" s="368"/>
      <c r="G98" s="368"/>
      <c r="H98" s="368"/>
      <c r="I98" s="368"/>
      <c r="J98" s="368"/>
      <c r="K98" s="368"/>
      <c r="L98" s="368"/>
      <c r="M98" s="368"/>
      <c r="N98" s="368"/>
      <c r="O98" s="368"/>
      <c r="P98" s="368"/>
      <c r="Q98" s="368"/>
      <c r="R98" s="368"/>
      <c r="S98" s="368"/>
      <c r="T98" s="368"/>
      <c r="U98" s="368"/>
      <c r="V98" s="368"/>
      <c r="W98" s="368"/>
      <c r="X98" s="368"/>
      <c r="Y98" s="368"/>
      <c r="Z98" s="368"/>
    </row>
    <row r="99" spans="1:26" ht="18" customHeight="1" x14ac:dyDescent="0.25">
      <c r="A99" s="368"/>
      <c r="B99" s="368"/>
      <c r="C99" s="368"/>
      <c r="D99" s="368"/>
      <c r="E99" s="368"/>
      <c r="F99" s="368"/>
      <c r="G99" s="368"/>
      <c r="H99" s="368"/>
      <c r="I99" s="368"/>
      <c r="J99" s="368"/>
      <c r="K99" s="368"/>
      <c r="L99" s="368"/>
      <c r="M99" s="368"/>
      <c r="N99" s="368"/>
      <c r="O99" s="368"/>
      <c r="P99" s="368"/>
      <c r="Q99" s="368"/>
      <c r="R99" s="368"/>
      <c r="S99" s="368"/>
      <c r="T99" s="368"/>
      <c r="U99" s="368"/>
      <c r="V99" s="368"/>
      <c r="W99" s="368"/>
      <c r="X99" s="368"/>
      <c r="Y99" s="368"/>
      <c r="Z99" s="368"/>
    </row>
    <row r="100" spans="1:26" ht="18" customHeight="1" x14ac:dyDescent="0.25">
      <c r="A100" s="368"/>
      <c r="B100" s="368"/>
      <c r="C100" s="368"/>
      <c r="D100" s="368"/>
      <c r="E100" s="368"/>
      <c r="F100" s="368"/>
      <c r="G100" s="368"/>
      <c r="H100" s="368"/>
      <c r="I100" s="368"/>
      <c r="J100" s="368"/>
      <c r="K100" s="368"/>
      <c r="L100" s="368"/>
      <c r="M100" s="368"/>
      <c r="N100" s="368"/>
      <c r="O100" s="368"/>
      <c r="P100" s="368"/>
      <c r="Q100" s="368"/>
      <c r="R100" s="368"/>
      <c r="S100" s="368"/>
      <c r="T100" s="368"/>
      <c r="U100" s="368"/>
      <c r="V100" s="368"/>
      <c r="W100" s="368"/>
      <c r="X100" s="368"/>
      <c r="Y100" s="368"/>
      <c r="Z100" s="368"/>
    </row>
    <row r="101" spans="1:26" ht="18" customHeight="1" x14ac:dyDescent="0.25">
      <c r="A101" s="368"/>
      <c r="B101" s="368"/>
      <c r="C101" s="368"/>
      <c r="D101" s="368"/>
      <c r="E101" s="368"/>
      <c r="F101" s="368"/>
      <c r="G101" s="368"/>
      <c r="H101" s="368"/>
      <c r="I101" s="368"/>
      <c r="J101" s="368"/>
      <c r="K101" s="368"/>
      <c r="L101" s="368"/>
      <c r="M101" s="368"/>
      <c r="N101" s="368"/>
      <c r="O101" s="368"/>
      <c r="P101" s="368"/>
      <c r="Q101" s="368"/>
      <c r="R101" s="368"/>
      <c r="S101" s="368"/>
      <c r="T101" s="368"/>
      <c r="U101" s="368"/>
      <c r="V101" s="368"/>
      <c r="W101" s="368"/>
      <c r="X101" s="368"/>
      <c r="Y101" s="368"/>
      <c r="Z101" s="368"/>
    </row>
    <row r="102" spans="1:26" ht="18" customHeight="1" x14ac:dyDescent="0.25">
      <c r="A102" s="368"/>
      <c r="B102" s="368"/>
      <c r="C102" s="368"/>
      <c r="D102" s="368"/>
      <c r="E102" s="368"/>
      <c r="F102" s="368"/>
      <c r="G102" s="368"/>
      <c r="H102" s="368"/>
      <c r="I102" s="368"/>
      <c r="J102" s="368"/>
      <c r="K102" s="368"/>
      <c r="L102" s="368"/>
      <c r="M102" s="368"/>
      <c r="N102" s="368"/>
      <c r="O102" s="368"/>
      <c r="P102" s="368"/>
      <c r="Q102" s="368"/>
      <c r="R102" s="368"/>
      <c r="S102" s="368"/>
      <c r="T102" s="368"/>
      <c r="U102" s="368"/>
      <c r="V102" s="368"/>
      <c r="W102" s="368"/>
      <c r="X102" s="368"/>
      <c r="Y102" s="368"/>
      <c r="Z102" s="368"/>
    </row>
    <row r="103" spans="1:26" ht="18" customHeight="1" x14ac:dyDescent="0.25">
      <c r="A103" s="368"/>
      <c r="B103" s="368"/>
      <c r="C103" s="368"/>
      <c r="D103" s="368"/>
      <c r="E103" s="368"/>
      <c r="F103" s="368"/>
      <c r="G103" s="368"/>
      <c r="H103" s="368"/>
      <c r="I103" s="368"/>
      <c r="J103" s="368"/>
      <c r="K103" s="368"/>
      <c r="L103" s="368"/>
      <c r="M103" s="368"/>
      <c r="N103" s="368"/>
      <c r="O103" s="368"/>
      <c r="P103" s="368"/>
      <c r="Q103" s="368"/>
      <c r="R103" s="368"/>
      <c r="S103" s="368"/>
      <c r="T103" s="368"/>
      <c r="U103" s="368"/>
      <c r="V103" s="368"/>
      <c r="W103" s="368"/>
      <c r="X103" s="368"/>
      <c r="Y103" s="368"/>
      <c r="Z103" s="368"/>
    </row>
    <row r="104" spans="1:26" ht="18" customHeight="1" x14ac:dyDescent="0.25">
      <c r="A104" s="368"/>
      <c r="B104" s="368"/>
      <c r="C104" s="368"/>
      <c r="D104" s="368"/>
      <c r="E104" s="368"/>
      <c r="F104" s="368"/>
      <c r="G104" s="368"/>
      <c r="H104" s="368"/>
      <c r="I104" s="368"/>
      <c r="J104" s="368"/>
      <c r="K104" s="368"/>
      <c r="L104" s="368"/>
      <c r="M104" s="368"/>
      <c r="N104" s="368"/>
      <c r="O104" s="368"/>
      <c r="P104" s="368"/>
      <c r="Q104" s="368"/>
      <c r="R104" s="368"/>
      <c r="S104" s="368"/>
      <c r="T104" s="368"/>
      <c r="U104" s="368"/>
      <c r="V104" s="368"/>
      <c r="W104" s="368"/>
      <c r="X104" s="368"/>
      <c r="Y104" s="368"/>
      <c r="Z104" s="368"/>
    </row>
    <row r="105" spans="1:26" ht="18" customHeight="1" x14ac:dyDescent="0.25">
      <c r="A105" s="368"/>
      <c r="B105" s="368"/>
      <c r="C105" s="368"/>
      <c r="D105" s="368"/>
      <c r="E105" s="368"/>
      <c r="F105" s="368"/>
      <c r="G105" s="368"/>
      <c r="H105" s="368"/>
      <c r="I105" s="368"/>
      <c r="J105" s="368"/>
      <c r="K105" s="368"/>
      <c r="L105" s="368"/>
      <c r="M105" s="368"/>
      <c r="N105" s="368"/>
      <c r="O105" s="368"/>
      <c r="P105" s="368"/>
      <c r="Q105" s="368"/>
      <c r="R105" s="368"/>
      <c r="S105" s="368"/>
      <c r="T105" s="368"/>
      <c r="U105" s="368"/>
      <c r="V105" s="368"/>
      <c r="W105" s="368"/>
      <c r="X105" s="368"/>
      <c r="Y105" s="368"/>
      <c r="Z105" s="368"/>
    </row>
    <row r="106" spans="1:26" ht="18" customHeight="1" x14ac:dyDescent="0.25">
      <c r="A106" s="368"/>
      <c r="B106" s="368"/>
      <c r="C106" s="368"/>
      <c r="D106" s="368"/>
      <c r="E106" s="368"/>
      <c r="F106" s="368"/>
      <c r="G106" s="368"/>
      <c r="H106" s="368"/>
      <c r="I106" s="368"/>
      <c r="J106" s="368"/>
      <c r="K106" s="368"/>
      <c r="L106" s="368"/>
      <c r="M106" s="368"/>
      <c r="N106" s="368"/>
      <c r="O106" s="368"/>
      <c r="P106" s="368"/>
      <c r="Q106" s="368"/>
      <c r="R106" s="368"/>
      <c r="S106" s="368"/>
      <c r="T106" s="368"/>
      <c r="U106" s="368"/>
      <c r="V106" s="368"/>
      <c r="W106" s="368"/>
      <c r="X106" s="368"/>
      <c r="Y106" s="368"/>
      <c r="Z106" s="368"/>
    </row>
    <row r="107" spans="1:26" ht="18" customHeight="1" x14ac:dyDescent="0.25">
      <c r="A107" s="368"/>
      <c r="B107" s="368"/>
      <c r="C107" s="368"/>
      <c r="D107" s="368"/>
      <c r="E107" s="368"/>
      <c r="F107" s="368"/>
      <c r="G107" s="368"/>
      <c r="H107" s="368"/>
      <c r="I107" s="368"/>
      <c r="J107" s="368"/>
      <c r="K107" s="368"/>
      <c r="L107" s="368"/>
      <c r="M107" s="368"/>
      <c r="N107" s="368"/>
      <c r="O107" s="368"/>
      <c r="P107" s="368"/>
      <c r="Q107" s="368"/>
      <c r="R107" s="368"/>
      <c r="S107" s="368"/>
      <c r="T107" s="368"/>
      <c r="U107" s="368"/>
      <c r="V107" s="368"/>
      <c r="W107" s="368"/>
      <c r="X107" s="368"/>
      <c r="Y107" s="368"/>
      <c r="Z107" s="368"/>
    </row>
    <row r="108" spans="1:26" ht="18" customHeight="1" x14ac:dyDescent="0.25">
      <c r="A108" s="368"/>
      <c r="B108" s="368"/>
      <c r="C108" s="368"/>
      <c r="D108" s="368"/>
      <c r="E108" s="368"/>
      <c r="F108" s="368"/>
      <c r="G108" s="368"/>
      <c r="H108" s="368"/>
      <c r="I108" s="368"/>
      <c r="J108" s="368"/>
      <c r="K108" s="368"/>
      <c r="L108" s="368"/>
      <c r="M108" s="368"/>
      <c r="N108" s="368"/>
      <c r="O108" s="368"/>
      <c r="P108" s="368"/>
      <c r="Q108" s="368"/>
      <c r="R108" s="368"/>
      <c r="S108" s="368"/>
      <c r="T108" s="368"/>
      <c r="U108" s="368"/>
      <c r="V108" s="368"/>
      <c r="W108" s="368"/>
      <c r="X108" s="368"/>
      <c r="Y108" s="368"/>
      <c r="Z108" s="368"/>
    </row>
    <row r="109" spans="1:26" ht="18" customHeight="1" x14ac:dyDescent="0.25">
      <c r="A109" s="368"/>
      <c r="B109" s="368"/>
      <c r="C109" s="368"/>
      <c r="D109" s="368"/>
      <c r="E109" s="368"/>
      <c r="F109" s="368"/>
      <c r="G109" s="368"/>
      <c r="H109" s="368"/>
      <c r="I109" s="368"/>
      <c r="J109" s="368"/>
      <c r="K109" s="368"/>
      <c r="L109" s="368"/>
      <c r="M109" s="368"/>
      <c r="N109" s="368"/>
      <c r="O109" s="368"/>
      <c r="P109" s="368"/>
      <c r="Q109" s="368"/>
      <c r="R109" s="368"/>
      <c r="S109" s="368"/>
      <c r="T109" s="368"/>
      <c r="U109" s="368"/>
      <c r="V109" s="368"/>
      <c r="W109" s="368"/>
      <c r="X109" s="368"/>
      <c r="Y109" s="368"/>
      <c r="Z109" s="368"/>
    </row>
    <row r="110" spans="1:26" ht="18" customHeight="1" x14ac:dyDescent="0.25">
      <c r="A110" s="368"/>
      <c r="B110" s="368"/>
      <c r="C110" s="368"/>
      <c r="D110" s="368"/>
      <c r="E110" s="368"/>
      <c r="F110" s="368"/>
      <c r="G110" s="368"/>
      <c r="H110" s="368"/>
      <c r="I110" s="368"/>
      <c r="J110" s="368"/>
      <c r="K110" s="368"/>
      <c r="L110" s="368"/>
      <c r="M110" s="368"/>
      <c r="N110" s="368"/>
      <c r="O110" s="368"/>
      <c r="P110" s="368"/>
      <c r="Q110" s="368"/>
      <c r="R110" s="368"/>
      <c r="S110" s="368"/>
      <c r="T110" s="368"/>
      <c r="U110" s="368"/>
      <c r="V110" s="368"/>
      <c r="W110" s="368"/>
      <c r="X110" s="368"/>
      <c r="Y110" s="368"/>
      <c r="Z110" s="368"/>
    </row>
    <row r="111" spans="1:26" ht="18" customHeight="1" x14ac:dyDescent="0.25">
      <c r="A111" s="368"/>
      <c r="B111" s="368"/>
      <c r="C111" s="368"/>
      <c r="D111" s="368"/>
      <c r="E111" s="368"/>
      <c r="F111" s="368"/>
      <c r="G111" s="368"/>
      <c r="H111" s="368"/>
      <c r="I111" s="368"/>
      <c r="J111" s="368"/>
      <c r="K111" s="368"/>
      <c r="L111" s="368"/>
      <c r="M111" s="368"/>
      <c r="N111" s="368"/>
      <c r="O111" s="368"/>
      <c r="P111" s="368"/>
      <c r="Q111" s="368"/>
      <c r="R111" s="368"/>
      <c r="S111" s="368"/>
      <c r="T111" s="368"/>
      <c r="U111" s="368"/>
      <c r="V111" s="368"/>
      <c r="W111" s="368"/>
      <c r="X111" s="368"/>
      <c r="Y111" s="368"/>
      <c r="Z111" s="368"/>
    </row>
    <row r="112" spans="1:26" ht="18" customHeight="1" x14ac:dyDescent="0.25">
      <c r="A112" s="368"/>
      <c r="B112" s="368"/>
      <c r="C112" s="368"/>
      <c r="D112" s="368"/>
      <c r="E112" s="368"/>
      <c r="F112" s="368"/>
      <c r="G112" s="368"/>
      <c r="H112" s="368"/>
      <c r="I112" s="368"/>
      <c r="J112" s="368"/>
      <c r="K112" s="368"/>
      <c r="L112" s="368"/>
      <c r="M112" s="368"/>
      <c r="N112" s="368"/>
      <c r="O112" s="368"/>
      <c r="P112" s="368"/>
      <c r="Q112" s="368"/>
      <c r="R112" s="368"/>
      <c r="S112" s="368"/>
      <c r="T112" s="368"/>
      <c r="U112" s="368"/>
      <c r="V112" s="368"/>
      <c r="W112" s="368"/>
      <c r="X112" s="368"/>
      <c r="Y112" s="368"/>
      <c r="Z112" s="368"/>
    </row>
    <row r="113" spans="1:26" ht="18" customHeight="1" x14ac:dyDescent="0.25">
      <c r="A113" s="368"/>
      <c r="B113" s="368"/>
      <c r="C113" s="368"/>
      <c r="D113" s="368"/>
      <c r="E113" s="368"/>
      <c r="F113" s="368"/>
      <c r="G113" s="368"/>
      <c r="H113" s="368"/>
      <c r="I113" s="368"/>
      <c r="J113" s="368"/>
      <c r="K113" s="368"/>
      <c r="L113" s="368"/>
      <c r="M113" s="368"/>
      <c r="N113" s="368"/>
      <c r="O113" s="368"/>
      <c r="P113" s="368"/>
      <c r="Q113" s="368"/>
      <c r="R113" s="368"/>
      <c r="S113" s="368"/>
      <c r="T113" s="368"/>
      <c r="U113" s="368"/>
      <c r="V113" s="368"/>
      <c r="W113" s="368"/>
      <c r="X113" s="368"/>
      <c r="Y113" s="368"/>
      <c r="Z113" s="368"/>
    </row>
    <row r="114" spans="1:26" ht="18" customHeight="1" x14ac:dyDescent="0.25">
      <c r="A114" s="368"/>
      <c r="B114" s="368"/>
      <c r="C114" s="368"/>
      <c r="D114" s="368"/>
      <c r="E114" s="368"/>
      <c r="F114" s="368"/>
      <c r="G114" s="368"/>
      <c r="H114" s="368"/>
      <c r="I114" s="368"/>
      <c r="J114" s="368"/>
      <c r="K114" s="368"/>
      <c r="L114" s="368"/>
      <c r="M114" s="368"/>
      <c r="N114" s="368"/>
      <c r="O114" s="368"/>
      <c r="P114" s="368"/>
      <c r="Q114" s="368"/>
      <c r="R114" s="368"/>
      <c r="S114" s="368"/>
      <c r="T114" s="368"/>
      <c r="U114" s="368"/>
      <c r="V114" s="368"/>
      <c r="W114" s="368"/>
      <c r="X114" s="368"/>
      <c r="Y114" s="368"/>
      <c r="Z114" s="368"/>
    </row>
    <row r="115" spans="1:26" ht="18" customHeight="1" x14ac:dyDescent="0.25">
      <c r="A115" s="368"/>
      <c r="B115" s="368"/>
      <c r="C115" s="368"/>
      <c r="D115" s="368"/>
      <c r="E115" s="368"/>
      <c r="F115" s="368"/>
      <c r="G115" s="368"/>
      <c r="H115" s="368"/>
      <c r="I115" s="368"/>
      <c r="J115" s="368"/>
      <c r="K115" s="368"/>
      <c r="L115" s="368"/>
      <c r="M115" s="368"/>
      <c r="N115" s="368"/>
      <c r="O115" s="368"/>
      <c r="P115" s="368"/>
      <c r="Q115" s="368"/>
      <c r="R115" s="368"/>
      <c r="S115" s="368"/>
      <c r="T115" s="368"/>
      <c r="U115" s="368"/>
      <c r="V115" s="368"/>
      <c r="W115" s="368"/>
      <c r="X115" s="368"/>
      <c r="Y115" s="368"/>
      <c r="Z115" s="368"/>
    </row>
    <row r="116" spans="1:26" ht="18" customHeight="1" x14ac:dyDescent="0.25">
      <c r="A116" s="368"/>
      <c r="B116" s="368"/>
      <c r="C116" s="368"/>
      <c r="D116" s="368"/>
      <c r="E116" s="368"/>
      <c r="F116" s="368"/>
      <c r="G116" s="368"/>
      <c r="H116" s="368"/>
      <c r="I116" s="368"/>
      <c r="J116" s="368"/>
      <c r="K116" s="368"/>
      <c r="L116" s="368"/>
      <c r="M116" s="368"/>
      <c r="N116" s="368"/>
      <c r="O116" s="368"/>
      <c r="P116" s="368"/>
      <c r="Q116" s="368"/>
      <c r="R116" s="368"/>
      <c r="S116" s="368"/>
      <c r="T116" s="368"/>
      <c r="U116" s="368"/>
      <c r="V116" s="368"/>
      <c r="W116" s="368"/>
      <c r="X116" s="368"/>
      <c r="Y116" s="368"/>
      <c r="Z116" s="368"/>
    </row>
    <row r="117" spans="1:26" ht="18" customHeight="1" x14ac:dyDescent="0.25">
      <c r="A117" s="368"/>
      <c r="B117" s="368"/>
      <c r="C117" s="368"/>
      <c r="D117" s="368"/>
      <c r="E117" s="368"/>
      <c r="F117" s="368"/>
      <c r="G117" s="368"/>
      <c r="H117" s="368"/>
      <c r="I117" s="368"/>
      <c r="J117" s="368"/>
      <c r="K117" s="368"/>
      <c r="L117" s="368"/>
      <c r="M117" s="368"/>
      <c r="N117" s="368"/>
      <c r="O117" s="368"/>
      <c r="P117" s="368"/>
      <c r="Q117" s="368"/>
      <c r="R117" s="368"/>
      <c r="S117" s="368"/>
      <c r="T117" s="368"/>
      <c r="U117" s="368"/>
      <c r="V117" s="368"/>
      <c r="W117" s="368"/>
      <c r="X117" s="368"/>
      <c r="Y117" s="368"/>
      <c r="Z117" s="368"/>
    </row>
    <row r="118" spans="1:26" ht="18" customHeight="1" x14ac:dyDescent="0.25">
      <c r="A118" s="368"/>
      <c r="B118" s="368"/>
      <c r="C118" s="368"/>
      <c r="D118" s="368"/>
      <c r="E118" s="368"/>
      <c r="F118" s="368"/>
      <c r="G118" s="368"/>
      <c r="H118" s="368"/>
      <c r="I118" s="368"/>
      <c r="J118" s="368"/>
      <c r="K118" s="368"/>
      <c r="L118" s="368"/>
      <c r="M118" s="368"/>
      <c r="N118" s="368"/>
      <c r="O118" s="368"/>
      <c r="P118" s="368"/>
      <c r="Q118" s="368"/>
      <c r="R118" s="368"/>
      <c r="S118" s="368"/>
      <c r="T118" s="368"/>
      <c r="U118" s="368"/>
      <c r="V118" s="368"/>
      <c r="W118" s="368"/>
      <c r="X118" s="368"/>
      <c r="Y118" s="368"/>
      <c r="Z118" s="368"/>
    </row>
    <row r="119" spans="1:26" ht="18" customHeight="1" x14ac:dyDescent="0.25">
      <c r="A119" s="368"/>
      <c r="B119" s="368"/>
      <c r="C119" s="368"/>
      <c r="D119" s="368"/>
      <c r="E119" s="368"/>
      <c r="F119" s="368"/>
      <c r="G119" s="368"/>
      <c r="H119" s="368"/>
      <c r="I119" s="368"/>
      <c r="J119" s="368"/>
      <c r="K119" s="368"/>
      <c r="L119" s="368"/>
      <c r="M119" s="368"/>
      <c r="N119" s="368"/>
      <c r="O119" s="368"/>
      <c r="P119" s="368"/>
      <c r="Q119" s="368"/>
      <c r="R119" s="368"/>
      <c r="S119" s="368"/>
      <c r="T119" s="368"/>
      <c r="U119" s="368"/>
      <c r="V119" s="368"/>
      <c r="W119" s="368"/>
      <c r="X119" s="368"/>
      <c r="Y119" s="368"/>
      <c r="Z119" s="368"/>
    </row>
    <row r="120" spans="1:26" ht="18" customHeight="1" x14ac:dyDescent="0.25">
      <c r="A120" s="368"/>
      <c r="B120" s="368"/>
      <c r="C120" s="368"/>
      <c r="D120" s="368"/>
      <c r="E120" s="368"/>
      <c r="F120" s="368"/>
      <c r="G120" s="368"/>
      <c r="H120" s="368"/>
      <c r="I120" s="368"/>
      <c r="J120" s="368"/>
      <c r="K120" s="368"/>
      <c r="L120" s="368"/>
      <c r="M120" s="368"/>
      <c r="N120" s="368"/>
      <c r="O120" s="368"/>
      <c r="P120" s="368"/>
      <c r="Q120" s="368"/>
      <c r="R120" s="368"/>
      <c r="S120" s="368"/>
      <c r="T120" s="368"/>
      <c r="U120" s="368"/>
      <c r="V120" s="368"/>
      <c r="W120" s="368"/>
      <c r="X120" s="368"/>
      <c r="Y120" s="368"/>
      <c r="Z120" s="368"/>
    </row>
    <row r="121" spans="1:26" ht="18" customHeight="1" x14ac:dyDescent="0.25">
      <c r="A121" s="368"/>
      <c r="B121" s="368"/>
      <c r="C121" s="368"/>
      <c r="D121" s="368"/>
      <c r="E121" s="368"/>
      <c r="F121" s="368"/>
      <c r="G121" s="368"/>
      <c r="H121" s="368"/>
      <c r="I121" s="368"/>
      <c r="J121" s="368"/>
      <c r="K121" s="368"/>
      <c r="L121" s="368"/>
      <c r="M121" s="368"/>
      <c r="N121" s="368"/>
      <c r="O121" s="368"/>
      <c r="P121" s="368"/>
      <c r="Q121" s="368"/>
      <c r="R121" s="368"/>
      <c r="S121" s="368"/>
      <c r="T121" s="368"/>
      <c r="U121" s="368"/>
      <c r="V121" s="368"/>
      <c r="W121" s="368"/>
      <c r="X121" s="368"/>
      <c r="Y121" s="368"/>
      <c r="Z121" s="368"/>
    </row>
    <row r="122" spans="1:26" ht="18" customHeight="1" x14ac:dyDescent="0.25">
      <c r="A122" s="368"/>
      <c r="B122" s="368"/>
      <c r="C122" s="368"/>
      <c r="D122" s="368"/>
      <c r="E122" s="368"/>
      <c r="F122" s="368"/>
      <c r="G122" s="368"/>
      <c r="H122" s="368"/>
      <c r="I122" s="368"/>
      <c r="J122" s="368"/>
      <c r="K122" s="368"/>
      <c r="L122" s="368"/>
      <c r="M122" s="368"/>
      <c r="N122" s="368"/>
      <c r="O122" s="368"/>
      <c r="P122" s="368"/>
      <c r="Q122" s="368"/>
      <c r="R122" s="368"/>
      <c r="S122" s="368"/>
      <c r="T122" s="368"/>
      <c r="U122" s="368"/>
      <c r="V122" s="368"/>
      <c r="W122" s="368"/>
      <c r="X122" s="368"/>
      <c r="Y122" s="368"/>
      <c r="Z122" s="368"/>
    </row>
    <row r="123" spans="1:26" ht="18" customHeight="1" x14ac:dyDescent="0.25">
      <c r="A123" s="368"/>
      <c r="B123" s="368"/>
      <c r="C123" s="368"/>
      <c r="D123" s="368"/>
      <c r="E123" s="368"/>
      <c r="F123" s="368"/>
      <c r="G123" s="368"/>
      <c r="H123" s="368"/>
      <c r="I123" s="368"/>
      <c r="J123" s="368"/>
      <c r="K123" s="368"/>
      <c r="L123" s="368"/>
      <c r="M123" s="368"/>
      <c r="N123" s="368"/>
      <c r="O123" s="368"/>
      <c r="P123" s="368"/>
      <c r="Q123" s="368"/>
      <c r="R123" s="368"/>
      <c r="S123" s="368"/>
      <c r="T123" s="368"/>
      <c r="U123" s="368"/>
      <c r="V123" s="368"/>
      <c r="W123" s="368"/>
      <c r="X123" s="368"/>
      <c r="Y123" s="368"/>
      <c r="Z123" s="368"/>
    </row>
    <row r="124" spans="1:26" ht="18" customHeight="1" x14ac:dyDescent="0.25">
      <c r="A124" s="368"/>
      <c r="B124" s="368"/>
      <c r="C124" s="368"/>
      <c r="D124" s="368"/>
      <c r="E124" s="368"/>
      <c r="F124" s="368"/>
      <c r="G124" s="368"/>
      <c r="H124" s="368"/>
      <c r="I124" s="368"/>
      <c r="J124" s="368"/>
      <c r="K124" s="368"/>
      <c r="L124" s="368"/>
      <c r="M124" s="368"/>
      <c r="N124" s="368"/>
      <c r="O124" s="368"/>
      <c r="P124" s="368"/>
      <c r="Q124" s="368"/>
      <c r="R124" s="368"/>
      <c r="S124" s="368"/>
      <c r="T124" s="368"/>
      <c r="U124" s="368"/>
      <c r="V124" s="368"/>
      <c r="W124" s="368"/>
      <c r="X124" s="368"/>
      <c r="Y124" s="368"/>
      <c r="Z124" s="368"/>
    </row>
    <row r="125" spans="1:26" ht="18" customHeight="1" x14ac:dyDescent="0.25">
      <c r="A125" s="368"/>
      <c r="B125" s="368"/>
      <c r="C125" s="368"/>
      <c r="D125" s="368"/>
      <c r="E125" s="368"/>
      <c r="F125" s="368"/>
      <c r="G125" s="368"/>
      <c r="H125" s="368"/>
      <c r="I125" s="368"/>
      <c r="J125" s="368"/>
      <c r="K125" s="368"/>
      <c r="L125" s="368"/>
      <c r="M125" s="368"/>
      <c r="N125" s="368"/>
      <c r="O125" s="368"/>
      <c r="P125" s="368"/>
      <c r="Q125" s="368"/>
      <c r="R125" s="368"/>
      <c r="S125" s="368"/>
      <c r="T125" s="368"/>
      <c r="U125" s="368"/>
      <c r="V125" s="368"/>
      <c r="W125" s="368"/>
      <c r="X125" s="368"/>
      <c r="Y125" s="368"/>
      <c r="Z125" s="368"/>
    </row>
    <row r="126" spans="1:26" ht="18" customHeight="1" x14ac:dyDescent="0.25">
      <c r="A126" s="368"/>
      <c r="B126" s="368"/>
      <c r="C126" s="368"/>
      <c r="D126" s="368"/>
      <c r="E126" s="368"/>
      <c r="F126" s="368"/>
      <c r="G126" s="368"/>
      <c r="H126" s="368"/>
      <c r="I126" s="368"/>
      <c r="J126" s="368"/>
      <c r="K126" s="368"/>
      <c r="L126" s="368"/>
      <c r="M126" s="368"/>
      <c r="N126" s="368"/>
      <c r="O126" s="368"/>
      <c r="P126" s="368"/>
      <c r="Q126" s="368"/>
      <c r="R126" s="368"/>
      <c r="S126" s="368"/>
      <c r="T126" s="368"/>
      <c r="U126" s="368"/>
      <c r="V126" s="368"/>
      <c r="W126" s="368"/>
      <c r="X126" s="368"/>
      <c r="Y126" s="368"/>
      <c r="Z126" s="368"/>
    </row>
    <row r="127" spans="1:26" ht="18" customHeight="1" x14ac:dyDescent="0.25">
      <c r="A127" s="368"/>
      <c r="B127" s="368"/>
      <c r="C127" s="368"/>
      <c r="D127" s="368"/>
      <c r="E127" s="368"/>
      <c r="F127" s="368"/>
      <c r="G127" s="368"/>
      <c r="H127" s="368"/>
      <c r="I127" s="368"/>
      <c r="J127" s="368"/>
      <c r="K127" s="368"/>
      <c r="L127" s="368"/>
      <c r="M127" s="368"/>
      <c r="N127" s="368"/>
      <c r="O127" s="368"/>
      <c r="P127" s="368"/>
      <c r="Q127" s="368"/>
      <c r="R127" s="368"/>
      <c r="S127" s="368"/>
      <c r="T127" s="368"/>
      <c r="U127" s="368"/>
      <c r="V127" s="368"/>
      <c r="W127" s="368"/>
      <c r="X127" s="368"/>
      <c r="Y127" s="368"/>
      <c r="Z127" s="368"/>
    </row>
    <row r="128" spans="1:26" ht="18" customHeight="1" x14ac:dyDescent="0.25">
      <c r="A128" s="368"/>
      <c r="B128" s="368"/>
      <c r="C128" s="368"/>
      <c r="D128" s="368"/>
      <c r="E128" s="368"/>
      <c r="F128" s="368"/>
      <c r="G128" s="368"/>
      <c r="H128" s="368"/>
      <c r="I128" s="368"/>
      <c r="J128" s="368"/>
      <c r="K128" s="368"/>
      <c r="L128" s="368"/>
      <c r="M128" s="368"/>
      <c r="N128" s="368"/>
      <c r="O128" s="368"/>
      <c r="P128" s="368"/>
      <c r="Q128" s="368"/>
      <c r="R128" s="368"/>
      <c r="S128" s="368"/>
      <c r="T128" s="368"/>
      <c r="U128" s="368"/>
      <c r="V128" s="368"/>
      <c r="W128" s="368"/>
      <c r="X128" s="368"/>
      <c r="Y128" s="368"/>
      <c r="Z128" s="368"/>
    </row>
    <row r="129" spans="1:26" ht="18" customHeight="1" x14ac:dyDescent="0.25">
      <c r="A129" s="368"/>
      <c r="B129" s="368"/>
      <c r="C129" s="368"/>
      <c r="D129" s="368"/>
      <c r="E129" s="368"/>
      <c r="F129" s="368"/>
      <c r="G129" s="368"/>
      <c r="H129" s="368"/>
      <c r="I129" s="368"/>
      <c r="J129" s="368"/>
      <c r="K129" s="368"/>
      <c r="L129" s="368"/>
      <c r="M129" s="368"/>
      <c r="N129" s="368"/>
      <c r="O129" s="368"/>
      <c r="P129" s="368"/>
      <c r="Q129" s="368"/>
      <c r="R129" s="368"/>
      <c r="S129" s="368"/>
      <c r="T129" s="368"/>
      <c r="U129" s="368"/>
      <c r="V129" s="368"/>
      <c r="W129" s="368"/>
      <c r="X129" s="368"/>
      <c r="Y129" s="368"/>
      <c r="Z129" s="368"/>
    </row>
    <row r="130" spans="1:26" ht="18" customHeight="1" x14ac:dyDescent="0.25">
      <c r="A130" s="368"/>
      <c r="B130" s="368"/>
      <c r="C130" s="368"/>
      <c r="D130" s="368"/>
      <c r="E130" s="368"/>
      <c r="F130" s="368"/>
      <c r="G130" s="368"/>
      <c r="H130" s="368"/>
      <c r="I130" s="368"/>
      <c r="J130" s="368"/>
      <c r="K130" s="368"/>
      <c r="L130" s="368"/>
      <c r="M130" s="368"/>
      <c r="N130" s="368"/>
      <c r="O130" s="368"/>
      <c r="P130" s="368"/>
      <c r="Q130" s="368"/>
      <c r="R130" s="368"/>
      <c r="S130" s="368"/>
      <c r="T130" s="368"/>
      <c r="U130" s="368"/>
      <c r="V130" s="368"/>
      <c r="W130" s="368"/>
      <c r="X130" s="368"/>
      <c r="Y130" s="368"/>
      <c r="Z130" s="368"/>
    </row>
    <row r="131" spans="1:26" ht="18" customHeight="1" x14ac:dyDescent="0.25">
      <c r="A131" s="368"/>
      <c r="B131" s="368"/>
      <c r="C131" s="368"/>
      <c r="D131" s="368"/>
      <c r="E131" s="368"/>
      <c r="F131" s="368"/>
      <c r="G131" s="368"/>
      <c r="H131" s="368"/>
      <c r="I131" s="368"/>
      <c r="J131" s="368"/>
      <c r="K131" s="368"/>
      <c r="L131" s="368"/>
      <c r="M131" s="368"/>
      <c r="N131" s="368"/>
      <c r="O131" s="368"/>
      <c r="P131" s="368"/>
      <c r="Q131" s="368"/>
      <c r="R131" s="368"/>
      <c r="S131" s="368"/>
      <c r="T131" s="368"/>
      <c r="U131" s="368"/>
      <c r="V131" s="368"/>
      <c r="W131" s="368"/>
      <c r="X131" s="368"/>
      <c r="Y131" s="368"/>
      <c r="Z131" s="368"/>
    </row>
    <row r="132" spans="1:26" ht="18" customHeight="1" x14ac:dyDescent="0.25">
      <c r="A132" s="368"/>
      <c r="B132" s="368"/>
      <c r="C132" s="368"/>
      <c r="D132" s="368"/>
      <c r="E132" s="368"/>
      <c r="F132" s="368"/>
      <c r="G132" s="368"/>
      <c r="H132" s="368"/>
      <c r="I132" s="368"/>
      <c r="J132" s="368"/>
      <c r="K132" s="368"/>
      <c r="L132" s="368"/>
      <c r="M132" s="368"/>
      <c r="N132" s="368"/>
      <c r="O132" s="368"/>
      <c r="P132" s="368"/>
      <c r="Q132" s="368"/>
      <c r="R132" s="368"/>
      <c r="S132" s="368"/>
      <c r="T132" s="368"/>
      <c r="U132" s="368"/>
      <c r="V132" s="368"/>
      <c r="W132" s="368"/>
      <c r="X132" s="368"/>
      <c r="Y132" s="368"/>
      <c r="Z132" s="368"/>
    </row>
    <row r="133" spans="1:26" ht="18" customHeight="1" x14ac:dyDescent="0.25">
      <c r="A133" s="368"/>
      <c r="B133" s="368"/>
      <c r="C133" s="368"/>
      <c r="D133" s="368"/>
      <c r="E133" s="368"/>
      <c r="F133" s="368"/>
      <c r="G133" s="368"/>
      <c r="H133" s="368"/>
      <c r="I133" s="368"/>
      <c r="J133" s="368"/>
      <c r="K133" s="368"/>
      <c r="L133" s="368"/>
      <c r="M133" s="368"/>
      <c r="N133" s="368"/>
      <c r="O133" s="368"/>
      <c r="P133" s="368"/>
      <c r="Q133" s="368"/>
      <c r="R133" s="368"/>
      <c r="S133" s="368"/>
      <c r="T133" s="368"/>
      <c r="U133" s="368"/>
      <c r="V133" s="368"/>
      <c r="W133" s="368"/>
      <c r="X133" s="368"/>
      <c r="Y133" s="368"/>
      <c r="Z133" s="368"/>
    </row>
    <row r="134" spans="1:26" ht="18" customHeight="1" x14ac:dyDescent="0.25">
      <c r="A134" s="368"/>
      <c r="B134" s="368"/>
      <c r="C134" s="368"/>
      <c r="D134" s="368"/>
      <c r="E134" s="368"/>
      <c r="F134" s="368"/>
      <c r="G134" s="368"/>
      <c r="H134" s="368"/>
      <c r="I134" s="368"/>
      <c r="J134" s="368"/>
      <c r="K134" s="368"/>
      <c r="L134" s="368"/>
      <c r="M134" s="368"/>
      <c r="N134" s="368"/>
      <c r="O134" s="368"/>
      <c r="P134" s="368"/>
      <c r="Q134" s="368"/>
      <c r="R134" s="368"/>
      <c r="S134" s="368"/>
      <c r="T134" s="368"/>
      <c r="U134" s="368"/>
      <c r="V134" s="368"/>
      <c r="W134" s="368"/>
      <c r="X134" s="368"/>
      <c r="Y134" s="368"/>
      <c r="Z134" s="368"/>
    </row>
    <row r="135" spans="1:26" ht="18" customHeight="1" x14ac:dyDescent="0.25">
      <c r="A135" s="368"/>
      <c r="B135" s="368"/>
      <c r="C135" s="368"/>
      <c r="D135" s="368"/>
      <c r="E135" s="368"/>
      <c r="F135" s="368"/>
      <c r="G135" s="368"/>
      <c r="H135" s="368"/>
      <c r="I135" s="368"/>
      <c r="J135" s="368"/>
      <c r="K135" s="368"/>
      <c r="L135" s="368"/>
      <c r="M135" s="368"/>
      <c r="N135" s="368"/>
      <c r="O135" s="368"/>
      <c r="P135" s="368"/>
      <c r="Q135" s="368"/>
      <c r="R135" s="368"/>
      <c r="S135" s="368"/>
      <c r="T135" s="368"/>
      <c r="U135" s="368"/>
      <c r="V135" s="368"/>
      <c r="W135" s="368"/>
      <c r="X135" s="368"/>
      <c r="Y135" s="368"/>
      <c r="Z135" s="368"/>
    </row>
    <row r="136" spans="1:26" ht="18" customHeight="1" x14ac:dyDescent="0.25">
      <c r="A136" s="368"/>
      <c r="B136" s="368"/>
      <c r="C136" s="368"/>
      <c r="D136" s="368"/>
      <c r="E136" s="368"/>
      <c r="F136" s="368"/>
      <c r="G136" s="368"/>
      <c r="H136" s="368"/>
      <c r="I136" s="368"/>
      <c r="J136" s="368"/>
      <c r="K136" s="368"/>
      <c r="L136" s="368"/>
      <c r="M136" s="368"/>
      <c r="N136" s="368"/>
      <c r="O136" s="368"/>
      <c r="P136" s="368"/>
      <c r="Q136" s="368"/>
      <c r="R136" s="368"/>
      <c r="S136" s="368"/>
      <c r="T136" s="368"/>
      <c r="U136" s="368"/>
      <c r="V136" s="368"/>
      <c r="W136" s="368"/>
      <c r="X136" s="368"/>
      <c r="Y136" s="368"/>
      <c r="Z136" s="368"/>
    </row>
    <row r="137" spans="1:26" ht="18" customHeight="1" x14ac:dyDescent="0.25">
      <c r="A137" s="368"/>
      <c r="B137" s="368"/>
      <c r="C137" s="368"/>
      <c r="D137" s="368"/>
      <c r="E137" s="368"/>
      <c r="F137" s="368"/>
      <c r="G137" s="368"/>
      <c r="H137" s="368"/>
      <c r="I137" s="368"/>
      <c r="J137" s="368"/>
      <c r="K137" s="368"/>
      <c r="L137" s="368"/>
      <c r="M137" s="368"/>
      <c r="N137" s="368"/>
      <c r="O137" s="368"/>
      <c r="P137" s="368"/>
      <c r="Q137" s="368"/>
      <c r="R137" s="368"/>
      <c r="S137" s="368"/>
      <c r="T137" s="368"/>
      <c r="U137" s="368"/>
      <c r="V137" s="368"/>
      <c r="W137" s="368"/>
      <c r="X137" s="368"/>
      <c r="Y137" s="368"/>
      <c r="Z137" s="368"/>
    </row>
    <row r="138" spans="1:26" ht="18" customHeight="1" x14ac:dyDescent="0.25">
      <c r="A138" s="368"/>
      <c r="B138" s="368"/>
      <c r="C138" s="368"/>
      <c r="D138" s="368"/>
      <c r="E138" s="368"/>
      <c r="F138" s="368"/>
      <c r="G138" s="368"/>
      <c r="H138" s="368"/>
      <c r="I138" s="368"/>
      <c r="J138" s="368"/>
      <c r="K138" s="368"/>
      <c r="L138" s="368"/>
      <c r="M138" s="368"/>
      <c r="N138" s="368"/>
      <c r="O138" s="368"/>
      <c r="P138" s="368"/>
      <c r="Q138" s="368"/>
      <c r="R138" s="368"/>
      <c r="S138" s="368"/>
      <c r="T138" s="368"/>
      <c r="U138" s="368"/>
      <c r="V138" s="368"/>
      <c r="W138" s="368"/>
      <c r="X138" s="368"/>
      <c r="Y138" s="368"/>
      <c r="Z138" s="368"/>
    </row>
    <row r="139" spans="1:26" ht="18" customHeight="1" x14ac:dyDescent="0.25">
      <c r="A139" s="368"/>
      <c r="B139" s="368"/>
      <c r="C139" s="368"/>
      <c r="D139" s="368"/>
      <c r="E139" s="368"/>
      <c r="F139" s="368"/>
      <c r="G139" s="368"/>
      <c r="H139" s="368"/>
      <c r="I139" s="368"/>
      <c r="J139" s="368"/>
      <c r="K139" s="368"/>
      <c r="L139" s="368"/>
      <c r="M139" s="368"/>
      <c r="N139" s="368"/>
      <c r="O139" s="368"/>
      <c r="P139" s="368"/>
      <c r="Q139" s="368"/>
      <c r="R139" s="368"/>
      <c r="S139" s="368"/>
      <c r="T139" s="368"/>
      <c r="U139" s="368"/>
      <c r="V139" s="368"/>
      <c r="W139" s="368"/>
      <c r="X139" s="368"/>
      <c r="Y139" s="368"/>
      <c r="Z139" s="368"/>
    </row>
    <row r="140" spans="1:26" ht="18" customHeight="1" x14ac:dyDescent="0.25">
      <c r="A140" s="368"/>
      <c r="B140" s="368"/>
      <c r="C140" s="368"/>
      <c r="D140" s="368"/>
      <c r="E140" s="368"/>
      <c r="F140" s="368"/>
      <c r="G140" s="368"/>
      <c r="H140" s="368"/>
      <c r="I140" s="368"/>
      <c r="J140" s="368"/>
      <c r="K140" s="368"/>
      <c r="L140" s="368"/>
      <c r="M140" s="368"/>
      <c r="N140" s="368"/>
      <c r="O140" s="368"/>
      <c r="P140" s="368"/>
      <c r="Q140" s="368"/>
      <c r="R140" s="368"/>
      <c r="S140" s="368"/>
      <c r="T140" s="368"/>
      <c r="U140" s="368"/>
      <c r="V140" s="368"/>
      <c r="W140" s="368"/>
      <c r="X140" s="368"/>
      <c r="Y140" s="368"/>
      <c r="Z140" s="368"/>
    </row>
    <row r="141" spans="1:26" ht="18" customHeight="1" x14ac:dyDescent="0.25">
      <c r="A141" s="368"/>
      <c r="B141" s="368"/>
      <c r="C141" s="368"/>
      <c r="D141" s="368"/>
      <c r="E141" s="368"/>
      <c r="F141" s="368"/>
      <c r="G141" s="368"/>
      <c r="H141" s="368"/>
      <c r="I141" s="368"/>
      <c r="J141" s="368"/>
      <c r="K141" s="368"/>
      <c r="L141" s="368"/>
      <c r="M141" s="368"/>
      <c r="N141" s="368"/>
      <c r="O141" s="368"/>
      <c r="P141" s="368"/>
      <c r="Q141" s="368"/>
      <c r="R141" s="368"/>
      <c r="S141" s="368"/>
      <c r="T141" s="368"/>
      <c r="U141" s="368"/>
      <c r="V141" s="368"/>
      <c r="W141" s="368"/>
      <c r="X141" s="368"/>
      <c r="Y141" s="368"/>
      <c r="Z141" s="368"/>
    </row>
    <row r="142" spans="1:26" ht="18" customHeight="1" x14ac:dyDescent="0.25">
      <c r="A142" s="368"/>
      <c r="B142" s="368"/>
      <c r="C142" s="368"/>
      <c r="D142" s="368"/>
      <c r="E142" s="368"/>
      <c r="F142" s="368"/>
      <c r="G142" s="368"/>
      <c r="H142" s="368"/>
      <c r="I142" s="368"/>
      <c r="J142" s="368"/>
      <c r="K142" s="368"/>
      <c r="L142" s="368"/>
      <c r="M142" s="368"/>
      <c r="N142" s="368"/>
      <c r="O142" s="368"/>
      <c r="P142" s="368"/>
      <c r="Q142" s="368"/>
      <c r="R142" s="368"/>
      <c r="S142" s="368"/>
      <c r="T142" s="368"/>
      <c r="U142" s="368"/>
      <c r="V142" s="368"/>
      <c r="W142" s="368"/>
      <c r="X142" s="368"/>
      <c r="Y142" s="368"/>
      <c r="Z142" s="368"/>
    </row>
    <row r="143" spans="1:26" ht="18" customHeight="1" x14ac:dyDescent="0.25">
      <c r="A143" s="368"/>
      <c r="B143" s="368"/>
      <c r="C143" s="368"/>
      <c r="D143" s="368"/>
      <c r="E143" s="368"/>
      <c r="F143" s="368"/>
      <c r="G143" s="368"/>
      <c r="H143" s="368"/>
      <c r="I143" s="368"/>
      <c r="J143" s="368"/>
      <c r="K143" s="368"/>
      <c r="L143" s="368"/>
      <c r="M143" s="368"/>
      <c r="N143" s="368"/>
      <c r="O143" s="368"/>
      <c r="P143" s="368"/>
      <c r="Q143" s="368"/>
      <c r="R143" s="368"/>
      <c r="S143" s="368"/>
      <c r="T143" s="368"/>
      <c r="U143" s="368"/>
      <c r="V143" s="368"/>
      <c r="W143" s="368"/>
      <c r="X143" s="368"/>
      <c r="Y143" s="368"/>
      <c r="Z143" s="368"/>
    </row>
    <row r="144" spans="1:26" ht="18" customHeight="1" x14ac:dyDescent="0.25">
      <c r="A144" s="368"/>
      <c r="B144" s="368"/>
      <c r="C144" s="368"/>
      <c r="D144" s="368"/>
      <c r="E144" s="368"/>
      <c r="F144" s="368"/>
      <c r="G144" s="368"/>
      <c r="H144" s="368"/>
      <c r="I144" s="368"/>
      <c r="J144" s="368"/>
      <c r="K144" s="368"/>
      <c r="L144" s="368"/>
      <c r="M144" s="368"/>
      <c r="N144" s="368"/>
      <c r="O144" s="368"/>
      <c r="P144" s="368"/>
      <c r="Q144" s="368"/>
      <c r="R144" s="368"/>
      <c r="S144" s="368"/>
      <c r="T144" s="368"/>
      <c r="U144" s="368"/>
      <c r="V144" s="368"/>
      <c r="W144" s="368"/>
      <c r="X144" s="368"/>
      <c r="Y144" s="368"/>
      <c r="Z144" s="368"/>
    </row>
    <row r="145" spans="1:26" ht="18" customHeight="1" x14ac:dyDescent="0.25">
      <c r="A145" s="368"/>
      <c r="B145" s="368"/>
      <c r="C145" s="368"/>
      <c r="D145" s="368"/>
      <c r="E145" s="368"/>
      <c r="F145" s="368"/>
      <c r="G145" s="368"/>
      <c r="H145" s="368"/>
      <c r="I145" s="368"/>
      <c r="J145" s="368"/>
      <c r="K145" s="368"/>
      <c r="L145" s="368"/>
      <c r="M145" s="368"/>
      <c r="N145" s="368"/>
      <c r="O145" s="368"/>
      <c r="P145" s="368"/>
      <c r="Q145" s="368"/>
      <c r="R145" s="368"/>
      <c r="S145" s="368"/>
      <c r="T145" s="368"/>
      <c r="U145" s="368"/>
      <c r="V145" s="368"/>
      <c r="W145" s="368"/>
      <c r="X145" s="368"/>
      <c r="Y145" s="368"/>
      <c r="Z145" s="368"/>
    </row>
    <row r="146" spans="1:26" ht="18" customHeight="1" x14ac:dyDescent="0.25">
      <c r="A146" s="368"/>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row>
    <row r="147" spans="1:26" ht="18" customHeight="1" x14ac:dyDescent="0.25">
      <c r="A147" s="368"/>
      <c r="B147" s="368"/>
      <c r="C147" s="368"/>
      <c r="D147" s="368"/>
      <c r="E147" s="368"/>
      <c r="F147" s="368"/>
      <c r="G147" s="368"/>
      <c r="H147" s="368"/>
      <c r="I147" s="368"/>
      <c r="J147" s="368"/>
      <c r="K147" s="368"/>
      <c r="L147" s="368"/>
      <c r="M147" s="368"/>
      <c r="N147" s="368"/>
      <c r="O147" s="368"/>
      <c r="P147" s="368"/>
      <c r="Q147" s="368"/>
      <c r="R147" s="368"/>
      <c r="S147" s="368"/>
      <c r="T147" s="368"/>
      <c r="U147" s="368"/>
      <c r="V147" s="368"/>
      <c r="W147" s="368"/>
      <c r="X147" s="368"/>
      <c r="Y147" s="368"/>
      <c r="Z147" s="368"/>
    </row>
    <row r="148" spans="1:26" ht="18" customHeight="1" x14ac:dyDescent="0.25">
      <c r="A148" s="368"/>
      <c r="B148" s="368"/>
      <c r="C148" s="368"/>
      <c r="D148" s="368"/>
      <c r="E148" s="368"/>
      <c r="F148" s="368"/>
      <c r="G148" s="368"/>
      <c r="H148" s="368"/>
      <c r="I148" s="368"/>
      <c r="J148" s="368"/>
      <c r="K148" s="368"/>
      <c r="L148" s="368"/>
      <c r="M148" s="368"/>
      <c r="N148" s="368"/>
      <c r="O148" s="368"/>
      <c r="P148" s="368"/>
      <c r="Q148" s="368"/>
      <c r="R148" s="368"/>
      <c r="S148" s="368"/>
      <c r="T148" s="368"/>
      <c r="U148" s="368"/>
      <c r="V148" s="368"/>
      <c r="W148" s="368"/>
      <c r="X148" s="368"/>
      <c r="Y148" s="368"/>
      <c r="Z148" s="368"/>
    </row>
    <row r="149" spans="1:26" ht="18" customHeight="1" x14ac:dyDescent="0.25">
      <c r="A149" s="368"/>
      <c r="B149" s="368"/>
      <c r="C149" s="368"/>
      <c r="D149" s="368"/>
      <c r="E149" s="368"/>
      <c r="F149" s="368"/>
      <c r="G149" s="368"/>
      <c r="H149" s="368"/>
      <c r="I149" s="368"/>
      <c r="J149" s="368"/>
      <c r="K149" s="368"/>
      <c r="L149" s="368"/>
      <c r="M149" s="368"/>
      <c r="N149" s="368"/>
      <c r="O149" s="368"/>
      <c r="P149" s="368"/>
      <c r="Q149" s="368"/>
      <c r="R149" s="368"/>
      <c r="S149" s="368"/>
      <c r="T149" s="368"/>
      <c r="U149" s="368"/>
      <c r="V149" s="368"/>
      <c r="W149" s="368"/>
      <c r="X149" s="368"/>
      <c r="Y149" s="368"/>
      <c r="Z149" s="368"/>
    </row>
    <row r="150" spans="1:26" ht="18" customHeight="1" x14ac:dyDescent="0.25">
      <c r="A150" s="368"/>
      <c r="B150" s="368"/>
      <c r="C150" s="368"/>
      <c r="D150" s="368"/>
      <c r="E150" s="368"/>
      <c r="F150" s="368"/>
      <c r="G150" s="368"/>
      <c r="H150" s="368"/>
      <c r="I150" s="368"/>
      <c r="J150" s="368"/>
      <c r="K150" s="368"/>
      <c r="L150" s="368"/>
      <c r="M150" s="368"/>
      <c r="N150" s="368"/>
      <c r="O150" s="368"/>
      <c r="P150" s="368"/>
      <c r="Q150" s="368"/>
      <c r="R150" s="368"/>
      <c r="S150" s="368"/>
      <c r="T150" s="368"/>
      <c r="U150" s="368"/>
      <c r="V150" s="368"/>
      <c r="W150" s="368"/>
      <c r="X150" s="368"/>
      <c r="Y150" s="368"/>
      <c r="Z150" s="368"/>
    </row>
    <row r="151" spans="1:26" ht="18" customHeight="1" x14ac:dyDescent="0.25">
      <c r="A151" s="368"/>
      <c r="B151" s="368"/>
      <c r="C151" s="368"/>
      <c r="D151" s="368"/>
      <c r="E151" s="368"/>
      <c r="F151" s="368"/>
      <c r="G151" s="368"/>
      <c r="H151" s="368"/>
      <c r="I151" s="368"/>
      <c r="J151" s="368"/>
      <c r="K151" s="368"/>
      <c r="L151" s="368"/>
      <c r="M151" s="368"/>
      <c r="N151" s="368"/>
      <c r="O151" s="368"/>
      <c r="P151" s="368"/>
      <c r="Q151" s="368"/>
      <c r="R151" s="368"/>
      <c r="S151" s="368"/>
      <c r="T151" s="368"/>
      <c r="U151" s="368"/>
      <c r="V151" s="368"/>
      <c r="W151" s="368"/>
      <c r="X151" s="368"/>
      <c r="Y151" s="368"/>
      <c r="Z151" s="368"/>
    </row>
    <row r="152" spans="1:26" ht="18" customHeight="1" x14ac:dyDescent="0.25">
      <c r="A152" s="368"/>
      <c r="B152" s="368"/>
      <c r="C152" s="368"/>
      <c r="D152" s="368"/>
      <c r="E152" s="368"/>
      <c r="F152" s="368"/>
      <c r="G152" s="368"/>
      <c r="H152" s="368"/>
      <c r="I152" s="368"/>
      <c r="J152" s="368"/>
      <c r="K152" s="368"/>
      <c r="L152" s="368"/>
      <c r="M152" s="368"/>
      <c r="N152" s="368"/>
      <c r="O152" s="368"/>
      <c r="P152" s="368"/>
      <c r="Q152" s="368"/>
      <c r="R152" s="368"/>
      <c r="S152" s="368"/>
      <c r="T152" s="368"/>
      <c r="U152" s="368"/>
      <c r="V152" s="368"/>
      <c r="W152" s="368"/>
      <c r="X152" s="368"/>
      <c r="Y152" s="368"/>
      <c r="Z152" s="368"/>
    </row>
    <row r="153" spans="1:26" ht="18" customHeight="1" x14ac:dyDescent="0.25">
      <c r="A153" s="368"/>
      <c r="B153" s="368"/>
      <c r="C153" s="368"/>
      <c r="D153" s="368"/>
      <c r="E153" s="368"/>
      <c r="F153" s="368"/>
      <c r="G153" s="368"/>
      <c r="H153" s="368"/>
      <c r="I153" s="368"/>
      <c r="J153" s="368"/>
      <c r="K153" s="368"/>
      <c r="L153" s="368"/>
      <c r="M153" s="368"/>
      <c r="N153" s="368"/>
      <c r="O153" s="368"/>
      <c r="P153" s="368"/>
      <c r="Q153" s="368"/>
      <c r="R153" s="368"/>
      <c r="S153" s="368"/>
      <c r="T153" s="368"/>
      <c r="U153" s="368"/>
      <c r="V153" s="368"/>
      <c r="W153" s="368"/>
      <c r="X153" s="368"/>
      <c r="Y153" s="368"/>
      <c r="Z153" s="368"/>
    </row>
    <row r="154" spans="1:26" ht="18" customHeight="1" x14ac:dyDescent="0.25">
      <c r="A154" s="368"/>
      <c r="B154" s="368"/>
      <c r="C154" s="368"/>
      <c r="D154" s="368"/>
      <c r="E154" s="368"/>
      <c r="F154" s="368"/>
      <c r="G154" s="368"/>
      <c r="H154" s="368"/>
      <c r="I154" s="368"/>
      <c r="J154" s="368"/>
      <c r="K154" s="368"/>
      <c r="L154" s="368"/>
      <c r="M154" s="368"/>
      <c r="N154" s="368"/>
      <c r="O154" s="368"/>
      <c r="P154" s="368"/>
      <c r="Q154" s="368"/>
      <c r="R154" s="368"/>
      <c r="S154" s="368"/>
      <c r="T154" s="368"/>
      <c r="U154" s="368"/>
      <c r="V154" s="368"/>
      <c r="W154" s="368"/>
      <c r="X154" s="368"/>
      <c r="Y154" s="368"/>
      <c r="Z154" s="368"/>
    </row>
    <row r="155" spans="1:26" ht="18" customHeight="1" x14ac:dyDescent="0.25">
      <c r="A155" s="368"/>
      <c r="B155" s="368"/>
      <c r="C155" s="368"/>
      <c r="D155" s="368"/>
      <c r="E155" s="368"/>
      <c r="F155" s="368"/>
      <c r="G155" s="368"/>
      <c r="H155" s="368"/>
      <c r="I155" s="368"/>
      <c r="J155" s="368"/>
      <c r="K155" s="368"/>
      <c r="L155" s="368"/>
      <c r="M155" s="368"/>
      <c r="N155" s="368"/>
      <c r="O155" s="368"/>
      <c r="P155" s="368"/>
      <c r="Q155" s="368"/>
      <c r="R155" s="368"/>
      <c r="S155" s="368"/>
      <c r="T155" s="368"/>
      <c r="U155" s="368"/>
      <c r="V155" s="368"/>
      <c r="W155" s="368"/>
      <c r="X155" s="368"/>
      <c r="Y155" s="368"/>
      <c r="Z155" s="368"/>
    </row>
    <row r="156" spans="1:26" ht="18" customHeight="1" x14ac:dyDescent="0.25">
      <c r="A156" s="368"/>
      <c r="B156" s="368"/>
      <c r="C156" s="368"/>
      <c r="D156" s="368"/>
      <c r="E156" s="368"/>
      <c r="F156" s="368"/>
      <c r="G156" s="368"/>
      <c r="H156" s="368"/>
      <c r="I156" s="368"/>
      <c r="J156" s="368"/>
      <c r="K156" s="368"/>
      <c r="L156" s="368"/>
      <c r="M156" s="368"/>
      <c r="N156" s="368"/>
      <c r="O156" s="368"/>
      <c r="P156" s="368"/>
      <c r="Q156" s="368"/>
      <c r="R156" s="368"/>
      <c r="S156" s="368"/>
      <c r="T156" s="368"/>
      <c r="U156" s="368"/>
      <c r="V156" s="368"/>
      <c r="W156" s="368"/>
      <c r="X156" s="368"/>
      <c r="Y156" s="368"/>
      <c r="Z156" s="368"/>
    </row>
    <row r="157" spans="1:26" ht="18" customHeight="1" x14ac:dyDescent="0.25">
      <c r="A157" s="368"/>
      <c r="B157" s="368"/>
      <c r="C157" s="368"/>
      <c r="D157" s="368"/>
      <c r="E157" s="368"/>
      <c r="F157" s="368"/>
      <c r="G157" s="368"/>
      <c r="H157" s="368"/>
      <c r="I157" s="368"/>
      <c r="J157" s="368"/>
      <c r="K157" s="368"/>
      <c r="L157" s="368"/>
      <c r="M157" s="368"/>
      <c r="N157" s="368"/>
      <c r="O157" s="368"/>
      <c r="P157" s="368"/>
      <c r="Q157" s="368"/>
      <c r="R157" s="368"/>
      <c r="S157" s="368"/>
      <c r="T157" s="368"/>
      <c r="U157" s="368"/>
      <c r="V157" s="368"/>
      <c r="W157" s="368"/>
      <c r="X157" s="368"/>
      <c r="Y157" s="368"/>
      <c r="Z157" s="368"/>
    </row>
    <row r="158" spans="1:26" ht="18" customHeight="1" x14ac:dyDescent="0.25">
      <c r="A158" s="368"/>
      <c r="B158" s="368"/>
      <c r="C158" s="368"/>
      <c r="D158" s="368"/>
      <c r="E158" s="368"/>
      <c r="F158" s="368"/>
      <c r="G158" s="368"/>
      <c r="H158" s="368"/>
      <c r="I158" s="368"/>
      <c r="J158" s="368"/>
      <c r="K158" s="368"/>
      <c r="L158" s="368"/>
      <c r="M158" s="368"/>
      <c r="N158" s="368"/>
      <c r="O158" s="368"/>
      <c r="P158" s="368"/>
      <c r="Q158" s="368"/>
      <c r="R158" s="368"/>
      <c r="S158" s="368"/>
      <c r="T158" s="368"/>
      <c r="U158" s="368"/>
      <c r="V158" s="368"/>
      <c r="W158" s="368"/>
      <c r="X158" s="368"/>
      <c r="Y158" s="368"/>
      <c r="Z158" s="368"/>
    </row>
    <row r="159" spans="1:26" ht="18" customHeight="1" x14ac:dyDescent="0.25">
      <c r="A159" s="368"/>
      <c r="B159" s="368"/>
      <c r="C159" s="368"/>
      <c r="D159" s="368"/>
      <c r="E159" s="368"/>
      <c r="F159" s="368"/>
      <c r="G159" s="368"/>
      <c r="H159" s="368"/>
      <c r="I159" s="368"/>
      <c r="J159" s="368"/>
      <c r="K159" s="368"/>
      <c r="L159" s="368"/>
      <c r="M159" s="368"/>
      <c r="N159" s="368"/>
      <c r="O159" s="368"/>
      <c r="P159" s="368"/>
      <c r="Q159" s="368"/>
      <c r="R159" s="368"/>
      <c r="S159" s="368"/>
      <c r="T159" s="368"/>
      <c r="U159" s="368"/>
      <c r="V159" s="368"/>
      <c r="W159" s="368"/>
      <c r="X159" s="368"/>
      <c r="Y159" s="368"/>
      <c r="Z159" s="368"/>
    </row>
    <row r="160" spans="1:26" ht="18" customHeight="1" x14ac:dyDescent="0.25">
      <c r="A160" s="368"/>
      <c r="B160" s="368"/>
      <c r="C160" s="368"/>
      <c r="D160" s="368"/>
      <c r="E160" s="368"/>
      <c r="F160" s="368"/>
      <c r="G160" s="368"/>
      <c r="H160" s="368"/>
      <c r="I160" s="368"/>
      <c r="J160" s="368"/>
      <c r="K160" s="368"/>
      <c r="L160" s="368"/>
      <c r="M160" s="368"/>
      <c r="N160" s="368"/>
      <c r="O160" s="368"/>
      <c r="P160" s="368"/>
      <c r="Q160" s="368"/>
      <c r="R160" s="368"/>
      <c r="S160" s="368"/>
      <c r="T160" s="368"/>
      <c r="U160" s="368"/>
      <c r="V160" s="368"/>
      <c r="W160" s="368"/>
      <c r="X160" s="368"/>
      <c r="Y160" s="368"/>
      <c r="Z160" s="368"/>
    </row>
    <row r="161" spans="1:26" ht="18" customHeight="1" x14ac:dyDescent="0.25">
      <c r="A161" s="368"/>
      <c r="B161" s="368"/>
      <c r="C161" s="368"/>
      <c r="D161" s="368"/>
      <c r="E161" s="368"/>
      <c r="F161" s="368"/>
      <c r="G161" s="368"/>
      <c r="H161" s="368"/>
      <c r="I161" s="368"/>
      <c r="J161" s="368"/>
      <c r="K161" s="368"/>
      <c r="L161" s="368"/>
      <c r="M161" s="368"/>
      <c r="N161" s="368"/>
      <c r="O161" s="368"/>
      <c r="P161" s="368"/>
      <c r="Q161" s="368"/>
      <c r="R161" s="368"/>
      <c r="S161" s="368"/>
      <c r="T161" s="368"/>
      <c r="U161" s="368"/>
      <c r="V161" s="368"/>
      <c r="W161" s="368"/>
      <c r="X161" s="368"/>
      <c r="Y161" s="368"/>
      <c r="Z161" s="368"/>
    </row>
    <row r="162" spans="1:26" ht="18" customHeight="1" x14ac:dyDescent="0.25">
      <c r="A162" s="368"/>
      <c r="B162" s="368"/>
      <c r="C162" s="368"/>
      <c r="D162" s="368"/>
      <c r="E162" s="368"/>
      <c r="F162" s="368"/>
      <c r="G162" s="368"/>
      <c r="H162" s="368"/>
      <c r="I162" s="368"/>
      <c r="J162" s="368"/>
      <c r="K162" s="368"/>
      <c r="L162" s="368"/>
      <c r="M162" s="368"/>
      <c r="N162" s="368"/>
      <c r="O162" s="368"/>
      <c r="P162" s="368"/>
      <c r="Q162" s="368"/>
      <c r="R162" s="368"/>
      <c r="S162" s="368"/>
      <c r="T162" s="368"/>
      <c r="U162" s="368"/>
      <c r="V162" s="368"/>
      <c r="W162" s="368"/>
      <c r="X162" s="368"/>
      <c r="Y162" s="368"/>
      <c r="Z162" s="368"/>
    </row>
    <row r="163" spans="1:26" ht="18" customHeight="1" x14ac:dyDescent="0.25">
      <c r="A163" s="368"/>
      <c r="B163" s="368"/>
      <c r="C163" s="368"/>
      <c r="D163" s="368"/>
      <c r="E163" s="368"/>
      <c r="F163" s="368"/>
      <c r="G163" s="368"/>
      <c r="H163" s="368"/>
      <c r="I163" s="368"/>
      <c r="J163" s="368"/>
      <c r="K163" s="368"/>
      <c r="L163" s="368"/>
      <c r="M163" s="368"/>
      <c r="N163" s="368"/>
      <c r="O163" s="368"/>
      <c r="P163" s="368"/>
      <c r="Q163" s="368"/>
      <c r="R163" s="368"/>
      <c r="S163" s="368"/>
      <c r="T163" s="368"/>
      <c r="U163" s="368"/>
      <c r="V163" s="368"/>
      <c r="W163" s="368"/>
      <c r="X163" s="368"/>
      <c r="Y163" s="368"/>
      <c r="Z163" s="368"/>
    </row>
    <row r="164" spans="1:26" ht="18" customHeight="1" x14ac:dyDescent="0.25">
      <c r="A164" s="368"/>
      <c r="B164" s="368"/>
      <c r="C164" s="368"/>
      <c r="D164" s="368"/>
      <c r="E164" s="368"/>
      <c r="F164" s="368"/>
      <c r="G164" s="368"/>
      <c r="H164" s="368"/>
      <c r="I164" s="368"/>
      <c r="J164" s="368"/>
      <c r="K164" s="368"/>
      <c r="L164" s="368"/>
      <c r="M164" s="368"/>
      <c r="N164" s="368"/>
      <c r="O164" s="368"/>
      <c r="P164" s="368"/>
      <c r="Q164" s="368"/>
      <c r="R164" s="368"/>
      <c r="S164" s="368"/>
      <c r="T164" s="368"/>
      <c r="U164" s="368"/>
      <c r="V164" s="368"/>
      <c r="W164" s="368"/>
      <c r="X164" s="368"/>
      <c r="Y164" s="368"/>
      <c r="Z164" s="368"/>
    </row>
    <row r="165" spans="1:26" ht="18" customHeight="1" x14ac:dyDescent="0.25">
      <c r="A165" s="368"/>
      <c r="B165" s="368"/>
      <c r="C165" s="368"/>
      <c r="D165" s="368"/>
      <c r="E165" s="368"/>
      <c r="F165" s="368"/>
      <c r="G165" s="368"/>
      <c r="H165" s="368"/>
      <c r="I165" s="368"/>
      <c r="J165" s="368"/>
      <c r="K165" s="368"/>
      <c r="L165" s="368"/>
      <c r="M165" s="368"/>
      <c r="N165" s="368"/>
      <c r="O165" s="368"/>
      <c r="P165" s="368"/>
      <c r="Q165" s="368"/>
      <c r="R165" s="368"/>
      <c r="S165" s="368"/>
      <c r="T165" s="368"/>
      <c r="U165" s="368"/>
      <c r="V165" s="368"/>
      <c r="W165" s="368"/>
      <c r="X165" s="368"/>
      <c r="Y165" s="368"/>
      <c r="Z165" s="368"/>
    </row>
    <row r="166" spans="1:26" ht="18" customHeight="1" x14ac:dyDescent="0.25">
      <c r="A166" s="368"/>
      <c r="B166" s="368"/>
      <c r="C166" s="368"/>
      <c r="D166" s="368"/>
      <c r="E166" s="368"/>
      <c r="F166" s="368"/>
      <c r="G166" s="368"/>
      <c r="H166" s="368"/>
      <c r="I166" s="368"/>
      <c r="J166" s="368"/>
      <c r="K166" s="368"/>
      <c r="L166" s="368"/>
      <c r="M166" s="368"/>
      <c r="N166" s="368"/>
      <c r="O166" s="368"/>
      <c r="P166" s="368"/>
      <c r="Q166" s="368"/>
      <c r="R166" s="368"/>
      <c r="S166" s="368"/>
      <c r="T166" s="368"/>
      <c r="U166" s="368"/>
      <c r="V166" s="368"/>
      <c r="W166" s="368"/>
      <c r="X166" s="368"/>
      <c r="Y166" s="368"/>
      <c r="Z166" s="368"/>
    </row>
    <row r="167" spans="1:26" ht="18" customHeight="1" x14ac:dyDescent="0.25">
      <c r="A167" s="368"/>
      <c r="B167" s="368"/>
      <c r="C167" s="368"/>
      <c r="D167" s="368"/>
      <c r="E167" s="368"/>
      <c r="F167" s="368"/>
      <c r="G167" s="368"/>
      <c r="H167" s="368"/>
      <c r="I167" s="368"/>
      <c r="J167" s="368"/>
      <c r="K167" s="368"/>
      <c r="L167" s="368"/>
      <c r="M167" s="368"/>
      <c r="N167" s="368"/>
      <c r="O167" s="368"/>
      <c r="P167" s="368"/>
      <c r="Q167" s="368"/>
      <c r="R167" s="368"/>
      <c r="S167" s="368"/>
      <c r="T167" s="368"/>
      <c r="U167" s="368"/>
      <c r="V167" s="368"/>
      <c r="W167" s="368"/>
      <c r="X167" s="368"/>
      <c r="Y167" s="368"/>
      <c r="Z167" s="368"/>
    </row>
    <row r="168" spans="1:26" ht="18" customHeight="1" x14ac:dyDescent="0.25">
      <c r="A168" s="368"/>
      <c r="B168" s="368"/>
      <c r="C168" s="368"/>
      <c r="D168" s="368"/>
      <c r="E168" s="368"/>
      <c r="F168" s="368"/>
      <c r="G168" s="368"/>
      <c r="H168" s="368"/>
      <c r="I168" s="368"/>
      <c r="J168" s="368"/>
      <c r="K168" s="368"/>
      <c r="L168" s="368"/>
      <c r="M168" s="368"/>
      <c r="N168" s="368"/>
      <c r="O168" s="368"/>
      <c r="P168" s="368"/>
      <c r="Q168" s="368"/>
      <c r="R168" s="368"/>
      <c r="S168" s="368"/>
      <c r="T168" s="368"/>
      <c r="U168" s="368"/>
      <c r="V168" s="368"/>
      <c r="W168" s="368"/>
      <c r="X168" s="368"/>
      <c r="Y168" s="368"/>
      <c r="Z168" s="368"/>
    </row>
    <row r="169" spans="1:26" ht="18" customHeight="1" x14ac:dyDescent="0.25">
      <c r="A169" s="368"/>
      <c r="B169" s="368"/>
      <c r="C169" s="368"/>
      <c r="D169" s="368"/>
      <c r="E169" s="368"/>
      <c r="F169" s="368"/>
      <c r="G169" s="368"/>
      <c r="H169" s="368"/>
      <c r="I169" s="368"/>
      <c r="J169" s="368"/>
      <c r="K169" s="368"/>
      <c r="L169" s="368"/>
      <c r="M169" s="368"/>
      <c r="N169" s="368"/>
      <c r="O169" s="368"/>
      <c r="P169" s="368"/>
      <c r="Q169" s="368"/>
      <c r="R169" s="368"/>
      <c r="S169" s="368"/>
      <c r="T169" s="368"/>
      <c r="U169" s="368"/>
      <c r="V169" s="368"/>
      <c r="W169" s="368"/>
      <c r="X169" s="368"/>
      <c r="Y169" s="368"/>
      <c r="Z169" s="368"/>
    </row>
    <row r="170" spans="1:26" ht="18" customHeight="1" x14ac:dyDescent="0.25">
      <c r="A170" s="368"/>
      <c r="B170" s="368"/>
      <c r="C170" s="368"/>
      <c r="D170" s="368"/>
      <c r="E170" s="368"/>
      <c r="F170" s="368"/>
      <c r="G170" s="368"/>
      <c r="H170" s="368"/>
      <c r="I170" s="368"/>
      <c r="J170" s="368"/>
      <c r="K170" s="368"/>
      <c r="L170" s="368"/>
      <c r="M170" s="368"/>
      <c r="N170" s="368"/>
      <c r="O170" s="368"/>
      <c r="P170" s="368"/>
      <c r="Q170" s="368"/>
      <c r="R170" s="368"/>
      <c r="S170" s="368"/>
      <c r="T170" s="368"/>
      <c r="U170" s="368"/>
      <c r="V170" s="368"/>
      <c r="W170" s="368"/>
      <c r="X170" s="368"/>
      <c r="Y170" s="368"/>
      <c r="Z170" s="368"/>
    </row>
    <row r="171" spans="1:26" ht="18" customHeight="1" x14ac:dyDescent="0.25">
      <c r="A171" s="368"/>
      <c r="B171" s="368"/>
      <c r="C171" s="368"/>
      <c r="D171" s="368"/>
      <c r="E171" s="368"/>
      <c r="F171" s="368"/>
      <c r="G171" s="368"/>
      <c r="H171" s="368"/>
      <c r="I171" s="368"/>
      <c r="J171" s="368"/>
      <c r="K171" s="368"/>
      <c r="L171" s="368"/>
      <c r="M171" s="368"/>
      <c r="N171" s="368"/>
      <c r="O171" s="368"/>
      <c r="P171" s="368"/>
      <c r="Q171" s="368"/>
      <c r="R171" s="368"/>
      <c r="S171" s="368"/>
      <c r="T171" s="368"/>
      <c r="U171" s="368"/>
      <c r="V171" s="368"/>
      <c r="W171" s="368"/>
      <c r="X171" s="368"/>
      <c r="Y171" s="368"/>
      <c r="Z171" s="368"/>
    </row>
    <row r="172" spans="1:26" ht="18" customHeight="1" x14ac:dyDescent="0.25">
      <c r="A172" s="368"/>
      <c r="B172" s="368"/>
      <c r="C172" s="368"/>
      <c r="D172" s="368"/>
      <c r="E172" s="368"/>
      <c r="F172" s="368"/>
      <c r="G172" s="368"/>
      <c r="H172" s="368"/>
      <c r="I172" s="368"/>
      <c r="J172" s="368"/>
      <c r="K172" s="368"/>
      <c r="L172" s="368"/>
      <c r="M172" s="368"/>
      <c r="N172" s="368"/>
      <c r="O172" s="368"/>
      <c r="P172" s="368"/>
      <c r="Q172" s="368"/>
      <c r="R172" s="368"/>
      <c r="S172" s="368"/>
      <c r="T172" s="368"/>
      <c r="U172" s="368"/>
      <c r="V172" s="368"/>
      <c r="W172" s="368"/>
      <c r="X172" s="368"/>
      <c r="Y172" s="368"/>
      <c r="Z172" s="368"/>
    </row>
    <row r="173" spans="1:26" ht="18" customHeight="1" x14ac:dyDescent="0.25">
      <c r="A173" s="368"/>
      <c r="B173" s="368"/>
      <c r="C173" s="368"/>
      <c r="D173" s="368"/>
      <c r="E173" s="368"/>
      <c r="F173" s="368"/>
      <c r="G173" s="368"/>
      <c r="H173" s="368"/>
      <c r="I173" s="368"/>
      <c r="J173" s="368"/>
      <c r="K173" s="368"/>
      <c r="L173" s="368"/>
      <c r="M173" s="368"/>
      <c r="N173" s="368"/>
      <c r="O173" s="368"/>
      <c r="P173" s="368"/>
      <c r="Q173" s="368"/>
      <c r="R173" s="368"/>
      <c r="S173" s="368"/>
      <c r="T173" s="368"/>
      <c r="U173" s="368"/>
      <c r="V173" s="368"/>
      <c r="W173" s="368"/>
      <c r="X173" s="368"/>
      <c r="Y173" s="368"/>
      <c r="Z173" s="368"/>
    </row>
    <row r="174" spans="1:26" ht="18" customHeight="1" x14ac:dyDescent="0.25">
      <c r="A174" s="368"/>
      <c r="B174" s="368"/>
      <c r="C174" s="368"/>
      <c r="D174" s="368"/>
      <c r="E174" s="368"/>
      <c r="F174" s="368"/>
      <c r="G174" s="368"/>
      <c r="H174" s="368"/>
      <c r="I174" s="368"/>
      <c r="J174" s="368"/>
      <c r="K174" s="368"/>
      <c r="L174" s="368"/>
      <c r="M174" s="368"/>
      <c r="N174" s="368"/>
      <c r="O174" s="368"/>
      <c r="P174" s="368"/>
      <c r="Q174" s="368"/>
      <c r="R174" s="368"/>
      <c r="S174" s="368"/>
      <c r="T174" s="368"/>
      <c r="U174" s="368"/>
      <c r="V174" s="368"/>
      <c r="W174" s="368"/>
      <c r="X174" s="368"/>
      <c r="Y174" s="368"/>
      <c r="Z174" s="368"/>
    </row>
    <row r="175" spans="1:26" ht="18" customHeight="1" x14ac:dyDescent="0.25">
      <c r="A175" s="368"/>
      <c r="B175" s="368"/>
      <c r="C175" s="368"/>
      <c r="D175" s="368"/>
      <c r="E175" s="368"/>
      <c r="F175" s="368"/>
      <c r="G175" s="368"/>
      <c r="H175" s="368"/>
      <c r="I175" s="368"/>
      <c r="J175" s="368"/>
      <c r="K175" s="368"/>
      <c r="L175" s="368"/>
      <c r="M175" s="368"/>
      <c r="N175" s="368"/>
      <c r="O175" s="368"/>
      <c r="P175" s="368"/>
      <c r="Q175" s="368"/>
      <c r="R175" s="368"/>
      <c r="S175" s="368"/>
      <c r="T175" s="368"/>
      <c r="U175" s="368"/>
      <c r="V175" s="368"/>
      <c r="W175" s="368"/>
      <c r="X175" s="368"/>
      <c r="Y175" s="368"/>
      <c r="Z175" s="368"/>
    </row>
    <row r="176" spans="1:26" ht="18" customHeight="1" x14ac:dyDescent="0.25">
      <c r="A176" s="368"/>
      <c r="B176" s="368"/>
      <c r="C176" s="368"/>
      <c r="D176" s="368"/>
      <c r="E176" s="368"/>
      <c r="F176" s="368"/>
      <c r="G176" s="368"/>
      <c r="H176" s="368"/>
      <c r="I176" s="368"/>
      <c r="J176" s="368"/>
      <c r="K176" s="368"/>
      <c r="L176" s="368"/>
      <c r="M176" s="368"/>
      <c r="N176" s="368"/>
      <c r="O176" s="368"/>
      <c r="P176" s="368"/>
      <c r="Q176" s="368"/>
      <c r="R176" s="368"/>
      <c r="S176" s="368"/>
      <c r="T176" s="368"/>
      <c r="U176" s="368"/>
      <c r="V176" s="368"/>
      <c r="W176" s="368"/>
      <c r="X176" s="368"/>
      <c r="Y176" s="368"/>
      <c r="Z176" s="368"/>
    </row>
    <row r="177" spans="1:26" ht="18" customHeight="1" x14ac:dyDescent="0.25">
      <c r="A177" s="368"/>
      <c r="B177" s="368"/>
      <c r="C177" s="368"/>
      <c r="D177" s="368"/>
      <c r="E177" s="368"/>
      <c r="F177" s="368"/>
      <c r="G177" s="368"/>
      <c r="H177" s="368"/>
      <c r="I177" s="368"/>
      <c r="J177" s="368"/>
      <c r="K177" s="368"/>
      <c r="L177" s="368"/>
      <c r="M177" s="368"/>
      <c r="N177" s="368"/>
      <c r="O177" s="368"/>
      <c r="P177" s="368"/>
      <c r="Q177" s="368"/>
      <c r="R177" s="368"/>
      <c r="S177" s="368"/>
      <c r="T177" s="368"/>
      <c r="U177" s="368"/>
      <c r="V177" s="368"/>
      <c r="W177" s="368"/>
      <c r="X177" s="368"/>
      <c r="Y177" s="368"/>
      <c r="Z177" s="368"/>
    </row>
    <row r="178" spans="1:26" ht="18" customHeight="1" x14ac:dyDescent="0.25">
      <c r="A178" s="368"/>
      <c r="B178" s="368"/>
      <c r="C178" s="368"/>
      <c r="D178" s="368"/>
      <c r="E178" s="368"/>
      <c r="F178" s="368"/>
      <c r="G178" s="368"/>
      <c r="H178" s="368"/>
      <c r="I178" s="368"/>
      <c r="J178" s="368"/>
      <c r="K178" s="368"/>
      <c r="L178" s="368"/>
      <c r="M178" s="368"/>
      <c r="N178" s="368"/>
      <c r="O178" s="368"/>
      <c r="P178" s="368"/>
      <c r="Q178" s="368"/>
      <c r="R178" s="368"/>
      <c r="S178" s="368"/>
      <c r="T178" s="368"/>
      <c r="U178" s="368"/>
      <c r="V178" s="368"/>
      <c r="W178" s="368"/>
      <c r="X178" s="368"/>
      <c r="Y178" s="368"/>
      <c r="Z178" s="368"/>
    </row>
    <row r="179" spans="1:26" ht="18" customHeight="1" x14ac:dyDescent="0.25">
      <c r="A179" s="368"/>
      <c r="B179" s="368"/>
      <c r="C179" s="368"/>
      <c r="D179" s="368"/>
      <c r="E179" s="368"/>
      <c r="F179" s="368"/>
      <c r="G179" s="368"/>
      <c r="H179" s="368"/>
      <c r="I179" s="368"/>
      <c r="J179" s="368"/>
      <c r="K179" s="368"/>
      <c r="L179" s="368"/>
      <c r="M179" s="368"/>
      <c r="N179" s="368"/>
      <c r="O179" s="368"/>
      <c r="P179" s="368"/>
      <c r="Q179" s="368"/>
      <c r="R179" s="368"/>
      <c r="S179" s="368"/>
      <c r="T179" s="368"/>
      <c r="U179" s="368"/>
      <c r="V179" s="368"/>
      <c r="W179" s="368"/>
      <c r="X179" s="368"/>
      <c r="Y179" s="368"/>
      <c r="Z179" s="368"/>
    </row>
    <row r="180" spans="1:26" ht="18" customHeight="1" x14ac:dyDescent="0.25">
      <c r="A180" s="368"/>
      <c r="B180" s="368"/>
      <c r="C180" s="368"/>
      <c r="D180" s="368"/>
      <c r="E180" s="368"/>
      <c r="F180" s="368"/>
      <c r="G180" s="368"/>
      <c r="H180" s="368"/>
      <c r="I180" s="368"/>
      <c r="J180" s="368"/>
      <c r="K180" s="368"/>
      <c r="L180" s="368"/>
      <c r="M180" s="368"/>
      <c r="N180" s="368"/>
      <c r="O180" s="368"/>
      <c r="P180" s="368"/>
      <c r="Q180" s="368"/>
      <c r="R180" s="368"/>
      <c r="S180" s="368"/>
      <c r="T180" s="368"/>
      <c r="U180" s="368"/>
      <c r="V180" s="368"/>
      <c r="W180" s="368"/>
      <c r="X180" s="368"/>
      <c r="Y180" s="368"/>
      <c r="Z180" s="368"/>
    </row>
    <row r="181" spans="1:26" ht="18" customHeight="1" x14ac:dyDescent="0.25">
      <c r="A181" s="368"/>
      <c r="B181" s="368"/>
      <c r="C181" s="368"/>
      <c r="D181" s="368"/>
      <c r="E181" s="368"/>
      <c r="F181" s="368"/>
      <c r="G181" s="368"/>
      <c r="H181" s="368"/>
      <c r="I181" s="368"/>
      <c r="J181" s="368"/>
      <c r="K181" s="368"/>
      <c r="L181" s="368"/>
      <c r="M181" s="368"/>
      <c r="N181" s="368"/>
      <c r="O181" s="368"/>
      <c r="P181" s="368"/>
      <c r="Q181" s="368"/>
      <c r="R181" s="368"/>
      <c r="S181" s="368"/>
      <c r="T181" s="368"/>
      <c r="U181" s="368"/>
      <c r="V181" s="368"/>
      <c r="W181" s="368"/>
      <c r="X181" s="368"/>
      <c r="Y181" s="368"/>
      <c r="Z181" s="368"/>
    </row>
    <row r="182" spans="1:26" ht="18" customHeight="1" x14ac:dyDescent="0.25">
      <c r="A182" s="368"/>
      <c r="B182" s="368"/>
      <c r="C182" s="368"/>
      <c r="D182" s="368"/>
      <c r="E182" s="368"/>
      <c r="F182" s="368"/>
      <c r="G182" s="368"/>
      <c r="H182" s="368"/>
      <c r="I182" s="368"/>
      <c r="J182" s="368"/>
      <c r="K182" s="368"/>
      <c r="L182" s="368"/>
      <c r="M182" s="368"/>
      <c r="N182" s="368"/>
      <c r="O182" s="368"/>
      <c r="P182" s="368"/>
      <c r="Q182" s="368"/>
      <c r="R182" s="368"/>
      <c r="S182" s="368"/>
      <c r="T182" s="368"/>
      <c r="U182" s="368"/>
      <c r="V182" s="368"/>
      <c r="W182" s="368"/>
      <c r="X182" s="368"/>
      <c r="Y182" s="368"/>
      <c r="Z182" s="368"/>
    </row>
    <row r="183" spans="1:26" ht="18" customHeight="1" x14ac:dyDescent="0.25">
      <c r="A183" s="368"/>
      <c r="B183" s="368"/>
      <c r="C183" s="368"/>
      <c r="D183" s="368"/>
      <c r="E183" s="368"/>
      <c r="F183" s="368"/>
      <c r="G183" s="368"/>
      <c r="H183" s="368"/>
      <c r="I183" s="368"/>
      <c r="J183" s="368"/>
      <c r="K183" s="368"/>
      <c r="L183" s="368"/>
      <c r="M183" s="368"/>
      <c r="N183" s="368"/>
      <c r="O183" s="368"/>
      <c r="P183" s="368"/>
      <c r="Q183" s="368"/>
      <c r="R183" s="368"/>
      <c r="S183" s="368"/>
      <c r="T183" s="368"/>
      <c r="U183" s="368"/>
      <c r="V183" s="368"/>
      <c r="W183" s="368"/>
      <c r="X183" s="368"/>
      <c r="Y183" s="368"/>
      <c r="Z183" s="368"/>
    </row>
    <row r="184" spans="1:26" ht="18" customHeight="1" x14ac:dyDescent="0.25">
      <c r="A184" s="368"/>
      <c r="B184" s="368"/>
      <c r="C184" s="368"/>
      <c r="D184" s="368"/>
      <c r="E184" s="368"/>
      <c r="F184" s="368"/>
      <c r="G184" s="368"/>
      <c r="H184" s="368"/>
      <c r="I184" s="368"/>
      <c r="J184" s="368"/>
      <c r="K184" s="368"/>
      <c r="L184" s="368"/>
      <c r="M184" s="368"/>
      <c r="N184" s="368"/>
      <c r="O184" s="368"/>
      <c r="P184" s="368"/>
      <c r="Q184" s="368"/>
      <c r="R184" s="368"/>
      <c r="S184" s="368"/>
      <c r="T184" s="368"/>
      <c r="U184" s="368"/>
      <c r="V184" s="368"/>
      <c r="W184" s="368"/>
      <c r="X184" s="368"/>
      <c r="Y184" s="368"/>
      <c r="Z184" s="368"/>
    </row>
    <row r="185" spans="1:26" ht="18" customHeight="1" x14ac:dyDescent="0.25">
      <c r="A185" s="368"/>
      <c r="B185" s="368"/>
      <c r="C185" s="368"/>
      <c r="D185" s="368"/>
      <c r="E185" s="368"/>
      <c r="F185" s="368"/>
      <c r="G185" s="368"/>
      <c r="H185" s="368"/>
      <c r="I185" s="368"/>
      <c r="J185" s="368"/>
      <c r="K185" s="368"/>
      <c r="L185" s="368"/>
      <c r="M185" s="368"/>
      <c r="N185" s="368"/>
      <c r="O185" s="368"/>
      <c r="P185" s="368"/>
      <c r="Q185" s="368"/>
      <c r="R185" s="368"/>
      <c r="S185" s="368"/>
      <c r="T185" s="368"/>
      <c r="U185" s="368"/>
      <c r="V185" s="368"/>
      <c r="W185" s="368"/>
      <c r="X185" s="368"/>
      <c r="Y185" s="368"/>
      <c r="Z185" s="368"/>
    </row>
    <row r="186" spans="1:26" ht="18" customHeight="1" x14ac:dyDescent="0.25">
      <c r="A186" s="368"/>
      <c r="B186" s="368"/>
      <c r="C186" s="368"/>
      <c r="D186" s="368"/>
      <c r="E186" s="368"/>
      <c r="F186" s="368"/>
      <c r="G186" s="368"/>
      <c r="H186" s="368"/>
      <c r="I186" s="368"/>
      <c r="J186" s="368"/>
      <c r="K186" s="368"/>
      <c r="L186" s="368"/>
      <c r="M186" s="368"/>
      <c r="N186" s="368"/>
      <c r="O186" s="368"/>
      <c r="P186" s="368"/>
      <c r="Q186" s="368"/>
      <c r="R186" s="368"/>
      <c r="S186" s="368"/>
      <c r="T186" s="368"/>
      <c r="U186" s="368"/>
      <c r="V186" s="368"/>
      <c r="W186" s="368"/>
      <c r="X186" s="368"/>
      <c r="Y186" s="368"/>
      <c r="Z186" s="368"/>
    </row>
    <row r="187" spans="1:26" ht="18" customHeight="1" x14ac:dyDescent="0.25">
      <c r="A187" s="368"/>
      <c r="B187" s="368"/>
      <c r="C187" s="368"/>
      <c r="D187" s="368"/>
      <c r="E187" s="368"/>
      <c r="F187" s="368"/>
      <c r="G187" s="368"/>
      <c r="H187" s="368"/>
      <c r="I187" s="368"/>
      <c r="J187" s="368"/>
      <c r="K187" s="368"/>
      <c r="L187" s="368"/>
      <c r="M187" s="368"/>
      <c r="N187" s="368"/>
      <c r="O187" s="368"/>
      <c r="P187" s="368"/>
      <c r="Q187" s="368"/>
      <c r="R187" s="368"/>
      <c r="S187" s="368"/>
      <c r="T187" s="368"/>
      <c r="U187" s="368"/>
      <c r="V187" s="368"/>
      <c r="W187" s="368"/>
      <c r="X187" s="368"/>
      <c r="Y187" s="368"/>
      <c r="Z187" s="368"/>
    </row>
    <row r="188" spans="1:26" ht="18" customHeight="1" x14ac:dyDescent="0.25">
      <c r="A188" s="368"/>
      <c r="B188" s="368"/>
      <c r="C188" s="368"/>
      <c r="D188" s="368"/>
      <c r="E188" s="368"/>
      <c r="F188" s="368"/>
      <c r="G188" s="368"/>
      <c r="H188" s="368"/>
      <c r="I188" s="368"/>
      <c r="J188" s="368"/>
      <c r="K188" s="368"/>
      <c r="L188" s="368"/>
      <c r="M188" s="368"/>
      <c r="N188" s="368"/>
      <c r="O188" s="368"/>
      <c r="P188" s="368"/>
      <c r="Q188" s="368"/>
      <c r="R188" s="368"/>
      <c r="S188" s="368"/>
      <c r="T188" s="368"/>
      <c r="U188" s="368"/>
      <c r="V188" s="368"/>
      <c r="W188" s="368"/>
      <c r="X188" s="368"/>
      <c r="Y188" s="368"/>
      <c r="Z188" s="368"/>
    </row>
    <row r="189" spans="1:26" ht="18" customHeight="1" x14ac:dyDescent="0.25">
      <c r="A189" s="368"/>
      <c r="B189" s="368"/>
      <c r="C189" s="368"/>
      <c r="D189" s="368"/>
      <c r="E189" s="368"/>
      <c r="F189" s="368"/>
      <c r="G189" s="368"/>
      <c r="H189" s="368"/>
      <c r="I189" s="368"/>
      <c r="J189" s="368"/>
      <c r="K189" s="368"/>
      <c r="L189" s="368"/>
      <c r="M189" s="368"/>
      <c r="N189" s="368"/>
      <c r="O189" s="368"/>
      <c r="P189" s="368"/>
      <c r="Q189" s="368"/>
      <c r="R189" s="368"/>
      <c r="S189" s="368"/>
      <c r="T189" s="368"/>
      <c r="U189" s="368"/>
      <c r="V189" s="368"/>
      <c r="W189" s="368"/>
      <c r="X189" s="368"/>
      <c r="Y189" s="368"/>
      <c r="Z189" s="368"/>
    </row>
    <row r="190" spans="1:26" ht="18" customHeight="1" x14ac:dyDescent="0.25">
      <c r="A190" s="368"/>
      <c r="B190" s="368"/>
      <c r="C190" s="368"/>
      <c r="D190" s="368"/>
      <c r="E190" s="368"/>
      <c r="F190" s="368"/>
      <c r="G190" s="368"/>
      <c r="H190" s="368"/>
      <c r="I190" s="368"/>
      <c r="J190" s="368"/>
      <c r="K190" s="368"/>
      <c r="L190" s="368"/>
      <c r="M190" s="368"/>
      <c r="N190" s="368"/>
      <c r="O190" s="368"/>
      <c r="P190" s="368"/>
      <c r="Q190" s="368"/>
      <c r="R190" s="368"/>
      <c r="S190" s="368"/>
      <c r="T190" s="368"/>
      <c r="U190" s="368"/>
      <c r="V190" s="368"/>
      <c r="W190" s="368"/>
      <c r="X190" s="368"/>
      <c r="Y190" s="368"/>
      <c r="Z190" s="368"/>
    </row>
    <row r="191" spans="1:26" ht="18" customHeight="1" x14ac:dyDescent="0.25">
      <c r="A191" s="368"/>
      <c r="B191" s="368"/>
      <c r="C191" s="368"/>
      <c r="D191" s="368"/>
      <c r="E191" s="368"/>
      <c r="F191" s="368"/>
      <c r="G191" s="368"/>
      <c r="H191" s="368"/>
      <c r="I191" s="368"/>
      <c r="J191" s="368"/>
      <c r="K191" s="368"/>
      <c r="L191" s="368"/>
      <c r="M191" s="368"/>
      <c r="N191" s="368"/>
      <c r="O191" s="368"/>
      <c r="P191" s="368"/>
      <c r="Q191" s="368"/>
      <c r="R191" s="368"/>
      <c r="S191" s="368"/>
      <c r="T191" s="368"/>
      <c r="U191" s="368"/>
      <c r="V191" s="368"/>
      <c r="W191" s="368"/>
      <c r="X191" s="368"/>
      <c r="Y191" s="368"/>
      <c r="Z191" s="368"/>
    </row>
    <row r="192" spans="1:26" ht="18" customHeight="1" x14ac:dyDescent="0.25">
      <c r="A192" s="368"/>
      <c r="B192" s="368"/>
      <c r="C192" s="368"/>
      <c r="D192" s="368"/>
      <c r="E192" s="368"/>
      <c r="F192" s="368"/>
      <c r="G192" s="368"/>
      <c r="H192" s="368"/>
      <c r="I192" s="368"/>
      <c r="J192" s="368"/>
      <c r="K192" s="368"/>
      <c r="L192" s="368"/>
      <c r="M192" s="368"/>
      <c r="N192" s="368"/>
      <c r="O192" s="368"/>
      <c r="P192" s="368"/>
      <c r="Q192" s="368"/>
      <c r="R192" s="368"/>
      <c r="S192" s="368"/>
      <c r="T192" s="368"/>
      <c r="U192" s="368"/>
      <c r="V192" s="368"/>
      <c r="W192" s="368"/>
      <c r="X192" s="368"/>
      <c r="Y192" s="368"/>
      <c r="Z192" s="368"/>
    </row>
    <row r="193" spans="1:26" ht="18" customHeight="1" x14ac:dyDescent="0.25">
      <c r="A193" s="368"/>
      <c r="B193" s="368"/>
      <c r="C193" s="368"/>
      <c r="D193" s="368"/>
      <c r="E193" s="368"/>
      <c r="F193" s="368"/>
      <c r="G193" s="368"/>
      <c r="H193" s="368"/>
      <c r="I193" s="368"/>
      <c r="J193" s="368"/>
      <c r="K193" s="368"/>
      <c r="L193" s="368"/>
      <c r="M193" s="368"/>
      <c r="N193" s="368"/>
      <c r="O193" s="368"/>
      <c r="P193" s="368"/>
      <c r="Q193" s="368"/>
      <c r="R193" s="368"/>
      <c r="S193" s="368"/>
      <c r="T193" s="368"/>
      <c r="U193" s="368"/>
      <c r="V193" s="368"/>
      <c r="W193" s="368"/>
      <c r="X193" s="368"/>
      <c r="Y193" s="368"/>
      <c r="Z193" s="368"/>
    </row>
    <row r="194" spans="1:26" ht="18" customHeight="1" x14ac:dyDescent="0.25">
      <c r="A194" s="368"/>
      <c r="B194" s="368"/>
      <c r="C194" s="368"/>
      <c r="D194" s="368"/>
      <c r="E194" s="368"/>
      <c r="F194" s="368"/>
      <c r="G194" s="368"/>
      <c r="H194" s="368"/>
      <c r="I194" s="368"/>
      <c r="J194" s="368"/>
      <c r="K194" s="368"/>
      <c r="L194" s="368"/>
      <c r="M194" s="368"/>
      <c r="N194" s="368"/>
      <c r="O194" s="368"/>
      <c r="P194" s="368"/>
      <c r="Q194" s="368"/>
      <c r="R194" s="368"/>
      <c r="S194" s="368"/>
      <c r="T194" s="368"/>
      <c r="U194" s="368"/>
      <c r="V194" s="368"/>
      <c r="W194" s="368"/>
      <c r="X194" s="368"/>
      <c r="Y194" s="368"/>
      <c r="Z194" s="368"/>
    </row>
    <row r="195" spans="1:26" ht="18" customHeight="1" x14ac:dyDescent="0.25">
      <c r="A195" s="368"/>
      <c r="B195" s="368"/>
      <c r="C195" s="368"/>
      <c r="D195" s="368"/>
      <c r="E195" s="368"/>
      <c r="F195" s="368"/>
      <c r="G195" s="368"/>
      <c r="H195" s="368"/>
      <c r="I195" s="368"/>
      <c r="J195" s="368"/>
      <c r="K195" s="368"/>
      <c r="L195" s="368"/>
      <c r="M195" s="368"/>
      <c r="N195" s="368"/>
      <c r="O195" s="368"/>
      <c r="P195" s="368"/>
      <c r="Q195" s="368"/>
      <c r="R195" s="368"/>
      <c r="S195" s="368"/>
      <c r="T195" s="368"/>
      <c r="U195" s="368"/>
      <c r="V195" s="368"/>
      <c r="W195" s="368"/>
      <c r="X195" s="368"/>
      <c r="Y195" s="368"/>
      <c r="Z195" s="368"/>
    </row>
    <row r="196" spans="1:26" ht="18" customHeight="1" x14ac:dyDescent="0.25">
      <c r="A196" s="368"/>
      <c r="B196" s="368"/>
      <c r="C196" s="368"/>
      <c r="D196" s="368"/>
      <c r="E196" s="368"/>
      <c r="F196" s="368"/>
      <c r="G196" s="368"/>
      <c r="H196" s="368"/>
      <c r="I196" s="368"/>
      <c r="J196" s="368"/>
      <c r="K196" s="368"/>
      <c r="L196" s="368"/>
      <c r="M196" s="368"/>
      <c r="N196" s="368"/>
      <c r="O196" s="368"/>
      <c r="P196" s="368"/>
      <c r="Q196" s="368"/>
      <c r="R196" s="368"/>
      <c r="S196" s="368"/>
      <c r="T196" s="368"/>
      <c r="U196" s="368"/>
      <c r="V196" s="368"/>
      <c r="W196" s="368"/>
      <c r="X196" s="368"/>
      <c r="Y196" s="368"/>
      <c r="Z196" s="368"/>
    </row>
    <row r="197" spans="1:26" ht="18" customHeight="1" x14ac:dyDescent="0.25">
      <c r="A197" s="368"/>
      <c r="B197" s="368"/>
      <c r="C197" s="368"/>
      <c r="D197" s="368"/>
      <c r="E197" s="368"/>
      <c r="F197" s="368"/>
      <c r="G197" s="368"/>
      <c r="H197" s="368"/>
      <c r="I197" s="368"/>
      <c r="J197" s="368"/>
      <c r="K197" s="368"/>
      <c r="L197" s="368"/>
      <c r="M197" s="368"/>
      <c r="N197" s="368"/>
      <c r="O197" s="368"/>
      <c r="P197" s="368"/>
      <c r="Q197" s="368"/>
      <c r="R197" s="368"/>
      <c r="S197" s="368"/>
      <c r="T197" s="368"/>
      <c r="U197" s="368"/>
      <c r="V197" s="368"/>
      <c r="W197" s="368"/>
      <c r="X197" s="368"/>
      <c r="Y197" s="368"/>
      <c r="Z197" s="368"/>
    </row>
    <row r="198" spans="1:26" ht="18" customHeight="1" x14ac:dyDescent="0.25">
      <c r="A198" s="368"/>
      <c r="B198" s="368"/>
      <c r="C198" s="368"/>
      <c r="D198" s="368"/>
      <c r="E198" s="368"/>
      <c r="F198" s="368"/>
      <c r="G198" s="368"/>
      <c r="H198" s="368"/>
      <c r="I198" s="368"/>
      <c r="J198" s="368"/>
      <c r="K198" s="368"/>
      <c r="L198" s="368"/>
      <c r="M198" s="368"/>
      <c r="N198" s="368"/>
      <c r="O198" s="368"/>
      <c r="P198" s="368"/>
      <c r="Q198" s="368"/>
      <c r="R198" s="368"/>
      <c r="S198" s="368"/>
      <c r="T198" s="368"/>
      <c r="U198" s="368"/>
      <c r="V198" s="368"/>
      <c r="W198" s="368"/>
      <c r="X198" s="368"/>
      <c r="Y198" s="368"/>
      <c r="Z198" s="368"/>
    </row>
    <row r="199" spans="1:26" ht="18" customHeight="1" x14ac:dyDescent="0.25">
      <c r="A199" s="368"/>
      <c r="B199" s="368"/>
      <c r="C199" s="368"/>
      <c r="D199" s="368"/>
      <c r="E199" s="368"/>
      <c r="F199" s="368"/>
      <c r="G199" s="368"/>
      <c r="H199" s="368"/>
      <c r="I199" s="368"/>
      <c r="J199" s="368"/>
      <c r="K199" s="368"/>
      <c r="L199" s="368"/>
      <c r="M199" s="368"/>
      <c r="N199" s="368"/>
      <c r="O199" s="368"/>
      <c r="P199" s="368"/>
      <c r="Q199" s="368"/>
      <c r="R199" s="368"/>
      <c r="S199" s="368"/>
      <c r="T199" s="368"/>
      <c r="U199" s="368"/>
      <c r="V199" s="368"/>
      <c r="W199" s="368"/>
      <c r="X199" s="368"/>
      <c r="Y199" s="368"/>
      <c r="Z199" s="368"/>
    </row>
    <row r="200" spans="1:26" ht="18" customHeight="1" x14ac:dyDescent="0.25">
      <c r="A200" s="368"/>
      <c r="B200" s="368"/>
      <c r="C200" s="368"/>
      <c r="D200" s="368"/>
      <c r="E200" s="368"/>
      <c r="F200" s="368"/>
      <c r="G200" s="368"/>
      <c r="H200" s="368"/>
      <c r="I200" s="368"/>
      <c r="J200" s="368"/>
      <c r="K200" s="368"/>
      <c r="L200" s="368"/>
      <c r="M200" s="368"/>
      <c r="N200" s="368"/>
      <c r="O200" s="368"/>
      <c r="P200" s="368"/>
      <c r="Q200" s="368"/>
      <c r="R200" s="368"/>
      <c r="S200" s="368"/>
      <c r="T200" s="368"/>
      <c r="U200" s="368"/>
      <c r="V200" s="368"/>
      <c r="W200" s="368"/>
      <c r="X200" s="368"/>
      <c r="Y200" s="368"/>
      <c r="Z200" s="368"/>
    </row>
    <row r="201" spans="1:26" ht="18" customHeight="1" x14ac:dyDescent="0.25">
      <c r="A201" s="368"/>
      <c r="B201" s="368"/>
      <c r="C201" s="368"/>
      <c r="D201" s="368"/>
      <c r="E201" s="368"/>
      <c r="F201" s="368"/>
      <c r="G201" s="368"/>
      <c r="H201" s="368"/>
      <c r="I201" s="368"/>
      <c r="J201" s="368"/>
      <c r="K201" s="368"/>
      <c r="L201" s="368"/>
      <c r="M201" s="368"/>
      <c r="N201" s="368"/>
      <c r="O201" s="368"/>
      <c r="P201" s="368"/>
      <c r="Q201" s="368"/>
      <c r="R201" s="368"/>
      <c r="S201" s="368"/>
      <c r="T201" s="368"/>
      <c r="U201" s="368"/>
      <c r="V201" s="368"/>
      <c r="W201" s="368"/>
      <c r="X201" s="368"/>
      <c r="Y201" s="368"/>
      <c r="Z201" s="368"/>
    </row>
    <row r="202" spans="1:26" ht="18" customHeight="1" x14ac:dyDescent="0.25">
      <c r="A202" s="368"/>
      <c r="B202" s="368"/>
      <c r="C202" s="368"/>
      <c r="D202" s="368"/>
      <c r="E202" s="368"/>
      <c r="F202" s="368"/>
      <c r="G202" s="368"/>
      <c r="H202" s="368"/>
      <c r="I202" s="368"/>
      <c r="J202" s="368"/>
      <c r="K202" s="368"/>
      <c r="L202" s="368"/>
      <c r="M202" s="368"/>
      <c r="N202" s="368"/>
      <c r="O202" s="368"/>
      <c r="P202" s="368"/>
      <c r="Q202" s="368"/>
      <c r="R202" s="368"/>
      <c r="S202" s="368"/>
      <c r="T202" s="368"/>
      <c r="U202" s="368"/>
      <c r="V202" s="368"/>
      <c r="W202" s="368"/>
      <c r="X202" s="368"/>
      <c r="Y202" s="368"/>
      <c r="Z202" s="368"/>
    </row>
    <row r="203" spans="1:26" ht="18" customHeight="1" x14ac:dyDescent="0.25">
      <c r="A203" s="368"/>
      <c r="B203" s="368"/>
      <c r="C203" s="368"/>
      <c r="D203" s="368"/>
      <c r="E203" s="368"/>
      <c r="F203" s="368"/>
      <c r="G203" s="368"/>
      <c r="H203" s="368"/>
      <c r="I203" s="368"/>
      <c r="J203" s="368"/>
      <c r="K203" s="368"/>
      <c r="L203" s="368"/>
      <c r="M203" s="368"/>
      <c r="N203" s="368"/>
      <c r="O203" s="368"/>
      <c r="P203" s="368"/>
      <c r="Q203" s="368"/>
      <c r="R203" s="368"/>
      <c r="S203" s="368"/>
      <c r="T203" s="368"/>
      <c r="U203" s="368"/>
      <c r="V203" s="368"/>
      <c r="W203" s="368"/>
      <c r="X203" s="368"/>
      <c r="Y203" s="368"/>
      <c r="Z203" s="368"/>
    </row>
    <row r="204" spans="1:26" ht="18" customHeight="1" x14ac:dyDescent="0.25">
      <c r="A204" s="368"/>
      <c r="B204" s="368"/>
      <c r="C204" s="368"/>
      <c r="D204" s="368"/>
      <c r="E204" s="368"/>
      <c r="F204" s="368"/>
      <c r="G204" s="368"/>
      <c r="H204" s="368"/>
      <c r="I204" s="368"/>
      <c r="J204" s="368"/>
      <c r="K204" s="368"/>
      <c r="L204" s="368"/>
      <c r="M204" s="368"/>
      <c r="N204" s="368"/>
      <c r="O204" s="368"/>
      <c r="P204" s="368"/>
      <c r="Q204" s="368"/>
      <c r="R204" s="368"/>
      <c r="S204" s="368"/>
      <c r="T204" s="368"/>
      <c r="U204" s="368"/>
      <c r="V204" s="368"/>
      <c r="W204" s="368"/>
      <c r="X204" s="368"/>
      <c r="Y204" s="368"/>
      <c r="Z204" s="368"/>
    </row>
    <row r="205" spans="1:26" ht="18" customHeight="1" x14ac:dyDescent="0.25">
      <c r="A205" s="368"/>
      <c r="B205" s="368"/>
      <c r="C205" s="368"/>
      <c r="D205" s="368"/>
      <c r="E205" s="368"/>
      <c r="F205" s="368"/>
      <c r="G205" s="368"/>
      <c r="H205" s="368"/>
      <c r="I205" s="368"/>
      <c r="J205" s="368"/>
      <c r="K205" s="368"/>
      <c r="L205" s="368"/>
      <c r="M205" s="368"/>
      <c r="N205" s="368"/>
      <c r="O205" s="368"/>
      <c r="P205" s="368"/>
      <c r="Q205" s="368"/>
      <c r="R205" s="368"/>
      <c r="S205" s="368"/>
      <c r="T205" s="368"/>
      <c r="U205" s="368"/>
      <c r="V205" s="368"/>
      <c r="W205" s="368"/>
      <c r="X205" s="368"/>
      <c r="Y205" s="368"/>
      <c r="Z205" s="368"/>
    </row>
    <row r="206" spans="1:26" ht="18" customHeight="1" x14ac:dyDescent="0.25">
      <c r="A206" s="368"/>
      <c r="B206" s="368"/>
      <c r="C206" s="368"/>
      <c r="D206" s="368"/>
      <c r="E206" s="368"/>
      <c r="F206" s="368"/>
      <c r="G206" s="368"/>
      <c r="H206" s="368"/>
      <c r="I206" s="368"/>
      <c r="J206" s="368"/>
      <c r="K206" s="368"/>
      <c r="L206" s="368"/>
      <c r="M206" s="368"/>
      <c r="N206" s="368"/>
      <c r="O206" s="368"/>
      <c r="P206" s="368"/>
      <c r="Q206" s="368"/>
      <c r="R206" s="368"/>
      <c r="S206" s="368"/>
      <c r="T206" s="368"/>
      <c r="U206" s="368"/>
      <c r="V206" s="368"/>
      <c r="W206" s="368"/>
      <c r="X206" s="368"/>
      <c r="Y206" s="368"/>
      <c r="Z206" s="368"/>
    </row>
    <row r="207" spans="1:26" ht="18" customHeight="1" x14ac:dyDescent="0.25">
      <c r="A207" s="368"/>
      <c r="B207" s="368"/>
      <c r="C207" s="368"/>
      <c r="D207" s="368"/>
      <c r="E207" s="368"/>
      <c r="F207" s="368"/>
      <c r="G207" s="368"/>
      <c r="H207" s="368"/>
      <c r="I207" s="368"/>
      <c r="J207" s="368"/>
      <c r="K207" s="368"/>
      <c r="L207" s="368"/>
      <c r="M207" s="368"/>
      <c r="N207" s="368"/>
      <c r="O207" s="368"/>
      <c r="P207" s="368"/>
      <c r="Q207" s="368"/>
      <c r="R207" s="368"/>
      <c r="S207" s="368"/>
      <c r="T207" s="368"/>
      <c r="U207" s="368"/>
      <c r="V207" s="368"/>
      <c r="W207" s="368"/>
      <c r="X207" s="368"/>
      <c r="Y207" s="368"/>
      <c r="Z207" s="368"/>
    </row>
    <row r="208" spans="1:26" ht="18" customHeight="1" x14ac:dyDescent="0.25">
      <c r="A208" s="368"/>
      <c r="B208" s="368"/>
      <c r="C208" s="368"/>
      <c r="D208" s="368"/>
      <c r="E208" s="368"/>
      <c r="F208" s="368"/>
      <c r="G208" s="368"/>
      <c r="H208" s="368"/>
      <c r="I208" s="368"/>
      <c r="J208" s="368"/>
      <c r="K208" s="368"/>
      <c r="L208" s="368"/>
      <c r="M208" s="368"/>
      <c r="N208" s="368"/>
      <c r="O208" s="368"/>
      <c r="P208" s="368"/>
      <c r="Q208" s="368"/>
      <c r="R208" s="368"/>
      <c r="S208" s="368"/>
      <c r="T208" s="368"/>
      <c r="U208" s="368"/>
      <c r="V208" s="368"/>
      <c r="W208" s="368"/>
      <c r="X208" s="368"/>
      <c r="Y208" s="368"/>
      <c r="Z208" s="368"/>
    </row>
    <row r="209" spans="1:26" ht="18" customHeight="1" x14ac:dyDescent="0.25">
      <c r="A209" s="368"/>
      <c r="B209" s="368"/>
      <c r="C209" s="368"/>
      <c r="D209" s="368"/>
      <c r="E209" s="368"/>
      <c r="F209" s="368"/>
      <c r="G209" s="368"/>
      <c r="H209" s="368"/>
      <c r="I209" s="368"/>
      <c r="J209" s="368"/>
      <c r="K209" s="368"/>
      <c r="L209" s="368"/>
      <c r="M209" s="368"/>
      <c r="N209" s="368"/>
      <c r="O209" s="368"/>
      <c r="P209" s="368"/>
      <c r="Q209" s="368"/>
      <c r="R209" s="368"/>
      <c r="S209" s="368"/>
      <c r="T209" s="368"/>
      <c r="U209" s="368"/>
      <c r="V209" s="368"/>
      <c r="W209" s="368"/>
      <c r="X209" s="368"/>
      <c r="Y209" s="368"/>
      <c r="Z209" s="368"/>
    </row>
    <row r="210" spans="1:26" ht="18" customHeight="1" x14ac:dyDescent="0.25">
      <c r="A210" s="368"/>
      <c r="B210" s="368"/>
      <c r="C210" s="368"/>
      <c r="D210" s="368"/>
      <c r="E210" s="368"/>
      <c r="F210" s="368"/>
      <c r="G210" s="368"/>
      <c r="H210" s="368"/>
      <c r="I210" s="368"/>
      <c r="J210" s="368"/>
      <c r="K210" s="368"/>
      <c r="L210" s="368"/>
      <c r="M210" s="368"/>
      <c r="N210" s="368"/>
      <c r="O210" s="368"/>
      <c r="P210" s="368"/>
      <c r="Q210" s="368"/>
      <c r="R210" s="368"/>
      <c r="S210" s="368"/>
      <c r="T210" s="368"/>
      <c r="U210" s="368"/>
      <c r="V210" s="368"/>
      <c r="W210" s="368"/>
      <c r="X210" s="368"/>
      <c r="Y210" s="368"/>
      <c r="Z210" s="368"/>
    </row>
    <row r="211" spans="1:26" ht="18" customHeight="1" x14ac:dyDescent="0.25">
      <c r="A211" s="368"/>
      <c r="B211" s="368"/>
      <c r="C211" s="368"/>
      <c r="D211" s="368"/>
      <c r="E211" s="368"/>
      <c r="F211" s="368"/>
      <c r="G211" s="368"/>
      <c r="H211" s="368"/>
      <c r="I211" s="368"/>
      <c r="J211" s="368"/>
      <c r="K211" s="368"/>
      <c r="L211" s="368"/>
      <c r="M211" s="368"/>
      <c r="N211" s="368"/>
      <c r="O211" s="368"/>
      <c r="P211" s="368"/>
      <c r="Q211" s="368"/>
      <c r="R211" s="368"/>
      <c r="S211" s="368"/>
      <c r="T211" s="368"/>
      <c r="U211" s="368"/>
      <c r="V211" s="368"/>
      <c r="W211" s="368"/>
      <c r="X211" s="368"/>
      <c r="Y211" s="368"/>
      <c r="Z211" s="368"/>
    </row>
    <row r="212" spans="1:26" ht="18" customHeight="1" x14ac:dyDescent="0.25">
      <c r="A212" s="368"/>
      <c r="B212" s="368"/>
      <c r="C212" s="368"/>
      <c r="D212" s="368"/>
      <c r="E212" s="368"/>
      <c r="F212" s="368"/>
      <c r="G212" s="368"/>
      <c r="H212" s="368"/>
      <c r="I212" s="368"/>
      <c r="J212" s="368"/>
      <c r="K212" s="368"/>
      <c r="L212" s="368"/>
      <c r="M212" s="368"/>
      <c r="N212" s="368"/>
      <c r="O212" s="368"/>
      <c r="P212" s="368"/>
      <c r="Q212" s="368"/>
      <c r="R212" s="368"/>
      <c r="S212" s="368"/>
      <c r="T212" s="368"/>
      <c r="U212" s="368"/>
      <c r="V212" s="368"/>
      <c r="W212" s="368"/>
      <c r="X212" s="368"/>
      <c r="Y212" s="368"/>
      <c r="Z212" s="368"/>
    </row>
    <row r="213" spans="1:26" ht="18" customHeight="1" x14ac:dyDescent="0.25">
      <c r="A213" s="368"/>
      <c r="B213" s="368"/>
      <c r="C213" s="368"/>
      <c r="D213" s="368"/>
      <c r="E213" s="368"/>
      <c r="F213" s="368"/>
      <c r="G213" s="368"/>
      <c r="H213" s="368"/>
      <c r="I213" s="368"/>
      <c r="J213" s="368"/>
      <c r="K213" s="368"/>
      <c r="L213" s="368"/>
      <c r="M213" s="368"/>
      <c r="N213" s="368"/>
      <c r="O213" s="368"/>
      <c r="P213" s="368"/>
      <c r="Q213" s="368"/>
      <c r="R213" s="368"/>
      <c r="S213" s="368"/>
      <c r="T213" s="368"/>
      <c r="U213" s="368"/>
      <c r="V213" s="368"/>
      <c r="W213" s="368"/>
      <c r="X213" s="368"/>
      <c r="Y213" s="368"/>
      <c r="Z213" s="368"/>
    </row>
    <row r="214" spans="1:26" ht="18" customHeight="1" x14ac:dyDescent="0.25">
      <c r="A214" s="368"/>
      <c r="B214" s="368"/>
      <c r="C214" s="368"/>
      <c r="D214" s="368"/>
      <c r="E214" s="368"/>
      <c r="F214" s="368"/>
      <c r="G214" s="368"/>
      <c r="H214" s="368"/>
      <c r="I214" s="368"/>
      <c r="J214" s="368"/>
      <c r="K214" s="368"/>
      <c r="L214" s="368"/>
      <c r="M214" s="368"/>
      <c r="N214" s="368"/>
      <c r="O214" s="368"/>
      <c r="P214" s="368"/>
      <c r="Q214" s="368"/>
      <c r="R214" s="368"/>
      <c r="S214" s="368"/>
      <c r="T214" s="368"/>
      <c r="U214" s="368"/>
      <c r="V214" s="368"/>
      <c r="W214" s="368"/>
      <c r="X214" s="368"/>
      <c r="Y214" s="368"/>
      <c r="Z214" s="368"/>
    </row>
    <row r="215" spans="1:26" ht="18" customHeight="1" x14ac:dyDescent="0.25">
      <c r="A215" s="368"/>
      <c r="B215" s="368"/>
      <c r="C215" s="368"/>
      <c r="D215" s="368"/>
      <c r="E215" s="368"/>
      <c r="F215" s="368"/>
      <c r="G215" s="368"/>
      <c r="H215" s="368"/>
      <c r="I215" s="368"/>
      <c r="J215" s="368"/>
      <c r="K215" s="368"/>
      <c r="L215" s="368"/>
      <c r="M215" s="368"/>
      <c r="N215" s="368"/>
      <c r="O215" s="368"/>
      <c r="P215" s="368"/>
      <c r="Q215" s="368"/>
      <c r="R215" s="368"/>
      <c r="S215" s="368"/>
      <c r="T215" s="368"/>
      <c r="U215" s="368"/>
      <c r="V215" s="368"/>
      <c r="W215" s="368"/>
      <c r="X215" s="368"/>
      <c r="Y215" s="368"/>
      <c r="Z215" s="368"/>
    </row>
    <row r="216" spans="1:26" ht="18" customHeight="1" x14ac:dyDescent="0.25">
      <c r="A216" s="368"/>
      <c r="B216" s="368"/>
      <c r="C216" s="368"/>
      <c r="D216" s="368"/>
      <c r="E216" s="368"/>
      <c r="F216" s="368"/>
      <c r="G216" s="368"/>
      <c r="H216" s="368"/>
      <c r="I216" s="368"/>
      <c r="J216" s="368"/>
      <c r="K216" s="368"/>
      <c r="L216" s="368"/>
      <c r="M216" s="368"/>
      <c r="N216" s="368"/>
      <c r="O216" s="368"/>
      <c r="P216" s="368"/>
      <c r="Q216" s="368"/>
      <c r="R216" s="368"/>
      <c r="S216" s="368"/>
      <c r="T216" s="368"/>
      <c r="U216" s="368"/>
      <c r="V216" s="368"/>
      <c r="W216" s="368"/>
      <c r="X216" s="368"/>
      <c r="Y216" s="368"/>
      <c r="Z216" s="368"/>
    </row>
    <row r="217" spans="1:26" ht="18" customHeight="1" x14ac:dyDescent="0.25">
      <c r="A217" s="368"/>
      <c r="B217" s="368"/>
      <c r="C217" s="368"/>
      <c r="D217" s="368"/>
      <c r="E217" s="368"/>
      <c r="F217" s="368"/>
      <c r="G217" s="368"/>
      <c r="H217" s="368"/>
      <c r="I217" s="368"/>
      <c r="J217" s="368"/>
      <c r="K217" s="368"/>
      <c r="L217" s="368"/>
      <c r="M217" s="368"/>
      <c r="N217" s="368"/>
      <c r="O217" s="368"/>
      <c r="P217" s="368"/>
      <c r="Q217" s="368"/>
      <c r="R217" s="368"/>
      <c r="S217" s="368"/>
      <c r="T217" s="368"/>
      <c r="U217" s="368"/>
      <c r="V217" s="368"/>
      <c r="W217" s="368"/>
      <c r="X217" s="368"/>
      <c r="Y217" s="368"/>
      <c r="Z217" s="368"/>
    </row>
    <row r="218" spans="1:26" ht="18" customHeight="1" x14ac:dyDescent="0.25">
      <c r="A218" s="368"/>
      <c r="B218" s="368"/>
      <c r="C218" s="368"/>
      <c r="D218" s="368"/>
      <c r="E218" s="368"/>
      <c r="F218" s="368"/>
      <c r="G218" s="368"/>
      <c r="H218" s="368"/>
      <c r="I218" s="368"/>
      <c r="J218" s="368"/>
      <c r="K218" s="368"/>
      <c r="L218" s="368"/>
      <c r="M218" s="368"/>
      <c r="N218" s="368"/>
      <c r="O218" s="368"/>
      <c r="P218" s="368"/>
      <c r="Q218" s="368"/>
      <c r="R218" s="368"/>
      <c r="S218" s="368"/>
      <c r="T218" s="368"/>
      <c r="U218" s="368"/>
      <c r="V218" s="368"/>
      <c r="W218" s="368"/>
      <c r="X218" s="368"/>
      <c r="Y218" s="368"/>
      <c r="Z218" s="368"/>
    </row>
    <row r="219" spans="1:26" ht="18" customHeight="1" x14ac:dyDescent="0.25">
      <c r="A219" s="368"/>
      <c r="B219" s="368"/>
      <c r="C219" s="368"/>
      <c r="D219" s="368"/>
      <c r="E219" s="368"/>
      <c r="F219" s="368"/>
      <c r="G219" s="368"/>
      <c r="H219" s="368"/>
      <c r="I219" s="368"/>
      <c r="J219" s="368"/>
      <c r="K219" s="368"/>
      <c r="L219" s="368"/>
      <c r="M219" s="368"/>
      <c r="N219" s="368"/>
      <c r="O219" s="368"/>
      <c r="P219" s="368"/>
      <c r="Q219" s="368"/>
      <c r="R219" s="368"/>
      <c r="S219" s="368"/>
      <c r="T219" s="368"/>
      <c r="U219" s="368"/>
      <c r="V219" s="368"/>
      <c r="W219" s="368"/>
      <c r="X219" s="368"/>
      <c r="Y219" s="368"/>
      <c r="Z219" s="368"/>
    </row>
    <row r="220" spans="1:26" ht="18" customHeight="1" x14ac:dyDescent="0.25">
      <c r="A220" s="368"/>
      <c r="B220" s="368"/>
      <c r="C220" s="368"/>
      <c r="D220" s="368"/>
      <c r="E220" s="368"/>
      <c r="F220" s="368"/>
      <c r="G220" s="368"/>
      <c r="H220" s="368"/>
      <c r="I220" s="368"/>
      <c r="J220" s="368"/>
      <c r="K220" s="368"/>
      <c r="L220" s="368"/>
      <c r="M220" s="368"/>
      <c r="N220" s="368"/>
      <c r="O220" s="368"/>
      <c r="P220" s="368"/>
      <c r="Q220" s="368"/>
      <c r="R220" s="368"/>
      <c r="S220" s="368"/>
      <c r="T220" s="368"/>
      <c r="U220" s="368"/>
      <c r="V220" s="368"/>
      <c r="W220" s="368"/>
      <c r="X220" s="368"/>
      <c r="Y220" s="368"/>
      <c r="Z220" s="368"/>
    </row>
    <row r="221" spans="1:26" ht="18" customHeight="1" x14ac:dyDescent="0.25">
      <c r="A221" s="368"/>
      <c r="B221" s="368"/>
      <c r="C221" s="368"/>
      <c r="D221" s="368"/>
      <c r="E221" s="368"/>
      <c r="F221" s="368"/>
      <c r="G221" s="368"/>
      <c r="H221" s="368"/>
      <c r="I221" s="368"/>
      <c r="J221" s="368"/>
      <c r="K221" s="368"/>
      <c r="L221" s="368"/>
      <c r="M221" s="368"/>
      <c r="N221" s="368"/>
      <c r="O221" s="368"/>
      <c r="P221" s="368"/>
      <c r="Q221" s="368"/>
      <c r="R221" s="368"/>
      <c r="S221" s="368"/>
      <c r="T221" s="368"/>
      <c r="U221" s="368"/>
      <c r="V221" s="368"/>
      <c r="W221" s="368"/>
      <c r="X221" s="368"/>
      <c r="Y221" s="368"/>
      <c r="Z221" s="368"/>
    </row>
    <row r="222" spans="1:26" ht="18" customHeight="1" x14ac:dyDescent="0.25">
      <c r="A222" s="368"/>
      <c r="B222" s="368"/>
      <c r="C222" s="368"/>
      <c r="D222" s="368"/>
      <c r="E222" s="368"/>
      <c r="F222" s="368"/>
      <c r="G222" s="368"/>
      <c r="H222" s="368"/>
      <c r="I222" s="368"/>
      <c r="J222" s="368"/>
      <c r="K222" s="368"/>
      <c r="L222" s="368"/>
      <c r="M222" s="368"/>
      <c r="N222" s="368"/>
      <c r="O222" s="368"/>
      <c r="P222" s="368"/>
      <c r="Q222" s="368"/>
      <c r="R222" s="368"/>
      <c r="S222" s="368"/>
      <c r="T222" s="368"/>
      <c r="U222" s="368"/>
      <c r="V222" s="368"/>
      <c r="W222" s="368"/>
      <c r="X222" s="368"/>
      <c r="Y222" s="368"/>
      <c r="Z222" s="368"/>
    </row>
    <row r="223" spans="1:26" ht="18" customHeight="1" x14ac:dyDescent="0.25">
      <c r="A223" s="368"/>
      <c r="B223" s="368"/>
      <c r="C223" s="368"/>
      <c r="D223" s="368"/>
      <c r="E223" s="368"/>
      <c r="F223" s="368"/>
      <c r="G223" s="368"/>
      <c r="H223" s="368"/>
      <c r="I223" s="368"/>
      <c r="J223" s="368"/>
      <c r="K223" s="368"/>
      <c r="L223" s="368"/>
      <c r="M223" s="368"/>
      <c r="N223" s="368"/>
      <c r="O223" s="368"/>
      <c r="P223" s="368"/>
      <c r="Q223" s="368"/>
      <c r="R223" s="368"/>
      <c r="S223" s="368"/>
      <c r="T223" s="368"/>
      <c r="U223" s="368"/>
      <c r="V223" s="368"/>
      <c r="W223" s="368"/>
      <c r="X223" s="368"/>
      <c r="Y223" s="368"/>
      <c r="Z223" s="368"/>
    </row>
    <row r="224" spans="1:26" ht="18" customHeight="1" x14ac:dyDescent="0.25">
      <c r="A224" s="368"/>
      <c r="B224" s="368"/>
      <c r="C224" s="368"/>
      <c r="D224" s="368"/>
      <c r="E224" s="368"/>
      <c r="F224" s="368"/>
      <c r="G224" s="368"/>
      <c r="H224" s="368"/>
      <c r="I224" s="368"/>
      <c r="J224" s="368"/>
      <c r="K224" s="368"/>
      <c r="L224" s="368"/>
      <c r="M224" s="368"/>
      <c r="N224" s="368"/>
      <c r="O224" s="368"/>
      <c r="P224" s="368"/>
      <c r="Q224" s="368"/>
      <c r="R224" s="368"/>
      <c r="S224" s="368"/>
      <c r="T224" s="368"/>
      <c r="U224" s="368"/>
      <c r="V224" s="368"/>
      <c r="W224" s="368"/>
      <c r="X224" s="368"/>
      <c r="Y224" s="368"/>
      <c r="Z224" s="368"/>
    </row>
    <row r="225" spans="1:26" ht="18" customHeight="1" x14ac:dyDescent="0.25">
      <c r="A225" s="368"/>
      <c r="B225" s="368"/>
      <c r="C225" s="368"/>
      <c r="D225" s="368"/>
      <c r="E225" s="368"/>
      <c r="F225" s="368"/>
      <c r="G225" s="368"/>
      <c r="H225" s="368"/>
      <c r="I225" s="368"/>
      <c r="J225" s="368"/>
      <c r="K225" s="368"/>
      <c r="L225" s="368"/>
      <c r="M225" s="368"/>
      <c r="N225" s="368"/>
      <c r="O225" s="368"/>
      <c r="P225" s="368"/>
      <c r="Q225" s="368"/>
      <c r="R225" s="368"/>
      <c r="S225" s="368"/>
      <c r="T225" s="368"/>
      <c r="U225" s="368"/>
      <c r="V225" s="368"/>
      <c r="W225" s="368"/>
      <c r="X225" s="368"/>
      <c r="Y225" s="368"/>
      <c r="Z225" s="368"/>
    </row>
    <row r="226" spans="1:26" ht="18" customHeight="1" x14ac:dyDescent="0.25">
      <c r="A226" s="368"/>
      <c r="B226" s="368"/>
      <c r="C226" s="368"/>
      <c r="D226" s="368"/>
      <c r="E226" s="368"/>
      <c r="F226" s="368"/>
      <c r="G226" s="368"/>
      <c r="H226" s="368"/>
      <c r="I226" s="368"/>
      <c r="J226" s="368"/>
      <c r="K226" s="368"/>
      <c r="L226" s="368"/>
      <c r="M226" s="368"/>
      <c r="N226" s="368"/>
      <c r="O226" s="368"/>
      <c r="P226" s="368"/>
      <c r="Q226" s="368"/>
      <c r="R226" s="368"/>
      <c r="S226" s="368"/>
      <c r="T226" s="368"/>
      <c r="U226" s="368"/>
      <c r="V226" s="368"/>
      <c r="W226" s="368"/>
      <c r="X226" s="368"/>
      <c r="Y226" s="368"/>
      <c r="Z226" s="368"/>
    </row>
    <row r="227" spans="1:26" ht="18" customHeight="1" x14ac:dyDescent="0.25">
      <c r="A227" s="368"/>
      <c r="B227" s="368"/>
      <c r="C227" s="368"/>
      <c r="D227" s="368"/>
      <c r="E227" s="368"/>
      <c r="F227" s="368"/>
      <c r="G227" s="368"/>
      <c r="H227" s="368"/>
      <c r="I227" s="368"/>
      <c r="J227" s="368"/>
      <c r="K227" s="368"/>
      <c r="L227" s="368"/>
      <c r="M227" s="368"/>
      <c r="N227" s="368"/>
      <c r="O227" s="368"/>
      <c r="P227" s="368"/>
      <c r="Q227" s="368"/>
      <c r="R227" s="368"/>
      <c r="S227" s="368"/>
      <c r="T227" s="368"/>
      <c r="U227" s="368"/>
      <c r="V227" s="368"/>
      <c r="W227" s="368"/>
      <c r="X227" s="368"/>
      <c r="Y227" s="368"/>
      <c r="Z227" s="368"/>
    </row>
    <row r="228" spans="1:26" ht="18" customHeight="1" x14ac:dyDescent="0.25">
      <c r="A228" s="368"/>
      <c r="B228" s="368"/>
      <c r="C228" s="368"/>
      <c r="D228" s="368"/>
      <c r="E228" s="368"/>
      <c r="F228" s="368"/>
      <c r="G228" s="368"/>
      <c r="H228" s="368"/>
      <c r="I228" s="368"/>
      <c r="J228" s="368"/>
      <c r="K228" s="368"/>
      <c r="L228" s="368"/>
      <c r="M228" s="368"/>
      <c r="N228" s="368"/>
      <c r="O228" s="368"/>
      <c r="P228" s="368"/>
      <c r="Q228" s="368"/>
      <c r="R228" s="368"/>
      <c r="S228" s="368"/>
      <c r="T228" s="368"/>
      <c r="U228" s="368"/>
      <c r="V228" s="368"/>
      <c r="W228" s="368"/>
      <c r="X228" s="368"/>
      <c r="Y228" s="368"/>
      <c r="Z228" s="368"/>
    </row>
    <row r="229" spans="1:26" ht="18" customHeight="1" x14ac:dyDescent="0.25">
      <c r="A229" s="368"/>
      <c r="B229" s="368"/>
      <c r="C229" s="368"/>
      <c r="D229" s="368"/>
      <c r="E229" s="368"/>
      <c r="F229" s="368"/>
      <c r="G229" s="368"/>
      <c r="H229" s="368"/>
      <c r="I229" s="368"/>
      <c r="J229" s="368"/>
      <c r="K229" s="368"/>
      <c r="L229" s="368"/>
      <c r="M229" s="368"/>
      <c r="N229" s="368"/>
      <c r="O229" s="368"/>
      <c r="P229" s="368"/>
      <c r="Q229" s="368"/>
      <c r="R229" s="368"/>
      <c r="S229" s="368"/>
      <c r="T229" s="368"/>
      <c r="U229" s="368"/>
      <c r="V229" s="368"/>
      <c r="W229" s="368"/>
      <c r="X229" s="368"/>
      <c r="Y229" s="368"/>
      <c r="Z229" s="368"/>
    </row>
    <row r="230" spans="1:26" ht="18" customHeight="1" x14ac:dyDescent="0.25">
      <c r="A230" s="368"/>
      <c r="B230" s="368"/>
      <c r="C230" s="368"/>
      <c r="D230" s="368"/>
      <c r="E230" s="368"/>
      <c r="F230" s="368"/>
      <c r="G230" s="368"/>
      <c r="H230" s="368"/>
      <c r="I230" s="368"/>
      <c r="J230" s="368"/>
      <c r="K230" s="368"/>
      <c r="L230" s="368"/>
      <c r="M230" s="368"/>
      <c r="N230" s="368"/>
      <c r="O230" s="368"/>
      <c r="P230" s="368"/>
      <c r="Q230" s="368"/>
      <c r="R230" s="368"/>
      <c r="S230" s="368"/>
      <c r="T230" s="368"/>
      <c r="U230" s="368"/>
      <c r="V230" s="368"/>
      <c r="W230" s="368"/>
      <c r="X230" s="368"/>
      <c r="Y230" s="368"/>
      <c r="Z230" s="368"/>
    </row>
    <row r="231" spans="1:26" ht="18" customHeight="1" x14ac:dyDescent="0.25">
      <c r="A231" s="368"/>
      <c r="B231" s="368"/>
      <c r="C231" s="368"/>
      <c r="D231" s="368"/>
      <c r="E231" s="368"/>
      <c r="F231" s="368"/>
      <c r="G231" s="368"/>
      <c r="H231" s="368"/>
      <c r="I231" s="368"/>
      <c r="J231" s="368"/>
      <c r="K231" s="368"/>
      <c r="L231" s="368"/>
      <c r="M231" s="368"/>
      <c r="N231" s="368"/>
      <c r="O231" s="368"/>
      <c r="P231" s="368"/>
      <c r="Q231" s="368"/>
      <c r="R231" s="368"/>
      <c r="S231" s="368"/>
      <c r="T231" s="368"/>
      <c r="U231" s="368"/>
      <c r="V231" s="368"/>
      <c r="W231" s="368"/>
      <c r="X231" s="368"/>
      <c r="Y231" s="368"/>
      <c r="Z231" s="368"/>
    </row>
    <row r="232" spans="1:26" ht="18" customHeight="1" x14ac:dyDescent="0.25">
      <c r="A232" s="368"/>
      <c r="B232" s="368"/>
      <c r="C232" s="368"/>
      <c r="D232" s="368"/>
      <c r="E232" s="368"/>
      <c r="F232" s="368"/>
      <c r="G232" s="368"/>
      <c r="H232" s="368"/>
      <c r="I232" s="368"/>
      <c r="J232" s="368"/>
      <c r="K232" s="368"/>
      <c r="L232" s="368"/>
      <c r="M232" s="368"/>
      <c r="N232" s="368"/>
      <c r="O232" s="368"/>
      <c r="P232" s="368"/>
      <c r="Q232" s="368"/>
      <c r="R232" s="368"/>
      <c r="S232" s="368"/>
      <c r="T232" s="368"/>
      <c r="U232" s="368"/>
      <c r="V232" s="368"/>
      <c r="W232" s="368"/>
      <c r="X232" s="368"/>
      <c r="Y232" s="368"/>
      <c r="Z232" s="368"/>
    </row>
    <row r="233" spans="1:26" ht="18" customHeight="1" x14ac:dyDescent="0.25">
      <c r="A233" s="368"/>
      <c r="B233" s="368"/>
      <c r="C233" s="368"/>
      <c r="D233" s="368"/>
      <c r="E233" s="368"/>
      <c r="F233" s="368"/>
      <c r="G233" s="368"/>
      <c r="H233" s="368"/>
      <c r="I233" s="368"/>
      <c r="J233" s="368"/>
      <c r="K233" s="368"/>
      <c r="L233" s="368"/>
      <c r="M233" s="368"/>
      <c r="N233" s="368"/>
      <c r="O233" s="368"/>
      <c r="P233" s="368"/>
      <c r="Q233" s="368"/>
      <c r="R233" s="368"/>
      <c r="S233" s="368"/>
      <c r="T233" s="368"/>
      <c r="U233" s="368"/>
      <c r="V233" s="368"/>
      <c r="W233" s="368"/>
      <c r="X233" s="368"/>
      <c r="Y233" s="368"/>
      <c r="Z233" s="368"/>
    </row>
    <row r="234" spans="1:26" ht="18" customHeight="1" x14ac:dyDescent="0.25">
      <c r="A234" s="368"/>
      <c r="B234" s="368"/>
      <c r="C234" s="368"/>
      <c r="D234" s="368"/>
      <c r="E234" s="368"/>
      <c r="F234" s="368"/>
      <c r="G234" s="368"/>
      <c r="H234" s="368"/>
      <c r="I234" s="368"/>
      <c r="J234" s="368"/>
      <c r="K234" s="368"/>
      <c r="L234" s="368"/>
      <c r="M234" s="368"/>
      <c r="N234" s="368"/>
      <c r="O234" s="368"/>
      <c r="P234" s="368"/>
      <c r="Q234" s="368"/>
      <c r="R234" s="368"/>
      <c r="S234" s="368"/>
      <c r="T234" s="368"/>
      <c r="U234" s="368"/>
      <c r="V234" s="368"/>
      <c r="W234" s="368"/>
      <c r="X234" s="368"/>
      <c r="Y234" s="368"/>
      <c r="Z234" s="368"/>
    </row>
    <row r="235" spans="1:26" ht="18" customHeight="1" x14ac:dyDescent="0.25">
      <c r="A235" s="368"/>
      <c r="B235" s="368"/>
      <c r="C235" s="368"/>
      <c r="D235" s="368"/>
      <c r="E235" s="368"/>
      <c r="F235" s="368"/>
      <c r="G235" s="368"/>
      <c r="H235" s="368"/>
      <c r="I235" s="368"/>
      <c r="J235" s="368"/>
      <c r="K235" s="368"/>
      <c r="L235" s="368"/>
      <c r="M235" s="368"/>
      <c r="N235" s="368"/>
      <c r="O235" s="368"/>
      <c r="P235" s="368"/>
      <c r="Q235" s="368"/>
      <c r="R235" s="368"/>
      <c r="S235" s="368"/>
      <c r="T235" s="368"/>
      <c r="U235" s="368"/>
      <c r="V235" s="368"/>
      <c r="W235" s="368"/>
      <c r="X235" s="368"/>
      <c r="Y235" s="368"/>
      <c r="Z235" s="368"/>
    </row>
    <row r="236" spans="1:26" ht="18" customHeight="1" x14ac:dyDescent="0.25">
      <c r="A236" s="368"/>
      <c r="B236" s="368"/>
      <c r="C236" s="368"/>
      <c r="D236" s="368"/>
      <c r="E236" s="368"/>
      <c r="F236" s="368"/>
      <c r="G236" s="368"/>
      <c r="H236" s="368"/>
      <c r="I236" s="368"/>
      <c r="J236" s="368"/>
      <c r="K236" s="368"/>
      <c r="L236" s="368"/>
      <c r="M236" s="368"/>
      <c r="N236" s="368"/>
      <c r="O236" s="368"/>
      <c r="P236" s="368"/>
      <c r="Q236" s="368"/>
      <c r="R236" s="368"/>
      <c r="S236" s="368"/>
      <c r="T236" s="368"/>
      <c r="U236" s="368"/>
      <c r="V236" s="368"/>
      <c r="W236" s="368"/>
      <c r="X236" s="368"/>
      <c r="Y236" s="368"/>
      <c r="Z236" s="368"/>
    </row>
    <row r="237" spans="1:26" ht="18" customHeight="1" x14ac:dyDescent="0.25">
      <c r="A237" s="368"/>
      <c r="B237" s="368"/>
      <c r="C237" s="368"/>
      <c r="D237" s="368"/>
      <c r="E237" s="368"/>
      <c r="F237" s="368"/>
      <c r="G237" s="368"/>
      <c r="H237" s="368"/>
      <c r="I237" s="368"/>
      <c r="J237" s="368"/>
      <c r="K237" s="368"/>
      <c r="L237" s="368"/>
      <c r="M237" s="368"/>
      <c r="N237" s="368"/>
      <c r="O237" s="368"/>
      <c r="P237" s="368"/>
      <c r="Q237" s="368"/>
      <c r="R237" s="368"/>
      <c r="S237" s="368"/>
      <c r="T237" s="368"/>
      <c r="U237" s="368"/>
      <c r="V237" s="368"/>
      <c r="W237" s="368"/>
      <c r="X237" s="368"/>
      <c r="Y237" s="368"/>
      <c r="Z237" s="368"/>
    </row>
    <row r="238" spans="1:26" ht="18" customHeight="1" x14ac:dyDescent="0.25">
      <c r="A238" s="368"/>
      <c r="B238" s="368"/>
      <c r="C238" s="368"/>
      <c r="D238" s="368"/>
      <c r="E238" s="368"/>
      <c r="F238" s="368"/>
      <c r="G238" s="368"/>
      <c r="H238" s="368"/>
      <c r="I238" s="368"/>
      <c r="J238" s="368"/>
      <c r="K238" s="368"/>
      <c r="L238" s="368"/>
      <c r="M238" s="368"/>
      <c r="N238" s="368"/>
      <c r="O238" s="368"/>
      <c r="P238" s="368"/>
      <c r="Q238" s="368"/>
      <c r="R238" s="368"/>
      <c r="S238" s="368"/>
      <c r="T238" s="368"/>
      <c r="U238" s="368"/>
      <c r="V238" s="368"/>
      <c r="W238" s="368"/>
      <c r="X238" s="368"/>
      <c r="Y238" s="368"/>
      <c r="Z238" s="368"/>
    </row>
    <row r="239" spans="1:26" ht="18" customHeight="1" x14ac:dyDescent="0.25">
      <c r="A239" s="368"/>
      <c r="B239" s="368"/>
      <c r="C239" s="368"/>
      <c r="D239" s="368"/>
      <c r="E239" s="368"/>
      <c r="F239" s="368"/>
      <c r="G239" s="368"/>
      <c r="H239" s="368"/>
      <c r="I239" s="368"/>
      <c r="J239" s="368"/>
      <c r="K239" s="368"/>
      <c r="L239" s="368"/>
      <c r="M239" s="368"/>
      <c r="N239" s="368"/>
      <c r="O239" s="368"/>
      <c r="P239" s="368"/>
      <c r="Q239" s="368"/>
      <c r="R239" s="368"/>
      <c r="S239" s="368"/>
      <c r="T239" s="368"/>
      <c r="U239" s="368"/>
      <c r="V239" s="368"/>
      <c r="W239" s="368"/>
      <c r="X239" s="368"/>
      <c r="Y239" s="368"/>
      <c r="Z239" s="368"/>
    </row>
    <row r="240" spans="1:26" ht="18" customHeight="1" x14ac:dyDescent="0.25">
      <c r="A240" s="368"/>
      <c r="B240" s="368"/>
      <c r="C240" s="368"/>
      <c r="D240" s="368"/>
      <c r="E240" s="368"/>
      <c r="F240" s="368"/>
      <c r="G240" s="368"/>
      <c r="H240" s="368"/>
      <c r="I240" s="368"/>
      <c r="J240" s="368"/>
      <c r="K240" s="368"/>
      <c r="L240" s="368"/>
      <c r="M240" s="368"/>
      <c r="N240" s="368"/>
      <c r="O240" s="368"/>
      <c r="P240" s="368"/>
      <c r="Q240" s="368"/>
      <c r="R240" s="368"/>
      <c r="S240" s="368"/>
      <c r="T240" s="368"/>
      <c r="U240" s="368"/>
      <c r="V240" s="368"/>
      <c r="W240" s="368"/>
      <c r="X240" s="368"/>
      <c r="Y240" s="368"/>
      <c r="Z240" s="368"/>
    </row>
    <row r="241" spans="1:26" ht="18" customHeight="1" x14ac:dyDescent="0.25">
      <c r="A241" s="368"/>
      <c r="B241" s="368"/>
      <c r="C241" s="368"/>
      <c r="D241" s="368"/>
      <c r="E241" s="368"/>
      <c r="F241" s="368"/>
      <c r="G241" s="368"/>
      <c r="H241" s="368"/>
      <c r="I241" s="368"/>
      <c r="J241" s="368"/>
      <c r="K241" s="368"/>
      <c r="L241" s="368"/>
      <c r="M241" s="368"/>
      <c r="N241" s="368"/>
      <c r="O241" s="368"/>
      <c r="P241" s="368"/>
      <c r="Q241" s="368"/>
      <c r="R241" s="368"/>
      <c r="S241" s="368"/>
      <c r="T241" s="368"/>
      <c r="U241" s="368"/>
      <c r="V241" s="368"/>
      <c r="W241" s="368"/>
      <c r="X241" s="368"/>
      <c r="Y241" s="368"/>
      <c r="Z241" s="368"/>
    </row>
    <row r="242" spans="1:26" ht="18" customHeight="1" x14ac:dyDescent="0.25">
      <c r="A242" s="368"/>
      <c r="B242" s="368"/>
      <c r="C242" s="368"/>
      <c r="D242" s="368"/>
      <c r="E242" s="368"/>
      <c r="F242" s="368"/>
      <c r="G242" s="368"/>
      <c r="H242" s="368"/>
      <c r="I242" s="368"/>
      <c r="J242" s="368"/>
      <c r="K242" s="368"/>
      <c r="L242" s="368"/>
      <c r="M242" s="368"/>
      <c r="N242" s="368"/>
      <c r="O242" s="368"/>
      <c r="P242" s="368"/>
      <c r="Q242" s="368"/>
      <c r="R242" s="368"/>
      <c r="S242" s="368"/>
      <c r="T242" s="368"/>
      <c r="U242" s="368"/>
      <c r="V242" s="368"/>
      <c r="W242" s="368"/>
      <c r="X242" s="368"/>
      <c r="Y242" s="368"/>
      <c r="Z242" s="368"/>
    </row>
    <row r="243" spans="1:26" ht="18" customHeight="1" x14ac:dyDescent="0.25">
      <c r="A243" s="368"/>
      <c r="B243" s="368"/>
      <c r="C243" s="368"/>
      <c r="D243" s="368"/>
      <c r="E243" s="368"/>
      <c r="F243" s="368"/>
      <c r="G243" s="368"/>
      <c r="H243" s="368"/>
      <c r="I243" s="368"/>
      <c r="J243" s="368"/>
      <c r="K243" s="368"/>
      <c r="L243" s="368"/>
      <c r="M243" s="368"/>
      <c r="N243" s="368"/>
      <c r="O243" s="368"/>
      <c r="P243" s="368"/>
      <c r="Q243" s="368"/>
      <c r="R243" s="368"/>
      <c r="S243" s="368"/>
      <c r="T243" s="368"/>
      <c r="U243" s="368"/>
      <c r="V243" s="368"/>
      <c r="W243" s="368"/>
      <c r="X243" s="368"/>
      <c r="Y243" s="368"/>
      <c r="Z243" s="368"/>
    </row>
    <row r="244" spans="1:26" ht="18" customHeight="1" x14ac:dyDescent="0.25">
      <c r="A244" s="368"/>
      <c r="B244" s="368"/>
      <c r="C244" s="368"/>
      <c r="D244" s="368"/>
      <c r="E244" s="368"/>
      <c r="F244" s="368"/>
      <c r="G244" s="368"/>
      <c r="H244" s="368"/>
      <c r="I244" s="368"/>
      <c r="J244" s="368"/>
      <c r="K244" s="368"/>
      <c r="L244" s="368"/>
      <c r="M244" s="368"/>
      <c r="N244" s="368"/>
      <c r="O244" s="368"/>
      <c r="P244" s="368"/>
      <c r="Q244" s="368"/>
      <c r="R244" s="368"/>
      <c r="S244" s="368"/>
      <c r="T244" s="368"/>
      <c r="U244" s="368"/>
      <c r="V244" s="368"/>
      <c r="W244" s="368"/>
      <c r="X244" s="368"/>
      <c r="Y244" s="368"/>
      <c r="Z244" s="368"/>
    </row>
    <row r="245" spans="1:26" ht="18" customHeight="1" x14ac:dyDescent="0.25">
      <c r="A245" s="368"/>
      <c r="B245" s="368"/>
      <c r="C245" s="368"/>
      <c r="D245" s="368"/>
      <c r="E245" s="368"/>
      <c r="F245" s="368"/>
      <c r="G245" s="368"/>
      <c r="H245" s="368"/>
      <c r="I245" s="368"/>
      <c r="J245" s="368"/>
      <c r="K245" s="368"/>
      <c r="L245" s="368"/>
      <c r="M245" s="368"/>
      <c r="N245" s="368"/>
      <c r="O245" s="368"/>
      <c r="P245" s="368"/>
      <c r="Q245" s="368"/>
      <c r="R245" s="368"/>
      <c r="S245" s="368"/>
      <c r="T245" s="368"/>
      <c r="U245" s="368"/>
      <c r="V245" s="368"/>
      <c r="W245" s="368"/>
      <c r="X245" s="368"/>
      <c r="Y245" s="368"/>
      <c r="Z245" s="368"/>
    </row>
    <row r="246" spans="1:26" ht="18" customHeight="1" x14ac:dyDescent="0.25">
      <c r="A246" s="368"/>
      <c r="B246" s="368"/>
      <c r="C246" s="368"/>
      <c r="D246" s="368"/>
      <c r="E246" s="368"/>
      <c r="F246" s="368"/>
      <c r="G246" s="368"/>
      <c r="H246" s="368"/>
      <c r="I246" s="368"/>
      <c r="J246" s="368"/>
      <c r="K246" s="368"/>
      <c r="L246" s="368"/>
      <c r="M246" s="368"/>
      <c r="N246" s="368"/>
      <c r="O246" s="368"/>
      <c r="P246" s="368"/>
      <c r="Q246" s="368"/>
      <c r="R246" s="368"/>
      <c r="S246" s="368"/>
      <c r="T246" s="368"/>
      <c r="U246" s="368"/>
      <c r="V246" s="368"/>
      <c r="W246" s="368"/>
      <c r="X246" s="368"/>
      <c r="Y246" s="368"/>
      <c r="Z246" s="368"/>
    </row>
    <row r="247" spans="1:26" ht="18" customHeight="1" x14ac:dyDescent="0.25">
      <c r="A247" s="368"/>
      <c r="B247" s="368"/>
      <c r="C247" s="368"/>
      <c r="D247" s="368"/>
      <c r="E247" s="368"/>
      <c r="F247" s="368"/>
      <c r="G247" s="368"/>
      <c r="H247" s="368"/>
      <c r="I247" s="368"/>
      <c r="J247" s="368"/>
      <c r="K247" s="368"/>
      <c r="L247" s="368"/>
      <c r="M247" s="368"/>
      <c r="N247" s="368"/>
      <c r="O247" s="368"/>
      <c r="P247" s="368"/>
      <c r="Q247" s="368"/>
      <c r="R247" s="368"/>
      <c r="S247" s="368"/>
      <c r="T247" s="368"/>
      <c r="U247" s="368"/>
      <c r="V247" s="368"/>
      <c r="W247" s="368"/>
      <c r="X247" s="368"/>
      <c r="Y247" s="368"/>
      <c r="Z247" s="368"/>
    </row>
    <row r="248" spans="1:26" ht="18" customHeight="1" x14ac:dyDescent="0.25">
      <c r="A248" s="368"/>
      <c r="B248" s="368"/>
      <c r="C248" s="368"/>
      <c r="D248" s="368"/>
      <c r="E248" s="368"/>
      <c r="F248" s="368"/>
      <c r="G248" s="368"/>
      <c r="H248" s="368"/>
      <c r="I248" s="368"/>
      <c r="J248" s="368"/>
      <c r="K248" s="368"/>
      <c r="L248" s="368"/>
      <c r="M248" s="368"/>
      <c r="N248" s="368"/>
      <c r="O248" s="368"/>
      <c r="P248" s="368"/>
      <c r="Q248" s="368"/>
      <c r="R248" s="368"/>
      <c r="S248" s="368"/>
      <c r="T248" s="368"/>
      <c r="U248" s="368"/>
      <c r="V248" s="368"/>
      <c r="W248" s="368"/>
      <c r="X248" s="368"/>
      <c r="Y248" s="368"/>
      <c r="Z248" s="368"/>
    </row>
    <row r="249" spans="1:26" ht="18" customHeight="1" x14ac:dyDescent="0.25">
      <c r="A249" s="368"/>
      <c r="B249" s="368"/>
      <c r="C249" s="368"/>
      <c r="D249" s="368"/>
      <c r="E249" s="368"/>
      <c r="F249" s="368"/>
      <c r="G249" s="368"/>
      <c r="H249" s="368"/>
      <c r="I249" s="368"/>
      <c r="J249" s="368"/>
      <c r="K249" s="368"/>
      <c r="L249" s="368"/>
      <c r="M249" s="368"/>
      <c r="N249" s="368"/>
      <c r="O249" s="368"/>
      <c r="P249" s="368"/>
      <c r="Q249" s="368"/>
      <c r="R249" s="368"/>
      <c r="S249" s="368"/>
      <c r="T249" s="368"/>
      <c r="U249" s="368"/>
      <c r="V249" s="368"/>
      <c r="W249" s="368"/>
      <c r="X249" s="368"/>
      <c r="Y249" s="368"/>
      <c r="Z249" s="368"/>
    </row>
    <row r="250" spans="1:26" ht="18" customHeight="1" x14ac:dyDescent="0.25">
      <c r="A250" s="368"/>
      <c r="B250" s="368"/>
      <c r="C250" s="368"/>
      <c r="D250" s="368"/>
      <c r="E250" s="368"/>
      <c r="F250" s="368"/>
      <c r="G250" s="368"/>
      <c r="H250" s="368"/>
      <c r="I250" s="368"/>
      <c r="J250" s="368"/>
      <c r="K250" s="368"/>
      <c r="L250" s="368"/>
      <c r="M250" s="368"/>
      <c r="N250" s="368"/>
      <c r="O250" s="368"/>
      <c r="P250" s="368"/>
      <c r="Q250" s="368"/>
      <c r="R250" s="368"/>
      <c r="S250" s="368"/>
      <c r="T250" s="368"/>
      <c r="U250" s="368"/>
      <c r="V250" s="368"/>
      <c r="W250" s="368"/>
      <c r="X250" s="368"/>
      <c r="Y250" s="368"/>
      <c r="Z250" s="368"/>
    </row>
    <row r="251" spans="1:26" ht="18" customHeight="1" x14ac:dyDescent="0.25">
      <c r="A251" s="368"/>
      <c r="B251" s="368"/>
      <c r="C251" s="368"/>
      <c r="D251" s="368"/>
      <c r="E251" s="368"/>
      <c r="F251" s="368"/>
      <c r="G251" s="368"/>
      <c r="H251" s="368"/>
      <c r="I251" s="368"/>
      <c r="J251" s="368"/>
      <c r="K251" s="368"/>
      <c r="L251" s="368"/>
      <c r="M251" s="368"/>
      <c r="N251" s="368"/>
      <c r="O251" s="368"/>
      <c r="P251" s="368"/>
      <c r="Q251" s="368"/>
      <c r="R251" s="368"/>
      <c r="S251" s="368"/>
      <c r="T251" s="368"/>
      <c r="U251" s="368"/>
      <c r="V251" s="368"/>
      <c r="W251" s="368"/>
      <c r="X251" s="368"/>
      <c r="Y251" s="368"/>
      <c r="Z251" s="368"/>
    </row>
    <row r="252" spans="1:26" ht="18" customHeight="1" x14ac:dyDescent="0.25">
      <c r="A252" s="368"/>
      <c r="B252" s="368"/>
      <c r="C252" s="368"/>
      <c r="D252" s="368"/>
      <c r="E252" s="368"/>
      <c r="F252" s="368"/>
      <c r="G252" s="368"/>
      <c r="H252" s="368"/>
      <c r="I252" s="368"/>
      <c r="J252" s="368"/>
      <c r="K252" s="368"/>
      <c r="L252" s="368"/>
      <c r="M252" s="368"/>
      <c r="N252" s="368"/>
      <c r="O252" s="368"/>
      <c r="P252" s="368"/>
      <c r="Q252" s="368"/>
      <c r="R252" s="368"/>
      <c r="S252" s="368"/>
      <c r="T252" s="368"/>
      <c r="U252" s="368"/>
      <c r="V252" s="368"/>
      <c r="W252" s="368"/>
      <c r="X252" s="368"/>
      <c r="Y252" s="368"/>
      <c r="Z252" s="368"/>
    </row>
    <row r="253" spans="1:26" ht="18" customHeight="1" x14ac:dyDescent="0.25">
      <c r="A253" s="368"/>
      <c r="B253" s="368"/>
      <c r="C253" s="368"/>
      <c r="D253" s="368"/>
      <c r="E253" s="368"/>
      <c r="F253" s="368"/>
      <c r="G253" s="368"/>
      <c r="H253" s="368"/>
      <c r="I253" s="368"/>
      <c r="J253" s="368"/>
      <c r="K253" s="368"/>
      <c r="L253" s="368"/>
      <c r="M253" s="368"/>
      <c r="N253" s="368"/>
      <c r="O253" s="368"/>
      <c r="P253" s="368"/>
      <c r="Q253" s="368"/>
      <c r="R253" s="368"/>
      <c r="S253" s="368"/>
      <c r="T253" s="368"/>
      <c r="U253" s="368"/>
      <c r="V253" s="368"/>
      <c r="W253" s="368"/>
      <c r="X253" s="368"/>
      <c r="Y253" s="368"/>
      <c r="Z253" s="368"/>
    </row>
    <row r="254" spans="1:26" ht="18" customHeight="1" x14ac:dyDescent="0.25">
      <c r="A254" s="368"/>
      <c r="B254" s="368"/>
      <c r="C254" s="368"/>
      <c r="D254" s="368"/>
      <c r="E254" s="368"/>
      <c r="F254" s="368"/>
      <c r="G254" s="368"/>
      <c r="H254" s="368"/>
      <c r="I254" s="368"/>
      <c r="J254" s="368"/>
      <c r="K254" s="368"/>
      <c r="L254" s="368"/>
      <c r="M254" s="368"/>
      <c r="N254" s="368"/>
      <c r="O254" s="368"/>
      <c r="P254" s="368"/>
      <c r="Q254" s="368"/>
      <c r="R254" s="368"/>
      <c r="S254" s="368"/>
      <c r="T254" s="368"/>
      <c r="U254" s="368"/>
      <c r="V254" s="368"/>
      <c r="W254" s="368"/>
      <c r="X254" s="368"/>
      <c r="Y254" s="368"/>
      <c r="Z254" s="368"/>
    </row>
    <row r="255" spans="1:26" ht="18" customHeight="1" x14ac:dyDescent="0.25">
      <c r="A255" s="368"/>
      <c r="B255" s="368"/>
      <c r="C255" s="368"/>
      <c r="D255" s="368"/>
      <c r="E255" s="368"/>
      <c r="F255" s="368"/>
      <c r="G255" s="368"/>
      <c r="H255" s="368"/>
      <c r="I255" s="368"/>
      <c r="J255" s="368"/>
      <c r="K255" s="368"/>
      <c r="L255" s="368"/>
      <c r="M255" s="368"/>
      <c r="N255" s="368"/>
      <c r="O255" s="368"/>
      <c r="P255" s="368"/>
      <c r="Q255" s="368"/>
      <c r="R255" s="368"/>
      <c r="S255" s="368"/>
      <c r="T255" s="368"/>
      <c r="U255" s="368"/>
      <c r="V255" s="368"/>
      <c r="W255" s="368"/>
      <c r="X255" s="368"/>
      <c r="Y255" s="368"/>
      <c r="Z255" s="368"/>
    </row>
    <row r="256" spans="1:26" ht="18" customHeight="1" x14ac:dyDescent="0.25">
      <c r="A256" s="368"/>
      <c r="B256" s="368"/>
      <c r="C256" s="368"/>
      <c r="D256" s="368"/>
      <c r="E256" s="368"/>
      <c r="F256" s="368"/>
      <c r="G256" s="368"/>
      <c r="H256" s="368"/>
      <c r="I256" s="368"/>
      <c r="J256" s="368"/>
      <c r="K256" s="368"/>
      <c r="L256" s="368"/>
      <c r="M256" s="368"/>
      <c r="N256" s="368"/>
      <c r="O256" s="368"/>
      <c r="P256" s="368"/>
      <c r="Q256" s="368"/>
      <c r="R256" s="368"/>
      <c r="S256" s="368"/>
      <c r="T256" s="368"/>
      <c r="U256" s="368"/>
      <c r="V256" s="368"/>
      <c r="W256" s="368"/>
      <c r="X256" s="368"/>
      <c r="Y256" s="368"/>
      <c r="Z256" s="368"/>
    </row>
    <row r="257" spans="1:26" ht="18" customHeight="1" x14ac:dyDescent="0.25">
      <c r="A257" s="368"/>
      <c r="B257" s="368"/>
      <c r="C257" s="368"/>
      <c r="D257" s="368"/>
      <c r="E257" s="368"/>
      <c r="F257" s="368"/>
      <c r="G257" s="368"/>
      <c r="H257" s="368"/>
      <c r="I257" s="368"/>
      <c r="J257" s="368"/>
      <c r="K257" s="368"/>
      <c r="L257" s="368"/>
      <c r="M257" s="368"/>
      <c r="N257" s="368"/>
      <c r="O257" s="368"/>
      <c r="P257" s="368"/>
      <c r="Q257" s="368"/>
      <c r="R257" s="368"/>
      <c r="S257" s="368"/>
      <c r="T257" s="368"/>
      <c r="U257" s="368"/>
      <c r="V257" s="368"/>
      <c r="W257" s="368"/>
      <c r="X257" s="368"/>
      <c r="Y257" s="368"/>
      <c r="Z257" s="368"/>
    </row>
    <row r="258" spans="1:26" ht="18" customHeight="1" x14ac:dyDescent="0.25">
      <c r="A258" s="368"/>
      <c r="B258" s="368"/>
      <c r="C258" s="368"/>
      <c r="D258" s="368"/>
      <c r="E258" s="368"/>
      <c r="F258" s="368"/>
      <c r="G258" s="368"/>
      <c r="H258" s="368"/>
      <c r="I258" s="368"/>
      <c r="J258" s="368"/>
      <c r="K258" s="368"/>
      <c r="L258" s="368"/>
      <c r="M258" s="368"/>
      <c r="N258" s="368"/>
      <c r="O258" s="368"/>
      <c r="P258" s="368"/>
      <c r="Q258" s="368"/>
      <c r="R258" s="368"/>
      <c r="S258" s="368"/>
      <c r="T258" s="368"/>
      <c r="U258" s="368"/>
      <c r="V258" s="368"/>
      <c r="W258" s="368"/>
      <c r="X258" s="368"/>
      <c r="Y258" s="368"/>
      <c r="Z258" s="368"/>
    </row>
    <row r="259" spans="1:26" ht="18" customHeight="1" x14ac:dyDescent="0.25">
      <c r="A259" s="368"/>
      <c r="B259" s="368"/>
      <c r="C259" s="368"/>
      <c r="D259" s="368"/>
      <c r="E259" s="368"/>
      <c r="F259" s="368"/>
      <c r="G259" s="368"/>
      <c r="H259" s="368"/>
      <c r="I259" s="368"/>
      <c r="J259" s="368"/>
      <c r="K259" s="368"/>
      <c r="L259" s="368"/>
      <c r="M259" s="368"/>
      <c r="N259" s="368"/>
      <c r="O259" s="368"/>
      <c r="P259" s="368"/>
      <c r="Q259" s="368"/>
      <c r="R259" s="368"/>
      <c r="S259" s="368"/>
      <c r="T259" s="368"/>
      <c r="U259" s="368"/>
      <c r="V259" s="368"/>
      <c r="W259" s="368"/>
      <c r="X259" s="368"/>
      <c r="Y259" s="368"/>
      <c r="Z259" s="368"/>
    </row>
    <row r="260" spans="1:26" ht="18" customHeight="1" x14ac:dyDescent="0.25">
      <c r="A260" s="368"/>
      <c r="B260" s="368"/>
      <c r="C260" s="368"/>
      <c r="D260" s="368"/>
      <c r="E260" s="368"/>
      <c r="F260" s="368"/>
      <c r="G260" s="368"/>
      <c r="H260" s="368"/>
      <c r="I260" s="368"/>
      <c r="J260" s="368"/>
      <c r="K260" s="368"/>
      <c r="L260" s="368"/>
      <c r="M260" s="368"/>
      <c r="N260" s="368"/>
      <c r="O260" s="368"/>
      <c r="P260" s="368"/>
      <c r="Q260" s="368"/>
      <c r="R260" s="368"/>
      <c r="S260" s="368"/>
      <c r="T260" s="368"/>
      <c r="U260" s="368"/>
      <c r="V260" s="368"/>
      <c r="W260" s="368"/>
      <c r="X260" s="368"/>
      <c r="Y260" s="368"/>
      <c r="Z260" s="368"/>
    </row>
    <row r="261" spans="1:26" ht="18" customHeight="1" x14ac:dyDescent="0.25">
      <c r="A261" s="368"/>
      <c r="B261" s="368"/>
      <c r="C261" s="368"/>
      <c r="D261" s="368"/>
      <c r="E261" s="368"/>
      <c r="F261" s="368"/>
      <c r="G261" s="368"/>
      <c r="H261" s="368"/>
      <c r="I261" s="368"/>
      <c r="J261" s="368"/>
      <c r="K261" s="368"/>
      <c r="L261" s="368"/>
      <c r="M261" s="368"/>
      <c r="N261" s="368"/>
      <c r="O261" s="368"/>
      <c r="P261" s="368"/>
      <c r="Q261" s="368"/>
      <c r="R261" s="368"/>
      <c r="S261" s="368"/>
      <c r="T261" s="368"/>
      <c r="U261" s="368"/>
      <c r="V261" s="368"/>
      <c r="W261" s="368"/>
      <c r="X261" s="368"/>
      <c r="Y261" s="368"/>
      <c r="Z261" s="368"/>
    </row>
    <row r="262" spans="1:26" ht="18" customHeight="1" x14ac:dyDescent="0.25">
      <c r="A262" s="368"/>
      <c r="B262" s="368"/>
      <c r="C262" s="368"/>
      <c r="D262" s="368"/>
      <c r="E262" s="368"/>
      <c r="F262" s="368"/>
      <c r="G262" s="368"/>
      <c r="H262" s="368"/>
      <c r="I262" s="368"/>
      <c r="J262" s="368"/>
      <c r="K262" s="368"/>
      <c r="L262" s="368"/>
      <c r="M262" s="368"/>
      <c r="N262" s="368"/>
      <c r="O262" s="368"/>
      <c r="P262" s="368"/>
      <c r="Q262" s="368"/>
      <c r="R262" s="368"/>
      <c r="S262" s="368"/>
      <c r="T262" s="368"/>
      <c r="U262" s="368"/>
      <c r="V262" s="368"/>
      <c r="W262" s="368"/>
      <c r="X262" s="368"/>
      <c r="Y262" s="368"/>
      <c r="Z262" s="368"/>
    </row>
    <row r="263" spans="1:26" ht="18" customHeight="1" x14ac:dyDescent="0.25">
      <c r="A263" s="368"/>
      <c r="B263" s="368"/>
      <c r="C263" s="368"/>
      <c r="D263" s="368"/>
      <c r="E263" s="368"/>
      <c r="F263" s="368"/>
      <c r="G263" s="368"/>
      <c r="H263" s="368"/>
      <c r="I263" s="368"/>
      <c r="J263" s="368"/>
      <c r="K263" s="368"/>
      <c r="L263" s="368"/>
      <c r="M263" s="368"/>
      <c r="N263" s="368"/>
      <c r="O263" s="368"/>
      <c r="P263" s="368"/>
      <c r="Q263" s="368"/>
      <c r="R263" s="368"/>
      <c r="S263" s="368"/>
      <c r="T263" s="368"/>
      <c r="U263" s="368"/>
      <c r="V263" s="368"/>
      <c r="W263" s="368"/>
      <c r="X263" s="368"/>
      <c r="Y263" s="368"/>
      <c r="Z263" s="368"/>
    </row>
    <row r="264" spans="1:26" ht="18" customHeight="1" x14ac:dyDescent="0.25">
      <c r="A264" s="368"/>
      <c r="B264" s="368"/>
      <c r="C264" s="368"/>
      <c r="D264" s="368"/>
      <c r="E264" s="368"/>
      <c r="F264" s="368"/>
      <c r="G264" s="368"/>
      <c r="H264" s="368"/>
      <c r="I264" s="368"/>
      <c r="J264" s="368"/>
      <c r="K264" s="368"/>
      <c r="L264" s="368"/>
      <c r="M264" s="368"/>
      <c r="N264" s="368"/>
      <c r="O264" s="368"/>
      <c r="P264" s="368"/>
      <c r="Q264" s="368"/>
      <c r="R264" s="368"/>
      <c r="S264" s="368"/>
      <c r="T264" s="368"/>
      <c r="U264" s="368"/>
      <c r="V264" s="368"/>
      <c r="W264" s="368"/>
      <c r="X264" s="368"/>
      <c r="Y264" s="368"/>
      <c r="Z264" s="368"/>
    </row>
    <row r="265" spans="1:26" ht="18" customHeight="1" x14ac:dyDescent="0.25">
      <c r="A265" s="368"/>
      <c r="B265" s="368"/>
      <c r="C265" s="368"/>
      <c r="D265" s="368"/>
      <c r="E265" s="368"/>
      <c r="F265" s="368"/>
      <c r="G265" s="368"/>
      <c r="H265" s="368"/>
      <c r="I265" s="368"/>
      <c r="J265" s="368"/>
      <c r="K265" s="368"/>
      <c r="L265" s="368"/>
      <c r="M265" s="368"/>
      <c r="N265" s="368"/>
      <c r="O265" s="368"/>
      <c r="P265" s="368"/>
      <c r="Q265" s="368"/>
      <c r="R265" s="368"/>
      <c r="S265" s="368"/>
      <c r="T265" s="368"/>
      <c r="U265" s="368"/>
      <c r="V265" s="368"/>
      <c r="W265" s="368"/>
      <c r="X265" s="368"/>
      <c r="Y265" s="368"/>
      <c r="Z265" s="368"/>
    </row>
    <row r="266" spans="1:26" ht="18" customHeight="1" x14ac:dyDescent="0.25">
      <c r="A266" s="368"/>
      <c r="B266" s="368"/>
      <c r="C266" s="368"/>
      <c r="D266" s="368"/>
      <c r="E266" s="368"/>
      <c r="F266" s="368"/>
      <c r="G266" s="368"/>
      <c r="H266" s="368"/>
      <c r="I266" s="368"/>
      <c r="J266" s="368"/>
      <c r="K266" s="368"/>
      <c r="L266" s="368"/>
      <c r="M266" s="368"/>
      <c r="N266" s="368"/>
      <c r="O266" s="368"/>
      <c r="P266" s="368"/>
      <c r="Q266" s="368"/>
      <c r="R266" s="368"/>
      <c r="S266" s="368"/>
      <c r="T266" s="368"/>
      <c r="U266" s="368"/>
      <c r="V266" s="368"/>
      <c r="W266" s="368"/>
      <c r="X266" s="368"/>
      <c r="Y266" s="368"/>
      <c r="Z266" s="368"/>
    </row>
    <row r="267" spans="1:26" ht="18" customHeight="1" x14ac:dyDescent="0.25">
      <c r="A267" s="368"/>
      <c r="B267" s="368"/>
      <c r="C267" s="368"/>
      <c r="D267" s="368"/>
      <c r="E267" s="368"/>
      <c r="F267" s="368"/>
      <c r="G267" s="368"/>
      <c r="H267" s="368"/>
      <c r="I267" s="368"/>
      <c r="J267" s="368"/>
      <c r="K267" s="368"/>
      <c r="L267" s="368"/>
      <c r="M267" s="368"/>
      <c r="N267" s="368"/>
      <c r="O267" s="368"/>
      <c r="P267" s="368"/>
      <c r="Q267" s="368"/>
      <c r="R267" s="368"/>
      <c r="S267" s="368"/>
      <c r="T267" s="368"/>
      <c r="U267" s="368"/>
      <c r="V267" s="368"/>
      <c r="W267" s="368"/>
      <c r="X267" s="368"/>
      <c r="Y267" s="368"/>
      <c r="Z267" s="368"/>
    </row>
    <row r="268" spans="1:26" ht="18" customHeight="1" x14ac:dyDescent="0.25">
      <c r="A268" s="368"/>
      <c r="B268" s="368"/>
      <c r="C268" s="368"/>
      <c r="D268" s="368"/>
      <c r="E268" s="368"/>
      <c r="F268" s="368"/>
      <c r="G268" s="368"/>
      <c r="H268" s="368"/>
      <c r="I268" s="368"/>
      <c r="J268" s="368"/>
      <c r="K268" s="368"/>
      <c r="L268" s="368"/>
      <c r="M268" s="368"/>
      <c r="N268" s="368"/>
      <c r="O268" s="368"/>
      <c r="P268" s="368"/>
      <c r="Q268" s="368"/>
      <c r="R268" s="368"/>
      <c r="S268" s="368"/>
      <c r="T268" s="368"/>
      <c r="U268" s="368"/>
      <c r="V268" s="368"/>
      <c r="W268" s="368"/>
      <c r="X268" s="368"/>
      <c r="Y268" s="368"/>
      <c r="Z268" s="368"/>
    </row>
    <row r="269" spans="1:26" ht="18" customHeight="1" x14ac:dyDescent="0.25">
      <c r="A269" s="368"/>
      <c r="B269" s="368"/>
      <c r="C269" s="368"/>
      <c r="D269" s="368"/>
      <c r="E269" s="368"/>
      <c r="F269" s="368"/>
      <c r="G269" s="368"/>
      <c r="H269" s="368"/>
      <c r="I269" s="368"/>
      <c r="J269" s="368"/>
      <c r="K269" s="368"/>
      <c r="L269" s="368"/>
      <c r="M269" s="368"/>
      <c r="N269" s="368"/>
      <c r="O269" s="368"/>
      <c r="P269" s="368"/>
      <c r="Q269" s="368"/>
      <c r="R269" s="368"/>
      <c r="S269" s="368"/>
      <c r="T269" s="368"/>
      <c r="U269" s="368"/>
      <c r="V269" s="368"/>
      <c r="W269" s="368"/>
      <c r="X269" s="368"/>
      <c r="Y269" s="368"/>
      <c r="Z269" s="368"/>
    </row>
    <row r="270" spans="1:26" ht="18" customHeight="1" x14ac:dyDescent="0.25">
      <c r="A270" s="368"/>
      <c r="B270" s="368"/>
      <c r="C270" s="368"/>
      <c r="D270" s="368"/>
      <c r="E270" s="368"/>
      <c r="F270" s="368"/>
      <c r="G270" s="368"/>
      <c r="H270" s="368"/>
      <c r="I270" s="368"/>
      <c r="J270" s="368"/>
      <c r="K270" s="368"/>
      <c r="L270" s="368"/>
      <c r="M270" s="368"/>
      <c r="N270" s="368"/>
      <c r="O270" s="368"/>
      <c r="P270" s="368"/>
      <c r="Q270" s="368"/>
      <c r="R270" s="368"/>
      <c r="S270" s="368"/>
      <c r="T270" s="368"/>
      <c r="U270" s="368"/>
      <c r="V270" s="368"/>
      <c r="W270" s="368"/>
      <c r="X270" s="368"/>
      <c r="Y270" s="368"/>
      <c r="Z270" s="368"/>
    </row>
    <row r="271" spans="1:26" ht="18" customHeight="1" x14ac:dyDescent="0.25">
      <c r="A271" s="368"/>
      <c r="B271" s="368"/>
      <c r="C271" s="368"/>
      <c r="D271" s="368"/>
      <c r="E271" s="368"/>
      <c r="F271" s="368"/>
      <c r="G271" s="368"/>
      <c r="H271" s="368"/>
      <c r="I271" s="368"/>
      <c r="J271" s="368"/>
      <c r="K271" s="368"/>
      <c r="L271" s="368"/>
      <c r="M271" s="368"/>
      <c r="N271" s="368"/>
      <c r="O271" s="368"/>
      <c r="P271" s="368"/>
      <c r="Q271" s="368"/>
      <c r="R271" s="368"/>
      <c r="S271" s="368"/>
      <c r="T271" s="368"/>
      <c r="U271" s="368"/>
      <c r="V271" s="368"/>
      <c r="W271" s="368"/>
      <c r="X271" s="368"/>
      <c r="Y271" s="368"/>
      <c r="Z271" s="368"/>
    </row>
    <row r="272" spans="1:26" ht="18" customHeight="1" x14ac:dyDescent="0.25">
      <c r="A272" s="368"/>
      <c r="B272" s="368"/>
      <c r="C272" s="368"/>
      <c r="D272" s="368"/>
      <c r="E272" s="368"/>
      <c r="F272" s="368"/>
      <c r="G272" s="368"/>
      <c r="H272" s="368"/>
      <c r="I272" s="368"/>
      <c r="J272" s="368"/>
      <c r="K272" s="368"/>
      <c r="L272" s="368"/>
      <c r="M272" s="368"/>
      <c r="N272" s="368"/>
      <c r="O272" s="368"/>
      <c r="P272" s="368"/>
      <c r="Q272" s="368"/>
      <c r="R272" s="368"/>
      <c r="S272" s="368"/>
      <c r="T272" s="368"/>
      <c r="U272" s="368"/>
      <c r="V272" s="368"/>
      <c r="W272" s="368"/>
      <c r="X272" s="368"/>
      <c r="Y272" s="368"/>
      <c r="Z272" s="368"/>
    </row>
    <row r="273" spans="1:26" ht="18" customHeight="1" x14ac:dyDescent="0.25">
      <c r="A273" s="368"/>
      <c r="B273" s="368"/>
      <c r="C273" s="368"/>
      <c r="D273" s="368"/>
      <c r="E273" s="368"/>
      <c r="F273" s="368"/>
      <c r="G273" s="368"/>
      <c r="H273" s="368"/>
      <c r="I273" s="368"/>
      <c r="J273" s="368"/>
      <c r="K273" s="368"/>
      <c r="L273" s="368"/>
      <c r="M273" s="368"/>
      <c r="N273" s="368"/>
      <c r="O273" s="368"/>
      <c r="P273" s="368"/>
      <c r="Q273" s="368"/>
      <c r="R273" s="368"/>
      <c r="S273" s="368"/>
      <c r="T273" s="368"/>
      <c r="U273" s="368"/>
      <c r="V273" s="368"/>
      <c r="W273" s="368"/>
      <c r="X273" s="368"/>
      <c r="Y273" s="368"/>
      <c r="Z273" s="368"/>
    </row>
    <row r="274" spans="1:26" ht="18" customHeight="1" x14ac:dyDescent="0.25">
      <c r="A274" s="368"/>
      <c r="B274" s="368"/>
      <c r="C274" s="368"/>
      <c r="D274" s="368"/>
      <c r="E274" s="368"/>
      <c r="F274" s="368"/>
      <c r="G274" s="368"/>
      <c r="H274" s="368"/>
      <c r="I274" s="368"/>
      <c r="J274" s="368"/>
      <c r="K274" s="368"/>
      <c r="L274" s="368"/>
      <c r="M274" s="368"/>
      <c r="N274" s="368"/>
      <c r="O274" s="368"/>
      <c r="P274" s="368"/>
      <c r="Q274" s="368"/>
      <c r="R274" s="368"/>
      <c r="S274" s="368"/>
      <c r="T274" s="368"/>
      <c r="U274" s="368"/>
      <c r="V274" s="368"/>
      <c r="W274" s="368"/>
      <c r="X274" s="368"/>
      <c r="Y274" s="368"/>
      <c r="Z274" s="368"/>
    </row>
    <row r="275" spans="1:26" ht="18" customHeight="1" x14ac:dyDescent="0.25">
      <c r="A275" s="368"/>
      <c r="B275" s="368"/>
      <c r="C275" s="368"/>
      <c r="D275" s="368"/>
      <c r="E275" s="368"/>
      <c r="F275" s="368"/>
      <c r="G275" s="368"/>
      <c r="H275" s="368"/>
      <c r="I275" s="368"/>
      <c r="J275" s="368"/>
      <c r="K275" s="368"/>
      <c r="L275" s="368"/>
      <c r="M275" s="368"/>
      <c r="N275" s="368"/>
      <c r="O275" s="368"/>
      <c r="P275" s="368"/>
      <c r="Q275" s="368"/>
      <c r="R275" s="368"/>
      <c r="S275" s="368"/>
      <c r="T275" s="368"/>
      <c r="U275" s="368"/>
      <c r="V275" s="368"/>
      <c r="W275" s="368"/>
      <c r="X275" s="368"/>
      <c r="Y275" s="368"/>
      <c r="Z275" s="368"/>
    </row>
    <row r="276" spans="1:26" ht="18" customHeight="1" x14ac:dyDescent="0.25">
      <c r="A276" s="368"/>
      <c r="B276" s="368"/>
      <c r="C276" s="368"/>
      <c r="D276" s="368"/>
      <c r="E276" s="368"/>
      <c r="F276" s="368"/>
      <c r="G276" s="368"/>
      <c r="H276" s="368"/>
      <c r="I276" s="368"/>
      <c r="J276" s="368"/>
      <c r="K276" s="368"/>
      <c r="L276" s="368"/>
      <c r="M276" s="368"/>
      <c r="N276" s="368"/>
      <c r="O276" s="368"/>
      <c r="P276" s="368"/>
      <c r="Q276" s="368"/>
      <c r="R276" s="368"/>
      <c r="S276" s="368"/>
      <c r="T276" s="368"/>
      <c r="U276" s="368"/>
      <c r="V276" s="368"/>
      <c r="W276" s="368"/>
      <c r="X276" s="368"/>
      <c r="Y276" s="368"/>
      <c r="Z276" s="368"/>
    </row>
    <row r="277" spans="1:26" ht="18" customHeight="1" x14ac:dyDescent="0.25">
      <c r="A277" s="368"/>
      <c r="B277" s="368"/>
      <c r="C277" s="368"/>
      <c r="D277" s="368"/>
      <c r="E277" s="368"/>
      <c r="F277" s="368"/>
      <c r="G277" s="368"/>
      <c r="H277" s="368"/>
      <c r="I277" s="368"/>
      <c r="J277" s="368"/>
      <c r="K277" s="368"/>
      <c r="L277" s="368"/>
      <c r="M277" s="368"/>
      <c r="N277" s="368"/>
      <c r="O277" s="368"/>
      <c r="P277" s="368"/>
      <c r="Q277" s="368"/>
      <c r="R277" s="368"/>
      <c r="S277" s="368"/>
      <c r="T277" s="368"/>
      <c r="U277" s="368"/>
      <c r="V277" s="368"/>
      <c r="W277" s="368"/>
      <c r="X277" s="368"/>
      <c r="Y277" s="368"/>
      <c r="Z277" s="368"/>
    </row>
    <row r="278" spans="1:26" ht="18" customHeight="1" x14ac:dyDescent="0.25">
      <c r="A278" s="368"/>
      <c r="B278" s="368"/>
      <c r="C278" s="368"/>
      <c r="D278" s="368"/>
      <c r="E278" s="368"/>
      <c r="F278" s="368"/>
      <c r="G278" s="368"/>
      <c r="H278" s="368"/>
      <c r="I278" s="368"/>
      <c r="J278" s="368"/>
      <c r="K278" s="368"/>
      <c r="L278" s="368"/>
      <c r="M278" s="368"/>
      <c r="N278" s="368"/>
      <c r="O278" s="368"/>
      <c r="P278" s="368"/>
      <c r="Q278" s="368"/>
      <c r="R278" s="368"/>
      <c r="S278" s="368"/>
      <c r="T278" s="368"/>
      <c r="U278" s="368"/>
      <c r="V278" s="368"/>
      <c r="W278" s="368"/>
      <c r="X278" s="368"/>
      <c r="Y278" s="368"/>
      <c r="Z278" s="368"/>
    </row>
    <row r="279" spans="1:26" ht="18" customHeight="1" x14ac:dyDescent="0.25">
      <c r="A279" s="368"/>
      <c r="B279" s="368"/>
      <c r="C279" s="368"/>
      <c r="D279" s="368"/>
      <c r="E279" s="368"/>
      <c r="F279" s="368"/>
      <c r="G279" s="368"/>
      <c r="H279" s="368"/>
      <c r="I279" s="368"/>
      <c r="J279" s="368"/>
      <c r="K279" s="368"/>
      <c r="L279" s="368"/>
      <c r="M279" s="368"/>
      <c r="N279" s="368"/>
      <c r="O279" s="368"/>
      <c r="P279" s="368"/>
      <c r="Q279" s="368"/>
      <c r="R279" s="368"/>
      <c r="S279" s="368"/>
      <c r="T279" s="368"/>
      <c r="U279" s="368"/>
      <c r="V279" s="368"/>
      <c r="W279" s="368"/>
      <c r="X279" s="368"/>
      <c r="Y279" s="368"/>
      <c r="Z279" s="368"/>
    </row>
    <row r="280" spans="1:26" ht="18" customHeight="1" x14ac:dyDescent="0.25">
      <c r="A280" s="368"/>
      <c r="B280" s="368"/>
      <c r="C280" s="368"/>
      <c r="D280" s="368"/>
      <c r="E280" s="368"/>
      <c r="F280" s="368"/>
      <c r="G280" s="368"/>
      <c r="H280" s="368"/>
      <c r="I280" s="368"/>
      <c r="J280" s="368"/>
      <c r="K280" s="368"/>
      <c r="L280" s="368"/>
      <c r="M280" s="368"/>
      <c r="N280" s="368"/>
      <c r="O280" s="368"/>
      <c r="P280" s="368"/>
      <c r="Q280" s="368"/>
      <c r="R280" s="368"/>
      <c r="S280" s="368"/>
      <c r="T280" s="368"/>
      <c r="U280" s="368"/>
      <c r="V280" s="368"/>
      <c r="W280" s="368"/>
      <c r="X280" s="368"/>
      <c r="Y280" s="368"/>
      <c r="Z280" s="368"/>
    </row>
    <row r="281" spans="1:26" ht="18" customHeight="1" x14ac:dyDescent="0.25">
      <c r="A281" s="368"/>
      <c r="B281" s="368"/>
      <c r="C281" s="368"/>
      <c r="D281" s="368"/>
      <c r="E281" s="368"/>
      <c r="F281" s="368"/>
      <c r="G281" s="368"/>
      <c r="H281" s="368"/>
      <c r="I281" s="368"/>
      <c r="J281" s="368"/>
      <c r="K281" s="368"/>
      <c r="L281" s="368"/>
      <c r="M281" s="368"/>
      <c r="N281" s="368"/>
      <c r="O281" s="368"/>
      <c r="P281" s="368"/>
      <c r="Q281" s="368"/>
      <c r="R281" s="368"/>
      <c r="S281" s="368"/>
      <c r="T281" s="368"/>
      <c r="U281" s="368"/>
      <c r="V281" s="368"/>
      <c r="W281" s="368"/>
      <c r="X281" s="368"/>
      <c r="Y281" s="368"/>
      <c r="Z281" s="368"/>
    </row>
    <row r="282" spans="1:26" ht="18" customHeight="1" x14ac:dyDescent="0.25">
      <c r="A282" s="368"/>
      <c r="B282" s="368"/>
      <c r="C282" s="368"/>
      <c r="D282" s="368"/>
      <c r="E282" s="368"/>
      <c r="F282" s="368"/>
      <c r="G282" s="368"/>
      <c r="H282" s="368"/>
      <c r="I282" s="368"/>
      <c r="J282" s="368"/>
      <c r="K282" s="368"/>
      <c r="L282" s="368"/>
      <c r="M282" s="368"/>
      <c r="N282" s="368"/>
      <c r="O282" s="368"/>
      <c r="P282" s="368"/>
      <c r="Q282" s="368"/>
      <c r="R282" s="368"/>
      <c r="S282" s="368"/>
      <c r="T282" s="368"/>
      <c r="U282" s="368"/>
      <c r="V282" s="368"/>
      <c r="W282" s="368"/>
      <c r="X282" s="368"/>
      <c r="Y282" s="368"/>
      <c r="Z282" s="368"/>
    </row>
    <row r="283" spans="1:26" ht="18" customHeight="1" x14ac:dyDescent="0.25">
      <c r="A283" s="368"/>
      <c r="B283" s="368"/>
      <c r="C283" s="368"/>
      <c r="D283" s="368"/>
      <c r="E283" s="368"/>
      <c r="F283" s="368"/>
      <c r="G283" s="368"/>
      <c r="H283" s="368"/>
      <c r="I283" s="368"/>
      <c r="J283" s="368"/>
      <c r="K283" s="368"/>
      <c r="L283" s="368"/>
      <c r="M283" s="368"/>
      <c r="N283" s="368"/>
      <c r="O283" s="368"/>
      <c r="P283" s="368"/>
      <c r="Q283" s="368"/>
      <c r="R283" s="368"/>
      <c r="S283" s="368"/>
      <c r="T283" s="368"/>
      <c r="U283" s="368"/>
      <c r="V283" s="368"/>
      <c r="W283" s="368"/>
      <c r="X283" s="368"/>
      <c r="Y283" s="368"/>
      <c r="Z283" s="368"/>
    </row>
    <row r="284" spans="1:26" ht="18" customHeight="1" x14ac:dyDescent="0.25">
      <c r="A284" s="368"/>
      <c r="B284" s="368"/>
      <c r="C284" s="368"/>
      <c r="D284" s="368"/>
      <c r="E284" s="368"/>
      <c r="F284" s="368"/>
      <c r="G284" s="368"/>
      <c r="H284" s="368"/>
      <c r="I284" s="368"/>
      <c r="J284" s="368"/>
      <c r="K284" s="368"/>
      <c r="L284" s="368"/>
      <c r="M284" s="368"/>
      <c r="N284" s="368"/>
      <c r="O284" s="368"/>
      <c r="P284" s="368"/>
      <c r="Q284" s="368"/>
      <c r="R284" s="368"/>
      <c r="S284" s="368"/>
      <c r="T284" s="368"/>
      <c r="U284" s="368"/>
      <c r="V284" s="368"/>
      <c r="W284" s="368"/>
      <c r="X284" s="368"/>
      <c r="Y284" s="368"/>
      <c r="Z284" s="368"/>
    </row>
    <row r="285" spans="1:26" ht="18" customHeight="1" x14ac:dyDescent="0.25">
      <c r="A285" s="368"/>
      <c r="B285" s="368"/>
      <c r="C285" s="368"/>
      <c r="D285" s="368"/>
      <c r="E285" s="368"/>
      <c r="F285" s="368"/>
      <c r="G285" s="368"/>
      <c r="H285" s="368"/>
      <c r="I285" s="368"/>
      <c r="J285" s="368"/>
      <c r="K285" s="368"/>
      <c r="L285" s="368"/>
      <c r="M285" s="368"/>
      <c r="N285" s="368"/>
      <c r="O285" s="368"/>
      <c r="P285" s="368"/>
      <c r="Q285" s="368"/>
      <c r="R285" s="368"/>
      <c r="S285" s="368"/>
      <c r="T285" s="368"/>
      <c r="U285" s="368"/>
      <c r="V285" s="368"/>
      <c r="W285" s="368"/>
      <c r="X285" s="368"/>
      <c r="Y285" s="368"/>
      <c r="Z285" s="368"/>
    </row>
    <row r="286" spans="1:26" ht="18" customHeight="1" x14ac:dyDescent="0.25">
      <c r="A286" s="368"/>
      <c r="B286" s="368"/>
      <c r="C286" s="368"/>
      <c r="D286" s="368"/>
      <c r="E286" s="368"/>
      <c r="F286" s="368"/>
      <c r="G286" s="368"/>
      <c r="H286" s="368"/>
      <c r="I286" s="368"/>
      <c r="J286" s="368"/>
      <c r="K286" s="368"/>
      <c r="L286" s="368"/>
      <c r="M286" s="368"/>
      <c r="N286" s="368"/>
      <c r="O286" s="368"/>
      <c r="P286" s="368"/>
      <c r="Q286" s="368"/>
      <c r="R286" s="368"/>
      <c r="S286" s="368"/>
      <c r="T286" s="368"/>
      <c r="U286" s="368"/>
      <c r="V286" s="368"/>
      <c r="W286" s="368"/>
      <c r="X286" s="368"/>
      <c r="Y286" s="368"/>
      <c r="Z286" s="368"/>
    </row>
    <row r="287" spans="1:26" ht="18" customHeight="1" x14ac:dyDescent="0.25">
      <c r="A287" s="368"/>
      <c r="B287" s="368"/>
      <c r="C287" s="368"/>
      <c r="D287" s="368"/>
      <c r="E287" s="368"/>
      <c r="F287" s="368"/>
      <c r="G287" s="368"/>
      <c r="H287" s="368"/>
      <c r="I287" s="368"/>
      <c r="J287" s="368"/>
      <c r="K287" s="368"/>
      <c r="L287" s="368"/>
      <c r="M287" s="368"/>
      <c r="N287" s="368"/>
      <c r="O287" s="368"/>
      <c r="P287" s="368"/>
      <c r="Q287" s="368"/>
      <c r="R287" s="368"/>
      <c r="S287" s="368"/>
      <c r="T287" s="368"/>
      <c r="U287" s="368"/>
      <c r="V287" s="368"/>
      <c r="W287" s="368"/>
      <c r="X287" s="368"/>
      <c r="Y287" s="368"/>
      <c r="Z287" s="368"/>
    </row>
    <row r="288" spans="1:26" ht="18" customHeight="1" x14ac:dyDescent="0.25">
      <c r="A288" s="368"/>
      <c r="B288" s="368"/>
      <c r="C288" s="368"/>
      <c r="D288" s="368"/>
      <c r="E288" s="368"/>
      <c r="F288" s="368"/>
      <c r="G288" s="368"/>
      <c r="H288" s="368"/>
      <c r="I288" s="368"/>
      <c r="J288" s="368"/>
      <c r="K288" s="368"/>
      <c r="L288" s="368"/>
      <c r="M288" s="368"/>
      <c r="N288" s="368"/>
      <c r="O288" s="368"/>
      <c r="P288" s="368"/>
      <c r="Q288" s="368"/>
      <c r="R288" s="368"/>
      <c r="S288" s="368"/>
      <c r="T288" s="368"/>
      <c r="U288" s="368"/>
      <c r="V288" s="368"/>
      <c r="W288" s="368"/>
      <c r="X288" s="368"/>
      <c r="Y288" s="368"/>
      <c r="Z288" s="368"/>
    </row>
    <row r="289" spans="1:26" ht="18" customHeight="1" x14ac:dyDescent="0.25">
      <c r="A289" s="368"/>
      <c r="B289" s="368"/>
      <c r="C289" s="368"/>
      <c r="D289" s="368"/>
      <c r="E289" s="368"/>
      <c r="F289" s="368"/>
      <c r="G289" s="368"/>
      <c r="H289" s="368"/>
      <c r="I289" s="368"/>
      <c r="J289" s="368"/>
      <c r="K289" s="368"/>
      <c r="L289" s="368"/>
      <c r="M289" s="368"/>
      <c r="N289" s="368"/>
      <c r="O289" s="368"/>
      <c r="P289" s="368"/>
      <c r="Q289" s="368"/>
      <c r="R289" s="368"/>
      <c r="S289" s="368"/>
      <c r="T289" s="368"/>
      <c r="U289" s="368"/>
      <c r="V289" s="368"/>
      <c r="W289" s="368"/>
      <c r="X289" s="368"/>
      <c r="Y289" s="368"/>
      <c r="Z289" s="368"/>
    </row>
    <row r="290" spans="1:26" ht="18" customHeight="1" x14ac:dyDescent="0.25">
      <c r="A290" s="368"/>
      <c r="B290" s="368"/>
      <c r="C290" s="368"/>
      <c r="D290" s="368"/>
      <c r="E290" s="368"/>
      <c r="F290" s="368"/>
      <c r="G290" s="368"/>
      <c r="H290" s="368"/>
      <c r="I290" s="368"/>
      <c r="J290" s="368"/>
      <c r="K290" s="368"/>
      <c r="L290" s="368"/>
      <c r="M290" s="368"/>
      <c r="N290" s="368"/>
      <c r="O290" s="368"/>
      <c r="P290" s="368"/>
      <c r="Q290" s="368"/>
      <c r="R290" s="368"/>
      <c r="S290" s="368"/>
      <c r="T290" s="368"/>
      <c r="U290" s="368"/>
      <c r="V290" s="368"/>
      <c r="W290" s="368"/>
      <c r="X290" s="368"/>
      <c r="Y290" s="368"/>
      <c r="Z290" s="368"/>
    </row>
    <row r="291" spans="1:26" ht="18" customHeight="1" x14ac:dyDescent="0.25">
      <c r="A291" s="368"/>
      <c r="B291" s="368"/>
      <c r="C291" s="368"/>
      <c r="D291" s="368"/>
      <c r="E291" s="368"/>
      <c r="F291" s="368"/>
      <c r="G291" s="368"/>
      <c r="H291" s="368"/>
      <c r="I291" s="368"/>
      <c r="J291" s="368"/>
      <c r="K291" s="368"/>
      <c r="L291" s="368"/>
      <c r="M291" s="368"/>
      <c r="N291" s="368"/>
      <c r="O291" s="368"/>
      <c r="P291" s="368"/>
      <c r="Q291" s="368"/>
      <c r="R291" s="368"/>
      <c r="S291" s="368"/>
      <c r="T291" s="368"/>
      <c r="U291" s="368"/>
      <c r="V291" s="368"/>
      <c r="W291" s="368"/>
      <c r="X291" s="368"/>
      <c r="Y291" s="368"/>
      <c r="Z291" s="368"/>
    </row>
    <row r="292" spans="1:26" ht="18" customHeight="1" x14ac:dyDescent="0.25">
      <c r="A292" s="368"/>
      <c r="B292" s="368"/>
      <c r="C292" s="368"/>
      <c r="D292" s="368"/>
      <c r="E292" s="368"/>
      <c r="F292" s="368"/>
      <c r="G292" s="368"/>
      <c r="H292" s="368"/>
      <c r="I292" s="368"/>
      <c r="J292" s="368"/>
      <c r="K292" s="368"/>
      <c r="L292" s="368"/>
      <c r="M292" s="368"/>
      <c r="N292" s="368"/>
      <c r="O292" s="368"/>
      <c r="P292" s="368"/>
      <c r="Q292" s="368"/>
      <c r="R292" s="368"/>
      <c r="S292" s="368"/>
      <c r="T292" s="368"/>
      <c r="U292" s="368"/>
      <c r="V292" s="368"/>
      <c r="W292" s="368"/>
      <c r="X292" s="368"/>
      <c r="Y292" s="368"/>
      <c r="Z292" s="368"/>
    </row>
    <row r="293" spans="1:26" ht="18" customHeight="1" x14ac:dyDescent="0.25">
      <c r="A293" s="368"/>
      <c r="B293" s="368"/>
      <c r="C293" s="368"/>
      <c r="D293" s="368"/>
      <c r="E293" s="368"/>
      <c r="F293" s="368"/>
      <c r="G293" s="368"/>
      <c r="H293" s="368"/>
      <c r="I293" s="368"/>
      <c r="J293" s="368"/>
      <c r="K293" s="368"/>
      <c r="L293" s="368"/>
      <c r="M293" s="368"/>
      <c r="N293" s="368"/>
      <c r="O293" s="368"/>
      <c r="P293" s="368"/>
      <c r="Q293" s="368"/>
      <c r="R293" s="368"/>
      <c r="S293" s="368"/>
      <c r="T293" s="368"/>
      <c r="U293" s="368"/>
      <c r="V293" s="368"/>
      <c r="W293" s="368"/>
      <c r="X293" s="368"/>
      <c r="Y293" s="368"/>
      <c r="Z293" s="368"/>
    </row>
    <row r="294" spans="1:26" ht="18" customHeight="1" x14ac:dyDescent="0.25">
      <c r="A294" s="368"/>
      <c r="B294" s="368"/>
      <c r="C294" s="368"/>
      <c r="D294" s="368"/>
      <c r="E294" s="368"/>
      <c r="F294" s="368"/>
      <c r="G294" s="368"/>
      <c r="H294" s="368"/>
      <c r="I294" s="368"/>
      <c r="J294" s="368"/>
      <c r="K294" s="368"/>
      <c r="L294" s="368"/>
      <c r="M294" s="368"/>
      <c r="N294" s="368"/>
      <c r="O294" s="368"/>
      <c r="P294" s="368"/>
      <c r="Q294" s="368"/>
      <c r="R294" s="368"/>
      <c r="S294" s="368"/>
      <c r="T294" s="368"/>
      <c r="U294" s="368"/>
      <c r="V294" s="368"/>
      <c r="W294" s="368"/>
      <c r="X294" s="368"/>
      <c r="Y294" s="368"/>
      <c r="Z294" s="368"/>
    </row>
    <row r="295" spans="1:26" ht="18" customHeight="1" x14ac:dyDescent="0.25">
      <c r="A295" s="368"/>
      <c r="B295" s="368"/>
      <c r="C295" s="368"/>
      <c r="D295" s="368"/>
      <c r="E295" s="368"/>
      <c r="F295" s="368"/>
      <c r="G295" s="368"/>
      <c r="H295" s="368"/>
      <c r="I295" s="368"/>
      <c r="J295" s="368"/>
      <c r="K295" s="368"/>
      <c r="L295" s="368"/>
      <c r="M295" s="368"/>
      <c r="N295" s="368"/>
      <c r="O295" s="368"/>
      <c r="P295" s="368"/>
      <c r="Q295" s="368"/>
      <c r="R295" s="368"/>
      <c r="S295" s="368"/>
      <c r="T295" s="368"/>
      <c r="U295" s="368"/>
      <c r="V295" s="368"/>
      <c r="W295" s="368"/>
      <c r="X295" s="368"/>
      <c r="Y295" s="368"/>
      <c r="Z295" s="368"/>
    </row>
    <row r="296" spans="1:26" ht="18" customHeight="1" x14ac:dyDescent="0.25">
      <c r="A296" s="368"/>
      <c r="B296" s="368"/>
      <c r="C296" s="368"/>
      <c r="D296" s="368"/>
      <c r="E296" s="368"/>
      <c r="F296" s="368"/>
      <c r="G296" s="368"/>
      <c r="H296" s="368"/>
      <c r="I296" s="368"/>
      <c r="J296" s="368"/>
      <c r="K296" s="368"/>
      <c r="L296" s="368"/>
      <c r="M296" s="368"/>
      <c r="N296" s="368"/>
      <c r="O296" s="368"/>
      <c r="P296" s="368"/>
      <c r="Q296" s="368"/>
      <c r="R296" s="368"/>
      <c r="S296" s="368"/>
      <c r="T296" s="368"/>
      <c r="U296" s="368"/>
      <c r="V296" s="368"/>
      <c r="W296" s="368"/>
      <c r="X296" s="368"/>
      <c r="Y296" s="368"/>
      <c r="Z296" s="368"/>
    </row>
    <row r="297" spans="1:26" ht="18" customHeight="1" x14ac:dyDescent="0.25">
      <c r="A297" s="368"/>
      <c r="B297" s="368"/>
      <c r="C297" s="368"/>
      <c r="D297" s="368"/>
      <c r="E297" s="368"/>
      <c r="F297" s="368"/>
      <c r="G297" s="368"/>
      <c r="H297" s="368"/>
      <c r="I297" s="368"/>
      <c r="J297" s="368"/>
      <c r="K297" s="368"/>
      <c r="L297" s="368"/>
      <c r="M297" s="368"/>
      <c r="N297" s="368"/>
      <c r="O297" s="368"/>
      <c r="P297" s="368"/>
      <c r="Q297" s="368"/>
      <c r="R297" s="368"/>
      <c r="S297" s="368"/>
      <c r="T297" s="368"/>
      <c r="U297" s="368"/>
      <c r="V297" s="368"/>
      <c r="W297" s="368"/>
      <c r="X297" s="368"/>
      <c r="Y297" s="368"/>
      <c r="Z297" s="368"/>
    </row>
    <row r="298" spans="1:26" ht="18" customHeight="1" x14ac:dyDescent="0.25">
      <c r="A298" s="368"/>
      <c r="B298" s="368"/>
      <c r="C298" s="368"/>
      <c r="D298" s="368"/>
      <c r="E298" s="368"/>
      <c r="F298" s="368"/>
      <c r="G298" s="368"/>
      <c r="H298" s="368"/>
      <c r="I298" s="368"/>
      <c r="J298" s="368"/>
      <c r="K298" s="368"/>
      <c r="L298" s="368"/>
      <c r="M298" s="368"/>
      <c r="N298" s="368"/>
      <c r="O298" s="368"/>
      <c r="P298" s="368"/>
      <c r="Q298" s="368"/>
      <c r="R298" s="368"/>
      <c r="S298" s="368"/>
      <c r="T298" s="368"/>
      <c r="U298" s="368"/>
      <c r="V298" s="368"/>
      <c r="W298" s="368"/>
      <c r="X298" s="368"/>
      <c r="Y298" s="368"/>
      <c r="Z298" s="368"/>
    </row>
    <row r="299" spans="1:26" ht="18" customHeight="1" x14ac:dyDescent="0.25">
      <c r="A299" s="368"/>
      <c r="B299" s="368"/>
      <c r="C299" s="368"/>
      <c r="D299" s="368"/>
      <c r="E299" s="368"/>
      <c r="F299" s="368"/>
      <c r="G299" s="368"/>
      <c r="H299" s="368"/>
      <c r="I299" s="368"/>
      <c r="J299" s="368"/>
      <c r="K299" s="368"/>
      <c r="L299" s="368"/>
      <c r="M299" s="368"/>
      <c r="N299" s="368"/>
      <c r="O299" s="368"/>
      <c r="P299" s="368"/>
      <c r="Q299" s="368"/>
      <c r="R299" s="368"/>
      <c r="S299" s="368"/>
      <c r="T299" s="368"/>
      <c r="U299" s="368"/>
      <c r="V299" s="368"/>
      <c r="W299" s="368"/>
      <c r="X299" s="368"/>
      <c r="Y299" s="368"/>
      <c r="Z299" s="368"/>
    </row>
    <row r="300" spans="1:26" ht="18" customHeight="1" x14ac:dyDescent="0.25">
      <c r="A300" s="368"/>
      <c r="B300" s="368"/>
      <c r="C300" s="368"/>
      <c r="D300" s="368"/>
      <c r="E300" s="368"/>
      <c r="F300" s="368"/>
      <c r="G300" s="368"/>
      <c r="H300" s="368"/>
      <c r="I300" s="368"/>
      <c r="J300" s="368"/>
      <c r="K300" s="368"/>
      <c r="L300" s="368"/>
      <c r="M300" s="368"/>
      <c r="N300" s="368"/>
      <c r="O300" s="368"/>
      <c r="P300" s="368"/>
      <c r="Q300" s="368"/>
      <c r="R300" s="368"/>
      <c r="S300" s="368"/>
      <c r="T300" s="368"/>
      <c r="U300" s="368"/>
      <c r="V300" s="368"/>
      <c r="W300" s="368"/>
      <c r="X300" s="368"/>
      <c r="Y300" s="368"/>
      <c r="Z300" s="368"/>
    </row>
    <row r="301" spans="1:26" ht="18" customHeight="1" x14ac:dyDescent="0.25">
      <c r="A301" s="368"/>
      <c r="B301" s="368"/>
      <c r="C301" s="368"/>
      <c r="D301" s="368"/>
      <c r="E301" s="368"/>
      <c r="F301" s="368"/>
      <c r="G301" s="368"/>
      <c r="H301" s="368"/>
      <c r="I301" s="368"/>
      <c r="J301" s="368"/>
      <c r="K301" s="368"/>
      <c r="L301" s="368"/>
      <c r="M301" s="368"/>
      <c r="N301" s="368"/>
      <c r="O301" s="368"/>
      <c r="P301" s="368"/>
      <c r="Q301" s="368"/>
      <c r="R301" s="368"/>
      <c r="S301" s="368"/>
      <c r="T301" s="368"/>
      <c r="U301" s="368"/>
      <c r="V301" s="368"/>
      <c r="W301" s="368"/>
      <c r="X301" s="368"/>
      <c r="Y301" s="368"/>
      <c r="Z301" s="368"/>
    </row>
    <row r="302" spans="1:26" ht="18" customHeight="1" x14ac:dyDescent="0.25">
      <c r="A302" s="368"/>
      <c r="B302" s="368"/>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row>
    <row r="303" spans="1:26" ht="18" customHeight="1" x14ac:dyDescent="0.25">
      <c r="A303" s="368"/>
      <c r="B303" s="368"/>
      <c r="C303" s="368"/>
      <c r="D303" s="368"/>
      <c r="E303" s="368"/>
      <c r="F303" s="368"/>
      <c r="G303" s="368"/>
      <c r="H303" s="368"/>
      <c r="I303" s="368"/>
      <c r="J303" s="368"/>
      <c r="K303" s="368"/>
      <c r="L303" s="368"/>
      <c r="M303" s="368"/>
      <c r="N303" s="368"/>
      <c r="O303" s="368"/>
      <c r="P303" s="368"/>
      <c r="Q303" s="368"/>
      <c r="R303" s="368"/>
      <c r="S303" s="368"/>
      <c r="T303" s="368"/>
      <c r="U303" s="368"/>
      <c r="V303" s="368"/>
      <c r="W303" s="368"/>
      <c r="X303" s="368"/>
      <c r="Y303" s="368"/>
      <c r="Z303" s="368"/>
    </row>
    <row r="304" spans="1:26" ht="18" customHeight="1" x14ac:dyDescent="0.25">
      <c r="A304" s="368"/>
      <c r="B304" s="368"/>
      <c r="C304" s="368"/>
      <c r="D304" s="368"/>
      <c r="E304" s="368"/>
      <c r="F304" s="368"/>
      <c r="G304" s="368"/>
      <c r="H304" s="368"/>
      <c r="I304" s="368"/>
      <c r="J304" s="368"/>
      <c r="K304" s="368"/>
      <c r="L304" s="368"/>
      <c r="M304" s="368"/>
      <c r="N304" s="368"/>
      <c r="O304" s="368"/>
      <c r="P304" s="368"/>
      <c r="Q304" s="368"/>
      <c r="R304" s="368"/>
      <c r="S304" s="368"/>
      <c r="T304" s="368"/>
      <c r="U304" s="368"/>
      <c r="V304" s="368"/>
      <c r="W304" s="368"/>
      <c r="X304" s="368"/>
      <c r="Y304" s="368"/>
      <c r="Z304" s="368"/>
    </row>
    <row r="305" spans="1:26" ht="18" customHeight="1" x14ac:dyDescent="0.25">
      <c r="A305" s="368"/>
      <c r="B305" s="368"/>
      <c r="C305" s="368"/>
      <c r="D305" s="368"/>
      <c r="E305" s="368"/>
      <c r="F305" s="368"/>
      <c r="G305" s="368"/>
      <c r="H305" s="368"/>
      <c r="I305" s="368"/>
      <c r="J305" s="368"/>
      <c r="K305" s="368"/>
      <c r="L305" s="368"/>
      <c r="M305" s="368"/>
      <c r="N305" s="368"/>
      <c r="O305" s="368"/>
      <c r="P305" s="368"/>
      <c r="Q305" s="368"/>
      <c r="R305" s="368"/>
      <c r="S305" s="368"/>
      <c r="T305" s="368"/>
      <c r="U305" s="368"/>
      <c r="V305" s="368"/>
      <c r="W305" s="368"/>
      <c r="X305" s="368"/>
      <c r="Y305" s="368"/>
      <c r="Z305" s="368"/>
    </row>
    <row r="306" spans="1:26" ht="18" customHeight="1" x14ac:dyDescent="0.25">
      <c r="A306" s="368"/>
      <c r="B306" s="368"/>
      <c r="C306" s="368"/>
      <c r="D306" s="368"/>
      <c r="E306" s="368"/>
      <c r="F306" s="368"/>
      <c r="G306" s="368"/>
      <c r="H306" s="368"/>
      <c r="I306" s="368"/>
      <c r="J306" s="368"/>
      <c r="K306" s="368"/>
      <c r="L306" s="368"/>
      <c r="M306" s="368"/>
      <c r="N306" s="368"/>
      <c r="O306" s="368"/>
      <c r="P306" s="368"/>
      <c r="Q306" s="368"/>
      <c r="R306" s="368"/>
      <c r="S306" s="368"/>
      <c r="T306" s="368"/>
      <c r="U306" s="368"/>
      <c r="V306" s="368"/>
      <c r="W306" s="368"/>
      <c r="X306" s="368"/>
      <c r="Y306" s="368"/>
      <c r="Z306" s="368"/>
    </row>
    <row r="307" spans="1:26" ht="18" customHeight="1" x14ac:dyDescent="0.25">
      <c r="A307" s="368"/>
      <c r="B307" s="368"/>
      <c r="C307" s="368"/>
      <c r="D307" s="368"/>
      <c r="E307" s="368"/>
      <c r="F307" s="368"/>
      <c r="G307" s="368"/>
      <c r="H307" s="368"/>
      <c r="I307" s="368"/>
      <c r="J307" s="368"/>
      <c r="K307" s="368"/>
      <c r="L307" s="368"/>
      <c r="M307" s="368"/>
      <c r="N307" s="368"/>
      <c r="O307" s="368"/>
      <c r="P307" s="368"/>
      <c r="Q307" s="368"/>
      <c r="R307" s="368"/>
      <c r="S307" s="368"/>
      <c r="T307" s="368"/>
      <c r="U307" s="368"/>
      <c r="V307" s="368"/>
      <c r="W307" s="368"/>
      <c r="X307" s="368"/>
      <c r="Y307" s="368"/>
      <c r="Z307" s="368"/>
    </row>
    <row r="308" spans="1:26" ht="18" customHeight="1" x14ac:dyDescent="0.25">
      <c r="A308" s="368"/>
      <c r="B308" s="368"/>
      <c r="C308" s="368"/>
      <c r="D308" s="368"/>
      <c r="E308" s="368"/>
      <c r="F308" s="368"/>
      <c r="G308" s="368"/>
      <c r="H308" s="368"/>
      <c r="I308" s="368"/>
      <c r="J308" s="368"/>
      <c r="K308" s="368"/>
      <c r="L308" s="368"/>
      <c r="M308" s="368"/>
      <c r="N308" s="368"/>
      <c r="O308" s="368"/>
      <c r="P308" s="368"/>
      <c r="Q308" s="368"/>
      <c r="R308" s="368"/>
      <c r="S308" s="368"/>
      <c r="T308" s="368"/>
      <c r="U308" s="368"/>
      <c r="V308" s="368"/>
      <c r="W308" s="368"/>
      <c r="X308" s="368"/>
      <c r="Y308" s="368"/>
      <c r="Z308" s="368"/>
    </row>
    <row r="309" spans="1:26" ht="18" customHeight="1" x14ac:dyDescent="0.25">
      <c r="A309" s="368"/>
      <c r="B309" s="368"/>
      <c r="C309" s="368"/>
      <c r="D309" s="368"/>
      <c r="E309" s="368"/>
      <c r="F309" s="368"/>
      <c r="G309" s="368"/>
      <c r="H309" s="368"/>
      <c r="I309" s="368"/>
      <c r="J309" s="368"/>
      <c r="K309" s="368"/>
      <c r="L309" s="368"/>
      <c r="M309" s="368"/>
      <c r="N309" s="368"/>
      <c r="O309" s="368"/>
      <c r="P309" s="368"/>
      <c r="Q309" s="368"/>
      <c r="R309" s="368"/>
      <c r="S309" s="368"/>
      <c r="T309" s="368"/>
      <c r="U309" s="368"/>
      <c r="V309" s="368"/>
      <c r="W309" s="368"/>
      <c r="X309" s="368"/>
      <c r="Y309" s="368"/>
      <c r="Z309" s="368"/>
    </row>
    <row r="310" spans="1:26" ht="18" customHeight="1" x14ac:dyDescent="0.25">
      <c r="A310" s="368"/>
      <c r="B310" s="368"/>
      <c r="C310" s="368"/>
      <c r="D310" s="368"/>
      <c r="E310" s="368"/>
      <c r="F310" s="368"/>
      <c r="G310" s="368"/>
      <c r="H310" s="368"/>
      <c r="I310" s="368"/>
      <c r="J310" s="368"/>
      <c r="K310" s="368"/>
      <c r="L310" s="368"/>
      <c r="M310" s="368"/>
      <c r="N310" s="368"/>
      <c r="O310" s="368"/>
      <c r="P310" s="368"/>
      <c r="Q310" s="368"/>
      <c r="R310" s="368"/>
      <c r="S310" s="368"/>
      <c r="T310" s="368"/>
      <c r="U310" s="368"/>
      <c r="V310" s="368"/>
      <c r="W310" s="368"/>
      <c r="X310" s="368"/>
      <c r="Y310" s="368"/>
      <c r="Z310" s="368"/>
    </row>
    <row r="311" spans="1:26" ht="18" customHeight="1" x14ac:dyDescent="0.25">
      <c r="A311" s="368"/>
      <c r="B311" s="368"/>
      <c r="C311" s="368"/>
      <c r="D311" s="368"/>
      <c r="E311" s="368"/>
      <c r="F311" s="368"/>
      <c r="G311" s="368"/>
      <c r="H311" s="368"/>
      <c r="I311" s="368"/>
      <c r="J311" s="368"/>
      <c r="K311" s="368"/>
      <c r="L311" s="368"/>
      <c r="M311" s="368"/>
      <c r="N311" s="368"/>
      <c r="O311" s="368"/>
      <c r="P311" s="368"/>
      <c r="Q311" s="368"/>
      <c r="R311" s="368"/>
      <c r="S311" s="368"/>
      <c r="T311" s="368"/>
      <c r="U311" s="368"/>
      <c r="V311" s="368"/>
      <c r="W311" s="368"/>
      <c r="X311" s="368"/>
      <c r="Y311" s="368"/>
      <c r="Z311" s="368"/>
    </row>
    <row r="312" spans="1:26" ht="18" customHeight="1" x14ac:dyDescent="0.25">
      <c r="A312" s="368"/>
      <c r="B312" s="368"/>
      <c r="C312" s="368"/>
      <c r="D312" s="368"/>
      <c r="E312" s="368"/>
      <c r="F312" s="368"/>
      <c r="G312" s="368"/>
      <c r="H312" s="368"/>
      <c r="I312" s="368"/>
      <c r="J312" s="368"/>
      <c r="K312" s="368"/>
      <c r="L312" s="368"/>
      <c r="M312" s="368"/>
      <c r="N312" s="368"/>
      <c r="O312" s="368"/>
      <c r="P312" s="368"/>
      <c r="Q312" s="368"/>
      <c r="R312" s="368"/>
      <c r="S312" s="368"/>
      <c r="T312" s="368"/>
      <c r="U312" s="368"/>
      <c r="V312" s="368"/>
      <c r="W312" s="368"/>
      <c r="X312" s="368"/>
      <c r="Y312" s="368"/>
      <c r="Z312" s="368"/>
    </row>
    <row r="313" spans="1:26" ht="18" customHeight="1" x14ac:dyDescent="0.25">
      <c r="A313" s="368"/>
      <c r="B313" s="368"/>
      <c r="C313" s="368"/>
      <c r="D313" s="368"/>
      <c r="E313" s="368"/>
      <c r="F313" s="368"/>
      <c r="G313" s="368"/>
      <c r="H313" s="368"/>
      <c r="I313" s="368"/>
      <c r="J313" s="368"/>
      <c r="K313" s="368"/>
      <c r="L313" s="368"/>
      <c r="M313" s="368"/>
      <c r="N313" s="368"/>
      <c r="O313" s="368"/>
      <c r="P313" s="368"/>
      <c r="Q313" s="368"/>
      <c r="R313" s="368"/>
      <c r="S313" s="368"/>
      <c r="T313" s="368"/>
      <c r="U313" s="368"/>
      <c r="V313" s="368"/>
      <c r="W313" s="368"/>
      <c r="X313" s="368"/>
      <c r="Y313" s="368"/>
      <c r="Z313" s="368"/>
    </row>
    <row r="314" spans="1:26" ht="18" customHeight="1" x14ac:dyDescent="0.25">
      <c r="A314" s="368"/>
      <c r="B314" s="368"/>
      <c r="C314" s="368"/>
      <c r="D314" s="368"/>
      <c r="E314" s="368"/>
      <c r="F314" s="368"/>
      <c r="G314" s="368"/>
      <c r="H314" s="368"/>
      <c r="I314" s="368"/>
      <c r="J314" s="368"/>
      <c r="K314" s="368"/>
      <c r="L314" s="368"/>
      <c r="M314" s="368"/>
      <c r="N314" s="368"/>
      <c r="O314" s="368"/>
      <c r="P314" s="368"/>
      <c r="Q314" s="368"/>
      <c r="R314" s="368"/>
      <c r="S314" s="368"/>
      <c r="T314" s="368"/>
      <c r="U314" s="368"/>
      <c r="V314" s="368"/>
      <c r="W314" s="368"/>
      <c r="X314" s="368"/>
      <c r="Y314" s="368"/>
      <c r="Z314" s="368"/>
    </row>
    <row r="315" spans="1:26" ht="18" customHeight="1" x14ac:dyDescent="0.25">
      <c r="A315" s="368"/>
      <c r="B315" s="368"/>
      <c r="C315" s="368"/>
      <c r="D315" s="368"/>
      <c r="E315" s="368"/>
      <c r="F315" s="368"/>
      <c r="G315" s="368"/>
      <c r="H315" s="368"/>
      <c r="I315" s="368"/>
      <c r="J315" s="368"/>
      <c r="K315" s="368"/>
      <c r="L315" s="368"/>
      <c r="M315" s="368"/>
      <c r="N315" s="368"/>
      <c r="O315" s="368"/>
      <c r="P315" s="368"/>
      <c r="Q315" s="368"/>
      <c r="R315" s="368"/>
      <c r="S315" s="368"/>
      <c r="T315" s="368"/>
      <c r="U315" s="368"/>
      <c r="V315" s="368"/>
      <c r="W315" s="368"/>
      <c r="X315" s="368"/>
      <c r="Y315" s="368"/>
      <c r="Z315" s="368"/>
    </row>
    <row r="316" spans="1:26" ht="18" customHeight="1" x14ac:dyDescent="0.25">
      <c r="A316" s="368"/>
      <c r="B316" s="368"/>
      <c r="C316" s="368"/>
      <c r="D316" s="368"/>
      <c r="E316" s="368"/>
      <c r="F316" s="368"/>
      <c r="G316" s="368"/>
      <c r="H316" s="368"/>
      <c r="I316" s="368"/>
      <c r="J316" s="368"/>
      <c r="K316" s="368"/>
      <c r="L316" s="368"/>
      <c r="M316" s="368"/>
      <c r="N316" s="368"/>
      <c r="O316" s="368"/>
      <c r="P316" s="368"/>
      <c r="Q316" s="368"/>
      <c r="R316" s="368"/>
      <c r="S316" s="368"/>
      <c r="T316" s="368"/>
      <c r="U316" s="368"/>
      <c r="V316" s="368"/>
      <c r="W316" s="368"/>
      <c r="X316" s="368"/>
      <c r="Y316" s="368"/>
      <c r="Z316" s="368"/>
    </row>
    <row r="317" spans="1:26" ht="18" customHeight="1" x14ac:dyDescent="0.25">
      <c r="A317" s="368"/>
      <c r="B317" s="368"/>
      <c r="C317" s="368"/>
      <c r="D317" s="368"/>
      <c r="E317" s="368"/>
      <c r="F317" s="368"/>
      <c r="G317" s="368"/>
      <c r="H317" s="368"/>
      <c r="I317" s="368"/>
      <c r="J317" s="368"/>
      <c r="K317" s="368"/>
      <c r="L317" s="368"/>
      <c r="M317" s="368"/>
      <c r="N317" s="368"/>
      <c r="O317" s="368"/>
      <c r="P317" s="368"/>
      <c r="Q317" s="368"/>
      <c r="R317" s="368"/>
      <c r="S317" s="368"/>
      <c r="T317" s="368"/>
      <c r="U317" s="368"/>
      <c r="V317" s="368"/>
      <c r="W317" s="368"/>
      <c r="X317" s="368"/>
      <c r="Y317" s="368"/>
      <c r="Z317" s="368"/>
    </row>
    <row r="318" spans="1:26" ht="18" customHeight="1" x14ac:dyDescent="0.25">
      <c r="A318" s="368"/>
      <c r="B318" s="368"/>
      <c r="C318" s="368"/>
      <c r="D318" s="368"/>
      <c r="E318" s="368"/>
      <c r="F318" s="368"/>
      <c r="G318" s="368"/>
      <c r="H318" s="368"/>
      <c r="I318" s="368"/>
      <c r="J318" s="368"/>
      <c r="K318" s="368"/>
      <c r="L318" s="368"/>
      <c r="M318" s="368"/>
      <c r="N318" s="368"/>
      <c r="O318" s="368"/>
      <c r="P318" s="368"/>
      <c r="Q318" s="368"/>
      <c r="R318" s="368"/>
      <c r="S318" s="368"/>
      <c r="T318" s="368"/>
      <c r="U318" s="368"/>
      <c r="V318" s="368"/>
      <c r="W318" s="368"/>
      <c r="X318" s="368"/>
      <c r="Y318" s="368"/>
      <c r="Z318" s="368"/>
    </row>
    <row r="319" spans="1:26" ht="18" customHeight="1" x14ac:dyDescent="0.25">
      <c r="A319" s="368"/>
      <c r="B319" s="368"/>
      <c r="C319" s="368"/>
      <c r="D319" s="368"/>
      <c r="E319" s="368"/>
      <c r="F319" s="368"/>
      <c r="G319" s="368"/>
      <c r="H319" s="368"/>
      <c r="I319" s="368"/>
      <c r="J319" s="368"/>
      <c r="K319" s="368"/>
      <c r="L319" s="368"/>
      <c r="M319" s="368"/>
      <c r="N319" s="368"/>
      <c r="O319" s="368"/>
      <c r="P319" s="368"/>
      <c r="Q319" s="368"/>
      <c r="R319" s="368"/>
      <c r="S319" s="368"/>
      <c r="T319" s="368"/>
      <c r="U319" s="368"/>
      <c r="V319" s="368"/>
      <c r="W319" s="368"/>
      <c r="X319" s="368"/>
      <c r="Y319" s="368"/>
      <c r="Z319" s="368"/>
    </row>
    <row r="320" spans="1:26" ht="18" customHeight="1" x14ac:dyDescent="0.25">
      <c r="A320" s="368"/>
      <c r="B320" s="368"/>
      <c r="C320" s="368"/>
      <c r="D320" s="368"/>
      <c r="E320" s="368"/>
      <c r="F320" s="368"/>
      <c r="G320" s="368"/>
      <c r="H320" s="368"/>
      <c r="I320" s="368"/>
      <c r="J320" s="368"/>
      <c r="K320" s="368"/>
      <c r="L320" s="368"/>
      <c r="M320" s="368"/>
      <c r="N320" s="368"/>
      <c r="O320" s="368"/>
      <c r="P320" s="368"/>
      <c r="Q320" s="368"/>
      <c r="R320" s="368"/>
      <c r="S320" s="368"/>
      <c r="T320" s="368"/>
      <c r="U320" s="368"/>
      <c r="V320" s="368"/>
      <c r="W320" s="368"/>
      <c r="X320" s="368"/>
      <c r="Y320" s="368"/>
      <c r="Z320" s="368"/>
    </row>
    <row r="321" spans="1:26" ht="18" customHeight="1" x14ac:dyDescent="0.25">
      <c r="A321" s="368"/>
      <c r="B321" s="368"/>
      <c r="C321" s="368"/>
      <c r="D321" s="368"/>
      <c r="E321" s="368"/>
      <c r="F321" s="368"/>
      <c r="G321" s="368"/>
      <c r="H321" s="368"/>
      <c r="I321" s="368"/>
      <c r="J321" s="368"/>
      <c r="K321" s="368"/>
      <c r="L321" s="368"/>
      <c r="M321" s="368"/>
      <c r="N321" s="368"/>
      <c r="O321" s="368"/>
      <c r="P321" s="368"/>
      <c r="Q321" s="368"/>
      <c r="R321" s="368"/>
      <c r="S321" s="368"/>
      <c r="T321" s="368"/>
      <c r="U321" s="368"/>
      <c r="V321" s="368"/>
      <c r="W321" s="368"/>
      <c r="X321" s="368"/>
      <c r="Y321" s="368"/>
      <c r="Z321" s="368"/>
    </row>
    <row r="322" spans="1:26" ht="18" customHeight="1" x14ac:dyDescent="0.25">
      <c r="A322" s="368"/>
      <c r="B322" s="368"/>
      <c r="C322" s="368"/>
      <c r="D322" s="368"/>
      <c r="E322" s="368"/>
      <c r="F322" s="368"/>
      <c r="G322" s="368"/>
      <c r="H322" s="368"/>
      <c r="I322" s="368"/>
      <c r="J322" s="368"/>
      <c r="K322" s="368"/>
      <c r="L322" s="368"/>
      <c r="M322" s="368"/>
      <c r="N322" s="368"/>
      <c r="O322" s="368"/>
      <c r="P322" s="368"/>
      <c r="Q322" s="368"/>
      <c r="R322" s="368"/>
      <c r="S322" s="368"/>
      <c r="T322" s="368"/>
      <c r="U322" s="368"/>
      <c r="V322" s="368"/>
      <c r="W322" s="368"/>
      <c r="X322" s="368"/>
      <c r="Y322" s="368"/>
      <c r="Z322" s="368"/>
    </row>
    <row r="323" spans="1:26" ht="18" customHeight="1" x14ac:dyDescent="0.25">
      <c r="A323" s="368"/>
      <c r="B323" s="368"/>
      <c r="C323" s="368"/>
      <c r="D323" s="368"/>
      <c r="E323" s="368"/>
      <c r="F323" s="368"/>
      <c r="G323" s="368"/>
      <c r="H323" s="368"/>
      <c r="I323" s="368"/>
      <c r="J323" s="368"/>
      <c r="K323" s="368"/>
      <c r="L323" s="368"/>
      <c r="M323" s="368"/>
      <c r="N323" s="368"/>
      <c r="O323" s="368"/>
      <c r="P323" s="368"/>
      <c r="Q323" s="368"/>
      <c r="R323" s="368"/>
      <c r="S323" s="368"/>
      <c r="T323" s="368"/>
      <c r="U323" s="368"/>
      <c r="V323" s="368"/>
      <c r="W323" s="368"/>
      <c r="X323" s="368"/>
      <c r="Y323" s="368"/>
      <c r="Z323" s="368"/>
    </row>
    <row r="324" spans="1:26" ht="18" customHeight="1" x14ac:dyDescent="0.25">
      <c r="A324" s="368"/>
      <c r="B324" s="368"/>
      <c r="C324" s="368"/>
      <c r="D324" s="368"/>
      <c r="E324" s="368"/>
      <c r="F324" s="368"/>
      <c r="G324" s="368"/>
      <c r="H324" s="368"/>
      <c r="I324" s="368"/>
      <c r="J324" s="368"/>
      <c r="K324" s="368"/>
      <c r="L324" s="368"/>
      <c r="M324" s="368"/>
      <c r="N324" s="368"/>
      <c r="O324" s="368"/>
      <c r="P324" s="368"/>
      <c r="Q324" s="368"/>
      <c r="R324" s="368"/>
      <c r="S324" s="368"/>
      <c r="T324" s="368"/>
      <c r="U324" s="368"/>
      <c r="V324" s="368"/>
      <c r="W324" s="368"/>
      <c r="X324" s="368"/>
      <c r="Y324" s="368"/>
      <c r="Z324" s="368"/>
    </row>
    <row r="325" spans="1:26" ht="18" customHeight="1" x14ac:dyDescent="0.25">
      <c r="A325" s="368"/>
      <c r="B325" s="368"/>
      <c r="C325" s="368"/>
      <c r="D325" s="368"/>
      <c r="E325" s="368"/>
      <c r="F325" s="368"/>
      <c r="G325" s="368"/>
      <c r="H325" s="368"/>
      <c r="I325" s="368"/>
      <c r="J325" s="368"/>
      <c r="K325" s="368"/>
      <c r="L325" s="368"/>
      <c r="M325" s="368"/>
      <c r="N325" s="368"/>
      <c r="O325" s="368"/>
      <c r="P325" s="368"/>
      <c r="Q325" s="368"/>
      <c r="R325" s="368"/>
      <c r="S325" s="368"/>
      <c r="T325" s="368"/>
      <c r="U325" s="368"/>
      <c r="V325" s="368"/>
      <c r="W325" s="368"/>
      <c r="X325" s="368"/>
      <c r="Y325" s="368"/>
      <c r="Z325" s="368"/>
    </row>
    <row r="326" spans="1:26" ht="18" customHeight="1" x14ac:dyDescent="0.25">
      <c r="A326" s="368"/>
      <c r="B326" s="368"/>
      <c r="C326" s="368"/>
      <c r="D326" s="368"/>
      <c r="E326" s="368"/>
      <c r="F326" s="368"/>
      <c r="G326" s="368"/>
      <c r="H326" s="368"/>
      <c r="I326" s="368"/>
      <c r="J326" s="368"/>
      <c r="K326" s="368"/>
      <c r="L326" s="368"/>
      <c r="M326" s="368"/>
      <c r="N326" s="368"/>
      <c r="O326" s="368"/>
      <c r="P326" s="368"/>
      <c r="Q326" s="368"/>
      <c r="R326" s="368"/>
      <c r="S326" s="368"/>
      <c r="T326" s="368"/>
      <c r="U326" s="368"/>
      <c r="V326" s="368"/>
      <c r="W326" s="368"/>
      <c r="X326" s="368"/>
      <c r="Y326" s="368"/>
      <c r="Z326" s="368"/>
    </row>
    <row r="327" spans="1:26" ht="18" customHeight="1" x14ac:dyDescent="0.25">
      <c r="A327" s="368"/>
      <c r="B327" s="368"/>
      <c r="C327" s="368"/>
      <c r="D327" s="368"/>
      <c r="E327" s="368"/>
      <c r="F327" s="368"/>
      <c r="G327" s="368"/>
      <c r="H327" s="368"/>
      <c r="I327" s="368"/>
      <c r="J327" s="368"/>
      <c r="K327" s="368"/>
      <c r="L327" s="368"/>
      <c r="M327" s="368"/>
      <c r="N327" s="368"/>
      <c r="O327" s="368"/>
      <c r="P327" s="368"/>
      <c r="Q327" s="368"/>
      <c r="R327" s="368"/>
      <c r="S327" s="368"/>
      <c r="T327" s="368"/>
      <c r="U327" s="368"/>
      <c r="V327" s="368"/>
      <c r="W327" s="368"/>
      <c r="X327" s="368"/>
      <c r="Y327" s="368"/>
      <c r="Z327" s="368"/>
    </row>
    <row r="328" spans="1:26" ht="18" customHeight="1" x14ac:dyDescent="0.25">
      <c r="A328" s="368"/>
      <c r="B328" s="368"/>
      <c r="C328" s="368"/>
      <c r="D328" s="368"/>
      <c r="E328" s="368"/>
      <c r="F328" s="368"/>
      <c r="G328" s="368"/>
      <c r="H328" s="368"/>
      <c r="I328" s="368"/>
      <c r="J328" s="368"/>
      <c r="K328" s="368"/>
      <c r="L328" s="368"/>
      <c r="M328" s="368"/>
      <c r="N328" s="368"/>
      <c r="O328" s="368"/>
      <c r="P328" s="368"/>
      <c r="Q328" s="368"/>
      <c r="R328" s="368"/>
      <c r="S328" s="368"/>
      <c r="T328" s="368"/>
      <c r="U328" s="368"/>
      <c r="V328" s="368"/>
      <c r="W328" s="368"/>
      <c r="X328" s="368"/>
      <c r="Y328" s="368"/>
      <c r="Z328" s="368"/>
    </row>
    <row r="329" spans="1:26" ht="18" customHeight="1" x14ac:dyDescent="0.25">
      <c r="A329" s="368"/>
      <c r="B329" s="368"/>
      <c r="C329" s="368"/>
      <c r="D329" s="368"/>
      <c r="E329" s="368"/>
      <c r="F329" s="368"/>
      <c r="G329" s="368"/>
      <c r="H329" s="368"/>
      <c r="I329" s="368"/>
      <c r="J329" s="368"/>
      <c r="K329" s="368"/>
      <c r="L329" s="368"/>
      <c r="M329" s="368"/>
      <c r="N329" s="368"/>
      <c r="O329" s="368"/>
      <c r="P329" s="368"/>
      <c r="Q329" s="368"/>
      <c r="R329" s="368"/>
      <c r="S329" s="368"/>
      <c r="T329" s="368"/>
      <c r="U329" s="368"/>
      <c r="V329" s="368"/>
      <c r="W329" s="368"/>
      <c r="X329" s="368"/>
      <c r="Y329" s="368"/>
      <c r="Z329" s="368"/>
    </row>
    <row r="330" spans="1:26" ht="18" customHeight="1" x14ac:dyDescent="0.25">
      <c r="A330" s="368"/>
      <c r="B330" s="368"/>
      <c r="C330" s="368"/>
      <c r="D330" s="368"/>
      <c r="E330" s="368"/>
      <c r="F330" s="368"/>
      <c r="G330" s="368"/>
      <c r="H330" s="368"/>
      <c r="I330" s="368"/>
      <c r="J330" s="368"/>
      <c r="K330" s="368"/>
      <c r="L330" s="368"/>
      <c r="M330" s="368"/>
      <c r="N330" s="368"/>
      <c r="O330" s="368"/>
      <c r="P330" s="368"/>
      <c r="Q330" s="368"/>
      <c r="R330" s="368"/>
      <c r="S330" s="368"/>
      <c r="T330" s="368"/>
      <c r="U330" s="368"/>
      <c r="V330" s="368"/>
      <c r="W330" s="368"/>
      <c r="X330" s="368"/>
      <c r="Y330" s="368"/>
      <c r="Z330" s="368"/>
    </row>
    <row r="331" spans="1:26" ht="18" customHeight="1" x14ac:dyDescent="0.25">
      <c r="A331" s="368"/>
      <c r="B331" s="368"/>
      <c r="C331" s="368"/>
      <c r="D331" s="368"/>
      <c r="E331" s="368"/>
      <c r="F331" s="368"/>
      <c r="G331" s="368"/>
      <c r="H331" s="368"/>
      <c r="I331" s="368"/>
      <c r="J331" s="368"/>
      <c r="K331" s="368"/>
      <c r="L331" s="368"/>
      <c r="M331" s="368"/>
      <c r="N331" s="368"/>
      <c r="O331" s="368"/>
      <c r="P331" s="368"/>
      <c r="Q331" s="368"/>
      <c r="R331" s="368"/>
      <c r="S331" s="368"/>
      <c r="T331" s="368"/>
      <c r="U331" s="368"/>
      <c r="V331" s="368"/>
      <c r="W331" s="368"/>
      <c r="X331" s="368"/>
      <c r="Y331" s="368"/>
      <c r="Z331" s="368"/>
    </row>
    <row r="332" spans="1:26" ht="18" customHeight="1" x14ac:dyDescent="0.25">
      <c r="A332" s="368"/>
      <c r="B332" s="368"/>
      <c r="C332" s="368"/>
      <c r="D332" s="368"/>
      <c r="E332" s="368"/>
      <c r="F332" s="368"/>
      <c r="G332" s="368"/>
      <c r="H332" s="368"/>
      <c r="I332" s="368"/>
      <c r="J332" s="368"/>
      <c r="K332" s="368"/>
      <c r="L332" s="368"/>
      <c r="M332" s="368"/>
      <c r="N332" s="368"/>
      <c r="O332" s="368"/>
      <c r="P332" s="368"/>
      <c r="Q332" s="368"/>
      <c r="R332" s="368"/>
      <c r="S332" s="368"/>
      <c r="T332" s="368"/>
      <c r="U332" s="368"/>
      <c r="V332" s="368"/>
      <c r="W332" s="368"/>
      <c r="X332" s="368"/>
      <c r="Y332" s="368"/>
      <c r="Z332" s="368"/>
    </row>
    <row r="333" spans="1:26" ht="18" customHeight="1" x14ac:dyDescent="0.25">
      <c r="A333" s="368"/>
      <c r="B333" s="368"/>
      <c r="C333" s="368"/>
      <c r="D333" s="368"/>
      <c r="E333" s="368"/>
      <c r="F333" s="368"/>
      <c r="G333" s="368"/>
      <c r="H333" s="368"/>
      <c r="I333" s="368"/>
      <c r="J333" s="368"/>
      <c r="K333" s="368"/>
      <c r="L333" s="368"/>
      <c r="M333" s="368"/>
      <c r="N333" s="368"/>
      <c r="O333" s="368"/>
      <c r="P333" s="368"/>
      <c r="Q333" s="368"/>
      <c r="R333" s="368"/>
      <c r="S333" s="368"/>
      <c r="T333" s="368"/>
      <c r="U333" s="368"/>
      <c r="V333" s="368"/>
      <c r="W333" s="368"/>
      <c r="X333" s="368"/>
      <c r="Y333" s="368"/>
      <c r="Z333" s="368"/>
    </row>
    <row r="334" spans="1:26" ht="18" customHeight="1" x14ac:dyDescent="0.25">
      <c r="A334" s="368"/>
      <c r="B334" s="368"/>
      <c r="C334" s="368"/>
      <c r="D334" s="368"/>
      <c r="E334" s="368"/>
      <c r="F334" s="368"/>
      <c r="G334" s="368"/>
      <c r="H334" s="368"/>
      <c r="I334" s="368"/>
      <c r="J334" s="368"/>
      <c r="K334" s="368"/>
      <c r="L334" s="368"/>
      <c r="M334" s="368"/>
      <c r="N334" s="368"/>
      <c r="O334" s="368"/>
      <c r="P334" s="368"/>
      <c r="Q334" s="368"/>
      <c r="R334" s="368"/>
      <c r="S334" s="368"/>
      <c r="T334" s="368"/>
      <c r="U334" s="368"/>
      <c r="V334" s="368"/>
      <c r="W334" s="368"/>
      <c r="X334" s="368"/>
      <c r="Y334" s="368"/>
      <c r="Z334" s="368"/>
    </row>
    <row r="335" spans="1:26" ht="18" customHeight="1" x14ac:dyDescent="0.25">
      <c r="A335" s="368"/>
      <c r="B335" s="368"/>
      <c r="C335" s="368"/>
      <c r="D335" s="368"/>
      <c r="E335" s="368"/>
      <c r="F335" s="368"/>
      <c r="G335" s="368"/>
      <c r="H335" s="368"/>
      <c r="I335" s="368"/>
      <c r="J335" s="368"/>
      <c r="K335" s="368"/>
      <c r="L335" s="368"/>
      <c r="M335" s="368"/>
      <c r="N335" s="368"/>
      <c r="O335" s="368"/>
      <c r="P335" s="368"/>
      <c r="Q335" s="368"/>
      <c r="R335" s="368"/>
      <c r="S335" s="368"/>
      <c r="T335" s="368"/>
      <c r="U335" s="368"/>
      <c r="V335" s="368"/>
      <c r="W335" s="368"/>
      <c r="X335" s="368"/>
      <c r="Y335" s="368"/>
      <c r="Z335" s="368"/>
    </row>
    <row r="336" spans="1:26" ht="18" customHeight="1" x14ac:dyDescent="0.25">
      <c r="A336" s="368"/>
      <c r="B336" s="368"/>
      <c r="C336" s="368"/>
      <c r="D336" s="368"/>
      <c r="E336" s="368"/>
      <c r="F336" s="368"/>
      <c r="G336" s="368"/>
      <c r="H336" s="368"/>
      <c r="I336" s="368"/>
      <c r="J336" s="368"/>
      <c r="K336" s="368"/>
      <c r="L336" s="368"/>
      <c r="M336" s="368"/>
      <c r="N336" s="368"/>
      <c r="O336" s="368"/>
      <c r="P336" s="368"/>
      <c r="Q336" s="368"/>
      <c r="R336" s="368"/>
      <c r="S336" s="368"/>
      <c r="T336" s="368"/>
      <c r="U336" s="368"/>
      <c r="V336" s="368"/>
      <c r="W336" s="368"/>
      <c r="X336" s="368"/>
      <c r="Y336" s="368"/>
      <c r="Z336" s="368"/>
    </row>
    <row r="337" spans="1:26" ht="18" customHeight="1" x14ac:dyDescent="0.25">
      <c r="A337" s="368"/>
      <c r="B337" s="368"/>
      <c r="C337" s="368"/>
      <c r="D337" s="368"/>
      <c r="E337" s="368"/>
      <c r="F337" s="368"/>
      <c r="G337" s="368"/>
      <c r="H337" s="368"/>
      <c r="I337" s="368"/>
      <c r="J337" s="368"/>
      <c r="K337" s="368"/>
      <c r="L337" s="368"/>
      <c r="M337" s="368"/>
      <c r="N337" s="368"/>
      <c r="O337" s="368"/>
      <c r="P337" s="368"/>
      <c r="Q337" s="368"/>
      <c r="R337" s="368"/>
      <c r="S337" s="368"/>
      <c r="T337" s="368"/>
      <c r="U337" s="368"/>
      <c r="V337" s="368"/>
      <c r="W337" s="368"/>
      <c r="X337" s="368"/>
      <c r="Y337" s="368"/>
      <c r="Z337" s="368"/>
    </row>
    <row r="338" spans="1:26" ht="18" customHeight="1" x14ac:dyDescent="0.25">
      <c r="A338" s="368"/>
      <c r="B338" s="368"/>
      <c r="C338" s="368"/>
      <c r="D338" s="368"/>
      <c r="E338" s="368"/>
      <c r="F338" s="368"/>
      <c r="G338" s="368"/>
      <c r="H338" s="368"/>
      <c r="I338" s="368"/>
      <c r="J338" s="368"/>
      <c r="K338" s="368"/>
      <c r="L338" s="368"/>
      <c r="M338" s="368"/>
      <c r="N338" s="368"/>
      <c r="O338" s="368"/>
      <c r="P338" s="368"/>
      <c r="Q338" s="368"/>
      <c r="R338" s="368"/>
      <c r="S338" s="368"/>
      <c r="T338" s="368"/>
      <c r="U338" s="368"/>
      <c r="V338" s="368"/>
      <c r="W338" s="368"/>
      <c r="X338" s="368"/>
      <c r="Y338" s="368"/>
      <c r="Z338" s="368"/>
    </row>
    <row r="339" spans="1:26" ht="18" customHeight="1" x14ac:dyDescent="0.25">
      <c r="A339" s="368"/>
      <c r="B339" s="368"/>
      <c r="C339" s="368"/>
      <c r="D339" s="368"/>
      <c r="E339" s="368"/>
      <c r="F339" s="368"/>
      <c r="G339" s="368"/>
      <c r="H339" s="368"/>
      <c r="I339" s="368"/>
      <c r="J339" s="368"/>
      <c r="K339" s="368"/>
      <c r="L339" s="368"/>
      <c r="M339" s="368"/>
      <c r="N339" s="368"/>
      <c r="O339" s="368"/>
      <c r="P339" s="368"/>
      <c r="Q339" s="368"/>
      <c r="R339" s="368"/>
      <c r="S339" s="368"/>
      <c r="T339" s="368"/>
      <c r="U339" s="368"/>
      <c r="V339" s="368"/>
      <c r="W339" s="368"/>
      <c r="X339" s="368"/>
      <c r="Y339" s="368"/>
      <c r="Z339" s="368"/>
    </row>
    <row r="340" spans="1:26" ht="18" customHeight="1" x14ac:dyDescent="0.25">
      <c r="A340" s="368"/>
      <c r="B340" s="368"/>
      <c r="C340" s="368"/>
      <c r="D340" s="368"/>
      <c r="E340" s="368"/>
      <c r="F340" s="368"/>
      <c r="G340" s="368"/>
      <c r="H340" s="368"/>
      <c r="I340" s="368"/>
      <c r="J340" s="368"/>
      <c r="K340" s="368"/>
      <c r="L340" s="368"/>
      <c r="M340" s="368"/>
      <c r="N340" s="368"/>
      <c r="O340" s="368"/>
      <c r="P340" s="368"/>
      <c r="Q340" s="368"/>
      <c r="R340" s="368"/>
      <c r="S340" s="368"/>
      <c r="T340" s="368"/>
      <c r="U340" s="368"/>
      <c r="V340" s="368"/>
      <c r="W340" s="368"/>
      <c r="X340" s="368"/>
      <c r="Y340" s="368"/>
      <c r="Z340" s="368"/>
    </row>
    <row r="341" spans="1:26" ht="18" customHeight="1" x14ac:dyDescent="0.25">
      <c r="A341" s="368"/>
      <c r="B341" s="368"/>
      <c r="C341" s="368"/>
      <c r="D341" s="368"/>
      <c r="E341" s="368"/>
      <c r="F341" s="368"/>
      <c r="G341" s="368"/>
      <c r="H341" s="368"/>
      <c r="I341" s="368"/>
      <c r="J341" s="368"/>
      <c r="K341" s="368"/>
      <c r="L341" s="368"/>
      <c r="M341" s="368"/>
      <c r="N341" s="368"/>
      <c r="O341" s="368"/>
      <c r="P341" s="368"/>
      <c r="Q341" s="368"/>
      <c r="R341" s="368"/>
      <c r="S341" s="368"/>
      <c r="T341" s="368"/>
      <c r="U341" s="368"/>
      <c r="V341" s="368"/>
      <c r="W341" s="368"/>
      <c r="X341" s="368"/>
      <c r="Y341" s="368"/>
      <c r="Z341" s="368"/>
    </row>
    <row r="342" spans="1:26" ht="18" customHeight="1" x14ac:dyDescent="0.25">
      <c r="A342" s="368"/>
      <c r="B342" s="368"/>
      <c r="C342" s="368"/>
      <c r="D342" s="368"/>
      <c r="E342" s="368"/>
      <c r="F342" s="368"/>
      <c r="G342" s="368"/>
      <c r="H342" s="368"/>
      <c r="I342" s="368"/>
      <c r="J342" s="368"/>
      <c r="K342" s="368"/>
      <c r="L342" s="368"/>
      <c r="M342" s="368"/>
      <c r="N342" s="368"/>
      <c r="O342" s="368"/>
      <c r="P342" s="368"/>
      <c r="Q342" s="368"/>
      <c r="R342" s="368"/>
      <c r="S342" s="368"/>
      <c r="T342" s="368"/>
      <c r="U342" s="368"/>
      <c r="V342" s="368"/>
      <c r="W342" s="368"/>
      <c r="X342" s="368"/>
      <c r="Y342" s="368"/>
      <c r="Z342" s="368"/>
    </row>
    <row r="343" spans="1:26" ht="18" customHeight="1" x14ac:dyDescent="0.25">
      <c r="A343" s="368"/>
      <c r="B343" s="368"/>
      <c r="C343" s="368"/>
      <c r="D343" s="368"/>
      <c r="E343" s="368"/>
      <c r="F343" s="368"/>
      <c r="G343" s="368"/>
      <c r="H343" s="368"/>
      <c r="I343" s="368"/>
      <c r="J343" s="368"/>
      <c r="K343" s="368"/>
      <c r="L343" s="368"/>
      <c r="M343" s="368"/>
      <c r="N343" s="368"/>
      <c r="O343" s="368"/>
      <c r="P343" s="368"/>
      <c r="Q343" s="368"/>
      <c r="R343" s="368"/>
      <c r="S343" s="368"/>
      <c r="T343" s="368"/>
      <c r="U343" s="368"/>
      <c r="V343" s="368"/>
      <c r="W343" s="368"/>
      <c r="X343" s="368"/>
      <c r="Y343" s="368"/>
      <c r="Z343" s="368"/>
    </row>
    <row r="344" spans="1:26" ht="18" customHeight="1" x14ac:dyDescent="0.25">
      <c r="A344" s="368"/>
      <c r="B344" s="368"/>
      <c r="C344" s="368"/>
      <c r="D344" s="368"/>
      <c r="E344" s="368"/>
      <c r="F344" s="368"/>
      <c r="G344" s="368"/>
      <c r="H344" s="368"/>
      <c r="I344" s="368"/>
      <c r="J344" s="368"/>
      <c r="K344" s="368"/>
      <c r="L344" s="368"/>
      <c r="M344" s="368"/>
      <c r="N344" s="368"/>
      <c r="O344" s="368"/>
      <c r="P344" s="368"/>
      <c r="Q344" s="368"/>
      <c r="R344" s="368"/>
      <c r="S344" s="368"/>
      <c r="T344" s="368"/>
      <c r="U344" s="368"/>
      <c r="V344" s="368"/>
      <c r="W344" s="368"/>
      <c r="X344" s="368"/>
      <c r="Y344" s="368"/>
      <c r="Z344" s="368"/>
    </row>
    <row r="345" spans="1:26" ht="18" customHeight="1" x14ac:dyDescent="0.25">
      <c r="A345" s="368"/>
      <c r="B345" s="368"/>
      <c r="C345" s="368"/>
      <c r="D345" s="368"/>
      <c r="E345" s="368"/>
      <c r="F345" s="368"/>
      <c r="G345" s="368"/>
      <c r="H345" s="368"/>
      <c r="I345" s="368"/>
      <c r="J345" s="368"/>
      <c r="K345" s="368"/>
      <c r="L345" s="368"/>
      <c r="M345" s="368"/>
      <c r="N345" s="368"/>
      <c r="O345" s="368"/>
      <c r="P345" s="368"/>
      <c r="Q345" s="368"/>
      <c r="R345" s="368"/>
      <c r="S345" s="368"/>
      <c r="T345" s="368"/>
      <c r="U345" s="368"/>
      <c r="V345" s="368"/>
      <c r="W345" s="368"/>
      <c r="X345" s="368"/>
      <c r="Y345" s="368"/>
      <c r="Z345" s="368"/>
    </row>
    <row r="346" spans="1:26" ht="18" customHeight="1" x14ac:dyDescent="0.25">
      <c r="A346" s="368"/>
      <c r="B346" s="368"/>
      <c r="C346" s="368"/>
      <c r="D346" s="368"/>
      <c r="E346" s="368"/>
      <c r="F346" s="368"/>
      <c r="G346" s="368"/>
      <c r="H346" s="368"/>
      <c r="I346" s="368"/>
      <c r="J346" s="368"/>
      <c r="K346" s="368"/>
      <c r="L346" s="368"/>
      <c r="M346" s="368"/>
      <c r="N346" s="368"/>
      <c r="O346" s="368"/>
      <c r="P346" s="368"/>
      <c r="Q346" s="368"/>
      <c r="R346" s="368"/>
      <c r="S346" s="368"/>
      <c r="T346" s="368"/>
      <c r="U346" s="368"/>
      <c r="V346" s="368"/>
      <c r="W346" s="368"/>
      <c r="X346" s="368"/>
      <c r="Y346" s="368"/>
      <c r="Z346" s="368"/>
    </row>
    <row r="347" spans="1:26" ht="18" customHeight="1" x14ac:dyDescent="0.25">
      <c r="A347" s="368"/>
      <c r="B347" s="368"/>
      <c r="C347" s="368"/>
      <c r="D347" s="368"/>
      <c r="E347" s="368"/>
      <c r="F347" s="368"/>
      <c r="G347" s="368"/>
      <c r="H347" s="368"/>
      <c r="I347" s="368"/>
      <c r="J347" s="368"/>
      <c r="K347" s="368"/>
      <c r="L347" s="368"/>
      <c r="M347" s="368"/>
      <c r="N347" s="368"/>
      <c r="O347" s="368"/>
      <c r="P347" s="368"/>
      <c r="Q347" s="368"/>
      <c r="R347" s="368"/>
      <c r="S347" s="368"/>
      <c r="T347" s="368"/>
      <c r="U347" s="368"/>
      <c r="V347" s="368"/>
      <c r="W347" s="368"/>
      <c r="X347" s="368"/>
      <c r="Y347" s="368"/>
      <c r="Z347" s="368"/>
    </row>
    <row r="348" spans="1:26" ht="18" customHeight="1" x14ac:dyDescent="0.25">
      <c r="A348" s="368"/>
      <c r="B348" s="368"/>
      <c r="C348" s="368"/>
      <c r="D348" s="368"/>
      <c r="E348" s="368"/>
      <c r="F348" s="368"/>
      <c r="G348" s="368"/>
      <c r="H348" s="368"/>
      <c r="I348" s="368"/>
      <c r="J348" s="368"/>
      <c r="K348" s="368"/>
      <c r="L348" s="368"/>
      <c r="M348" s="368"/>
      <c r="N348" s="368"/>
      <c r="O348" s="368"/>
      <c r="P348" s="368"/>
      <c r="Q348" s="368"/>
      <c r="R348" s="368"/>
      <c r="S348" s="368"/>
      <c r="T348" s="368"/>
      <c r="U348" s="368"/>
      <c r="V348" s="368"/>
      <c r="W348" s="368"/>
      <c r="X348" s="368"/>
      <c r="Y348" s="368"/>
      <c r="Z348" s="368"/>
    </row>
    <row r="349" spans="1:26" ht="18" customHeight="1" x14ac:dyDescent="0.25">
      <c r="A349" s="368"/>
      <c r="B349" s="368"/>
      <c r="C349" s="368"/>
      <c r="D349" s="368"/>
      <c r="E349" s="368"/>
      <c r="F349" s="368"/>
      <c r="G349" s="368"/>
      <c r="H349" s="368"/>
      <c r="I349" s="368"/>
      <c r="J349" s="368"/>
      <c r="K349" s="368"/>
      <c r="L349" s="368"/>
      <c r="M349" s="368"/>
      <c r="N349" s="368"/>
      <c r="O349" s="368"/>
      <c r="P349" s="368"/>
      <c r="Q349" s="368"/>
      <c r="R349" s="368"/>
      <c r="S349" s="368"/>
      <c r="T349" s="368"/>
      <c r="U349" s="368"/>
      <c r="V349" s="368"/>
      <c r="W349" s="368"/>
      <c r="X349" s="368"/>
      <c r="Y349" s="368"/>
      <c r="Z349" s="368"/>
    </row>
    <row r="350" spans="1:26" ht="18" customHeight="1" x14ac:dyDescent="0.25">
      <c r="A350" s="368"/>
      <c r="B350" s="368"/>
      <c r="C350" s="368"/>
      <c r="D350" s="368"/>
      <c r="E350" s="368"/>
      <c r="F350" s="368"/>
      <c r="G350" s="368"/>
      <c r="H350" s="368"/>
      <c r="I350" s="368"/>
      <c r="J350" s="368"/>
      <c r="K350" s="368"/>
      <c r="L350" s="368"/>
      <c r="M350" s="368"/>
      <c r="N350" s="368"/>
      <c r="O350" s="368"/>
      <c r="P350" s="368"/>
      <c r="Q350" s="368"/>
      <c r="R350" s="368"/>
      <c r="S350" s="368"/>
      <c r="T350" s="368"/>
      <c r="U350" s="368"/>
      <c r="V350" s="368"/>
      <c r="W350" s="368"/>
      <c r="X350" s="368"/>
      <c r="Y350" s="368"/>
      <c r="Z350" s="368"/>
    </row>
    <row r="351" spans="1:26" ht="18" customHeight="1" x14ac:dyDescent="0.25">
      <c r="A351" s="368"/>
      <c r="B351" s="368"/>
      <c r="C351" s="368"/>
      <c r="D351" s="368"/>
      <c r="E351" s="368"/>
      <c r="F351" s="368"/>
      <c r="G351" s="368"/>
      <c r="H351" s="368"/>
      <c r="I351" s="368"/>
      <c r="J351" s="368"/>
      <c r="K351" s="368"/>
      <c r="L351" s="368"/>
      <c r="M351" s="368"/>
      <c r="N351" s="368"/>
      <c r="O351" s="368"/>
      <c r="P351" s="368"/>
      <c r="Q351" s="368"/>
      <c r="R351" s="368"/>
      <c r="S351" s="368"/>
      <c r="T351" s="368"/>
      <c r="U351" s="368"/>
      <c r="V351" s="368"/>
      <c r="W351" s="368"/>
      <c r="X351" s="368"/>
      <c r="Y351" s="368"/>
      <c r="Z351" s="368"/>
    </row>
    <row r="352" spans="1:26" ht="18" customHeight="1" x14ac:dyDescent="0.25">
      <c r="A352" s="368"/>
      <c r="B352" s="368"/>
      <c r="C352" s="368"/>
      <c r="D352" s="368"/>
      <c r="E352" s="368"/>
      <c r="F352" s="368"/>
      <c r="G352" s="368"/>
      <c r="H352" s="368"/>
      <c r="I352" s="368"/>
      <c r="J352" s="368"/>
      <c r="K352" s="368"/>
      <c r="L352" s="368"/>
      <c r="M352" s="368"/>
      <c r="N352" s="368"/>
      <c r="O352" s="368"/>
      <c r="P352" s="368"/>
      <c r="Q352" s="368"/>
      <c r="R352" s="368"/>
      <c r="S352" s="368"/>
      <c r="T352" s="368"/>
      <c r="U352" s="368"/>
      <c r="V352" s="368"/>
      <c r="W352" s="368"/>
      <c r="X352" s="368"/>
      <c r="Y352" s="368"/>
      <c r="Z352" s="368"/>
    </row>
    <row r="353" spans="1:26" ht="18" customHeight="1" x14ac:dyDescent="0.25">
      <c r="A353" s="368"/>
      <c r="B353" s="368"/>
      <c r="C353" s="368"/>
      <c r="D353" s="368"/>
      <c r="E353" s="368"/>
      <c r="F353" s="368"/>
      <c r="G353" s="368"/>
      <c r="H353" s="368"/>
      <c r="I353" s="368"/>
      <c r="J353" s="368"/>
      <c r="K353" s="368"/>
      <c r="L353" s="368"/>
      <c r="M353" s="368"/>
      <c r="N353" s="368"/>
      <c r="O353" s="368"/>
      <c r="P353" s="368"/>
      <c r="Q353" s="368"/>
      <c r="R353" s="368"/>
      <c r="S353" s="368"/>
      <c r="T353" s="368"/>
      <c r="U353" s="368"/>
      <c r="V353" s="368"/>
      <c r="W353" s="368"/>
      <c r="X353" s="368"/>
      <c r="Y353" s="368"/>
      <c r="Z353" s="368"/>
    </row>
    <row r="354" spans="1:26" ht="18" customHeight="1" x14ac:dyDescent="0.25">
      <c r="A354" s="368"/>
      <c r="B354" s="368"/>
      <c r="C354" s="368"/>
      <c r="D354" s="368"/>
      <c r="E354" s="368"/>
      <c r="F354" s="368"/>
      <c r="G354" s="368"/>
      <c r="H354" s="368"/>
      <c r="I354" s="368"/>
      <c r="J354" s="368"/>
      <c r="K354" s="368"/>
      <c r="L354" s="368"/>
      <c r="M354" s="368"/>
      <c r="N354" s="368"/>
      <c r="O354" s="368"/>
      <c r="P354" s="368"/>
      <c r="Q354" s="368"/>
      <c r="R354" s="368"/>
      <c r="S354" s="368"/>
      <c r="T354" s="368"/>
      <c r="U354" s="368"/>
      <c r="V354" s="368"/>
      <c r="W354" s="368"/>
      <c r="X354" s="368"/>
      <c r="Y354" s="368"/>
      <c r="Z354" s="368"/>
    </row>
    <row r="355" spans="1:26" ht="18" customHeight="1" x14ac:dyDescent="0.25">
      <c r="A355" s="368"/>
      <c r="B355" s="368"/>
      <c r="C355" s="368"/>
      <c r="D355" s="368"/>
      <c r="E355" s="368"/>
      <c r="F355" s="368"/>
      <c r="G355" s="368"/>
      <c r="H355" s="368"/>
      <c r="I355" s="368"/>
      <c r="J355" s="368"/>
      <c r="K355" s="368"/>
      <c r="L355" s="368"/>
      <c r="M355" s="368"/>
      <c r="N355" s="368"/>
      <c r="O355" s="368"/>
      <c r="P355" s="368"/>
      <c r="Q355" s="368"/>
      <c r="R355" s="368"/>
      <c r="S355" s="368"/>
      <c r="T355" s="368"/>
      <c r="U355" s="368"/>
      <c r="V355" s="368"/>
      <c r="W355" s="368"/>
      <c r="X355" s="368"/>
      <c r="Y355" s="368"/>
      <c r="Z355" s="368"/>
    </row>
    <row r="356" spans="1:26" ht="18" customHeight="1" x14ac:dyDescent="0.25">
      <c r="A356" s="368"/>
      <c r="B356" s="368"/>
      <c r="C356" s="368"/>
      <c r="D356" s="368"/>
      <c r="E356" s="368"/>
      <c r="F356" s="368"/>
      <c r="G356" s="368"/>
      <c r="H356" s="368"/>
      <c r="I356" s="368"/>
      <c r="J356" s="368"/>
      <c r="K356" s="368"/>
      <c r="L356" s="368"/>
      <c r="M356" s="368"/>
      <c r="N356" s="368"/>
      <c r="O356" s="368"/>
      <c r="P356" s="368"/>
      <c r="Q356" s="368"/>
      <c r="R356" s="368"/>
      <c r="S356" s="368"/>
      <c r="T356" s="368"/>
      <c r="U356" s="368"/>
      <c r="V356" s="368"/>
      <c r="W356" s="368"/>
      <c r="X356" s="368"/>
      <c r="Y356" s="368"/>
      <c r="Z356" s="368"/>
    </row>
    <row r="357" spans="1:26" ht="18" customHeight="1" x14ac:dyDescent="0.25">
      <c r="A357" s="368"/>
      <c r="B357" s="368"/>
      <c r="C357" s="368"/>
      <c r="D357" s="368"/>
      <c r="E357" s="368"/>
      <c r="F357" s="368"/>
      <c r="G357" s="368"/>
      <c r="H357" s="368"/>
      <c r="I357" s="368"/>
      <c r="J357" s="368"/>
      <c r="K357" s="368"/>
      <c r="L357" s="368"/>
      <c r="M357" s="368"/>
      <c r="N357" s="368"/>
      <c r="O357" s="368"/>
      <c r="P357" s="368"/>
      <c r="Q357" s="368"/>
      <c r="R357" s="368"/>
      <c r="S357" s="368"/>
      <c r="T357" s="368"/>
      <c r="U357" s="368"/>
      <c r="V357" s="368"/>
      <c r="W357" s="368"/>
      <c r="X357" s="368"/>
      <c r="Y357" s="368"/>
      <c r="Z357" s="368"/>
    </row>
    <row r="358" spans="1:26" ht="18" customHeight="1" x14ac:dyDescent="0.25">
      <c r="A358" s="368"/>
      <c r="B358" s="368"/>
      <c r="C358" s="368"/>
      <c r="D358" s="368"/>
      <c r="E358" s="368"/>
      <c r="F358" s="368"/>
      <c r="G358" s="368"/>
      <c r="H358" s="368"/>
      <c r="I358" s="368"/>
      <c r="J358" s="368"/>
      <c r="K358" s="368"/>
      <c r="L358" s="368"/>
      <c r="M358" s="368"/>
      <c r="N358" s="368"/>
      <c r="O358" s="368"/>
      <c r="P358" s="368"/>
      <c r="Q358" s="368"/>
      <c r="R358" s="368"/>
      <c r="S358" s="368"/>
      <c r="T358" s="368"/>
      <c r="U358" s="368"/>
      <c r="V358" s="368"/>
      <c r="W358" s="368"/>
      <c r="X358" s="368"/>
      <c r="Y358" s="368"/>
      <c r="Z358" s="368"/>
    </row>
    <row r="359" spans="1:26" ht="18" customHeight="1" x14ac:dyDescent="0.25">
      <c r="A359" s="368"/>
      <c r="B359" s="368"/>
      <c r="C359" s="368"/>
      <c r="D359" s="368"/>
      <c r="E359" s="368"/>
      <c r="F359" s="368"/>
      <c r="G359" s="368"/>
      <c r="H359" s="368"/>
      <c r="I359" s="368"/>
      <c r="J359" s="368"/>
      <c r="K359" s="368"/>
      <c r="L359" s="368"/>
      <c r="M359" s="368"/>
      <c r="N359" s="368"/>
      <c r="O359" s="368"/>
      <c r="P359" s="368"/>
      <c r="Q359" s="368"/>
      <c r="R359" s="368"/>
      <c r="S359" s="368"/>
      <c r="T359" s="368"/>
      <c r="U359" s="368"/>
      <c r="V359" s="368"/>
      <c r="W359" s="368"/>
      <c r="X359" s="368"/>
      <c r="Y359" s="368"/>
      <c r="Z359" s="368"/>
    </row>
    <row r="360" spans="1:26" ht="18" customHeight="1" x14ac:dyDescent="0.25">
      <c r="A360" s="368"/>
      <c r="B360" s="368"/>
      <c r="C360" s="368"/>
      <c r="D360" s="368"/>
      <c r="E360" s="368"/>
      <c r="F360" s="368"/>
      <c r="G360" s="368"/>
      <c r="H360" s="368"/>
      <c r="I360" s="368"/>
      <c r="J360" s="368"/>
      <c r="K360" s="368"/>
      <c r="L360" s="368"/>
      <c r="M360" s="368"/>
      <c r="N360" s="368"/>
      <c r="O360" s="368"/>
      <c r="P360" s="368"/>
      <c r="Q360" s="368"/>
      <c r="R360" s="368"/>
      <c r="S360" s="368"/>
      <c r="T360" s="368"/>
      <c r="U360" s="368"/>
      <c r="V360" s="368"/>
      <c r="W360" s="368"/>
      <c r="X360" s="368"/>
      <c r="Y360" s="368"/>
      <c r="Z360" s="368"/>
    </row>
    <row r="361" spans="1:26" ht="18" customHeight="1" x14ac:dyDescent="0.25">
      <c r="A361" s="368"/>
      <c r="B361" s="368"/>
      <c r="C361" s="368"/>
      <c r="D361" s="368"/>
      <c r="E361" s="368"/>
      <c r="F361" s="368"/>
      <c r="G361" s="368"/>
      <c r="H361" s="368"/>
      <c r="I361" s="368"/>
      <c r="J361" s="368"/>
      <c r="K361" s="368"/>
      <c r="L361" s="368"/>
      <c r="M361" s="368"/>
      <c r="N361" s="368"/>
      <c r="O361" s="368"/>
      <c r="P361" s="368"/>
      <c r="Q361" s="368"/>
      <c r="R361" s="368"/>
      <c r="S361" s="368"/>
      <c r="T361" s="368"/>
      <c r="U361" s="368"/>
      <c r="V361" s="368"/>
      <c r="W361" s="368"/>
      <c r="X361" s="368"/>
      <c r="Y361" s="368"/>
      <c r="Z361" s="368"/>
    </row>
    <row r="362" spans="1:26" ht="18" customHeight="1" x14ac:dyDescent="0.25">
      <c r="A362" s="368"/>
      <c r="B362" s="368"/>
      <c r="C362" s="368"/>
      <c r="D362" s="368"/>
      <c r="E362" s="368"/>
      <c r="F362" s="368"/>
      <c r="G362" s="368"/>
      <c r="H362" s="368"/>
      <c r="I362" s="368"/>
      <c r="J362" s="368"/>
      <c r="K362" s="368"/>
      <c r="L362" s="368"/>
      <c r="M362" s="368"/>
      <c r="N362" s="368"/>
      <c r="O362" s="368"/>
      <c r="P362" s="368"/>
      <c r="Q362" s="368"/>
      <c r="R362" s="368"/>
      <c r="S362" s="368"/>
      <c r="T362" s="368"/>
      <c r="U362" s="368"/>
      <c r="V362" s="368"/>
      <c r="W362" s="368"/>
      <c r="X362" s="368"/>
      <c r="Y362" s="368"/>
      <c r="Z362" s="368"/>
    </row>
    <row r="363" spans="1:26" ht="18" customHeight="1" x14ac:dyDescent="0.25">
      <c r="A363" s="368"/>
      <c r="B363" s="368"/>
      <c r="C363" s="368"/>
      <c r="D363" s="368"/>
      <c r="E363" s="368"/>
      <c r="F363" s="368"/>
      <c r="G363" s="368"/>
      <c r="H363" s="368"/>
      <c r="I363" s="368"/>
      <c r="J363" s="368"/>
      <c r="K363" s="368"/>
      <c r="L363" s="368"/>
      <c r="M363" s="368"/>
      <c r="N363" s="368"/>
      <c r="O363" s="368"/>
      <c r="P363" s="368"/>
      <c r="Q363" s="368"/>
      <c r="R363" s="368"/>
      <c r="S363" s="368"/>
      <c r="T363" s="368"/>
      <c r="U363" s="368"/>
      <c r="V363" s="368"/>
      <c r="W363" s="368"/>
      <c r="X363" s="368"/>
      <c r="Y363" s="368"/>
      <c r="Z363" s="368"/>
    </row>
    <row r="364" spans="1:26" ht="18" customHeight="1" x14ac:dyDescent="0.25">
      <c r="A364" s="368"/>
      <c r="B364" s="368"/>
      <c r="C364" s="368"/>
      <c r="D364" s="368"/>
      <c r="E364" s="368"/>
      <c r="F364" s="368"/>
      <c r="G364" s="368"/>
      <c r="H364" s="368"/>
      <c r="I364" s="368"/>
      <c r="J364" s="368"/>
      <c r="K364" s="368"/>
      <c r="L364" s="368"/>
      <c r="M364" s="368"/>
      <c r="N364" s="368"/>
      <c r="O364" s="368"/>
      <c r="P364" s="368"/>
      <c r="Q364" s="368"/>
      <c r="R364" s="368"/>
      <c r="S364" s="368"/>
      <c r="T364" s="368"/>
      <c r="U364" s="368"/>
      <c r="V364" s="368"/>
      <c r="W364" s="368"/>
      <c r="X364" s="368"/>
      <c r="Y364" s="368"/>
      <c r="Z364" s="368"/>
    </row>
    <row r="365" spans="1:26" ht="18" customHeight="1" x14ac:dyDescent="0.25">
      <c r="A365" s="368"/>
      <c r="B365" s="368"/>
      <c r="C365" s="368"/>
      <c r="D365" s="368"/>
      <c r="E365" s="368"/>
      <c r="F365" s="368"/>
      <c r="G365" s="368"/>
      <c r="H365" s="368"/>
      <c r="I365" s="368"/>
      <c r="J365" s="368"/>
      <c r="K365" s="368"/>
      <c r="L365" s="368"/>
      <c r="M365" s="368"/>
      <c r="N365" s="368"/>
      <c r="O365" s="368"/>
      <c r="P365" s="368"/>
      <c r="Q365" s="368"/>
      <c r="R365" s="368"/>
      <c r="S365" s="368"/>
      <c r="T365" s="368"/>
      <c r="U365" s="368"/>
      <c r="V365" s="368"/>
      <c r="W365" s="368"/>
      <c r="X365" s="368"/>
      <c r="Y365" s="368"/>
      <c r="Z365" s="368"/>
    </row>
    <row r="366" spans="1:26" ht="18" customHeight="1" x14ac:dyDescent="0.25">
      <c r="A366" s="368"/>
      <c r="B366" s="368"/>
      <c r="C366" s="368"/>
      <c r="D366" s="368"/>
      <c r="E366" s="368"/>
      <c r="F366" s="368"/>
      <c r="G366" s="368"/>
      <c r="H366" s="368"/>
      <c r="I366" s="368"/>
      <c r="J366" s="368"/>
      <c r="K366" s="368"/>
      <c r="L366" s="368"/>
      <c r="M366" s="368"/>
      <c r="N366" s="368"/>
      <c r="O366" s="368"/>
      <c r="P366" s="368"/>
      <c r="Q366" s="368"/>
      <c r="R366" s="368"/>
      <c r="S366" s="368"/>
      <c r="T366" s="368"/>
      <c r="U366" s="368"/>
      <c r="V366" s="368"/>
      <c r="W366" s="368"/>
      <c r="X366" s="368"/>
      <c r="Y366" s="368"/>
      <c r="Z366" s="368"/>
    </row>
    <row r="367" spans="1:26" ht="18" customHeight="1" x14ac:dyDescent="0.25">
      <c r="A367" s="368"/>
      <c r="B367" s="368"/>
      <c r="C367" s="368"/>
      <c r="D367" s="368"/>
      <c r="E367" s="368"/>
      <c r="F367" s="368"/>
      <c r="G367" s="368"/>
      <c r="H367" s="368"/>
      <c r="I367" s="368"/>
      <c r="J367" s="368"/>
      <c r="K367" s="368"/>
      <c r="L367" s="368"/>
      <c r="M367" s="368"/>
      <c r="N367" s="368"/>
      <c r="O367" s="368"/>
      <c r="P367" s="368"/>
      <c r="Q367" s="368"/>
      <c r="R367" s="368"/>
      <c r="S367" s="368"/>
      <c r="T367" s="368"/>
      <c r="U367" s="368"/>
      <c r="V367" s="368"/>
      <c r="W367" s="368"/>
      <c r="X367" s="368"/>
      <c r="Y367" s="368"/>
      <c r="Z367" s="368"/>
    </row>
    <row r="368" spans="1:26" ht="18" customHeight="1" x14ac:dyDescent="0.25">
      <c r="A368" s="368"/>
      <c r="B368" s="368"/>
      <c r="C368" s="368"/>
      <c r="D368" s="368"/>
      <c r="E368" s="368"/>
      <c r="F368" s="368"/>
      <c r="G368" s="368"/>
      <c r="H368" s="368"/>
      <c r="I368" s="368"/>
      <c r="J368" s="368"/>
      <c r="K368" s="368"/>
      <c r="L368" s="368"/>
      <c r="M368" s="368"/>
      <c r="N368" s="368"/>
      <c r="O368" s="368"/>
      <c r="P368" s="368"/>
      <c r="Q368" s="368"/>
      <c r="R368" s="368"/>
      <c r="S368" s="368"/>
      <c r="T368" s="368"/>
      <c r="U368" s="368"/>
      <c r="V368" s="368"/>
      <c r="W368" s="368"/>
      <c r="X368" s="368"/>
      <c r="Y368" s="368"/>
      <c r="Z368" s="368"/>
    </row>
    <row r="369" spans="1:26" ht="18" customHeight="1" x14ac:dyDescent="0.25">
      <c r="A369" s="368"/>
      <c r="B369" s="368"/>
      <c r="C369" s="368"/>
      <c r="D369" s="368"/>
      <c r="E369" s="368"/>
      <c r="F369" s="368"/>
      <c r="G369" s="368"/>
      <c r="H369" s="368"/>
      <c r="I369" s="368"/>
      <c r="J369" s="368"/>
      <c r="K369" s="368"/>
      <c r="L369" s="368"/>
      <c r="M369" s="368"/>
      <c r="N369" s="368"/>
      <c r="O369" s="368"/>
      <c r="P369" s="368"/>
      <c r="Q369" s="368"/>
      <c r="R369" s="368"/>
      <c r="S369" s="368"/>
      <c r="T369" s="368"/>
      <c r="U369" s="368"/>
      <c r="V369" s="368"/>
      <c r="W369" s="368"/>
      <c r="X369" s="368"/>
      <c r="Y369" s="368"/>
      <c r="Z369" s="368"/>
    </row>
    <row r="370" spans="1:26" ht="18" customHeight="1" x14ac:dyDescent="0.25">
      <c r="A370" s="368"/>
      <c r="B370" s="368"/>
      <c r="C370" s="368"/>
      <c r="D370" s="368"/>
      <c r="E370" s="368"/>
      <c r="F370" s="368"/>
      <c r="G370" s="368"/>
      <c r="H370" s="368"/>
      <c r="I370" s="368"/>
      <c r="J370" s="368"/>
      <c r="K370" s="368"/>
      <c r="L370" s="368"/>
      <c r="M370" s="368"/>
      <c r="N370" s="368"/>
      <c r="O370" s="368"/>
      <c r="P370" s="368"/>
      <c r="Q370" s="368"/>
      <c r="R370" s="368"/>
      <c r="S370" s="368"/>
      <c r="T370" s="368"/>
      <c r="U370" s="368"/>
      <c r="V370" s="368"/>
      <c r="W370" s="368"/>
      <c r="X370" s="368"/>
      <c r="Y370" s="368"/>
      <c r="Z370" s="368"/>
    </row>
    <row r="371" spans="1:26" ht="18" customHeight="1" x14ac:dyDescent="0.25">
      <c r="A371" s="368"/>
      <c r="B371" s="368"/>
      <c r="C371" s="368"/>
      <c r="D371" s="368"/>
      <c r="E371" s="368"/>
      <c r="F371" s="368"/>
      <c r="G371" s="368"/>
      <c r="H371" s="368"/>
      <c r="I371" s="368"/>
      <c r="J371" s="368"/>
      <c r="K371" s="368"/>
      <c r="L371" s="368"/>
      <c r="M371" s="368"/>
      <c r="N371" s="368"/>
      <c r="O371" s="368"/>
      <c r="P371" s="368"/>
      <c r="Q371" s="368"/>
      <c r="R371" s="368"/>
      <c r="S371" s="368"/>
      <c r="T371" s="368"/>
      <c r="U371" s="368"/>
      <c r="V371" s="368"/>
      <c r="W371" s="368"/>
      <c r="X371" s="368"/>
      <c r="Y371" s="368"/>
      <c r="Z371" s="368"/>
    </row>
    <row r="372" spans="1:26" ht="18" customHeight="1" x14ac:dyDescent="0.25">
      <c r="A372" s="368"/>
      <c r="B372" s="368"/>
      <c r="C372" s="368"/>
      <c r="D372" s="368"/>
      <c r="E372" s="368"/>
      <c r="F372" s="368"/>
      <c r="G372" s="368"/>
      <c r="H372" s="368"/>
      <c r="I372" s="368"/>
      <c r="J372" s="368"/>
      <c r="K372" s="368"/>
      <c r="L372" s="368"/>
      <c r="M372" s="368"/>
      <c r="N372" s="368"/>
      <c r="O372" s="368"/>
      <c r="P372" s="368"/>
      <c r="Q372" s="368"/>
      <c r="R372" s="368"/>
      <c r="S372" s="368"/>
      <c r="T372" s="368"/>
      <c r="U372" s="368"/>
      <c r="V372" s="368"/>
      <c r="W372" s="368"/>
      <c r="X372" s="368"/>
      <c r="Y372" s="368"/>
      <c r="Z372" s="368"/>
    </row>
    <row r="373" spans="1:26" ht="18" customHeight="1" x14ac:dyDescent="0.25">
      <c r="A373" s="368"/>
      <c r="B373" s="368"/>
      <c r="C373" s="368"/>
      <c r="D373" s="368"/>
      <c r="E373" s="368"/>
      <c r="F373" s="368"/>
      <c r="G373" s="368"/>
      <c r="H373" s="368"/>
      <c r="I373" s="368"/>
      <c r="J373" s="368"/>
      <c r="K373" s="368"/>
      <c r="L373" s="368"/>
      <c r="M373" s="368"/>
      <c r="N373" s="368"/>
      <c r="O373" s="368"/>
      <c r="P373" s="368"/>
      <c r="Q373" s="368"/>
      <c r="R373" s="368"/>
      <c r="S373" s="368"/>
      <c r="T373" s="368"/>
      <c r="U373" s="368"/>
      <c r="V373" s="368"/>
      <c r="W373" s="368"/>
      <c r="X373" s="368"/>
      <c r="Y373" s="368"/>
      <c r="Z373" s="368"/>
    </row>
    <row r="374" spans="1:26" ht="18" customHeight="1" x14ac:dyDescent="0.25">
      <c r="A374" s="368"/>
      <c r="B374" s="368"/>
      <c r="C374" s="368"/>
      <c r="D374" s="368"/>
      <c r="E374" s="368"/>
      <c r="F374" s="368"/>
      <c r="G374" s="368"/>
      <c r="H374" s="368"/>
      <c r="I374" s="368"/>
      <c r="J374" s="368"/>
      <c r="K374" s="368"/>
      <c r="L374" s="368"/>
      <c r="M374" s="368"/>
      <c r="N374" s="368"/>
      <c r="O374" s="368"/>
      <c r="P374" s="368"/>
      <c r="Q374" s="368"/>
      <c r="R374" s="368"/>
      <c r="S374" s="368"/>
      <c r="T374" s="368"/>
      <c r="U374" s="368"/>
      <c r="V374" s="368"/>
      <c r="W374" s="368"/>
      <c r="X374" s="368"/>
      <c r="Y374" s="368"/>
      <c r="Z374" s="368"/>
    </row>
    <row r="375" spans="1:26" ht="18" customHeight="1" x14ac:dyDescent="0.25">
      <c r="A375" s="368"/>
      <c r="B375" s="368"/>
      <c r="C375" s="368"/>
      <c r="D375" s="368"/>
      <c r="E375" s="368"/>
      <c r="F375" s="368"/>
      <c r="G375" s="368"/>
      <c r="H375" s="368"/>
      <c r="I375" s="368"/>
      <c r="J375" s="368"/>
      <c r="K375" s="368"/>
      <c r="L375" s="368"/>
      <c r="M375" s="368"/>
      <c r="N375" s="368"/>
      <c r="O375" s="368"/>
      <c r="P375" s="368"/>
      <c r="Q375" s="368"/>
      <c r="R375" s="368"/>
      <c r="S375" s="368"/>
      <c r="T375" s="368"/>
      <c r="U375" s="368"/>
      <c r="V375" s="368"/>
      <c r="W375" s="368"/>
      <c r="X375" s="368"/>
      <c r="Y375" s="368"/>
      <c r="Z375" s="368"/>
    </row>
    <row r="376" spans="1:26" ht="18" customHeight="1" x14ac:dyDescent="0.25">
      <c r="A376" s="368"/>
      <c r="B376" s="368"/>
      <c r="C376" s="368"/>
      <c r="D376" s="368"/>
      <c r="E376" s="368"/>
      <c r="F376" s="368"/>
      <c r="G376" s="368"/>
      <c r="H376" s="368"/>
      <c r="I376" s="368"/>
      <c r="J376" s="368"/>
      <c r="K376" s="368"/>
      <c r="L376" s="368"/>
      <c r="M376" s="368"/>
      <c r="N376" s="368"/>
      <c r="O376" s="368"/>
      <c r="P376" s="368"/>
      <c r="Q376" s="368"/>
      <c r="R376" s="368"/>
      <c r="S376" s="368"/>
      <c r="T376" s="368"/>
      <c r="U376" s="368"/>
      <c r="V376" s="368"/>
      <c r="W376" s="368"/>
      <c r="X376" s="368"/>
      <c r="Y376" s="368"/>
      <c r="Z376" s="368"/>
    </row>
    <row r="377" spans="1:26" ht="18" customHeight="1" x14ac:dyDescent="0.25">
      <c r="A377" s="368"/>
      <c r="B377" s="368"/>
      <c r="C377" s="368"/>
      <c r="D377" s="368"/>
      <c r="E377" s="368"/>
      <c r="F377" s="368"/>
      <c r="G377" s="368"/>
      <c r="H377" s="368"/>
      <c r="I377" s="368"/>
      <c r="J377" s="368"/>
      <c r="K377" s="368"/>
      <c r="L377" s="368"/>
      <c r="M377" s="368"/>
      <c r="N377" s="368"/>
      <c r="O377" s="368"/>
      <c r="P377" s="368"/>
      <c r="Q377" s="368"/>
      <c r="R377" s="368"/>
      <c r="S377" s="368"/>
      <c r="T377" s="368"/>
      <c r="U377" s="368"/>
      <c r="V377" s="368"/>
      <c r="W377" s="368"/>
      <c r="X377" s="368"/>
      <c r="Y377" s="368"/>
      <c r="Z377" s="368"/>
    </row>
    <row r="378" spans="1:26" ht="18" customHeight="1" x14ac:dyDescent="0.25">
      <c r="A378" s="368"/>
      <c r="B378" s="368"/>
      <c r="C378" s="368"/>
      <c r="D378" s="368"/>
      <c r="E378" s="368"/>
      <c r="F378" s="368"/>
      <c r="G378" s="368"/>
      <c r="H378" s="368"/>
      <c r="I378" s="368"/>
      <c r="J378" s="368"/>
      <c r="K378" s="368"/>
      <c r="L378" s="368"/>
      <c r="M378" s="368"/>
      <c r="N378" s="368"/>
      <c r="O378" s="368"/>
      <c r="P378" s="368"/>
      <c r="Q378" s="368"/>
      <c r="R378" s="368"/>
      <c r="S378" s="368"/>
      <c r="T378" s="368"/>
      <c r="U378" s="368"/>
      <c r="V378" s="368"/>
      <c r="W378" s="368"/>
      <c r="X378" s="368"/>
      <c r="Y378" s="368"/>
      <c r="Z378" s="368"/>
    </row>
    <row r="379" spans="1:26" ht="18" customHeight="1" x14ac:dyDescent="0.25">
      <c r="A379" s="368"/>
      <c r="B379" s="368"/>
      <c r="C379" s="368"/>
      <c r="D379" s="368"/>
      <c r="E379" s="368"/>
      <c r="F379" s="368"/>
      <c r="G379" s="368"/>
      <c r="H379" s="368"/>
      <c r="I379" s="368"/>
      <c r="J379" s="368"/>
      <c r="K379" s="368"/>
      <c r="L379" s="368"/>
      <c r="M379" s="368"/>
      <c r="N379" s="368"/>
      <c r="O379" s="368"/>
      <c r="P379" s="368"/>
      <c r="Q379" s="368"/>
      <c r="R379" s="368"/>
      <c r="S379" s="368"/>
      <c r="T379" s="368"/>
      <c r="U379" s="368"/>
      <c r="V379" s="368"/>
      <c r="W379" s="368"/>
      <c r="X379" s="368"/>
      <c r="Y379" s="368"/>
      <c r="Z379" s="368"/>
    </row>
    <row r="380" spans="1:26" ht="18" customHeight="1" x14ac:dyDescent="0.25">
      <c r="A380" s="368"/>
      <c r="B380" s="368"/>
      <c r="C380" s="368"/>
      <c r="D380" s="368"/>
      <c r="E380" s="368"/>
      <c r="F380" s="368"/>
      <c r="G380" s="368"/>
      <c r="H380" s="368"/>
      <c r="I380" s="368"/>
      <c r="J380" s="368"/>
      <c r="K380" s="368"/>
      <c r="L380" s="368"/>
      <c r="M380" s="368"/>
      <c r="N380" s="368"/>
      <c r="O380" s="368"/>
      <c r="P380" s="368"/>
      <c r="Q380" s="368"/>
      <c r="R380" s="368"/>
      <c r="S380" s="368"/>
      <c r="T380" s="368"/>
      <c r="U380" s="368"/>
      <c r="V380" s="368"/>
      <c r="W380" s="368"/>
      <c r="X380" s="368"/>
      <c r="Y380" s="368"/>
      <c r="Z380" s="368"/>
    </row>
    <row r="381" spans="1:26" ht="18" customHeight="1" x14ac:dyDescent="0.25">
      <c r="A381" s="368"/>
      <c r="B381" s="368"/>
      <c r="C381" s="368"/>
      <c r="D381" s="368"/>
      <c r="E381" s="368"/>
      <c r="F381" s="368"/>
      <c r="G381" s="368"/>
      <c r="H381" s="368"/>
      <c r="I381" s="368"/>
      <c r="J381" s="368"/>
      <c r="K381" s="368"/>
      <c r="L381" s="368"/>
      <c r="M381" s="368"/>
      <c r="N381" s="368"/>
      <c r="O381" s="368"/>
      <c r="P381" s="368"/>
      <c r="Q381" s="368"/>
      <c r="R381" s="368"/>
      <c r="S381" s="368"/>
      <c r="T381" s="368"/>
      <c r="U381" s="368"/>
      <c r="V381" s="368"/>
      <c r="W381" s="368"/>
      <c r="X381" s="368"/>
      <c r="Y381" s="368"/>
      <c r="Z381" s="368"/>
    </row>
    <row r="382" spans="1:26" ht="18" customHeight="1" x14ac:dyDescent="0.25">
      <c r="A382" s="368"/>
      <c r="B382" s="368"/>
      <c r="C382" s="368"/>
      <c r="D382" s="368"/>
      <c r="E382" s="368"/>
      <c r="F382" s="368"/>
      <c r="G382" s="368"/>
      <c r="H382" s="368"/>
      <c r="I382" s="368"/>
      <c r="J382" s="368"/>
      <c r="K382" s="368"/>
      <c r="L382" s="368"/>
      <c r="M382" s="368"/>
      <c r="N382" s="368"/>
      <c r="O382" s="368"/>
      <c r="P382" s="368"/>
      <c r="Q382" s="368"/>
      <c r="R382" s="368"/>
      <c r="S382" s="368"/>
      <c r="T382" s="368"/>
      <c r="U382" s="368"/>
      <c r="V382" s="368"/>
      <c r="W382" s="368"/>
      <c r="X382" s="368"/>
      <c r="Y382" s="368"/>
      <c r="Z382" s="368"/>
    </row>
    <row r="383" spans="1:26" ht="18" customHeight="1" x14ac:dyDescent="0.25">
      <c r="A383" s="368"/>
      <c r="B383" s="368"/>
      <c r="C383" s="368"/>
      <c r="D383" s="368"/>
      <c r="E383" s="368"/>
      <c r="F383" s="368"/>
      <c r="G383" s="368"/>
      <c r="H383" s="368"/>
      <c r="I383" s="368"/>
      <c r="J383" s="368"/>
      <c r="K383" s="368"/>
      <c r="L383" s="368"/>
      <c r="M383" s="368"/>
      <c r="N383" s="368"/>
      <c r="O383" s="368"/>
      <c r="P383" s="368"/>
      <c r="Q383" s="368"/>
      <c r="R383" s="368"/>
      <c r="S383" s="368"/>
      <c r="T383" s="368"/>
      <c r="U383" s="368"/>
      <c r="V383" s="368"/>
      <c r="W383" s="368"/>
      <c r="X383" s="368"/>
      <c r="Y383" s="368"/>
      <c r="Z383" s="368"/>
    </row>
    <row r="384" spans="1:26" ht="18" customHeight="1" x14ac:dyDescent="0.25">
      <c r="A384" s="368"/>
      <c r="B384" s="368"/>
      <c r="C384" s="368"/>
      <c r="D384" s="368"/>
      <c r="E384" s="368"/>
      <c r="F384" s="368"/>
      <c r="G384" s="368"/>
      <c r="H384" s="368"/>
      <c r="I384" s="368"/>
      <c r="J384" s="368"/>
      <c r="K384" s="368"/>
      <c r="L384" s="368"/>
      <c r="M384" s="368"/>
      <c r="N384" s="368"/>
      <c r="O384" s="368"/>
      <c r="P384" s="368"/>
      <c r="Q384" s="368"/>
      <c r="R384" s="368"/>
      <c r="S384" s="368"/>
      <c r="T384" s="368"/>
      <c r="U384" s="368"/>
      <c r="V384" s="368"/>
      <c r="W384" s="368"/>
      <c r="X384" s="368"/>
      <c r="Y384" s="368"/>
      <c r="Z384" s="368"/>
    </row>
    <row r="385" spans="1:26" ht="18" customHeight="1" x14ac:dyDescent="0.25">
      <c r="A385" s="368"/>
      <c r="B385" s="368"/>
      <c r="C385" s="368"/>
      <c r="D385" s="368"/>
      <c r="E385" s="368"/>
      <c r="F385" s="368"/>
      <c r="G385" s="368"/>
      <c r="H385" s="368"/>
      <c r="I385" s="368"/>
      <c r="J385" s="368"/>
      <c r="K385" s="368"/>
      <c r="L385" s="368"/>
      <c r="M385" s="368"/>
      <c r="N385" s="368"/>
      <c r="O385" s="368"/>
      <c r="P385" s="368"/>
      <c r="Q385" s="368"/>
      <c r="R385" s="368"/>
      <c r="S385" s="368"/>
      <c r="T385" s="368"/>
      <c r="U385" s="368"/>
      <c r="V385" s="368"/>
      <c r="W385" s="368"/>
      <c r="X385" s="368"/>
      <c r="Y385" s="368"/>
      <c r="Z385" s="368"/>
    </row>
    <row r="386" spans="1:26" ht="18" customHeight="1" x14ac:dyDescent="0.25">
      <c r="A386" s="368"/>
      <c r="B386" s="368"/>
      <c r="C386" s="368"/>
      <c r="D386" s="368"/>
      <c r="E386" s="368"/>
      <c r="F386" s="368"/>
      <c r="G386" s="368"/>
      <c r="H386" s="368"/>
      <c r="I386" s="368"/>
      <c r="J386" s="368"/>
      <c r="K386" s="368"/>
      <c r="L386" s="368"/>
      <c r="M386" s="368"/>
      <c r="N386" s="368"/>
      <c r="O386" s="368"/>
      <c r="P386" s="368"/>
      <c r="Q386" s="368"/>
      <c r="R386" s="368"/>
      <c r="S386" s="368"/>
      <c r="T386" s="368"/>
      <c r="U386" s="368"/>
      <c r="V386" s="368"/>
      <c r="W386" s="368"/>
      <c r="X386" s="368"/>
      <c r="Y386" s="368"/>
      <c r="Z386" s="368"/>
    </row>
    <row r="387" spans="1:26" ht="18" customHeight="1" x14ac:dyDescent="0.25">
      <c r="A387" s="368"/>
      <c r="B387" s="368"/>
      <c r="C387" s="368"/>
      <c r="D387" s="368"/>
      <c r="E387" s="368"/>
      <c r="F387" s="368"/>
      <c r="G387" s="368"/>
      <c r="H387" s="368"/>
      <c r="I387" s="368"/>
      <c r="J387" s="368"/>
      <c r="K387" s="368"/>
      <c r="L387" s="368"/>
      <c r="M387" s="368"/>
      <c r="N387" s="368"/>
      <c r="O387" s="368"/>
      <c r="P387" s="368"/>
      <c r="Q387" s="368"/>
      <c r="R387" s="368"/>
      <c r="S387" s="368"/>
      <c r="T387" s="368"/>
      <c r="U387" s="368"/>
      <c r="V387" s="368"/>
      <c r="W387" s="368"/>
      <c r="X387" s="368"/>
      <c r="Y387" s="368"/>
      <c r="Z387" s="368"/>
    </row>
    <row r="388" spans="1:26" ht="18" customHeight="1" x14ac:dyDescent="0.25">
      <c r="A388" s="368"/>
      <c r="B388" s="368"/>
      <c r="C388" s="368"/>
      <c r="D388" s="368"/>
      <c r="E388" s="368"/>
      <c r="F388" s="368"/>
      <c r="G388" s="368"/>
      <c r="H388" s="368"/>
      <c r="I388" s="368"/>
      <c r="J388" s="368"/>
      <c r="K388" s="368"/>
      <c r="L388" s="368"/>
      <c r="M388" s="368"/>
      <c r="N388" s="368"/>
      <c r="O388" s="368"/>
      <c r="P388" s="368"/>
      <c r="Q388" s="368"/>
      <c r="R388" s="368"/>
      <c r="S388" s="368"/>
      <c r="T388" s="368"/>
      <c r="U388" s="368"/>
      <c r="V388" s="368"/>
      <c r="W388" s="368"/>
      <c r="X388" s="368"/>
      <c r="Y388" s="368"/>
      <c r="Z388" s="368"/>
    </row>
    <row r="389" spans="1:26" ht="18" customHeight="1" x14ac:dyDescent="0.25">
      <c r="A389" s="368"/>
      <c r="B389" s="368"/>
      <c r="C389" s="368"/>
      <c r="D389" s="368"/>
      <c r="E389" s="368"/>
      <c r="F389" s="368"/>
      <c r="G389" s="368"/>
      <c r="H389" s="368"/>
      <c r="I389" s="368"/>
      <c r="J389" s="368"/>
      <c r="K389" s="368"/>
      <c r="L389" s="368"/>
      <c r="M389" s="368"/>
      <c r="N389" s="368"/>
      <c r="O389" s="368"/>
      <c r="P389" s="368"/>
      <c r="Q389" s="368"/>
      <c r="R389" s="368"/>
      <c r="S389" s="368"/>
      <c r="T389" s="368"/>
      <c r="U389" s="368"/>
      <c r="V389" s="368"/>
      <c r="W389" s="368"/>
      <c r="X389" s="368"/>
      <c r="Y389" s="368"/>
      <c r="Z389" s="368"/>
    </row>
    <row r="390" spans="1:26" ht="18" customHeight="1" x14ac:dyDescent="0.25">
      <c r="A390" s="368"/>
      <c r="B390" s="368"/>
      <c r="C390" s="368"/>
      <c r="D390" s="368"/>
      <c r="E390" s="368"/>
      <c r="F390" s="368"/>
      <c r="G390" s="368"/>
      <c r="H390" s="368"/>
      <c r="I390" s="368"/>
      <c r="J390" s="368"/>
      <c r="K390" s="368"/>
      <c r="L390" s="368"/>
      <c r="M390" s="368"/>
      <c r="N390" s="368"/>
      <c r="O390" s="368"/>
      <c r="P390" s="368"/>
      <c r="Q390" s="368"/>
      <c r="R390" s="368"/>
      <c r="S390" s="368"/>
      <c r="T390" s="368"/>
      <c r="U390" s="368"/>
      <c r="V390" s="368"/>
      <c r="W390" s="368"/>
      <c r="X390" s="368"/>
      <c r="Y390" s="368"/>
      <c r="Z390" s="368"/>
    </row>
    <row r="391" spans="1:26" ht="18" customHeight="1" x14ac:dyDescent="0.25">
      <c r="A391" s="368"/>
      <c r="B391" s="368"/>
      <c r="C391" s="368"/>
      <c r="D391" s="368"/>
      <c r="E391" s="368"/>
      <c r="F391" s="368"/>
      <c r="G391" s="368"/>
      <c r="H391" s="368"/>
      <c r="I391" s="368"/>
      <c r="J391" s="368"/>
      <c r="K391" s="368"/>
      <c r="L391" s="368"/>
      <c r="M391" s="368"/>
      <c r="N391" s="368"/>
      <c r="O391" s="368"/>
      <c r="P391" s="368"/>
      <c r="Q391" s="368"/>
      <c r="R391" s="368"/>
      <c r="S391" s="368"/>
      <c r="T391" s="368"/>
      <c r="U391" s="368"/>
      <c r="V391" s="368"/>
      <c r="W391" s="368"/>
      <c r="X391" s="368"/>
      <c r="Y391" s="368"/>
      <c r="Z391" s="368"/>
    </row>
    <row r="392" spans="1:26" ht="18" customHeight="1" x14ac:dyDescent="0.25">
      <c r="A392" s="368"/>
      <c r="B392" s="368"/>
      <c r="C392" s="368"/>
      <c r="D392" s="368"/>
      <c r="E392" s="368"/>
      <c r="F392" s="368"/>
      <c r="G392" s="368"/>
      <c r="H392" s="368"/>
      <c r="I392" s="368"/>
      <c r="J392" s="368"/>
      <c r="K392" s="368"/>
      <c r="L392" s="368"/>
      <c r="M392" s="368"/>
      <c r="N392" s="368"/>
      <c r="O392" s="368"/>
      <c r="P392" s="368"/>
      <c r="Q392" s="368"/>
      <c r="R392" s="368"/>
      <c r="S392" s="368"/>
      <c r="T392" s="368"/>
      <c r="U392" s="368"/>
      <c r="V392" s="368"/>
      <c r="W392" s="368"/>
      <c r="X392" s="368"/>
      <c r="Y392" s="368"/>
      <c r="Z392" s="368"/>
    </row>
    <row r="393" spans="1:26" ht="18" customHeight="1" x14ac:dyDescent="0.25">
      <c r="A393" s="368"/>
      <c r="B393" s="368"/>
      <c r="C393" s="368"/>
      <c r="D393" s="368"/>
      <c r="E393" s="368"/>
      <c r="F393" s="368"/>
      <c r="G393" s="368"/>
      <c r="H393" s="368"/>
      <c r="I393" s="368"/>
      <c r="J393" s="368"/>
      <c r="K393" s="368"/>
      <c r="L393" s="368"/>
      <c r="M393" s="368"/>
      <c r="N393" s="368"/>
      <c r="O393" s="368"/>
      <c r="P393" s="368"/>
      <c r="Q393" s="368"/>
      <c r="R393" s="368"/>
      <c r="S393" s="368"/>
      <c r="T393" s="368"/>
      <c r="U393" s="368"/>
      <c r="V393" s="368"/>
      <c r="W393" s="368"/>
      <c r="X393" s="368"/>
      <c r="Y393" s="368"/>
      <c r="Z393" s="368"/>
    </row>
    <row r="394" spans="1:26" ht="18" customHeight="1" x14ac:dyDescent="0.25">
      <c r="A394" s="368"/>
      <c r="B394" s="368"/>
      <c r="C394" s="368"/>
      <c r="D394" s="368"/>
      <c r="E394" s="368"/>
      <c r="F394" s="368"/>
      <c r="G394" s="368"/>
      <c r="H394" s="368"/>
      <c r="I394" s="368"/>
      <c r="J394" s="368"/>
      <c r="K394" s="368"/>
      <c r="L394" s="368"/>
      <c r="M394" s="368"/>
      <c r="N394" s="368"/>
      <c r="O394" s="368"/>
      <c r="P394" s="368"/>
      <c r="Q394" s="368"/>
      <c r="R394" s="368"/>
      <c r="S394" s="368"/>
      <c r="T394" s="368"/>
      <c r="U394" s="368"/>
      <c r="V394" s="368"/>
      <c r="W394" s="368"/>
      <c r="X394" s="368"/>
      <c r="Y394" s="368"/>
      <c r="Z394" s="368"/>
    </row>
    <row r="395" spans="1:26" ht="18" customHeight="1" x14ac:dyDescent="0.25">
      <c r="A395" s="368"/>
      <c r="B395" s="368"/>
      <c r="C395" s="368"/>
      <c r="D395" s="368"/>
      <c r="E395" s="368"/>
      <c r="F395" s="368"/>
      <c r="G395" s="368"/>
      <c r="H395" s="368"/>
      <c r="I395" s="368"/>
      <c r="J395" s="368"/>
      <c r="K395" s="368"/>
      <c r="L395" s="368"/>
      <c r="M395" s="368"/>
      <c r="N395" s="368"/>
      <c r="O395" s="368"/>
      <c r="P395" s="368"/>
      <c r="Q395" s="368"/>
      <c r="R395" s="368"/>
      <c r="S395" s="368"/>
      <c r="T395" s="368"/>
      <c r="U395" s="368"/>
      <c r="V395" s="368"/>
      <c r="W395" s="368"/>
      <c r="X395" s="368"/>
      <c r="Y395" s="368"/>
      <c r="Z395" s="368"/>
    </row>
    <row r="396" spans="1:26" ht="18" customHeight="1" x14ac:dyDescent="0.25">
      <c r="A396" s="368"/>
      <c r="B396" s="368"/>
      <c r="C396" s="368"/>
      <c r="D396" s="368"/>
      <c r="E396" s="368"/>
      <c r="F396" s="368"/>
      <c r="G396" s="368"/>
      <c r="H396" s="368"/>
      <c r="I396" s="368"/>
      <c r="J396" s="368"/>
      <c r="K396" s="368"/>
      <c r="L396" s="368"/>
      <c r="M396" s="368"/>
      <c r="N396" s="368"/>
      <c r="O396" s="368"/>
      <c r="P396" s="368"/>
      <c r="Q396" s="368"/>
      <c r="R396" s="368"/>
      <c r="S396" s="368"/>
      <c r="T396" s="368"/>
      <c r="U396" s="368"/>
      <c r="V396" s="368"/>
      <c r="W396" s="368"/>
      <c r="X396" s="368"/>
      <c r="Y396" s="368"/>
      <c r="Z396" s="368"/>
    </row>
    <row r="397" spans="1:26" ht="18" customHeight="1" x14ac:dyDescent="0.25">
      <c r="A397" s="368"/>
      <c r="B397" s="368"/>
      <c r="C397" s="368"/>
      <c r="D397" s="368"/>
      <c r="E397" s="368"/>
      <c r="F397" s="368"/>
      <c r="G397" s="368"/>
      <c r="H397" s="368"/>
      <c r="I397" s="368"/>
      <c r="J397" s="368"/>
      <c r="K397" s="368"/>
      <c r="L397" s="368"/>
      <c r="M397" s="368"/>
      <c r="N397" s="368"/>
      <c r="O397" s="368"/>
      <c r="P397" s="368"/>
      <c r="Q397" s="368"/>
      <c r="R397" s="368"/>
      <c r="S397" s="368"/>
      <c r="T397" s="368"/>
      <c r="U397" s="368"/>
      <c r="V397" s="368"/>
      <c r="W397" s="368"/>
      <c r="X397" s="368"/>
      <c r="Y397" s="368"/>
      <c r="Z397" s="368"/>
    </row>
    <row r="398" spans="1:26" ht="18" customHeight="1" x14ac:dyDescent="0.25">
      <c r="A398" s="368"/>
      <c r="B398" s="368"/>
      <c r="C398" s="368"/>
      <c r="D398" s="368"/>
      <c r="E398" s="368"/>
      <c r="F398" s="368"/>
      <c r="G398" s="368"/>
      <c r="H398" s="368"/>
      <c r="I398" s="368"/>
      <c r="J398" s="368"/>
      <c r="K398" s="368"/>
      <c r="L398" s="368"/>
      <c r="M398" s="368"/>
      <c r="N398" s="368"/>
      <c r="O398" s="368"/>
      <c r="P398" s="368"/>
      <c r="Q398" s="368"/>
      <c r="R398" s="368"/>
      <c r="S398" s="368"/>
      <c r="T398" s="368"/>
      <c r="U398" s="368"/>
      <c r="V398" s="368"/>
      <c r="W398" s="368"/>
      <c r="X398" s="368"/>
      <c r="Y398" s="368"/>
      <c r="Z398" s="368"/>
    </row>
    <row r="399" spans="1:26" ht="18" customHeight="1" x14ac:dyDescent="0.25">
      <c r="A399" s="368"/>
      <c r="B399" s="368"/>
      <c r="C399" s="368"/>
      <c r="D399" s="368"/>
      <c r="E399" s="368"/>
      <c r="F399" s="368"/>
      <c r="G399" s="368"/>
      <c r="H399" s="368"/>
      <c r="I399" s="368"/>
      <c r="J399" s="368"/>
      <c r="K399" s="368"/>
      <c r="L399" s="368"/>
      <c r="M399" s="368"/>
      <c r="N399" s="368"/>
      <c r="O399" s="368"/>
      <c r="P399" s="368"/>
      <c r="Q399" s="368"/>
      <c r="R399" s="368"/>
      <c r="S399" s="368"/>
      <c r="T399" s="368"/>
      <c r="U399" s="368"/>
      <c r="V399" s="368"/>
      <c r="W399" s="368"/>
      <c r="X399" s="368"/>
      <c r="Y399" s="368"/>
      <c r="Z399" s="368"/>
    </row>
    <row r="400" spans="1:26" ht="18" customHeight="1" x14ac:dyDescent="0.25">
      <c r="A400" s="368"/>
      <c r="B400" s="368"/>
      <c r="C400" s="368"/>
      <c r="D400" s="368"/>
      <c r="E400" s="368"/>
      <c r="F400" s="368"/>
      <c r="G400" s="368"/>
      <c r="H400" s="368"/>
      <c r="I400" s="368"/>
      <c r="J400" s="368"/>
      <c r="K400" s="368"/>
      <c r="L400" s="368"/>
      <c r="M400" s="368"/>
      <c r="N400" s="368"/>
      <c r="O400" s="368"/>
      <c r="P400" s="368"/>
      <c r="Q400" s="368"/>
      <c r="R400" s="368"/>
      <c r="S400" s="368"/>
      <c r="T400" s="368"/>
      <c r="U400" s="368"/>
      <c r="V400" s="368"/>
      <c r="W400" s="368"/>
      <c r="X400" s="368"/>
      <c r="Y400" s="368"/>
      <c r="Z400" s="368"/>
    </row>
    <row r="401" spans="1:26" ht="18" customHeight="1" x14ac:dyDescent="0.25">
      <c r="A401" s="368"/>
      <c r="B401" s="368"/>
      <c r="C401" s="368"/>
      <c r="D401" s="368"/>
      <c r="E401" s="368"/>
      <c r="F401" s="368"/>
      <c r="G401" s="368"/>
      <c r="H401" s="368"/>
      <c r="I401" s="368"/>
      <c r="J401" s="368"/>
      <c r="K401" s="368"/>
      <c r="L401" s="368"/>
      <c r="M401" s="368"/>
      <c r="N401" s="368"/>
      <c r="O401" s="368"/>
      <c r="P401" s="368"/>
      <c r="Q401" s="368"/>
      <c r="R401" s="368"/>
      <c r="S401" s="368"/>
      <c r="T401" s="368"/>
      <c r="U401" s="368"/>
      <c r="V401" s="368"/>
      <c r="W401" s="368"/>
      <c r="X401" s="368"/>
      <c r="Y401" s="368"/>
      <c r="Z401" s="368"/>
    </row>
    <row r="402" spans="1:26" ht="18" customHeight="1" x14ac:dyDescent="0.25">
      <c r="A402" s="368"/>
      <c r="B402" s="368"/>
      <c r="C402" s="368"/>
      <c r="D402" s="368"/>
      <c r="E402" s="368"/>
      <c r="F402" s="368"/>
      <c r="G402" s="368"/>
      <c r="H402" s="368"/>
      <c r="I402" s="368"/>
      <c r="J402" s="368"/>
      <c r="K402" s="368"/>
      <c r="L402" s="368"/>
      <c r="M402" s="368"/>
      <c r="N402" s="368"/>
      <c r="O402" s="368"/>
      <c r="P402" s="368"/>
      <c r="Q402" s="368"/>
      <c r="R402" s="368"/>
      <c r="S402" s="368"/>
      <c r="T402" s="368"/>
      <c r="U402" s="368"/>
      <c r="V402" s="368"/>
      <c r="W402" s="368"/>
      <c r="X402" s="368"/>
      <c r="Y402" s="368"/>
      <c r="Z402" s="368"/>
    </row>
    <row r="403" spans="1:26" ht="18" customHeight="1" x14ac:dyDescent="0.25">
      <c r="A403" s="368"/>
      <c r="B403" s="368"/>
      <c r="C403" s="368"/>
      <c r="D403" s="368"/>
      <c r="E403" s="368"/>
      <c r="F403" s="368"/>
      <c r="G403" s="368"/>
      <c r="H403" s="368"/>
      <c r="I403" s="368"/>
      <c r="J403" s="368"/>
      <c r="K403" s="368"/>
      <c r="L403" s="368"/>
      <c r="M403" s="368"/>
      <c r="N403" s="368"/>
      <c r="O403" s="368"/>
      <c r="P403" s="368"/>
      <c r="Q403" s="368"/>
      <c r="R403" s="368"/>
      <c r="S403" s="368"/>
      <c r="T403" s="368"/>
      <c r="U403" s="368"/>
      <c r="V403" s="368"/>
      <c r="W403" s="368"/>
      <c r="X403" s="368"/>
      <c r="Y403" s="368"/>
      <c r="Z403" s="368"/>
    </row>
    <row r="404" spans="1:26" ht="18" customHeight="1" x14ac:dyDescent="0.25">
      <c r="A404" s="368"/>
      <c r="B404" s="368"/>
      <c r="C404" s="368"/>
      <c r="D404" s="368"/>
      <c r="E404" s="368"/>
      <c r="F404" s="368"/>
      <c r="G404" s="368"/>
      <c r="H404" s="368"/>
      <c r="I404" s="368"/>
      <c r="J404" s="368"/>
      <c r="K404" s="368"/>
      <c r="L404" s="368"/>
      <c r="M404" s="368"/>
      <c r="N404" s="368"/>
      <c r="O404" s="368"/>
      <c r="P404" s="368"/>
      <c r="Q404" s="368"/>
      <c r="R404" s="368"/>
      <c r="S404" s="368"/>
      <c r="T404" s="368"/>
      <c r="U404" s="368"/>
      <c r="V404" s="368"/>
      <c r="W404" s="368"/>
      <c r="X404" s="368"/>
      <c r="Y404" s="368"/>
      <c r="Z404" s="368"/>
    </row>
    <row r="405" spans="1:26" ht="18" customHeight="1" x14ac:dyDescent="0.25">
      <c r="A405" s="368"/>
      <c r="B405" s="368"/>
      <c r="C405" s="368"/>
      <c r="D405" s="368"/>
      <c r="E405" s="368"/>
      <c r="F405" s="368"/>
      <c r="G405" s="368"/>
      <c r="H405" s="368"/>
      <c r="I405" s="368"/>
      <c r="J405" s="368"/>
      <c r="K405" s="368"/>
      <c r="L405" s="368"/>
      <c r="M405" s="368"/>
      <c r="N405" s="368"/>
      <c r="O405" s="368"/>
      <c r="P405" s="368"/>
      <c r="Q405" s="368"/>
      <c r="R405" s="368"/>
      <c r="S405" s="368"/>
      <c r="T405" s="368"/>
      <c r="U405" s="368"/>
      <c r="V405" s="368"/>
      <c r="W405" s="368"/>
      <c r="X405" s="368"/>
      <c r="Y405" s="368"/>
      <c r="Z405" s="368"/>
    </row>
    <row r="406" spans="1:26" ht="18" customHeight="1" x14ac:dyDescent="0.25">
      <c r="A406" s="368"/>
      <c r="B406" s="368"/>
      <c r="C406" s="368"/>
      <c r="D406" s="368"/>
      <c r="E406" s="368"/>
      <c r="F406" s="368"/>
      <c r="G406" s="368"/>
      <c r="H406" s="368"/>
      <c r="I406" s="368"/>
      <c r="J406" s="368"/>
      <c r="K406" s="368"/>
      <c r="L406" s="368"/>
      <c r="M406" s="368"/>
      <c r="N406" s="368"/>
      <c r="O406" s="368"/>
      <c r="P406" s="368"/>
      <c r="Q406" s="368"/>
      <c r="R406" s="368"/>
      <c r="S406" s="368"/>
      <c r="T406" s="368"/>
      <c r="U406" s="368"/>
      <c r="V406" s="368"/>
      <c r="W406" s="368"/>
      <c r="X406" s="368"/>
      <c r="Y406" s="368"/>
      <c r="Z406" s="368"/>
    </row>
    <row r="407" spans="1:26" ht="18" customHeight="1" x14ac:dyDescent="0.25">
      <c r="A407" s="368"/>
      <c r="B407" s="368"/>
      <c r="C407" s="368"/>
      <c r="D407" s="368"/>
      <c r="E407" s="368"/>
      <c r="F407" s="368"/>
      <c r="G407" s="368"/>
      <c r="H407" s="368"/>
      <c r="I407" s="368"/>
      <c r="J407" s="368"/>
      <c r="K407" s="368"/>
      <c r="L407" s="368"/>
      <c r="M407" s="368"/>
      <c r="N407" s="368"/>
      <c r="O407" s="368"/>
      <c r="P407" s="368"/>
      <c r="Q407" s="368"/>
      <c r="R407" s="368"/>
      <c r="S407" s="368"/>
      <c r="T407" s="368"/>
      <c r="U407" s="368"/>
      <c r="V407" s="368"/>
      <c r="W407" s="368"/>
      <c r="X407" s="368"/>
      <c r="Y407" s="368"/>
      <c r="Z407" s="368"/>
    </row>
    <row r="408" spans="1:26" ht="18" customHeight="1" x14ac:dyDescent="0.25">
      <c r="A408" s="368"/>
      <c r="B408" s="368"/>
      <c r="C408" s="368"/>
      <c r="D408" s="368"/>
      <c r="E408" s="368"/>
      <c r="F408" s="368"/>
      <c r="G408" s="368"/>
      <c r="H408" s="368"/>
      <c r="I408" s="368"/>
      <c r="J408" s="368"/>
      <c r="K408" s="368"/>
      <c r="L408" s="368"/>
      <c r="M408" s="368"/>
      <c r="N408" s="368"/>
      <c r="O408" s="368"/>
      <c r="P408" s="368"/>
      <c r="Q408" s="368"/>
      <c r="R408" s="368"/>
      <c r="S408" s="368"/>
      <c r="T408" s="368"/>
      <c r="U408" s="368"/>
      <c r="V408" s="368"/>
      <c r="W408" s="368"/>
      <c r="X408" s="368"/>
      <c r="Y408" s="368"/>
      <c r="Z408" s="368"/>
    </row>
    <row r="409" spans="1:26" ht="18" customHeight="1" x14ac:dyDescent="0.25">
      <c r="A409" s="368"/>
      <c r="B409" s="368"/>
      <c r="C409" s="368"/>
      <c r="D409" s="368"/>
      <c r="E409" s="368"/>
      <c r="F409" s="368"/>
      <c r="G409" s="368"/>
      <c r="H409" s="368"/>
      <c r="I409" s="368"/>
      <c r="J409" s="368"/>
      <c r="K409" s="368"/>
      <c r="L409" s="368"/>
      <c r="M409" s="368"/>
      <c r="N409" s="368"/>
      <c r="O409" s="368"/>
      <c r="P409" s="368"/>
      <c r="Q409" s="368"/>
      <c r="R409" s="368"/>
      <c r="S409" s="368"/>
      <c r="T409" s="368"/>
      <c r="U409" s="368"/>
      <c r="V409" s="368"/>
      <c r="W409" s="368"/>
      <c r="X409" s="368"/>
      <c r="Y409" s="368"/>
      <c r="Z409" s="368"/>
    </row>
    <row r="410" spans="1:26" ht="18" customHeight="1" x14ac:dyDescent="0.25">
      <c r="A410" s="368"/>
      <c r="B410" s="368"/>
      <c r="C410" s="368"/>
      <c r="D410" s="368"/>
      <c r="E410" s="368"/>
      <c r="F410" s="368"/>
      <c r="G410" s="368"/>
      <c r="H410" s="368"/>
      <c r="I410" s="368"/>
      <c r="J410" s="368"/>
      <c r="K410" s="368"/>
      <c r="L410" s="368"/>
      <c r="M410" s="368"/>
      <c r="N410" s="368"/>
      <c r="O410" s="368"/>
      <c r="P410" s="368"/>
      <c r="Q410" s="368"/>
      <c r="R410" s="368"/>
      <c r="S410" s="368"/>
      <c r="T410" s="368"/>
      <c r="U410" s="368"/>
      <c r="V410" s="368"/>
      <c r="W410" s="368"/>
      <c r="X410" s="368"/>
      <c r="Y410" s="368"/>
      <c r="Z410" s="368"/>
    </row>
    <row r="411" spans="1:26" ht="18" customHeight="1" x14ac:dyDescent="0.25">
      <c r="A411" s="368"/>
      <c r="B411" s="368"/>
      <c r="C411" s="368"/>
      <c r="D411" s="368"/>
      <c r="E411" s="368"/>
      <c r="F411" s="368"/>
      <c r="G411" s="368"/>
      <c r="H411" s="368"/>
      <c r="I411" s="368"/>
      <c r="J411" s="368"/>
      <c r="K411" s="368"/>
      <c r="L411" s="368"/>
      <c r="M411" s="368"/>
      <c r="N411" s="368"/>
      <c r="O411" s="368"/>
      <c r="P411" s="368"/>
      <c r="Q411" s="368"/>
      <c r="R411" s="368"/>
      <c r="S411" s="368"/>
      <c r="T411" s="368"/>
      <c r="U411" s="368"/>
      <c r="V411" s="368"/>
      <c r="W411" s="368"/>
      <c r="X411" s="368"/>
      <c r="Y411" s="368"/>
      <c r="Z411" s="368"/>
    </row>
    <row r="412" spans="1:26" ht="18" customHeight="1" x14ac:dyDescent="0.25">
      <c r="A412" s="368"/>
      <c r="B412" s="368"/>
      <c r="C412" s="368"/>
      <c r="D412" s="368"/>
      <c r="E412" s="368"/>
      <c r="F412" s="368"/>
      <c r="G412" s="368"/>
      <c r="H412" s="368"/>
      <c r="I412" s="368"/>
      <c r="J412" s="368"/>
      <c r="K412" s="368"/>
      <c r="L412" s="368"/>
      <c r="M412" s="368"/>
      <c r="N412" s="368"/>
      <c r="O412" s="368"/>
      <c r="P412" s="368"/>
      <c r="Q412" s="368"/>
      <c r="R412" s="368"/>
      <c r="S412" s="368"/>
      <c r="T412" s="368"/>
      <c r="U412" s="368"/>
      <c r="V412" s="368"/>
      <c r="W412" s="368"/>
      <c r="X412" s="368"/>
      <c r="Y412" s="368"/>
      <c r="Z412" s="368"/>
    </row>
    <row r="413" spans="1:26" ht="18" customHeight="1" x14ac:dyDescent="0.25">
      <c r="A413" s="368"/>
      <c r="B413" s="368"/>
      <c r="C413" s="368"/>
      <c r="D413" s="368"/>
      <c r="E413" s="368"/>
      <c r="F413" s="368"/>
      <c r="G413" s="368"/>
      <c r="H413" s="368"/>
      <c r="I413" s="368"/>
      <c r="J413" s="368"/>
      <c r="K413" s="368"/>
      <c r="L413" s="368"/>
      <c r="M413" s="368"/>
      <c r="N413" s="368"/>
      <c r="O413" s="368"/>
      <c r="P413" s="368"/>
      <c r="Q413" s="368"/>
      <c r="R413" s="368"/>
      <c r="S413" s="368"/>
      <c r="T413" s="368"/>
      <c r="U413" s="368"/>
      <c r="V413" s="368"/>
      <c r="W413" s="368"/>
      <c r="X413" s="368"/>
      <c r="Y413" s="368"/>
      <c r="Z413" s="368"/>
    </row>
    <row r="414" spans="1:26" ht="18" customHeight="1" x14ac:dyDescent="0.25">
      <c r="A414" s="368"/>
      <c r="B414" s="368"/>
      <c r="C414" s="368"/>
      <c r="D414" s="368"/>
      <c r="E414" s="368"/>
      <c r="F414" s="368"/>
      <c r="G414" s="368"/>
      <c r="H414" s="368"/>
      <c r="I414" s="368"/>
      <c r="J414" s="368"/>
      <c r="K414" s="368"/>
      <c r="L414" s="368"/>
      <c r="M414" s="368"/>
      <c r="N414" s="368"/>
      <c r="O414" s="368"/>
      <c r="P414" s="368"/>
      <c r="Q414" s="368"/>
      <c r="R414" s="368"/>
      <c r="S414" s="368"/>
      <c r="T414" s="368"/>
      <c r="U414" s="368"/>
      <c r="V414" s="368"/>
      <c r="W414" s="368"/>
      <c r="X414" s="368"/>
      <c r="Y414" s="368"/>
      <c r="Z414" s="368"/>
    </row>
    <row r="415" spans="1:26" ht="18" customHeight="1" x14ac:dyDescent="0.25">
      <c r="A415" s="368"/>
      <c r="B415" s="368"/>
      <c r="C415" s="368"/>
      <c r="D415" s="368"/>
      <c r="E415" s="368"/>
      <c r="F415" s="368"/>
      <c r="G415" s="368"/>
      <c r="H415" s="368"/>
      <c r="I415" s="368"/>
      <c r="J415" s="368"/>
      <c r="K415" s="368"/>
      <c r="L415" s="368"/>
      <c r="M415" s="368"/>
      <c r="N415" s="368"/>
      <c r="O415" s="368"/>
      <c r="P415" s="368"/>
      <c r="Q415" s="368"/>
      <c r="R415" s="368"/>
      <c r="S415" s="368"/>
      <c r="T415" s="368"/>
      <c r="U415" s="368"/>
      <c r="V415" s="368"/>
      <c r="W415" s="368"/>
      <c r="X415" s="368"/>
      <c r="Y415" s="368"/>
      <c r="Z415" s="368"/>
    </row>
    <row r="416" spans="1:26" ht="18" customHeight="1" x14ac:dyDescent="0.25">
      <c r="A416" s="368"/>
      <c r="B416" s="368"/>
      <c r="C416" s="368"/>
      <c r="D416" s="368"/>
      <c r="E416" s="368"/>
      <c r="F416" s="368"/>
      <c r="G416" s="368"/>
      <c r="H416" s="368"/>
      <c r="I416" s="368"/>
      <c r="J416" s="368"/>
      <c r="K416" s="368"/>
      <c r="L416" s="368"/>
      <c r="M416" s="368"/>
      <c r="N416" s="368"/>
      <c r="O416" s="368"/>
      <c r="P416" s="368"/>
      <c r="Q416" s="368"/>
      <c r="R416" s="368"/>
      <c r="S416" s="368"/>
      <c r="T416" s="368"/>
      <c r="U416" s="368"/>
      <c r="V416" s="368"/>
      <c r="W416" s="368"/>
      <c r="X416" s="368"/>
      <c r="Y416" s="368"/>
      <c r="Z416" s="368"/>
    </row>
    <row r="417" spans="1:26" ht="18" customHeight="1" x14ac:dyDescent="0.25">
      <c r="A417" s="368"/>
      <c r="B417" s="368"/>
      <c r="C417" s="368"/>
      <c r="D417" s="368"/>
      <c r="E417" s="368"/>
      <c r="F417" s="368"/>
      <c r="G417" s="368"/>
      <c r="H417" s="368"/>
      <c r="I417" s="368"/>
      <c r="J417" s="368"/>
      <c r="K417" s="368"/>
      <c r="L417" s="368"/>
      <c r="M417" s="368"/>
      <c r="N417" s="368"/>
      <c r="O417" s="368"/>
      <c r="P417" s="368"/>
      <c r="Q417" s="368"/>
      <c r="R417" s="368"/>
      <c r="S417" s="368"/>
      <c r="T417" s="368"/>
      <c r="U417" s="368"/>
      <c r="V417" s="368"/>
      <c r="W417" s="368"/>
      <c r="X417" s="368"/>
      <c r="Y417" s="368"/>
      <c r="Z417" s="368"/>
    </row>
    <row r="418" spans="1:26" ht="18" customHeight="1" x14ac:dyDescent="0.25">
      <c r="A418" s="368"/>
      <c r="B418" s="368"/>
      <c r="C418" s="368"/>
      <c r="D418" s="368"/>
      <c r="E418" s="368"/>
      <c r="F418" s="368"/>
      <c r="G418" s="368"/>
      <c r="H418" s="368"/>
      <c r="I418" s="368"/>
      <c r="J418" s="368"/>
      <c r="K418" s="368"/>
      <c r="L418" s="368"/>
      <c r="M418" s="368"/>
      <c r="N418" s="368"/>
      <c r="O418" s="368"/>
      <c r="P418" s="368"/>
      <c r="Q418" s="368"/>
      <c r="R418" s="368"/>
      <c r="S418" s="368"/>
      <c r="T418" s="368"/>
      <c r="U418" s="368"/>
      <c r="V418" s="368"/>
      <c r="W418" s="368"/>
      <c r="X418" s="368"/>
      <c r="Y418" s="368"/>
      <c r="Z418" s="368"/>
    </row>
    <row r="419" spans="1:26" ht="18" customHeight="1" x14ac:dyDescent="0.25">
      <c r="A419" s="368"/>
      <c r="B419" s="368"/>
      <c r="C419" s="368"/>
      <c r="D419" s="368"/>
      <c r="E419" s="368"/>
      <c r="F419" s="368"/>
      <c r="G419" s="368"/>
      <c r="H419" s="368"/>
      <c r="I419" s="368"/>
      <c r="J419" s="368"/>
      <c r="K419" s="368"/>
      <c r="L419" s="368"/>
      <c r="M419" s="368"/>
      <c r="N419" s="368"/>
      <c r="O419" s="368"/>
      <c r="P419" s="368"/>
      <c r="Q419" s="368"/>
      <c r="R419" s="368"/>
      <c r="S419" s="368"/>
      <c r="T419" s="368"/>
      <c r="U419" s="368"/>
      <c r="V419" s="368"/>
      <c r="W419" s="368"/>
      <c r="X419" s="368"/>
      <c r="Y419" s="368"/>
      <c r="Z419" s="368"/>
    </row>
    <row r="420" spans="1:26" ht="18" customHeight="1" x14ac:dyDescent="0.25">
      <c r="A420" s="368"/>
      <c r="B420" s="368"/>
      <c r="C420" s="368"/>
      <c r="D420" s="368"/>
      <c r="E420" s="368"/>
      <c r="F420" s="368"/>
      <c r="G420" s="368"/>
      <c r="H420" s="368"/>
      <c r="I420" s="368"/>
      <c r="J420" s="368"/>
      <c r="K420" s="368"/>
      <c r="L420" s="368"/>
      <c r="M420" s="368"/>
      <c r="N420" s="368"/>
      <c r="O420" s="368"/>
      <c r="P420" s="368"/>
      <c r="Q420" s="368"/>
      <c r="R420" s="368"/>
      <c r="S420" s="368"/>
      <c r="T420" s="368"/>
      <c r="U420" s="368"/>
      <c r="V420" s="368"/>
      <c r="W420" s="368"/>
      <c r="X420" s="368"/>
      <c r="Y420" s="368"/>
      <c r="Z420" s="368"/>
    </row>
    <row r="421" spans="1:26" ht="18" customHeight="1" x14ac:dyDescent="0.25">
      <c r="A421" s="368"/>
      <c r="B421" s="368"/>
      <c r="C421" s="368"/>
      <c r="D421" s="368"/>
      <c r="E421" s="368"/>
      <c r="F421" s="368"/>
      <c r="G421" s="368"/>
      <c r="H421" s="368"/>
      <c r="I421" s="368"/>
      <c r="J421" s="368"/>
      <c r="K421" s="368"/>
      <c r="L421" s="368"/>
      <c r="M421" s="368"/>
      <c r="N421" s="368"/>
      <c r="O421" s="368"/>
      <c r="P421" s="368"/>
      <c r="Q421" s="368"/>
      <c r="R421" s="368"/>
      <c r="S421" s="368"/>
      <c r="T421" s="368"/>
      <c r="U421" s="368"/>
      <c r="V421" s="368"/>
      <c r="W421" s="368"/>
      <c r="X421" s="368"/>
      <c r="Y421" s="368"/>
      <c r="Z421" s="368"/>
    </row>
    <row r="422" spans="1:26" ht="18" customHeight="1" x14ac:dyDescent="0.25">
      <c r="A422" s="368"/>
      <c r="B422" s="368"/>
      <c r="C422" s="368"/>
      <c r="D422" s="368"/>
      <c r="E422" s="368"/>
      <c r="F422" s="368"/>
      <c r="G422" s="368"/>
      <c r="H422" s="368"/>
      <c r="I422" s="368"/>
      <c r="J422" s="368"/>
      <c r="K422" s="368"/>
      <c r="L422" s="368"/>
      <c r="M422" s="368"/>
      <c r="N422" s="368"/>
      <c r="O422" s="368"/>
      <c r="P422" s="368"/>
      <c r="Q422" s="368"/>
      <c r="R422" s="368"/>
      <c r="S422" s="368"/>
      <c r="T422" s="368"/>
      <c r="U422" s="368"/>
      <c r="V422" s="368"/>
      <c r="W422" s="368"/>
      <c r="X422" s="368"/>
      <c r="Y422" s="368"/>
      <c r="Z422" s="368"/>
    </row>
    <row r="423" spans="1:26" ht="18" customHeight="1" x14ac:dyDescent="0.25">
      <c r="A423" s="368"/>
      <c r="B423" s="368"/>
      <c r="C423" s="368"/>
      <c r="D423" s="368"/>
      <c r="E423" s="368"/>
      <c r="F423" s="368"/>
      <c r="G423" s="368"/>
      <c r="H423" s="368"/>
      <c r="I423" s="368"/>
      <c r="J423" s="368"/>
      <c r="K423" s="368"/>
      <c r="L423" s="368"/>
      <c r="M423" s="368"/>
      <c r="N423" s="368"/>
      <c r="O423" s="368"/>
      <c r="P423" s="368"/>
      <c r="Q423" s="368"/>
      <c r="R423" s="368"/>
      <c r="S423" s="368"/>
      <c r="T423" s="368"/>
      <c r="U423" s="368"/>
      <c r="V423" s="368"/>
      <c r="W423" s="368"/>
      <c r="X423" s="368"/>
      <c r="Y423" s="368"/>
      <c r="Z423" s="368"/>
    </row>
    <row r="424" spans="1:26" ht="18" customHeight="1" x14ac:dyDescent="0.25">
      <c r="A424" s="368"/>
      <c r="B424" s="368"/>
      <c r="C424" s="368"/>
      <c r="D424" s="368"/>
      <c r="E424" s="368"/>
      <c r="F424" s="368"/>
      <c r="G424" s="368"/>
      <c r="H424" s="368"/>
      <c r="I424" s="368"/>
      <c r="J424" s="368"/>
      <c r="K424" s="368"/>
      <c r="L424" s="368"/>
      <c r="M424" s="368"/>
      <c r="N424" s="368"/>
      <c r="O424" s="368"/>
      <c r="P424" s="368"/>
      <c r="Q424" s="368"/>
      <c r="R424" s="368"/>
      <c r="S424" s="368"/>
      <c r="T424" s="368"/>
      <c r="U424" s="368"/>
      <c r="V424" s="368"/>
      <c r="W424" s="368"/>
      <c r="X424" s="368"/>
      <c r="Y424" s="368"/>
      <c r="Z424" s="368"/>
    </row>
    <row r="425" spans="1:26" ht="18" customHeight="1" x14ac:dyDescent="0.25">
      <c r="A425" s="368"/>
      <c r="B425" s="368"/>
      <c r="C425" s="368"/>
      <c r="D425" s="368"/>
      <c r="E425" s="368"/>
      <c r="F425" s="368"/>
      <c r="G425" s="368"/>
      <c r="H425" s="368"/>
      <c r="I425" s="368"/>
      <c r="J425" s="368"/>
      <c r="K425" s="368"/>
      <c r="L425" s="368"/>
      <c r="M425" s="368"/>
      <c r="N425" s="368"/>
      <c r="O425" s="368"/>
      <c r="P425" s="368"/>
      <c r="Q425" s="368"/>
      <c r="R425" s="368"/>
      <c r="S425" s="368"/>
      <c r="T425" s="368"/>
      <c r="U425" s="368"/>
      <c r="V425" s="368"/>
      <c r="W425" s="368"/>
      <c r="X425" s="368"/>
      <c r="Y425" s="368"/>
      <c r="Z425" s="368"/>
    </row>
    <row r="426" spans="1:26" ht="18" customHeight="1" x14ac:dyDescent="0.25">
      <c r="A426" s="368"/>
      <c r="B426" s="368"/>
      <c r="C426" s="368"/>
      <c r="D426" s="368"/>
      <c r="E426" s="368"/>
      <c r="F426" s="368"/>
      <c r="G426" s="368"/>
      <c r="H426" s="368"/>
      <c r="I426" s="368"/>
      <c r="J426" s="368"/>
      <c r="K426" s="368"/>
      <c r="L426" s="368"/>
      <c r="M426" s="368"/>
      <c r="N426" s="368"/>
      <c r="O426" s="368"/>
      <c r="P426" s="368"/>
      <c r="Q426" s="368"/>
      <c r="R426" s="368"/>
      <c r="S426" s="368"/>
      <c r="T426" s="368"/>
      <c r="U426" s="368"/>
      <c r="V426" s="368"/>
      <c r="W426" s="368"/>
      <c r="X426" s="368"/>
      <c r="Y426" s="368"/>
      <c r="Z426" s="368"/>
    </row>
    <row r="427" spans="1:26" ht="18" customHeight="1" x14ac:dyDescent="0.25">
      <c r="A427" s="368"/>
      <c r="B427" s="368"/>
      <c r="C427" s="368"/>
      <c r="D427" s="368"/>
      <c r="E427" s="368"/>
      <c r="F427" s="368"/>
      <c r="G427" s="368"/>
      <c r="H427" s="368"/>
      <c r="I427" s="368"/>
      <c r="J427" s="368"/>
      <c r="K427" s="368"/>
      <c r="L427" s="368"/>
      <c r="M427" s="368"/>
      <c r="N427" s="368"/>
      <c r="O427" s="368"/>
      <c r="P427" s="368"/>
      <c r="Q427" s="368"/>
      <c r="R427" s="368"/>
      <c r="S427" s="368"/>
      <c r="T427" s="368"/>
      <c r="U427" s="368"/>
      <c r="V427" s="368"/>
      <c r="W427" s="368"/>
      <c r="X427" s="368"/>
      <c r="Y427" s="368"/>
      <c r="Z427" s="368"/>
    </row>
    <row r="428" spans="1:26" ht="18" customHeight="1" x14ac:dyDescent="0.25">
      <c r="A428" s="368"/>
      <c r="B428" s="368"/>
      <c r="C428" s="368"/>
      <c r="D428" s="368"/>
      <c r="E428" s="368"/>
      <c r="F428" s="368"/>
      <c r="G428" s="368"/>
      <c r="H428" s="368"/>
      <c r="I428" s="368"/>
      <c r="J428" s="368"/>
      <c r="K428" s="368"/>
      <c r="L428" s="368"/>
      <c r="M428" s="368"/>
      <c r="N428" s="368"/>
      <c r="O428" s="368"/>
      <c r="P428" s="368"/>
      <c r="Q428" s="368"/>
      <c r="R428" s="368"/>
      <c r="S428" s="368"/>
      <c r="T428" s="368"/>
      <c r="U428" s="368"/>
      <c r="V428" s="368"/>
      <c r="W428" s="368"/>
      <c r="X428" s="368"/>
      <c r="Y428" s="368"/>
      <c r="Z428" s="368"/>
    </row>
    <row r="429" spans="1:26" ht="18" customHeight="1" x14ac:dyDescent="0.25">
      <c r="A429" s="368"/>
      <c r="B429" s="368"/>
      <c r="C429" s="368"/>
      <c r="D429" s="368"/>
      <c r="E429" s="368"/>
      <c r="F429" s="368"/>
      <c r="G429" s="368"/>
      <c r="H429" s="368"/>
      <c r="I429" s="368"/>
      <c r="J429" s="368"/>
      <c r="K429" s="368"/>
      <c r="L429" s="368"/>
      <c r="M429" s="368"/>
      <c r="N429" s="368"/>
      <c r="O429" s="368"/>
      <c r="P429" s="368"/>
      <c r="Q429" s="368"/>
      <c r="R429" s="368"/>
      <c r="S429" s="368"/>
      <c r="T429" s="368"/>
      <c r="U429" s="368"/>
      <c r="V429" s="368"/>
      <c r="W429" s="368"/>
      <c r="X429" s="368"/>
      <c r="Y429" s="368"/>
      <c r="Z429" s="368"/>
    </row>
    <row r="430" spans="1:26" ht="18" customHeight="1" x14ac:dyDescent="0.25">
      <c r="A430" s="368"/>
      <c r="B430" s="368"/>
      <c r="C430" s="368"/>
      <c r="D430" s="368"/>
      <c r="E430" s="368"/>
      <c r="F430" s="368"/>
      <c r="G430" s="368"/>
      <c r="H430" s="368"/>
      <c r="I430" s="368"/>
      <c r="J430" s="368"/>
      <c r="K430" s="368"/>
      <c r="L430" s="368"/>
      <c r="M430" s="368"/>
      <c r="N430" s="368"/>
      <c r="O430" s="368"/>
      <c r="P430" s="368"/>
      <c r="Q430" s="368"/>
      <c r="R430" s="368"/>
      <c r="S430" s="368"/>
      <c r="T430" s="368"/>
      <c r="U430" s="368"/>
      <c r="V430" s="368"/>
      <c r="W430" s="368"/>
      <c r="X430" s="368"/>
      <c r="Y430" s="368"/>
      <c r="Z430" s="368"/>
    </row>
    <row r="431" spans="1:26" ht="18" customHeight="1" x14ac:dyDescent="0.25">
      <c r="A431" s="368"/>
      <c r="B431" s="368"/>
      <c r="C431" s="368"/>
      <c r="D431" s="368"/>
      <c r="E431" s="368"/>
      <c r="F431" s="368"/>
      <c r="G431" s="368"/>
      <c r="H431" s="368"/>
      <c r="I431" s="368"/>
      <c r="J431" s="368"/>
      <c r="K431" s="368"/>
      <c r="L431" s="368"/>
      <c r="M431" s="368"/>
      <c r="N431" s="368"/>
      <c r="O431" s="368"/>
      <c r="P431" s="368"/>
      <c r="Q431" s="368"/>
      <c r="R431" s="368"/>
      <c r="S431" s="368"/>
      <c r="T431" s="368"/>
      <c r="U431" s="368"/>
      <c r="V431" s="368"/>
      <c r="W431" s="368"/>
      <c r="X431" s="368"/>
      <c r="Y431" s="368"/>
      <c r="Z431" s="368"/>
    </row>
    <row r="432" spans="1:26" ht="18" customHeight="1" x14ac:dyDescent="0.25">
      <c r="A432" s="368"/>
      <c r="B432" s="368"/>
      <c r="C432" s="368"/>
      <c r="D432" s="368"/>
      <c r="E432" s="368"/>
      <c r="F432" s="368"/>
      <c r="G432" s="368"/>
      <c r="H432" s="368"/>
      <c r="I432" s="368"/>
      <c r="J432" s="368"/>
      <c r="K432" s="368"/>
      <c r="L432" s="368"/>
      <c r="M432" s="368"/>
      <c r="N432" s="368"/>
      <c r="O432" s="368"/>
      <c r="P432" s="368"/>
      <c r="Q432" s="368"/>
      <c r="R432" s="368"/>
      <c r="S432" s="368"/>
      <c r="T432" s="368"/>
      <c r="U432" s="368"/>
      <c r="V432" s="368"/>
      <c r="W432" s="368"/>
      <c r="X432" s="368"/>
      <c r="Y432" s="368"/>
      <c r="Z432" s="368"/>
    </row>
    <row r="433" spans="1:26" ht="18" customHeight="1" x14ac:dyDescent="0.25">
      <c r="A433" s="368"/>
      <c r="B433" s="368"/>
      <c r="C433" s="368"/>
      <c r="D433" s="368"/>
      <c r="E433" s="368"/>
      <c r="F433" s="368"/>
      <c r="G433" s="368"/>
      <c r="H433" s="368"/>
      <c r="I433" s="368"/>
      <c r="J433" s="368"/>
      <c r="K433" s="368"/>
      <c r="L433" s="368"/>
      <c r="M433" s="368"/>
      <c r="N433" s="368"/>
      <c r="O433" s="368"/>
      <c r="P433" s="368"/>
      <c r="Q433" s="368"/>
      <c r="R433" s="368"/>
      <c r="S433" s="368"/>
      <c r="T433" s="368"/>
      <c r="U433" s="368"/>
      <c r="V433" s="368"/>
      <c r="W433" s="368"/>
      <c r="X433" s="368"/>
      <c r="Y433" s="368"/>
      <c r="Z433" s="368"/>
    </row>
    <row r="434" spans="1:26" ht="18" customHeight="1" x14ac:dyDescent="0.25">
      <c r="A434" s="368"/>
      <c r="B434" s="368"/>
      <c r="C434" s="368"/>
      <c r="D434" s="368"/>
      <c r="E434" s="368"/>
      <c r="F434" s="368"/>
      <c r="G434" s="368"/>
      <c r="H434" s="368"/>
      <c r="I434" s="368"/>
      <c r="J434" s="368"/>
      <c r="K434" s="368"/>
      <c r="L434" s="368"/>
      <c r="M434" s="368"/>
      <c r="N434" s="368"/>
      <c r="O434" s="368"/>
      <c r="P434" s="368"/>
      <c r="Q434" s="368"/>
      <c r="R434" s="368"/>
      <c r="S434" s="368"/>
      <c r="T434" s="368"/>
      <c r="U434" s="368"/>
      <c r="V434" s="368"/>
      <c r="W434" s="368"/>
      <c r="X434" s="368"/>
      <c r="Y434" s="368"/>
      <c r="Z434" s="368"/>
    </row>
    <row r="435" spans="1:26" ht="18" customHeight="1" x14ac:dyDescent="0.25">
      <c r="A435" s="368"/>
      <c r="B435" s="368"/>
      <c r="C435" s="368"/>
      <c r="D435" s="368"/>
      <c r="E435" s="368"/>
      <c r="F435" s="368"/>
      <c r="G435" s="368"/>
      <c r="H435" s="368"/>
      <c r="I435" s="368"/>
      <c r="J435" s="368"/>
      <c r="K435" s="368"/>
      <c r="L435" s="368"/>
      <c r="M435" s="368"/>
      <c r="N435" s="368"/>
      <c r="O435" s="368"/>
      <c r="P435" s="368"/>
      <c r="Q435" s="368"/>
      <c r="R435" s="368"/>
      <c r="S435" s="368"/>
      <c r="T435" s="368"/>
      <c r="U435" s="368"/>
      <c r="V435" s="368"/>
      <c r="W435" s="368"/>
      <c r="X435" s="368"/>
      <c r="Y435" s="368"/>
      <c r="Z435" s="368"/>
    </row>
    <row r="436" spans="1:26" ht="18" customHeight="1" x14ac:dyDescent="0.25">
      <c r="A436" s="368"/>
      <c r="B436" s="368"/>
      <c r="C436" s="368"/>
      <c r="D436" s="368"/>
      <c r="E436" s="368"/>
      <c r="F436" s="368"/>
      <c r="G436" s="368"/>
      <c r="H436" s="368"/>
      <c r="I436" s="368"/>
      <c r="J436" s="368"/>
      <c r="K436" s="368"/>
      <c r="L436" s="368"/>
      <c r="M436" s="368"/>
      <c r="N436" s="368"/>
      <c r="O436" s="368"/>
      <c r="P436" s="368"/>
      <c r="Q436" s="368"/>
      <c r="R436" s="368"/>
      <c r="S436" s="368"/>
      <c r="T436" s="368"/>
      <c r="U436" s="368"/>
      <c r="V436" s="368"/>
      <c r="W436" s="368"/>
      <c r="X436" s="368"/>
      <c r="Y436" s="368"/>
      <c r="Z436" s="368"/>
    </row>
    <row r="437" spans="1:26" ht="18" customHeight="1" x14ac:dyDescent="0.25">
      <c r="A437" s="368"/>
      <c r="B437" s="368"/>
      <c r="C437" s="368"/>
      <c r="D437" s="368"/>
      <c r="E437" s="368"/>
      <c r="F437" s="368"/>
      <c r="G437" s="368"/>
      <c r="H437" s="368"/>
      <c r="I437" s="368"/>
      <c r="J437" s="368"/>
      <c r="K437" s="368"/>
      <c r="L437" s="368"/>
      <c r="M437" s="368"/>
      <c r="N437" s="368"/>
      <c r="O437" s="368"/>
      <c r="P437" s="368"/>
      <c r="Q437" s="368"/>
      <c r="R437" s="368"/>
      <c r="S437" s="368"/>
      <c r="T437" s="368"/>
      <c r="U437" s="368"/>
      <c r="V437" s="368"/>
      <c r="W437" s="368"/>
      <c r="X437" s="368"/>
      <c r="Y437" s="368"/>
      <c r="Z437" s="368"/>
    </row>
    <row r="438" spans="1:26" ht="18" customHeight="1" x14ac:dyDescent="0.25">
      <c r="A438" s="368"/>
      <c r="B438" s="368"/>
      <c r="C438" s="368"/>
      <c r="D438" s="368"/>
      <c r="E438" s="368"/>
      <c r="F438" s="368"/>
      <c r="G438" s="368"/>
      <c r="H438" s="368"/>
      <c r="I438" s="368"/>
      <c r="J438" s="368"/>
      <c r="K438" s="368"/>
      <c r="L438" s="368"/>
      <c r="M438" s="368"/>
      <c r="N438" s="368"/>
      <c r="O438" s="368"/>
      <c r="P438" s="368"/>
      <c r="Q438" s="368"/>
      <c r="R438" s="368"/>
      <c r="S438" s="368"/>
      <c r="T438" s="368"/>
      <c r="U438" s="368"/>
      <c r="V438" s="368"/>
      <c r="W438" s="368"/>
      <c r="X438" s="368"/>
      <c r="Y438" s="368"/>
      <c r="Z438" s="368"/>
    </row>
    <row r="439" spans="1:26" ht="18" customHeight="1" x14ac:dyDescent="0.25">
      <c r="A439" s="368"/>
      <c r="B439" s="368"/>
      <c r="C439" s="368"/>
      <c r="D439" s="368"/>
      <c r="E439" s="368"/>
      <c r="F439" s="368"/>
      <c r="G439" s="368"/>
      <c r="H439" s="368"/>
      <c r="I439" s="368"/>
      <c r="J439" s="368"/>
      <c r="K439" s="368"/>
      <c r="L439" s="368"/>
      <c r="M439" s="368"/>
      <c r="N439" s="368"/>
      <c r="O439" s="368"/>
      <c r="P439" s="368"/>
      <c r="Q439" s="368"/>
      <c r="R439" s="368"/>
      <c r="S439" s="368"/>
      <c r="T439" s="368"/>
      <c r="U439" s="368"/>
      <c r="V439" s="368"/>
      <c r="W439" s="368"/>
      <c r="X439" s="368"/>
      <c r="Y439" s="368"/>
      <c r="Z439" s="368"/>
    </row>
    <row r="440" spans="1:26" ht="18" customHeight="1" x14ac:dyDescent="0.25">
      <c r="A440" s="368"/>
      <c r="B440" s="368"/>
      <c r="C440" s="368"/>
      <c r="D440" s="368"/>
      <c r="E440" s="368"/>
      <c r="F440" s="368"/>
      <c r="G440" s="368"/>
      <c r="H440" s="368"/>
      <c r="I440" s="368"/>
      <c r="J440" s="368"/>
      <c r="K440" s="368"/>
      <c r="L440" s="368"/>
      <c r="M440" s="368"/>
      <c r="N440" s="368"/>
      <c r="O440" s="368"/>
      <c r="P440" s="368"/>
      <c r="Q440" s="368"/>
      <c r="R440" s="368"/>
      <c r="S440" s="368"/>
      <c r="T440" s="368"/>
      <c r="U440" s="368"/>
      <c r="V440" s="368"/>
      <c r="W440" s="368"/>
      <c r="X440" s="368"/>
      <c r="Y440" s="368"/>
      <c r="Z440" s="368"/>
    </row>
    <row r="441" spans="1:26" ht="18" customHeight="1" x14ac:dyDescent="0.25">
      <c r="A441" s="368"/>
      <c r="B441" s="368"/>
      <c r="C441" s="368"/>
      <c r="D441" s="368"/>
      <c r="E441" s="368"/>
      <c r="F441" s="368"/>
      <c r="G441" s="368"/>
      <c r="H441" s="368"/>
      <c r="I441" s="368"/>
      <c r="J441" s="368"/>
      <c r="K441" s="368"/>
      <c r="L441" s="368"/>
      <c r="M441" s="368"/>
      <c r="N441" s="368"/>
      <c r="O441" s="368"/>
      <c r="P441" s="368"/>
      <c r="Q441" s="368"/>
      <c r="R441" s="368"/>
      <c r="S441" s="368"/>
      <c r="T441" s="368"/>
      <c r="U441" s="368"/>
      <c r="V441" s="368"/>
      <c r="W441" s="368"/>
      <c r="X441" s="368"/>
      <c r="Y441" s="368"/>
      <c r="Z441" s="368"/>
    </row>
    <row r="442" spans="1:26" ht="18" customHeight="1" x14ac:dyDescent="0.25">
      <c r="A442" s="368"/>
      <c r="B442" s="368"/>
      <c r="C442" s="368"/>
      <c r="D442" s="368"/>
      <c r="E442" s="368"/>
      <c r="F442" s="368"/>
      <c r="G442" s="368"/>
      <c r="H442" s="368"/>
      <c r="I442" s="368"/>
      <c r="J442" s="368"/>
      <c r="K442" s="368"/>
      <c r="L442" s="368"/>
      <c r="M442" s="368"/>
      <c r="N442" s="368"/>
      <c r="O442" s="368"/>
      <c r="P442" s="368"/>
      <c r="Q442" s="368"/>
      <c r="R442" s="368"/>
      <c r="S442" s="368"/>
      <c r="T442" s="368"/>
      <c r="U442" s="368"/>
      <c r="V442" s="368"/>
      <c r="W442" s="368"/>
      <c r="X442" s="368"/>
      <c r="Y442" s="368"/>
      <c r="Z442" s="368"/>
    </row>
    <row r="443" spans="1:26" ht="18" customHeight="1" x14ac:dyDescent="0.25">
      <c r="A443" s="368"/>
      <c r="B443" s="368"/>
      <c r="C443" s="368"/>
      <c r="D443" s="368"/>
      <c r="E443" s="368"/>
      <c r="F443" s="368"/>
      <c r="G443" s="368"/>
      <c r="H443" s="368"/>
      <c r="I443" s="368"/>
      <c r="J443" s="368"/>
      <c r="K443" s="368"/>
      <c r="L443" s="368"/>
      <c r="M443" s="368"/>
      <c r="N443" s="368"/>
      <c r="O443" s="368"/>
      <c r="P443" s="368"/>
      <c r="Q443" s="368"/>
      <c r="R443" s="368"/>
      <c r="S443" s="368"/>
      <c r="T443" s="368"/>
      <c r="U443" s="368"/>
      <c r="V443" s="368"/>
      <c r="W443" s="368"/>
      <c r="X443" s="368"/>
      <c r="Y443" s="368"/>
      <c r="Z443" s="368"/>
    </row>
    <row r="444" spans="1:26" ht="18" customHeight="1" x14ac:dyDescent="0.25">
      <c r="A444" s="368"/>
      <c r="B444" s="368"/>
      <c r="C444" s="368"/>
      <c r="D444" s="368"/>
      <c r="E444" s="368"/>
      <c r="F444" s="368"/>
      <c r="G444" s="368"/>
      <c r="H444" s="368"/>
      <c r="I444" s="368"/>
      <c r="J444" s="368"/>
      <c r="K444" s="368"/>
      <c r="L444" s="368"/>
      <c r="M444" s="368"/>
      <c r="N444" s="368"/>
      <c r="O444" s="368"/>
      <c r="P444" s="368"/>
      <c r="Q444" s="368"/>
      <c r="R444" s="368"/>
      <c r="S444" s="368"/>
      <c r="T444" s="368"/>
      <c r="U444" s="368"/>
      <c r="V444" s="368"/>
      <c r="W444" s="368"/>
      <c r="X444" s="368"/>
      <c r="Y444" s="368"/>
      <c r="Z444" s="368"/>
    </row>
    <row r="445" spans="1:26" ht="18" customHeight="1" x14ac:dyDescent="0.25">
      <c r="A445" s="368"/>
      <c r="B445" s="368"/>
      <c r="C445" s="368"/>
      <c r="D445" s="368"/>
      <c r="E445" s="368"/>
      <c r="F445" s="368"/>
      <c r="G445" s="368"/>
      <c r="H445" s="368"/>
      <c r="I445" s="368"/>
      <c r="J445" s="368"/>
      <c r="K445" s="368"/>
      <c r="L445" s="368"/>
      <c r="M445" s="368"/>
      <c r="N445" s="368"/>
      <c r="O445" s="368"/>
      <c r="P445" s="368"/>
      <c r="Q445" s="368"/>
      <c r="R445" s="368"/>
      <c r="S445" s="368"/>
      <c r="T445" s="368"/>
      <c r="U445" s="368"/>
      <c r="V445" s="368"/>
      <c r="W445" s="368"/>
      <c r="X445" s="368"/>
      <c r="Y445" s="368"/>
      <c r="Z445" s="368"/>
    </row>
    <row r="446" spans="1:26" ht="18" customHeight="1" x14ac:dyDescent="0.25">
      <c r="A446" s="368"/>
      <c r="B446" s="368"/>
      <c r="C446" s="368"/>
      <c r="D446" s="368"/>
      <c r="E446" s="368"/>
      <c r="F446" s="368"/>
      <c r="G446" s="368"/>
      <c r="H446" s="368"/>
      <c r="I446" s="368"/>
      <c r="J446" s="368"/>
      <c r="K446" s="368"/>
      <c r="L446" s="368"/>
      <c r="M446" s="368"/>
      <c r="N446" s="368"/>
      <c r="O446" s="368"/>
      <c r="P446" s="368"/>
      <c r="Q446" s="368"/>
      <c r="R446" s="368"/>
      <c r="S446" s="368"/>
      <c r="T446" s="368"/>
      <c r="U446" s="368"/>
      <c r="V446" s="368"/>
      <c r="W446" s="368"/>
      <c r="X446" s="368"/>
      <c r="Y446" s="368"/>
      <c r="Z446" s="368"/>
    </row>
    <row r="447" spans="1:26" ht="18" customHeight="1" x14ac:dyDescent="0.25">
      <c r="A447" s="368"/>
      <c r="B447" s="368"/>
      <c r="C447" s="368"/>
      <c r="D447" s="368"/>
      <c r="E447" s="368"/>
      <c r="F447" s="368"/>
      <c r="G447" s="368"/>
      <c r="H447" s="368"/>
      <c r="I447" s="368"/>
      <c r="J447" s="368"/>
      <c r="K447" s="368"/>
      <c r="L447" s="368"/>
      <c r="M447" s="368"/>
      <c r="N447" s="368"/>
      <c r="O447" s="368"/>
      <c r="P447" s="368"/>
      <c r="Q447" s="368"/>
      <c r="R447" s="368"/>
      <c r="S447" s="368"/>
      <c r="T447" s="368"/>
      <c r="U447" s="368"/>
      <c r="V447" s="368"/>
      <c r="W447" s="368"/>
      <c r="X447" s="368"/>
      <c r="Y447" s="368"/>
      <c r="Z447" s="368"/>
    </row>
    <row r="448" spans="1:26" ht="18" customHeight="1" x14ac:dyDescent="0.25">
      <c r="A448" s="368"/>
      <c r="B448" s="368"/>
      <c r="C448" s="368"/>
      <c r="D448" s="368"/>
      <c r="E448" s="368"/>
      <c r="F448" s="368"/>
      <c r="G448" s="368"/>
      <c r="H448" s="368"/>
      <c r="I448" s="368"/>
      <c r="J448" s="368"/>
      <c r="K448" s="368"/>
      <c r="L448" s="368"/>
      <c r="M448" s="368"/>
      <c r="N448" s="368"/>
      <c r="O448" s="368"/>
      <c r="P448" s="368"/>
      <c r="Q448" s="368"/>
      <c r="R448" s="368"/>
      <c r="S448" s="368"/>
      <c r="T448" s="368"/>
      <c r="U448" s="368"/>
      <c r="V448" s="368"/>
      <c r="W448" s="368"/>
      <c r="X448" s="368"/>
      <c r="Y448" s="368"/>
      <c r="Z448" s="368"/>
    </row>
    <row r="449" spans="1:26" ht="18" customHeight="1" x14ac:dyDescent="0.25">
      <c r="A449" s="368"/>
      <c r="B449" s="368"/>
      <c r="C449" s="368"/>
      <c r="D449" s="368"/>
      <c r="E449" s="368"/>
      <c r="F449" s="368"/>
      <c r="G449" s="368"/>
      <c r="H449" s="368"/>
      <c r="I449" s="368"/>
      <c r="J449" s="368"/>
      <c r="K449" s="368"/>
      <c r="L449" s="368"/>
      <c r="M449" s="368"/>
      <c r="N449" s="368"/>
      <c r="O449" s="368"/>
      <c r="P449" s="368"/>
      <c r="Q449" s="368"/>
      <c r="R449" s="368"/>
      <c r="S449" s="368"/>
      <c r="T449" s="368"/>
      <c r="U449" s="368"/>
      <c r="V449" s="368"/>
      <c r="W449" s="368"/>
      <c r="X449" s="368"/>
      <c r="Y449" s="368"/>
      <c r="Z449" s="368"/>
    </row>
    <row r="450" spans="1:26" ht="18" customHeight="1" x14ac:dyDescent="0.25">
      <c r="A450" s="368"/>
      <c r="B450" s="368"/>
      <c r="C450" s="368"/>
      <c r="D450" s="368"/>
      <c r="E450" s="368"/>
      <c r="F450" s="368"/>
      <c r="G450" s="368"/>
      <c r="H450" s="368"/>
      <c r="I450" s="368"/>
      <c r="J450" s="368"/>
      <c r="K450" s="368"/>
      <c r="L450" s="368"/>
      <c r="M450" s="368"/>
      <c r="N450" s="368"/>
      <c r="O450" s="368"/>
      <c r="P450" s="368"/>
      <c r="Q450" s="368"/>
      <c r="R450" s="368"/>
      <c r="S450" s="368"/>
      <c r="T450" s="368"/>
      <c r="U450" s="368"/>
      <c r="V450" s="368"/>
      <c r="W450" s="368"/>
      <c r="X450" s="368"/>
      <c r="Y450" s="368"/>
      <c r="Z450" s="368"/>
    </row>
    <row r="451" spans="1:26" ht="18" customHeight="1" x14ac:dyDescent="0.25">
      <c r="A451" s="368"/>
      <c r="B451" s="368"/>
      <c r="C451" s="368"/>
      <c r="D451" s="368"/>
      <c r="E451" s="368"/>
      <c r="F451" s="368"/>
      <c r="G451" s="368"/>
      <c r="H451" s="368"/>
      <c r="I451" s="368"/>
      <c r="J451" s="368"/>
      <c r="K451" s="368"/>
      <c r="L451" s="368"/>
      <c r="M451" s="368"/>
      <c r="N451" s="368"/>
      <c r="O451" s="368"/>
      <c r="P451" s="368"/>
      <c r="Q451" s="368"/>
      <c r="R451" s="368"/>
      <c r="S451" s="368"/>
      <c r="T451" s="368"/>
      <c r="U451" s="368"/>
      <c r="V451" s="368"/>
      <c r="W451" s="368"/>
      <c r="X451" s="368"/>
      <c r="Y451" s="368"/>
      <c r="Z451" s="368"/>
    </row>
    <row r="452" spans="1:26" ht="18" customHeight="1" x14ac:dyDescent="0.25">
      <c r="A452" s="368"/>
      <c r="B452" s="368"/>
      <c r="C452" s="368"/>
      <c r="D452" s="368"/>
      <c r="E452" s="368"/>
      <c r="F452" s="368"/>
      <c r="G452" s="368"/>
      <c r="H452" s="368"/>
      <c r="I452" s="368"/>
      <c r="J452" s="368"/>
      <c r="K452" s="368"/>
      <c r="L452" s="368"/>
      <c r="M452" s="368"/>
      <c r="N452" s="368"/>
      <c r="O452" s="368"/>
      <c r="P452" s="368"/>
      <c r="Q452" s="368"/>
      <c r="R452" s="368"/>
      <c r="S452" s="368"/>
      <c r="T452" s="368"/>
      <c r="U452" s="368"/>
      <c r="V452" s="368"/>
      <c r="W452" s="368"/>
      <c r="X452" s="368"/>
      <c r="Y452" s="368"/>
      <c r="Z452" s="368"/>
    </row>
    <row r="453" spans="1:26" ht="18" customHeight="1" x14ac:dyDescent="0.25">
      <c r="A453" s="368"/>
      <c r="B453" s="368"/>
      <c r="C453" s="368"/>
      <c r="D453" s="368"/>
      <c r="E453" s="368"/>
      <c r="F453" s="368"/>
      <c r="G453" s="368"/>
      <c r="H453" s="368"/>
      <c r="I453" s="368"/>
      <c r="J453" s="368"/>
      <c r="K453" s="368"/>
      <c r="L453" s="368"/>
      <c r="M453" s="368"/>
      <c r="N453" s="368"/>
      <c r="O453" s="368"/>
      <c r="P453" s="368"/>
      <c r="Q453" s="368"/>
      <c r="R453" s="368"/>
      <c r="S453" s="368"/>
      <c r="T453" s="368"/>
      <c r="U453" s="368"/>
      <c r="V453" s="368"/>
      <c r="W453" s="368"/>
      <c r="X453" s="368"/>
      <c r="Y453" s="368"/>
      <c r="Z453" s="368"/>
    </row>
    <row r="454" spans="1:26" ht="18" customHeight="1" x14ac:dyDescent="0.25">
      <c r="A454" s="368"/>
      <c r="B454" s="368"/>
      <c r="C454" s="368"/>
      <c r="D454" s="368"/>
      <c r="E454" s="368"/>
      <c r="F454" s="368"/>
      <c r="G454" s="368"/>
      <c r="H454" s="368"/>
      <c r="I454" s="368"/>
      <c r="J454" s="368"/>
      <c r="K454" s="368"/>
      <c r="L454" s="368"/>
      <c r="M454" s="368"/>
      <c r="N454" s="368"/>
      <c r="O454" s="368"/>
      <c r="P454" s="368"/>
      <c r="Q454" s="368"/>
      <c r="R454" s="368"/>
      <c r="S454" s="368"/>
      <c r="T454" s="368"/>
      <c r="U454" s="368"/>
      <c r="V454" s="368"/>
      <c r="W454" s="368"/>
      <c r="X454" s="368"/>
      <c r="Y454" s="368"/>
      <c r="Z454" s="368"/>
    </row>
    <row r="455" spans="1:26" ht="18" customHeight="1" x14ac:dyDescent="0.25">
      <c r="A455" s="368"/>
      <c r="B455" s="368"/>
      <c r="C455" s="368"/>
      <c r="D455" s="368"/>
      <c r="E455" s="368"/>
      <c r="F455" s="368"/>
      <c r="G455" s="368"/>
      <c r="H455" s="368"/>
      <c r="I455" s="368"/>
      <c r="J455" s="368"/>
      <c r="K455" s="368"/>
      <c r="L455" s="368"/>
      <c r="M455" s="368"/>
      <c r="N455" s="368"/>
      <c r="O455" s="368"/>
      <c r="P455" s="368"/>
      <c r="Q455" s="368"/>
      <c r="R455" s="368"/>
      <c r="S455" s="368"/>
      <c r="T455" s="368"/>
      <c r="U455" s="368"/>
      <c r="V455" s="368"/>
      <c r="W455" s="368"/>
      <c r="X455" s="368"/>
      <c r="Y455" s="368"/>
      <c r="Z455" s="368"/>
    </row>
    <row r="456" spans="1:26" ht="18" customHeight="1" x14ac:dyDescent="0.25">
      <c r="A456" s="368"/>
      <c r="B456" s="368"/>
      <c r="C456" s="368"/>
      <c r="D456" s="368"/>
      <c r="E456" s="368"/>
      <c r="F456" s="368"/>
      <c r="G456" s="368"/>
      <c r="H456" s="368"/>
      <c r="I456" s="368"/>
      <c r="J456" s="368"/>
      <c r="K456" s="368"/>
      <c r="L456" s="368"/>
      <c r="M456" s="368"/>
      <c r="N456" s="368"/>
      <c r="O456" s="368"/>
      <c r="P456" s="368"/>
      <c r="Q456" s="368"/>
      <c r="R456" s="368"/>
      <c r="S456" s="368"/>
      <c r="T456" s="368"/>
      <c r="U456" s="368"/>
      <c r="V456" s="368"/>
      <c r="W456" s="368"/>
      <c r="X456" s="368"/>
      <c r="Y456" s="368"/>
      <c r="Z456" s="368"/>
    </row>
    <row r="457" spans="1:26" ht="18" customHeight="1" x14ac:dyDescent="0.25">
      <c r="A457" s="368"/>
      <c r="B457" s="368"/>
      <c r="C457" s="368"/>
      <c r="D457" s="368"/>
      <c r="E457" s="368"/>
      <c r="F457" s="368"/>
      <c r="G457" s="368"/>
      <c r="H457" s="368"/>
      <c r="I457" s="368"/>
      <c r="J457" s="368"/>
      <c r="K457" s="368"/>
      <c r="L457" s="368"/>
      <c r="M457" s="368"/>
      <c r="N457" s="368"/>
      <c r="O457" s="368"/>
      <c r="P457" s="368"/>
      <c r="Q457" s="368"/>
      <c r="R457" s="368"/>
      <c r="S457" s="368"/>
      <c r="T457" s="368"/>
      <c r="U457" s="368"/>
      <c r="V457" s="368"/>
      <c r="W457" s="368"/>
      <c r="X457" s="368"/>
      <c r="Y457" s="368"/>
      <c r="Z457" s="368"/>
    </row>
    <row r="458" spans="1:26" ht="18" customHeight="1" x14ac:dyDescent="0.25">
      <c r="A458" s="368"/>
      <c r="B458" s="368"/>
      <c r="C458" s="368"/>
      <c r="D458" s="368"/>
      <c r="E458" s="368"/>
      <c r="F458" s="368"/>
      <c r="G458" s="368"/>
      <c r="H458" s="368"/>
      <c r="I458" s="368"/>
      <c r="J458" s="368"/>
      <c r="K458" s="368"/>
      <c r="L458" s="368"/>
      <c r="M458" s="368"/>
      <c r="N458" s="368"/>
      <c r="O458" s="368"/>
      <c r="P458" s="368"/>
      <c r="Q458" s="368"/>
      <c r="R458" s="368"/>
      <c r="S458" s="368"/>
      <c r="T458" s="368"/>
      <c r="U458" s="368"/>
      <c r="V458" s="368"/>
      <c r="W458" s="368"/>
      <c r="X458" s="368"/>
      <c r="Y458" s="368"/>
      <c r="Z458" s="368"/>
    </row>
    <row r="459" spans="1:26" ht="18" customHeight="1" x14ac:dyDescent="0.25">
      <c r="A459" s="368"/>
      <c r="B459" s="368"/>
      <c r="C459" s="368"/>
      <c r="D459" s="368"/>
      <c r="E459" s="368"/>
      <c r="F459" s="368"/>
      <c r="G459" s="368"/>
      <c r="H459" s="368"/>
      <c r="I459" s="368"/>
      <c r="J459" s="368"/>
      <c r="K459" s="368"/>
      <c r="L459" s="368"/>
      <c r="M459" s="368"/>
      <c r="N459" s="368"/>
      <c r="O459" s="368"/>
      <c r="P459" s="368"/>
      <c r="Q459" s="368"/>
      <c r="R459" s="368"/>
      <c r="S459" s="368"/>
      <c r="T459" s="368"/>
      <c r="U459" s="368"/>
      <c r="V459" s="368"/>
      <c r="W459" s="368"/>
      <c r="X459" s="368"/>
      <c r="Y459" s="368"/>
      <c r="Z459" s="368"/>
    </row>
    <row r="460" spans="1:26" ht="18" customHeight="1" x14ac:dyDescent="0.25">
      <c r="A460" s="368"/>
      <c r="B460" s="368"/>
      <c r="C460" s="368"/>
      <c r="D460" s="368"/>
      <c r="E460" s="368"/>
      <c r="F460" s="368"/>
      <c r="G460" s="368"/>
      <c r="H460" s="368"/>
      <c r="I460" s="368"/>
      <c r="J460" s="368"/>
      <c r="K460" s="368"/>
      <c r="L460" s="368"/>
      <c r="M460" s="368"/>
      <c r="N460" s="368"/>
      <c r="O460" s="368"/>
      <c r="P460" s="368"/>
      <c r="Q460" s="368"/>
      <c r="R460" s="368"/>
      <c r="S460" s="368"/>
      <c r="T460" s="368"/>
      <c r="U460" s="368"/>
      <c r="V460" s="368"/>
      <c r="W460" s="368"/>
      <c r="X460" s="368"/>
      <c r="Y460" s="368"/>
      <c r="Z460" s="368"/>
    </row>
    <row r="461" spans="1:26" ht="18" customHeight="1" x14ac:dyDescent="0.25">
      <c r="A461" s="368"/>
      <c r="B461" s="368"/>
      <c r="C461" s="368"/>
      <c r="D461" s="368"/>
      <c r="E461" s="368"/>
      <c r="F461" s="368"/>
      <c r="G461" s="368"/>
      <c r="H461" s="368"/>
      <c r="I461" s="368"/>
      <c r="J461" s="368"/>
      <c r="K461" s="368"/>
      <c r="L461" s="368"/>
      <c r="M461" s="368"/>
      <c r="N461" s="368"/>
      <c r="O461" s="368"/>
      <c r="P461" s="368"/>
      <c r="Q461" s="368"/>
      <c r="R461" s="368"/>
      <c r="S461" s="368"/>
      <c r="T461" s="368"/>
      <c r="U461" s="368"/>
      <c r="V461" s="368"/>
      <c r="W461" s="368"/>
      <c r="X461" s="368"/>
      <c r="Y461" s="368"/>
      <c r="Z461" s="368"/>
    </row>
    <row r="462" spans="1:26" ht="18" customHeight="1" x14ac:dyDescent="0.25">
      <c r="A462" s="368"/>
      <c r="B462" s="368"/>
      <c r="C462" s="368"/>
      <c r="D462" s="368"/>
      <c r="E462" s="368"/>
      <c r="F462" s="368"/>
      <c r="G462" s="368"/>
      <c r="H462" s="368"/>
      <c r="I462" s="368"/>
      <c r="J462" s="368"/>
      <c r="K462" s="368"/>
      <c r="L462" s="368"/>
      <c r="M462" s="368"/>
      <c r="N462" s="368"/>
      <c r="O462" s="368"/>
      <c r="P462" s="368"/>
      <c r="Q462" s="368"/>
      <c r="R462" s="368"/>
      <c r="S462" s="368"/>
      <c r="T462" s="368"/>
      <c r="U462" s="368"/>
      <c r="V462" s="368"/>
      <c r="W462" s="368"/>
      <c r="X462" s="368"/>
      <c r="Y462" s="368"/>
      <c r="Z462" s="368"/>
    </row>
    <row r="463" spans="1:26" ht="18" customHeight="1" x14ac:dyDescent="0.25">
      <c r="A463" s="368"/>
      <c r="B463" s="368"/>
      <c r="C463" s="368"/>
      <c r="D463" s="368"/>
      <c r="E463" s="368"/>
      <c r="F463" s="368"/>
      <c r="G463" s="368"/>
      <c r="H463" s="368"/>
      <c r="I463" s="368"/>
      <c r="J463" s="368"/>
      <c r="K463" s="368"/>
      <c r="L463" s="368"/>
      <c r="M463" s="368"/>
      <c r="N463" s="368"/>
      <c r="O463" s="368"/>
      <c r="P463" s="368"/>
      <c r="Q463" s="368"/>
      <c r="R463" s="368"/>
      <c r="S463" s="368"/>
      <c r="T463" s="368"/>
      <c r="U463" s="368"/>
      <c r="V463" s="368"/>
      <c r="W463" s="368"/>
      <c r="X463" s="368"/>
      <c r="Y463" s="368"/>
      <c r="Z463" s="368"/>
    </row>
    <row r="464" spans="1:26" ht="18" customHeight="1" x14ac:dyDescent="0.25">
      <c r="A464" s="368"/>
      <c r="B464" s="368"/>
      <c r="C464" s="368"/>
      <c r="D464" s="368"/>
      <c r="E464" s="368"/>
      <c r="F464" s="368"/>
      <c r="G464" s="368"/>
      <c r="H464" s="368"/>
      <c r="I464" s="368"/>
      <c r="J464" s="368"/>
      <c r="K464" s="368"/>
      <c r="L464" s="368"/>
      <c r="M464" s="368"/>
      <c r="N464" s="368"/>
      <c r="O464" s="368"/>
      <c r="P464" s="368"/>
      <c r="Q464" s="368"/>
      <c r="R464" s="368"/>
      <c r="S464" s="368"/>
      <c r="T464" s="368"/>
      <c r="U464" s="368"/>
      <c r="V464" s="368"/>
      <c r="W464" s="368"/>
      <c r="X464" s="368"/>
      <c r="Y464" s="368"/>
      <c r="Z464" s="368"/>
    </row>
    <row r="465" spans="1:26" ht="18" customHeight="1" x14ac:dyDescent="0.25">
      <c r="A465" s="368"/>
      <c r="B465" s="368"/>
      <c r="C465" s="368"/>
      <c r="D465" s="368"/>
      <c r="E465" s="368"/>
      <c r="F465" s="368"/>
      <c r="G465" s="368"/>
      <c r="H465" s="368"/>
      <c r="I465" s="368"/>
      <c r="J465" s="368"/>
      <c r="K465" s="368"/>
      <c r="L465" s="368"/>
      <c r="M465" s="368"/>
      <c r="N465" s="368"/>
      <c r="O465" s="368"/>
      <c r="P465" s="368"/>
      <c r="Q465" s="368"/>
      <c r="R465" s="368"/>
      <c r="S465" s="368"/>
      <c r="T465" s="368"/>
      <c r="U465" s="368"/>
      <c r="V465" s="368"/>
      <c r="W465" s="368"/>
      <c r="X465" s="368"/>
      <c r="Y465" s="368"/>
      <c r="Z465" s="368"/>
    </row>
    <row r="466" spans="1:26" ht="18" customHeight="1" x14ac:dyDescent="0.25">
      <c r="A466" s="368"/>
      <c r="B466" s="368"/>
      <c r="C466" s="368"/>
      <c r="D466" s="368"/>
      <c r="E466" s="368"/>
      <c r="F466" s="368"/>
      <c r="G466" s="368"/>
      <c r="H466" s="368"/>
      <c r="I466" s="368"/>
      <c r="J466" s="368"/>
      <c r="K466" s="368"/>
      <c r="L466" s="368"/>
      <c r="M466" s="368"/>
      <c r="N466" s="368"/>
      <c r="O466" s="368"/>
      <c r="P466" s="368"/>
      <c r="Q466" s="368"/>
      <c r="R466" s="368"/>
      <c r="S466" s="368"/>
      <c r="T466" s="368"/>
      <c r="U466" s="368"/>
      <c r="V466" s="368"/>
      <c r="W466" s="368"/>
      <c r="X466" s="368"/>
      <c r="Y466" s="368"/>
      <c r="Z466" s="368"/>
    </row>
    <row r="467" spans="1:26" ht="18" customHeight="1" x14ac:dyDescent="0.25">
      <c r="A467" s="368"/>
      <c r="B467" s="368"/>
      <c r="C467" s="368"/>
      <c r="D467" s="368"/>
      <c r="E467" s="368"/>
      <c r="F467" s="368"/>
      <c r="G467" s="368"/>
      <c r="H467" s="368"/>
      <c r="I467" s="368"/>
      <c r="J467" s="368"/>
      <c r="K467" s="368"/>
      <c r="L467" s="368"/>
      <c r="M467" s="368"/>
      <c r="N467" s="368"/>
      <c r="O467" s="368"/>
      <c r="P467" s="368"/>
      <c r="Q467" s="368"/>
      <c r="R467" s="368"/>
      <c r="S467" s="368"/>
      <c r="T467" s="368"/>
      <c r="U467" s="368"/>
      <c r="V467" s="368"/>
      <c r="W467" s="368"/>
      <c r="X467" s="368"/>
      <c r="Y467" s="368"/>
      <c r="Z467" s="368"/>
    </row>
    <row r="468" spans="1:26" ht="18" customHeight="1" x14ac:dyDescent="0.25">
      <c r="A468" s="368"/>
      <c r="B468" s="368"/>
      <c r="C468" s="368"/>
      <c r="D468" s="368"/>
      <c r="E468" s="368"/>
      <c r="F468" s="368"/>
      <c r="G468" s="368"/>
      <c r="H468" s="368"/>
      <c r="I468" s="368"/>
      <c r="J468" s="368"/>
      <c r="K468" s="368"/>
      <c r="L468" s="368"/>
      <c r="M468" s="368"/>
      <c r="N468" s="368"/>
      <c r="O468" s="368"/>
      <c r="P468" s="368"/>
      <c r="Q468" s="368"/>
      <c r="R468" s="368"/>
      <c r="S468" s="368"/>
      <c r="T468" s="368"/>
      <c r="U468" s="368"/>
      <c r="V468" s="368"/>
      <c r="W468" s="368"/>
      <c r="X468" s="368"/>
      <c r="Y468" s="368"/>
      <c r="Z468" s="368"/>
    </row>
    <row r="469" spans="1:26" ht="18" customHeight="1" x14ac:dyDescent="0.25">
      <c r="A469" s="368"/>
      <c r="B469" s="368"/>
      <c r="C469" s="368"/>
      <c r="D469" s="368"/>
      <c r="E469" s="368"/>
      <c r="F469" s="368"/>
      <c r="G469" s="368"/>
      <c r="H469" s="368"/>
      <c r="I469" s="368"/>
      <c r="J469" s="368"/>
      <c r="K469" s="368"/>
      <c r="L469" s="368"/>
      <c r="M469" s="368"/>
      <c r="N469" s="368"/>
      <c r="O469" s="368"/>
      <c r="P469" s="368"/>
      <c r="Q469" s="368"/>
      <c r="R469" s="368"/>
      <c r="S469" s="368"/>
      <c r="T469" s="368"/>
      <c r="U469" s="368"/>
      <c r="V469" s="368"/>
      <c r="W469" s="368"/>
      <c r="X469" s="368"/>
      <c r="Y469" s="368"/>
      <c r="Z469" s="368"/>
    </row>
    <row r="470" spans="1:26" ht="18" customHeight="1" x14ac:dyDescent="0.25">
      <c r="A470" s="368"/>
      <c r="B470" s="368"/>
      <c r="C470" s="368"/>
      <c r="D470" s="368"/>
      <c r="E470" s="368"/>
      <c r="F470" s="368"/>
      <c r="G470" s="368"/>
      <c r="H470" s="368"/>
      <c r="I470" s="368"/>
      <c r="J470" s="368"/>
      <c r="K470" s="368"/>
      <c r="L470" s="368"/>
      <c r="M470" s="368"/>
      <c r="N470" s="368"/>
      <c r="O470" s="368"/>
      <c r="P470" s="368"/>
      <c r="Q470" s="368"/>
      <c r="R470" s="368"/>
      <c r="S470" s="368"/>
      <c r="T470" s="368"/>
      <c r="U470" s="368"/>
      <c r="V470" s="368"/>
      <c r="W470" s="368"/>
      <c r="X470" s="368"/>
      <c r="Y470" s="368"/>
      <c r="Z470" s="368"/>
    </row>
    <row r="471" spans="1:26" ht="18" customHeight="1" x14ac:dyDescent="0.25">
      <c r="A471" s="368"/>
      <c r="B471" s="368"/>
      <c r="C471" s="368"/>
      <c r="D471" s="368"/>
      <c r="E471" s="368"/>
      <c r="F471" s="368"/>
      <c r="G471" s="368"/>
      <c r="H471" s="368"/>
      <c r="I471" s="368"/>
      <c r="J471" s="368"/>
      <c r="K471" s="368"/>
      <c r="L471" s="368"/>
      <c r="M471" s="368"/>
      <c r="N471" s="368"/>
      <c r="O471" s="368"/>
      <c r="P471" s="368"/>
      <c r="Q471" s="368"/>
      <c r="R471" s="368"/>
      <c r="S471" s="368"/>
      <c r="T471" s="368"/>
      <c r="U471" s="368"/>
      <c r="V471" s="368"/>
      <c r="W471" s="368"/>
      <c r="X471" s="368"/>
      <c r="Y471" s="368"/>
      <c r="Z471" s="368"/>
    </row>
    <row r="472" spans="1:26" ht="18" customHeight="1" x14ac:dyDescent="0.25">
      <c r="A472" s="368"/>
      <c r="B472" s="368"/>
      <c r="C472" s="368"/>
      <c r="D472" s="368"/>
      <c r="E472" s="368"/>
      <c r="F472" s="368"/>
      <c r="G472" s="368"/>
      <c r="H472" s="368"/>
      <c r="I472" s="368"/>
      <c r="J472" s="368"/>
      <c r="K472" s="368"/>
      <c r="L472" s="368"/>
      <c r="M472" s="368"/>
      <c r="N472" s="368"/>
      <c r="O472" s="368"/>
      <c r="P472" s="368"/>
      <c r="Q472" s="368"/>
      <c r="R472" s="368"/>
      <c r="S472" s="368"/>
      <c r="T472" s="368"/>
      <c r="U472" s="368"/>
      <c r="V472" s="368"/>
      <c r="W472" s="368"/>
      <c r="X472" s="368"/>
      <c r="Y472" s="368"/>
      <c r="Z472" s="368"/>
    </row>
    <row r="473" spans="1:26" ht="18" customHeight="1" x14ac:dyDescent="0.25">
      <c r="A473" s="368"/>
      <c r="B473" s="368"/>
      <c r="C473" s="368"/>
      <c r="D473" s="368"/>
      <c r="E473" s="368"/>
      <c r="F473" s="368"/>
      <c r="G473" s="368"/>
      <c r="H473" s="368"/>
      <c r="I473" s="368"/>
      <c r="J473" s="368"/>
      <c r="K473" s="368"/>
      <c r="L473" s="368"/>
      <c r="M473" s="368"/>
      <c r="N473" s="368"/>
      <c r="O473" s="368"/>
      <c r="P473" s="368"/>
      <c r="Q473" s="368"/>
      <c r="R473" s="368"/>
      <c r="S473" s="368"/>
      <c r="T473" s="368"/>
      <c r="U473" s="368"/>
      <c r="V473" s="368"/>
      <c r="W473" s="368"/>
      <c r="X473" s="368"/>
      <c r="Y473" s="368"/>
      <c r="Z473" s="368"/>
    </row>
    <row r="474" spans="1:26" ht="18" customHeight="1" x14ac:dyDescent="0.25">
      <c r="A474" s="368"/>
      <c r="B474" s="368"/>
      <c r="C474" s="368"/>
      <c r="D474" s="368"/>
      <c r="E474" s="368"/>
      <c r="F474" s="368"/>
      <c r="G474" s="368"/>
      <c r="H474" s="368"/>
      <c r="I474" s="368"/>
      <c r="J474" s="368"/>
      <c r="K474" s="368"/>
      <c r="L474" s="368"/>
      <c r="M474" s="368"/>
      <c r="N474" s="368"/>
      <c r="O474" s="368"/>
      <c r="P474" s="368"/>
      <c r="Q474" s="368"/>
      <c r="R474" s="368"/>
      <c r="S474" s="368"/>
      <c r="T474" s="368"/>
      <c r="U474" s="368"/>
      <c r="V474" s="368"/>
      <c r="W474" s="368"/>
      <c r="X474" s="368"/>
      <c r="Y474" s="368"/>
      <c r="Z474" s="368"/>
    </row>
    <row r="475" spans="1:26" ht="18" customHeight="1" x14ac:dyDescent="0.25">
      <c r="A475" s="368"/>
      <c r="B475" s="368"/>
      <c r="C475" s="368"/>
      <c r="D475" s="368"/>
      <c r="E475" s="368"/>
      <c r="F475" s="368"/>
      <c r="G475" s="368"/>
      <c r="H475" s="368"/>
      <c r="I475" s="368"/>
      <c r="J475" s="368"/>
      <c r="K475" s="368"/>
      <c r="L475" s="368"/>
      <c r="M475" s="368"/>
      <c r="N475" s="368"/>
      <c r="O475" s="368"/>
      <c r="P475" s="368"/>
      <c r="Q475" s="368"/>
      <c r="R475" s="368"/>
      <c r="S475" s="368"/>
      <c r="T475" s="368"/>
      <c r="U475" s="368"/>
      <c r="V475" s="368"/>
      <c r="W475" s="368"/>
      <c r="X475" s="368"/>
      <c r="Y475" s="368"/>
      <c r="Z475" s="368"/>
    </row>
    <row r="476" spans="1:26" ht="18" customHeight="1" x14ac:dyDescent="0.25">
      <c r="A476" s="368"/>
      <c r="B476" s="368"/>
      <c r="C476" s="368"/>
      <c r="D476" s="368"/>
      <c r="E476" s="368"/>
      <c r="F476" s="368"/>
      <c r="G476" s="368"/>
      <c r="H476" s="368"/>
      <c r="I476" s="368"/>
      <c r="J476" s="368"/>
      <c r="K476" s="368"/>
      <c r="L476" s="368"/>
      <c r="M476" s="368"/>
      <c r="N476" s="368"/>
      <c r="O476" s="368"/>
      <c r="P476" s="368"/>
      <c r="Q476" s="368"/>
      <c r="R476" s="368"/>
      <c r="S476" s="368"/>
      <c r="T476" s="368"/>
      <c r="U476" s="368"/>
      <c r="V476" s="368"/>
      <c r="W476" s="368"/>
      <c r="X476" s="368"/>
      <c r="Y476" s="368"/>
      <c r="Z476" s="368"/>
    </row>
    <row r="477" spans="1:26" ht="18" customHeight="1" x14ac:dyDescent="0.25">
      <c r="A477" s="368"/>
      <c r="B477" s="368"/>
      <c r="C477" s="368"/>
      <c r="D477" s="368"/>
      <c r="E477" s="368"/>
      <c r="F477" s="368"/>
      <c r="G477" s="368"/>
      <c r="H477" s="368"/>
      <c r="I477" s="368"/>
      <c r="J477" s="368"/>
      <c r="K477" s="368"/>
      <c r="L477" s="368"/>
      <c r="M477" s="368"/>
      <c r="N477" s="368"/>
      <c r="O477" s="368"/>
      <c r="P477" s="368"/>
      <c r="Q477" s="368"/>
      <c r="R477" s="368"/>
      <c r="S477" s="368"/>
      <c r="T477" s="368"/>
      <c r="U477" s="368"/>
      <c r="V477" s="368"/>
      <c r="W477" s="368"/>
      <c r="X477" s="368"/>
      <c r="Y477" s="368"/>
      <c r="Z477" s="368"/>
    </row>
    <row r="478" spans="1:26" ht="18" customHeight="1" x14ac:dyDescent="0.25">
      <c r="A478" s="368"/>
      <c r="B478" s="368"/>
      <c r="C478" s="368"/>
      <c r="D478" s="368"/>
      <c r="E478" s="368"/>
      <c r="F478" s="368"/>
      <c r="G478" s="368"/>
      <c r="H478" s="368"/>
      <c r="I478" s="368"/>
      <c r="J478" s="368"/>
      <c r="K478" s="368"/>
      <c r="L478" s="368"/>
      <c r="M478" s="368"/>
      <c r="N478" s="368"/>
      <c r="O478" s="368"/>
      <c r="P478" s="368"/>
      <c r="Q478" s="368"/>
      <c r="R478" s="368"/>
      <c r="S478" s="368"/>
      <c r="T478" s="368"/>
      <c r="U478" s="368"/>
      <c r="V478" s="368"/>
      <c r="W478" s="368"/>
      <c r="X478" s="368"/>
      <c r="Y478" s="368"/>
      <c r="Z478" s="368"/>
    </row>
    <row r="479" spans="1:26" ht="18" customHeight="1" x14ac:dyDescent="0.25">
      <c r="A479" s="368"/>
      <c r="B479" s="368"/>
      <c r="C479" s="368"/>
      <c r="D479" s="368"/>
      <c r="E479" s="368"/>
      <c r="F479" s="368"/>
      <c r="G479" s="368"/>
      <c r="H479" s="368"/>
      <c r="I479" s="368"/>
      <c r="J479" s="368"/>
      <c r="K479" s="368"/>
      <c r="L479" s="368"/>
      <c r="M479" s="368"/>
      <c r="N479" s="368"/>
      <c r="O479" s="368"/>
      <c r="P479" s="368"/>
      <c r="Q479" s="368"/>
      <c r="R479" s="368"/>
      <c r="S479" s="368"/>
      <c r="T479" s="368"/>
      <c r="U479" s="368"/>
      <c r="V479" s="368"/>
      <c r="W479" s="368"/>
      <c r="X479" s="368"/>
      <c r="Y479" s="368"/>
      <c r="Z479" s="368"/>
    </row>
    <row r="480" spans="1:26" ht="18" customHeight="1" x14ac:dyDescent="0.25">
      <c r="A480" s="368"/>
      <c r="B480" s="368"/>
      <c r="C480" s="368"/>
      <c r="D480" s="368"/>
      <c r="E480" s="368"/>
      <c r="F480" s="368"/>
      <c r="G480" s="368"/>
      <c r="H480" s="368"/>
      <c r="I480" s="368"/>
      <c r="J480" s="368"/>
      <c r="K480" s="368"/>
      <c r="L480" s="368"/>
      <c r="M480" s="368"/>
      <c r="N480" s="368"/>
      <c r="O480" s="368"/>
      <c r="P480" s="368"/>
      <c r="Q480" s="368"/>
      <c r="R480" s="368"/>
      <c r="S480" s="368"/>
      <c r="T480" s="368"/>
      <c r="U480" s="368"/>
      <c r="V480" s="368"/>
      <c r="W480" s="368"/>
      <c r="X480" s="368"/>
      <c r="Y480" s="368"/>
      <c r="Z480" s="368"/>
    </row>
    <row r="481" spans="1:26" ht="18" customHeight="1" x14ac:dyDescent="0.25">
      <c r="A481" s="368"/>
      <c r="B481" s="368"/>
      <c r="C481" s="368"/>
      <c r="D481" s="368"/>
      <c r="E481" s="368"/>
      <c r="F481" s="368"/>
      <c r="G481" s="368"/>
      <c r="H481" s="368"/>
      <c r="I481" s="368"/>
      <c r="J481" s="368"/>
      <c r="K481" s="368"/>
      <c r="L481" s="368"/>
      <c r="M481" s="368"/>
      <c r="N481" s="368"/>
      <c r="O481" s="368"/>
      <c r="P481" s="368"/>
      <c r="Q481" s="368"/>
      <c r="R481" s="368"/>
      <c r="S481" s="368"/>
      <c r="T481" s="368"/>
      <c r="U481" s="368"/>
      <c r="V481" s="368"/>
      <c r="W481" s="368"/>
      <c r="X481" s="368"/>
      <c r="Y481" s="368"/>
      <c r="Z481" s="368"/>
    </row>
    <row r="482" spans="1:26" ht="18" customHeight="1" x14ac:dyDescent="0.25">
      <c r="A482" s="368"/>
      <c r="B482" s="368"/>
      <c r="C482" s="368"/>
      <c r="D482" s="368"/>
      <c r="E482" s="368"/>
      <c r="F482" s="368"/>
      <c r="G482" s="368"/>
      <c r="H482" s="368"/>
      <c r="I482" s="368"/>
      <c r="J482" s="368"/>
      <c r="K482" s="368"/>
      <c r="L482" s="368"/>
      <c r="M482" s="368"/>
      <c r="N482" s="368"/>
      <c r="O482" s="368"/>
      <c r="P482" s="368"/>
      <c r="Q482" s="368"/>
      <c r="R482" s="368"/>
      <c r="S482" s="368"/>
      <c r="T482" s="368"/>
      <c r="U482" s="368"/>
      <c r="V482" s="368"/>
      <c r="W482" s="368"/>
      <c r="X482" s="368"/>
      <c r="Y482" s="368"/>
      <c r="Z482" s="368"/>
    </row>
    <row r="483" spans="1:26" ht="18" customHeight="1" x14ac:dyDescent="0.25">
      <c r="A483" s="368"/>
      <c r="B483" s="368"/>
      <c r="C483" s="368"/>
      <c r="D483" s="368"/>
      <c r="E483" s="368"/>
      <c r="F483" s="368"/>
      <c r="G483" s="368"/>
      <c r="H483" s="368"/>
      <c r="I483" s="368"/>
      <c r="J483" s="368"/>
      <c r="K483" s="368"/>
      <c r="L483" s="368"/>
      <c r="M483" s="368"/>
      <c r="N483" s="368"/>
      <c r="O483" s="368"/>
      <c r="P483" s="368"/>
      <c r="Q483" s="368"/>
      <c r="R483" s="368"/>
      <c r="S483" s="368"/>
      <c r="T483" s="368"/>
      <c r="U483" s="368"/>
      <c r="V483" s="368"/>
      <c r="W483" s="368"/>
      <c r="X483" s="368"/>
      <c r="Y483" s="368"/>
      <c r="Z483" s="368"/>
    </row>
    <row r="484" spans="1:26" ht="18" customHeight="1" x14ac:dyDescent="0.25">
      <c r="A484" s="368"/>
      <c r="B484" s="368"/>
      <c r="C484" s="368"/>
      <c r="D484" s="368"/>
      <c r="E484" s="368"/>
      <c r="F484" s="368"/>
      <c r="G484" s="368"/>
      <c r="H484" s="368"/>
      <c r="I484" s="368"/>
      <c r="J484" s="368"/>
      <c r="K484" s="368"/>
      <c r="L484" s="368"/>
      <c r="M484" s="368"/>
      <c r="N484" s="368"/>
      <c r="O484" s="368"/>
      <c r="P484" s="368"/>
      <c r="Q484" s="368"/>
      <c r="R484" s="368"/>
      <c r="S484" s="368"/>
      <c r="T484" s="368"/>
      <c r="U484" s="368"/>
      <c r="V484" s="368"/>
      <c r="W484" s="368"/>
      <c r="X484" s="368"/>
      <c r="Y484" s="368"/>
      <c r="Z484" s="368"/>
    </row>
    <row r="485" spans="1:26" ht="18" customHeight="1" x14ac:dyDescent="0.25">
      <c r="A485" s="368"/>
      <c r="B485" s="368"/>
      <c r="C485" s="368"/>
      <c r="D485" s="368"/>
      <c r="E485" s="368"/>
      <c r="F485" s="368"/>
      <c r="G485" s="368"/>
      <c r="H485" s="368"/>
      <c r="I485" s="368"/>
      <c r="J485" s="368"/>
      <c r="K485" s="368"/>
      <c r="L485" s="368"/>
      <c r="M485" s="368"/>
      <c r="N485" s="368"/>
      <c r="O485" s="368"/>
      <c r="P485" s="368"/>
      <c r="Q485" s="368"/>
      <c r="R485" s="368"/>
      <c r="S485" s="368"/>
      <c r="T485" s="368"/>
      <c r="U485" s="368"/>
      <c r="V485" s="368"/>
      <c r="W485" s="368"/>
      <c r="X485" s="368"/>
      <c r="Y485" s="368"/>
      <c r="Z485" s="368"/>
    </row>
    <row r="486" spans="1:26" ht="18" customHeight="1" x14ac:dyDescent="0.25">
      <c r="A486" s="368"/>
      <c r="B486" s="368"/>
      <c r="C486" s="368"/>
      <c r="D486" s="368"/>
      <c r="E486" s="368"/>
      <c r="F486" s="368"/>
      <c r="G486" s="368"/>
      <c r="H486" s="368"/>
      <c r="I486" s="368"/>
      <c r="J486" s="368"/>
      <c r="K486" s="368"/>
      <c r="L486" s="368"/>
      <c r="M486" s="368"/>
      <c r="N486" s="368"/>
      <c r="O486" s="368"/>
      <c r="P486" s="368"/>
      <c r="Q486" s="368"/>
      <c r="R486" s="368"/>
      <c r="S486" s="368"/>
      <c r="T486" s="368"/>
      <c r="U486" s="368"/>
      <c r="V486" s="368"/>
      <c r="W486" s="368"/>
      <c r="X486" s="368"/>
      <c r="Y486" s="368"/>
      <c r="Z486" s="368"/>
    </row>
    <row r="487" spans="1:26" ht="18" customHeight="1" x14ac:dyDescent="0.25">
      <c r="A487" s="368"/>
      <c r="B487" s="368"/>
      <c r="C487" s="368"/>
      <c r="D487" s="368"/>
      <c r="E487" s="368"/>
      <c r="F487" s="368"/>
      <c r="G487" s="368"/>
      <c r="H487" s="368"/>
      <c r="I487" s="368"/>
      <c r="J487" s="368"/>
      <c r="K487" s="368"/>
      <c r="L487" s="368"/>
      <c r="M487" s="368"/>
      <c r="N487" s="368"/>
      <c r="O487" s="368"/>
      <c r="P487" s="368"/>
      <c r="Q487" s="368"/>
      <c r="R487" s="368"/>
      <c r="S487" s="368"/>
      <c r="T487" s="368"/>
      <c r="U487" s="368"/>
      <c r="V487" s="368"/>
      <c r="W487" s="368"/>
      <c r="X487" s="368"/>
      <c r="Y487" s="368"/>
      <c r="Z487" s="368"/>
    </row>
    <row r="488" spans="1:26" ht="18" customHeight="1" x14ac:dyDescent="0.25">
      <c r="A488" s="368"/>
      <c r="B488" s="368"/>
      <c r="C488" s="368"/>
      <c r="D488" s="368"/>
      <c r="E488" s="368"/>
      <c r="F488" s="368"/>
      <c r="G488" s="368"/>
      <c r="H488" s="368"/>
      <c r="I488" s="368"/>
      <c r="J488" s="368"/>
      <c r="K488" s="368"/>
      <c r="L488" s="368"/>
      <c r="M488" s="368"/>
      <c r="N488" s="368"/>
      <c r="O488" s="368"/>
      <c r="P488" s="368"/>
      <c r="Q488" s="368"/>
      <c r="R488" s="368"/>
      <c r="S488" s="368"/>
      <c r="T488" s="368"/>
      <c r="U488" s="368"/>
      <c r="V488" s="368"/>
      <c r="W488" s="368"/>
      <c r="X488" s="368"/>
      <c r="Y488" s="368"/>
      <c r="Z488" s="368"/>
    </row>
    <row r="489" spans="1:26" ht="18" customHeight="1" x14ac:dyDescent="0.25">
      <c r="A489" s="368"/>
      <c r="B489" s="368"/>
      <c r="C489" s="368"/>
      <c r="D489" s="368"/>
      <c r="E489" s="368"/>
      <c r="F489" s="368"/>
      <c r="G489" s="368"/>
      <c r="H489" s="368"/>
      <c r="I489" s="368"/>
      <c r="J489" s="368"/>
      <c r="K489" s="368"/>
      <c r="L489" s="368"/>
      <c r="M489" s="368"/>
      <c r="N489" s="368"/>
      <c r="O489" s="368"/>
      <c r="P489" s="368"/>
      <c r="Q489" s="368"/>
      <c r="R489" s="368"/>
      <c r="S489" s="368"/>
      <c r="T489" s="368"/>
      <c r="U489" s="368"/>
      <c r="V489" s="368"/>
      <c r="W489" s="368"/>
      <c r="X489" s="368"/>
      <c r="Y489" s="368"/>
      <c r="Z489" s="368"/>
    </row>
    <row r="490" spans="1:26" ht="18" customHeight="1" x14ac:dyDescent="0.25">
      <c r="A490" s="368"/>
      <c r="B490" s="368"/>
      <c r="C490" s="368"/>
      <c r="D490" s="368"/>
      <c r="E490" s="368"/>
      <c r="F490" s="368"/>
      <c r="G490" s="368"/>
      <c r="H490" s="368"/>
      <c r="I490" s="368"/>
      <c r="J490" s="368"/>
      <c r="K490" s="368"/>
      <c r="L490" s="368"/>
      <c r="M490" s="368"/>
      <c r="N490" s="368"/>
      <c r="O490" s="368"/>
      <c r="P490" s="368"/>
      <c r="Q490" s="368"/>
      <c r="R490" s="368"/>
      <c r="S490" s="368"/>
      <c r="T490" s="368"/>
      <c r="U490" s="368"/>
      <c r="V490" s="368"/>
      <c r="W490" s="368"/>
      <c r="X490" s="368"/>
      <c r="Y490" s="368"/>
      <c r="Z490" s="368"/>
    </row>
    <row r="491" spans="1:26" ht="18" customHeight="1" x14ac:dyDescent="0.25">
      <c r="A491" s="368"/>
      <c r="B491" s="368"/>
      <c r="C491" s="368"/>
      <c r="D491" s="368"/>
      <c r="E491" s="368"/>
      <c r="F491" s="368"/>
      <c r="G491" s="368"/>
      <c r="H491" s="368"/>
      <c r="I491" s="368"/>
      <c r="J491" s="368"/>
      <c r="K491" s="368"/>
      <c r="L491" s="368"/>
      <c r="M491" s="368"/>
      <c r="N491" s="368"/>
      <c r="O491" s="368"/>
      <c r="P491" s="368"/>
      <c r="Q491" s="368"/>
      <c r="R491" s="368"/>
      <c r="S491" s="368"/>
      <c r="T491" s="368"/>
      <c r="U491" s="368"/>
      <c r="V491" s="368"/>
      <c r="W491" s="368"/>
      <c r="X491" s="368"/>
      <c r="Y491" s="368"/>
      <c r="Z491" s="368"/>
    </row>
    <row r="492" spans="1:26" ht="18" customHeight="1" x14ac:dyDescent="0.25">
      <c r="A492" s="368"/>
      <c r="B492" s="368"/>
      <c r="C492" s="368"/>
      <c r="D492" s="368"/>
      <c r="E492" s="368"/>
      <c r="F492" s="368"/>
      <c r="G492" s="368"/>
      <c r="H492" s="368"/>
      <c r="I492" s="368"/>
      <c r="J492" s="368"/>
      <c r="K492" s="368"/>
      <c r="L492" s="368"/>
      <c r="M492" s="368"/>
      <c r="N492" s="368"/>
      <c r="O492" s="368"/>
      <c r="P492" s="368"/>
      <c r="Q492" s="368"/>
      <c r="R492" s="368"/>
      <c r="S492" s="368"/>
      <c r="T492" s="368"/>
      <c r="U492" s="368"/>
      <c r="V492" s="368"/>
      <c r="W492" s="368"/>
      <c r="X492" s="368"/>
      <c r="Y492" s="368"/>
      <c r="Z492" s="368"/>
    </row>
    <row r="493" spans="1:26" ht="18" customHeight="1" x14ac:dyDescent="0.25">
      <c r="A493" s="368"/>
      <c r="B493" s="368"/>
      <c r="C493" s="368"/>
      <c r="D493" s="368"/>
      <c r="E493" s="368"/>
      <c r="F493" s="368"/>
      <c r="G493" s="368"/>
      <c r="H493" s="368"/>
      <c r="I493" s="368"/>
      <c r="J493" s="368"/>
      <c r="K493" s="368"/>
      <c r="L493" s="368"/>
      <c r="M493" s="368"/>
      <c r="N493" s="368"/>
      <c r="O493" s="368"/>
      <c r="P493" s="368"/>
      <c r="Q493" s="368"/>
      <c r="R493" s="368"/>
      <c r="S493" s="368"/>
      <c r="T493" s="368"/>
      <c r="U493" s="368"/>
      <c r="V493" s="368"/>
      <c r="W493" s="368"/>
      <c r="X493" s="368"/>
      <c r="Y493" s="368"/>
      <c r="Z493" s="368"/>
    </row>
    <row r="494" spans="1:26" ht="18" customHeight="1" x14ac:dyDescent="0.25">
      <c r="A494" s="368"/>
      <c r="B494" s="368"/>
      <c r="C494" s="368"/>
      <c r="D494" s="368"/>
      <c r="E494" s="368"/>
      <c r="F494" s="368"/>
      <c r="G494" s="368"/>
      <c r="H494" s="368"/>
      <c r="I494" s="368"/>
      <c r="J494" s="368"/>
      <c r="K494" s="368"/>
      <c r="L494" s="368"/>
      <c r="M494" s="368"/>
      <c r="N494" s="368"/>
      <c r="O494" s="368"/>
      <c r="P494" s="368"/>
      <c r="Q494" s="368"/>
      <c r="R494" s="368"/>
      <c r="S494" s="368"/>
      <c r="T494" s="368"/>
      <c r="U494" s="368"/>
      <c r="V494" s="368"/>
      <c r="W494" s="368"/>
      <c r="X494" s="368"/>
      <c r="Y494" s="368"/>
      <c r="Z494" s="368"/>
    </row>
    <row r="495" spans="1:26" ht="18" customHeight="1" x14ac:dyDescent="0.25">
      <c r="A495" s="368"/>
      <c r="B495" s="368"/>
      <c r="C495" s="368"/>
      <c r="D495" s="368"/>
      <c r="E495" s="368"/>
      <c r="F495" s="368"/>
      <c r="G495" s="368"/>
      <c r="H495" s="368"/>
      <c r="I495" s="368"/>
      <c r="J495" s="368"/>
      <c r="K495" s="368"/>
      <c r="L495" s="368"/>
      <c r="M495" s="368"/>
      <c r="N495" s="368"/>
      <c r="O495" s="368"/>
      <c r="P495" s="368"/>
      <c r="Q495" s="368"/>
      <c r="R495" s="368"/>
      <c r="S495" s="368"/>
      <c r="T495" s="368"/>
      <c r="U495" s="368"/>
      <c r="V495" s="368"/>
      <c r="W495" s="368"/>
      <c r="X495" s="368"/>
      <c r="Y495" s="368"/>
      <c r="Z495" s="368"/>
    </row>
    <row r="496" spans="1:26" ht="18" customHeight="1" x14ac:dyDescent="0.25">
      <c r="A496" s="368"/>
      <c r="B496" s="368"/>
      <c r="C496" s="368"/>
      <c r="D496" s="368"/>
      <c r="E496" s="368"/>
      <c r="F496" s="368"/>
      <c r="G496" s="368"/>
      <c r="H496" s="368"/>
      <c r="I496" s="368"/>
      <c r="J496" s="368"/>
      <c r="K496" s="368"/>
      <c r="L496" s="368"/>
      <c r="M496" s="368"/>
      <c r="N496" s="368"/>
      <c r="O496" s="368"/>
      <c r="P496" s="368"/>
      <c r="Q496" s="368"/>
      <c r="R496" s="368"/>
      <c r="S496" s="368"/>
      <c r="T496" s="368"/>
      <c r="U496" s="368"/>
      <c r="V496" s="368"/>
      <c r="W496" s="368"/>
      <c r="X496" s="368"/>
      <c r="Y496" s="368"/>
      <c r="Z496" s="368"/>
    </row>
    <row r="497" spans="1:26" ht="18" customHeight="1" x14ac:dyDescent="0.25">
      <c r="A497" s="368"/>
      <c r="B497" s="368"/>
      <c r="C497" s="368"/>
      <c r="D497" s="368"/>
      <c r="E497" s="368"/>
      <c r="F497" s="368"/>
      <c r="G497" s="368"/>
      <c r="H497" s="368"/>
      <c r="I497" s="368"/>
      <c r="J497" s="368"/>
      <c r="K497" s="368"/>
      <c r="L497" s="368"/>
      <c r="M497" s="368"/>
      <c r="N497" s="368"/>
      <c r="O497" s="368"/>
      <c r="P497" s="368"/>
      <c r="Q497" s="368"/>
      <c r="R497" s="368"/>
      <c r="S497" s="368"/>
      <c r="T497" s="368"/>
      <c r="U497" s="368"/>
      <c r="V497" s="368"/>
      <c r="W497" s="368"/>
      <c r="X497" s="368"/>
      <c r="Y497" s="368"/>
      <c r="Z497" s="368"/>
    </row>
    <row r="498" spans="1:26" ht="18" customHeight="1" x14ac:dyDescent="0.25">
      <c r="A498" s="368"/>
      <c r="B498" s="368"/>
      <c r="C498" s="368"/>
      <c r="D498" s="368"/>
      <c r="E498" s="368"/>
      <c r="F498" s="368"/>
      <c r="G498" s="368"/>
      <c r="H498" s="368"/>
      <c r="I498" s="368"/>
      <c r="J498" s="368"/>
      <c r="K498" s="368"/>
      <c r="L498" s="368"/>
      <c r="M498" s="368"/>
      <c r="N498" s="368"/>
      <c r="O498" s="368"/>
      <c r="P498" s="368"/>
      <c r="Q498" s="368"/>
      <c r="R498" s="368"/>
      <c r="S498" s="368"/>
      <c r="T498" s="368"/>
      <c r="U498" s="368"/>
      <c r="V498" s="368"/>
      <c r="W498" s="368"/>
      <c r="X498" s="368"/>
      <c r="Y498" s="368"/>
      <c r="Z498" s="368"/>
    </row>
    <row r="499" spans="1:26" ht="18" customHeight="1" x14ac:dyDescent="0.25">
      <c r="A499" s="368"/>
      <c r="B499" s="368"/>
      <c r="C499" s="368"/>
      <c r="D499" s="368"/>
      <c r="E499" s="368"/>
      <c r="F499" s="368"/>
      <c r="G499" s="368"/>
      <c r="H499" s="368"/>
      <c r="I499" s="368"/>
      <c r="J499" s="368"/>
      <c r="K499" s="368"/>
      <c r="L499" s="368"/>
      <c r="M499" s="368"/>
      <c r="N499" s="368"/>
      <c r="O499" s="368"/>
      <c r="P499" s="368"/>
      <c r="Q499" s="368"/>
      <c r="R499" s="368"/>
      <c r="S499" s="368"/>
      <c r="T499" s="368"/>
      <c r="U499" s="368"/>
      <c r="V499" s="368"/>
      <c r="W499" s="368"/>
      <c r="X499" s="368"/>
      <c r="Y499" s="368"/>
      <c r="Z499" s="368"/>
    </row>
    <row r="500" spans="1:26" ht="18" customHeight="1" x14ac:dyDescent="0.25">
      <c r="A500" s="368"/>
      <c r="B500" s="368"/>
      <c r="C500" s="368"/>
      <c r="D500" s="368"/>
      <c r="E500" s="368"/>
      <c r="F500" s="368"/>
      <c r="G500" s="368"/>
      <c r="H500" s="368"/>
      <c r="I500" s="368"/>
      <c r="J500" s="368"/>
      <c r="K500" s="368"/>
      <c r="L500" s="368"/>
      <c r="M500" s="368"/>
      <c r="N500" s="368"/>
      <c r="O500" s="368"/>
      <c r="P500" s="368"/>
      <c r="Q500" s="368"/>
      <c r="R500" s="368"/>
      <c r="S500" s="368"/>
      <c r="T500" s="368"/>
      <c r="U500" s="368"/>
      <c r="V500" s="368"/>
      <c r="W500" s="368"/>
      <c r="X500" s="368"/>
      <c r="Y500" s="368"/>
      <c r="Z500" s="368"/>
    </row>
    <row r="501" spans="1:26" ht="18" customHeight="1" x14ac:dyDescent="0.25">
      <c r="A501" s="368"/>
      <c r="B501" s="368"/>
      <c r="C501" s="368"/>
      <c r="D501" s="368"/>
      <c r="E501" s="368"/>
      <c r="F501" s="368"/>
      <c r="G501" s="368"/>
      <c r="H501" s="368"/>
      <c r="I501" s="368"/>
      <c r="J501" s="368"/>
      <c r="K501" s="368"/>
      <c r="L501" s="368"/>
      <c r="M501" s="368"/>
      <c r="N501" s="368"/>
      <c r="O501" s="368"/>
      <c r="P501" s="368"/>
      <c r="Q501" s="368"/>
      <c r="R501" s="368"/>
      <c r="S501" s="368"/>
      <c r="T501" s="368"/>
      <c r="U501" s="368"/>
      <c r="V501" s="368"/>
      <c r="W501" s="368"/>
      <c r="X501" s="368"/>
      <c r="Y501" s="368"/>
      <c r="Z501" s="368"/>
    </row>
    <row r="502" spans="1:26" ht="18" customHeight="1" x14ac:dyDescent="0.25">
      <c r="A502" s="368"/>
      <c r="B502" s="368"/>
      <c r="C502" s="368"/>
      <c r="D502" s="368"/>
      <c r="E502" s="368"/>
      <c r="F502" s="368"/>
      <c r="G502" s="368"/>
      <c r="H502" s="368"/>
      <c r="I502" s="368"/>
      <c r="J502" s="368"/>
      <c r="K502" s="368"/>
      <c r="L502" s="368"/>
      <c r="M502" s="368"/>
      <c r="N502" s="368"/>
      <c r="O502" s="368"/>
      <c r="P502" s="368"/>
      <c r="Q502" s="368"/>
      <c r="R502" s="368"/>
      <c r="S502" s="368"/>
      <c r="T502" s="368"/>
      <c r="U502" s="368"/>
      <c r="V502" s="368"/>
      <c r="W502" s="368"/>
      <c r="X502" s="368"/>
      <c r="Y502" s="368"/>
      <c r="Z502" s="368"/>
    </row>
    <row r="503" spans="1:26" ht="18" customHeight="1" x14ac:dyDescent="0.25">
      <c r="A503" s="368"/>
      <c r="B503" s="368"/>
      <c r="C503" s="368"/>
      <c r="D503" s="368"/>
      <c r="E503" s="368"/>
      <c r="F503" s="368"/>
      <c r="G503" s="368"/>
      <c r="H503" s="368"/>
      <c r="I503" s="368"/>
      <c r="J503" s="368"/>
      <c r="K503" s="368"/>
      <c r="L503" s="368"/>
      <c r="M503" s="368"/>
      <c r="N503" s="368"/>
      <c r="O503" s="368"/>
      <c r="P503" s="368"/>
      <c r="Q503" s="368"/>
      <c r="R503" s="368"/>
      <c r="S503" s="368"/>
      <c r="T503" s="368"/>
      <c r="U503" s="368"/>
      <c r="V503" s="368"/>
      <c r="W503" s="368"/>
      <c r="X503" s="368"/>
      <c r="Y503" s="368"/>
      <c r="Z503" s="368"/>
    </row>
    <row r="504" spans="1:26" ht="18" customHeight="1" x14ac:dyDescent="0.25">
      <c r="A504" s="368"/>
      <c r="B504" s="368"/>
      <c r="C504" s="368"/>
      <c r="D504" s="368"/>
      <c r="E504" s="368"/>
      <c r="F504" s="368"/>
      <c r="G504" s="368"/>
      <c r="H504" s="368"/>
      <c r="I504" s="368"/>
      <c r="J504" s="368"/>
      <c r="K504" s="368"/>
      <c r="L504" s="368"/>
      <c r="M504" s="368"/>
      <c r="N504" s="368"/>
      <c r="O504" s="368"/>
      <c r="P504" s="368"/>
      <c r="Q504" s="368"/>
      <c r="R504" s="368"/>
      <c r="S504" s="368"/>
      <c r="T504" s="368"/>
      <c r="U504" s="368"/>
      <c r="V504" s="368"/>
      <c r="W504" s="368"/>
      <c r="X504" s="368"/>
      <c r="Y504" s="368"/>
      <c r="Z504" s="368"/>
    </row>
    <row r="505" spans="1:26" ht="18" customHeight="1" x14ac:dyDescent="0.25">
      <c r="A505" s="368"/>
      <c r="B505" s="368"/>
      <c r="C505" s="368"/>
      <c r="D505" s="368"/>
      <c r="E505" s="368"/>
      <c r="F505" s="368"/>
      <c r="G505" s="368"/>
      <c r="H505" s="368"/>
      <c r="I505" s="368"/>
      <c r="J505" s="368"/>
      <c r="K505" s="368"/>
      <c r="L505" s="368"/>
      <c r="M505" s="368"/>
      <c r="N505" s="368"/>
      <c r="O505" s="368"/>
      <c r="P505" s="368"/>
      <c r="Q505" s="368"/>
      <c r="R505" s="368"/>
      <c r="S505" s="368"/>
      <c r="T505" s="368"/>
      <c r="U505" s="368"/>
      <c r="V505" s="368"/>
      <c r="W505" s="368"/>
      <c r="X505" s="368"/>
      <c r="Y505" s="368"/>
      <c r="Z505" s="368"/>
    </row>
    <row r="506" spans="1:26" ht="18" customHeight="1" x14ac:dyDescent="0.25">
      <c r="A506" s="368"/>
      <c r="B506" s="368"/>
      <c r="C506" s="368"/>
      <c r="D506" s="368"/>
      <c r="E506" s="368"/>
      <c r="F506" s="368"/>
      <c r="G506" s="368"/>
      <c r="H506" s="368"/>
      <c r="I506" s="368"/>
      <c r="J506" s="368"/>
      <c r="K506" s="368"/>
      <c r="L506" s="368"/>
      <c r="M506" s="368"/>
      <c r="N506" s="368"/>
      <c r="O506" s="368"/>
      <c r="P506" s="368"/>
      <c r="Q506" s="368"/>
      <c r="R506" s="368"/>
      <c r="S506" s="368"/>
      <c r="T506" s="368"/>
      <c r="U506" s="368"/>
      <c r="V506" s="368"/>
      <c r="W506" s="368"/>
      <c r="X506" s="368"/>
      <c r="Y506" s="368"/>
      <c r="Z506" s="368"/>
    </row>
    <row r="507" spans="1:26" ht="18" customHeight="1" x14ac:dyDescent="0.25">
      <c r="A507" s="368"/>
      <c r="B507" s="368"/>
      <c r="C507" s="368"/>
      <c r="D507" s="368"/>
      <c r="E507" s="368"/>
      <c r="F507" s="368"/>
      <c r="G507" s="368"/>
      <c r="H507" s="368"/>
      <c r="I507" s="368"/>
      <c r="J507" s="368"/>
      <c r="K507" s="368"/>
      <c r="L507" s="368"/>
      <c r="M507" s="368"/>
      <c r="N507" s="368"/>
      <c r="O507" s="368"/>
      <c r="P507" s="368"/>
      <c r="Q507" s="368"/>
      <c r="R507" s="368"/>
      <c r="S507" s="368"/>
      <c r="T507" s="368"/>
      <c r="U507" s="368"/>
      <c r="V507" s="368"/>
      <c r="W507" s="368"/>
      <c r="X507" s="368"/>
      <c r="Y507" s="368"/>
      <c r="Z507" s="368"/>
    </row>
    <row r="508" spans="1:26" ht="18" customHeight="1" x14ac:dyDescent="0.25">
      <c r="A508" s="368"/>
      <c r="B508" s="368"/>
      <c r="C508" s="368"/>
      <c r="D508" s="368"/>
      <c r="E508" s="368"/>
      <c r="F508" s="368"/>
      <c r="G508" s="368"/>
      <c r="H508" s="368"/>
      <c r="I508" s="368"/>
      <c r="J508" s="368"/>
      <c r="K508" s="368"/>
      <c r="L508" s="368"/>
      <c r="M508" s="368"/>
      <c r="N508" s="368"/>
      <c r="O508" s="368"/>
      <c r="P508" s="368"/>
      <c r="Q508" s="368"/>
      <c r="R508" s="368"/>
      <c r="S508" s="368"/>
      <c r="T508" s="368"/>
      <c r="U508" s="368"/>
      <c r="V508" s="368"/>
      <c r="W508" s="368"/>
      <c r="X508" s="368"/>
      <c r="Y508" s="368"/>
      <c r="Z508" s="368"/>
    </row>
    <row r="509" spans="1:26" ht="18" customHeight="1" x14ac:dyDescent="0.25">
      <c r="A509" s="368"/>
      <c r="B509" s="368"/>
      <c r="C509" s="368"/>
      <c r="D509" s="368"/>
      <c r="E509" s="368"/>
      <c r="F509" s="368"/>
      <c r="G509" s="368"/>
      <c r="H509" s="368"/>
      <c r="I509" s="368"/>
      <c r="J509" s="368"/>
      <c r="K509" s="368"/>
      <c r="L509" s="368"/>
      <c r="M509" s="368"/>
      <c r="N509" s="368"/>
      <c r="O509" s="368"/>
      <c r="P509" s="368"/>
      <c r="Q509" s="368"/>
      <c r="R509" s="368"/>
      <c r="S509" s="368"/>
      <c r="T509" s="368"/>
      <c r="U509" s="368"/>
      <c r="V509" s="368"/>
      <c r="W509" s="368"/>
      <c r="X509" s="368"/>
      <c r="Y509" s="368"/>
      <c r="Z509" s="368"/>
    </row>
    <row r="510" spans="1:26" ht="18" customHeight="1" x14ac:dyDescent="0.25">
      <c r="A510" s="368"/>
      <c r="B510" s="368"/>
      <c r="C510" s="368"/>
      <c r="D510" s="368"/>
      <c r="E510" s="368"/>
      <c r="F510" s="368"/>
      <c r="G510" s="368"/>
      <c r="H510" s="368"/>
      <c r="I510" s="368"/>
      <c r="J510" s="368"/>
      <c r="K510" s="368"/>
      <c r="L510" s="368"/>
      <c r="M510" s="368"/>
      <c r="N510" s="368"/>
      <c r="O510" s="368"/>
      <c r="P510" s="368"/>
      <c r="Q510" s="368"/>
      <c r="R510" s="368"/>
      <c r="S510" s="368"/>
      <c r="T510" s="368"/>
      <c r="U510" s="368"/>
      <c r="V510" s="368"/>
      <c r="W510" s="368"/>
      <c r="X510" s="368"/>
      <c r="Y510" s="368"/>
      <c r="Z510" s="368"/>
    </row>
    <row r="511" spans="1:26" ht="18" customHeight="1" x14ac:dyDescent="0.25">
      <c r="A511" s="368"/>
      <c r="B511" s="368"/>
      <c r="C511" s="368"/>
      <c r="D511" s="368"/>
      <c r="E511" s="368"/>
      <c r="F511" s="368"/>
      <c r="G511" s="368"/>
      <c r="H511" s="368"/>
      <c r="I511" s="368"/>
      <c r="J511" s="368"/>
      <c r="K511" s="368"/>
      <c r="L511" s="368"/>
      <c r="M511" s="368"/>
      <c r="N511" s="368"/>
      <c r="O511" s="368"/>
      <c r="P511" s="368"/>
      <c r="Q511" s="368"/>
      <c r="R511" s="368"/>
      <c r="S511" s="368"/>
      <c r="T511" s="368"/>
      <c r="U511" s="368"/>
      <c r="V511" s="368"/>
      <c r="W511" s="368"/>
      <c r="X511" s="368"/>
      <c r="Y511" s="368"/>
      <c r="Z511" s="368"/>
    </row>
    <row r="512" spans="1:26" ht="18" customHeight="1" x14ac:dyDescent="0.25">
      <c r="A512" s="368"/>
      <c r="B512" s="368"/>
      <c r="C512" s="368"/>
      <c r="D512" s="368"/>
      <c r="E512" s="368"/>
      <c r="F512" s="368"/>
      <c r="G512" s="368"/>
      <c r="H512" s="368"/>
      <c r="I512" s="368"/>
      <c r="J512" s="368"/>
      <c r="K512" s="368"/>
      <c r="L512" s="368"/>
      <c r="M512" s="368"/>
      <c r="N512" s="368"/>
      <c r="O512" s="368"/>
      <c r="P512" s="368"/>
      <c r="Q512" s="368"/>
      <c r="R512" s="368"/>
      <c r="S512" s="368"/>
      <c r="T512" s="368"/>
      <c r="U512" s="368"/>
      <c r="V512" s="368"/>
      <c r="W512" s="368"/>
      <c r="X512" s="368"/>
      <c r="Y512" s="368"/>
      <c r="Z512" s="368"/>
    </row>
    <row r="513" spans="1:26" ht="18" customHeight="1" x14ac:dyDescent="0.25">
      <c r="A513" s="368"/>
      <c r="B513" s="368"/>
      <c r="C513" s="368"/>
      <c r="D513" s="368"/>
      <c r="E513" s="368"/>
      <c r="F513" s="368"/>
      <c r="G513" s="368"/>
      <c r="H513" s="368"/>
      <c r="I513" s="368"/>
      <c r="J513" s="368"/>
      <c r="K513" s="368"/>
      <c r="L513" s="368"/>
      <c r="M513" s="368"/>
      <c r="N513" s="368"/>
      <c r="O513" s="368"/>
      <c r="P513" s="368"/>
      <c r="Q513" s="368"/>
      <c r="R513" s="368"/>
      <c r="S513" s="368"/>
      <c r="T513" s="368"/>
      <c r="U513" s="368"/>
      <c r="V513" s="368"/>
      <c r="W513" s="368"/>
      <c r="X513" s="368"/>
      <c r="Y513" s="368"/>
      <c r="Z513" s="368"/>
    </row>
    <row r="514" spans="1:26" ht="18" customHeight="1" x14ac:dyDescent="0.25">
      <c r="A514" s="368"/>
      <c r="B514" s="368"/>
      <c r="C514" s="368"/>
      <c r="D514" s="368"/>
      <c r="E514" s="368"/>
      <c r="F514" s="368"/>
      <c r="G514" s="368"/>
      <c r="H514" s="368"/>
      <c r="I514" s="368"/>
      <c r="J514" s="368"/>
      <c r="K514" s="368"/>
      <c r="L514" s="368"/>
      <c r="M514" s="368"/>
      <c r="N514" s="368"/>
      <c r="O514" s="368"/>
      <c r="P514" s="368"/>
      <c r="Q514" s="368"/>
      <c r="R514" s="368"/>
      <c r="S514" s="368"/>
      <c r="T514" s="368"/>
      <c r="U514" s="368"/>
      <c r="V514" s="368"/>
      <c r="W514" s="368"/>
      <c r="X514" s="368"/>
      <c r="Y514" s="368"/>
      <c r="Z514" s="368"/>
    </row>
    <row r="515" spans="1:26" ht="18" customHeight="1" x14ac:dyDescent="0.25">
      <c r="A515" s="368"/>
      <c r="B515" s="368"/>
      <c r="C515" s="368"/>
      <c r="D515" s="368"/>
      <c r="E515" s="368"/>
      <c r="F515" s="368"/>
      <c r="G515" s="368"/>
      <c r="H515" s="368"/>
      <c r="I515" s="368"/>
      <c r="J515" s="368"/>
      <c r="K515" s="368"/>
      <c r="L515" s="368"/>
      <c r="M515" s="368"/>
      <c r="N515" s="368"/>
      <c r="O515" s="368"/>
      <c r="P515" s="368"/>
      <c r="Q515" s="368"/>
      <c r="R515" s="368"/>
      <c r="S515" s="368"/>
      <c r="T515" s="368"/>
      <c r="U515" s="368"/>
      <c r="V515" s="368"/>
      <c r="W515" s="368"/>
      <c r="X515" s="368"/>
      <c r="Y515" s="368"/>
      <c r="Z515" s="368"/>
    </row>
    <row r="516" spans="1:26" ht="18" customHeight="1" x14ac:dyDescent="0.25">
      <c r="A516" s="368"/>
      <c r="B516" s="368"/>
      <c r="C516" s="368"/>
      <c r="D516" s="368"/>
      <c r="E516" s="368"/>
      <c r="F516" s="368"/>
      <c r="G516" s="368"/>
      <c r="H516" s="368"/>
      <c r="I516" s="368"/>
      <c r="J516" s="368"/>
      <c r="K516" s="368"/>
      <c r="L516" s="368"/>
      <c r="M516" s="368"/>
      <c r="N516" s="368"/>
      <c r="O516" s="368"/>
      <c r="P516" s="368"/>
      <c r="Q516" s="368"/>
      <c r="R516" s="368"/>
      <c r="S516" s="368"/>
      <c r="T516" s="368"/>
      <c r="U516" s="368"/>
      <c r="V516" s="368"/>
      <c r="W516" s="368"/>
      <c r="X516" s="368"/>
      <c r="Y516" s="368"/>
      <c r="Z516" s="368"/>
    </row>
    <row r="517" spans="1:26" ht="18" customHeight="1" x14ac:dyDescent="0.25">
      <c r="A517" s="368"/>
      <c r="B517" s="368"/>
      <c r="C517" s="368"/>
      <c r="D517" s="368"/>
      <c r="E517" s="368"/>
      <c r="F517" s="368"/>
      <c r="G517" s="368"/>
      <c r="H517" s="368"/>
      <c r="I517" s="368"/>
      <c r="J517" s="368"/>
      <c r="K517" s="368"/>
      <c r="L517" s="368"/>
      <c r="M517" s="368"/>
      <c r="N517" s="368"/>
      <c r="O517" s="368"/>
      <c r="P517" s="368"/>
      <c r="Q517" s="368"/>
      <c r="R517" s="368"/>
      <c r="S517" s="368"/>
      <c r="T517" s="368"/>
      <c r="U517" s="368"/>
      <c r="V517" s="368"/>
      <c r="W517" s="368"/>
      <c r="X517" s="368"/>
      <c r="Y517" s="368"/>
      <c r="Z517" s="368"/>
    </row>
    <row r="518" spans="1:26" ht="18" customHeight="1" x14ac:dyDescent="0.25">
      <c r="A518" s="368"/>
      <c r="B518" s="368"/>
      <c r="C518" s="368"/>
      <c r="D518" s="368"/>
      <c r="E518" s="368"/>
      <c r="F518" s="368"/>
      <c r="G518" s="368"/>
      <c r="H518" s="368"/>
      <c r="I518" s="368"/>
      <c r="J518" s="368"/>
      <c r="K518" s="368"/>
      <c r="L518" s="368"/>
      <c r="M518" s="368"/>
      <c r="N518" s="368"/>
      <c r="O518" s="368"/>
      <c r="P518" s="368"/>
      <c r="Q518" s="368"/>
      <c r="R518" s="368"/>
      <c r="S518" s="368"/>
      <c r="T518" s="368"/>
      <c r="U518" s="368"/>
      <c r="V518" s="368"/>
      <c r="W518" s="368"/>
      <c r="X518" s="368"/>
      <c r="Y518" s="368"/>
      <c r="Z518" s="368"/>
    </row>
    <row r="519" spans="1:26" ht="18" customHeight="1" x14ac:dyDescent="0.25">
      <c r="A519" s="368"/>
      <c r="B519" s="368"/>
      <c r="C519" s="368"/>
      <c r="D519" s="368"/>
      <c r="E519" s="368"/>
      <c r="F519" s="368"/>
      <c r="G519" s="368"/>
      <c r="H519" s="368"/>
      <c r="I519" s="368"/>
      <c r="J519" s="368"/>
      <c r="K519" s="368"/>
      <c r="L519" s="368"/>
      <c r="M519" s="368"/>
      <c r="N519" s="368"/>
      <c r="O519" s="368"/>
      <c r="P519" s="368"/>
      <c r="Q519" s="368"/>
      <c r="R519" s="368"/>
      <c r="S519" s="368"/>
      <c r="T519" s="368"/>
      <c r="U519" s="368"/>
      <c r="V519" s="368"/>
      <c r="W519" s="368"/>
      <c r="X519" s="368"/>
      <c r="Y519" s="368"/>
      <c r="Z519" s="368"/>
    </row>
    <row r="520" spans="1:26" ht="18" customHeight="1" x14ac:dyDescent="0.25">
      <c r="A520" s="368"/>
      <c r="B520" s="368"/>
      <c r="C520" s="368"/>
      <c r="D520" s="368"/>
      <c r="E520" s="368"/>
      <c r="F520" s="368"/>
      <c r="G520" s="368"/>
      <c r="H520" s="368"/>
      <c r="I520" s="368"/>
      <c r="J520" s="368"/>
      <c r="K520" s="368"/>
      <c r="L520" s="368"/>
      <c r="M520" s="368"/>
      <c r="N520" s="368"/>
      <c r="O520" s="368"/>
      <c r="P520" s="368"/>
      <c r="Q520" s="368"/>
      <c r="R520" s="368"/>
      <c r="S520" s="368"/>
      <c r="T520" s="368"/>
      <c r="U520" s="368"/>
      <c r="V520" s="368"/>
      <c r="W520" s="368"/>
      <c r="X520" s="368"/>
      <c r="Y520" s="368"/>
      <c r="Z520" s="368"/>
    </row>
    <row r="521" spans="1:26" ht="18" customHeight="1" x14ac:dyDescent="0.25">
      <c r="A521" s="368"/>
      <c r="B521" s="368"/>
      <c r="C521" s="368"/>
      <c r="D521" s="368"/>
      <c r="E521" s="368"/>
      <c r="F521" s="368"/>
      <c r="G521" s="368"/>
      <c r="H521" s="368"/>
      <c r="I521" s="368"/>
      <c r="J521" s="368"/>
      <c r="K521" s="368"/>
      <c r="L521" s="368"/>
      <c r="M521" s="368"/>
      <c r="N521" s="368"/>
      <c r="O521" s="368"/>
      <c r="P521" s="368"/>
      <c r="Q521" s="368"/>
      <c r="R521" s="368"/>
      <c r="S521" s="368"/>
      <c r="T521" s="368"/>
      <c r="U521" s="368"/>
      <c r="V521" s="368"/>
      <c r="W521" s="368"/>
      <c r="X521" s="368"/>
      <c r="Y521" s="368"/>
      <c r="Z521" s="368"/>
    </row>
    <row r="522" spans="1:26" ht="18" customHeight="1" x14ac:dyDescent="0.25">
      <c r="A522" s="368"/>
      <c r="B522" s="368"/>
      <c r="C522" s="368"/>
      <c r="D522" s="368"/>
      <c r="E522" s="368"/>
      <c r="F522" s="368"/>
      <c r="G522" s="368"/>
      <c r="H522" s="368"/>
      <c r="I522" s="368"/>
      <c r="J522" s="368"/>
      <c r="K522" s="368"/>
      <c r="L522" s="368"/>
      <c r="M522" s="368"/>
      <c r="N522" s="368"/>
      <c r="O522" s="368"/>
      <c r="P522" s="368"/>
      <c r="Q522" s="368"/>
      <c r="R522" s="368"/>
      <c r="S522" s="368"/>
      <c r="T522" s="368"/>
      <c r="U522" s="368"/>
      <c r="V522" s="368"/>
      <c r="W522" s="368"/>
      <c r="X522" s="368"/>
      <c r="Y522" s="368"/>
      <c r="Z522" s="368"/>
    </row>
    <row r="523" spans="1:26" ht="18" customHeight="1" x14ac:dyDescent="0.25">
      <c r="A523" s="368"/>
      <c r="B523" s="368"/>
      <c r="C523" s="368"/>
      <c r="D523" s="368"/>
      <c r="E523" s="368"/>
      <c r="F523" s="368"/>
      <c r="G523" s="368"/>
      <c r="H523" s="368"/>
      <c r="I523" s="368"/>
      <c r="J523" s="368"/>
      <c r="K523" s="368"/>
      <c r="L523" s="368"/>
      <c r="M523" s="368"/>
      <c r="N523" s="368"/>
      <c r="O523" s="368"/>
      <c r="P523" s="368"/>
      <c r="Q523" s="368"/>
      <c r="R523" s="368"/>
      <c r="S523" s="368"/>
      <c r="T523" s="368"/>
      <c r="U523" s="368"/>
      <c r="V523" s="368"/>
      <c r="W523" s="368"/>
      <c r="X523" s="368"/>
      <c r="Y523" s="368"/>
      <c r="Z523" s="368"/>
    </row>
    <row r="524" spans="1:26" ht="18" customHeight="1" x14ac:dyDescent="0.25">
      <c r="A524" s="368"/>
      <c r="B524" s="368"/>
      <c r="C524" s="368"/>
      <c r="D524" s="368"/>
      <c r="E524" s="368"/>
      <c r="F524" s="368"/>
      <c r="G524" s="368"/>
      <c r="H524" s="368"/>
      <c r="I524" s="368"/>
      <c r="J524" s="368"/>
      <c r="K524" s="368"/>
      <c r="L524" s="368"/>
      <c r="M524" s="368"/>
      <c r="N524" s="368"/>
      <c r="O524" s="368"/>
      <c r="P524" s="368"/>
      <c r="Q524" s="368"/>
      <c r="R524" s="368"/>
      <c r="S524" s="368"/>
      <c r="T524" s="368"/>
      <c r="U524" s="368"/>
      <c r="V524" s="368"/>
      <c r="W524" s="368"/>
      <c r="X524" s="368"/>
      <c r="Y524" s="368"/>
      <c r="Z524" s="368"/>
    </row>
    <row r="525" spans="1:26" ht="18" customHeight="1" x14ac:dyDescent="0.25">
      <c r="A525" s="368"/>
      <c r="B525" s="368"/>
      <c r="C525" s="368"/>
      <c r="D525" s="368"/>
      <c r="E525" s="368"/>
      <c r="F525" s="368"/>
      <c r="G525" s="368"/>
      <c r="H525" s="368"/>
      <c r="I525" s="368"/>
      <c r="J525" s="368"/>
      <c r="K525" s="368"/>
      <c r="L525" s="368"/>
      <c r="M525" s="368"/>
      <c r="N525" s="368"/>
      <c r="O525" s="368"/>
      <c r="P525" s="368"/>
      <c r="Q525" s="368"/>
      <c r="R525" s="368"/>
      <c r="S525" s="368"/>
      <c r="T525" s="368"/>
      <c r="U525" s="368"/>
      <c r="V525" s="368"/>
      <c r="W525" s="368"/>
      <c r="X525" s="368"/>
      <c r="Y525" s="368"/>
      <c r="Z525" s="368"/>
    </row>
    <row r="526" spans="1:26" ht="18" customHeight="1" x14ac:dyDescent="0.25">
      <c r="A526" s="368"/>
      <c r="B526" s="368"/>
      <c r="C526" s="368"/>
      <c r="D526" s="368"/>
      <c r="E526" s="368"/>
      <c r="F526" s="368"/>
      <c r="G526" s="368"/>
      <c r="H526" s="368"/>
      <c r="I526" s="368"/>
      <c r="J526" s="368"/>
      <c r="K526" s="368"/>
      <c r="L526" s="368"/>
      <c r="M526" s="368"/>
      <c r="N526" s="368"/>
      <c r="O526" s="368"/>
      <c r="P526" s="368"/>
      <c r="Q526" s="368"/>
      <c r="R526" s="368"/>
      <c r="S526" s="368"/>
      <c r="T526" s="368"/>
      <c r="U526" s="368"/>
      <c r="V526" s="368"/>
      <c r="W526" s="368"/>
      <c r="X526" s="368"/>
      <c r="Y526" s="368"/>
      <c r="Z526" s="368"/>
    </row>
    <row r="527" spans="1:26" ht="18" customHeight="1" x14ac:dyDescent="0.25">
      <c r="A527" s="368"/>
      <c r="B527" s="368"/>
      <c r="C527" s="368"/>
      <c r="D527" s="368"/>
      <c r="E527" s="368"/>
      <c r="F527" s="368"/>
      <c r="G527" s="368"/>
      <c r="H527" s="368"/>
      <c r="I527" s="368"/>
      <c r="J527" s="368"/>
      <c r="K527" s="368"/>
      <c r="L527" s="368"/>
      <c r="M527" s="368"/>
      <c r="N527" s="368"/>
      <c r="O527" s="368"/>
      <c r="P527" s="368"/>
      <c r="Q527" s="368"/>
      <c r="R527" s="368"/>
      <c r="S527" s="368"/>
      <c r="T527" s="368"/>
      <c r="U527" s="368"/>
      <c r="V527" s="368"/>
      <c r="W527" s="368"/>
      <c r="X527" s="368"/>
      <c r="Y527" s="368"/>
      <c r="Z527" s="368"/>
    </row>
    <row r="528" spans="1:26" ht="18" customHeight="1" x14ac:dyDescent="0.25">
      <c r="A528" s="368"/>
      <c r="B528" s="368"/>
      <c r="C528" s="368"/>
      <c r="D528" s="368"/>
      <c r="E528" s="368"/>
      <c r="F528" s="368"/>
      <c r="G528" s="368"/>
      <c r="H528" s="368"/>
      <c r="I528" s="368"/>
      <c r="J528" s="368"/>
      <c r="K528" s="368"/>
      <c r="L528" s="368"/>
      <c r="M528" s="368"/>
      <c r="N528" s="368"/>
      <c r="O528" s="368"/>
      <c r="P528" s="368"/>
      <c r="Q528" s="368"/>
      <c r="R528" s="368"/>
      <c r="S528" s="368"/>
      <c r="T528" s="368"/>
      <c r="U528" s="368"/>
      <c r="V528" s="368"/>
      <c r="W528" s="368"/>
      <c r="X528" s="368"/>
      <c r="Y528" s="368"/>
      <c r="Z528" s="368"/>
    </row>
    <row r="529" spans="1:26" ht="18" customHeight="1" x14ac:dyDescent="0.25">
      <c r="A529" s="368"/>
      <c r="B529" s="368"/>
      <c r="C529" s="368"/>
      <c r="D529" s="368"/>
      <c r="E529" s="368"/>
      <c r="F529" s="368"/>
      <c r="G529" s="368"/>
      <c r="H529" s="368"/>
      <c r="I529" s="368"/>
      <c r="J529" s="368"/>
      <c r="K529" s="368"/>
      <c r="L529" s="368"/>
      <c r="M529" s="368"/>
      <c r="N529" s="368"/>
      <c r="O529" s="368"/>
      <c r="P529" s="368"/>
      <c r="Q529" s="368"/>
      <c r="R529" s="368"/>
      <c r="S529" s="368"/>
      <c r="T529" s="368"/>
      <c r="U529" s="368"/>
      <c r="V529" s="368"/>
      <c r="W529" s="368"/>
      <c r="X529" s="368"/>
      <c r="Y529" s="368"/>
      <c r="Z529" s="368"/>
    </row>
    <row r="530" spans="1:26" ht="18" customHeight="1" x14ac:dyDescent="0.25">
      <c r="A530" s="368"/>
      <c r="B530" s="368"/>
      <c r="C530" s="368"/>
      <c r="D530" s="368"/>
      <c r="E530" s="368"/>
      <c r="F530" s="368"/>
      <c r="G530" s="368"/>
      <c r="H530" s="368"/>
      <c r="I530" s="368"/>
      <c r="J530" s="368"/>
      <c r="K530" s="368"/>
      <c r="L530" s="368"/>
      <c r="M530" s="368"/>
      <c r="N530" s="368"/>
      <c r="O530" s="368"/>
      <c r="P530" s="368"/>
      <c r="Q530" s="368"/>
      <c r="R530" s="368"/>
      <c r="S530" s="368"/>
      <c r="T530" s="368"/>
      <c r="U530" s="368"/>
      <c r="V530" s="368"/>
      <c r="W530" s="368"/>
      <c r="X530" s="368"/>
      <c r="Y530" s="368"/>
      <c r="Z530" s="368"/>
    </row>
    <row r="531" spans="1:26" ht="18" customHeight="1" x14ac:dyDescent="0.25">
      <c r="A531" s="368"/>
      <c r="B531" s="368"/>
      <c r="C531" s="368"/>
      <c r="D531" s="368"/>
      <c r="E531" s="368"/>
      <c r="F531" s="368"/>
      <c r="G531" s="368"/>
      <c r="H531" s="368"/>
      <c r="I531" s="368"/>
      <c r="J531" s="368"/>
      <c r="K531" s="368"/>
      <c r="L531" s="368"/>
      <c r="M531" s="368"/>
      <c r="N531" s="368"/>
      <c r="O531" s="368"/>
      <c r="P531" s="368"/>
      <c r="Q531" s="368"/>
      <c r="R531" s="368"/>
      <c r="S531" s="368"/>
      <c r="T531" s="368"/>
      <c r="U531" s="368"/>
      <c r="V531" s="368"/>
      <c r="W531" s="368"/>
      <c r="X531" s="368"/>
      <c r="Y531" s="368"/>
      <c r="Z531" s="368"/>
    </row>
    <row r="532" spans="1:26" ht="18" customHeight="1" x14ac:dyDescent="0.25">
      <c r="A532" s="368"/>
      <c r="B532" s="368"/>
      <c r="C532" s="368"/>
      <c r="D532" s="368"/>
      <c r="E532" s="368"/>
      <c r="F532" s="368"/>
      <c r="G532" s="368"/>
      <c r="H532" s="368"/>
      <c r="I532" s="368"/>
      <c r="J532" s="368"/>
      <c r="K532" s="368"/>
      <c r="L532" s="368"/>
      <c r="M532" s="368"/>
      <c r="N532" s="368"/>
      <c r="O532" s="368"/>
      <c r="P532" s="368"/>
      <c r="Q532" s="368"/>
      <c r="R532" s="368"/>
      <c r="S532" s="368"/>
      <c r="T532" s="368"/>
      <c r="U532" s="368"/>
      <c r="V532" s="368"/>
      <c r="W532" s="368"/>
      <c r="X532" s="368"/>
      <c r="Y532" s="368"/>
      <c r="Z532" s="368"/>
    </row>
    <row r="533" spans="1:26" ht="18" customHeight="1" x14ac:dyDescent="0.25">
      <c r="A533" s="368"/>
      <c r="B533" s="368"/>
      <c r="C533" s="368"/>
      <c r="D533" s="368"/>
      <c r="E533" s="368"/>
      <c r="F533" s="368"/>
      <c r="G533" s="368"/>
      <c r="H533" s="368"/>
      <c r="I533" s="368"/>
      <c r="J533" s="368"/>
      <c r="K533" s="368"/>
      <c r="L533" s="368"/>
      <c r="M533" s="368"/>
      <c r="N533" s="368"/>
      <c r="O533" s="368"/>
      <c r="P533" s="368"/>
      <c r="Q533" s="368"/>
      <c r="R533" s="368"/>
      <c r="S533" s="368"/>
      <c r="T533" s="368"/>
      <c r="U533" s="368"/>
      <c r="V533" s="368"/>
      <c r="W533" s="368"/>
      <c r="X533" s="368"/>
      <c r="Y533" s="368"/>
      <c r="Z533" s="368"/>
    </row>
    <row r="534" spans="1:26" ht="18" customHeight="1" x14ac:dyDescent="0.25">
      <c r="A534" s="368"/>
      <c r="B534" s="368"/>
      <c r="C534" s="368"/>
      <c r="D534" s="368"/>
      <c r="E534" s="368"/>
      <c r="F534" s="368"/>
      <c r="G534" s="368"/>
      <c r="H534" s="368"/>
      <c r="I534" s="368"/>
      <c r="J534" s="368"/>
      <c r="K534" s="368"/>
      <c r="L534" s="368"/>
      <c r="M534" s="368"/>
      <c r="N534" s="368"/>
      <c r="O534" s="368"/>
      <c r="P534" s="368"/>
      <c r="Q534" s="368"/>
      <c r="R534" s="368"/>
      <c r="S534" s="368"/>
      <c r="T534" s="368"/>
      <c r="U534" s="368"/>
      <c r="V534" s="368"/>
      <c r="W534" s="368"/>
      <c r="X534" s="368"/>
      <c r="Y534" s="368"/>
      <c r="Z534" s="368"/>
    </row>
    <row r="535" spans="1:26" ht="18" customHeight="1" x14ac:dyDescent="0.25">
      <c r="A535" s="368"/>
      <c r="B535" s="368"/>
      <c r="C535" s="368"/>
      <c r="D535" s="368"/>
      <c r="E535" s="368"/>
      <c r="F535" s="368"/>
      <c r="G535" s="368"/>
      <c r="H535" s="368"/>
      <c r="I535" s="368"/>
      <c r="J535" s="368"/>
      <c r="K535" s="368"/>
      <c r="L535" s="368"/>
      <c r="M535" s="368"/>
      <c r="N535" s="368"/>
      <c r="O535" s="368"/>
      <c r="P535" s="368"/>
      <c r="Q535" s="368"/>
      <c r="R535" s="368"/>
      <c r="S535" s="368"/>
      <c r="T535" s="368"/>
      <c r="U535" s="368"/>
      <c r="V535" s="368"/>
      <c r="W535" s="368"/>
      <c r="X535" s="368"/>
      <c r="Y535" s="368"/>
      <c r="Z535" s="368"/>
    </row>
    <row r="536" spans="1:26" ht="18" customHeight="1" x14ac:dyDescent="0.25">
      <c r="A536" s="368"/>
      <c r="B536" s="368"/>
      <c r="C536" s="368"/>
      <c r="D536" s="368"/>
      <c r="E536" s="368"/>
      <c r="F536" s="368"/>
      <c r="G536" s="368"/>
      <c r="H536" s="368"/>
      <c r="I536" s="368"/>
      <c r="J536" s="368"/>
      <c r="K536" s="368"/>
      <c r="L536" s="368"/>
      <c r="M536" s="368"/>
      <c r="N536" s="368"/>
      <c r="O536" s="368"/>
      <c r="P536" s="368"/>
      <c r="Q536" s="368"/>
      <c r="R536" s="368"/>
      <c r="S536" s="368"/>
      <c r="T536" s="368"/>
      <c r="U536" s="368"/>
      <c r="V536" s="368"/>
      <c r="W536" s="368"/>
      <c r="X536" s="368"/>
      <c r="Y536" s="368"/>
      <c r="Z536" s="368"/>
    </row>
    <row r="537" spans="1:26" ht="18" customHeight="1" x14ac:dyDescent="0.25">
      <c r="A537" s="368"/>
      <c r="B537" s="368"/>
      <c r="C537" s="368"/>
      <c r="D537" s="368"/>
      <c r="E537" s="368"/>
      <c r="F537" s="368"/>
      <c r="G537" s="368"/>
      <c r="H537" s="368"/>
      <c r="I537" s="368"/>
      <c r="J537" s="368"/>
      <c r="K537" s="368"/>
      <c r="L537" s="368"/>
      <c r="M537" s="368"/>
      <c r="N537" s="368"/>
      <c r="O537" s="368"/>
      <c r="P537" s="368"/>
      <c r="Q537" s="368"/>
      <c r="R537" s="368"/>
      <c r="S537" s="368"/>
      <c r="T537" s="368"/>
      <c r="U537" s="368"/>
      <c r="V537" s="368"/>
      <c r="W537" s="368"/>
      <c r="X537" s="368"/>
      <c r="Y537" s="368"/>
      <c r="Z537" s="368"/>
    </row>
    <row r="538" spans="1:26" ht="18" customHeight="1" x14ac:dyDescent="0.25">
      <c r="A538" s="368"/>
      <c r="B538" s="368"/>
      <c r="C538" s="368"/>
      <c r="D538" s="368"/>
      <c r="E538" s="368"/>
      <c r="F538" s="368"/>
      <c r="G538" s="368"/>
      <c r="H538" s="368"/>
      <c r="I538" s="368"/>
      <c r="J538" s="368"/>
      <c r="K538" s="368"/>
      <c r="L538" s="368"/>
      <c r="M538" s="368"/>
      <c r="N538" s="368"/>
      <c r="O538" s="368"/>
      <c r="P538" s="368"/>
      <c r="Q538" s="368"/>
      <c r="R538" s="368"/>
      <c r="S538" s="368"/>
      <c r="T538" s="368"/>
      <c r="U538" s="368"/>
      <c r="V538" s="368"/>
      <c r="W538" s="368"/>
      <c r="X538" s="368"/>
      <c r="Y538" s="368"/>
      <c r="Z538" s="368"/>
    </row>
    <row r="539" spans="1:26" ht="18" customHeight="1" x14ac:dyDescent="0.25">
      <c r="A539" s="368"/>
      <c r="B539" s="368"/>
      <c r="C539" s="368"/>
      <c r="D539" s="368"/>
      <c r="E539" s="368"/>
      <c r="F539" s="368"/>
      <c r="G539" s="368"/>
      <c r="H539" s="368"/>
      <c r="I539" s="368"/>
      <c r="J539" s="368"/>
      <c r="K539" s="368"/>
      <c r="L539" s="368"/>
      <c r="M539" s="368"/>
      <c r="N539" s="368"/>
      <c r="O539" s="368"/>
      <c r="P539" s="368"/>
      <c r="Q539" s="368"/>
      <c r="R539" s="368"/>
      <c r="S539" s="368"/>
      <c r="T539" s="368"/>
      <c r="U539" s="368"/>
      <c r="V539" s="368"/>
      <c r="W539" s="368"/>
      <c r="X539" s="368"/>
      <c r="Y539" s="368"/>
      <c r="Z539" s="368"/>
    </row>
    <row r="540" spans="1:26" ht="18" customHeight="1" x14ac:dyDescent="0.25">
      <c r="A540" s="368"/>
      <c r="B540" s="368"/>
      <c r="C540" s="368"/>
      <c r="D540" s="368"/>
      <c r="E540" s="368"/>
      <c r="F540" s="368"/>
      <c r="G540" s="368"/>
      <c r="H540" s="368"/>
      <c r="I540" s="368"/>
      <c r="J540" s="368"/>
      <c r="K540" s="368"/>
      <c r="L540" s="368"/>
      <c r="M540" s="368"/>
      <c r="N540" s="368"/>
      <c r="O540" s="368"/>
      <c r="P540" s="368"/>
      <c r="Q540" s="368"/>
      <c r="R540" s="368"/>
      <c r="S540" s="368"/>
      <c r="T540" s="368"/>
      <c r="U540" s="368"/>
      <c r="V540" s="368"/>
      <c r="W540" s="368"/>
      <c r="X540" s="368"/>
      <c r="Y540" s="368"/>
      <c r="Z540" s="368"/>
    </row>
    <row r="541" spans="1:26" ht="18" customHeight="1" x14ac:dyDescent="0.25">
      <c r="A541" s="368"/>
      <c r="B541" s="368"/>
      <c r="C541" s="368"/>
      <c r="D541" s="368"/>
      <c r="E541" s="368"/>
      <c r="F541" s="368"/>
      <c r="G541" s="368"/>
      <c r="H541" s="368"/>
      <c r="I541" s="368"/>
      <c r="J541" s="368"/>
      <c r="K541" s="368"/>
      <c r="L541" s="368"/>
      <c r="M541" s="368"/>
      <c r="N541" s="368"/>
      <c r="O541" s="368"/>
      <c r="P541" s="368"/>
      <c r="Q541" s="368"/>
      <c r="R541" s="368"/>
      <c r="S541" s="368"/>
      <c r="T541" s="368"/>
      <c r="U541" s="368"/>
      <c r="V541" s="368"/>
      <c r="W541" s="368"/>
      <c r="X541" s="368"/>
      <c r="Y541" s="368"/>
      <c r="Z541" s="368"/>
    </row>
    <row r="542" spans="1:26" ht="18" customHeight="1" x14ac:dyDescent="0.25">
      <c r="A542" s="368"/>
      <c r="B542" s="368"/>
      <c r="C542" s="368"/>
      <c r="D542" s="368"/>
      <c r="E542" s="368"/>
      <c r="F542" s="368"/>
      <c r="G542" s="368"/>
      <c r="H542" s="368"/>
      <c r="I542" s="368"/>
      <c r="J542" s="368"/>
      <c r="K542" s="368"/>
      <c r="L542" s="368"/>
      <c r="M542" s="368"/>
      <c r="N542" s="368"/>
      <c r="O542" s="368"/>
      <c r="P542" s="368"/>
      <c r="Q542" s="368"/>
      <c r="R542" s="368"/>
      <c r="S542" s="368"/>
      <c r="T542" s="368"/>
      <c r="U542" s="368"/>
      <c r="V542" s="368"/>
      <c r="W542" s="368"/>
      <c r="X542" s="368"/>
      <c r="Y542" s="368"/>
      <c r="Z542" s="368"/>
    </row>
    <row r="543" spans="1:26" ht="18" customHeight="1" x14ac:dyDescent="0.25">
      <c r="A543" s="368"/>
      <c r="B543" s="368"/>
      <c r="C543" s="368"/>
      <c r="D543" s="368"/>
      <c r="E543" s="368"/>
      <c r="F543" s="368"/>
      <c r="G543" s="368"/>
      <c r="H543" s="368"/>
      <c r="I543" s="368"/>
      <c r="J543" s="368"/>
      <c r="K543" s="368"/>
      <c r="L543" s="368"/>
      <c r="M543" s="368"/>
      <c r="N543" s="368"/>
      <c r="O543" s="368"/>
      <c r="P543" s="368"/>
      <c r="Q543" s="368"/>
      <c r="R543" s="368"/>
      <c r="S543" s="368"/>
      <c r="T543" s="368"/>
      <c r="U543" s="368"/>
      <c r="V543" s="368"/>
      <c r="W543" s="368"/>
      <c r="X543" s="368"/>
      <c r="Y543" s="368"/>
      <c r="Z543" s="368"/>
    </row>
    <row r="544" spans="1:26" ht="18" customHeight="1" x14ac:dyDescent="0.25">
      <c r="A544" s="368"/>
      <c r="B544" s="368"/>
      <c r="C544" s="368"/>
      <c r="D544" s="368"/>
      <c r="E544" s="368"/>
      <c r="F544" s="368"/>
      <c r="G544" s="368"/>
      <c r="H544" s="368"/>
      <c r="I544" s="368"/>
      <c r="J544" s="368"/>
      <c r="K544" s="368"/>
      <c r="L544" s="368"/>
      <c r="M544" s="368"/>
      <c r="N544" s="368"/>
      <c r="O544" s="368"/>
      <c r="P544" s="368"/>
      <c r="Q544" s="368"/>
      <c r="R544" s="368"/>
      <c r="S544" s="368"/>
      <c r="T544" s="368"/>
      <c r="U544" s="368"/>
      <c r="V544" s="368"/>
      <c r="W544" s="368"/>
      <c r="X544" s="368"/>
      <c r="Y544" s="368"/>
      <c r="Z544" s="368"/>
    </row>
    <row r="545" spans="1:26" ht="18" customHeight="1" x14ac:dyDescent="0.25">
      <c r="A545" s="368"/>
      <c r="B545" s="368"/>
      <c r="C545" s="368"/>
      <c r="D545" s="368"/>
      <c r="E545" s="368"/>
      <c r="F545" s="368"/>
      <c r="G545" s="368"/>
      <c r="H545" s="368"/>
      <c r="I545" s="368"/>
      <c r="J545" s="368"/>
      <c r="K545" s="368"/>
      <c r="L545" s="368"/>
      <c r="M545" s="368"/>
      <c r="N545" s="368"/>
      <c r="O545" s="368"/>
      <c r="P545" s="368"/>
      <c r="Q545" s="368"/>
      <c r="R545" s="368"/>
      <c r="S545" s="368"/>
      <c r="T545" s="368"/>
      <c r="U545" s="368"/>
      <c r="V545" s="368"/>
      <c r="W545" s="368"/>
      <c r="X545" s="368"/>
      <c r="Y545" s="368"/>
      <c r="Z545" s="368"/>
    </row>
    <row r="546" spans="1:26" ht="18" customHeight="1" x14ac:dyDescent="0.25">
      <c r="A546" s="368"/>
      <c r="B546" s="368"/>
      <c r="C546" s="368"/>
      <c r="D546" s="368"/>
      <c r="E546" s="368"/>
      <c r="F546" s="368"/>
      <c r="G546" s="368"/>
      <c r="H546" s="368"/>
      <c r="I546" s="368"/>
      <c r="J546" s="368"/>
      <c r="K546" s="368"/>
      <c r="L546" s="368"/>
      <c r="M546" s="368"/>
      <c r="N546" s="368"/>
      <c r="O546" s="368"/>
      <c r="P546" s="368"/>
      <c r="Q546" s="368"/>
      <c r="R546" s="368"/>
      <c r="S546" s="368"/>
      <c r="T546" s="368"/>
      <c r="U546" s="368"/>
      <c r="V546" s="368"/>
      <c r="W546" s="368"/>
      <c r="X546" s="368"/>
      <c r="Y546" s="368"/>
      <c r="Z546" s="368"/>
    </row>
    <row r="547" spans="1:26" ht="18" customHeight="1" x14ac:dyDescent="0.25">
      <c r="A547" s="368"/>
      <c r="B547" s="368"/>
      <c r="C547" s="368"/>
      <c r="D547" s="368"/>
      <c r="E547" s="368"/>
      <c r="F547" s="368"/>
      <c r="G547" s="368"/>
      <c r="H547" s="368"/>
      <c r="I547" s="368"/>
      <c r="J547" s="368"/>
      <c r="K547" s="368"/>
      <c r="L547" s="368"/>
      <c r="M547" s="368"/>
      <c r="N547" s="368"/>
      <c r="O547" s="368"/>
      <c r="P547" s="368"/>
      <c r="Q547" s="368"/>
      <c r="R547" s="368"/>
      <c r="S547" s="368"/>
      <c r="T547" s="368"/>
      <c r="U547" s="368"/>
      <c r="V547" s="368"/>
      <c r="W547" s="368"/>
      <c r="X547" s="368"/>
      <c r="Y547" s="368"/>
      <c r="Z547" s="368"/>
    </row>
    <row r="548" spans="1:26" ht="18" customHeight="1" x14ac:dyDescent="0.25">
      <c r="A548" s="368"/>
      <c r="B548" s="368"/>
      <c r="C548" s="368"/>
      <c r="D548" s="368"/>
      <c r="E548" s="368"/>
      <c r="F548" s="368"/>
      <c r="G548" s="368"/>
      <c r="H548" s="368"/>
      <c r="I548" s="368"/>
      <c r="J548" s="368"/>
      <c r="K548" s="368"/>
      <c r="L548" s="368"/>
      <c r="M548" s="368"/>
      <c r="N548" s="368"/>
      <c r="O548" s="368"/>
      <c r="P548" s="368"/>
      <c r="Q548" s="368"/>
      <c r="R548" s="368"/>
      <c r="S548" s="368"/>
      <c r="T548" s="368"/>
      <c r="U548" s="368"/>
      <c r="V548" s="368"/>
      <c r="W548" s="368"/>
      <c r="X548" s="368"/>
      <c r="Y548" s="368"/>
      <c r="Z548" s="368"/>
    </row>
    <row r="549" spans="1:26" ht="18" customHeight="1" x14ac:dyDescent="0.25">
      <c r="A549" s="368"/>
      <c r="B549" s="368"/>
      <c r="C549" s="368"/>
      <c r="D549" s="368"/>
      <c r="E549" s="368"/>
      <c r="F549" s="368"/>
      <c r="G549" s="368"/>
      <c r="H549" s="368"/>
      <c r="I549" s="368"/>
      <c r="J549" s="368"/>
      <c r="K549" s="368"/>
      <c r="L549" s="368"/>
      <c r="M549" s="368"/>
      <c r="N549" s="368"/>
      <c r="O549" s="368"/>
      <c r="P549" s="368"/>
      <c r="Q549" s="368"/>
      <c r="R549" s="368"/>
      <c r="S549" s="368"/>
      <c r="T549" s="368"/>
      <c r="U549" s="368"/>
      <c r="V549" s="368"/>
      <c r="W549" s="368"/>
      <c r="X549" s="368"/>
      <c r="Y549" s="368"/>
      <c r="Z549" s="368"/>
    </row>
    <row r="550" spans="1:26" ht="18" customHeight="1" x14ac:dyDescent="0.25">
      <c r="A550" s="368"/>
      <c r="B550" s="368"/>
      <c r="C550" s="368"/>
      <c r="D550" s="368"/>
      <c r="E550" s="368"/>
      <c r="F550" s="368"/>
      <c r="G550" s="368"/>
      <c r="H550" s="368"/>
      <c r="I550" s="368"/>
      <c r="J550" s="368"/>
      <c r="K550" s="368"/>
      <c r="L550" s="368"/>
      <c r="M550" s="368"/>
      <c r="N550" s="368"/>
      <c r="O550" s="368"/>
      <c r="P550" s="368"/>
      <c r="Q550" s="368"/>
      <c r="R550" s="368"/>
      <c r="S550" s="368"/>
      <c r="T550" s="368"/>
      <c r="U550" s="368"/>
      <c r="V550" s="368"/>
      <c r="W550" s="368"/>
      <c r="X550" s="368"/>
      <c r="Y550" s="368"/>
      <c r="Z550" s="368"/>
    </row>
    <row r="551" spans="1:26" ht="18" customHeight="1" x14ac:dyDescent="0.25">
      <c r="A551" s="368"/>
      <c r="B551" s="368"/>
      <c r="C551" s="368"/>
      <c r="D551" s="368"/>
      <c r="E551" s="368"/>
      <c r="F551" s="368"/>
      <c r="G551" s="368"/>
      <c r="H551" s="368"/>
      <c r="I551" s="368"/>
      <c r="J551" s="368"/>
      <c r="K551" s="368"/>
      <c r="L551" s="368"/>
      <c r="M551" s="368"/>
      <c r="N551" s="368"/>
      <c r="O551" s="368"/>
      <c r="P551" s="368"/>
      <c r="Q551" s="368"/>
      <c r="R551" s="368"/>
      <c r="S551" s="368"/>
      <c r="T551" s="368"/>
      <c r="U551" s="368"/>
      <c r="V551" s="368"/>
      <c r="W551" s="368"/>
      <c r="X551" s="368"/>
      <c r="Y551" s="368"/>
      <c r="Z551" s="368"/>
    </row>
    <row r="552" spans="1:26" ht="18" customHeight="1" x14ac:dyDescent="0.25">
      <c r="A552" s="368"/>
      <c r="B552" s="368"/>
      <c r="C552" s="368"/>
      <c r="D552" s="368"/>
      <c r="E552" s="368"/>
      <c r="F552" s="368"/>
      <c r="G552" s="368"/>
      <c r="H552" s="368"/>
      <c r="I552" s="368"/>
      <c r="J552" s="368"/>
      <c r="K552" s="368"/>
      <c r="L552" s="368"/>
      <c r="M552" s="368"/>
      <c r="N552" s="368"/>
      <c r="O552" s="368"/>
      <c r="P552" s="368"/>
      <c r="Q552" s="368"/>
      <c r="R552" s="368"/>
      <c r="S552" s="368"/>
      <c r="T552" s="368"/>
      <c r="U552" s="368"/>
      <c r="V552" s="368"/>
      <c r="W552" s="368"/>
      <c r="X552" s="368"/>
      <c r="Y552" s="368"/>
      <c r="Z552" s="368"/>
    </row>
    <row r="553" spans="1:26" ht="18" customHeight="1" x14ac:dyDescent="0.25">
      <c r="A553" s="368"/>
      <c r="B553" s="368"/>
      <c r="C553" s="368"/>
      <c r="D553" s="368"/>
      <c r="E553" s="368"/>
      <c r="F553" s="368"/>
      <c r="G553" s="368"/>
      <c r="H553" s="368"/>
      <c r="I553" s="368"/>
      <c r="J553" s="368"/>
      <c r="K553" s="368"/>
      <c r="L553" s="368"/>
      <c r="M553" s="368"/>
      <c r="N553" s="368"/>
      <c r="O553" s="368"/>
      <c r="P553" s="368"/>
      <c r="Q553" s="368"/>
      <c r="R553" s="368"/>
      <c r="S553" s="368"/>
      <c r="T553" s="368"/>
      <c r="U553" s="368"/>
      <c r="V553" s="368"/>
      <c r="W553" s="368"/>
      <c r="X553" s="368"/>
      <c r="Y553" s="368"/>
      <c r="Z553" s="368"/>
    </row>
    <row r="554" spans="1:26" ht="18" customHeight="1" x14ac:dyDescent="0.25">
      <c r="A554" s="368"/>
      <c r="B554" s="368"/>
      <c r="C554" s="368"/>
      <c r="D554" s="368"/>
      <c r="E554" s="368"/>
      <c r="F554" s="368"/>
      <c r="G554" s="368"/>
      <c r="H554" s="368"/>
      <c r="I554" s="368"/>
      <c r="J554" s="368"/>
      <c r="K554" s="368"/>
      <c r="L554" s="368"/>
      <c r="M554" s="368"/>
      <c r="N554" s="368"/>
      <c r="O554" s="368"/>
      <c r="P554" s="368"/>
      <c r="Q554" s="368"/>
      <c r="R554" s="368"/>
      <c r="S554" s="368"/>
      <c r="T554" s="368"/>
      <c r="U554" s="368"/>
      <c r="V554" s="368"/>
      <c r="W554" s="368"/>
      <c r="X554" s="368"/>
      <c r="Y554" s="368"/>
      <c r="Z554" s="368"/>
    </row>
    <row r="555" spans="1:26" ht="18" customHeight="1" x14ac:dyDescent="0.25">
      <c r="A555" s="368"/>
      <c r="B555" s="368"/>
      <c r="C555" s="368"/>
      <c r="D555" s="368"/>
      <c r="E555" s="368"/>
      <c r="F555" s="368"/>
      <c r="G555" s="368"/>
      <c r="H555" s="368"/>
      <c r="I555" s="368"/>
      <c r="J555" s="368"/>
      <c r="K555" s="368"/>
      <c r="L555" s="368"/>
      <c r="M555" s="368"/>
      <c r="N555" s="368"/>
      <c r="O555" s="368"/>
      <c r="P555" s="368"/>
      <c r="Q555" s="368"/>
      <c r="R555" s="368"/>
      <c r="S555" s="368"/>
      <c r="T555" s="368"/>
      <c r="U555" s="368"/>
      <c r="V555" s="368"/>
      <c r="W555" s="368"/>
      <c r="X555" s="368"/>
      <c r="Y555" s="368"/>
      <c r="Z555" s="368"/>
    </row>
    <row r="556" spans="1:26" ht="18" customHeight="1" x14ac:dyDescent="0.25">
      <c r="A556" s="368"/>
      <c r="B556" s="368"/>
      <c r="C556" s="368"/>
      <c r="D556" s="368"/>
      <c r="E556" s="368"/>
      <c r="F556" s="368"/>
      <c r="G556" s="368"/>
      <c r="H556" s="368"/>
      <c r="I556" s="368"/>
      <c r="J556" s="368"/>
      <c r="K556" s="368"/>
      <c r="L556" s="368"/>
      <c r="M556" s="368"/>
      <c r="N556" s="368"/>
      <c r="O556" s="368"/>
      <c r="P556" s="368"/>
      <c r="Q556" s="368"/>
      <c r="R556" s="368"/>
      <c r="S556" s="368"/>
      <c r="T556" s="368"/>
      <c r="U556" s="368"/>
      <c r="V556" s="368"/>
      <c r="W556" s="368"/>
      <c r="X556" s="368"/>
      <c r="Y556" s="368"/>
      <c r="Z556" s="368"/>
    </row>
    <row r="557" spans="1:26" ht="18" customHeight="1" x14ac:dyDescent="0.25">
      <c r="A557" s="368"/>
      <c r="B557" s="368"/>
      <c r="C557" s="368"/>
      <c r="D557" s="368"/>
      <c r="E557" s="368"/>
      <c r="F557" s="368"/>
      <c r="G557" s="368"/>
      <c r="H557" s="368"/>
      <c r="I557" s="368"/>
      <c r="J557" s="368"/>
      <c r="K557" s="368"/>
      <c r="L557" s="368"/>
      <c r="M557" s="368"/>
      <c r="N557" s="368"/>
      <c r="O557" s="368"/>
      <c r="P557" s="368"/>
      <c r="Q557" s="368"/>
      <c r="R557" s="368"/>
      <c r="S557" s="368"/>
      <c r="T557" s="368"/>
      <c r="U557" s="368"/>
      <c r="V557" s="368"/>
      <c r="W557" s="368"/>
      <c r="X557" s="368"/>
      <c r="Y557" s="368"/>
      <c r="Z557" s="368"/>
    </row>
    <row r="558" spans="1:26" ht="18" customHeight="1" x14ac:dyDescent="0.25">
      <c r="A558" s="368"/>
      <c r="B558" s="368"/>
      <c r="C558" s="368"/>
      <c r="D558" s="368"/>
      <c r="E558" s="368"/>
      <c r="F558" s="368"/>
      <c r="G558" s="368"/>
      <c r="H558" s="368"/>
      <c r="I558" s="368"/>
      <c r="J558" s="368"/>
      <c r="K558" s="368"/>
      <c r="L558" s="368"/>
      <c r="M558" s="368"/>
      <c r="N558" s="368"/>
      <c r="O558" s="368"/>
      <c r="P558" s="368"/>
      <c r="Q558" s="368"/>
      <c r="R558" s="368"/>
      <c r="S558" s="368"/>
      <c r="T558" s="368"/>
      <c r="U558" s="368"/>
      <c r="V558" s="368"/>
      <c r="W558" s="368"/>
      <c r="X558" s="368"/>
      <c r="Y558" s="368"/>
      <c r="Z558" s="368"/>
    </row>
    <row r="559" spans="1:26" ht="18" customHeight="1" x14ac:dyDescent="0.25">
      <c r="A559" s="368"/>
      <c r="B559" s="368"/>
      <c r="C559" s="368"/>
      <c r="D559" s="368"/>
      <c r="E559" s="368"/>
      <c r="F559" s="368"/>
      <c r="G559" s="368"/>
      <c r="H559" s="368"/>
      <c r="I559" s="368"/>
      <c r="J559" s="368"/>
      <c r="K559" s="368"/>
      <c r="L559" s="368"/>
      <c r="M559" s="368"/>
      <c r="N559" s="368"/>
      <c r="O559" s="368"/>
      <c r="P559" s="368"/>
      <c r="Q559" s="368"/>
      <c r="R559" s="368"/>
      <c r="S559" s="368"/>
      <c r="T559" s="368"/>
      <c r="U559" s="368"/>
      <c r="V559" s="368"/>
      <c r="W559" s="368"/>
      <c r="X559" s="368"/>
      <c r="Y559" s="368"/>
      <c r="Z559" s="368"/>
    </row>
    <row r="560" spans="1:26" ht="18" customHeight="1" x14ac:dyDescent="0.25">
      <c r="A560" s="368"/>
      <c r="B560" s="368"/>
      <c r="C560" s="368"/>
      <c r="D560" s="368"/>
      <c r="E560" s="368"/>
      <c r="F560" s="368"/>
      <c r="G560" s="368"/>
      <c r="H560" s="368"/>
      <c r="I560" s="368"/>
      <c r="J560" s="368"/>
      <c r="K560" s="368"/>
      <c r="L560" s="368"/>
      <c r="M560" s="368"/>
      <c r="N560" s="368"/>
      <c r="O560" s="368"/>
      <c r="P560" s="368"/>
      <c r="Q560" s="368"/>
      <c r="R560" s="368"/>
      <c r="S560" s="368"/>
      <c r="T560" s="368"/>
      <c r="U560" s="368"/>
      <c r="V560" s="368"/>
      <c r="W560" s="368"/>
      <c r="X560" s="368"/>
      <c r="Y560" s="368"/>
      <c r="Z560" s="368"/>
    </row>
    <row r="561" spans="1:26" ht="18" customHeight="1" x14ac:dyDescent="0.25">
      <c r="A561" s="368"/>
      <c r="B561" s="368"/>
      <c r="C561" s="368"/>
      <c r="D561" s="368"/>
      <c r="E561" s="368"/>
      <c r="F561" s="368"/>
      <c r="G561" s="368"/>
      <c r="H561" s="368"/>
      <c r="I561" s="368"/>
      <c r="J561" s="368"/>
      <c r="K561" s="368"/>
      <c r="L561" s="368"/>
      <c r="M561" s="368"/>
      <c r="N561" s="368"/>
      <c r="O561" s="368"/>
      <c r="P561" s="368"/>
      <c r="Q561" s="368"/>
      <c r="R561" s="368"/>
      <c r="S561" s="368"/>
      <c r="T561" s="368"/>
      <c r="U561" s="368"/>
      <c r="V561" s="368"/>
      <c r="W561" s="368"/>
      <c r="X561" s="368"/>
      <c r="Y561" s="368"/>
      <c r="Z561" s="368"/>
    </row>
    <row r="562" spans="1:26" ht="18" customHeight="1" x14ac:dyDescent="0.25">
      <c r="A562" s="368"/>
      <c r="B562" s="368"/>
      <c r="C562" s="368"/>
      <c r="D562" s="368"/>
      <c r="E562" s="368"/>
      <c r="F562" s="368"/>
      <c r="G562" s="368"/>
      <c r="H562" s="368"/>
      <c r="I562" s="368"/>
      <c r="J562" s="368"/>
      <c r="K562" s="368"/>
      <c r="L562" s="368"/>
      <c r="M562" s="368"/>
      <c r="N562" s="368"/>
      <c r="O562" s="368"/>
      <c r="P562" s="368"/>
      <c r="Q562" s="368"/>
      <c r="R562" s="368"/>
      <c r="S562" s="368"/>
      <c r="T562" s="368"/>
      <c r="U562" s="368"/>
      <c r="V562" s="368"/>
      <c r="W562" s="368"/>
      <c r="X562" s="368"/>
      <c r="Y562" s="368"/>
      <c r="Z562" s="368"/>
    </row>
    <row r="563" spans="1:26" ht="18" customHeight="1" x14ac:dyDescent="0.25">
      <c r="A563" s="368"/>
      <c r="B563" s="368"/>
      <c r="C563" s="368"/>
      <c r="D563" s="368"/>
      <c r="E563" s="368"/>
      <c r="F563" s="368"/>
      <c r="G563" s="368"/>
      <c r="H563" s="368"/>
      <c r="I563" s="368"/>
      <c r="J563" s="368"/>
      <c r="K563" s="368"/>
      <c r="L563" s="368"/>
      <c r="M563" s="368"/>
      <c r="N563" s="368"/>
      <c r="O563" s="368"/>
      <c r="P563" s="368"/>
      <c r="Q563" s="368"/>
      <c r="R563" s="368"/>
      <c r="S563" s="368"/>
      <c r="T563" s="368"/>
      <c r="U563" s="368"/>
      <c r="V563" s="368"/>
      <c r="W563" s="368"/>
      <c r="X563" s="368"/>
      <c r="Y563" s="368"/>
      <c r="Z563" s="368"/>
    </row>
    <row r="564" spans="1:26" ht="18" customHeight="1" x14ac:dyDescent="0.25">
      <c r="A564" s="368"/>
      <c r="B564" s="368"/>
      <c r="C564" s="368"/>
      <c r="D564" s="368"/>
      <c r="E564" s="368"/>
      <c r="F564" s="368"/>
      <c r="G564" s="368"/>
      <c r="H564" s="368"/>
      <c r="I564" s="368"/>
      <c r="J564" s="368"/>
      <c r="K564" s="368"/>
      <c r="L564" s="368"/>
      <c r="M564" s="368"/>
      <c r="N564" s="368"/>
      <c r="O564" s="368"/>
      <c r="P564" s="368"/>
      <c r="Q564" s="368"/>
      <c r="R564" s="368"/>
      <c r="S564" s="368"/>
      <c r="T564" s="368"/>
      <c r="U564" s="368"/>
      <c r="V564" s="368"/>
      <c r="W564" s="368"/>
      <c r="X564" s="368"/>
      <c r="Y564" s="368"/>
      <c r="Z564" s="368"/>
    </row>
    <row r="565" spans="1:26" ht="18" customHeight="1" x14ac:dyDescent="0.25">
      <c r="A565" s="368"/>
      <c r="B565" s="368"/>
      <c r="C565" s="368"/>
      <c r="D565" s="368"/>
      <c r="E565" s="368"/>
      <c r="F565" s="368"/>
      <c r="G565" s="368"/>
      <c r="H565" s="368"/>
      <c r="I565" s="368"/>
      <c r="J565" s="368"/>
      <c r="K565" s="368"/>
      <c r="L565" s="368"/>
      <c r="M565" s="368"/>
      <c r="N565" s="368"/>
      <c r="O565" s="368"/>
      <c r="P565" s="368"/>
      <c r="Q565" s="368"/>
      <c r="R565" s="368"/>
      <c r="S565" s="368"/>
      <c r="T565" s="368"/>
      <c r="U565" s="368"/>
      <c r="V565" s="368"/>
      <c r="W565" s="368"/>
      <c r="X565" s="368"/>
      <c r="Y565" s="368"/>
      <c r="Z565" s="368"/>
    </row>
    <row r="566" spans="1:26" ht="18" customHeight="1" x14ac:dyDescent="0.25">
      <c r="A566" s="368"/>
      <c r="B566" s="368"/>
      <c r="C566" s="368"/>
      <c r="D566" s="368"/>
      <c r="E566" s="368"/>
      <c r="F566" s="368"/>
      <c r="G566" s="368"/>
      <c r="H566" s="368"/>
      <c r="I566" s="368"/>
      <c r="J566" s="368"/>
      <c r="K566" s="368"/>
      <c r="L566" s="368"/>
      <c r="M566" s="368"/>
      <c r="N566" s="368"/>
      <c r="O566" s="368"/>
      <c r="P566" s="368"/>
      <c r="Q566" s="368"/>
      <c r="R566" s="368"/>
      <c r="S566" s="368"/>
      <c r="T566" s="368"/>
      <c r="U566" s="368"/>
      <c r="V566" s="368"/>
      <c r="W566" s="368"/>
      <c r="X566" s="368"/>
      <c r="Y566" s="368"/>
      <c r="Z566" s="368"/>
    </row>
    <row r="567" spans="1:26" ht="18" customHeight="1" x14ac:dyDescent="0.25">
      <c r="A567" s="368"/>
      <c r="B567" s="368"/>
      <c r="C567" s="368"/>
      <c r="D567" s="368"/>
      <c r="E567" s="368"/>
      <c r="F567" s="368"/>
      <c r="G567" s="368"/>
      <c r="H567" s="368"/>
      <c r="I567" s="368"/>
      <c r="J567" s="368"/>
      <c r="K567" s="368"/>
      <c r="L567" s="368"/>
      <c r="M567" s="368"/>
      <c r="N567" s="368"/>
      <c r="O567" s="368"/>
      <c r="P567" s="368"/>
      <c r="Q567" s="368"/>
      <c r="R567" s="368"/>
      <c r="S567" s="368"/>
      <c r="T567" s="368"/>
      <c r="U567" s="368"/>
      <c r="V567" s="368"/>
      <c r="W567" s="368"/>
      <c r="X567" s="368"/>
      <c r="Y567" s="368"/>
      <c r="Z567" s="368"/>
    </row>
    <row r="568" spans="1:26" ht="18" customHeight="1" x14ac:dyDescent="0.25">
      <c r="A568" s="368"/>
      <c r="B568" s="368"/>
      <c r="C568" s="368"/>
      <c r="D568" s="368"/>
      <c r="E568" s="368"/>
      <c r="F568" s="368"/>
      <c r="G568" s="368"/>
      <c r="H568" s="368"/>
      <c r="I568" s="368"/>
      <c r="J568" s="368"/>
      <c r="K568" s="368"/>
      <c r="L568" s="368"/>
      <c r="M568" s="368"/>
      <c r="N568" s="368"/>
      <c r="O568" s="368"/>
      <c r="P568" s="368"/>
      <c r="Q568" s="368"/>
      <c r="R568" s="368"/>
      <c r="S568" s="368"/>
      <c r="T568" s="368"/>
      <c r="U568" s="368"/>
      <c r="V568" s="368"/>
      <c r="W568" s="368"/>
      <c r="X568" s="368"/>
      <c r="Y568" s="368"/>
      <c r="Z568" s="368"/>
    </row>
    <row r="569" spans="1:26" ht="18" customHeight="1" x14ac:dyDescent="0.25">
      <c r="A569" s="368"/>
      <c r="B569" s="368"/>
      <c r="C569" s="368"/>
      <c r="D569" s="368"/>
      <c r="E569" s="368"/>
      <c r="F569" s="368"/>
      <c r="G569" s="368"/>
      <c r="H569" s="368"/>
      <c r="I569" s="368"/>
      <c r="J569" s="368"/>
      <c r="K569" s="368"/>
      <c r="L569" s="368"/>
      <c r="M569" s="368"/>
      <c r="N569" s="368"/>
      <c r="O569" s="368"/>
      <c r="P569" s="368"/>
      <c r="Q569" s="368"/>
      <c r="R569" s="368"/>
      <c r="S569" s="368"/>
      <c r="T569" s="368"/>
      <c r="U569" s="368"/>
      <c r="V569" s="368"/>
      <c r="W569" s="368"/>
      <c r="X569" s="368"/>
      <c r="Y569" s="368"/>
      <c r="Z569" s="368"/>
    </row>
    <row r="570" spans="1:26" ht="18" customHeight="1" x14ac:dyDescent="0.25">
      <c r="A570" s="368"/>
      <c r="B570" s="368"/>
      <c r="C570" s="368"/>
      <c r="D570" s="368"/>
      <c r="E570" s="368"/>
      <c r="F570" s="368"/>
      <c r="G570" s="368"/>
      <c r="H570" s="368"/>
      <c r="I570" s="368"/>
      <c r="J570" s="368"/>
      <c r="K570" s="368"/>
      <c r="L570" s="368"/>
      <c r="M570" s="368"/>
      <c r="N570" s="368"/>
      <c r="O570" s="368"/>
      <c r="P570" s="368"/>
      <c r="Q570" s="368"/>
      <c r="R570" s="368"/>
      <c r="S570" s="368"/>
      <c r="T570" s="368"/>
      <c r="U570" s="368"/>
      <c r="V570" s="368"/>
      <c r="W570" s="368"/>
      <c r="X570" s="368"/>
      <c r="Y570" s="368"/>
      <c r="Z570" s="368"/>
    </row>
    <row r="571" spans="1:26" ht="18" customHeight="1" x14ac:dyDescent="0.25">
      <c r="A571" s="368"/>
      <c r="B571" s="368"/>
      <c r="C571" s="368"/>
      <c r="D571" s="368"/>
      <c r="E571" s="368"/>
      <c r="F571" s="368"/>
      <c r="G571" s="368"/>
      <c r="H571" s="368"/>
      <c r="I571" s="368"/>
      <c r="J571" s="368"/>
      <c r="K571" s="368"/>
      <c r="L571" s="368"/>
      <c r="M571" s="368"/>
      <c r="N571" s="368"/>
      <c r="O571" s="368"/>
      <c r="P571" s="368"/>
      <c r="Q571" s="368"/>
      <c r="R571" s="368"/>
      <c r="S571" s="368"/>
      <c r="T571" s="368"/>
      <c r="U571" s="368"/>
      <c r="V571" s="368"/>
      <c r="W571" s="368"/>
      <c r="X571" s="368"/>
      <c r="Y571" s="368"/>
      <c r="Z571" s="368"/>
    </row>
    <row r="572" spans="1:26" ht="18" customHeight="1" x14ac:dyDescent="0.25">
      <c r="A572" s="368"/>
      <c r="B572" s="368"/>
      <c r="C572" s="368"/>
      <c r="D572" s="368"/>
      <c r="E572" s="368"/>
      <c r="F572" s="368"/>
      <c r="G572" s="368"/>
      <c r="H572" s="368"/>
      <c r="I572" s="368"/>
      <c r="J572" s="368"/>
      <c r="K572" s="368"/>
      <c r="L572" s="368"/>
      <c r="M572" s="368"/>
      <c r="N572" s="368"/>
      <c r="O572" s="368"/>
      <c r="P572" s="368"/>
      <c r="Q572" s="368"/>
      <c r="R572" s="368"/>
      <c r="S572" s="368"/>
      <c r="T572" s="368"/>
      <c r="U572" s="368"/>
      <c r="V572" s="368"/>
      <c r="W572" s="368"/>
      <c r="X572" s="368"/>
      <c r="Y572" s="368"/>
      <c r="Z572" s="368"/>
    </row>
    <row r="573" spans="1:26" ht="18" customHeight="1" x14ac:dyDescent="0.25">
      <c r="A573" s="368"/>
      <c r="B573" s="368"/>
      <c r="C573" s="368"/>
      <c r="D573" s="368"/>
      <c r="E573" s="368"/>
      <c r="F573" s="368"/>
      <c r="G573" s="368"/>
      <c r="H573" s="368"/>
      <c r="I573" s="368"/>
      <c r="J573" s="368"/>
      <c r="K573" s="368"/>
      <c r="L573" s="368"/>
      <c r="M573" s="368"/>
      <c r="N573" s="368"/>
      <c r="O573" s="368"/>
      <c r="P573" s="368"/>
      <c r="Q573" s="368"/>
      <c r="R573" s="368"/>
      <c r="S573" s="368"/>
      <c r="T573" s="368"/>
      <c r="U573" s="368"/>
      <c r="V573" s="368"/>
      <c r="W573" s="368"/>
      <c r="X573" s="368"/>
      <c r="Y573" s="368"/>
      <c r="Z573" s="368"/>
    </row>
    <row r="574" spans="1:26" ht="18" customHeight="1" x14ac:dyDescent="0.25">
      <c r="A574" s="368"/>
      <c r="B574" s="368"/>
      <c r="C574" s="368"/>
      <c r="D574" s="368"/>
      <c r="E574" s="368"/>
      <c r="F574" s="368"/>
      <c r="G574" s="368"/>
      <c r="H574" s="368"/>
      <c r="I574" s="368"/>
      <c r="J574" s="368"/>
      <c r="K574" s="368"/>
      <c r="L574" s="368"/>
      <c r="M574" s="368"/>
      <c r="N574" s="368"/>
      <c r="O574" s="368"/>
      <c r="P574" s="368"/>
      <c r="Q574" s="368"/>
      <c r="R574" s="368"/>
      <c r="S574" s="368"/>
      <c r="T574" s="368"/>
      <c r="U574" s="368"/>
      <c r="V574" s="368"/>
      <c r="W574" s="368"/>
      <c r="X574" s="368"/>
      <c r="Y574" s="368"/>
      <c r="Z574" s="368"/>
    </row>
    <row r="575" spans="1:26" ht="18" customHeight="1" x14ac:dyDescent="0.25">
      <c r="A575" s="368"/>
      <c r="B575" s="368"/>
      <c r="C575" s="368"/>
      <c r="D575" s="368"/>
      <c r="E575" s="368"/>
      <c r="F575" s="368"/>
      <c r="G575" s="368"/>
      <c r="H575" s="368"/>
      <c r="I575" s="368"/>
      <c r="J575" s="368"/>
      <c r="K575" s="368"/>
      <c r="L575" s="368"/>
      <c r="M575" s="368"/>
      <c r="N575" s="368"/>
      <c r="O575" s="368"/>
      <c r="P575" s="368"/>
      <c r="Q575" s="368"/>
      <c r="R575" s="368"/>
      <c r="S575" s="368"/>
      <c r="T575" s="368"/>
      <c r="U575" s="368"/>
      <c r="V575" s="368"/>
      <c r="W575" s="368"/>
      <c r="X575" s="368"/>
      <c r="Y575" s="368"/>
      <c r="Z575" s="368"/>
    </row>
    <row r="576" spans="1:26" ht="18" customHeight="1" x14ac:dyDescent="0.25">
      <c r="A576" s="368"/>
      <c r="B576" s="368"/>
      <c r="C576" s="368"/>
      <c r="D576" s="368"/>
      <c r="E576" s="368"/>
      <c r="F576" s="368"/>
      <c r="G576" s="368"/>
      <c r="H576" s="368"/>
      <c r="I576" s="368"/>
      <c r="J576" s="368"/>
      <c r="K576" s="368"/>
      <c r="L576" s="368"/>
      <c r="M576" s="368"/>
      <c r="N576" s="368"/>
      <c r="O576" s="368"/>
      <c r="P576" s="368"/>
      <c r="Q576" s="368"/>
      <c r="R576" s="368"/>
      <c r="S576" s="368"/>
      <c r="T576" s="368"/>
      <c r="U576" s="368"/>
      <c r="V576" s="368"/>
      <c r="W576" s="368"/>
      <c r="X576" s="368"/>
      <c r="Y576" s="368"/>
      <c r="Z576" s="368"/>
    </row>
    <row r="577" spans="1:26" ht="18" customHeight="1" x14ac:dyDescent="0.25">
      <c r="A577" s="368"/>
      <c r="B577" s="368"/>
      <c r="C577" s="368"/>
      <c r="D577" s="368"/>
      <c r="E577" s="368"/>
      <c r="F577" s="368"/>
      <c r="G577" s="368"/>
      <c r="H577" s="368"/>
      <c r="I577" s="368"/>
      <c r="J577" s="368"/>
      <c r="K577" s="368"/>
      <c r="L577" s="368"/>
      <c r="M577" s="368"/>
      <c r="N577" s="368"/>
      <c r="O577" s="368"/>
      <c r="P577" s="368"/>
      <c r="Q577" s="368"/>
      <c r="R577" s="368"/>
      <c r="S577" s="368"/>
      <c r="T577" s="368"/>
      <c r="U577" s="368"/>
      <c r="V577" s="368"/>
      <c r="W577" s="368"/>
      <c r="X577" s="368"/>
      <c r="Y577" s="368"/>
      <c r="Z577" s="368"/>
    </row>
    <row r="578" spans="1:26" ht="18" customHeight="1" x14ac:dyDescent="0.25">
      <c r="A578" s="368"/>
      <c r="B578" s="368"/>
      <c r="C578" s="368"/>
      <c r="D578" s="368"/>
      <c r="E578" s="368"/>
      <c r="F578" s="368"/>
      <c r="G578" s="368"/>
      <c r="H578" s="368"/>
      <c r="I578" s="368"/>
      <c r="J578" s="368"/>
      <c r="K578" s="368"/>
      <c r="L578" s="368"/>
      <c r="M578" s="368"/>
      <c r="N578" s="368"/>
      <c r="O578" s="368"/>
      <c r="P578" s="368"/>
      <c r="Q578" s="368"/>
      <c r="R578" s="368"/>
      <c r="S578" s="368"/>
      <c r="T578" s="368"/>
      <c r="U578" s="368"/>
      <c r="V578" s="368"/>
      <c r="W578" s="368"/>
      <c r="X578" s="368"/>
      <c r="Y578" s="368"/>
      <c r="Z578" s="368"/>
    </row>
    <row r="579" spans="1:26" ht="18" customHeight="1" x14ac:dyDescent="0.25">
      <c r="A579" s="368"/>
      <c r="B579" s="368"/>
      <c r="C579" s="368"/>
      <c r="D579" s="368"/>
      <c r="E579" s="368"/>
      <c r="F579" s="368"/>
      <c r="G579" s="368"/>
      <c r="H579" s="368"/>
      <c r="I579" s="368"/>
      <c r="J579" s="368"/>
      <c r="K579" s="368"/>
      <c r="L579" s="368"/>
      <c r="M579" s="368"/>
      <c r="N579" s="368"/>
      <c r="O579" s="368"/>
      <c r="P579" s="368"/>
      <c r="Q579" s="368"/>
      <c r="R579" s="368"/>
      <c r="S579" s="368"/>
      <c r="T579" s="368"/>
      <c r="U579" s="368"/>
      <c r="V579" s="368"/>
      <c r="W579" s="368"/>
      <c r="X579" s="368"/>
      <c r="Y579" s="368"/>
      <c r="Z579" s="368"/>
    </row>
    <row r="580" spans="1:26" ht="18" customHeight="1" x14ac:dyDescent="0.25">
      <c r="A580" s="368"/>
      <c r="B580" s="368"/>
      <c r="C580" s="368"/>
      <c r="D580" s="368"/>
      <c r="E580" s="368"/>
      <c r="F580" s="368"/>
      <c r="G580" s="368"/>
      <c r="H580" s="368"/>
      <c r="I580" s="368"/>
      <c r="J580" s="368"/>
      <c r="K580" s="368"/>
      <c r="L580" s="368"/>
      <c r="M580" s="368"/>
      <c r="N580" s="368"/>
      <c r="O580" s="368"/>
      <c r="P580" s="368"/>
      <c r="Q580" s="368"/>
      <c r="R580" s="368"/>
      <c r="S580" s="368"/>
      <c r="T580" s="368"/>
      <c r="U580" s="368"/>
      <c r="V580" s="368"/>
      <c r="W580" s="368"/>
      <c r="X580" s="368"/>
      <c r="Y580" s="368"/>
      <c r="Z580" s="368"/>
    </row>
    <row r="581" spans="1:26" ht="18" customHeight="1" x14ac:dyDescent="0.25">
      <c r="A581" s="368"/>
      <c r="B581" s="368"/>
      <c r="C581" s="368"/>
      <c r="D581" s="368"/>
      <c r="E581" s="368"/>
      <c r="F581" s="368"/>
      <c r="G581" s="368"/>
      <c r="H581" s="368"/>
      <c r="I581" s="368"/>
      <c r="J581" s="368"/>
      <c r="K581" s="368"/>
      <c r="L581" s="368"/>
      <c r="M581" s="368"/>
      <c r="N581" s="368"/>
      <c r="O581" s="368"/>
      <c r="P581" s="368"/>
      <c r="Q581" s="368"/>
      <c r="R581" s="368"/>
      <c r="S581" s="368"/>
      <c r="T581" s="368"/>
      <c r="U581" s="368"/>
      <c r="V581" s="368"/>
      <c r="W581" s="368"/>
      <c r="X581" s="368"/>
      <c r="Y581" s="368"/>
      <c r="Z581" s="368"/>
    </row>
    <row r="582" spans="1:26" ht="18" customHeight="1" x14ac:dyDescent="0.25">
      <c r="A582" s="368"/>
      <c r="B582" s="368"/>
      <c r="C582" s="368"/>
      <c r="D582" s="368"/>
      <c r="E582" s="368"/>
      <c r="F582" s="368"/>
      <c r="G582" s="368"/>
      <c r="H582" s="368"/>
      <c r="I582" s="368"/>
      <c r="J582" s="368"/>
      <c r="K582" s="368"/>
      <c r="L582" s="368"/>
      <c r="M582" s="368"/>
      <c r="N582" s="368"/>
      <c r="O582" s="368"/>
      <c r="P582" s="368"/>
      <c r="Q582" s="368"/>
      <c r="R582" s="368"/>
      <c r="S582" s="368"/>
      <c r="T582" s="368"/>
      <c r="U582" s="368"/>
      <c r="V582" s="368"/>
      <c r="W582" s="368"/>
      <c r="X582" s="368"/>
      <c r="Y582" s="368"/>
      <c r="Z582" s="368"/>
    </row>
    <row r="583" spans="1:26" ht="18" customHeight="1" x14ac:dyDescent="0.25">
      <c r="A583" s="368"/>
      <c r="B583" s="368"/>
      <c r="C583" s="368"/>
      <c r="D583" s="368"/>
      <c r="E583" s="368"/>
      <c r="F583" s="368"/>
      <c r="G583" s="368"/>
      <c r="H583" s="368"/>
      <c r="I583" s="368"/>
      <c r="J583" s="368"/>
      <c r="K583" s="368"/>
      <c r="L583" s="368"/>
      <c r="M583" s="368"/>
      <c r="N583" s="368"/>
      <c r="O583" s="368"/>
      <c r="P583" s="368"/>
      <c r="Q583" s="368"/>
      <c r="R583" s="368"/>
      <c r="S583" s="368"/>
      <c r="T583" s="368"/>
      <c r="U583" s="368"/>
      <c r="V583" s="368"/>
      <c r="W583" s="368"/>
      <c r="X583" s="368"/>
      <c r="Y583" s="368"/>
      <c r="Z583" s="368"/>
    </row>
    <row r="584" spans="1:26" ht="18" customHeight="1" x14ac:dyDescent="0.25">
      <c r="A584" s="368"/>
      <c r="B584" s="368"/>
      <c r="C584" s="368"/>
      <c r="D584" s="368"/>
      <c r="E584" s="368"/>
      <c r="F584" s="368"/>
      <c r="G584" s="368"/>
      <c r="H584" s="368"/>
      <c r="I584" s="368"/>
      <c r="J584" s="368"/>
      <c r="K584" s="368"/>
      <c r="L584" s="368"/>
      <c r="M584" s="368"/>
      <c r="N584" s="368"/>
      <c r="O584" s="368"/>
      <c r="P584" s="368"/>
      <c r="Q584" s="368"/>
      <c r="R584" s="368"/>
      <c r="S584" s="368"/>
      <c r="T584" s="368"/>
      <c r="U584" s="368"/>
      <c r="V584" s="368"/>
      <c r="W584" s="368"/>
      <c r="X584" s="368"/>
      <c r="Y584" s="368"/>
      <c r="Z584" s="368"/>
    </row>
    <row r="585" spans="1:26" ht="18" customHeight="1" x14ac:dyDescent="0.25">
      <c r="A585" s="368"/>
      <c r="B585" s="368"/>
      <c r="C585" s="368"/>
      <c r="D585" s="368"/>
      <c r="E585" s="368"/>
      <c r="F585" s="368"/>
      <c r="G585" s="368"/>
      <c r="H585" s="368"/>
      <c r="I585" s="368"/>
      <c r="J585" s="368"/>
      <c r="K585" s="368"/>
      <c r="L585" s="368"/>
      <c r="M585" s="368"/>
      <c r="N585" s="368"/>
      <c r="O585" s="368"/>
      <c r="P585" s="368"/>
      <c r="Q585" s="368"/>
      <c r="R585" s="368"/>
      <c r="S585" s="368"/>
      <c r="T585" s="368"/>
      <c r="U585" s="368"/>
      <c r="V585" s="368"/>
      <c r="W585" s="368"/>
      <c r="X585" s="368"/>
      <c r="Y585" s="368"/>
      <c r="Z585" s="368"/>
    </row>
    <row r="586" spans="1:26" ht="18" customHeight="1" x14ac:dyDescent="0.25">
      <c r="A586" s="368"/>
      <c r="B586" s="368"/>
      <c r="C586" s="368"/>
      <c r="D586" s="368"/>
      <c r="E586" s="368"/>
      <c r="F586" s="368"/>
      <c r="G586" s="368"/>
      <c r="H586" s="368"/>
      <c r="I586" s="368"/>
      <c r="J586" s="368"/>
      <c r="K586" s="368"/>
      <c r="L586" s="368"/>
      <c r="M586" s="368"/>
      <c r="N586" s="368"/>
      <c r="O586" s="368"/>
      <c r="P586" s="368"/>
      <c r="Q586" s="368"/>
      <c r="R586" s="368"/>
      <c r="S586" s="368"/>
      <c r="T586" s="368"/>
      <c r="U586" s="368"/>
      <c r="V586" s="368"/>
      <c r="W586" s="368"/>
      <c r="X586" s="368"/>
      <c r="Y586" s="368"/>
      <c r="Z586" s="368"/>
    </row>
    <row r="587" spans="1:26" ht="18" customHeight="1" x14ac:dyDescent="0.25">
      <c r="A587" s="368"/>
      <c r="B587" s="368"/>
      <c r="C587" s="368"/>
      <c r="D587" s="368"/>
      <c r="E587" s="368"/>
      <c r="F587" s="368"/>
      <c r="G587" s="368"/>
      <c r="H587" s="368"/>
      <c r="I587" s="368"/>
      <c r="J587" s="368"/>
      <c r="K587" s="368"/>
      <c r="L587" s="368"/>
      <c r="M587" s="368"/>
      <c r="N587" s="368"/>
      <c r="O587" s="368"/>
      <c r="P587" s="368"/>
      <c r="Q587" s="368"/>
      <c r="R587" s="368"/>
      <c r="S587" s="368"/>
      <c r="T587" s="368"/>
      <c r="U587" s="368"/>
      <c r="V587" s="368"/>
      <c r="W587" s="368"/>
      <c r="X587" s="368"/>
      <c r="Y587" s="368"/>
      <c r="Z587" s="368"/>
    </row>
    <row r="588" spans="1:26" ht="18" customHeight="1" x14ac:dyDescent="0.25">
      <c r="A588" s="368"/>
      <c r="B588" s="368"/>
      <c r="C588" s="368"/>
      <c r="D588" s="368"/>
      <c r="E588" s="368"/>
      <c r="F588" s="368"/>
      <c r="G588" s="368"/>
      <c r="H588" s="368"/>
      <c r="I588" s="368"/>
      <c r="J588" s="368"/>
      <c r="K588" s="368"/>
      <c r="L588" s="368"/>
      <c r="M588" s="368"/>
      <c r="N588" s="368"/>
      <c r="O588" s="368"/>
      <c r="P588" s="368"/>
      <c r="Q588" s="368"/>
      <c r="R588" s="368"/>
      <c r="S588" s="368"/>
      <c r="T588" s="368"/>
      <c r="U588" s="368"/>
      <c r="V588" s="368"/>
      <c r="W588" s="368"/>
      <c r="X588" s="368"/>
      <c r="Y588" s="368"/>
      <c r="Z588" s="368"/>
    </row>
    <row r="589" spans="1:26" ht="18" customHeight="1" x14ac:dyDescent="0.25">
      <c r="A589" s="368"/>
      <c r="B589" s="368"/>
      <c r="C589" s="368"/>
      <c r="D589" s="368"/>
      <c r="E589" s="368"/>
      <c r="F589" s="368"/>
      <c r="G589" s="368"/>
      <c r="H589" s="368"/>
      <c r="I589" s="368"/>
      <c r="J589" s="368"/>
      <c r="K589" s="368"/>
      <c r="L589" s="368"/>
      <c r="M589" s="368"/>
      <c r="N589" s="368"/>
      <c r="O589" s="368"/>
      <c r="P589" s="368"/>
      <c r="Q589" s="368"/>
      <c r="R589" s="368"/>
      <c r="S589" s="368"/>
      <c r="T589" s="368"/>
      <c r="U589" s="368"/>
      <c r="V589" s="368"/>
      <c r="W589" s="368"/>
      <c r="X589" s="368"/>
      <c r="Y589" s="368"/>
      <c r="Z589" s="368"/>
    </row>
    <row r="590" spans="1:26" ht="18" customHeight="1" x14ac:dyDescent="0.25">
      <c r="A590" s="368"/>
      <c r="B590" s="368"/>
      <c r="C590" s="368"/>
      <c r="D590" s="368"/>
      <c r="E590" s="368"/>
      <c r="F590" s="368"/>
      <c r="G590" s="368"/>
      <c r="H590" s="368"/>
      <c r="I590" s="368"/>
      <c r="J590" s="368"/>
      <c r="K590" s="368"/>
      <c r="L590" s="368"/>
      <c r="M590" s="368"/>
      <c r="N590" s="368"/>
      <c r="O590" s="368"/>
      <c r="P590" s="368"/>
      <c r="Q590" s="368"/>
      <c r="R590" s="368"/>
      <c r="S590" s="368"/>
      <c r="T590" s="368"/>
      <c r="U590" s="368"/>
      <c r="V590" s="368"/>
      <c r="W590" s="368"/>
      <c r="X590" s="368"/>
      <c r="Y590" s="368"/>
      <c r="Z590" s="368"/>
    </row>
    <row r="591" spans="1:26" ht="18" customHeight="1" x14ac:dyDescent="0.25">
      <c r="A591" s="368"/>
      <c r="B591" s="368"/>
      <c r="C591" s="368"/>
      <c r="D591" s="368"/>
      <c r="E591" s="368"/>
      <c r="F591" s="368"/>
      <c r="G591" s="368"/>
      <c r="H591" s="368"/>
      <c r="I591" s="368"/>
      <c r="J591" s="368"/>
      <c r="K591" s="368"/>
      <c r="L591" s="368"/>
      <c r="M591" s="368"/>
      <c r="N591" s="368"/>
      <c r="O591" s="368"/>
      <c r="P591" s="368"/>
      <c r="Q591" s="368"/>
      <c r="R591" s="368"/>
      <c r="S591" s="368"/>
      <c r="T591" s="368"/>
      <c r="U591" s="368"/>
      <c r="V591" s="368"/>
      <c r="W591" s="368"/>
      <c r="X591" s="368"/>
      <c r="Y591" s="368"/>
      <c r="Z591" s="368"/>
    </row>
    <row r="592" spans="1:26" ht="18" customHeight="1" x14ac:dyDescent="0.25">
      <c r="A592" s="368"/>
      <c r="B592" s="368"/>
      <c r="C592" s="368"/>
      <c r="D592" s="368"/>
      <c r="E592" s="368"/>
      <c r="F592" s="368"/>
      <c r="G592" s="368"/>
      <c r="H592" s="368"/>
      <c r="I592" s="368"/>
      <c r="J592" s="368"/>
      <c r="K592" s="368"/>
      <c r="L592" s="368"/>
      <c r="M592" s="368"/>
      <c r="N592" s="368"/>
      <c r="O592" s="368"/>
      <c r="P592" s="368"/>
      <c r="Q592" s="368"/>
      <c r="R592" s="368"/>
      <c r="S592" s="368"/>
      <c r="T592" s="368"/>
      <c r="U592" s="368"/>
      <c r="V592" s="368"/>
      <c r="W592" s="368"/>
      <c r="X592" s="368"/>
      <c r="Y592" s="368"/>
      <c r="Z592" s="368"/>
    </row>
    <row r="593" spans="1:26" ht="18" customHeight="1" x14ac:dyDescent="0.25">
      <c r="A593" s="368"/>
      <c r="B593" s="368"/>
      <c r="C593" s="368"/>
      <c r="D593" s="368"/>
      <c r="E593" s="368"/>
      <c r="F593" s="368"/>
      <c r="G593" s="368"/>
      <c r="H593" s="368"/>
      <c r="I593" s="368"/>
      <c r="J593" s="368"/>
      <c r="K593" s="368"/>
      <c r="L593" s="368"/>
      <c r="M593" s="368"/>
      <c r="N593" s="368"/>
      <c r="O593" s="368"/>
      <c r="P593" s="368"/>
      <c r="Q593" s="368"/>
      <c r="R593" s="368"/>
      <c r="S593" s="368"/>
      <c r="T593" s="368"/>
      <c r="U593" s="368"/>
      <c r="V593" s="368"/>
      <c r="W593" s="368"/>
      <c r="X593" s="368"/>
      <c r="Y593" s="368"/>
      <c r="Z593" s="368"/>
    </row>
    <row r="594" spans="1:26" ht="18" customHeight="1" x14ac:dyDescent="0.25">
      <c r="A594" s="368"/>
      <c r="B594" s="368"/>
      <c r="C594" s="368"/>
      <c r="D594" s="368"/>
      <c r="E594" s="368"/>
      <c r="F594" s="368"/>
      <c r="G594" s="368"/>
      <c r="H594" s="368"/>
      <c r="I594" s="368"/>
      <c r="J594" s="368"/>
      <c r="K594" s="368"/>
      <c r="L594" s="368"/>
      <c r="M594" s="368"/>
      <c r="N594" s="368"/>
      <c r="O594" s="368"/>
      <c r="P594" s="368"/>
      <c r="Q594" s="368"/>
      <c r="R594" s="368"/>
      <c r="S594" s="368"/>
      <c r="T594" s="368"/>
      <c r="U594" s="368"/>
      <c r="V594" s="368"/>
      <c r="W594" s="368"/>
      <c r="X594" s="368"/>
      <c r="Y594" s="368"/>
      <c r="Z594" s="368"/>
    </row>
    <row r="595" spans="1:26" ht="18" customHeight="1" x14ac:dyDescent="0.25">
      <c r="A595" s="368"/>
      <c r="B595" s="368"/>
      <c r="C595" s="368"/>
      <c r="D595" s="368"/>
      <c r="E595" s="368"/>
      <c r="F595" s="368"/>
      <c r="G595" s="368"/>
      <c r="H595" s="368"/>
      <c r="I595" s="368"/>
      <c r="J595" s="368"/>
      <c r="K595" s="368"/>
      <c r="L595" s="368"/>
      <c r="M595" s="368"/>
      <c r="N595" s="368"/>
      <c r="O595" s="368"/>
      <c r="P595" s="368"/>
      <c r="Q595" s="368"/>
      <c r="R595" s="368"/>
      <c r="S595" s="368"/>
      <c r="T595" s="368"/>
      <c r="U595" s="368"/>
      <c r="V595" s="368"/>
      <c r="W595" s="368"/>
      <c r="X595" s="368"/>
      <c r="Y595" s="368"/>
      <c r="Z595" s="368"/>
    </row>
    <row r="596" spans="1:26" ht="18" customHeight="1" x14ac:dyDescent="0.25">
      <c r="A596" s="368"/>
      <c r="B596" s="368"/>
      <c r="C596" s="368"/>
      <c r="D596" s="368"/>
      <c r="E596" s="368"/>
      <c r="F596" s="368"/>
      <c r="G596" s="368"/>
      <c r="H596" s="368"/>
      <c r="I596" s="368"/>
      <c r="J596" s="368"/>
      <c r="K596" s="368"/>
      <c r="L596" s="368"/>
      <c r="M596" s="368"/>
      <c r="N596" s="368"/>
      <c r="O596" s="368"/>
      <c r="P596" s="368"/>
      <c r="Q596" s="368"/>
      <c r="R596" s="368"/>
      <c r="S596" s="368"/>
      <c r="T596" s="368"/>
      <c r="U596" s="368"/>
      <c r="V596" s="368"/>
      <c r="W596" s="368"/>
      <c r="X596" s="368"/>
      <c r="Y596" s="368"/>
      <c r="Z596" s="368"/>
    </row>
    <row r="597" spans="1:26" ht="18" customHeight="1" x14ac:dyDescent="0.25">
      <c r="A597" s="368"/>
      <c r="B597" s="368"/>
      <c r="C597" s="368"/>
      <c r="D597" s="368"/>
      <c r="E597" s="368"/>
      <c r="F597" s="368"/>
      <c r="G597" s="368"/>
      <c r="H597" s="368"/>
      <c r="I597" s="368"/>
      <c r="J597" s="368"/>
      <c r="K597" s="368"/>
      <c r="L597" s="368"/>
      <c r="M597" s="368"/>
      <c r="N597" s="368"/>
      <c r="O597" s="368"/>
      <c r="P597" s="368"/>
      <c r="Q597" s="368"/>
      <c r="R597" s="368"/>
      <c r="S597" s="368"/>
      <c r="T597" s="368"/>
      <c r="U597" s="368"/>
      <c r="V597" s="368"/>
      <c r="W597" s="368"/>
      <c r="X597" s="368"/>
      <c r="Y597" s="368"/>
      <c r="Z597" s="368"/>
    </row>
    <row r="598" spans="1:26" ht="18" customHeight="1" x14ac:dyDescent="0.25">
      <c r="A598" s="368"/>
      <c r="B598" s="368"/>
      <c r="C598" s="368"/>
      <c r="D598" s="368"/>
      <c r="E598" s="368"/>
      <c r="F598" s="368"/>
      <c r="G598" s="368"/>
      <c r="H598" s="368"/>
      <c r="I598" s="368"/>
      <c r="J598" s="368"/>
      <c r="K598" s="368"/>
      <c r="L598" s="368"/>
      <c r="M598" s="368"/>
      <c r="N598" s="368"/>
      <c r="O598" s="368"/>
      <c r="P598" s="368"/>
      <c r="Q598" s="368"/>
      <c r="R598" s="368"/>
      <c r="S598" s="368"/>
      <c r="T598" s="368"/>
      <c r="U598" s="368"/>
      <c r="V598" s="368"/>
      <c r="W598" s="368"/>
      <c r="X598" s="368"/>
      <c r="Y598" s="368"/>
      <c r="Z598" s="368"/>
    </row>
    <row r="599" spans="1:26" ht="18" customHeight="1" x14ac:dyDescent="0.25">
      <c r="A599" s="368"/>
      <c r="B599" s="368"/>
      <c r="C599" s="368"/>
      <c r="D599" s="368"/>
      <c r="E599" s="368"/>
      <c r="F599" s="368"/>
      <c r="G599" s="368"/>
      <c r="H599" s="368"/>
      <c r="I599" s="368"/>
      <c r="J599" s="368"/>
      <c r="K599" s="368"/>
      <c r="L599" s="368"/>
      <c r="M599" s="368"/>
      <c r="N599" s="368"/>
      <c r="O599" s="368"/>
      <c r="P599" s="368"/>
      <c r="Q599" s="368"/>
      <c r="R599" s="368"/>
      <c r="S599" s="368"/>
      <c r="T599" s="368"/>
      <c r="U599" s="368"/>
      <c r="V599" s="368"/>
      <c r="W599" s="368"/>
      <c r="X599" s="368"/>
      <c r="Y599" s="368"/>
      <c r="Z599" s="368"/>
    </row>
    <row r="600" spans="1:26" ht="18" customHeight="1" x14ac:dyDescent="0.25">
      <c r="A600" s="368"/>
      <c r="B600" s="368"/>
      <c r="C600" s="368"/>
      <c r="D600" s="368"/>
      <c r="E600" s="368"/>
      <c r="F600" s="368"/>
      <c r="G600" s="368"/>
      <c r="H600" s="368"/>
      <c r="I600" s="368"/>
      <c r="J600" s="368"/>
      <c r="K600" s="368"/>
      <c r="L600" s="368"/>
      <c r="M600" s="368"/>
      <c r="N600" s="368"/>
      <c r="O600" s="368"/>
      <c r="P600" s="368"/>
      <c r="Q600" s="368"/>
      <c r="R600" s="368"/>
      <c r="S600" s="368"/>
      <c r="T600" s="368"/>
      <c r="U600" s="368"/>
      <c r="V600" s="368"/>
      <c r="W600" s="368"/>
      <c r="X600" s="368"/>
      <c r="Y600" s="368"/>
      <c r="Z600" s="368"/>
    </row>
    <row r="601" spans="1:26" ht="18" customHeight="1" x14ac:dyDescent="0.25">
      <c r="A601" s="368"/>
      <c r="B601" s="368"/>
      <c r="C601" s="368"/>
      <c r="D601" s="368"/>
      <c r="E601" s="368"/>
      <c r="F601" s="368"/>
      <c r="G601" s="368"/>
      <c r="H601" s="368"/>
      <c r="I601" s="368"/>
      <c r="J601" s="368"/>
      <c r="K601" s="368"/>
      <c r="L601" s="368"/>
      <c r="M601" s="368"/>
      <c r="N601" s="368"/>
      <c r="O601" s="368"/>
      <c r="P601" s="368"/>
      <c r="Q601" s="368"/>
      <c r="R601" s="368"/>
      <c r="S601" s="368"/>
      <c r="T601" s="368"/>
      <c r="U601" s="368"/>
      <c r="V601" s="368"/>
      <c r="W601" s="368"/>
      <c r="X601" s="368"/>
      <c r="Y601" s="368"/>
      <c r="Z601" s="368"/>
    </row>
    <row r="602" spans="1:26" ht="18" customHeight="1" x14ac:dyDescent="0.25">
      <c r="A602" s="368"/>
      <c r="B602" s="368"/>
      <c r="C602" s="368"/>
      <c r="D602" s="368"/>
      <c r="E602" s="368"/>
      <c r="F602" s="368"/>
      <c r="G602" s="368"/>
      <c r="H602" s="368"/>
      <c r="I602" s="368"/>
      <c r="J602" s="368"/>
      <c r="K602" s="368"/>
      <c r="L602" s="368"/>
      <c r="M602" s="368"/>
      <c r="N602" s="368"/>
      <c r="O602" s="368"/>
      <c r="P602" s="368"/>
      <c r="Q602" s="368"/>
      <c r="R602" s="368"/>
      <c r="S602" s="368"/>
      <c r="T602" s="368"/>
      <c r="U602" s="368"/>
      <c r="V602" s="368"/>
      <c r="W602" s="368"/>
      <c r="X602" s="368"/>
      <c r="Y602" s="368"/>
      <c r="Z602" s="368"/>
    </row>
    <row r="603" spans="1:26" ht="18" customHeight="1" x14ac:dyDescent="0.25">
      <c r="A603" s="368"/>
      <c r="B603" s="368"/>
      <c r="C603" s="368"/>
      <c r="D603" s="368"/>
      <c r="E603" s="368"/>
      <c r="F603" s="368"/>
      <c r="G603" s="368"/>
      <c r="H603" s="368"/>
      <c r="I603" s="368"/>
      <c r="J603" s="368"/>
      <c r="K603" s="368"/>
      <c r="L603" s="368"/>
      <c r="M603" s="368"/>
      <c r="N603" s="368"/>
      <c r="O603" s="368"/>
      <c r="P603" s="368"/>
      <c r="Q603" s="368"/>
      <c r="R603" s="368"/>
      <c r="S603" s="368"/>
      <c r="T603" s="368"/>
      <c r="U603" s="368"/>
      <c r="V603" s="368"/>
      <c r="W603" s="368"/>
      <c r="X603" s="368"/>
      <c r="Y603" s="368"/>
      <c r="Z603" s="368"/>
    </row>
    <row r="604" spans="1:26" ht="18" customHeight="1" x14ac:dyDescent="0.25">
      <c r="A604" s="368"/>
      <c r="B604" s="368"/>
      <c r="C604" s="368"/>
      <c r="D604" s="368"/>
      <c r="E604" s="368"/>
      <c r="F604" s="368"/>
      <c r="G604" s="368"/>
      <c r="H604" s="368"/>
      <c r="I604" s="368"/>
      <c r="J604" s="368"/>
      <c r="K604" s="368"/>
      <c r="L604" s="368"/>
      <c r="M604" s="368"/>
      <c r="N604" s="368"/>
      <c r="O604" s="368"/>
      <c r="P604" s="368"/>
      <c r="Q604" s="368"/>
      <c r="R604" s="368"/>
      <c r="S604" s="368"/>
      <c r="T604" s="368"/>
      <c r="U604" s="368"/>
      <c r="V604" s="368"/>
      <c r="W604" s="368"/>
      <c r="X604" s="368"/>
      <c r="Y604" s="368"/>
      <c r="Z604" s="368"/>
    </row>
    <row r="605" spans="1:26" ht="18" customHeight="1" x14ac:dyDescent="0.25">
      <c r="A605" s="368"/>
      <c r="B605" s="368"/>
      <c r="C605" s="368"/>
      <c r="D605" s="368"/>
      <c r="E605" s="368"/>
      <c r="F605" s="368"/>
      <c r="G605" s="368"/>
      <c r="H605" s="368"/>
      <c r="I605" s="368"/>
      <c r="J605" s="368"/>
      <c r="K605" s="368"/>
      <c r="L605" s="368"/>
      <c r="M605" s="368"/>
      <c r="N605" s="368"/>
      <c r="O605" s="368"/>
      <c r="P605" s="368"/>
      <c r="Q605" s="368"/>
      <c r="R605" s="368"/>
      <c r="S605" s="368"/>
      <c r="T605" s="368"/>
      <c r="U605" s="368"/>
      <c r="V605" s="368"/>
      <c r="W605" s="368"/>
      <c r="X605" s="368"/>
      <c r="Y605" s="368"/>
      <c r="Z605" s="368"/>
    </row>
    <row r="606" spans="1:26" ht="18" customHeight="1" x14ac:dyDescent="0.25">
      <c r="A606" s="368"/>
      <c r="B606" s="368"/>
      <c r="C606" s="368"/>
      <c r="D606" s="368"/>
      <c r="E606" s="368"/>
      <c r="F606" s="368"/>
      <c r="G606" s="368"/>
      <c r="H606" s="368"/>
      <c r="I606" s="368"/>
      <c r="J606" s="368"/>
      <c r="K606" s="368"/>
      <c r="L606" s="368"/>
      <c r="M606" s="368"/>
      <c r="N606" s="368"/>
      <c r="O606" s="368"/>
      <c r="P606" s="368"/>
      <c r="Q606" s="368"/>
      <c r="R606" s="368"/>
      <c r="S606" s="368"/>
      <c r="T606" s="368"/>
      <c r="U606" s="368"/>
      <c r="V606" s="368"/>
      <c r="W606" s="368"/>
      <c r="X606" s="368"/>
      <c r="Y606" s="368"/>
      <c r="Z606" s="368"/>
    </row>
    <row r="607" spans="1:26" ht="18" customHeight="1" x14ac:dyDescent="0.25">
      <c r="A607" s="368"/>
      <c r="B607" s="368"/>
      <c r="C607" s="368"/>
      <c r="D607" s="368"/>
      <c r="E607" s="368"/>
      <c r="F607" s="368"/>
      <c r="G607" s="368"/>
      <c r="H607" s="368"/>
      <c r="I607" s="368"/>
      <c r="J607" s="368"/>
      <c r="K607" s="368"/>
      <c r="L607" s="368"/>
      <c r="M607" s="368"/>
      <c r="N607" s="368"/>
      <c r="O607" s="368"/>
      <c r="P607" s="368"/>
      <c r="Q607" s="368"/>
      <c r="R607" s="368"/>
      <c r="S607" s="368"/>
      <c r="T607" s="368"/>
      <c r="U607" s="368"/>
      <c r="V607" s="368"/>
      <c r="W607" s="368"/>
      <c r="X607" s="368"/>
      <c r="Y607" s="368"/>
      <c r="Z607" s="368"/>
    </row>
    <row r="608" spans="1:26" ht="18" customHeight="1" x14ac:dyDescent="0.25">
      <c r="A608" s="368"/>
      <c r="B608" s="368"/>
      <c r="C608" s="368"/>
      <c r="D608" s="368"/>
      <c r="E608" s="368"/>
      <c r="F608" s="368"/>
      <c r="G608" s="368"/>
      <c r="H608" s="368"/>
      <c r="I608" s="368"/>
      <c r="J608" s="368"/>
      <c r="K608" s="368"/>
      <c r="L608" s="368"/>
      <c r="M608" s="368"/>
      <c r="N608" s="368"/>
      <c r="O608" s="368"/>
      <c r="P608" s="368"/>
      <c r="Q608" s="368"/>
      <c r="R608" s="368"/>
      <c r="S608" s="368"/>
      <c r="T608" s="368"/>
      <c r="U608" s="368"/>
      <c r="V608" s="368"/>
      <c r="W608" s="368"/>
      <c r="X608" s="368"/>
      <c r="Y608" s="368"/>
      <c r="Z608" s="368"/>
    </row>
    <row r="609" spans="1:26" ht="18" customHeight="1" x14ac:dyDescent="0.25">
      <c r="A609" s="368"/>
      <c r="B609" s="368"/>
      <c r="C609" s="368"/>
      <c r="D609" s="368"/>
      <c r="E609" s="368"/>
      <c r="F609" s="368"/>
      <c r="G609" s="368"/>
      <c r="H609" s="368"/>
      <c r="I609" s="368"/>
      <c r="J609" s="368"/>
      <c r="K609" s="368"/>
      <c r="L609" s="368"/>
      <c r="M609" s="368"/>
      <c r="N609" s="368"/>
      <c r="O609" s="368"/>
      <c r="P609" s="368"/>
      <c r="Q609" s="368"/>
      <c r="R609" s="368"/>
      <c r="S609" s="368"/>
      <c r="T609" s="368"/>
      <c r="U609" s="368"/>
      <c r="V609" s="368"/>
      <c r="W609" s="368"/>
      <c r="X609" s="368"/>
      <c r="Y609" s="368"/>
      <c r="Z609" s="368"/>
    </row>
    <row r="610" spans="1:26" ht="18" customHeight="1" x14ac:dyDescent="0.25">
      <c r="A610" s="368"/>
      <c r="B610" s="368"/>
      <c r="C610" s="368"/>
      <c r="D610" s="368"/>
      <c r="E610" s="368"/>
      <c r="F610" s="368"/>
      <c r="G610" s="368"/>
      <c r="H610" s="368"/>
      <c r="I610" s="368"/>
      <c r="J610" s="368"/>
      <c r="K610" s="368"/>
      <c r="L610" s="368"/>
      <c r="M610" s="368"/>
      <c r="N610" s="368"/>
      <c r="O610" s="368"/>
      <c r="P610" s="368"/>
      <c r="Q610" s="368"/>
      <c r="R610" s="368"/>
      <c r="S610" s="368"/>
      <c r="T610" s="368"/>
      <c r="U610" s="368"/>
      <c r="V610" s="368"/>
      <c r="W610" s="368"/>
      <c r="X610" s="368"/>
      <c r="Y610" s="368"/>
      <c r="Z610" s="368"/>
    </row>
    <row r="611" spans="1:26" ht="18" customHeight="1" x14ac:dyDescent="0.25">
      <c r="A611" s="368"/>
      <c r="B611" s="368"/>
      <c r="C611" s="368"/>
      <c r="D611" s="368"/>
      <c r="E611" s="368"/>
      <c r="F611" s="368"/>
      <c r="G611" s="368"/>
      <c r="H611" s="368"/>
      <c r="I611" s="368"/>
      <c r="J611" s="368"/>
      <c r="K611" s="368"/>
      <c r="L611" s="368"/>
      <c r="M611" s="368"/>
      <c r="N611" s="368"/>
      <c r="O611" s="368"/>
      <c r="P611" s="368"/>
      <c r="Q611" s="368"/>
      <c r="R611" s="368"/>
      <c r="S611" s="368"/>
      <c r="T611" s="368"/>
      <c r="U611" s="368"/>
      <c r="V611" s="368"/>
      <c r="W611" s="368"/>
      <c r="X611" s="368"/>
      <c r="Y611" s="368"/>
      <c r="Z611" s="368"/>
    </row>
    <row r="612" spans="1:26" ht="18" customHeight="1" x14ac:dyDescent="0.25">
      <c r="A612" s="368"/>
      <c r="B612" s="368"/>
      <c r="C612" s="368"/>
      <c r="D612" s="368"/>
      <c r="E612" s="368"/>
      <c r="F612" s="368"/>
      <c r="G612" s="368"/>
      <c r="H612" s="368"/>
      <c r="I612" s="368"/>
      <c r="J612" s="368"/>
      <c r="K612" s="368"/>
      <c r="L612" s="368"/>
      <c r="M612" s="368"/>
      <c r="N612" s="368"/>
      <c r="O612" s="368"/>
      <c r="P612" s="368"/>
      <c r="Q612" s="368"/>
      <c r="R612" s="368"/>
      <c r="S612" s="368"/>
      <c r="T612" s="368"/>
      <c r="U612" s="368"/>
      <c r="V612" s="368"/>
      <c r="W612" s="368"/>
      <c r="X612" s="368"/>
      <c r="Y612" s="368"/>
      <c r="Z612" s="368"/>
    </row>
    <row r="613" spans="1:26" ht="18" customHeight="1" x14ac:dyDescent="0.25">
      <c r="A613" s="368"/>
      <c r="B613" s="368"/>
      <c r="C613" s="368"/>
      <c r="D613" s="368"/>
      <c r="E613" s="368"/>
      <c r="F613" s="368"/>
      <c r="G613" s="368"/>
      <c r="H613" s="368"/>
      <c r="I613" s="368"/>
      <c r="J613" s="368"/>
      <c r="K613" s="368"/>
      <c r="L613" s="368"/>
      <c r="M613" s="368"/>
      <c r="N613" s="368"/>
      <c r="O613" s="368"/>
      <c r="P613" s="368"/>
      <c r="Q613" s="368"/>
      <c r="R613" s="368"/>
      <c r="S613" s="368"/>
      <c r="T613" s="368"/>
      <c r="U613" s="368"/>
      <c r="V613" s="368"/>
      <c r="W613" s="368"/>
      <c r="X613" s="368"/>
      <c r="Y613" s="368"/>
      <c r="Z613" s="368"/>
    </row>
    <row r="614" spans="1:26" ht="18" customHeight="1" x14ac:dyDescent="0.25">
      <c r="A614" s="368"/>
      <c r="B614" s="368"/>
      <c r="C614" s="368"/>
      <c r="D614" s="368"/>
      <c r="E614" s="368"/>
      <c r="F614" s="368"/>
      <c r="G614" s="368"/>
      <c r="H614" s="368"/>
      <c r="I614" s="368"/>
      <c r="J614" s="368"/>
      <c r="K614" s="368"/>
      <c r="L614" s="368"/>
      <c r="M614" s="368"/>
      <c r="N614" s="368"/>
      <c r="O614" s="368"/>
      <c r="P614" s="368"/>
      <c r="Q614" s="368"/>
      <c r="R614" s="368"/>
      <c r="S614" s="368"/>
      <c r="T614" s="368"/>
      <c r="U614" s="368"/>
      <c r="V614" s="368"/>
      <c r="W614" s="368"/>
      <c r="X614" s="368"/>
      <c r="Y614" s="368"/>
      <c r="Z614" s="368"/>
    </row>
    <row r="615" spans="1:26" ht="18" customHeight="1" x14ac:dyDescent="0.25">
      <c r="A615" s="368"/>
      <c r="B615" s="368"/>
      <c r="C615" s="368"/>
      <c r="D615" s="368"/>
      <c r="E615" s="368"/>
      <c r="F615" s="368"/>
      <c r="G615" s="368"/>
      <c r="H615" s="368"/>
      <c r="I615" s="368"/>
      <c r="J615" s="368"/>
      <c r="K615" s="368"/>
      <c r="L615" s="368"/>
      <c r="M615" s="368"/>
      <c r="N615" s="368"/>
      <c r="O615" s="368"/>
      <c r="P615" s="368"/>
      <c r="Q615" s="368"/>
      <c r="R615" s="368"/>
      <c r="S615" s="368"/>
      <c r="T615" s="368"/>
      <c r="U615" s="368"/>
      <c r="V615" s="368"/>
      <c r="W615" s="368"/>
      <c r="X615" s="368"/>
      <c r="Y615" s="368"/>
      <c r="Z615" s="368"/>
    </row>
    <row r="616" spans="1:26" ht="18" customHeight="1" x14ac:dyDescent="0.25">
      <c r="A616" s="368"/>
      <c r="B616" s="368"/>
      <c r="C616" s="368"/>
      <c r="D616" s="368"/>
      <c r="E616" s="368"/>
      <c r="F616" s="368"/>
      <c r="G616" s="368"/>
      <c r="H616" s="368"/>
      <c r="I616" s="368"/>
      <c r="J616" s="368"/>
      <c r="K616" s="368"/>
      <c r="L616" s="368"/>
      <c r="M616" s="368"/>
      <c r="N616" s="368"/>
      <c r="O616" s="368"/>
      <c r="P616" s="368"/>
      <c r="Q616" s="368"/>
      <c r="R616" s="368"/>
      <c r="S616" s="368"/>
      <c r="T616" s="368"/>
      <c r="U616" s="368"/>
      <c r="V616" s="368"/>
      <c r="W616" s="368"/>
      <c r="X616" s="368"/>
      <c r="Y616" s="368"/>
      <c r="Z616" s="368"/>
    </row>
    <row r="617" spans="1:26" ht="18" customHeight="1" x14ac:dyDescent="0.25">
      <c r="A617" s="368"/>
      <c r="B617" s="368"/>
      <c r="C617" s="368"/>
      <c r="D617" s="368"/>
      <c r="E617" s="368"/>
      <c r="F617" s="368"/>
      <c r="G617" s="368"/>
      <c r="H617" s="368"/>
      <c r="I617" s="368"/>
      <c r="J617" s="368"/>
      <c r="K617" s="368"/>
      <c r="L617" s="368"/>
      <c r="M617" s="368"/>
      <c r="N617" s="368"/>
      <c r="O617" s="368"/>
      <c r="P617" s="368"/>
      <c r="Q617" s="368"/>
      <c r="R617" s="368"/>
      <c r="S617" s="368"/>
      <c r="T617" s="368"/>
      <c r="U617" s="368"/>
      <c r="V617" s="368"/>
      <c r="W617" s="368"/>
      <c r="X617" s="368"/>
      <c r="Y617" s="368"/>
      <c r="Z617" s="368"/>
    </row>
    <row r="618" spans="1:26" ht="18" customHeight="1" x14ac:dyDescent="0.25">
      <c r="A618" s="368"/>
      <c r="B618" s="368"/>
      <c r="C618" s="368"/>
      <c r="D618" s="368"/>
      <c r="E618" s="368"/>
      <c r="F618" s="368"/>
      <c r="G618" s="368"/>
      <c r="H618" s="368"/>
      <c r="I618" s="368"/>
      <c r="J618" s="368"/>
      <c r="K618" s="368"/>
      <c r="L618" s="368"/>
      <c r="M618" s="368"/>
      <c r="N618" s="368"/>
      <c r="O618" s="368"/>
      <c r="P618" s="368"/>
      <c r="Q618" s="368"/>
      <c r="R618" s="368"/>
      <c r="S618" s="368"/>
      <c r="T618" s="368"/>
      <c r="U618" s="368"/>
      <c r="V618" s="368"/>
      <c r="W618" s="368"/>
      <c r="X618" s="368"/>
      <c r="Y618" s="368"/>
      <c r="Z618" s="368"/>
    </row>
    <row r="619" spans="1:26" ht="18" customHeight="1" x14ac:dyDescent="0.25">
      <c r="A619" s="368"/>
      <c r="B619" s="368"/>
      <c r="C619" s="368"/>
      <c r="D619" s="368"/>
      <c r="E619" s="368"/>
      <c r="F619" s="368"/>
      <c r="G619" s="368"/>
      <c r="H619" s="368"/>
      <c r="I619" s="368"/>
      <c r="J619" s="368"/>
      <c r="K619" s="368"/>
      <c r="L619" s="368"/>
      <c r="M619" s="368"/>
      <c r="N619" s="368"/>
      <c r="O619" s="368"/>
      <c r="P619" s="368"/>
      <c r="Q619" s="368"/>
      <c r="R619" s="368"/>
      <c r="S619" s="368"/>
      <c r="T619" s="368"/>
      <c r="U619" s="368"/>
      <c r="V619" s="368"/>
      <c r="W619" s="368"/>
      <c r="X619" s="368"/>
      <c r="Y619" s="368"/>
      <c r="Z619" s="368"/>
    </row>
    <row r="620" spans="1:26" ht="18" customHeight="1" x14ac:dyDescent="0.25">
      <c r="A620" s="368"/>
      <c r="B620" s="368"/>
      <c r="C620" s="368"/>
      <c r="D620" s="368"/>
      <c r="E620" s="368"/>
      <c r="F620" s="368"/>
      <c r="G620" s="368"/>
      <c r="H620" s="368"/>
      <c r="I620" s="368"/>
      <c r="J620" s="368"/>
      <c r="K620" s="368"/>
      <c r="L620" s="368"/>
      <c r="M620" s="368"/>
      <c r="N620" s="368"/>
      <c r="O620" s="368"/>
      <c r="P620" s="368"/>
      <c r="Q620" s="368"/>
      <c r="R620" s="368"/>
      <c r="S620" s="368"/>
      <c r="T620" s="368"/>
      <c r="U620" s="368"/>
      <c r="V620" s="368"/>
      <c r="W620" s="368"/>
      <c r="X620" s="368"/>
      <c r="Y620" s="368"/>
      <c r="Z620" s="368"/>
    </row>
    <row r="621" spans="1:26" ht="18" customHeight="1" x14ac:dyDescent="0.25">
      <c r="A621" s="368"/>
      <c r="B621" s="368"/>
      <c r="C621" s="368"/>
      <c r="D621" s="368"/>
      <c r="E621" s="368"/>
      <c r="F621" s="368"/>
      <c r="G621" s="368"/>
      <c r="H621" s="368"/>
      <c r="I621" s="368"/>
      <c r="J621" s="368"/>
      <c r="K621" s="368"/>
      <c r="L621" s="368"/>
      <c r="M621" s="368"/>
      <c r="N621" s="368"/>
      <c r="O621" s="368"/>
      <c r="P621" s="368"/>
      <c r="Q621" s="368"/>
      <c r="R621" s="368"/>
      <c r="S621" s="368"/>
      <c r="T621" s="368"/>
      <c r="U621" s="368"/>
      <c r="V621" s="368"/>
      <c r="W621" s="368"/>
      <c r="X621" s="368"/>
      <c r="Y621" s="368"/>
      <c r="Z621" s="368"/>
    </row>
    <row r="622" spans="1:26" ht="18" customHeight="1" x14ac:dyDescent="0.25">
      <c r="A622" s="368"/>
      <c r="B622" s="368"/>
      <c r="C622" s="368"/>
      <c r="D622" s="368"/>
      <c r="E622" s="368"/>
      <c r="F622" s="368"/>
      <c r="G622" s="368"/>
      <c r="H622" s="368"/>
      <c r="I622" s="368"/>
      <c r="J622" s="368"/>
      <c r="K622" s="368"/>
      <c r="L622" s="368"/>
      <c r="M622" s="368"/>
      <c r="N622" s="368"/>
      <c r="O622" s="368"/>
      <c r="P622" s="368"/>
      <c r="Q622" s="368"/>
      <c r="R622" s="368"/>
      <c r="S622" s="368"/>
      <c r="T622" s="368"/>
      <c r="U622" s="368"/>
      <c r="V622" s="368"/>
      <c r="W622" s="368"/>
      <c r="X622" s="368"/>
      <c r="Y622" s="368"/>
      <c r="Z622" s="368"/>
    </row>
    <row r="623" spans="1:26" ht="18" customHeight="1" x14ac:dyDescent="0.25">
      <c r="A623" s="368"/>
      <c r="B623" s="368"/>
      <c r="C623" s="368"/>
      <c r="D623" s="368"/>
      <c r="E623" s="368"/>
      <c r="F623" s="368"/>
      <c r="G623" s="368"/>
      <c r="H623" s="368"/>
      <c r="I623" s="368"/>
      <c r="J623" s="368"/>
      <c r="K623" s="368"/>
      <c r="L623" s="368"/>
      <c r="M623" s="368"/>
      <c r="N623" s="368"/>
      <c r="O623" s="368"/>
      <c r="P623" s="368"/>
      <c r="Q623" s="368"/>
      <c r="R623" s="368"/>
      <c r="S623" s="368"/>
      <c r="T623" s="368"/>
      <c r="U623" s="368"/>
      <c r="V623" s="368"/>
      <c r="W623" s="368"/>
      <c r="X623" s="368"/>
      <c r="Y623" s="368"/>
      <c r="Z623" s="368"/>
    </row>
    <row r="624" spans="1:26" ht="18" customHeight="1" x14ac:dyDescent="0.25">
      <c r="A624" s="368"/>
      <c r="B624" s="368"/>
      <c r="C624" s="368"/>
      <c r="D624" s="368"/>
      <c r="E624" s="368"/>
      <c r="F624" s="368"/>
      <c r="G624" s="368"/>
      <c r="H624" s="368"/>
      <c r="I624" s="368"/>
      <c r="J624" s="368"/>
      <c r="K624" s="368"/>
      <c r="L624" s="368"/>
      <c r="M624" s="368"/>
      <c r="N624" s="368"/>
      <c r="O624" s="368"/>
      <c r="P624" s="368"/>
      <c r="Q624" s="368"/>
      <c r="R624" s="368"/>
      <c r="S624" s="368"/>
      <c r="T624" s="368"/>
      <c r="U624" s="368"/>
      <c r="V624" s="368"/>
      <c r="W624" s="368"/>
      <c r="X624" s="368"/>
      <c r="Y624" s="368"/>
      <c r="Z624" s="368"/>
    </row>
    <row r="625" spans="1:26" ht="18" customHeight="1" x14ac:dyDescent="0.25">
      <c r="A625" s="368"/>
      <c r="B625" s="368"/>
      <c r="C625" s="368"/>
      <c r="D625" s="368"/>
      <c r="E625" s="368"/>
      <c r="F625" s="368"/>
      <c r="G625" s="368"/>
      <c r="H625" s="368"/>
      <c r="I625" s="368"/>
      <c r="J625" s="368"/>
      <c r="K625" s="368"/>
      <c r="L625" s="368"/>
      <c r="M625" s="368"/>
      <c r="N625" s="368"/>
      <c r="O625" s="368"/>
      <c r="P625" s="368"/>
      <c r="Q625" s="368"/>
      <c r="R625" s="368"/>
      <c r="S625" s="368"/>
      <c r="T625" s="368"/>
      <c r="U625" s="368"/>
      <c r="V625" s="368"/>
      <c r="W625" s="368"/>
      <c r="X625" s="368"/>
      <c r="Y625" s="368"/>
      <c r="Z625" s="368"/>
    </row>
    <row r="626" spans="1:26" ht="18" customHeight="1" x14ac:dyDescent="0.25">
      <c r="A626" s="368"/>
      <c r="B626" s="368"/>
      <c r="C626" s="368"/>
      <c r="D626" s="368"/>
      <c r="E626" s="368"/>
      <c r="F626" s="368"/>
      <c r="G626" s="368"/>
      <c r="H626" s="368"/>
      <c r="I626" s="368"/>
      <c r="J626" s="368"/>
      <c r="K626" s="368"/>
      <c r="L626" s="368"/>
      <c r="M626" s="368"/>
      <c r="N626" s="368"/>
      <c r="O626" s="368"/>
      <c r="P626" s="368"/>
      <c r="Q626" s="368"/>
      <c r="R626" s="368"/>
      <c r="S626" s="368"/>
      <c r="T626" s="368"/>
      <c r="U626" s="368"/>
      <c r="V626" s="368"/>
      <c r="W626" s="368"/>
      <c r="X626" s="368"/>
      <c r="Y626" s="368"/>
      <c r="Z626" s="368"/>
    </row>
    <row r="627" spans="1:26" ht="18" customHeight="1" x14ac:dyDescent="0.25">
      <c r="A627" s="368"/>
      <c r="B627" s="368"/>
      <c r="C627" s="368"/>
      <c r="D627" s="368"/>
      <c r="E627" s="368"/>
      <c r="F627" s="368"/>
      <c r="G627" s="368"/>
      <c r="H627" s="368"/>
      <c r="I627" s="368"/>
      <c r="J627" s="368"/>
      <c r="K627" s="368"/>
      <c r="L627" s="368"/>
      <c r="M627" s="368"/>
      <c r="N627" s="368"/>
      <c r="O627" s="368"/>
      <c r="P627" s="368"/>
      <c r="Q627" s="368"/>
      <c r="R627" s="368"/>
      <c r="S627" s="368"/>
      <c r="T627" s="368"/>
      <c r="U627" s="368"/>
      <c r="V627" s="368"/>
      <c r="W627" s="368"/>
      <c r="X627" s="368"/>
      <c r="Y627" s="368"/>
      <c r="Z627" s="368"/>
    </row>
    <row r="628" spans="1:26" ht="18" customHeight="1" x14ac:dyDescent="0.25">
      <c r="A628" s="368"/>
      <c r="B628" s="368"/>
      <c r="C628" s="368"/>
      <c r="D628" s="368"/>
      <c r="E628" s="368"/>
      <c r="F628" s="368"/>
      <c r="G628" s="368"/>
      <c r="H628" s="368"/>
      <c r="I628" s="368"/>
      <c r="J628" s="368"/>
      <c r="K628" s="368"/>
      <c r="L628" s="368"/>
      <c r="M628" s="368"/>
      <c r="N628" s="368"/>
      <c r="O628" s="368"/>
      <c r="P628" s="368"/>
      <c r="Q628" s="368"/>
      <c r="R628" s="368"/>
      <c r="S628" s="368"/>
      <c r="T628" s="368"/>
      <c r="U628" s="368"/>
      <c r="V628" s="368"/>
      <c r="W628" s="368"/>
      <c r="X628" s="368"/>
      <c r="Y628" s="368"/>
      <c r="Z628" s="368"/>
    </row>
    <row r="629" spans="1:26" ht="18" customHeight="1" x14ac:dyDescent="0.25">
      <c r="A629" s="368"/>
      <c r="B629" s="368"/>
      <c r="C629" s="368"/>
      <c r="D629" s="368"/>
      <c r="E629" s="368"/>
      <c r="F629" s="368"/>
      <c r="G629" s="368"/>
      <c r="H629" s="368"/>
      <c r="I629" s="368"/>
      <c r="J629" s="368"/>
      <c r="K629" s="368"/>
      <c r="L629" s="368"/>
      <c r="M629" s="368"/>
      <c r="N629" s="368"/>
      <c r="O629" s="368"/>
      <c r="P629" s="368"/>
      <c r="Q629" s="368"/>
      <c r="R629" s="368"/>
      <c r="S629" s="368"/>
      <c r="T629" s="368"/>
      <c r="U629" s="368"/>
      <c r="V629" s="368"/>
      <c r="W629" s="368"/>
      <c r="X629" s="368"/>
      <c r="Y629" s="368"/>
      <c r="Z629" s="368"/>
    </row>
    <row r="630" spans="1:26" ht="18" customHeight="1" x14ac:dyDescent="0.25">
      <c r="A630" s="368"/>
      <c r="B630" s="368"/>
      <c r="C630" s="368"/>
      <c r="D630" s="368"/>
      <c r="E630" s="368"/>
      <c r="F630" s="368"/>
      <c r="G630" s="368"/>
      <c r="H630" s="368"/>
      <c r="I630" s="368"/>
      <c r="J630" s="368"/>
      <c r="K630" s="368"/>
      <c r="L630" s="368"/>
      <c r="M630" s="368"/>
      <c r="N630" s="368"/>
      <c r="O630" s="368"/>
      <c r="P630" s="368"/>
      <c r="Q630" s="368"/>
      <c r="R630" s="368"/>
      <c r="S630" s="368"/>
      <c r="T630" s="368"/>
      <c r="U630" s="368"/>
      <c r="V630" s="368"/>
      <c r="W630" s="368"/>
      <c r="X630" s="368"/>
      <c r="Y630" s="368"/>
      <c r="Z630" s="368"/>
    </row>
    <row r="631" spans="1:26" ht="18" customHeight="1" x14ac:dyDescent="0.25">
      <c r="A631" s="368"/>
      <c r="B631" s="368"/>
      <c r="C631" s="368"/>
      <c r="D631" s="368"/>
      <c r="E631" s="368"/>
      <c r="F631" s="368"/>
      <c r="G631" s="368"/>
      <c r="H631" s="368"/>
      <c r="I631" s="368"/>
      <c r="J631" s="368"/>
      <c r="K631" s="368"/>
      <c r="L631" s="368"/>
      <c r="M631" s="368"/>
      <c r="N631" s="368"/>
      <c r="O631" s="368"/>
      <c r="P631" s="368"/>
      <c r="Q631" s="368"/>
      <c r="R631" s="368"/>
      <c r="S631" s="368"/>
      <c r="T631" s="368"/>
      <c r="U631" s="368"/>
      <c r="V631" s="368"/>
      <c r="W631" s="368"/>
      <c r="X631" s="368"/>
      <c r="Y631" s="368"/>
      <c r="Z631" s="368"/>
    </row>
    <row r="632" spans="1:26" ht="18" customHeight="1" x14ac:dyDescent="0.25">
      <c r="A632" s="368"/>
      <c r="B632" s="368"/>
      <c r="C632" s="368"/>
      <c r="D632" s="368"/>
      <c r="E632" s="368"/>
      <c r="F632" s="368"/>
      <c r="G632" s="368"/>
      <c r="H632" s="368"/>
      <c r="I632" s="368"/>
      <c r="J632" s="368"/>
      <c r="K632" s="368"/>
      <c r="L632" s="368"/>
      <c r="M632" s="368"/>
      <c r="N632" s="368"/>
      <c r="O632" s="368"/>
      <c r="P632" s="368"/>
      <c r="Q632" s="368"/>
      <c r="R632" s="368"/>
      <c r="S632" s="368"/>
      <c r="T632" s="368"/>
      <c r="U632" s="368"/>
      <c r="V632" s="368"/>
      <c r="W632" s="368"/>
      <c r="X632" s="368"/>
      <c r="Y632" s="368"/>
      <c r="Z632" s="368"/>
    </row>
    <row r="633" spans="1:26" ht="18" customHeight="1" x14ac:dyDescent="0.25">
      <c r="A633" s="368"/>
      <c r="B633" s="368"/>
      <c r="C633" s="368"/>
      <c r="D633" s="368"/>
      <c r="E633" s="368"/>
      <c r="F633" s="368"/>
      <c r="G633" s="368"/>
      <c r="H633" s="368"/>
      <c r="I633" s="368"/>
      <c r="J633" s="368"/>
      <c r="K633" s="368"/>
      <c r="L633" s="368"/>
      <c r="M633" s="368"/>
      <c r="N633" s="368"/>
      <c r="O633" s="368"/>
      <c r="P633" s="368"/>
      <c r="Q633" s="368"/>
      <c r="R633" s="368"/>
      <c r="S633" s="368"/>
      <c r="T633" s="368"/>
      <c r="U633" s="368"/>
      <c r="V633" s="368"/>
      <c r="W633" s="368"/>
      <c r="X633" s="368"/>
      <c r="Y633" s="368"/>
      <c r="Z633" s="368"/>
    </row>
    <row r="634" spans="1:26" ht="18" customHeight="1" x14ac:dyDescent="0.25">
      <c r="A634" s="368"/>
      <c r="B634" s="368"/>
      <c r="C634" s="368"/>
      <c r="D634" s="368"/>
      <c r="E634" s="368"/>
      <c r="F634" s="368"/>
      <c r="G634" s="368"/>
      <c r="H634" s="368"/>
      <c r="I634" s="368"/>
      <c r="J634" s="368"/>
      <c r="K634" s="368"/>
      <c r="L634" s="368"/>
      <c r="M634" s="368"/>
      <c r="N634" s="368"/>
      <c r="O634" s="368"/>
      <c r="P634" s="368"/>
      <c r="Q634" s="368"/>
      <c r="R634" s="368"/>
      <c r="S634" s="368"/>
      <c r="T634" s="368"/>
      <c r="U634" s="368"/>
      <c r="V634" s="368"/>
      <c r="W634" s="368"/>
      <c r="X634" s="368"/>
      <c r="Y634" s="368"/>
      <c r="Z634" s="368"/>
    </row>
    <row r="635" spans="1:26" ht="18" customHeight="1" x14ac:dyDescent="0.25">
      <c r="A635" s="368"/>
      <c r="B635" s="368"/>
      <c r="C635" s="368"/>
      <c r="D635" s="368"/>
      <c r="E635" s="368"/>
      <c r="F635" s="368"/>
      <c r="G635" s="368"/>
      <c r="H635" s="368"/>
      <c r="I635" s="368"/>
      <c r="J635" s="368"/>
      <c r="K635" s="368"/>
      <c r="L635" s="368"/>
      <c r="M635" s="368"/>
      <c r="N635" s="368"/>
      <c r="O635" s="368"/>
      <c r="P635" s="368"/>
      <c r="Q635" s="368"/>
      <c r="R635" s="368"/>
      <c r="S635" s="368"/>
      <c r="T635" s="368"/>
      <c r="U635" s="368"/>
      <c r="V635" s="368"/>
      <c r="W635" s="368"/>
      <c r="X635" s="368"/>
      <c r="Y635" s="368"/>
      <c r="Z635" s="368"/>
    </row>
    <row r="636" spans="1:26" ht="18" customHeight="1" x14ac:dyDescent="0.25">
      <c r="A636" s="368"/>
      <c r="B636" s="368"/>
      <c r="C636" s="368"/>
      <c r="D636" s="368"/>
      <c r="E636" s="368"/>
      <c r="F636" s="368"/>
      <c r="G636" s="368"/>
      <c r="H636" s="368"/>
      <c r="I636" s="368"/>
      <c r="J636" s="368"/>
      <c r="K636" s="368"/>
      <c r="L636" s="368"/>
      <c r="M636" s="368"/>
      <c r="N636" s="368"/>
      <c r="O636" s="368"/>
      <c r="P636" s="368"/>
      <c r="Q636" s="368"/>
      <c r="R636" s="368"/>
      <c r="S636" s="368"/>
      <c r="T636" s="368"/>
      <c r="U636" s="368"/>
      <c r="V636" s="368"/>
      <c r="W636" s="368"/>
      <c r="X636" s="368"/>
      <c r="Y636" s="368"/>
      <c r="Z636" s="368"/>
    </row>
    <row r="637" spans="1:26" ht="18" customHeight="1" x14ac:dyDescent="0.25">
      <c r="A637" s="368"/>
      <c r="B637" s="368"/>
      <c r="C637" s="368"/>
      <c r="D637" s="368"/>
      <c r="E637" s="368"/>
      <c r="F637" s="368"/>
      <c r="G637" s="368"/>
      <c r="H637" s="368"/>
      <c r="I637" s="368"/>
      <c r="J637" s="368"/>
      <c r="K637" s="368"/>
      <c r="L637" s="368"/>
      <c r="M637" s="368"/>
      <c r="N637" s="368"/>
      <c r="O637" s="368"/>
      <c r="P637" s="368"/>
      <c r="Q637" s="368"/>
      <c r="R637" s="368"/>
      <c r="S637" s="368"/>
      <c r="T637" s="368"/>
      <c r="U637" s="368"/>
      <c r="V637" s="368"/>
      <c r="W637" s="368"/>
      <c r="X637" s="368"/>
      <c r="Y637" s="368"/>
      <c r="Z637" s="368"/>
    </row>
    <row r="638" spans="1:26" ht="18" customHeight="1" x14ac:dyDescent="0.25">
      <c r="A638" s="368"/>
      <c r="B638" s="368"/>
      <c r="C638" s="368"/>
      <c r="D638" s="368"/>
      <c r="E638" s="368"/>
      <c r="F638" s="368"/>
      <c r="G638" s="368"/>
      <c r="H638" s="368"/>
      <c r="I638" s="368"/>
      <c r="J638" s="368"/>
      <c r="K638" s="368"/>
      <c r="L638" s="368"/>
      <c r="M638" s="368"/>
      <c r="N638" s="368"/>
      <c r="O638" s="368"/>
      <c r="P638" s="368"/>
      <c r="Q638" s="368"/>
      <c r="R638" s="368"/>
      <c r="S638" s="368"/>
      <c r="T638" s="368"/>
      <c r="U638" s="368"/>
      <c r="V638" s="368"/>
      <c r="W638" s="368"/>
      <c r="X638" s="368"/>
      <c r="Y638" s="368"/>
      <c r="Z638" s="368"/>
    </row>
    <row r="639" spans="1:26" ht="18" customHeight="1" x14ac:dyDescent="0.25">
      <c r="A639" s="368"/>
      <c r="B639" s="368"/>
      <c r="C639" s="368"/>
      <c r="D639" s="368"/>
      <c r="E639" s="368"/>
      <c r="F639" s="368"/>
      <c r="G639" s="368"/>
      <c r="H639" s="368"/>
      <c r="I639" s="368"/>
      <c r="J639" s="368"/>
      <c r="K639" s="368"/>
      <c r="L639" s="368"/>
      <c r="M639" s="368"/>
      <c r="N639" s="368"/>
      <c r="O639" s="368"/>
      <c r="P639" s="368"/>
      <c r="Q639" s="368"/>
      <c r="R639" s="368"/>
      <c r="S639" s="368"/>
      <c r="T639" s="368"/>
      <c r="U639" s="368"/>
      <c r="V639" s="368"/>
      <c r="W639" s="368"/>
      <c r="X639" s="368"/>
      <c r="Y639" s="368"/>
      <c r="Z639" s="368"/>
    </row>
    <row r="640" spans="1:26" ht="18" customHeight="1" x14ac:dyDescent="0.25">
      <c r="A640" s="368"/>
      <c r="B640" s="368"/>
      <c r="C640" s="368"/>
      <c r="D640" s="368"/>
      <c r="E640" s="368"/>
      <c r="F640" s="368"/>
      <c r="G640" s="368"/>
      <c r="H640" s="368"/>
      <c r="I640" s="368"/>
      <c r="J640" s="368"/>
      <c r="K640" s="368"/>
      <c r="L640" s="368"/>
      <c r="M640" s="368"/>
      <c r="N640" s="368"/>
      <c r="O640" s="368"/>
      <c r="P640" s="368"/>
      <c r="Q640" s="368"/>
      <c r="R640" s="368"/>
      <c r="S640" s="368"/>
      <c r="T640" s="368"/>
      <c r="U640" s="368"/>
      <c r="V640" s="368"/>
      <c r="W640" s="368"/>
      <c r="X640" s="368"/>
      <c r="Y640" s="368"/>
      <c r="Z640" s="368"/>
    </row>
    <row r="641" spans="1:26" ht="18" customHeight="1" x14ac:dyDescent="0.25">
      <c r="A641" s="368"/>
      <c r="B641" s="368"/>
      <c r="C641" s="368"/>
      <c r="D641" s="368"/>
      <c r="E641" s="368"/>
      <c r="F641" s="368"/>
      <c r="G641" s="368"/>
      <c r="H641" s="368"/>
      <c r="I641" s="368"/>
      <c r="J641" s="368"/>
      <c r="K641" s="368"/>
      <c r="L641" s="368"/>
      <c r="M641" s="368"/>
      <c r="N641" s="368"/>
      <c r="O641" s="368"/>
      <c r="P641" s="368"/>
      <c r="Q641" s="368"/>
      <c r="R641" s="368"/>
      <c r="S641" s="368"/>
      <c r="T641" s="368"/>
      <c r="U641" s="368"/>
      <c r="V641" s="368"/>
      <c r="W641" s="368"/>
      <c r="X641" s="368"/>
      <c r="Y641" s="368"/>
      <c r="Z641" s="368"/>
    </row>
    <row r="642" spans="1:26" ht="18" customHeight="1" x14ac:dyDescent="0.25">
      <c r="A642" s="368"/>
      <c r="B642" s="368"/>
      <c r="C642" s="368"/>
      <c r="D642" s="368"/>
      <c r="E642" s="368"/>
      <c r="F642" s="368"/>
      <c r="G642" s="368"/>
      <c r="H642" s="368"/>
      <c r="I642" s="368"/>
      <c r="J642" s="368"/>
      <c r="K642" s="368"/>
      <c r="L642" s="368"/>
      <c r="M642" s="368"/>
      <c r="N642" s="368"/>
      <c r="O642" s="368"/>
      <c r="P642" s="368"/>
      <c r="Q642" s="368"/>
      <c r="R642" s="368"/>
      <c r="S642" s="368"/>
      <c r="T642" s="368"/>
      <c r="U642" s="368"/>
      <c r="V642" s="368"/>
      <c r="W642" s="368"/>
      <c r="X642" s="368"/>
      <c r="Y642" s="368"/>
      <c r="Z642" s="368"/>
    </row>
    <row r="643" spans="1:26" ht="18" customHeight="1" x14ac:dyDescent="0.25">
      <c r="A643" s="368"/>
      <c r="B643" s="368"/>
      <c r="C643" s="368"/>
      <c r="D643" s="368"/>
      <c r="E643" s="368"/>
      <c r="F643" s="368"/>
      <c r="G643" s="368"/>
      <c r="H643" s="368"/>
      <c r="I643" s="368"/>
      <c r="J643" s="368"/>
      <c r="K643" s="368"/>
      <c r="L643" s="368"/>
      <c r="M643" s="368"/>
      <c r="N643" s="368"/>
      <c r="O643" s="368"/>
      <c r="P643" s="368"/>
      <c r="Q643" s="368"/>
      <c r="R643" s="368"/>
      <c r="S643" s="368"/>
      <c r="T643" s="368"/>
      <c r="U643" s="368"/>
      <c r="V643" s="368"/>
      <c r="W643" s="368"/>
      <c r="X643" s="368"/>
      <c r="Y643" s="368"/>
      <c r="Z643" s="368"/>
    </row>
    <row r="644" spans="1:26" ht="18" customHeight="1" x14ac:dyDescent="0.25">
      <c r="A644" s="368"/>
      <c r="B644" s="368"/>
      <c r="C644" s="368"/>
      <c r="D644" s="368"/>
      <c r="E644" s="368"/>
      <c r="F644" s="368"/>
      <c r="G644" s="368"/>
      <c r="H644" s="368"/>
      <c r="I644" s="368"/>
      <c r="J644" s="368"/>
      <c r="K644" s="368"/>
      <c r="L644" s="368"/>
      <c r="M644" s="368"/>
      <c r="N644" s="368"/>
      <c r="O644" s="368"/>
      <c r="P644" s="368"/>
      <c r="Q644" s="368"/>
      <c r="R644" s="368"/>
      <c r="S644" s="368"/>
      <c r="T644" s="368"/>
      <c r="U644" s="368"/>
      <c r="V644" s="368"/>
      <c r="W644" s="368"/>
      <c r="X644" s="368"/>
      <c r="Y644" s="368"/>
      <c r="Z644" s="368"/>
    </row>
    <row r="645" spans="1:26" ht="18" customHeight="1" x14ac:dyDescent="0.25">
      <c r="A645" s="368"/>
      <c r="B645" s="368"/>
      <c r="C645" s="368"/>
      <c r="D645" s="368"/>
      <c r="E645" s="368"/>
      <c r="F645" s="368"/>
      <c r="G645" s="368"/>
      <c r="H645" s="368"/>
      <c r="I645" s="368"/>
      <c r="J645" s="368"/>
      <c r="K645" s="368"/>
      <c r="L645" s="368"/>
      <c r="M645" s="368"/>
      <c r="N645" s="368"/>
      <c r="O645" s="368"/>
      <c r="P645" s="368"/>
      <c r="Q645" s="368"/>
      <c r="R645" s="368"/>
      <c r="S645" s="368"/>
      <c r="T645" s="368"/>
      <c r="U645" s="368"/>
      <c r="V645" s="368"/>
      <c r="W645" s="368"/>
      <c r="X645" s="368"/>
      <c r="Y645" s="368"/>
      <c r="Z645" s="368"/>
    </row>
    <row r="646" spans="1:26" ht="18" customHeight="1" x14ac:dyDescent="0.25">
      <c r="A646" s="368"/>
      <c r="B646" s="368"/>
      <c r="C646" s="368"/>
      <c r="D646" s="368"/>
      <c r="E646" s="368"/>
      <c r="F646" s="368"/>
      <c r="G646" s="368"/>
      <c r="H646" s="368"/>
      <c r="I646" s="368"/>
      <c r="J646" s="368"/>
      <c r="K646" s="368"/>
      <c r="L646" s="368"/>
      <c r="M646" s="368"/>
      <c r="N646" s="368"/>
      <c r="O646" s="368"/>
      <c r="P646" s="368"/>
      <c r="Q646" s="368"/>
      <c r="R646" s="368"/>
      <c r="S646" s="368"/>
      <c r="T646" s="368"/>
      <c r="U646" s="368"/>
      <c r="V646" s="368"/>
      <c r="W646" s="368"/>
      <c r="X646" s="368"/>
      <c r="Y646" s="368"/>
      <c r="Z646" s="368"/>
    </row>
    <row r="647" spans="1:26" ht="18" customHeight="1" x14ac:dyDescent="0.25">
      <c r="A647" s="368"/>
      <c r="B647" s="368"/>
      <c r="C647" s="368"/>
      <c r="D647" s="368"/>
      <c r="E647" s="368"/>
      <c r="F647" s="368"/>
      <c r="G647" s="368"/>
      <c r="H647" s="368"/>
      <c r="I647" s="368"/>
      <c r="J647" s="368"/>
      <c r="K647" s="368"/>
      <c r="L647" s="368"/>
      <c r="M647" s="368"/>
      <c r="N647" s="368"/>
      <c r="O647" s="368"/>
      <c r="P647" s="368"/>
      <c r="Q647" s="368"/>
      <c r="R647" s="368"/>
      <c r="S647" s="368"/>
      <c r="T647" s="368"/>
      <c r="U647" s="368"/>
      <c r="V647" s="368"/>
      <c r="W647" s="368"/>
      <c r="X647" s="368"/>
      <c r="Y647" s="368"/>
      <c r="Z647" s="368"/>
    </row>
    <row r="648" spans="1:26" ht="18" customHeight="1" x14ac:dyDescent="0.25">
      <c r="A648" s="368"/>
      <c r="B648" s="368"/>
      <c r="C648" s="368"/>
      <c r="D648" s="368"/>
      <c r="E648" s="368"/>
      <c r="F648" s="368"/>
      <c r="G648" s="368"/>
      <c r="H648" s="368"/>
      <c r="I648" s="368"/>
      <c r="J648" s="368"/>
      <c r="K648" s="368"/>
      <c r="L648" s="368"/>
      <c r="M648" s="368"/>
      <c r="N648" s="368"/>
      <c r="O648" s="368"/>
      <c r="P648" s="368"/>
      <c r="Q648" s="368"/>
      <c r="R648" s="368"/>
      <c r="S648" s="368"/>
      <c r="T648" s="368"/>
      <c r="U648" s="368"/>
      <c r="V648" s="368"/>
      <c r="W648" s="368"/>
      <c r="X648" s="368"/>
      <c r="Y648" s="368"/>
      <c r="Z648" s="368"/>
    </row>
    <row r="649" spans="1:26" ht="18" customHeight="1" x14ac:dyDescent="0.25">
      <c r="A649" s="368"/>
      <c r="B649" s="368"/>
      <c r="C649" s="368"/>
      <c r="D649" s="368"/>
      <c r="E649" s="368"/>
      <c r="F649" s="368"/>
      <c r="G649" s="368"/>
      <c r="H649" s="368"/>
      <c r="I649" s="368"/>
      <c r="J649" s="368"/>
      <c r="K649" s="368"/>
      <c r="L649" s="368"/>
      <c r="M649" s="368"/>
      <c r="N649" s="368"/>
      <c r="O649" s="368"/>
      <c r="P649" s="368"/>
      <c r="Q649" s="368"/>
      <c r="R649" s="368"/>
      <c r="S649" s="368"/>
      <c r="T649" s="368"/>
      <c r="U649" s="368"/>
      <c r="V649" s="368"/>
      <c r="W649" s="368"/>
      <c r="X649" s="368"/>
      <c r="Y649" s="368"/>
      <c r="Z649" s="368"/>
    </row>
    <row r="650" spans="1:26" ht="18" customHeight="1" x14ac:dyDescent="0.25">
      <c r="A650" s="368"/>
      <c r="B650" s="368"/>
      <c r="C650" s="368"/>
      <c r="D650" s="368"/>
      <c r="E650" s="368"/>
      <c r="F650" s="368"/>
      <c r="G650" s="368"/>
      <c r="H650" s="368"/>
      <c r="I650" s="368"/>
      <c r="J650" s="368"/>
      <c r="K650" s="368"/>
      <c r="L650" s="368"/>
      <c r="M650" s="368"/>
      <c r="N650" s="368"/>
      <c r="O650" s="368"/>
      <c r="P650" s="368"/>
      <c r="Q650" s="368"/>
      <c r="R650" s="368"/>
      <c r="S650" s="368"/>
      <c r="T650" s="368"/>
      <c r="U650" s="368"/>
      <c r="V650" s="368"/>
      <c r="W650" s="368"/>
      <c r="X650" s="368"/>
      <c r="Y650" s="368"/>
      <c r="Z650" s="368"/>
    </row>
    <row r="651" spans="1:26" ht="18" customHeight="1" x14ac:dyDescent="0.25">
      <c r="A651" s="368"/>
      <c r="B651" s="368"/>
      <c r="C651" s="368"/>
      <c r="D651" s="368"/>
      <c r="E651" s="368"/>
      <c r="F651" s="368"/>
      <c r="G651" s="368"/>
      <c r="H651" s="368"/>
      <c r="I651" s="368"/>
      <c r="J651" s="368"/>
      <c r="K651" s="368"/>
      <c r="L651" s="368"/>
      <c r="M651" s="368"/>
      <c r="N651" s="368"/>
      <c r="O651" s="368"/>
      <c r="P651" s="368"/>
      <c r="Q651" s="368"/>
      <c r="R651" s="368"/>
      <c r="S651" s="368"/>
      <c r="T651" s="368"/>
      <c r="U651" s="368"/>
      <c r="V651" s="368"/>
      <c r="W651" s="368"/>
      <c r="X651" s="368"/>
      <c r="Y651" s="368"/>
      <c r="Z651" s="368"/>
    </row>
    <row r="652" spans="1:26" ht="18" customHeight="1" x14ac:dyDescent="0.25">
      <c r="A652" s="368"/>
      <c r="B652" s="368"/>
      <c r="C652" s="368"/>
      <c r="D652" s="368"/>
      <c r="E652" s="368"/>
      <c r="F652" s="368"/>
      <c r="G652" s="368"/>
      <c r="H652" s="368"/>
      <c r="I652" s="368"/>
      <c r="J652" s="368"/>
      <c r="K652" s="368"/>
      <c r="L652" s="368"/>
      <c r="M652" s="368"/>
      <c r="N652" s="368"/>
      <c r="O652" s="368"/>
      <c r="P652" s="368"/>
      <c r="Q652" s="368"/>
      <c r="R652" s="368"/>
      <c r="S652" s="368"/>
      <c r="T652" s="368"/>
      <c r="U652" s="368"/>
      <c r="V652" s="368"/>
      <c r="W652" s="368"/>
      <c r="X652" s="368"/>
      <c r="Y652" s="368"/>
      <c r="Z652" s="368"/>
    </row>
    <row r="653" spans="1:26" ht="18" customHeight="1" x14ac:dyDescent="0.25">
      <c r="A653" s="368"/>
      <c r="B653" s="368"/>
      <c r="C653" s="368"/>
      <c r="D653" s="368"/>
      <c r="E653" s="368"/>
      <c r="F653" s="368"/>
      <c r="G653" s="368"/>
      <c r="H653" s="368"/>
      <c r="I653" s="368"/>
      <c r="J653" s="368"/>
      <c r="K653" s="368"/>
      <c r="L653" s="368"/>
      <c r="M653" s="368"/>
      <c r="N653" s="368"/>
      <c r="O653" s="368"/>
      <c r="P653" s="368"/>
      <c r="Q653" s="368"/>
      <c r="R653" s="368"/>
      <c r="S653" s="368"/>
      <c r="T653" s="368"/>
      <c r="U653" s="368"/>
      <c r="V653" s="368"/>
      <c r="W653" s="368"/>
      <c r="X653" s="368"/>
      <c r="Y653" s="368"/>
      <c r="Z653" s="368"/>
    </row>
    <row r="654" spans="1:26" ht="18" customHeight="1" x14ac:dyDescent="0.25">
      <c r="A654" s="368"/>
      <c r="B654" s="368"/>
      <c r="C654" s="368"/>
      <c r="D654" s="368"/>
      <c r="E654" s="368"/>
      <c r="F654" s="368"/>
      <c r="G654" s="368"/>
      <c r="H654" s="368"/>
      <c r="I654" s="368"/>
      <c r="J654" s="368"/>
      <c r="K654" s="368"/>
      <c r="L654" s="368"/>
      <c r="M654" s="368"/>
      <c r="N654" s="368"/>
      <c r="O654" s="368"/>
      <c r="P654" s="368"/>
      <c r="Q654" s="368"/>
      <c r="R654" s="368"/>
      <c r="S654" s="368"/>
      <c r="T654" s="368"/>
      <c r="U654" s="368"/>
      <c r="V654" s="368"/>
      <c r="W654" s="368"/>
      <c r="X654" s="368"/>
      <c r="Y654" s="368"/>
      <c r="Z654" s="368"/>
    </row>
    <row r="655" spans="1:26" ht="18" customHeight="1" x14ac:dyDescent="0.25">
      <c r="A655" s="368"/>
      <c r="B655" s="368"/>
      <c r="C655" s="368"/>
      <c r="D655" s="368"/>
      <c r="E655" s="368"/>
      <c r="F655" s="368"/>
      <c r="G655" s="368"/>
      <c r="H655" s="368"/>
      <c r="I655" s="368"/>
      <c r="J655" s="368"/>
      <c r="K655" s="368"/>
      <c r="L655" s="368"/>
      <c r="M655" s="368"/>
      <c r="N655" s="368"/>
      <c r="O655" s="368"/>
      <c r="P655" s="368"/>
      <c r="Q655" s="368"/>
      <c r="R655" s="368"/>
      <c r="S655" s="368"/>
      <c r="T655" s="368"/>
      <c r="U655" s="368"/>
      <c r="V655" s="368"/>
      <c r="W655" s="368"/>
      <c r="X655" s="368"/>
      <c r="Y655" s="368"/>
      <c r="Z655" s="368"/>
    </row>
    <row r="656" spans="1:26" ht="18" customHeight="1" x14ac:dyDescent="0.25">
      <c r="A656" s="368"/>
      <c r="B656" s="368"/>
      <c r="C656" s="368"/>
      <c r="D656" s="368"/>
      <c r="E656" s="368"/>
      <c r="F656" s="368"/>
      <c r="G656" s="368"/>
      <c r="H656" s="368"/>
      <c r="I656" s="368"/>
      <c r="J656" s="368"/>
      <c r="K656" s="368"/>
      <c r="L656" s="368"/>
      <c r="M656" s="368"/>
      <c r="N656" s="368"/>
      <c r="O656" s="368"/>
      <c r="P656" s="368"/>
      <c r="Q656" s="368"/>
      <c r="R656" s="368"/>
      <c r="S656" s="368"/>
      <c r="T656" s="368"/>
      <c r="U656" s="368"/>
      <c r="V656" s="368"/>
      <c r="W656" s="368"/>
      <c r="X656" s="368"/>
      <c r="Y656" s="368"/>
      <c r="Z656" s="368"/>
    </row>
    <row r="657" spans="1:26" ht="18" customHeight="1" x14ac:dyDescent="0.25">
      <c r="A657" s="368"/>
      <c r="B657" s="368"/>
      <c r="C657" s="368"/>
      <c r="D657" s="368"/>
      <c r="E657" s="368"/>
      <c r="F657" s="368"/>
      <c r="G657" s="368"/>
      <c r="H657" s="368"/>
      <c r="I657" s="368"/>
      <c r="J657" s="368"/>
      <c r="K657" s="368"/>
      <c r="L657" s="368"/>
      <c r="M657" s="368"/>
      <c r="N657" s="368"/>
      <c r="O657" s="368"/>
      <c r="P657" s="368"/>
      <c r="Q657" s="368"/>
      <c r="R657" s="368"/>
      <c r="S657" s="368"/>
      <c r="T657" s="368"/>
      <c r="U657" s="368"/>
      <c r="V657" s="368"/>
      <c r="W657" s="368"/>
      <c r="X657" s="368"/>
      <c r="Y657" s="368"/>
      <c r="Z657" s="368"/>
    </row>
    <row r="658" spans="1:26" ht="18" customHeight="1" x14ac:dyDescent="0.25">
      <c r="A658" s="368"/>
      <c r="B658" s="368"/>
      <c r="C658" s="368"/>
      <c r="D658" s="368"/>
      <c r="E658" s="368"/>
      <c r="F658" s="368"/>
      <c r="G658" s="368"/>
      <c r="H658" s="368"/>
      <c r="I658" s="368"/>
      <c r="J658" s="368"/>
      <c r="K658" s="368"/>
      <c r="L658" s="368"/>
      <c r="M658" s="368"/>
      <c r="N658" s="368"/>
      <c r="O658" s="368"/>
      <c r="P658" s="368"/>
      <c r="Q658" s="368"/>
      <c r="R658" s="368"/>
      <c r="S658" s="368"/>
      <c r="T658" s="368"/>
      <c r="U658" s="368"/>
      <c r="V658" s="368"/>
      <c r="W658" s="368"/>
      <c r="X658" s="368"/>
      <c r="Y658" s="368"/>
      <c r="Z658" s="368"/>
    </row>
    <row r="659" spans="1:26" ht="18" customHeight="1" x14ac:dyDescent="0.25">
      <c r="A659" s="368"/>
      <c r="B659" s="368"/>
      <c r="C659" s="368"/>
      <c r="D659" s="368"/>
      <c r="E659" s="368"/>
      <c r="F659" s="368"/>
      <c r="G659" s="368"/>
      <c r="H659" s="368"/>
      <c r="I659" s="368"/>
      <c r="J659" s="368"/>
      <c r="K659" s="368"/>
      <c r="L659" s="368"/>
      <c r="M659" s="368"/>
      <c r="N659" s="368"/>
      <c r="O659" s="368"/>
      <c r="P659" s="368"/>
      <c r="Q659" s="368"/>
      <c r="R659" s="368"/>
      <c r="S659" s="368"/>
      <c r="T659" s="368"/>
      <c r="U659" s="368"/>
      <c r="V659" s="368"/>
      <c r="W659" s="368"/>
      <c r="X659" s="368"/>
      <c r="Y659" s="368"/>
      <c r="Z659" s="368"/>
    </row>
    <row r="660" spans="1:26" ht="18" customHeight="1" x14ac:dyDescent="0.25">
      <c r="A660" s="368"/>
      <c r="B660" s="368"/>
      <c r="C660" s="368"/>
      <c r="D660" s="368"/>
      <c r="E660" s="368"/>
      <c r="F660" s="368"/>
      <c r="G660" s="368"/>
      <c r="H660" s="368"/>
      <c r="I660" s="368"/>
      <c r="J660" s="368"/>
      <c r="K660" s="368"/>
      <c r="L660" s="368"/>
      <c r="M660" s="368"/>
      <c r="N660" s="368"/>
      <c r="O660" s="368"/>
      <c r="P660" s="368"/>
      <c r="Q660" s="368"/>
      <c r="R660" s="368"/>
      <c r="S660" s="368"/>
      <c r="T660" s="368"/>
      <c r="U660" s="368"/>
      <c r="V660" s="368"/>
      <c r="W660" s="368"/>
      <c r="X660" s="368"/>
      <c r="Y660" s="368"/>
      <c r="Z660" s="368"/>
    </row>
    <row r="661" spans="1:26" ht="18" customHeight="1" x14ac:dyDescent="0.25">
      <c r="A661" s="368"/>
      <c r="B661" s="368"/>
      <c r="C661" s="368"/>
      <c r="D661" s="368"/>
      <c r="E661" s="368"/>
      <c r="F661" s="368"/>
      <c r="G661" s="368"/>
      <c r="H661" s="368"/>
      <c r="I661" s="368"/>
      <c r="J661" s="368"/>
      <c r="K661" s="368"/>
      <c r="L661" s="368"/>
      <c r="M661" s="368"/>
      <c r="N661" s="368"/>
      <c r="O661" s="368"/>
      <c r="P661" s="368"/>
      <c r="Q661" s="368"/>
      <c r="R661" s="368"/>
      <c r="S661" s="368"/>
      <c r="T661" s="368"/>
      <c r="U661" s="368"/>
      <c r="V661" s="368"/>
      <c r="W661" s="368"/>
      <c r="X661" s="368"/>
      <c r="Y661" s="368"/>
      <c r="Z661" s="368"/>
    </row>
    <row r="662" spans="1:26" ht="18" customHeight="1" x14ac:dyDescent="0.25">
      <c r="A662" s="368"/>
      <c r="B662" s="368"/>
      <c r="C662" s="368"/>
      <c r="D662" s="368"/>
      <c r="E662" s="368"/>
      <c r="F662" s="368"/>
      <c r="G662" s="368"/>
      <c r="H662" s="368"/>
      <c r="I662" s="368"/>
      <c r="J662" s="368"/>
      <c r="K662" s="368"/>
      <c r="L662" s="368"/>
      <c r="M662" s="368"/>
      <c r="N662" s="368"/>
      <c r="O662" s="368"/>
      <c r="P662" s="368"/>
      <c r="Q662" s="368"/>
      <c r="R662" s="368"/>
      <c r="S662" s="368"/>
      <c r="T662" s="368"/>
      <c r="U662" s="368"/>
      <c r="V662" s="368"/>
      <c r="W662" s="368"/>
      <c r="X662" s="368"/>
      <c r="Y662" s="368"/>
      <c r="Z662" s="368"/>
    </row>
    <row r="663" spans="1:26" ht="18" customHeight="1" x14ac:dyDescent="0.25">
      <c r="A663" s="368"/>
      <c r="B663" s="368"/>
      <c r="C663" s="368"/>
      <c r="D663" s="368"/>
      <c r="E663" s="368"/>
      <c r="F663" s="368"/>
      <c r="G663" s="368"/>
      <c r="H663" s="368"/>
      <c r="I663" s="368"/>
      <c r="J663" s="368"/>
      <c r="K663" s="368"/>
      <c r="L663" s="368"/>
      <c r="M663" s="368"/>
      <c r="N663" s="368"/>
      <c r="O663" s="368"/>
      <c r="P663" s="368"/>
      <c r="Q663" s="368"/>
      <c r="R663" s="368"/>
      <c r="S663" s="368"/>
      <c r="T663" s="368"/>
      <c r="U663" s="368"/>
      <c r="V663" s="368"/>
      <c r="W663" s="368"/>
      <c r="X663" s="368"/>
      <c r="Y663" s="368"/>
      <c r="Z663" s="368"/>
    </row>
    <row r="664" spans="1:26" ht="18" customHeight="1" x14ac:dyDescent="0.25">
      <c r="A664" s="368"/>
      <c r="B664" s="368"/>
      <c r="C664" s="368"/>
      <c r="D664" s="368"/>
      <c r="E664" s="368"/>
      <c r="F664" s="368"/>
      <c r="G664" s="368"/>
      <c r="H664" s="368"/>
      <c r="I664" s="368"/>
      <c r="J664" s="368"/>
      <c r="K664" s="368"/>
      <c r="L664" s="368"/>
      <c r="M664" s="368"/>
      <c r="N664" s="368"/>
      <c r="O664" s="368"/>
      <c r="P664" s="368"/>
      <c r="Q664" s="368"/>
      <c r="R664" s="368"/>
      <c r="S664" s="368"/>
      <c r="T664" s="368"/>
      <c r="U664" s="368"/>
      <c r="V664" s="368"/>
      <c r="W664" s="368"/>
      <c r="X664" s="368"/>
      <c r="Y664" s="368"/>
      <c r="Z664" s="368"/>
    </row>
    <row r="665" spans="1:26" ht="18" customHeight="1" x14ac:dyDescent="0.25">
      <c r="A665" s="368"/>
      <c r="B665" s="368"/>
      <c r="C665" s="368"/>
      <c r="D665" s="368"/>
      <c r="E665" s="368"/>
      <c r="F665" s="368"/>
      <c r="G665" s="368"/>
      <c r="H665" s="368"/>
      <c r="I665" s="368"/>
      <c r="J665" s="368"/>
      <c r="K665" s="368"/>
      <c r="L665" s="368"/>
      <c r="M665" s="368"/>
      <c r="N665" s="368"/>
      <c r="O665" s="368"/>
      <c r="P665" s="368"/>
      <c r="Q665" s="368"/>
      <c r="R665" s="368"/>
      <c r="S665" s="368"/>
      <c r="T665" s="368"/>
      <c r="U665" s="368"/>
      <c r="V665" s="368"/>
      <c r="W665" s="368"/>
      <c r="X665" s="368"/>
      <c r="Y665" s="368"/>
      <c r="Z665" s="368"/>
    </row>
    <row r="666" spans="1:26" ht="18" customHeight="1" x14ac:dyDescent="0.25">
      <c r="A666" s="368"/>
      <c r="B666" s="368"/>
      <c r="C666" s="368"/>
      <c r="D666" s="368"/>
      <c r="E666" s="368"/>
      <c r="F666" s="368"/>
      <c r="G666" s="368"/>
      <c r="H666" s="368"/>
      <c r="I666" s="368"/>
      <c r="J666" s="368"/>
      <c r="K666" s="368"/>
      <c r="L666" s="368"/>
      <c r="M666" s="368"/>
      <c r="N666" s="368"/>
      <c r="O666" s="368"/>
      <c r="P666" s="368"/>
      <c r="Q666" s="368"/>
      <c r="R666" s="368"/>
      <c r="S666" s="368"/>
      <c r="T666" s="368"/>
      <c r="U666" s="368"/>
      <c r="V666" s="368"/>
      <c r="W666" s="368"/>
      <c r="X666" s="368"/>
      <c r="Y666" s="368"/>
      <c r="Z666" s="368"/>
    </row>
    <row r="667" spans="1:26" ht="18" customHeight="1" x14ac:dyDescent="0.25">
      <c r="A667" s="368"/>
      <c r="B667" s="368"/>
      <c r="C667" s="368"/>
      <c r="D667" s="368"/>
      <c r="E667" s="368"/>
      <c r="F667" s="368"/>
      <c r="G667" s="368"/>
      <c r="H667" s="368"/>
      <c r="I667" s="368"/>
      <c r="J667" s="368"/>
      <c r="K667" s="368"/>
      <c r="L667" s="368"/>
      <c r="M667" s="368"/>
      <c r="N667" s="368"/>
      <c r="O667" s="368"/>
      <c r="P667" s="368"/>
      <c r="Q667" s="368"/>
      <c r="R667" s="368"/>
      <c r="S667" s="368"/>
      <c r="T667" s="368"/>
      <c r="U667" s="368"/>
      <c r="V667" s="368"/>
      <c r="W667" s="368"/>
      <c r="X667" s="368"/>
      <c r="Y667" s="368"/>
      <c r="Z667" s="368"/>
    </row>
    <row r="668" spans="1:26" ht="18" customHeight="1" x14ac:dyDescent="0.25">
      <c r="A668" s="368"/>
      <c r="B668" s="368"/>
      <c r="C668" s="368"/>
      <c r="D668" s="368"/>
      <c r="E668" s="368"/>
      <c r="F668" s="368"/>
      <c r="G668" s="368"/>
      <c r="H668" s="368"/>
      <c r="I668" s="368"/>
      <c r="J668" s="368"/>
      <c r="K668" s="368"/>
      <c r="L668" s="368"/>
      <c r="M668" s="368"/>
      <c r="N668" s="368"/>
      <c r="O668" s="368"/>
      <c r="P668" s="368"/>
      <c r="Q668" s="368"/>
      <c r="R668" s="368"/>
      <c r="S668" s="368"/>
      <c r="T668" s="368"/>
      <c r="U668" s="368"/>
      <c r="V668" s="368"/>
      <c r="W668" s="368"/>
      <c r="X668" s="368"/>
      <c r="Y668" s="368"/>
      <c r="Z668" s="368"/>
    </row>
    <row r="669" spans="1:26" ht="18" customHeight="1" x14ac:dyDescent="0.25">
      <c r="A669" s="368"/>
      <c r="B669" s="368"/>
      <c r="C669" s="368"/>
      <c r="D669" s="368"/>
      <c r="E669" s="368"/>
      <c r="F669" s="368"/>
      <c r="G669" s="368"/>
      <c r="H669" s="368"/>
      <c r="I669" s="368"/>
      <c r="J669" s="368"/>
      <c r="K669" s="368"/>
      <c r="L669" s="368"/>
      <c r="M669" s="368"/>
      <c r="N669" s="368"/>
      <c r="O669" s="368"/>
      <c r="P669" s="368"/>
      <c r="Q669" s="368"/>
      <c r="R669" s="368"/>
      <c r="S669" s="368"/>
      <c r="T669" s="368"/>
      <c r="U669" s="368"/>
      <c r="V669" s="368"/>
      <c r="W669" s="368"/>
      <c r="X669" s="368"/>
      <c r="Y669" s="368"/>
      <c r="Z669" s="368"/>
    </row>
    <row r="670" spans="1:26" ht="18" customHeight="1" x14ac:dyDescent="0.25">
      <c r="A670" s="368"/>
      <c r="B670" s="368"/>
      <c r="C670" s="368"/>
      <c r="D670" s="368"/>
      <c r="E670" s="368"/>
      <c r="F670" s="368"/>
      <c r="G670" s="368"/>
      <c r="H670" s="368"/>
      <c r="I670" s="368"/>
      <c r="J670" s="368"/>
      <c r="K670" s="368"/>
      <c r="L670" s="368"/>
      <c r="M670" s="368"/>
      <c r="N670" s="368"/>
      <c r="O670" s="368"/>
      <c r="P670" s="368"/>
      <c r="Q670" s="368"/>
      <c r="R670" s="368"/>
      <c r="S670" s="368"/>
      <c r="T670" s="368"/>
      <c r="U670" s="368"/>
      <c r="V670" s="368"/>
      <c r="W670" s="368"/>
      <c r="X670" s="368"/>
      <c r="Y670" s="368"/>
      <c r="Z670" s="368"/>
    </row>
    <row r="671" spans="1:26" ht="18" customHeight="1" x14ac:dyDescent="0.25">
      <c r="A671" s="368"/>
      <c r="B671" s="368"/>
      <c r="C671" s="368"/>
      <c r="D671" s="368"/>
      <c r="E671" s="368"/>
      <c r="F671" s="368"/>
      <c r="G671" s="368"/>
      <c r="H671" s="368"/>
      <c r="I671" s="368"/>
      <c r="J671" s="368"/>
      <c r="K671" s="368"/>
      <c r="L671" s="368"/>
      <c r="M671" s="368"/>
      <c r="N671" s="368"/>
      <c r="O671" s="368"/>
      <c r="P671" s="368"/>
      <c r="Q671" s="368"/>
      <c r="R671" s="368"/>
      <c r="S671" s="368"/>
      <c r="T671" s="368"/>
      <c r="U671" s="368"/>
      <c r="V671" s="368"/>
      <c r="W671" s="368"/>
      <c r="X671" s="368"/>
      <c r="Y671" s="368"/>
      <c r="Z671" s="368"/>
    </row>
    <row r="672" spans="1:26" ht="18" customHeight="1" x14ac:dyDescent="0.25">
      <c r="A672" s="368"/>
      <c r="B672" s="368"/>
      <c r="C672" s="368"/>
      <c r="D672" s="368"/>
      <c r="E672" s="368"/>
      <c r="F672" s="368"/>
      <c r="G672" s="368"/>
      <c r="H672" s="368"/>
      <c r="I672" s="368"/>
      <c r="J672" s="368"/>
      <c r="K672" s="368"/>
      <c r="L672" s="368"/>
      <c r="M672" s="368"/>
      <c r="N672" s="368"/>
      <c r="O672" s="368"/>
      <c r="P672" s="368"/>
      <c r="Q672" s="368"/>
      <c r="R672" s="368"/>
      <c r="S672" s="368"/>
      <c r="T672" s="368"/>
      <c r="U672" s="368"/>
      <c r="V672" s="368"/>
      <c r="W672" s="368"/>
      <c r="X672" s="368"/>
      <c r="Y672" s="368"/>
      <c r="Z672" s="368"/>
    </row>
    <row r="673" spans="1:26" ht="18" customHeight="1" x14ac:dyDescent="0.25">
      <c r="A673" s="368"/>
      <c r="B673" s="368"/>
      <c r="C673" s="368"/>
      <c r="D673" s="368"/>
      <c r="E673" s="368"/>
      <c r="F673" s="368"/>
      <c r="G673" s="368"/>
      <c r="H673" s="368"/>
      <c r="I673" s="368"/>
      <c r="J673" s="368"/>
      <c r="K673" s="368"/>
      <c r="L673" s="368"/>
      <c r="M673" s="368"/>
      <c r="N673" s="368"/>
      <c r="O673" s="368"/>
      <c r="P673" s="368"/>
      <c r="Q673" s="368"/>
      <c r="R673" s="368"/>
      <c r="S673" s="368"/>
      <c r="T673" s="368"/>
      <c r="U673" s="368"/>
      <c r="V673" s="368"/>
      <c r="W673" s="368"/>
      <c r="X673" s="368"/>
      <c r="Y673" s="368"/>
      <c r="Z673" s="368"/>
    </row>
    <row r="674" spans="1:26" ht="18" customHeight="1" x14ac:dyDescent="0.25">
      <c r="A674" s="368"/>
      <c r="B674" s="368"/>
      <c r="C674" s="368"/>
      <c r="D674" s="368"/>
      <c r="E674" s="368"/>
      <c r="F674" s="368"/>
      <c r="G674" s="368"/>
      <c r="H674" s="368"/>
      <c r="I674" s="368"/>
      <c r="J674" s="368"/>
      <c r="K674" s="368"/>
      <c r="L674" s="368"/>
      <c r="M674" s="368"/>
      <c r="N674" s="368"/>
      <c r="O674" s="368"/>
      <c r="P674" s="368"/>
      <c r="Q674" s="368"/>
      <c r="R674" s="368"/>
      <c r="S674" s="368"/>
      <c r="T674" s="368"/>
      <c r="U674" s="368"/>
      <c r="V674" s="368"/>
      <c r="W674" s="368"/>
      <c r="X674" s="368"/>
      <c r="Y674" s="368"/>
      <c r="Z674" s="368"/>
    </row>
    <row r="675" spans="1:26" ht="18" customHeight="1" x14ac:dyDescent="0.25">
      <c r="A675" s="368"/>
      <c r="B675" s="368"/>
      <c r="C675" s="368"/>
      <c r="D675" s="368"/>
      <c r="E675" s="368"/>
      <c r="F675" s="368"/>
      <c r="G675" s="368"/>
      <c r="H675" s="368"/>
      <c r="I675" s="368"/>
      <c r="J675" s="368"/>
      <c r="K675" s="368"/>
      <c r="L675" s="368"/>
      <c r="M675" s="368"/>
      <c r="N675" s="368"/>
      <c r="O675" s="368"/>
      <c r="P675" s="368"/>
      <c r="Q675" s="368"/>
      <c r="R675" s="368"/>
      <c r="S675" s="368"/>
      <c r="T675" s="368"/>
      <c r="U675" s="368"/>
      <c r="V675" s="368"/>
      <c r="W675" s="368"/>
      <c r="X675" s="368"/>
      <c r="Y675" s="368"/>
      <c r="Z675" s="368"/>
    </row>
    <row r="676" spans="1:26" ht="18" customHeight="1" x14ac:dyDescent="0.25">
      <c r="A676" s="368"/>
      <c r="B676" s="368"/>
      <c r="C676" s="368"/>
      <c r="D676" s="368"/>
      <c r="E676" s="368"/>
      <c r="F676" s="368"/>
      <c r="G676" s="368"/>
      <c r="H676" s="368"/>
      <c r="I676" s="368"/>
      <c r="J676" s="368"/>
      <c r="K676" s="368"/>
      <c r="L676" s="368"/>
      <c r="M676" s="368"/>
      <c r="N676" s="368"/>
      <c r="O676" s="368"/>
      <c r="P676" s="368"/>
      <c r="Q676" s="368"/>
      <c r="R676" s="368"/>
      <c r="S676" s="368"/>
      <c r="T676" s="368"/>
      <c r="U676" s="368"/>
      <c r="V676" s="368"/>
      <c r="W676" s="368"/>
      <c r="X676" s="368"/>
      <c r="Y676" s="368"/>
      <c r="Z676" s="368"/>
    </row>
    <row r="677" spans="1:26" ht="18" customHeight="1" x14ac:dyDescent="0.25">
      <c r="A677" s="368"/>
      <c r="B677" s="368"/>
      <c r="C677" s="368"/>
      <c r="D677" s="368"/>
      <c r="E677" s="368"/>
      <c r="F677" s="368"/>
      <c r="G677" s="368"/>
      <c r="H677" s="368"/>
      <c r="I677" s="368"/>
      <c r="J677" s="368"/>
      <c r="K677" s="368"/>
      <c r="L677" s="368"/>
      <c r="M677" s="368"/>
      <c r="N677" s="368"/>
      <c r="O677" s="368"/>
      <c r="P677" s="368"/>
      <c r="Q677" s="368"/>
      <c r="R677" s="368"/>
      <c r="S677" s="368"/>
      <c r="T677" s="368"/>
      <c r="U677" s="368"/>
      <c r="V677" s="368"/>
      <c r="W677" s="368"/>
      <c r="X677" s="368"/>
      <c r="Y677" s="368"/>
      <c r="Z677" s="368"/>
    </row>
    <row r="678" spans="1:26" ht="18" customHeight="1" x14ac:dyDescent="0.25">
      <c r="A678" s="368"/>
      <c r="B678" s="368"/>
      <c r="C678" s="368"/>
      <c r="D678" s="368"/>
      <c r="E678" s="368"/>
      <c r="F678" s="368"/>
      <c r="G678" s="368"/>
      <c r="H678" s="368"/>
      <c r="I678" s="368"/>
      <c r="J678" s="368"/>
      <c r="K678" s="368"/>
      <c r="L678" s="368"/>
      <c r="M678" s="368"/>
      <c r="N678" s="368"/>
      <c r="O678" s="368"/>
      <c r="P678" s="368"/>
      <c r="Q678" s="368"/>
      <c r="R678" s="368"/>
      <c r="S678" s="368"/>
      <c r="T678" s="368"/>
      <c r="U678" s="368"/>
      <c r="V678" s="368"/>
      <c r="W678" s="368"/>
      <c r="X678" s="368"/>
      <c r="Y678" s="368"/>
      <c r="Z678" s="368"/>
    </row>
    <row r="679" spans="1:26" ht="18" customHeight="1" x14ac:dyDescent="0.25">
      <c r="A679" s="368"/>
      <c r="B679" s="368"/>
      <c r="C679" s="368"/>
      <c r="D679" s="368"/>
      <c r="E679" s="368"/>
      <c r="F679" s="368"/>
      <c r="G679" s="368"/>
      <c r="H679" s="368"/>
      <c r="I679" s="368"/>
      <c r="J679" s="368"/>
      <c r="K679" s="368"/>
      <c r="L679" s="368"/>
      <c r="M679" s="368"/>
      <c r="N679" s="368"/>
      <c r="O679" s="368"/>
      <c r="P679" s="368"/>
      <c r="Q679" s="368"/>
      <c r="R679" s="368"/>
      <c r="S679" s="368"/>
      <c r="T679" s="368"/>
      <c r="U679" s="368"/>
      <c r="V679" s="368"/>
      <c r="W679" s="368"/>
      <c r="X679" s="368"/>
      <c r="Y679" s="368"/>
      <c r="Z679" s="368"/>
    </row>
    <row r="680" spans="1:26" ht="18" customHeight="1" x14ac:dyDescent="0.25">
      <c r="A680" s="368"/>
      <c r="B680" s="368"/>
      <c r="C680" s="368"/>
      <c r="D680" s="368"/>
      <c r="E680" s="368"/>
      <c r="F680" s="368"/>
      <c r="G680" s="368"/>
      <c r="H680" s="368"/>
      <c r="I680" s="368"/>
      <c r="J680" s="368"/>
      <c r="K680" s="368"/>
      <c r="L680" s="368"/>
      <c r="M680" s="368"/>
      <c r="N680" s="368"/>
      <c r="O680" s="368"/>
      <c r="P680" s="368"/>
      <c r="Q680" s="368"/>
      <c r="R680" s="368"/>
      <c r="S680" s="368"/>
      <c r="T680" s="368"/>
      <c r="U680" s="368"/>
      <c r="V680" s="368"/>
      <c r="W680" s="368"/>
      <c r="X680" s="368"/>
      <c r="Y680" s="368"/>
      <c r="Z680" s="368"/>
    </row>
    <row r="681" spans="1:26" ht="18" customHeight="1" x14ac:dyDescent="0.25">
      <c r="A681" s="368"/>
      <c r="B681" s="368"/>
      <c r="C681" s="368"/>
      <c r="D681" s="368"/>
      <c r="E681" s="368"/>
      <c r="F681" s="368"/>
      <c r="G681" s="368"/>
      <c r="H681" s="368"/>
      <c r="I681" s="368"/>
      <c r="J681" s="368"/>
      <c r="K681" s="368"/>
      <c r="L681" s="368"/>
      <c r="M681" s="368"/>
      <c r="N681" s="368"/>
      <c r="O681" s="368"/>
      <c r="P681" s="368"/>
      <c r="Q681" s="368"/>
      <c r="R681" s="368"/>
      <c r="S681" s="368"/>
      <c r="T681" s="368"/>
      <c r="U681" s="368"/>
      <c r="V681" s="368"/>
      <c r="W681" s="368"/>
      <c r="X681" s="368"/>
      <c r="Y681" s="368"/>
      <c r="Z681" s="368"/>
    </row>
    <row r="682" spans="1:26" ht="18" customHeight="1" x14ac:dyDescent="0.25">
      <c r="A682" s="368"/>
      <c r="B682" s="368"/>
      <c r="C682" s="368"/>
      <c r="D682" s="368"/>
      <c r="E682" s="368"/>
      <c r="F682" s="368"/>
      <c r="G682" s="368"/>
      <c r="H682" s="368"/>
      <c r="I682" s="368"/>
      <c r="J682" s="368"/>
      <c r="K682" s="368"/>
      <c r="L682" s="368"/>
      <c r="M682" s="368"/>
      <c r="N682" s="368"/>
      <c r="O682" s="368"/>
      <c r="P682" s="368"/>
      <c r="Q682" s="368"/>
      <c r="R682" s="368"/>
      <c r="S682" s="368"/>
      <c r="T682" s="368"/>
      <c r="U682" s="368"/>
      <c r="V682" s="368"/>
      <c r="W682" s="368"/>
      <c r="X682" s="368"/>
      <c r="Y682" s="368"/>
      <c r="Z682" s="368"/>
    </row>
    <row r="683" spans="1:26" ht="18" customHeight="1" x14ac:dyDescent="0.25">
      <c r="A683" s="368"/>
      <c r="B683" s="368"/>
      <c r="C683" s="368"/>
      <c r="D683" s="368"/>
      <c r="E683" s="368"/>
      <c r="F683" s="368"/>
      <c r="G683" s="368"/>
      <c r="H683" s="368"/>
      <c r="I683" s="368"/>
      <c r="J683" s="368"/>
      <c r="K683" s="368"/>
      <c r="L683" s="368"/>
      <c r="M683" s="368"/>
      <c r="N683" s="368"/>
      <c r="O683" s="368"/>
      <c r="P683" s="368"/>
      <c r="Q683" s="368"/>
      <c r="R683" s="368"/>
      <c r="S683" s="368"/>
      <c r="T683" s="368"/>
      <c r="U683" s="368"/>
      <c r="V683" s="368"/>
      <c r="W683" s="368"/>
      <c r="X683" s="368"/>
      <c r="Y683" s="368"/>
      <c r="Z683" s="368"/>
    </row>
    <row r="684" spans="1:26" ht="18" customHeight="1" x14ac:dyDescent="0.25">
      <c r="A684" s="368"/>
      <c r="B684" s="368"/>
      <c r="C684" s="368"/>
      <c r="D684" s="368"/>
      <c r="E684" s="368"/>
      <c r="F684" s="368"/>
      <c r="G684" s="368"/>
      <c r="H684" s="368"/>
      <c r="I684" s="368"/>
      <c r="J684" s="368"/>
      <c r="K684" s="368"/>
      <c r="L684" s="368"/>
      <c r="M684" s="368"/>
      <c r="N684" s="368"/>
      <c r="O684" s="368"/>
      <c r="P684" s="368"/>
      <c r="Q684" s="368"/>
      <c r="R684" s="368"/>
      <c r="S684" s="368"/>
      <c r="T684" s="368"/>
      <c r="U684" s="368"/>
      <c r="V684" s="368"/>
      <c r="W684" s="368"/>
      <c r="X684" s="368"/>
      <c r="Y684" s="368"/>
      <c r="Z684" s="368"/>
    </row>
    <row r="685" spans="1:26" ht="18" customHeight="1" x14ac:dyDescent="0.25">
      <c r="A685" s="368"/>
      <c r="B685" s="368"/>
      <c r="C685" s="368"/>
      <c r="D685" s="368"/>
      <c r="E685" s="368"/>
      <c r="F685" s="368"/>
      <c r="G685" s="368"/>
      <c r="H685" s="368"/>
      <c r="I685" s="368"/>
      <c r="J685" s="368"/>
      <c r="K685" s="368"/>
      <c r="L685" s="368"/>
      <c r="M685" s="368"/>
      <c r="N685" s="368"/>
      <c r="O685" s="368"/>
      <c r="P685" s="368"/>
      <c r="Q685" s="368"/>
      <c r="R685" s="368"/>
      <c r="S685" s="368"/>
      <c r="T685" s="368"/>
      <c r="U685" s="368"/>
      <c r="V685" s="368"/>
      <c r="W685" s="368"/>
      <c r="X685" s="368"/>
      <c r="Y685" s="368"/>
      <c r="Z685" s="368"/>
    </row>
    <row r="686" spans="1:26" ht="18" customHeight="1" x14ac:dyDescent="0.25">
      <c r="A686" s="368"/>
      <c r="B686" s="368"/>
      <c r="C686" s="368"/>
      <c r="D686" s="368"/>
      <c r="E686" s="368"/>
      <c r="F686" s="368"/>
      <c r="G686" s="368"/>
      <c r="H686" s="368"/>
      <c r="I686" s="368"/>
      <c r="J686" s="368"/>
      <c r="K686" s="368"/>
      <c r="L686" s="368"/>
      <c r="M686" s="368"/>
      <c r="N686" s="368"/>
      <c r="O686" s="368"/>
      <c r="P686" s="368"/>
      <c r="Q686" s="368"/>
      <c r="R686" s="368"/>
      <c r="S686" s="368"/>
      <c r="T686" s="368"/>
      <c r="U686" s="368"/>
      <c r="V686" s="368"/>
      <c r="W686" s="368"/>
      <c r="X686" s="368"/>
      <c r="Y686" s="368"/>
      <c r="Z686" s="368"/>
    </row>
    <row r="687" spans="1:26" ht="18" customHeight="1" x14ac:dyDescent="0.25">
      <c r="A687" s="368"/>
      <c r="B687" s="368"/>
      <c r="C687" s="368"/>
      <c r="D687" s="368"/>
      <c r="E687" s="368"/>
      <c r="F687" s="368"/>
      <c r="G687" s="368"/>
      <c r="H687" s="368"/>
      <c r="I687" s="368"/>
      <c r="J687" s="368"/>
      <c r="K687" s="368"/>
      <c r="L687" s="368"/>
      <c r="M687" s="368"/>
      <c r="N687" s="368"/>
      <c r="O687" s="368"/>
      <c r="P687" s="368"/>
      <c r="Q687" s="368"/>
      <c r="R687" s="368"/>
      <c r="S687" s="368"/>
      <c r="T687" s="368"/>
      <c r="U687" s="368"/>
      <c r="V687" s="368"/>
      <c r="W687" s="368"/>
      <c r="X687" s="368"/>
      <c r="Y687" s="368"/>
      <c r="Z687" s="368"/>
    </row>
    <row r="688" spans="1:26" ht="18" customHeight="1" x14ac:dyDescent="0.25">
      <c r="A688" s="368"/>
      <c r="B688" s="368"/>
      <c r="C688" s="368"/>
      <c r="D688" s="368"/>
      <c r="E688" s="368"/>
      <c r="F688" s="368"/>
      <c r="G688" s="368"/>
      <c r="H688" s="368"/>
      <c r="I688" s="368"/>
      <c r="J688" s="368"/>
      <c r="K688" s="368"/>
      <c r="L688" s="368"/>
      <c r="M688" s="368"/>
      <c r="N688" s="368"/>
      <c r="O688" s="368"/>
      <c r="P688" s="368"/>
      <c r="Q688" s="368"/>
      <c r="R688" s="368"/>
      <c r="S688" s="368"/>
      <c r="T688" s="368"/>
      <c r="U688" s="368"/>
      <c r="V688" s="368"/>
      <c r="W688" s="368"/>
      <c r="X688" s="368"/>
      <c r="Y688" s="368"/>
      <c r="Z688" s="368"/>
    </row>
    <row r="689" spans="1:26" ht="18" customHeight="1" x14ac:dyDescent="0.25">
      <c r="A689" s="368"/>
      <c r="B689" s="368"/>
      <c r="C689" s="368"/>
      <c r="D689" s="368"/>
      <c r="E689" s="368"/>
      <c r="F689" s="368"/>
      <c r="G689" s="368"/>
      <c r="H689" s="368"/>
      <c r="I689" s="368"/>
      <c r="J689" s="368"/>
      <c r="K689" s="368"/>
      <c r="L689" s="368"/>
      <c r="M689" s="368"/>
      <c r="N689" s="368"/>
      <c r="O689" s="368"/>
      <c r="P689" s="368"/>
      <c r="Q689" s="368"/>
      <c r="R689" s="368"/>
      <c r="S689" s="368"/>
      <c r="T689" s="368"/>
      <c r="U689" s="368"/>
      <c r="V689" s="368"/>
      <c r="W689" s="368"/>
      <c r="X689" s="368"/>
      <c r="Y689" s="368"/>
      <c r="Z689" s="368"/>
    </row>
    <row r="690" spans="1:26" ht="18" customHeight="1" x14ac:dyDescent="0.25">
      <c r="A690" s="368"/>
      <c r="B690" s="368"/>
      <c r="C690" s="368"/>
      <c r="D690" s="368"/>
      <c r="E690" s="368"/>
      <c r="F690" s="368"/>
      <c r="G690" s="368"/>
      <c r="H690" s="368"/>
      <c r="I690" s="368"/>
      <c r="J690" s="368"/>
      <c r="K690" s="368"/>
      <c r="L690" s="368"/>
      <c r="M690" s="368"/>
      <c r="N690" s="368"/>
      <c r="O690" s="368"/>
      <c r="P690" s="368"/>
      <c r="Q690" s="368"/>
      <c r="R690" s="368"/>
      <c r="S690" s="368"/>
      <c r="T690" s="368"/>
      <c r="U690" s="368"/>
      <c r="V690" s="368"/>
      <c r="W690" s="368"/>
      <c r="X690" s="368"/>
      <c r="Y690" s="368"/>
      <c r="Z690" s="368"/>
    </row>
    <row r="691" spans="1:26" ht="18" customHeight="1" x14ac:dyDescent="0.25">
      <c r="A691" s="368"/>
      <c r="B691" s="368"/>
      <c r="C691" s="368"/>
      <c r="D691" s="368"/>
      <c r="E691" s="368"/>
      <c r="F691" s="368"/>
      <c r="G691" s="368"/>
      <c r="H691" s="368"/>
      <c r="I691" s="368"/>
      <c r="J691" s="368"/>
      <c r="K691" s="368"/>
      <c r="L691" s="368"/>
      <c r="M691" s="368"/>
      <c r="N691" s="368"/>
      <c r="O691" s="368"/>
      <c r="P691" s="368"/>
      <c r="Q691" s="368"/>
      <c r="R691" s="368"/>
      <c r="S691" s="368"/>
      <c r="T691" s="368"/>
      <c r="U691" s="368"/>
      <c r="V691" s="368"/>
      <c r="W691" s="368"/>
      <c r="X691" s="368"/>
      <c r="Y691" s="368"/>
      <c r="Z691" s="368"/>
    </row>
    <row r="692" spans="1:26" ht="18" customHeight="1" x14ac:dyDescent="0.25">
      <c r="A692" s="368"/>
      <c r="B692" s="368"/>
      <c r="C692" s="368"/>
      <c r="D692" s="368"/>
      <c r="E692" s="368"/>
      <c r="F692" s="368"/>
      <c r="G692" s="368"/>
      <c r="H692" s="368"/>
      <c r="I692" s="368"/>
      <c r="J692" s="368"/>
      <c r="K692" s="368"/>
      <c r="L692" s="368"/>
      <c r="M692" s="368"/>
      <c r="N692" s="368"/>
      <c r="O692" s="368"/>
      <c r="P692" s="368"/>
      <c r="Q692" s="368"/>
      <c r="R692" s="368"/>
      <c r="S692" s="368"/>
      <c r="T692" s="368"/>
      <c r="U692" s="368"/>
      <c r="V692" s="368"/>
      <c r="W692" s="368"/>
      <c r="X692" s="368"/>
      <c r="Y692" s="368"/>
      <c r="Z692" s="368"/>
    </row>
    <row r="693" spans="1:26" ht="18" customHeight="1" x14ac:dyDescent="0.25">
      <c r="A693" s="368"/>
      <c r="B693" s="368"/>
      <c r="C693" s="368"/>
      <c r="D693" s="368"/>
      <c r="E693" s="368"/>
      <c r="F693" s="368"/>
      <c r="G693" s="368"/>
      <c r="H693" s="368"/>
      <c r="I693" s="368"/>
      <c r="J693" s="368"/>
      <c r="K693" s="368"/>
      <c r="L693" s="368"/>
      <c r="M693" s="368"/>
      <c r="N693" s="368"/>
      <c r="O693" s="368"/>
      <c r="P693" s="368"/>
      <c r="Q693" s="368"/>
      <c r="R693" s="368"/>
      <c r="S693" s="368"/>
      <c r="T693" s="368"/>
      <c r="U693" s="368"/>
      <c r="V693" s="368"/>
      <c r="W693" s="368"/>
      <c r="X693" s="368"/>
      <c r="Y693" s="368"/>
      <c r="Z693" s="368"/>
    </row>
    <row r="694" spans="1:26" ht="18" customHeight="1" x14ac:dyDescent="0.25">
      <c r="A694" s="368"/>
      <c r="B694" s="368"/>
      <c r="C694" s="368"/>
      <c r="D694" s="368"/>
      <c r="E694" s="368"/>
      <c r="F694" s="368"/>
      <c r="G694" s="368"/>
      <c r="H694" s="368"/>
      <c r="I694" s="368"/>
      <c r="J694" s="368"/>
      <c r="K694" s="368"/>
      <c r="L694" s="368"/>
      <c r="M694" s="368"/>
      <c r="N694" s="368"/>
      <c r="O694" s="368"/>
      <c r="P694" s="368"/>
      <c r="Q694" s="368"/>
      <c r="R694" s="368"/>
      <c r="S694" s="368"/>
      <c r="T694" s="368"/>
      <c r="U694" s="368"/>
      <c r="V694" s="368"/>
      <c r="W694" s="368"/>
      <c r="X694" s="368"/>
      <c r="Y694" s="368"/>
      <c r="Z694" s="368"/>
    </row>
    <row r="695" spans="1:26" ht="18" customHeight="1" x14ac:dyDescent="0.25">
      <c r="A695" s="368"/>
      <c r="B695" s="368"/>
      <c r="C695" s="368"/>
      <c r="D695" s="368"/>
      <c r="E695" s="368"/>
      <c r="F695" s="368"/>
      <c r="G695" s="368"/>
      <c r="H695" s="368"/>
      <c r="I695" s="368"/>
      <c r="J695" s="368"/>
      <c r="K695" s="368"/>
      <c r="L695" s="368"/>
      <c r="M695" s="368"/>
      <c r="N695" s="368"/>
      <c r="O695" s="368"/>
      <c r="P695" s="368"/>
      <c r="Q695" s="368"/>
      <c r="R695" s="368"/>
      <c r="S695" s="368"/>
      <c r="T695" s="368"/>
      <c r="U695" s="368"/>
      <c r="V695" s="368"/>
      <c r="W695" s="368"/>
      <c r="X695" s="368"/>
      <c r="Y695" s="368"/>
      <c r="Z695" s="368"/>
    </row>
    <row r="696" spans="1:26" ht="18" customHeight="1" x14ac:dyDescent="0.25">
      <c r="A696" s="368"/>
      <c r="B696" s="368"/>
      <c r="C696" s="368"/>
      <c r="D696" s="368"/>
      <c r="E696" s="368"/>
      <c r="F696" s="368"/>
      <c r="G696" s="368"/>
      <c r="H696" s="368"/>
      <c r="I696" s="368"/>
      <c r="J696" s="368"/>
      <c r="K696" s="368"/>
      <c r="L696" s="368"/>
      <c r="M696" s="368"/>
      <c r="N696" s="368"/>
      <c r="O696" s="368"/>
      <c r="P696" s="368"/>
      <c r="Q696" s="368"/>
      <c r="R696" s="368"/>
      <c r="S696" s="368"/>
      <c r="T696" s="368"/>
      <c r="U696" s="368"/>
      <c r="V696" s="368"/>
      <c r="W696" s="368"/>
      <c r="X696" s="368"/>
      <c r="Y696" s="368"/>
      <c r="Z696" s="368"/>
    </row>
    <row r="697" spans="1:26" ht="18" customHeight="1" x14ac:dyDescent="0.25">
      <c r="A697" s="368"/>
      <c r="B697" s="368"/>
      <c r="C697" s="368"/>
      <c r="D697" s="368"/>
      <c r="E697" s="368"/>
      <c r="F697" s="368"/>
      <c r="G697" s="368"/>
      <c r="H697" s="368"/>
      <c r="I697" s="368"/>
      <c r="J697" s="368"/>
      <c r="K697" s="368"/>
      <c r="L697" s="368"/>
      <c r="M697" s="368"/>
      <c r="N697" s="368"/>
      <c r="O697" s="368"/>
      <c r="P697" s="368"/>
      <c r="Q697" s="368"/>
      <c r="R697" s="368"/>
      <c r="S697" s="368"/>
      <c r="T697" s="368"/>
      <c r="U697" s="368"/>
      <c r="V697" s="368"/>
      <c r="W697" s="368"/>
      <c r="X697" s="368"/>
      <c r="Y697" s="368"/>
      <c r="Z697" s="368"/>
    </row>
    <row r="698" spans="1:26" ht="18" customHeight="1" x14ac:dyDescent="0.25">
      <c r="A698" s="368"/>
      <c r="B698" s="368"/>
      <c r="C698" s="368"/>
      <c r="D698" s="368"/>
      <c r="E698" s="368"/>
      <c r="F698" s="368"/>
      <c r="G698" s="368"/>
      <c r="H698" s="368"/>
      <c r="I698" s="368"/>
      <c r="J698" s="368"/>
      <c r="K698" s="368"/>
      <c r="L698" s="368"/>
      <c r="M698" s="368"/>
      <c r="N698" s="368"/>
      <c r="O698" s="368"/>
      <c r="P698" s="368"/>
      <c r="Q698" s="368"/>
      <c r="R698" s="368"/>
      <c r="S698" s="368"/>
      <c r="T698" s="368"/>
      <c r="U698" s="368"/>
      <c r="V698" s="368"/>
      <c r="W698" s="368"/>
      <c r="X698" s="368"/>
      <c r="Y698" s="368"/>
      <c r="Z698" s="368"/>
    </row>
    <row r="699" spans="1:26" ht="18" customHeight="1" x14ac:dyDescent="0.25">
      <c r="A699" s="368"/>
      <c r="B699" s="368"/>
      <c r="C699" s="368"/>
      <c r="D699" s="368"/>
      <c r="E699" s="368"/>
      <c r="F699" s="368"/>
      <c r="G699" s="368"/>
      <c r="H699" s="368"/>
      <c r="I699" s="368"/>
      <c r="J699" s="368"/>
      <c r="K699" s="368"/>
      <c r="L699" s="368"/>
      <c r="M699" s="368"/>
      <c r="N699" s="368"/>
      <c r="O699" s="368"/>
      <c r="P699" s="368"/>
      <c r="Q699" s="368"/>
      <c r="R699" s="368"/>
      <c r="S699" s="368"/>
      <c r="T699" s="368"/>
      <c r="U699" s="368"/>
      <c r="V699" s="368"/>
      <c r="W699" s="368"/>
      <c r="X699" s="368"/>
      <c r="Y699" s="368"/>
      <c r="Z699" s="368"/>
    </row>
    <row r="700" spans="1:26" ht="18" customHeight="1" x14ac:dyDescent="0.25">
      <c r="A700" s="368"/>
      <c r="B700" s="368"/>
      <c r="C700" s="368"/>
      <c r="D700" s="368"/>
      <c r="E700" s="368"/>
      <c r="F700" s="368"/>
      <c r="G700" s="368"/>
      <c r="H700" s="368"/>
      <c r="I700" s="368"/>
      <c r="J700" s="368"/>
      <c r="K700" s="368"/>
      <c r="L700" s="368"/>
      <c r="M700" s="368"/>
      <c r="N700" s="368"/>
      <c r="O700" s="368"/>
      <c r="P700" s="368"/>
      <c r="Q700" s="368"/>
      <c r="R700" s="368"/>
      <c r="S700" s="368"/>
      <c r="T700" s="368"/>
      <c r="U700" s="368"/>
      <c r="V700" s="368"/>
      <c r="W700" s="368"/>
      <c r="X700" s="368"/>
      <c r="Y700" s="368"/>
      <c r="Z700" s="368"/>
    </row>
    <row r="701" spans="1:26" ht="18" customHeight="1" x14ac:dyDescent="0.25">
      <c r="A701" s="368"/>
      <c r="B701" s="368"/>
      <c r="C701" s="368"/>
      <c r="D701" s="368"/>
      <c r="E701" s="368"/>
      <c r="F701" s="368"/>
      <c r="G701" s="368"/>
      <c r="H701" s="368"/>
      <c r="I701" s="368"/>
      <c r="J701" s="368"/>
      <c r="K701" s="368"/>
      <c r="L701" s="368"/>
      <c r="M701" s="368"/>
      <c r="N701" s="368"/>
      <c r="O701" s="368"/>
      <c r="P701" s="368"/>
      <c r="Q701" s="368"/>
      <c r="R701" s="368"/>
      <c r="S701" s="368"/>
      <c r="T701" s="368"/>
      <c r="U701" s="368"/>
      <c r="V701" s="368"/>
      <c r="W701" s="368"/>
      <c r="X701" s="368"/>
      <c r="Y701" s="368"/>
      <c r="Z701" s="368"/>
    </row>
    <row r="702" spans="1:26" ht="18" customHeight="1" x14ac:dyDescent="0.25">
      <c r="A702" s="368"/>
      <c r="B702" s="368"/>
      <c r="C702" s="368"/>
      <c r="D702" s="368"/>
      <c r="E702" s="368"/>
      <c r="F702" s="368"/>
      <c r="G702" s="368"/>
      <c r="H702" s="368"/>
      <c r="I702" s="368"/>
      <c r="J702" s="368"/>
      <c r="K702" s="368"/>
      <c r="L702" s="368"/>
      <c r="M702" s="368"/>
      <c r="N702" s="368"/>
      <c r="O702" s="368"/>
      <c r="P702" s="368"/>
      <c r="Q702" s="368"/>
      <c r="R702" s="368"/>
      <c r="S702" s="368"/>
      <c r="T702" s="368"/>
      <c r="U702" s="368"/>
      <c r="V702" s="368"/>
      <c r="W702" s="368"/>
      <c r="X702" s="368"/>
      <c r="Y702" s="368"/>
      <c r="Z702" s="368"/>
    </row>
    <row r="703" spans="1:26" ht="18" customHeight="1" x14ac:dyDescent="0.25">
      <c r="A703" s="368"/>
      <c r="B703" s="368"/>
      <c r="C703" s="368"/>
      <c r="D703" s="368"/>
      <c r="E703" s="368"/>
      <c r="F703" s="368"/>
      <c r="G703" s="368"/>
      <c r="H703" s="368"/>
      <c r="I703" s="368"/>
      <c r="J703" s="368"/>
      <c r="K703" s="368"/>
      <c r="L703" s="368"/>
      <c r="M703" s="368"/>
      <c r="N703" s="368"/>
      <c r="O703" s="368"/>
      <c r="P703" s="368"/>
      <c r="Q703" s="368"/>
      <c r="R703" s="368"/>
      <c r="S703" s="368"/>
      <c r="T703" s="368"/>
      <c r="U703" s="368"/>
      <c r="V703" s="368"/>
      <c r="W703" s="368"/>
      <c r="X703" s="368"/>
      <c r="Y703" s="368"/>
      <c r="Z703" s="368"/>
    </row>
    <row r="704" spans="1:26" ht="18" customHeight="1" x14ac:dyDescent="0.25">
      <c r="A704" s="368"/>
      <c r="B704" s="368"/>
      <c r="C704" s="368"/>
      <c r="D704" s="368"/>
      <c r="E704" s="368"/>
      <c r="F704" s="368"/>
      <c r="G704" s="368"/>
      <c r="H704" s="368"/>
      <c r="I704" s="368"/>
      <c r="J704" s="368"/>
      <c r="K704" s="368"/>
      <c r="L704" s="368"/>
      <c r="M704" s="368"/>
      <c r="N704" s="368"/>
      <c r="O704" s="368"/>
      <c r="P704" s="368"/>
      <c r="Q704" s="368"/>
      <c r="R704" s="368"/>
      <c r="S704" s="368"/>
      <c r="T704" s="368"/>
      <c r="U704" s="368"/>
      <c r="V704" s="368"/>
      <c r="W704" s="368"/>
      <c r="X704" s="368"/>
      <c r="Y704" s="368"/>
      <c r="Z704" s="368"/>
    </row>
    <row r="705" spans="1:26" ht="18" customHeight="1" x14ac:dyDescent="0.25">
      <c r="A705" s="368"/>
      <c r="B705" s="368"/>
      <c r="C705" s="368"/>
      <c r="D705" s="368"/>
      <c r="E705" s="368"/>
      <c r="F705" s="368"/>
      <c r="G705" s="368"/>
      <c r="H705" s="368"/>
      <c r="I705" s="368"/>
      <c r="J705" s="368"/>
      <c r="K705" s="368"/>
      <c r="L705" s="368"/>
      <c r="M705" s="368"/>
      <c r="N705" s="368"/>
      <c r="O705" s="368"/>
      <c r="P705" s="368"/>
      <c r="Q705" s="368"/>
      <c r="R705" s="368"/>
      <c r="S705" s="368"/>
      <c r="T705" s="368"/>
      <c r="U705" s="368"/>
      <c r="V705" s="368"/>
      <c r="W705" s="368"/>
      <c r="X705" s="368"/>
      <c r="Y705" s="368"/>
      <c r="Z705" s="368"/>
    </row>
    <row r="706" spans="1:26" ht="18" customHeight="1" x14ac:dyDescent="0.25">
      <c r="A706" s="368"/>
      <c r="B706" s="368"/>
      <c r="C706" s="368"/>
      <c r="D706" s="368"/>
      <c r="E706" s="368"/>
      <c r="F706" s="368"/>
      <c r="G706" s="368"/>
      <c r="H706" s="368"/>
      <c r="I706" s="368"/>
      <c r="J706" s="368"/>
      <c r="K706" s="368"/>
      <c r="L706" s="368"/>
      <c r="M706" s="368"/>
      <c r="N706" s="368"/>
      <c r="O706" s="368"/>
      <c r="P706" s="368"/>
      <c r="Q706" s="368"/>
      <c r="R706" s="368"/>
      <c r="S706" s="368"/>
      <c r="T706" s="368"/>
      <c r="U706" s="368"/>
      <c r="V706" s="368"/>
      <c r="W706" s="368"/>
      <c r="X706" s="368"/>
      <c r="Y706" s="368"/>
      <c r="Z706" s="368"/>
    </row>
    <row r="707" spans="1:26" ht="18" customHeight="1" x14ac:dyDescent="0.25">
      <c r="A707" s="368"/>
      <c r="B707" s="368"/>
      <c r="C707" s="368"/>
      <c r="D707" s="368"/>
      <c r="E707" s="368"/>
      <c r="F707" s="368"/>
      <c r="G707" s="368"/>
      <c r="H707" s="368"/>
      <c r="I707" s="368"/>
      <c r="J707" s="368"/>
      <c r="K707" s="368"/>
      <c r="L707" s="368"/>
      <c r="M707" s="368"/>
      <c r="N707" s="368"/>
      <c r="O707" s="368"/>
      <c r="P707" s="368"/>
      <c r="Q707" s="368"/>
      <c r="R707" s="368"/>
      <c r="S707" s="368"/>
      <c r="T707" s="368"/>
      <c r="U707" s="368"/>
      <c r="V707" s="368"/>
      <c r="W707" s="368"/>
      <c r="X707" s="368"/>
      <c r="Y707" s="368"/>
      <c r="Z707" s="368"/>
    </row>
    <row r="708" spans="1:26" ht="18" customHeight="1" x14ac:dyDescent="0.25">
      <c r="A708" s="368"/>
      <c r="B708" s="368"/>
      <c r="C708" s="368"/>
      <c r="D708" s="368"/>
      <c r="E708" s="368"/>
      <c r="F708" s="368"/>
      <c r="G708" s="368"/>
      <c r="H708" s="368"/>
      <c r="I708" s="368"/>
      <c r="J708" s="368"/>
      <c r="K708" s="368"/>
      <c r="L708" s="368"/>
      <c r="M708" s="368"/>
      <c r="N708" s="368"/>
      <c r="O708" s="368"/>
      <c r="P708" s="368"/>
      <c r="Q708" s="368"/>
      <c r="R708" s="368"/>
      <c r="S708" s="368"/>
      <c r="T708" s="368"/>
      <c r="U708" s="368"/>
      <c r="V708" s="368"/>
      <c r="W708" s="368"/>
      <c r="X708" s="368"/>
      <c r="Y708" s="368"/>
      <c r="Z708" s="368"/>
    </row>
    <row r="709" spans="1:26" ht="18" customHeight="1" x14ac:dyDescent="0.25">
      <c r="A709" s="368"/>
      <c r="B709" s="368"/>
      <c r="C709" s="368"/>
      <c r="D709" s="368"/>
      <c r="E709" s="368"/>
      <c r="F709" s="368"/>
      <c r="G709" s="368"/>
      <c r="H709" s="368"/>
      <c r="I709" s="368"/>
      <c r="J709" s="368"/>
      <c r="K709" s="368"/>
      <c r="L709" s="368"/>
      <c r="M709" s="368"/>
      <c r="N709" s="368"/>
      <c r="O709" s="368"/>
      <c r="P709" s="368"/>
      <c r="Q709" s="368"/>
      <c r="R709" s="368"/>
      <c r="S709" s="368"/>
      <c r="T709" s="368"/>
      <c r="U709" s="368"/>
      <c r="V709" s="368"/>
      <c r="W709" s="368"/>
      <c r="X709" s="368"/>
      <c r="Y709" s="368"/>
      <c r="Z709" s="368"/>
    </row>
    <row r="710" spans="1:26" ht="18" customHeight="1" x14ac:dyDescent="0.25">
      <c r="A710" s="368"/>
      <c r="B710" s="368"/>
      <c r="C710" s="368"/>
      <c r="D710" s="368"/>
      <c r="E710" s="368"/>
      <c r="F710" s="368"/>
      <c r="G710" s="368"/>
      <c r="H710" s="368"/>
      <c r="I710" s="368"/>
      <c r="J710" s="368"/>
      <c r="K710" s="368"/>
      <c r="L710" s="368"/>
      <c r="M710" s="368"/>
      <c r="N710" s="368"/>
      <c r="O710" s="368"/>
      <c r="P710" s="368"/>
      <c r="Q710" s="368"/>
      <c r="R710" s="368"/>
      <c r="S710" s="368"/>
      <c r="T710" s="368"/>
      <c r="U710" s="368"/>
      <c r="V710" s="368"/>
      <c r="W710" s="368"/>
      <c r="X710" s="368"/>
      <c r="Y710" s="368"/>
      <c r="Z710" s="368"/>
    </row>
    <row r="711" spans="1:26" ht="18" customHeight="1" x14ac:dyDescent="0.25">
      <c r="A711" s="368"/>
      <c r="B711" s="368"/>
      <c r="C711" s="368"/>
      <c r="D711" s="368"/>
      <c r="E711" s="368"/>
      <c r="F711" s="368"/>
      <c r="G711" s="368"/>
      <c r="H711" s="368"/>
      <c r="I711" s="368"/>
      <c r="J711" s="368"/>
      <c r="K711" s="368"/>
      <c r="L711" s="368"/>
      <c r="M711" s="368"/>
      <c r="N711" s="368"/>
      <c r="O711" s="368"/>
      <c r="P711" s="368"/>
      <c r="Q711" s="368"/>
      <c r="R711" s="368"/>
      <c r="S711" s="368"/>
      <c r="T711" s="368"/>
      <c r="U711" s="368"/>
      <c r="V711" s="368"/>
      <c r="W711" s="368"/>
      <c r="X711" s="368"/>
      <c r="Y711" s="368"/>
      <c r="Z711" s="368"/>
    </row>
    <row r="712" spans="1:26" ht="18" customHeight="1" x14ac:dyDescent="0.25">
      <c r="A712" s="368"/>
      <c r="B712" s="368"/>
      <c r="C712" s="368"/>
      <c r="D712" s="368"/>
      <c r="E712" s="368"/>
      <c r="F712" s="368"/>
      <c r="G712" s="368"/>
      <c r="H712" s="368"/>
      <c r="I712" s="368"/>
      <c r="J712" s="368"/>
      <c r="K712" s="368"/>
      <c r="L712" s="368"/>
      <c r="M712" s="368"/>
      <c r="N712" s="368"/>
      <c r="O712" s="368"/>
      <c r="P712" s="368"/>
      <c r="Q712" s="368"/>
      <c r="R712" s="368"/>
      <c r="S712" s="368"/>
      <c r="T712" s="368"/>
      <c r="U712" s="368"/>
      <c r="V712" s="368"/>
      <c r="W712" s="368"/>
      <c r="X712" s="368"/>
      <c r="Y712" s="368"/>
      <c r="Z712" s="368"/>
    </row>
    <row r="713" spans="1:26" ht="18" customHeight="1" x14ac:dyDescent="0.25">
      <c r="A713" s="368"/>
      <c r="B713" s="368"/>
      <c r="C713" s="368"/>
      <c r="D713" s="368"/>
      <c r="E713" s="368"/>
      <c r="F713" s="368"/>
      <c r="G713" s="368"/>
      <c r="H713" s="368"/>
      <c r="I713" s="368"/>
      <c r="J713" s="368"/>
      <c r="K713" s="368"/>
      <c r="L713" s="368"/>
      <c r="M713" s="368"/>
      <c r="N713" s="368"/>
      <c r="O713" s="368"/>
      <c r="P713" s="368"/>
      <c r="Q713" s="368"/>
      <c r="R713" s="368"/>
      <c r="S713" s="368"/>
      <c r="T713" s="368"/>
      <c r="U713" s="368"/>
      <c r="V713" s="368"/>
      <c r="W713" s="368"/>
      <c r="X713" s="368"/>
      <c r="Y713" s="368"/>
      <c r="Z713" s="368"/>
    </row>
    <row r="714" spans="1:26" ht="18" customHeight="1" x14ac:dyDescent="0.25">
      <c r="A714" s="368"/>
      <c r="B714" s="368"/>
      <c r="C714" s="368"/>
      <c r="D714" s="368"/>
      <c r="E714" s="368"/>
      <c r="F714" s="368"/>
      <c r="G714" s="368"/>
      <c r="H714" s="368"/>
      <c r="I714" s="368"/>
      <c r="J714" s="368"/>
      <c r="K714" s="368"/>
      <c r="L714" s="368"/>
      <c r="M714" s="368"/>
      <c r="N714" s="368"/>
      <c r="O714" s="368"/>
      <c r="P714" s="368"/>
      <c r="Q714" s="368"/>
      <c r="R714" s="368"/>
      <c r="S714" s="368"/>
      <c r="T714" s="368"/>
      <c r="U714" s="368"/>
      <c r="V714" s="368"/>
      <c r="W714" s="368"/>
      <c r="X714" s="368"/>
      <c r="Y714" s="368"/>
      <c r="Z714" s="368"/>
    </row>
    <row r="715" spans="1:26" ht="18" customHeight="1" x14ac:dyDescent="0.25">
      <c r="A715" s="368"/>
      <c r="B715" s="368"/>
      <c r="C715" s="368"/>
      <c r="D715" s="368"/>
      <c r="E715" s="368"/>
      <c r="F715" s="368"/>
      <c r="G715" s="368"/>
      <c r="H715" s="368"/>
      <c r="I715" s="368"/>
      <c r="J715" s="368"/>
      <c r="K715" s="368"/>
      <c r="L715" s="368"/>
      <c r="M715" s="368"/>
      <c r="N715" s="368"/>
      <c r="O715" s="368"/>
      <c r="P715" s="368"/>
      <c r="Q715" s="368"/>
      <c r="R715" s="368"/>
      <c r="S715" s="368"/>
      <c r="T715" s="368"/>
      <c r="U715" s="368"/>
      <c r="V715" s="368"/>
      <c r="W715" s="368"/>
      <c r="X715" s="368"/>
      <c r="Y715" s="368"/>
      <c r="Z715" s="368"/>
    </row>
    <row r="716" spans="1:26" ht="18" customHeight="1" x14ac:dyDescent="0.25">
      <c r="A716" s="368"/>
      <c r="B716" s="368"/>
      <c r="C716" s="368"/>
      <c r="D716" s="368"/>
      <c r="E716" s="368"/>
      <c r="F716" s="368"/>
      <c r="G716" s="368"/>
      <c r="H716" s="368"/>
      <c r="I716" s="368"/>
      <c r="J716" s="368"/>
      <c r="K716" s="368"/>
      <c r="L716" s="368"/>
      <c r="M716" s="368"/>
      <c r="N716" s="368"/>
      <c r="O716" s="368"/>
      <c r="P716" s="368"/>
      <c r="Q716" s="368"/>
      <c r="R716" s="368"/>
      <c r="S716" s="368"/>
      <c r="T716" s="368"/>
      <c r="U716" s="368"/>
      <c r="V716" s="368"/>
      <c r="W716" s="368"/>
      <c r="X716" s="368"/>
      <c r="Y716" s="368"/>
      <c r="Z716" s="368"/>
    </row>
    <row r="717" spans="1:26" ht="18" customHeight="1" x14ac:dyDescent="0.25">
      <c r="A717" s="368"/>
      <c r="B717" s="368"/>
      <c r="C717" s="368"/>
      <c r="D717" s="368"/>
      <c r="E717" s="368"/>
      <c r="F717" s="368"/>
      <c r="G717" s="368"/>
      <c r="H717" s="368"/>
      <c r="I717" s="368"/>
      <c r="J717" s="368"/>
      <c r="K717" s="368"/>
      <c r="L717" s="368"/>
      <c r="M717" s="368"/>
      <c r="N717" s="368"/>
      <c r="O717" s="368"/>
      <c r="P717" s="368"/>
      <c r="Q717" s="368"/>
      <c r="R717" s="368"/>
      <c r="S717" s="368"/>
      <c r="T717" s="368"/>
      <c r="U717" s="368"/>
      <c r="V717" s="368"/>
      <c r="W717" s="368"/>
      <c r="X717" s="368"/>
      <c r="Y717" s="368"/>
      <c r="Z717" s="368"/>
    </row>
    <row r="718" spans="1:26" ht="18" customHeight="1" x14ac:dyDescent="0.25">
      <c r="A718" s="368"/>
      <c r="B718" s="368"/>
      <c r="C718" s="368"/>
      <c r="D718" s="368"/>
      <c r="E718" s="368"/>
      <c r="F718" s="368"/>
      <c r="G718" s="368"/>
      <c r="H718" s="368"/>
      <c r="I718" s="368"/>
      <c r="J718" s="368"/>
      <c r="K718" s="368"/>
      <c r="L718" s="368"/>
      <c r="M718" s="368"/>
      <c r="N718" s="368"/>
      <c r="O718" s="368"/>
      <c r="P718" s="368"/>
      <c r="Q718" s="368"/>
      <c r="R718" s="368"/>
      <c r="S718" s="368"/>
      <c r="T718" s="368"/>
      <c r="U718" s="368"/>
      <c r="V718" s="368"/>
      <c r="W718" s="368"/>
      <c r="X718" s="368"/>
      <c r="Y718" s="368"/>
      <c r="Z718" s="368"/>
    </row>
    <row r="719" spans="1:26" ht="18" customHeight="1" x14ac:dyDescent="0.25">
      <c r="A719" s="368"/>
      <c r="B719" s="368"/>
      <c r="C719" s="368"/>
      <c r="D719" s="368"/>
      <c r="E719" s="368"/>
      <c r="F719" s="368"/>
      <c r="G719" s="368"/>
      <c r="H719" s="368"/>
      <c r="I719" s="368"/>
      <c r="J719" s="368"/>
      <c r="K719" s="368"/>
      <c r="L719" s="368"/>
      <c r="M719" s="368"/>
      <c r="N719" s="368"/>
      <c r="O719" s="368"/>
      <c r="P719" s="368"/>
      <c r="Q719" s="368"/>
      <c r="R719" s="368"/>
      <c r="S719" s="368"/>
      <c r="T719" s="368"/>
      <c r="U719" s="368"/>
      <c r="V719" s="368"/>
      <c r="W719" s="368"/>
      <c r="X719" s="368"/>
      <c r="Y719" s="368"/>
      <c r="Z719" s="368"/>
    </row>
    <row r="720" spans="1:26" ht="18" customHeight="1" x14ac:dyDescent="0.25">
      <c r="A720" s="368"/>
      <c r="B720" s="368"/>
      <c r="C720" s="368"/>
      <c r="D720" s="368"/>
      <c r="E720" s="368"/>
      <c r="F720" s="368"/>
      <c r="G720" s="368"/>
      <c r="H720" s="368"/>
      <c r="I720" s="368"/>
      <c r="J720" s="368"/>
      <c r="K720" s="368"/>
      <c r="L720" s="368"/>
      <c r="M720" s="368"/>
      <c r="N720" s="368"/>
      <c r="O720" s="368"/>
      <c r="P720" s="368"/>
      <c r="Q720" s="368"/>
      <c r="R720" s="368"/>
      <c r="S720" s="368"/>
      <c r="T720" s="368"/>
      <c r="U720" s="368"/>
      <c r="V720" s="368"/>
      <c r="W720" s="368"/>
      <c r="X720" s="368"/>
      <c r="Y720" s="368"/>
      <c r="Z720" s="368"/>
    </row>
    <row r="721" spans="1:26" ht="18" customHeight="1" x14ac:dyDescent="0.25">
      <c r="A721" s="368"/>
      <c r="B721" s="368"/>
      <c r="C721" s="368"/>
      <c r="D721" s="368"/>
      <c r="E721" s="368"/>
      <c r="F721" s="368"/>
      <c r="G721" s="368"/>
      <c r="H721" s="368"/>
      <c r="I721" s="368"/>
      <c r="J721" s="368"/>
      <c r="K721" s="368"/>
      <c r="L721" s="368"/>
      <c r="M721" s="368"/>
      <c r="N721" s="368"/>
      <c r="O721" s="368"/>
      <c r="P721" s="368"/>
      <c r="Q721" s="368"/>
      <c r="R721" s="368"/>
      <c r="S721" s="368"/>
      <c r="T721" s="368"/>
      <c r="U721" s="368"/>
      <c r="V721" s="368"/>
      <c r="W721" s="368"/>
      <c r="X721" s="368"/>
      <c r="Y721" s="368"/>
      <c r="Z721" s="368"/>
    </row>
    <row r="722" spans="1:26" ht="18" customHeight="1" x14ac:dyDescent="0.25">
      <c r="A722" s="368"/>
      <c r="B722" s="368"/>
      <c r="C722" s="368"/>
      <c r="D722" s="368"/>
      <c r="E722" s="368"/>
      <c r="F722" s="368"/>
      <c r="G722" s="368"/>
      <c r="H722" s="368"/>
      <c r="I722" s="368"/>
      <c r="J722" s="368"/>
      <c r="K722" s="368"/>
      <c r="L722" s="368"/>
      <c r="M722" s="368"/>
      <c r="N722" s="368"/>
      <c r="O722" s="368"/>
      <c r="P722" s="368"/>
      <c r="Q722" s="368"/>
      <c r="R722" s="368"/>
      <c r="S722" s="368"/>
      <c r="T722" s="368"/>
      <c r="U722" s="368"/>
      <c r="V722" s="368"/>
      <c r="W722" s="368"/>
      <c r="X722" s="368"/>
      <c r="Y722" s="368"/>
      <c r="Z722" s="368"/>
    </row>
    <row r="723" spans="1:26" ht="18" customHeight="1" x14ac:dyDescent="0.25">
      <c r="A723" s="368"/>
      <c r="B723" s="368"/>
      <c r="C723" s="368"/>
      <c r="D723" s="368"/>
      <c r="E723" s="368"/>
      <c r="F723" s="368"/>
      <c r="G723" s="368"/>
      <c r="H723" s="368"/>
      <c r="I723" s="368"/>
      <c r="J723" s="368"/>
      <c r="K723" s="368"/>
      <c r="L723" s="368"/>
      <c r="M723" s="368"/>
      <c r="N723" s="368"/>
      <c r="O723" s="368"/>
      <c r="P723" s="368"/>
      <c r="Q723" s="368"/>
      <c r="R723" s="368"/>
      <c r="S723" s="368"/>
      <c r="T723" s="368"/>
      <c r="U723" s="368"/>
      <c r="V723" s="368"/>
      <c r="W723" s="368"/>
      <c r="X723" s="368"/>
      <c r="Y723" s="368"/>
      <c r="Z723" s="368"/>
    </row>
    <row r="724" spans="1:26" ht="18" customHeight="1" x14ac:dyDescent="0.25">
      <c r="A724" s="368"/>
      <c r="B724" s="368"/>
      <c r="C724" s="368"/>
      <c r="D724" s="368"/>
      <c r="E724" s="368"/>
      <c r="F724" s="368"/>
      <c r="G724" s="368"/>
      <c r="H724" s="368"/>
      <c r="I724" s="368"/>
      <c r="J724" s="368"/>
      <c r="K724" s="368"/>
      <c r="L724" s="368"/>
      <c r="M724" s="368"/>
      <c r="N724" s="368"/>
      <c r="O724" s="368"/>
      <c r="P724" s="368"/>
      <c r="Q724" s="368"/>
      <c r="R724" s="368"/>
      <c r="S724" s="368"/>
      <c r="T724" s="368"/>
      <c r="U724" s="368"/>
      <c r="V724" s="368"/>
      <c r="W724" s="368"/>
      <c r="X724" s="368"/>
      <c r="Y724" s="368"/>
      <c r="Z724" s="368"/>
    </row>
    <row r="725" spans="1:26" ht="18" customHeight="1" x14ac:dyDescent="0.25">
      <c r="A725" s="368"/>
      <c r="B725" s="368"/>
      <c r="C725" s="368"/>
      <c r="D725" s="368"/>
      <c r="E725" s="368"/>
      <c r="F725" s="368"/>
      <c r="G725" s="368"/>
      <c r="H725" s="368"/>
      <c r="I725" s="368"/>
      <c r="J725" s="368"/>
      <c r="K725" s="368"/>
      <c r="L725" s="368"/>
      <c r="M725" s="368"/>
      <c r="N725" s="368"/>
      <c r="O725" s="368"/>
      <c r="P725" s="368"/>
      <c r="Q725" s="368"/>
      <c r="R725" s="368"/>
      <c r="S725" s="368"/>
      <c r="T725" s="368"/>
      <c r="U725" s="368"/>
      <c r="V725" s="368"/>
      <c r="W725" s="368"/>
      <c r="X725" s="368"/>
      <c r="Y725" s="368"/>
      <c r="Z725" s="368"/>
    </row>
    <row r="726" spans="1:26" ht="18" customHeight="1" x14ac:dyDescent="0.25">
      <c r="A726" s="368"/>
      <c r="B726" s="368"/>
      <c r="C726" s="368"/>
      <c r="D726" s="368"/>
      <c r="E726" s="368"/>
      <c r="F726" s="368"/>
      <c r="G726" s="368"/>
      <c r="H726" s="368"/>
      <c r="I726" s="368"/>
      <c r="J726" s="368"/>
      <c r="K726" s="368"/>
      <c r="L726" s="368"/>
      <c r="M726" s="368"/>
      <c r="N726" s="368"/>
      <c r="O726" s="368"/>
      <c r="P726" s="368"/>
      <c r="Q726" s="368"/>
      <c r="R726" s="368"/>
      <c r="S726" s="368"/>
      <c r="T726" s="368"/>
      <c r="U726" s="368"/>
      <c r="V726" s="368"/>
      <c r="W726" s="368"/>
      <c r="X726" s="368"/>
      <c r="Y726" s="368"/>
      <c r="Z726" s="368"/>
    </row>
    <row r="727" spans="1:26" ht="18" customHeight="1" x14ac:dyDescent="0.25">
      <c r="A727" s="368"/>
      <c r="B727" s="368"/>
      <c r="C727" s="368"/>
      <c r="D727" s="368"/>
      <c r="E727" s="368"/>
      <c r="F727" s="368"/>
      <c r="G727" s="368"/>
      <c r="H727" s="368"/>
      <c r="I727" s="368"/>
      <c r="J727" s="368"/>
      <c r="K727" s="368"/>
      <c r="L727" s="368"/>
      <c r="M727" s="368"/>
      <c r="N727" s="368"/>
      <c r="O727" s="368"/>
      <c r="P727" s="368"/>
      <c r="Q727" s="368"/>
      <c r="R727" s="368"/>
      <c r="S727" s="368"/>
      <c r="T727" s="368"/>
      <c r="U727" s="368"/>
      <c r="V727" s="368"/>
      <c r="W727" s="368"/>
      <c r="X727" s="368"/>
      <c r="Y727" s="368"/>
      <c r="Z727" s="368"/>
    </row>
    <row r="728" spans="1:26" ht="18" customHeight="1" x14ac:dyDescent="0.25">
      <c r="A728" s="368"/>
      <c r="B728" s="368"/>
      <c r="C728" s="368"/>
      <c r="D728" s="368"/>
      <c r="E728" s="368"/>
      <c r="F728" s="368"/>
      <c r="G728" s="368"/>
      <c r="H728" s="368"/>
      <c r="I728" s="368"/>
      <c r="J728" s="368"/>
      <c r="K728" s="368"/>
      <c r="L728" s="368"/>
      <c r="M728" s="368"/>
      <c r="N728" s="368"/>
      <c r="O728" s="368"/>
      <c r="P728" s="368"/>
      <c r="Q728" s="368"/>
      <c r="R728" s="368"/>
      <c r="S728" s="368"/>
      <c r="T728" s="368"/>
      <c r="U728" s="368"/>
      <c r="V728" s="368"/>
      <c r="W728" s="368"/>
      <c r="X728" s="368"/>
      <c r="Y728" s="368"/>
      <c r="Z728" s="368"/>
    </row>
    <row r="729" spans="1:26" ht="18" customHeight="1" x14ac:dyDescent="0.25">
      <c r="A729" s="368"/>
      <c r="B729" s="368"/>
      <c r="C729" s="368"/>
      <c r="D729" s="368"/>
      <c r="E729" s="368"/>
      <c r="F729" s="368"/>
      <c r="G729" s="368"/>
      <c r="H729" s="368"/>
      <c r="I729" s="368"/>
      <c r="J729" s="368"/>
      <c r="K729" s="368"/>
      <c r="L729" s="368"/>
      <c r="M729" s="368"/>
      <c r="N729" s="368"/>
      <c r="O729" s="368"/>
      <c r="P729" s="368"/>
      <c r="Q729" s="368"/>
      <c r="R729" s="368"/>
      <c r="S729" s="368"/>
      <c r="T729" s="368"/>
      <c r="U729" s="368"/>
      <c r="V729" s="368"/>
      <c r="W729" s="368"/>
      <c r="X729" s="368"/>
      <c r="Y729" s="368"/>
      <c r="Z729" s="368"/>
    </row>
    <row r="730" spans="1:26" ht="18" customHeight="1" x14ac:dyDescent="0.25">
      <c r="A730" s="368"/>
      <c r="B730" s="368"/>
      <c r="C730" s="368"/>
      <c r="D730" s="368"/>
      <c r="E730" s="368"/>
      <c r="F730" s="368"/>
      <c r="G730" s="368"/>
      <c r="H730" s="368"/>
      <c r="I730" s="368"/>
      <c r="J730" s="368"/>
      <c r="K730" s="368"/>
      <c r="L730" s="368"/>
      <c r="M730" s="368"/>
      <c r="N730" s="368"/>
      <c r="O730" s="368"/>
      <c r="P730" s="368"/>
      <c r="Q730" s="368"/>
      <c r="R730" s="368"/>
      <c r="S730" s="368"/>
      <c r="T730" s="368"/>
      <c r="U730" s="368"/>
      <c r="V730" s="368"/>
      <c r="W730" s="368"/>
      <c r="X730" s="368"/>
      <c r="Y730" s="368"/>
      <c r="Z730" s="368"/>
    </row>
    <row r="731" spans="1:26" ht="18" customHeight="1" x14ac:dyDescent="0.25">
      <c r="A731" s="368"/>
      <c r="B731" s="368"/>
      <c r="C731" s="368"/>
      <c r="D731" s="368"/>
      <c r="E731" s="368"/>
      <c r="F731" s="368"/>
      <c r="G731" s="368"/>
      <c r="H731" s="368"/>
      <c r="I731" s="368"/>
      <c r="J731" s="368"/>
      <c r="K731" s="368"/>
      <c r="L731" s="368"/>
      <c r="M731" s="368"/>
      <c r="N731" s="368"/>
      <c r="O731" s="368"/>
      <c r="P731" s="368"/>
      <c r="Q731" s="368"/>
      <c r="R731" s="368"/>
      <c r="S731" s="368"/>
      <c r="T731" s="368"/>
      <c r="U731" s="368"/>
      <c r="V731" s="368"/>
      <c r="W731" s="368"/>
      <c r="X731" s="368"/>
      <c r="Y731" s="368"/>
      <c r="Z731" s="368"/>
    </row>
    <row r="732" spans="1:26" ht="18" customHeight="1" x14ac:dyDescent="0.25">
      <c r="A732" s="368"/>
      <c r="B732" s="368"/>
      <c r="C732" s="368"/>
      <c r="D732" s="368"/>
      <c r="E732" s="368"/>
      <c r="F732" s="368"/>
      <c r="G732" s="368"/>
      <c r="H732" s="368"/>
      <c r="I732" s="368"/>
      <c r="J732" s="368"/>
      <c r="K732" s="368"/>
      <c r="L732" s="368"/>
      <c r="M732" s="368"/>
      <c r="N732" s="368"/>
      <c r="O732" s="368"/>
      <c r="P732" s="368"/>
      <c r="Q732" s="368"/>
      <c r="R732" s="368"/>
      <c r="S732" s="368"/>
      <c r="T732" s="368"/>
      <c r="U732" s="368"/>
      <c r="V732" s="368"/>
      <c r="W732" s="368"/>
      <c r="X732" s="368"/>
      <c r="Y732" s="368"/>
      <c r="Z732" s="368"/>
    </row>
    <row r="733" spans="1:26" ht="18" customHeight="1" x14ac:dyDescent="0.25">
      <c r="A733" s="368"/>
      <c r="B733" s="368"/>
      <c r="C733" s="368"/>
      <c r="D733" s="368"/>
      <c r="E733" s="368"/>
      <c r="F733" s="368"/>
      <c r="G733" s="368"/>
      <c r="H733" s="368"/>
      <c r="I733" s="368"/>
      <c r="J733" s="368"/>
      <c r="K733" s="368"/>
      <c r="L733" s="368"/>
      <c r="M733" s="368"/>
      <c r="N733" s="368"/>
      <c r="O733" s="368"/>
      <c r="P733" s="368"/>
      <c r="Q733" s="368"/>
      <c r="R733" s="368"/>
      <c r="S733" s="368"/>
      <c r="T733" s="368"/>
      <c r="U733" s="368"/>
      <c r="V733" s="368"/>
      <c r="W733" s="368"/>
      <c r="X733" s="368"/>
      <c r="Y733" s="368"/>
      <c r="Z733" s="368"/>
    </row>
    <row r="734" spans="1:26" ht="18" customHeight="1" x14ac:dyDescent="0.25">
      <c r="A734" s="368"/>
      <c r="B734" s="368"/>
      <c r="C734" s="368"/>
      <c r="D734" s="368"/>
      <c r="E734" s="368"/>
      <c r="F734" s="368"/>
      <c r="G734" s="368"/>
      <c r="H734" s="368"/>
      <c r="I734" s="368"/>
      <c r="J734" s="368"/>
      <c r="K734" s="368"/>
      <c r="L734" s="368"/>
      <c r="M734" s="368"/>
      <c r="N734" s="368"/>
      <c r="O734" s="368"/>
      <c r="P734" s="368"/>
      <c r="Q734" s="368"/>
      <c r="R734" s="368"/>
      <c r="S734" s="368"/>
      <c r="T734" s="368"/>
      <c r="U734" s="368"/>
      <c r="V734" s="368"/>
      <c r="W734" s="368"/>
      <c r="X734" s="368"/>
      <c r="Y734" s="368"/>
      <c r="Z734" s="368"/>
    </row>
    <row r="735" spans="1:26" ht="18" customHeight="1" x14ac:dyDescent="0.25">
      <c r="A735" s="368"/>
      <c r="B735" s="368"/>
      <c r="C735" s="368"/>
      <c r="D735" s="368"/>
      <c r="E735" s="368"/>
      <c r="F735" s="368"/>
      <c r="G735" s="368"/>
      <c r="H735" s="368"/>
      <c r="I735" s="368"/>
      <c r="J735" s="368"/>
      <c r="K735" s="368"/>
      <c r="L735" s="368"/>
      <c r="M735" s="368"/>
      <c r="N735" s="368"/>
      <c r="O735" s="368"/>
      <c r="P735" s="368"/>
      <c r="Q735" s="368"/>
      <c r="R735" s="368"/>
      <c r="S735" s="368"/>
      <c r="T735" s="368"/>
      <c r="U735" s="368"/>
      <c r="V735" s="368"/>
      <c r="W735" s="368"/>
      <c r="X735" s="368"/>
      <c r="Y735" s="368"/>
      <c r="Z735" s="368"/>
    </row>
    <row r="736" spans="1:26" ht="18" customHeight="1" x14ac:dyDescent="0.25">
      <c r="A736" s="368"/>
      <c r="B736" s="368"/>
      <c r="C736" s="368"/>
      <c r="D736" s="368"/>
      <c r="E736" s="368"/>
      <c r="F736" s="368"/>
      <c r="G736" s="368"/>
      <c r="H736" s="368"/>
      <c r="I736" s="368"/>
      <c r="J736" s="368"/>
      <c r="K736" s="368"/>
      <c r="L736" s="368"/>
      <c r="M736" s="368"/>
      <c r="N736" s="368"/>
      <c r="O736" s="368"/>
      <c r="P736" s="368"/>
      <c r="Q736" s="368"/>
      <c r="R736" s="368"/>
      <c r="S736" s="368"/>
      <c r="T736" s="368"/>
      <c r="U736" s="368"/>
      <c r="V736" s="368"/>
      <c r="W736" s="368"/>
      <c r="X736" s="368"/>
      <c r="Y736" s="368"/>
      <c r="Z736" s="368"/>
    </row>
    <row r="737" spans="1:26" ht="18" customHeight="1" x14ac:dyDescent="0.25">
      <c r="A737" s="368"/>
      <c r="B737" s="368"/>
      <c r="C737" s="368"/>
      <c r="D737" s="368"/>
      <c r="E737" s="368"/>
      <c r="F737" s="368"/>
      <c r="G737" s="368"/>
      <c r="H737" s="368"/>
      <c r="I737" s="368"/>
      <c r="J737" s="368"/>
      <c r="K737" s="368"/>
      <c r="L737" s="368"/>
      <c r="M737" s="368"/>
      <c r="N737" s="368"/>
      <c r="O737" s="368"/>
      <c r="P737" s="368"/>
      <c r="Q737" s="368"/>
      <c r="R737" s="368"/>
      <c r="S737" s="368"/>
      <c r="T737" s="368"/>
      <c r="U737" s="368"/>
      <c r="V737" s="368"/>
      <c r="W737" s="368"/>
      <c r="X737" s="368"/>
      <c r="Y737" s="368"/>
      <c r="Z737" s="368"/>
    </row>
    <row r="738" spans="1:26" ht="18" customHeight="1" x14ac:dyDescent="0.25">
      <c r="A738" s="368"/>
      <c r="B738" s="368"/>
      <c r="C738" s="368"/>
      <c r="D738" s="368"/>
      <c r="E738" s="368"/>
      <c r="F738" s="368"/>
      <c r="G738" s="368"/>
      <c r="H738" s="368"/>
      <c r="I738" s="368"/>
      <c r="J738" s="368"/>
      <c r="K738" s="368"/>
      <c r="L738" s="368"/>
      <c r="M738" s="368"/>
      <c r="N738" s="368"/>
      <c r="O738" s="368"/>
      <c r="P738" s="368"/>
      <c r="Q738" s="368"/>
      <c r="R738" s="368"/>
      <c r="S738" s="368"/>
      <c r="T738" s="368"/>
      <c r="U738" s="368"/>
      <c r="V738" s="368"/>
      <c r="W738" s="368"/>
      <c r="X738" s="368"/>
      <c r="Y738" s="368"/>
      <c r="Z738" s="368"/>
    </row>
    <row r="739" spans="1:26" ht="18" customHeight="1" x14ac:dyDescent="0.25">
      <c r="A739" s="368"/>
      <c r="B739" s="368"/>
      <c r="C739" s="368"/>
      <c r="D739" s="368"/>
      <c r="E739" s="368"/>
      <c r="F739" s="368"/>
      <c r="G739" s="368"/>
      <c r="H739" s="368"/>
      <c r="I739" s="368"/>
      <c r="J739" s="368"/>
      <c r="K739" s="368"/>
      <c r="L739" s="368"/>
      <c r="M739" s="368"/>
      <c r="N739" s="368"/>
      <c r="O739" s="368"/>
      <c r="P739" s="368"/>
      <c r="Q739" s="368"/>
      <c r="R739" s="368"/>
      <c r="S739" s="368"/>
      <c r="T739" s="368"/>
      <c r="U739" s="368"/>
      <c r="V739" s="368"/>
      <c r="W739" s="368"/>
      <c r="X739" s="368"/>
      <c r="Y739" s="368"/>
      <c r="Z739" s="368"/>
    </row>
    <row r="740" spans="1:26" ht="18" customHeight="1" x14ac:dyDescent="0.25">
      <c r="A740" s="368"/>
      <c r="B740" s="368"/>
      <c r="C740" s="368"/>
      <c r="D740" s="368"/>
      <c r="E740" s="368"/>
      <c r="F740" s="368"/>
      <c r="G740" s="368"/>
      <c r="H740" s="368"/>
      <c r="I740" s="368"/>
      <c r="J740" s="368"/>
      <c r="K740" s="368"/>
      <c r="L740" s="368"/>
      <c r="M740" s="368"/>
      <c r="N740" s="368"/>
      <c r="O740" s="368"/>
      <c r="P740" s="368"/>
      <c r="Q740" s="368"/>
      <c r="R740" s="368"/>
      <c r="S740" s="368"/>
      <c r="T740" s="368"/>
      <c r="U740" s="368"/>
      <c r="V740" s="368"/>
      <c r="W740" s="368"/>
      <c r="X740" s="368"/>
      <c r="Y740" s="368"/>
      <c r="Z740" s="368"/>
    </row>
    <row r="741" spans="1:26" ht="18" customHeight="1" x14ac:dyDescent="0.25">
      <c r="A741" s="368"/>
      <c r="B741" s="368"/>
      <c r="C741" s="368"/>
      <c r="D741" s="368"/>
      <c r="E741" s="368"/>
      <c r="F741" s="368"/>
      <c r="G741" s="368"/>
      <c r="H741" s="368"/>
      <c r="I741" s="368"/>
      <c r="J741" s="368"/>
      <c r="K741" s="368"/>
      <c r="L741" s="368"/>
      <c r="M741" s="368"/>
      <c r="N741" s="368"/>
      <c r="O741" s="368"/>
      <c r="P741" s="368"/>
      <c r="Q741" s="368"/>
      <c r="R741" s="368"/>
      <c r="S741" s="368"/>
      <c r="T741" s="368"/>
      <c r="U741" s="368"/>
      <c r="V741" s="368"/>
      <c r="W741" s="368"/>
      <c r="X741" s="368"/>
      <c r="Y741" s="368"/>
      <c r="Z741" s="368"/>
    </row>
    <row r="742" spans="1:26" ht="18" customHeight="1" x14ac:dyDescent="0.25">
      <c r="A742" s="368"/>
      <c r="B742" s="368"/>
      <c r="C742" s="368"/>
      <c r="D742" s="368"/>
      <c r="E742" s="368"/>
      <c r="F742" s="368"/>
      <c r="G742" s="368"/>
      <c r="H742" s="368"/>
      <c r="I742" s="368"/>
      <c r="J742" s="368"/>
      <c r="K742" s="368"/>
      <c r="L742" s="368"/>
      <c r="M742" s="368"/>
      <c r="N742" s="368"/>
      <c r="O742" s="368"/>
      <c r="P742" s="368"/>
      <c r="Q742" s="368"/>
      <c r="R742" s="368"/>
      <c r="S742" s="368"/>
      <c r="T742" s="368"/>
      <c r="U742" s="368"/>
      <c r="V742" s="368"/>
      <c r="W742" s="368"/>
      <c r="X742" s="368"/>
      <c r="Y742" s="368"/>
      <c r="Z742" s="368"/>
    </row>
    <row r="743" spans="1:26" ht="18" customHeight="1" x14ac:dyDescent="0.25">
      <c r="A743" s="368"/>
      <c r="B743" s="368"/>
      <c r="C743" s="368"/>
      <c r="D743" s="368"/>
      <c r="E743" s="368"/>
      <c r="F743" s="368"/>
      <c r="G743" s="368"/>
      <c r="H743" s="368"/>
      <c r="I743" s="368"/>
      <c r="J743" s="368"/>
      <c r="K743" s="368"/>
      <c r="L743" s="368"/>
      <c r="M743" s="368"/>
      <c r="N743" s="368"/>
      <c r="O743" s="368"/>
      <c r="P743" s="368"/>
      <c r="Q743" s="368"/>
      <c r="R743" s="368"/>
      <c r="S743" s="368"/>
      <c r="T743" s="368"/>
      <c r="U743" s="368"/>
      <c r="V743" s="368"/>
      <c r="W743" s="368"/>
      <c r="X743" s="368"/>
      <c r="Y743" s="368"/>
      <c r="Z743" s="368"/>
    </row>
    <row r="744" spans="1:26" ht="18" customHeight="1" x14ac:dyDescent="0.25">
      <c r="A744" s="368"/>
      <c r="B744" s="368"/>
      <c r="C744" s="368"/>
      <c r="D744" s="368"/>
      <c r="E744" s="368"/>
      <c r="F744" s="368"/>
      <c r="G744" s="368"/>
      <c r="H744" s="368"/>
      <c r="I744" s="368"/>
      <c r="J744" s="368"/>
      <c r="K744" s="368"/>
      <c r="L744" s="368"/>
      <c r="M744" s="368"/>
      <c r="N744" s="368"/>
      <c r="O744" s="368"/>
      <c r="P744" s="368"/>
      <c r="Q744" s="368"/>
      <c r="R744" s="368"/>
      <c r="S744" s="368"/>
      <c r="T744" s="368"/>
      <c r="U744" s="368"/>
      <c r="V744" s="368"/>
      <c r="W744" s="368"/>
      <c r="X744" s="368"/>
      <c r="Y744" s="368"/>
      <c r="Z744" s="368"/>
    </row>
    <row r="745" spans="1:26" ht="18" customHeight="1" x14ac:dyDescent="0.25">
      <c r="A745" s="368"/>
      <c r="B745" s="368"/>
      <c r="C745" s="368"/>
      <c r="D745" s="368"/>
      <c r="E745" s="368"/>
      <c r="F745" s="368"/>
      <c r="G745" s="368"/>
      <c r="H745" s="368"/>
      <c r="I745" s="368"/>
      <c r="J745" s="368"/>
      <c r="K745" s="368"/>
      <c r="L745" s="368"/>
      <c r="M745" s="368"/>
      <c r="N745" s="368"/>
      <c r="O745" s="368"/>
      <c r="P745" s="368"/>
      <c r="Q745" s="368"/>
      <c r="R745" s="368"/>
      <c r="S745" s="368"/>
      <c r="T745" s="368"/>
      <c r="U745" s="368"/>
      <c r="V745" s="368"/>
      <c r="W745" s="368"/>
      <c r="X745" s="368"/>
      <c r="Y745" s="368"/>
      <c r="Z745" s="368"/>
    </row>
    <row r="746" spans="1:26" ht="18" customHeight="1" x14ac:dyDescent="0.25">
      <c r="A746" s="368"/>
      <c r="B746" s="368"/>
      <c r="C746" s="368"/>
      <c r="D746" s="368"/>
      <c r="E746" s="368"/>
      <c r="F746" s="368"/>
      <c r="G746" s="368"/>
      <c r="H746" s="368"/>
      <c r="I746" s="368"/>
      <c r="J746" s="368"/>
      <c r="K746" s="368"/>
      <c r="L746" s="368"/>
      <c r="M746" s="368"/>
      <c r="N746" s="368"/>
      <c r="O746" s="368"/>
      <c r="P746" s="368"/>
      <c r="Q746" s="368"/>
      <c r="R746" s="368"/>
      <c r="S746" s="368"/>
      <c r="T746" s="368"/>
      <c r="U746" s="368"/>
      <c r="V746" s="368"/>
      <c r="W746" s="368"/>
      <c r="X746" s="368"/>
      <c r="Y746" s="368"/>
      <c r="Z746" s="368"/>
    </row>
    <row r="747" spans="1:26" ht="18" customHeight="1" x14ac:dyDescent="0.25">
      <c r="A747" s="368"/>
      <c r="B747" s="368"/>
      <c r="C747" s="368"/>
      <c r="D747" s="368"/>
      <c r="E747" s="368"/>
      <c r="F747" s="368"/>
      <c r="G747" s="368"/>
      <c r="H747" s="368"/>
      <c r="I747" s="368"/>
      <c r="J747" s="368"/>
      <c r="K747" s="368"/>
      <c r="L747" s="368"/>
      <c r="M747" s="368"/>
      <c r="N747" s="368"/>
      <c r="O747" s="368"/>
      <c r="P747" s="368"/>
      <c r="Q747" s="368"/>
      <c r="R747" s="368"/>
      <c r="S747" s="368"/>
      <c r="T747" s="368"/>
      <c r="U747" s="368"/>
      <c r="V747" s="368"/>
      <c r="W747" s="368"/>
      <c r="X747" s="368"/>
      <c r="Y747" s="368"/>
      <c r="Z747" s="368"/>
    </row>
    <row r="748" spans="1:26" ht="18" customHeight="1" x14ac:dyDescent="0.25">
      <c r="A748" s="368"/>
      <c r="B748" s="368"/>
      <c r="C748" s="368"/>
      <c r="D748" s="368"/>
      <c r="E748" s="368"/>
      <c r="F748" s="368"/>
      <c r="G748" s="368"/>
      <c r="H748" s="368"/>
      <c r="I748" s="368"/>
      <c r="J748" s="368"/>
      <c r="K748" s="368"/>
      <c r="L748" s="368"/>
      <c r="M748" s="368"/>
      <c r="N748" s="368"/>
      <c r="O748" s="368"/>
      <c r="P748" s="368"/>
      <c r="Q748" s="368"/>
      <c r="R748" s="368"/>
      <c r="S748" s="368"/>
      <c r="T748" s="368"/>
      <c r="U748" s="368"/>
      <c r="V748" s="368"/>
      <c r="W748" s="368"/>
      <c r="X748" s="368"/>
      <c r="Y748" s="368"/>
      <c r="Z748" s="368"/>
    </row>
    <row r="749" spans="1:26" ht="18" customHeight="1" x14ac:dyDescent="0.25">
      <c r="A749" s="368"/>
      <c r="B749" s="368"/>
      <c r="C749" s="368"/>
      <c r="D749" s="368"/>
      <c r="E749" s="368"/>
      <c r="F749" s="368"/>
      <c r="G749" s="368"/>
      <c r="H749" s="368"/>
      <c r="I749" s="368"/>
      <c r="J749" s="368"/>
      <c r="K749" s="368"/>
      <c r="L749" s="368"/>
      <c r="M749" s="368"/>
      <c r="N749" s="368"/>
      <c r="O749" s="368"/>
      <c r="P749" s="368"/>
      <c r="Q749" s="368"/>
      <c r="R749" s="368"/>
      <c r="S749" s="368"/>
      <c r="T749" s="368"/>
      <c r="U749" s="368"/>
      <c r="V749" s="368"/>
      <c r="W749" s="368"/>
      <c r="X749" s="368"/>
      <c r="Y749" s="368"/>
      <c r="Z749" s="368"/>
    </row>
    <row r="750" spans="1:26" ht="18" customHeight="1" x14ac:dyDescent="0.25">
      <c r="A750" s="368"/>
      <c r="B750" s="368"/>
      <c r="C750" s="368"/>
      <c r="D750" s="368"/>
      <c r="E750" s="368"/>
      <c r="F750" s="368"/>
      <c r="G750" s="368"/>
      <c r="H750" s="368"/>
      <c r="I750" s="368"/>
      <c r="J750" s="368"/>
      <c r="K750" s="368"/>
      <c r="L750" s="368"/>
      <c r="M750" s="368"/>
      <c r="N750" s="368"/>
      <c r="O750" s="368"/>
      <c r="P750" s="368"/>
      <c r="Q750" s="368"/>
      <c r="R750" s="368"/>
      <c r="S750" s="368"/>
      <c r="T750" s="368"/>
      <c r="U750" s="368"/>
      <c r="V750" s="368"/>
      <c r="W750" s="368"/>
      <c r="X750" s="368"/>
      <c r="Y750" s="368"/>
      <c r="Z750" s="368"/>
    </row>
    <row r="751" spans="1:26" ht="18" customHeight="1" x14ac:dyDescent="0.25">
      <c r="A751" s="368"/>
      <c r="B751" s="368"/>
      <c r="C751" s="368"/>
      <c r="D751" s="368"/>
      <c r="E751" s="368"/>
      <c r="F751" s="368"/>
      <c r="G751" s="368"/>
      <c r="H751" s="368"/>
      <c r="I751" s="368"/>
      <c r="J751" s="368"/>
      <c r="K751" s="368"/>
      <c r="L751" s="368"/>
      <c r="M751" s="368"/>
      <c r="N751" s="368"/>
      <c r="O751" s="368"/>
      <c r="P751" s="368"/>
      <c r="Q751" s="368"/>
      <c r="R751" s="368"/>
      <c r="S751" s="368"/>
      <c r="T751" s="368"/>
      <c r="U751" s="368"/>
      <c r="V751" s="368"/>
      <c r="W751" s="368"/>
      <c r="X751" s="368"/>
      <c r="Y751" s="368"/>
      <c r="Z751" s="368"/>
    </row>
    <row r="752" spans="1:26" ht="18" customHeight="1" x14ac:dyDescent="0.25">
      <c r="A752" s="368"/>
      <c r="B752" s="368"/>
      <c r="C752" s="368"/>
      <c r="D752" s="368"/>
      <c r="E752" s="368"/>
      <c r="F752" s="368"/>
      <c r="G752" s="368"/>
      <c r="H752" s="368"/>
      <c r="I752" s="368"/>
      <c r="J752" s="368"/>
      <c r="K752" s="368"/>
      <c r="L752" s="368"/>
      <c r="M752" s="368"/>
      <c r="N752" s="368"/>
      <c r="O752" s="368"/>
      <c r="P752" s="368"/>
      <c r="Q752" s="368"/>
      <c r="R752" s="368"/>
      <c r="S752" s="368"/>
      <c r="T752" s="368"/>
      <c r="U752" s="368"/>
      <c r="V752" s="368"/>
      <c r="W752" s="368"/>
      <c r="X752" s="368"/>
      <c r="Y752" s="368"/>
      <c r="Z752" s="368"/>
    </row>
    <row r="753" spans="1:26" ht="18" customHeight="1" x14ac:dyDescent="0.25">
      <c r="A753" s="368"/>
      <c r="B753" s="368"/>
      <c r="C753" s="368"/>
      <c r="D753" s="368"/>
      <c r="E753" s="368"/>
      <c r="F753" s="368"/>
      <c r="G753" s="368"/>
      <c r="H753" s="368"/>
      <c r="I753" s="368"/>
      <c r="J753" s="368"/>
      <c r="K753" s="368"/>
      <c r="L753" s="368"/>
      <c r="M753" s="368"/>
      <c r="N753" s="368"/>
      <c r="O753" s="368"/>
      <c r="P753" s="368"/>
      <c r="Q753" s="368"/>
      <c r="R753" s="368"/>
      <c r="S753" s="368"/>
      <c r="T753" s="368"/>
      <c r="U753" s="368"/>
      <c r="V753" s="368"/>
      <c r="W753" s="368"/>
      <c r="X753" s="368"/>
      <c r="Y753" s="368"/>
      <c r="Z753" s="368"/>
    </row>
    <row r="754" spans="1:26" ht="18" customHeight="1" x14ac:dyDescent="0.25">
      <c r="A754" s="368"/>
      <c r="B754" s="368"/>
      <c r="C754" s="368"/>
      <c r="D754" s="368"/>
      <c r="E754" s="368"/>
      <c r="F754" s="368"/>
      <c r="G754" s="368"/>
      <c r="H754" s="368"/>
      <c r="I754" s="368"/>
      <c r="J754" s="368"/>
      <c r="K754" s="368"/>
      <c r="L754" s="368"/>
      <c r="M754" s="368"/>
      <c r="N754" s="368"/>
      <c r="O754" s="368"/>
      <c r="P754" s="368"/>
      <c r="Q754" s="368"/>
      <c r="R754" s="368"/>
      <c r="S754" s="368"/>
      <c r="T754" s="368"/>
      <c r="U754" s="368"/>
      <c r="V754" s="368"/>
      <c r="W754" s="368"/>
      <c r="X754" s="368"/>
      <c r="Y754" s="368"/>
      <c r="Z754" s="368"/>
    </row>
    <row r="755" spans="1:26" ht="18" customHeight="1" x14ac:dyDescent="0.25">
      <c r="A755" s="368"/>
      <c r="B755" s="368"/>
      <c r="C755" s="368"/>
      <c r="D755" s="368"/>
      <c r="E755" s="368"/>
      <c r="F755" s="368"/>
      <c r="G755" s="368"/>
      <c r="H755" s="368"/>
      <c r="I755" s="368"/>
      <c r="J755" s="368"/>
      <c r="K755" s="368"/>
      <c r="L755" s="368"/>
      <c r="M755" s="368"/>
      <c r="N755" s="368"/>
      <c r="O755" s="368"/>
      <c r="P755" s="368"/>
      <c r="Q755" s="368"/>
      <c r="R755" s="368"/>
      <c r="S755" s="368"/>
      <c r="T755" s="368"/>
      <c r="U755" s="368"/>
      <c r="V755" s="368"/>
      <c r="W755" s="368"/>
      <c r="X755" s="368"/>
      <c r="Y755" s="368"/>
      <c r="Z755" s="368"/>
    </row>
    <row r="756" spans="1:26" ht="18" customHeight="1" x14ac:dyDescent="0.25">
      <c r="A756" s="368"/>
      <c r="B756" s="368"/>
      <c r="C756" s="368"/>
      <c r="D756" s="368"/>
      <c r="E756" s="368"/>
      <c r="F756" s="368"/>
      <c r="G756" s="368"/>
      <c r="H756" s="368"/>
      <c r="I756" s="368"/>
      <c r="J756" s="368"/>
      <c r="K756" s="368"/>
      <c r="L756" s="368"/>
      <c r="M756" s="368"/>
      <c r="N756" s="368"/>
      <c r="O756" s="368"/>
      <c r="P756" s="368"/>
      <c r="Q756" s="368"/>
      <c r="R756" s="368"/>
      <c r="S756" s="368"/>
      <c r="T756" s="368"/>
      <c r="U756" s="368"/>
      <c r="V756" s="368"/>
      <c r="W756" s="368"/>
      <c r="X756" s="368"/>
      <c r="Y756" s="368"/>
      <c r="Z756" s="368"/>
    </row>
    <row r="757" spans="1:26" ht="18" customHeight="1" x14ac:dyDescent="0.25">
      <c r="A757" s="368"/>
      <c r="B757" s="368"/>
      <c r="C757" s="368"/>
      <c r="D757" s="368"/>
      <c r="E757" s="368"/>
      <c r="F757" s="368"/>
      <c r="G757" s="368"/>
      <c r="H757" s="368"/>
      <c r="I757" s="368"/>
      <c r="J757" s="368"/>
      <c r="K757" s="368"/>
      <c r="L757" s="368"/>
      <c r="M757" s="368"/>
      <c r="N757" s="368"/>
      <c r="O757" s="368"/>
      <c r="P757" s="368"/>
      <c r="Q757" s="368"/>
      <c r="R757" s="368"/>
      <c r="S757" s="368"/>
      <c r="T757" s="368"/>
      <c r="U757" s="368"/>
      <c r="V757" s="368"/>
      <c r="W757" s="368"/>
      <c r="X757" s="368"/>
      <c r="Y757" s="368"/>
      <c r="Z757" s="368"/>
    </row>
    <row r="758" spans="1:26" ht="18" customHeight="1" x14ac:dyDescent="0.25">
      <c r="A758" s="368"/>
      <c r="B758" s="368"/>
      <c r="C758" s="368"/>
      <c r="D758" s="368"/>
      <c r="E758" s="368"/>
      <c r="F758" s="368"/>
      <c r="G758" s="368"/>
      <c r="H758" s="368"/>
      <c r="I758" s="368"/>
      <c r="J758" s="368"/>
      <c r="K758" s="368"/>
      <c r="L758" s="368"/>
      <c r="M758" s="368"/>
      <c r="N758" s="368"/>
      <c r="O758" s="368"/>
      <c r="P758" s="368"/>
      <c r="Q758" s="368"/>
      <c r="R758" s="368"/>
      <c r="S758" s="368"/>
      <c r="T758" s="368"/>
      <c r="U758" s="368"/>
      <c r="V758" s="368"/>
      <c r="W758" s="368"/>
      <c r="X758" s="368"/>
      <c r="Y758" s="368"/>
      <c r="Z758" s="368"/>
    </row>
    <row r="759" spans="1:26" ht="18" customHeight="1" x14ac:dyDescent="0.25">
      <c r="A759" s="368"/>
      <c r="B759" s="368"/>
      <c r="C759" s="368"/>
      <c r="D759" s="368"/>
      <c r="E759" s="368"/>
      <c r="F759" s="368"/>
      <c r="G759" s="368"/>
      <c r="H759" s="368"/>
      <c r="I759" s="368"/>
      <c r="J759" s="368"/>
      <c r="K759" s="368"/>
      <c r="L759" s="368"/>
      <c r="M759" s="368"/>
      <c r="N759" s="368"/>
      <c r="O759" s="368"/>
      <c r="P759" s="368"/>
      <c r="Q759" s="368"/>
      <c r="R759" s="368"/>
      <c r="S759" s="368"/>
      <c r="T759" s="368"/>
      <c r="U759" s="368"/>
      <c r="V759" s="368"/>
      <c r="W759" s="368"/>
      <c r="X759" s="368"/>
      <c r="Y759" s="368"/>
      <c r="Z759" s="368"/>
    </row>
    <row r="760" spans="1:26" ht="18" customHeight="1" x14ac:dyDescent="0.25">
      <c r="A760" s="368"/>
      <c r="B760" s="368"/>
      <c r="C760" s="368"/>
      <c r="D760" s="368"/>
      <c r="E760" s="368"/>
      <c r="F760" s="368"/>
      <c r="G760" s="368"/>
      <c r="H760" s="368"/>
      <c r="I760" s="368"/>
      <c r="J760" s="368"/>
      <c r="K760" s="368"/>
      <c r="L760" s="368"/>
      <c r="M760" s="368"/>
      <c r="N760" s="368"/>
      <c r="O760" s="368"/>
      <c r="P760" s="368"/>
      <c r="Q760" s="368"/>
      <c r="R760" s="368"/>
      <c r="S760" s="368"/>
      <c r="T760" s="368"/>
      <c r="U760" s="368"/>
      <c r="V760" s="368"/>
      <c r="W760" s="368"/>
      <c r="X760" s="368"/>
      <c r="Y760" s="368"/>
      <c r="Z760" s="368"/>
    </row>
    <row r="761" spans="1:26" ht="18" customHeight="1" x14ac:dyDescent="0.25">
      <c r="A761" s="368"/>
      <c r="B761" s="368"/>
      <c r="C761" s="368"/>
      <c r="D761" s="368"/>
      <c r="E761" s="368"/>
      <c r="F761" s="368"/>
      <c r="G761" s="368"/>
      <c r="H761" s="368"/>
      <c r="I761" s="368"/>
      <c r="J761" s="368"/>
      <c r="K761" s="368"/>
      <c r="L761" s="368"/>
      <c r="M761" s="368"/>
      <c r="N761" s="368"/>
      <c r="O761" s="368"/>
      <c r="P761" s="368"/>
      <c r="Q761" s="368"/>
      <c r="R761" s="368"/>
      <c r="S761" s="368"/>
      <c r="T761" s="368"/>
      <c r="U761" s="368"/>
      <c r="V761" s="368"/>
      <c r="W761" s="368"/>
      <c r="X761" s="368"/>
      <c r="Y761" s="368"/>
      <c r="Z761" s="368"/>
    </row>
    <row r="762" spans="1:26" ht="18" customHeight="1" x14ac:dyDescent="0.25">
      <c r="A762" s="368"/>
      <c r="B762" s="368"/>
      <c r="C762" s="368"/>
      <c r="D762" s="368"/>
      <c r="E762" s="368"/>
      <c r="F762" s="368"/>
      <c r="G762" s="368"/>
      <c r="H762" s="368"/>
      <c r="I762" s="368"/>
      <c r="J762" s="368"/>
      <c r="K762" s="368"/>
      <c r="L762" s="368"/>
      <c r="M762" s="368"/>
      <c r="N762" s="368"/>
      <c r="O762" s="368"/>
      <c r="P762" s="368"/>
      <c r="Q762" s="368"/>
      <c r="R762" s="368"/>
      <c r="S762" s="368"/>
      <c r="T762" s="368"/>
      <c r="U762" s="368"/>
      <c r="V762" s="368"/>
      <c r="W762" s="368"/>
      <c r="X762" s="368"/>
      <c r="Y762" s="368"/>
      <c r="Z762" s="368"/>
    </row>
    <row r="763" spans="1:26" ht="18" customHeight="1" x14ac:dyDescent="0.25">
      <c r="A763" s="368"/>
      <c r="B763" s="368"/>
      <c r="C763" s="368"/>
      <c r="D763" s="368"/>
      <c r="E763" s="368"/>
      <c r="F763" s="368"/>
      <c r="G763" s="368"/>
      <c r="H763" s="368"/>
      <c r="I763" s="368"/>
      <c r="J763" s="368"/>
      <c r="K763" s="368"/>
      <c r="L763" s="368"/>
      <c r="M763" s="368"/>
      <c r="N763" s="368"/>
      <c r="O763" s="368"/>
      <c r="P763" s="368"/>
      <c r="Q763" s="368"/>
      <c r="R763" s="368"/>
      <c r="S763" s="368"/>
      <c r="T763" s="368"/>
      <c r="U763" s="368"/>
      <c r="V763" s="368"/>
      <c r="W763" s="368"/>
      <c r="X763" s="368"/>
      <c r="Y763" s="368"/>
      <c r="Z763" s="368"/>
    </row>
    <row r="764" spans="1:26" ht="18" customHeight="1" x14ac:dyDescent="0.25">
      <c r="A764" s="368"/>
      <c r="B764" s="368"/>
      <c r="C764" s="368"/>
      <c r="D764" s="368"/>
      <c r="E764" s="368"/>
      <c r="F764" s="368"/>
      <c r="G764" s="368"/>
      <c r="H764" s="368"/>
      <c r="I764" s="368"/>
      <c r="J764" s="368"/>
      <c r="K764" s="368"/>
      <c r="L764" s="368"/>
      <c r="M764" s="368"/>
      <c r="N764" s="368"/>
      <c r="O764" s="368"/>
      <c r="P764" s="368"/>
      <c r="Q764" s="368"/>
      <c r="R764" s="368"/>
      <c r="S764" s="368"/>
      <c r="T764" s="368"/>
      <c r="U764" s="368"/>
      <c r="V764" s="368"/>
      <c r="W764" s="368"/>
      <c r="X764" s="368"/>
      <c r="Y764" s="368"/>
      <c r="Z764" s="368"/>
    </row>
    <row r="765" spans="1:26" ht="18" customHeight="1" x14ac:dyDescent="0.25">
      <c r="A765" s="368"/>
      <c r="B765" s="368"/>
      <c r="C765" s="368"/>
      <c r="D765" s="368"/>
      <c r="E765" s="368"/>
      <c r="F765" s="368"/>
      <c r="G765" s="368"/>
      <c r="H765" s="368"/>
      <c r="I765" s="368"/>
      <c r="J765" s="368"/>
      <c r="K765" s="368"/>
      <c r="L765" s="368"/>
      <c r="M765" s="368"/>
      <c r="N765" s="368"/>
      <c r="O765" s="368"/>
      <c r="P765" s="368"/>
      <c r="Q765" s="368"/>
      <c r="R765" s="368"/>
      <c r="S765" s="368"/>
      <c r="T765" s="368"/>
      <c r="U765" s="368"/>
      <c r="V765" s="368"/>
      <c r="W765" s="368"/>
      <c r="X765" s="368"/>
      <c r="Y765" s="368"/>
      <c r="Z765" s="368"/>
    </row>
    <row r="766" spans="1:26" ht="18" customHeight="1" x14ac:dyDescent="0.25">
      <c r="A766" s="368"/>
      <c r="B766" s="368"/>
      <c r="C766" s="368"/>
      <c r="D766" s="368"/>
      <c r="E766" s="368"/>
      <c r="F766" s="368"/>
      <c r="G766" s="368"/>
      <c r="H766" s="368"/>
      <c r="I766" s="368"/>
      <c r="J766" s="368"/>
      <c r="K766" s="368"/>
      <c r="L766" s="368"/>
      <c r="M766" s="368"/>
      <c r="N766" s="368"/>
      <c r="O766" s="368"/>
      <c r="P766" s="368"/>
      <c r="Q766" s="368"/>
      <c r="R766" s="368"/>
      <c r="S766" s="368"/>
      <c r="T766" s="368"/>
      <c r="U766" s="368"/>
      <c r="V766" s="368"/>
      <c r="W766" s="368"/>
      <c r="X766" s="368"/>
      <c r="Y766" s="368"/>
      <c r="Z766" s="368"/>
    </row>
    <row r="767" spans="1:26" ht="18" customHeight="1" x14ac:dyDescent="0.25">
      <c r="A767" s="368"/>
      <c r="B767" s="368"/>
      <c r="C767" s="368"/>
      <c r="D767" s="368"/>
      <c r="E767" s="368"/>
      <c r="F767" s="368"/>
      <c r="G767" s="368"/>
      <c r="H767" s="368"/>
      <c r="I767" s="368"/>
      <c r="J767" s="368"/>
      <c r="K767" s="368"/>
      <c r="L767" s="368"/>
      <c r="M767" s="368"/>
      <c r="N767" s="368"/>
      <c r="O767" s="368"/>
      <c r="P767" s="368"/>
      <c r="Q767" s="368"/>
      <c r="R767" s="368"/>
      <c r="S767" s="368"/>
      <c r="T767" s="368"/>
      <c r="U767" s="368"/>
      <c r="V767" s="368"/>
      <c r="W767" s="368"/>
      <c r="X767" s="368"/>
      <c r="Y767" s="368"/>
      <c r="Z767" s="368"/>
    </row>
    <row r="768" spans="1:26" ht="18" customHeight="1" x14ac:dyDescent="0.25">
      <c r="A768" s="368"/>
      <c r="B768" s="368"/>
      <c r="C768" s="368"/>
      <c r="D768" s="368"/>
      <c r="E768" s="368"/>
      <c r="F768" s="368"/>
      <c r="G768" s="368"/>
      <c r="H768" s="368"/>
      <c r="I768" s="368"/>
      <c r="J768" s="368"/>
      <c r="K768" s="368"/>
      <c r="L768" s="368"/>
      <c r="M768" s="368"/>
      <c r="N768" s="368"/>
      <c r="O768" s="368"/>
      <c r="P768" s="368"/>
      <c r="Q768" s="368"/>
      <c r="R768" s="368"/>
      <c r="S768" s="368"/>
      <c r="T768" s="368"/>
      <c r="U768" s="368"/>
      <c r="V768" s="368"/>
      <c r="W768" s="368"/>
      <c r="X768" s="368"/>
      <c r="Y768" s="368"/>
      <c r="Z768" s="368"/>
    </row>
    <row r="769" spans="1:26" ht="18" customHeight="1" x14ac:dyDescent="0.25">
      <c r="A769" s="368"/>
      <c r="B769" s="368"/>
      <c r="C769" s="368"/>
      <c r="D769" s="368"/>
      <c r="E769" s="368"/>
      <c r="F769" s="368"/>
      <c r="G769" s="368"/>
      <c r="H769" s="368"/>
      <c r="I769" s="368"/>
      <c r="J769" s="368"/>
      <c r="K769" s="368"/>
      <c r="L769" s="368"/>
      <c r="M769" s="368"/>
      <c r="N769" s="368"/>
      <c r="O769" s="368"/>
      <c r="P769" s="368"/>
      <c r="Q769" s="368"/>
      <c r="R769" s="368"/>
      <c r="S769" s="368"/>
      <c r="T769" s="368"/>
      <c r="U769" s="368"/>
      <c r="V769" s="368"/>
      <c r="W769" s="368"/>
      <c r="X769" s="368"/>
      <c r="Y769" s="368"/>
      <c r="Z769" s="368"/>
    </row>
    <row r="770" spans="1:26" ht="18" customHeight="1" x14ac:dyDescent="0.25">
      <c r="A770" s="368"/>
      <c r="B770" s="368"/>
      <c r="C770" s="368"/>
      <c r="D770" s="368"/>
      <c r="E770" s="368"/>
      <c r="F770" s="368"/>
      <c r="G770" s="368"/>
      <c r="H770" s="368"/>
      <c r="I770" s="368"/>
      <c r="J770" s="368"/>
      <c r="K770" s="368"/>
      <c r="L770" s="368"/>
      <c r="M770" s="368"/>
      <c r="N770" s="368"/>
      <c r="O770" s="368"/>
      <c r="P770" s="368"/>
      <c r="Q770" s="368"/>
      <c r="R770" s="368"/>
      <c r="S770" s="368"/>
      <c r="T770" s="368"/>
      <c r="U770" s="368"/>
      <c r="V770" s="368"/>
      <c r="W770" s="368"/>
      <c r="X770" s="368"/>
      <c r="Y770" s="368"/>
      <c r="Z770" s="368"/>
    </row>
    <row r="771" spans="1:26" ht="18" customHeight="1" x14ac:dyDescent="0.25">
      <c r="A771" s="368"/>
      <c r="B771" s="368"/>
      <c r="C771" s="368"/>
      <c r="D771" s="368"/>
      <c r="E771" s="368"/>
      <c r="F771" s="368"/>
      <c r="G771" s="368"/>
      <c r="H771" s="368"/>
      <c r="I771" s="368"/>
      <c r="J771" s="368"/>
      <c r="K771" s="368"/>
      <c r="L771" s="368"/>
      <c r="M771" s="368"/>
      <c r="N771" s="368"/>
      <c r="O771" s="368"/>
      <c r="P771" s="368"/>
      <c r="Q771" s="368"/>
      <c r="R771" s="368"/>
      <c r="S771" s="368"/>
      <c r="T771" s="368"/>
      <c r="U771" s="368"/>
      <c r="V771" s="368"/>
      <c r="W771" s="368"/>
      <c r="X771" s="368"/>
      <c r="Y771" s="368"/>
      <c r="Z771" s="368"/>
    </row>
    <row r="772" spans="1:26" ht="18" customHeight="1" x14ac:dyDescent="0.25">
      <c r="A772" s="368"/>
      <c r="B772" s="368"/>
      <c r="C772" s="368"/>
      <c r="D772" s="368"/>
      <c r="E772" s="368"/>
      <c r="F772" s="368"/>
      <c r="G772" s="368"/>
      <c r="H772" s="368"/>
      <c r="I772" s="368"/>
      <c r="J772" s="368"/>
      <c r="K772" s="368"/>
      <c r="L772" s="368"/>
      <c r="M772" s="368"/>
      <c r="N772" s="368"/>
      <c r="O772" s="368"/>
      <c r="P772" s="368"/>
      <c r="Q772" s="368"/>
      <c r="R772" s="368"/>
      <c r="S772" s="368"/>
      <c r="T772" s="368"/>
      <c r="U772" s="368"/>
      <c r="V772" s="368"/>
      <c r="W772" s="368"/>
      <c r="X772" s="368"/>
      <c r="Y772" s="368"/>
      <c r="Z772" s="368"/>
    </row>
    <row r="773" spans="1:26" ht="18" customHeight="1" x14ac:dyDescent="0.25">
      <c r="A773" s="368"/>
      <c r="B773" s="368"/>
      <c r="C773" s="368"/>
      <c r="D773" s="368"/>
      <c r="E773" s="368"/>
      <c r="F773" s="368"/>
      <c r="G773" s="368"/>
      <c r="H773" s="368"/>
      <c r="I773" s="368"/>
      <c r="J773" s="368"/>
      <c r="K773" s="368"/>
      <c r="L773" s="368"/>
      <c r="M773" s="368"/>
      <c r="N773" s="368"/>
      <c r="O773" s="368"/>
      <c r="P773" s="368"/>
      <c r="Q773" s="368"/>
      <c r="R773" s="368"/>
      <c r="S773" s="368"/>
      <c r="T773" s="368"/>
      <c r="U773" s="368"/>
      <c r="V773" s="368"/>
      <c r="W773" s="368"/>
      <c r="X773" s="368"/>
      <c r="Y773" s="368"/>
      <c r="Z773" s="368"/>
    </row>
    <row r="774" spans="1:26" ht="18" customHeight="1" x14ac:dyDescent="0.25">
      <c r="A774" s="368"/>
      <c r="B774" s="368"/>
      <c r="C774" s="368"/>
      <c r="D774" s="368"/>
      <c r="E774" s="368"/>
      <c r="F774" s="368"/>
      <c r="G774" s="368"/>
      <c r="H774" s="368"/>
      <c r="I774" s="368"/>
      <c r="J774" s="368"/>
      <c r="K774" s="368"/>
      <c r="L774" s="368"/>
      <c r="M774" s="368"/>
      <c r="N774" s="368"/>
      <c r="O774" s="368"/>
      <c r="P774" s="368"/>
      <c r="Q774" s="368"/>
      <c r="R774" s="368"/>
      <c r="S774" s="368"/>
      <c r="T774" s="368"/>
      <c r="U774" s="368"/>
      <c r="V774" s="368"/>
      <c r="W774" s="368"/>
      <c r="X774" s="368"/>
      <c r="Y774" s="368"/>
      <c r="Z774" s="368"/>
    </row>
    <row r="775" spans="1:26" ht="18" customHeight="1" x14ac:dyDescent="0.25">
      <c r="A775" s="368"/>
      <c r="B775" s="368"/>
      <c r="C775" s="368"/>
      <c r="D775" s="368"/>
      <c r="E775" s="368"/>
      <c r="F775" s="368"/>
      <c r="G775" s="368"/>
      <c r="H775" s="368"/>
      <c r="I775" s="368"/>
      <c r="J775" s="368"/>
      <c r="K775" s="368"/>
      <c r="L775" s="368"/>
      <c r="M775" s="368"/>
      <c r="N775" s="368"/>
      <c r="O775" s="368"/>
      <c r="P775" s="368"/>
      <c r="Q775" s="368"/>
      <c r="R775" s="368"/>
      <c r="S775" s="368"/>
      <c r="T775" s="368"/>
      <c r="U775" s="368"/>
      <c r="V775" s="368"/>
      <c r="W775" s="368"/>
      <c r="X775" s="368"/>
      <c r="Y775" s="368"/>
      <c r="Z775" s="368"/>
    </row>
    <row r="776" spans="1:26" ht="18" customHeight="1" x14ac:dyDescent="0.25">
      <c r="A776" s="368"/>
      <c r="B776" s="368"/>
      <c r="C776" s="368"/>
      <c r="D776" s="368"/>
      <c r="E776" s="368"/>
      <c r="F776" s="368"/>
      <c r="G776" s="368"/>
      <c r="H776" s="368"/>
      <c r="I776" s="368"/>
      <c r="J776" s="368"/>
      <c r="K776" s="368"/>
      <c r="L776" s="368"/>
      <c r="M776" s="368"/>
      <c r="N776" s="368"/>
      <c r="O776" s="368"/>
      <c r="P776" s="368"/>
      <c r="Q776" s="368"/>
      <c r="R776" s="368"/>
      <c r="S776" s="368"/>
      <c r="T776" s="368"/>
      <c r="U776" s="368"/>
      <c r="V776" s="368"/>
      <c r="W776" s="368"/>
      <c r="X776" s="368"/>
      <c r="Y776" s="368"/>
      <c r="Z776" s="368"/>
    </row>
    <row r="777" spans="1:26" ht="18" customHeight="1" x14ac:dyDescent="0.25">
      <c r="A777" s="368"/>
      <c r="B777" s="368"/>
      <c r="C777" s="368"/>
      <c r="D777" s="368"/>
      <c r="E777" s="368"/>
      <c r="F777" s="368"/>
      <c r="G777" s="368"/>
      <c r="H777" s="368"/>
      <c r="I777" s="368"/>
      <c r="J777" s="368"/>
      <c r="K777" s="368"/>
      <c r="L777" s="368"/>
      <c r="M777" s="368"/>
      <c r="N777" s="368"/>
      <c r="O777" s="368"/>
      <c r="P777" s="368"/>
      <c r="Q777" s="368"/>
      <c r="R777" s="368"/>
      <c r="S777" s="368"/>
      <c r="T777" s="368"/>
      <c r="U777" s="368"/>
      <c r="V777" s="368"/>
      <c r="W777" s="368"/>
      <c r="X777" s="368"/>
      <c r="Y777" s="368"/>
      <c r="Z777" s="368"/>
    </row>
    <row r="778" spans="1:26" ht="18" customHeight="1" x14ac:dyDescent="0.25">
      <c r="A778" s="368"/>
      <c r="B778" s="368"/>
      <c r="C778" s="368"/>
      <c r="D778" s="368"/>
      <c r="E778" s="368"/>
      <c r="F778" s="368"/>
      <c r="G778" s="368"/>
      <c r="H778" s="368"/>
      <c r="I778" s="368"/>
      <c r="J778" s="368"/>
      <c r="K778" s="368"/>
      <c r="L778" s="368"/>
      <c r="M778" s="368"/>
      <c r="N778" s="368"/>
      <c r="O778" s="368"/>
      <c r="P778" s="368"/>
      <c r="Q778" s="368"/>
      <c r="R778" s="368"/>
      <c r="S778" s="368"/>
      <c r="T778" s="368"/>
      <c r="U778" s="368"/>
      <c r="V778" s="368"/>
      <c r="W778" s="368"/>
      <c r="X778" s="368"/>
      <c r="Y778" s="368"/>
      <c r="Z778" s="368"/>
    </row>
    <row r="779" spans="1:26" ht="18" customHeight="1" x14ac:dyDescent="0.25">
      <c r="A779" s="368"/>
      <c r="B779" s="368"/>
      <c r="C779" s="368"/>
      <c r="D779" s="368"/>
      <c r="E779" s="368"/>
      <c r="F779" s="368"/>
      <c r="G779" s="368"/>
      <c r="H779" s="368"/>
      <c r="I779" s="368"/>
      <c r="J779" s="368"/>
      <c r="K779" s="368"/>
      <c r="L779" s="368"/>
      <c r="M779" s="368"/>
      <c r="N779" s="368"/>
      <c r="O779" s="368"/>
      <c r="P779" s="368"/>
      <c r="Q779" s="368"/>
      <c r="R779" s="368"/>
      <c r="S779" s="368"/>
      <c r="T779" s="368"/>
      <c r="U779" s="368"/>
      <c r="V779" s="368"/>
      <c r="W779" s="368"/>
      <c r="X779" s="368"/>
      <c r="Y779" s="368"/>
      <c r="Z779" s="368"/>
    </row>
    <row r="780" spans="1:26" ht="18" customHeight="1" x14ac:dyDescent="0.25">
      <c r="A780" s="368"/>
      <c r="B780" s="368"/>
      <c r="C780" s="368"/>
      <c r="D780" s="368"/>
      <c r="E780" s="368"/>
      <c r="F780" s="368"/>
      <c r="G780" s="368"/>
      <c r="H780" s="368"/>
      <c r="I780" s="368"/>
      <c r="J780" s="368"/>
      <c r="K780" s="368"/>
      <c r="L780" s="368"/>
      <c r="M780" s="368"/>
      <c r="N780" s="368"/>
      <c r="O780" s="368"/>
      <c r="P780" s="368"/>
      <c r="Q780" s="368"/>
      <c r="R780" s="368"/>
      <c r="S780" s="368"/>
      <c r="T780" s="368"/>
      <c r="U780" s="368"/>
      <c r="V780" s="368"/>
      <c r="W780" s="368"/>
      <c r="X780" s="368"/>
      <c r="Y780" s="368"/>
      <c r="Z780" s="368"/>
    </row>
    <row r="781" spans="1:26" ht="18" customHeight="1" x14ac:dyDescent="0.25">
      <c r="A781" s="368"/>
      <c r="B781" s="368"/>
      <c r="C781" s="368"/>
      <c r="D781" s="368"/>
      <c r="E781" s="368"/>
      <c r="F781" s="368"/>
      <c r="G781" s="368"/>
      <c r="H781" s="368"/>
      <c r="I781" s="368"/>
      <c r="J781" s="368"/>
      <c r="K781" s="368"/>
      <c r="L781" s="368"/>
      <c r="M781" s="368"/>
      <c r="N781" s="368"/>
      <c r="O781" s="368"/>
      <c r="P781" s="368"/>
      <c r="Q781" s="368"/>
      <c r="R781" s="368"/>
      <c r="S781" s="368"/>
      <c r="T781" s="368"/>
      <c r="U781" s="368"/>
      <c r="V781" s="368"/>
      <c r="W781" s="368"/>
      <c r="X781" s="368"/>
      <c r="Y781" s="368"/>
      <c r="Z781" s="368"/>
    </row>
    <row r="782" spans="1:26" ht="18" customHeight="1" x14ac:dyDescent="0.25">
      <c r="A782" s="368"/>
      <c r="B782" s="368"/>
      <c r="C782" s="368"/>
      <c r="D782" s="368"/>
      <c r="E782" s="368"/>
      <c r="F782" s="368"/>
      <c r="G782" s="368"/>
      <c r="H782" s="368"/>
      <c r="I782" s="368"/>
      <c r="J782" s="368"/>
      <c r="K782" s="368"/>
      <c r="L782" s="368"/>
      <c r="M782" s="368"/>
      <c r="N782" s="368"/>
      <c r="O782" s="368"/>
      <c r="P782" s="368"/>
      <c r="Q782" s="368"/>
      <c r="R782" s="368"/>
      <c r="S782" s="368"/>
      <c r="T782" s="368"/>
      <c r="U782" s="368"/>
      <c r="V782" s="368"/>
      <c r="W782" s="368"/>
      <c r="X782" s="368"/>
      <c r="Y782" s="368"/>
      <c r="Z782" s="368"/>
    </row>
    <row r="783" spans="1:26" ht="18" customHeight="1" x14ac:dyDescent="0.25">
      <c r="A783" s="368"/>
      <c r="B783" s="368"/>
      <c r="C783" s="368"/>
      <c r="D783" s="368"/>
      <c r="E783" s="368"/>
      <c r="F783" s="368"/>
      <c r="G783" s="368"/>
      <c r="H783" s="368"/>
      <c r="I783" s="368"/>
      <c r="J783" s="368"/>
      <c r="K783" s="368"/>
      <c r="L783" s="368"/>
      <c r="M783" s="368"/>
      <c r="N783" s="368"/>
      <c r="O783" s="368"/>
      <c r="P783" s="368"/>
      <c r="Q783" s="368"/>
      <c r="R783" s="368"/>
      <c r="S783" s="368"/>
      <c r="T783" s="368"/>
      <c r="U783" s="368"/>
      <c r="V783" s="368"/>
      <c r="W783" s="368"/>
      <c r="X783" s="368"/>
      <c r="Y783" s="368"/>
      <c r="Z783" s="368"/>
    </row>
    <row r="784" spans="1:26" ht="18" customHeight="1" x14ac:dyDescent="0.25">
      <c r="A784" s="368"/>
      <c r="B784" s="368"/>
      <c r="C784" s="368"/>
      <c r="D784" s="368"/>
      <c r="E784" s="368"/>
      <c r="F784" s="368"/>
      <c r="G784" s="368"/>
      <c r="H784" s="368"/>
      <c r="I784" s="368"/>
      <c r="J784" s="368"/>
      <c r="K784" s="368"/>
      <c r="L784" s="368"/>
      <c r="M784" s="368"/>
      <c r="N784" s="368"/>
      <c r="O784" s="368"/>
      <c r="P784" s="368"/>
      <c r="Q784" s="368"/>
      <c r="R784" s="368"/>
      <c r="S784" s="368"/>
      <c r="T784" s="368"/>
      <c r="U784" s="368"/>
      <c r="V784" s="368"/>
      <c r="W784" s="368"/>
      <c r="X784" s="368"/>
      <c r="Y784" s="368"/>
      <c r="Z784" s="368"/>
    </row>
    <row r="785" spans="1:26" ht="18" customHeight="1" x14ac:dyDescent="0.25">
      <c r="A785" s="368"/>
      <c r="B785" s="368"/>
      <c r="C785" s="368"/>
      <c r="D785" s="368"/>
      <c r="E785" s="368"/>
      <c r="F785" s="368"/>
      <c r="G785" s="368"/>
      <c r="H785" s="368"/>
      <c r="I785" s="368"/>
      <c r="J785" s="368"/>
      <c r="K785" s="368"/>
      <c r="L785" s="368"/>
      <c r="M785" s="368"/>
      <c r="N785" s="368"/>
      <c r="O785" s="368"/>
      <c r="P785" s="368"/>
      <c r="Q785" s="368"/>
      <c r="R785" s="368"/>
      <c r="S785" s="368"/>
      <c r="T785" s="368"/>
      <c r="U785" s="368"/>
      <c r="V785" s="368"/>
      <c r="W785" s="368"/>
      <c r="X785" s="368"/>
      <c r="Y785" s="368"/>
      <c r="Z785" s="368"/>
    </row>
    <row r="786" spans="1:26" ht="18" customHeight="1" x14ac:dyDescent="0.25">
      <c r="A786" s="368"/>
      <c r="B786" s="368"/>
      <c r="C786" s="368"/>
      <c r="D786" s="368"/>
      <c r="E786" s="368"/>
      <c r="F786" s="368"/>
      <c r="G786" s="368"/>
      <c r="H786" s="368"/>
      <c r="I786" s="368"/>
      <c r="J786" s="368"/>
      <c r="K786" s="368"/>
      <c r="L786" s="368"/>
      <c r="M786" s="368"/>
      <c r="N786" s="368"/>
      <c r="O786" s="368"/>
      <c r="P786" s="368"/>
      <c r="Q786" s="368"/>
      <c r="R786" s="368"/>
      <c r="S786" s="368"/>
      <c r="T786" s="368"/>
      <c r="U786" s="368"/>
      <c r="V786" s="368"/>
      <c r="W786" s="368"/>
      <c r="X786" s="368"/>
      <c r="Y786" s="368"/>
      <c r="Z786" s="368"/>
    </row>
    <row r="787" spans="1:26" ht="18" customHeight="1" x14ac:dyDescent="0.25">
      <c r="A787" s="368"/>
      <c r="B787" s="368"/>
      <c r="C787" s="368"/>
      <c r="D787" s="368"/>
      <c r="E787" s="368"/>
      <c r="F787" s="368"/>
      <c r="G787" s="368"/>
      <c r="H787" s="368"/>
      <c r="I787" s="368"/>
      <c r="J787" s="368"/>
      <c r="K787" s="368"/>
      <c r="L787" s="368"/>
      <c r="M787" s="368"/>
      <c r="N787" s="368"/>
      <c r="O787" s="368"/>
      <c r="P787" s="368"/>
      <c r="Q787" s="368"/>
      <c r="R787" s="368"/>
      <c r="S787" s="368"/>
      <c r="T787" s="368"/>
      <c r="U787" s="368"/>
      <c r="V787" s="368"/>
      <c r="W787" s="368"/>
      <c r="X787" s="368"/>
      <c r="Y787" s="368"/>
      <c r="Z787" s="368"/>
    </row>
    <row r="788" spans="1:26" ht="18" customHeight="1" x14ac:dyDescent="0.25">
      <c r="A788" s="368"/>
      <c r="B788" s="368"/>
      <c r="C788" s="368"/>
      <c r="D788" s="368"/>
      <c r="E788" s="368"/>
      <c r="F788" s="368"/>
      <c r="G788" s="368"/>
      <c r="H788" s="368"/>
      <c r="I788" s="368"/>
      <c r="J788" s="368"/>
      <c r="K788" s="368"/>
      <c r="L788" s="368"/>
      <c r="M788" s="368"/>
      <c r="N788" s="368"/>
      <c r="O788" s="368"/>
      <c r="P788" s="368"/>
      <c r="Q788" s="368"/>
      <c r="R788" s="368"/>
      <c r="S788" s="368"/>
      <c r="T788" s="368"/>
      <c r="U788" s="368"/>
      <c r="V788" s="368"/>
      <c r="W788" s="368"/>
      <c r="X788" s="368"/>
      <c r="Y788" s="368"/>
      <c r="Z788" s="368"/>
    </row>
    <row r="789" spans="1:26" ht="18" customHeight="1" x14ac:dyDescent="0.25">
      <c r="A789" s="368"/>
      <c r="B789" s="368"/>
      <c r="C789" s="368"/>
      <c r="D789" s="368"/>
      <c r="E789" s="368"/>
      <c r="F789" s="368"/>
      <c r="G789" s="368"/>
      <c r="H789" s="368"/>
      <c r="I789" s="368"/>
      <c r="J789" s="368"/>
      <c r="K789" s="368"/>
      <c r="L789" s="368"/>
      <c r="M789" s="368"/>
      <c r="N789" s="368"/>
      <c r="O789" s="368"/>
      <c r="P789" s="368"/>
      <c r="Q789" s="368"/>
      <c r="R789" s="368"/>
      <c r="S789" s="368"/>
      <c r="T789" s="368"/>
      <c r="U789" s="368"/>
      <c r="V789" s="368"/>
      <c r="W789" s="368"/>
      <c r="X789" s="368"/>
      <c r="Y789" s="368"/>
      <c r="Z789" s="368"/>
    </row>
    <row r="790" spans="1:26" ht="18" customHeight="1" x14ac:dyDescent="0.25">
      <c r="A790" s="368"/>
      <c r="B790" s="368"/>
      <c r="C790" s="368"/>
      <c r="D790" s="368"/>
      <c r="E790" s="368"/>
      <c r="F790" s="368"/>
      <c r="G790" s="368"/>
      <c r="H790" s="368"/>
      <c r="I790" s="368"/>
      <c r="J790" s="368"/>
      <c r="K790" s="368"/>
      <c r="L790" s="368"/>
      <c r="M790" s="368"/>
      <c r="N790" s="368"/>
      <c r="O790" s="368"/>
      <c r="P790" s="368"/>
      <c r="Q790" s="368"/>
      <c r="R790" s="368"/>
      <c r="S790" s="368"/>
      <c r="T790" s="368"/>
      <c r="U790" s="368"/>
      <c r="V790" s="368"/>
      <c r="W790" s="368"/>
      <c r="X790" s="368"/>
      <c r="Y790" s="368"/>
      <c r="Z790" s="368"/>
    </row>
    <row r="791" spans="1:26" ht="18" customHeight="1" x14ac:dyDescent="0.25">
      <c r="A791" s="368"/>
      <c r="B791" s="368"/>
      <c r="C791" s="368"/>
      <c r="D791" s="368"/>
      <c r="E791" s="368"/>
      <c r="F791" s="368"/>
      <c r="G791" s="368"/>
      <c r="H791" s="368"/>
      <c r="I791" s="368"/>
      <c r="J791" s="368"/>
      <c r="K791" s="368"/>
      <c r="L791" s="368"/>
      <c r="M791" s="368"/>
      <c r="N791" s="368"/>
      <c r="O791" s="368"/>
      <c r="P791" s="368"/>
      <c r="Q791" s="368"/>
      <c r="R791" s="368"/>
      <c r="S791" s="368"/>
      <c r="T791" s="368"/>
      <c r="U791" s="368"/>
      <c r="V791" s="368"/>
      <c r="W791" s="368"/>
      <c r="X791" s="368"/>
      <c r="Y791" s="368"/>
      <c r="Z791" s="368"/>
    </row>
    <row r="792" spans="1:26" ht="18" customHeight="1" x14ac:dyDescent="0.25">
      <c r="A792" s="368"/>
      <c r="B792" s="368"/>
      <c r="C792" s="368"/>
      <c r="D792" s="368"/>
      <c r="E792" s="368"/>
      <c r="F792" s="368"/>
      <c r="G792" s="368"/>
      <c r="H792" s="368"/>
      <c r="I792" s="368"/>
      <c r="J792" s="368"/>
      <c r="K792" s="368"/>
      <c r="L792" s="368"/>
      <c r="M792" s="368"/>
      <c r="N792" s="368"/>
      <c r="O792" s="368"/>
      <c r="P792" s="368"/>
      <c r="Q792" s="368"/>
      <c r="R792" s="368"/>
      <c r="S792" s="368"/>
      <c r="T792" s="368"/>
      <c r="U792" s="368"/>
      <c r="V792" s="368"/>
      <c r="W792" s="368"/>
      <c r="X792" s="368"/>
      <c r="Y792" s="368"/>
      <c r="Z792" s="368"/>
    </row>
    <row r="793" spans="1:26" ht="18" customHeight="1" x14ac:dyDescent="0.25">
      <c r="A793" s="368"/>
      <c r="B793" s="368"/>
      <c r="C793" s="368"/>
      <c r="D793" s="368"/>
      <c r="E793" s="368"/>
      <c r="F793" s="368"/>
      <c r="G793" s="368"/>
      <c r="H793" s="368"/>
      <c r="I793" s="368"/>
      <c r="J793" s="368"/>
      <c r="K793" s="368"/>
      <c r="L793" s="368"/>
      <c r="M793" s="368"/>
      <c r="N793" s="368"/>
      <c r="O793" s="368"/>
      <c r="P793" s="368"/>
      <c r="Q793" s="368"/>
      <c r="R793" s="368"/>
      <c r="S793" s="368"/>
      <c r="T793" s="368"/>
      <c r="U793" s="368"/>
      <c r="V793" s="368"/>
      <c r="W793" s="368"/>
      <c r="X793" s="368"/>
      <c r="Y793" s="368"/>
      <c r="Z793" s="368"/>
    </row>
    <row r="794" spans="1:26" ht="18" customHeight="1" x14ac:dyDescent="0.25">
      <c r="A794" s="368"/>
      <c r="B794" s="368"/>
      <c r="C794" s="368"/>
      <c r="D794" s="368"/>
      <c r="E794" s="368"/>
      <c r="F794" s="368"/>
      <c r="G794" s="368"/>
      <c r="H794" s="368"/>
      <c r="I794" s="368"/>
      <c r="J794" s="368"/>
      <c r="K794" s="368"/>
      <c r="L794" s="368"/>
      <c r="M794" s="368"/>
      <c r="N794" s="368"/>
      <c r="O794" s="368"/>
      <c r="P794" s="368"/>
      <c r="Q794" s="368"/>
      <c r="R794" s="368"/>
      <c r="S794" s="368"/>
      <c r="T794" s="368"/>
      <c r="U794" s="368"/>
      <c r="V794" s="368"/>
      <c r="W794" s="368"/>
      <c r="X794" s="368"/>
      <c r="Y794" s="368"/>
      <c r="Z794" s="368"/>
    </row>
    <row r="795" spans="1:26" ht="18" customHeight="1" x14ac:dyDescent="0.25">
      <c r="A795" s="368"/>
      <c r="B795" s="368"/>
      <c r="C795" s="368"/>
      <c r="D795" s="368"/>
      <c r="E795" s="368"/>
      <c r="F795" s="368"/>
      <c r="G795" s="368"/>
      <c r="H795" s="368"/>
      <c r="I795" s="368"/>
      <c r="J795" s="368"/>
      <c r="K795" s="368"/>
      <c r="L795" s="368"/>
      <c r="M795" s="368"/>
      <c r="N795" s="368"/>
      <c r="O795" s="368"/>
      <c r="P795" s="368"/>
      <c r="Q795" s="368"/>
      <c r="R795" s="368"/>
      <c r="S795" s="368"/>
      <c r="T795" s="368"/>
      <c r="U795" s="368"/>
      <c r="V795" s="368"/>
      <c r="W795" s="368"/>
      <c r="X795" s="368"/>
      <c r="Y795" s="368"/>
      <c r="Z795" s="368"/>
    </row>
    <row r="796" spans="1:26" ht="18" customHeight="1" x14ac:dyDescent="0.25">
      <c r="A796" s="368"/>
      <c r="B796" s="368"/>
      <c r="C796" s="368"/>
      <c r="D796" s="368"/>
      <c r="E796" s="368"/>
      <c r="F796" s="368"/>
      <c r="G796" s="368"/>
      <c r="H796" s="368"/>
      <c r="I796" s="368"/>
      <c r="J796" s="368"/>
      <c r="K796" s="368"/>
      <c r="L796" s="368"/>
      <c r="M796" s="368"/>
      <c r="N796" s="368"/>
      <c r="O796" s="368"/>
      <c r="P796" s="368"/>
      <c r="Q796" s="368"/>
      <c r="R796" s="368"/>
      <c r="S796" s="368"/>
      <c r="T796" s="368"/>
      <c r="U796" s="368"/>
      <c r="V796" s="368"/>
      <c r="W796" s="368"/>
      <c r="X796" s="368"/>
      <c r="Y796" s="368"/>
      <c r="Z796" s="368"/>
    </row>
    <row r="797" spans="1:26" ht="18" customHeight="1" x14ac:dyDescent="0.25">
      <c r="A797" s="368"/>
      <c r="B797" s="368"/>
      <c r="C797" s="368"/>
      <c r="D797" s="368"/>
      <c r="E797" s="368"/>
      <c r="F797" s="368"/>
      <c r="G797" s="368"/>
      <c r="H797" s="368"/>
      <c r="I797" s="368"/>
      <c r="J797" s="368"/>
      <c r="K797" s="368"/>
      <c r="L797" s="368"/>
      <c r="M797" s="368"/>
      <c r="N797" s="368"/>
      <c r="O797" s="368"/>
      <c r="P797" s="368"/>
      <c r="Q797" s="368"/>
      <c r="R797" s="368"/>
      <c r="S797" s="368"/>
      <c r="T797" s="368"/>
      <c r="U797" s="368"/>
      <c r="V797" s="368"/>
      <c r="W797" s="368"/>
      <c r="X797" s="368"/>
      <c r="Y797" s="368"/>
      <c r="Z797" s="368"/>
    </row>
    <row r="798" spans="1:26" ht="18" customHeight="1" x14ac:dyDescent="0.25">
      <c r="A798" s="368"/>
      <c r="B798" s="368"/>
      <c r="C798" s="368"/>
      <c r="D798" s="368"/>
      <c r="E798" s="368"/>
      <c r="F798" s="368"/>
      <c r="G798" s="368"/>
      <c r="H798" s="368"/>
      <c r="I798" s="368"/>
      <c r="J798" s="368"/>
      <c r="K798" s="368"/>
      <c r="L798" s="368"/>
      <c r="M798" s="368"/>
      <c r="N798" s="368"/>
      <c r="O798" s="368"/>
      <c r="P798" s="368"/>
      <c r="Q798" s="368"/>
      <c r="R798" s="368"/>
      <c r="S798" s="368"/>
      <c r="T798" s="368"/>
      <c r="U798" s="368"/>
      <c r="V798" s="368"/>
      <c r="W798" s="368"/>
      <c r="X798" s="368"/>
      <c r="Y798" s="368"/>
      <c r="Z798" s="368"/>
    </row>
    <row r="799" spans="1:26" ht="18" customHeight="1" x14ac:dyDescent="0.25">
      <c r="A799" s="368"/>
      <c r="B799" s="368"/>
      <c r="C799" s="368"/>
      <c r="D799" s="368"/>
      <c r="E799" s="368"/>
      <c r="F799" s="368"/>
      <c r="G799" s="368"/>
      <c r="H799" s="368"/>
      <c r="I799" s="368"/>
      <c r="J799" s="368"/>
      <c r="K799" s="368"/>
      <c r="L799" s="368"/>
      <c r="M799" s="368"/>
      <c r="N799" s="368"/>
      <c r="O799" s="368"/>
      <c r="P799" s="368"/>
      <c r="Q799" s="368"/>
      <c r="R799" s="368"/>
      <c r="S799" s="368"/>
      <c r="T799" s="368"/>
      <c r="U799" s="368"/>
      <c r="V799" s="368"/>
      <c r="W799" s="368"/>
      <c r="X799" s="368"/>
      <c r="Y799" s="368"/>
      <c r="Z799" s="368"/>
    </row>
    <row r="800" spans="1:26" ht="18" customHeight="1" x14ac:dyDescent="0.25">
      <c r="A800" s="368"/>
      <c r="B800" s="368"/>
      <c r="C800" s="368"/>
      <c r="D800" s="368"/>
      <c r="E800" s="368"/>
      <c r="F800" s="368"/>
      <c r="G800" s="368"/>
      <c r="H800" s="368"/>
      <c r="I800" s="368"/>
      <c r="J800" s="368"/>
      <c r="K800" s="368"/>
      <c r="L800" s="368"/>
      <c r="M800" s="368"/>
      <c r="N800" s="368"/>
      <c r="O800" s="368"/>
      <c r="P800" s="368"/>
      <c r="Q800" s="368"/>
      <c r="R800" s="368"/>
      <c r="S800" s="368"/>
      <c r="T800" s="368"/>
      <c r="U800" s="368"/>
      <c r="V800" s="368"/>
      <c r="W800" s="368"/>
      <c r="X800" s="368"/>
      <c r="Y800" s="368"/>
      <c r="Z800" s="368"/>
    </row>
    <row r="801" spans="1:26" ht="18" customHeight="1" x14ac:dyDescent="0.25">
      <c r="A801" s="368"/>
      <c r="B801" s="368"/>
      <c r="C801" s="368"/>
      <c r="D801" s="368"/>
      <c r="E801" s="368"/>
      <c r="F801" s="368"/>
      <c r="G801" s="368"/>
      <c r="H801" s="368"/>
      <c r="I801" s="368"/>
      <c r="J801" s="368"/>
      <c r="K801" s="368"/>
      <c r="L801" s="368"/>
      <c r="M801" s="368"/>
      <c r="N801" s="368"/>
      <c r="O801" s="368"/>
      <c r="P801" s="368"/>
      <c r="Q801" s="368"/>
      <c r="R801" s="368"/>
      <c r="S801" s="368"/>
      <c r="T801" s="368"/>
      <c r="U801" s="368"/>
      <c r="V801" s="368"/>
      <c r="W801" s="368"/>
      <c r="X801" s="368"/>
      <c r="Y801" s="368"/>
      <c r="Z801" s="368"/>
    </row>
    <row r="802" spans="1:26" ht="18" customHeight="1" x14ac:dyDescent="0.25">
      <c r="A802" s="368"/>
      <c r="B802" s="368"/>
      <c r="C802" s="368"/>
      <c r="D802" s="368"/>
      <c r="E802" s="368"/>
      <c r="F802" s="368"/>
      <c r="G802" s="368"/>
      <c r="H802" s="368"/>
      <c r="I802" s="368"/>
      <c r="J802" s="368"/>
      <c r="K802" s="368"/>
      <c r="L802" s="368"/>
      <c r="M802" s="368"/>
      <c r="N802" s="368"/>
      <c r="O802" s="368"/>
      <c r="P802" s="368"/>
      <c r="Q802" s="368"/>
      <c r="R802" s="368"/>
      <c r="S802" s="368"/>
      <c r="T802" s="368"/>
      <c r="U802" s="368"/>
      <c r="V802" s="368"/>
      <c r="W802" s="368"/>
      <c r="X802" s="368"/>
      <c r="Y802" s="368"/>
      <c r="Z802" s="368"/>
    </row>
    <row r="803" spans="1:26" ht="18" customHeight="1" x14ac:dyDescent="0.25">
      <c r="A803" s="368"/>
      <c r="B803" s="368"/>
      <c r="C803" s="368"/>
      <c r="D803" s="368"/>
      <c r="E803" s="368"/>
      <c r="F803" s="368"/>
      <c r="G803" s="368"/>
      <c r="H803" s="368"/>
      <c r="I803" s="368"/>
      <c r="J803" s="368"/>
      <c r="K803" s="368"/>
      <c r="L803" s="368"/>
      <c r="M803" s="368"/>
      <c r="N803" s="368"/>
      <c r="O803" s="368"/>
      <c r="P803" s="368"/>
      <c r="Q803" s="368"/>
      <c r="R803" s="368"/>
      <c r="S803" s="368"/>
      <c r="T803" s="368"/>
      <c r="U803" s="368"/>
      <c r="V803" s="368"/>
      <c r="W803" s="368"/>
      <c r="X803" s="368"/>
      <c r="Y803" s="368"/>
      <c r="Z803" s="368"/>
    </row>
    <row r="804" spans="1:26" ht="18" customHeight="1" x14ac:dyDescent="0.25">
      <c r="A804" s="368"/>
      <c r="B804" s="368"/>
      <c r="C804" s="368"/>
      <c r="D804" s="368"/>
      <c r="E804" s="368"/>
      <c r="F804" s="368"/>
      <c r="G804" s="368"/>
      <c r="H804" s="368"/>
      <c r="I804" s="368"/>
      <c r="J804" s="368"/>
      <c r="K804" s="368"/>
      <c r="L804" s="368"/>
      <c r="M804" s="368"/>
      <c r="N804" s="368"/>
      <c r="O804" s="368"/>
      <c r="P804" s="368"/>
      <c r="Q804" s="368"/>
      <c r="R804" s="368"/>
      <c r="S804" s="368"/>
      <c r="T804" s="368"/>
      <c r="U804" s="368"/>
      <c r="V804" s="368"/>
      <c r="W804" s="368"/>
      <c r="X804" s="368"/>
      <c r="Y804" s="368"/>
      <c r="Z804" s="368"/>
    </row>
    <row r="805" spans="1:26" ht="18" customHeight="1" x14ac:dyDescent="0.25">
      <c r="A805" s="368"/>
      <c r="B805" s="368"/>
      <c r="C805" s="368"/>
      <c r="D805" s="368"/>
      <c r="E805" s="368"/>
      <c r="F805" s="368"/>
      <c r="G805" s="368"/>
      <c r="H805" s="368"/>
      <c r="I805" s="368"/>
      <c r="J805" s="368"/>
      <c r="K805" s="368"/>
      <c r="L805" s="368"/>
      <c r="M805" s="368"/>
      <c r="N805" s="368"/>
      <c r="O805" s="368"/>
      <c r="P805" s="368"/>
      <c r="Q805" s="368"/>
      <c r="R805" s="368"/>
      <c r="S805" s="368"/>
      <c r="T805" s="368"/>
      <c r="U805" s="368"/>
      <c r="V805" s="368"/>
      <c r="W805" s="368"/>
      <c r="X805" s="368"/>
      <c r="Y805" s="368"/>
      <c r="Z805" s="368"/>
    </row>
    <row r="806" spans="1:26" ht="18" customHeight="1" x14ac:dyDescent="0.25">
      <c r="A806" s="368"/>
      <c r="B806" s="368"/>
      <c r="C806" s="368"/>
      <c r="D806" s="368"/>
      <c r="E806" s="368"/>
      <c r="F806" s="368"/>
      <c r="G806" s="368"/>
      <c r="H806" s="368"/>
      <c r="I806" s="368"/>
      <c r="J806" s="368"/>
      <c r="K806" s="368"/>
      <c r="L806" s="368"/>
      <c r="M806" s="368"/>
      <c r="N806" s="368"/>
      <c r="O806" s="368"/>
      <c r="P806" s="368"/>
      <c r="Q806" s="368"/>
      <c r="R806" s="368"/>
      <c r="S806" s="368"/>
      <c r="T806" s="368"/>
      <c r="U806" s="368"/>
      <c r="V806" s="368"/>
      <c r="W806" s="368"/>
      <c r="X806" s="368"/>
      <c r="Y806" s="368"/>
      <c r="Z806" s="368"/>
    </row>
    <row r="807" spans="1:26" ht="18" customHeight="1" x14ac:dyDescent="0.25">
      <c r="A807" s="368"/>
      <c r="B807" s="368"/>
      <c r="C807" s="368"/>
      <c r="D807" s="368"/>
      <c r="E807" s="368"/>
      <c r="F807" s="368"/>
      <c r="G807" s="368"/>
      <c r="H807" s="368"/>
      <c r="I807" s="368"/>
      <c r="J807" s="368"/>
      <c r="K807" s="368"/>
      <c r="L807" s="368"/>
      <c r="M807" s="368"/>
      <c r="N807" s="368"/>
      <c r="O807" s="368"/>
      <c r="P807" s="368"/>
      <c r="Q807" s="368"/>
      <c r="R807" s="368"/>
      <c r="S807" s="368"/>
      <c r="T807" s="368"/>
      <c r="U807" s="368"/>
      <c r="V807" s="368"/>
      <c r="W807" s="368"/>
      <c r="X807" s="368"/>
      <c r="Y807" s="368"/>
      <c r="Z807" s="368"/>
    </row>
    <row r="808" spans="1:26" ht="18" customHeight="1" x14ac:dyDescent="0.25">
      <c r="A808" s="368"/>
      <c r="B808" s="368"/>
      <c r="C808" s="368"/>
      <c r="D808" s="368"/>
      <c r="E808" s="368"/>
      <c r="F808" s="368"/>
      <c r="G808" s="368"/>
      <c r="H808" s="368"/>
      <c r="I808" s="368"/>
      <c r="J808" s="368"/>
      <c r="K808" s="368"/>
      <c r="L808" s="368"/>
      <c r="M808" s="368"/>
      <c r="N808" s="368"/>
      <c r="O808" s="368"/>
      <c r="P808" s="368"/>
      <c r="Q808" s="368"/>
      <c r="R808" s="368"/>
      <c r="S808" s="368"/>
      <c r="T808" s="368"/>
      <c r="U808" s="368"/>
      <c r="V808" s="368"/>
      <c r="W808" s="368"/>
      <c r="X808" s="368"/>
      <c r="Y808" s="368"/>
      <c r="Z808" s="368"/>
    </row>
    <row r="809" spans="1:26" ht="18" customHeight="1" x14ac:dyDescent="0.25">
      <c r="A809" s="368"/>
      <c r="B809" s="368"/>
      <c r="C809" s="368"/>
      <c r="D809" s="368"/>
      <c r="E809" s="368"/>
      <c r="F809" s="368"/>
      <c r="G809" s="368"/>
      <c r="H809" s="368"/>
      <c r="I809" s="368"/>
      <c r="J809" s="368"/>
      <c r="K809" s="368"/>
      <c r="L809" s="368"/>
      <c r="M809" s="368"/>
      <c r="N809" s="368"/>
      <c r="O809" s="368"/>
      <c r="P809" s="368"/>
      <c r="Q809" s="368"/>
      <c r="R809" s="368"/>
      <c r="S809" s="368"/>
      <c r="T809" s="368"/>
      <c r="U809" s="368"/>
      <c r="V809" s="368"/>
      <c r="W809" s="368"/>
      <c r="X809" s="368"/>
      <c r="Y809" s="368"/>
      <c r="Z809" s="368"/>
    </row>
    <row r="810" spans="1:26" ht="18" customHeight="1" x14ac:dyDescent="0.25">
      <c r="A810" s="368"/>
      <c r="B810" s="368"/>
      <c r="C810" s="368"/>
      <c r="D810" s="368"/>
      <c r="E810" s="368"/>
      <c r="F810" s="368"/>
      <c r="G810" s="368"/>
      <c r="H810" s="368"/>
      <c r="I810" s="368"/>
      <c r="J810" s="368"/>
      <c r="K810" s="368"/>
      <c r="L810" s="368"/>
      <c r="M810" s="368"/>
      <c r="N810" s="368"/>
      <c r="O810" s="368"/>
      <c r="P810" s="368"/>
      <c r="Q810" s="368"/>
      <c r="R810" s="368"/>
      <c r="S810" s="368"/>
      <c r="T810" s="368"/>
      <c r="U810" s="368"/>
      <c r="V810" s="368"/>
      <c r="W810" s="368"/>
      <c r="X810" s="368"/>
      <c r="Y810" s="368"/>
      <c r="Z810" s="368"/>
    </row>
    <row r="811" spans="1:26" ht="18" customHeight="1" x14ac:dyDescent="0.25">
      <c r="A811" s="368"/>
      <c r="B811" s="368"/>
      <c r="C811" s="368"/>
      <c r="D811" s="368"/>
      <c r="E811" s="368"/>
      <c r="F811" s="368"/>
      <c r="G811" s="368"/>
      <c r="H811" s="368"/>
      <c r="I811" s="368"/>
      <c r="J811" s="368"/>
      <c r="K811" s="368"/>
      <c r="L811" s="368"/>
      <c r="M811" s="368"/>
      <c r="N811" s="368"/>
      <c r="O811" s="368"/>
      <c r="P811" s="368"/>
      <c r="Q811" s="368"/>
      <c r="R811" s="368"/>
      <c r="S811" s="368"/>
      <c r="T811" s="368"/>
      <c r="U811" s="368"/>
      <c r="V811" s="368"/>
      <c r="W811" s="368"/>
      <c r="X811" s="368"/>
      <c r="Y811" s="368"/>
      <c r="Z811" s="368"/>
    </row>
    <row r="812" spans="1:26" ht="18" customHeight="1" x14ac:dyDescent="0.25">
      <c r="A812" s="368"/>
      <c r="B812" s="368"/>
      <c r="C812" s="368"/>
      <c r="D812" s="368"/>
      <c r="E812" s="368"/>
      <c r="F812" s="368"/>
      <c r="G812" s="368"/>
      <c r="H812" s="368"/>
      <c r="I812" s="368"/>
      <c r="J812" s="368"/>
      <c r="K812" s="368"/>
      <c r="L812" s="368"/>
      <c r="M812" s="368"/>
      <c r="N812" s="368"/>
      <c r="O812" s="368"/>
      <c r="P812" s="368"/>
      <c r="Q812" s="368"/>
      <c r="R812" s="368"/>
      <c r="S812" s="368"/>
      <c r="T812" s="368"/>
      <c r="U812" s="368"/>
      <c r="V812" s="368"/>
      <c r="W812" s="368"/>
      <c r="X812" s="368"/>
      <c r="Y812" s="368"/>
      <c r="Z812" s="368"/>
    </row>
    <row r="813" spans="1:26" ht="18" customHeight="1" x14ac:dyDescent="0.25">
      <c r="A813" s="368"/>
      <c r="B813" s="368"/>
      <c r="C813" s="368"/>
      <c r="D813" s="368"/>
      <c r="E813" s="368"/>
      <c r="F813" s="368"/>
      <c r="G813" s="368"/>
      <c r="H813" s="368"/>
      <c r="I813" s="368"/>
      <c r="J813" s="368"/>
      <c r="K813" s="368"/>
      <c r="L813" s="368"/>
      <c r="M813" s="368"/>
      <c r="N813" s="368"/>
      <c r="O813" s="368"/>
      <c r="P813" s="368"/>
      <c r="Q813" s="368"/>
      <c r="R813" s="368"/>
      <c r="S813" s="368"/>
      <c r="T813" s="368"/>
      <c r="U813" s="368"/>
      <c r="V813" s="368"/>
      <c r="W813" s="368"/>
      <c r="X813" s="368"/>
      <c r="Y813" s="368"/>
      <c r="Z813" s="368"/>
    </row>
    <row r="814" spans="1:26" ht="18" customHeight="1" x14ac:dyDescent="0.25">
      <c r="A814" s="368"/>
      <c r="B814" s="368"/>
      <c r="C814" s="368"/>
      <c r="D814" s="368"/>
      <c r="E814" s="368"/>
      <c r="F814" s="368"/>
      <c r="G814" s="368"/>
      <c r="H814" s="368"/>
      <c r="I814" s="368"/>
      <c r="J814" s="368"/>
      <c r="K814" s="368"/>
      <c r="L814" s="368"/>
      <c r="M814" s="368"/>
      <c r="N814" s="368"/>
      <c r="O814" s="368"/>
      <c r="P814" s="368"/>
      <c r="Q814" s="368"/>
      <c r="R814" s="368"/>
      <c r="S814" s="368"/>
      <c r="T814" s="368"/>
      <c r="U814" s="368"/>
      <c r="V814" s="368"/>
      <c r="W814" s="368"/>
      <c r="X814" s="368"/>
      <c r="Y814" s="368"/>
      <c r="Z814" s="368"/>
    </row>
    <row r="815" spans="1:26" ht="18" customHeight="1" x14ac:dyDescent="0.25">
      <c r="A815" s="368"/>
      <c r="B815" s="368"/>
      <c r="C815" s="368"/>
      <c r="D815" s="368"/>
      <c r="E815" s="368"/>
      <c r="F815" s="368"/>
      <c r="G815" s="368"/>
      <c r="H815" s="368"/>
      <c r="I815" s="368"/>
      <c r="J815" s="368"/>
      <c r="K815" s="368"/>
      <c r="L815" s="368"/>
      <c r="M815" s="368"/>
      <c r="N815" s="368"/>
      <c r="O815" s="368"/>
      <c r="P815" s="368"/>
      <c r="Q815" s="368"/>
      <c r="R815" s="368"/>
      <c r="S815" s="368"/>
      <c r="T815" s="368"/>
      <c r="U815" s="368"/>
      <c r="V815" s="368"/>
      <c r="W815" s="368"/>
      <c r="X815" s="368"/>
      <c r="Y815" s="368"/>
      <c r="Z815" s="368"/>
    </row>
    <row r="816" spans="1:26" ht="18" customHeight="1" x14ac:dyDescent="0.25">
      <c r="A816" s="368"/>
      <c r="B816" s="368"/>
      <c r="C816" s="368"/>
      <c r="D816" s="368"/>
      <c r="E816" s="368"/>
      <c r="F816" s="368"/>
      <c r="G816" s="368"/>
      <c r="H816" s="368"/>
      <c r="I816" s="368"/>
      <c r="J816" s="368"/>
      <c r="K816" s="368"/>
      <c r="L816" s="368"/>
      <c r="M816" s="368"/>
      <c r="N816" s="368"/>
      <c r="O816" s="368"/>
      <c r="P816" s="368"/>
      <c r="Q816" s="368"/>
      <c r="R816" s="368"/>
      <c r="S816" s="368"/>
      <c r="T816" s="368"/>
      <c r="U816" s="368"/>
      <c r="V816" s="368"/>
      <c r="W816" s="368"/>
      <c r="X816" s="368"/>
      <c r="Y816" s="368"/>
      <c r="Z816" s="368"/>
    </row>
    <row r="817" spans="1:26" ht="18" customHeight="1" x14ac:dyDescent="0.25">
      <c r="A817" s="368"/>
      <c r="B817" s="368"/>
      <c r="C817" s="368"/>
      <c r="D817" s="368"/>
      <c r="E817" s="368"/>
      <c r="F817" s="368"/>
      <c r="G817" s="368"/>
      <c r="H817" s="368"/>
      <c r="I817" s="368"/>
      <c r="J817" s="368"/>
      <c r="K817" s="368"/>
      <c r="L817" s="368"/>
      <c r="M817" s="368"/>
      <c r="N817" s="368"/>
      <c r="O817" s="368"/>
      <c r="P817" s="368"/>
      <c r="Q817" s="368"/>
      <c r="R817" s="368"/>
      <c r="S817" s="368"/>
      <c r="T817" s="368"/>
      <c r="U817" s="368"/>
      <c r="V817" s="368"/>
      <c r="W817" s="368"/>
      <c r="X817" s="368"/>
      <c r="Y817" s="368"/>
      <c r="Z817" s="368"/>
    </row>
    <row r="818" spans="1:26" ht="18" customHeight="1" x14ac:dyDescent="0.25">
      <c r="A818" s="368"/>
      <c r="B818" s="368"/>
      <c r="C818" s="368"/>
      <c r="D818" s="368"/>
      <c r="E818" s="368"/>
      <c r="F818" s="368"/>
      <c r="G818" s="368"/>
      <c r="H818" s="368"/>
      <c r="I818" s="368"/>
      <c r="J818" s="368"/>
      <c r="K818" s="368"/>
      <c r="L818" s="368"/>
      <c r="M818" s="368"/>
      <c r="N818" s="368"/>
      <c r="O818" s="368"/>
      <c r="P818" s="368"/>
      <c r="Q818" s="368"/>
      <c r="R818" s="368"/>
      <c r="S818" s="368"/>
      <c r="T818" s="368"/>
      <c r="U818" s="368"/>
      <c r="V818" s="368"/>
      <c r="W818" s="368"/>
      <c r="X818" s="368"/>
      <c r="Y818" s="368"/>
      <c r="Z818" s="368"/>
    </row>
    <row r="819" spans="1:26" ht="18" customHeight="1" x14ac:dyDescent="0.25">
      <c r="A819" s="368"/>
      <c r="B819" s="368"/>
      <c r="C819" s="368"/>
      <c r="D819" s="368"/>
      <c r="E819" s="368"/>
      <c r="F819" s="368"/>
      <c r="G819" s="368"/>
      <c r="H819" s="368"/>
      <c r="I819" s="368"/>
      <c r="J819" s="368"/>
      <c r="K819" s="368"/>
      <c r="L819" s="368"/>
      <c r="M819" s="368"/>
      <c r="N819" s="368"/>
      <c r="O819" s="368"/>
      <c r="P819" s="368"/>
      <c r="Q819" s="368"/>
      <c r="R819" s="368"/>
      <c r="S819" s="368"/>
      <c r="T819" s="368"/>
      <c r="U819" s="368"/>
      <c r="V819" s="368"/>
      <c r="W819" s="368"/>
      <c r="X819" s="368"/>
      <c r="Y819" s="368"/>
      <c r="Z819" s="368"/>
    </row>
    <row r="820" spans="1:26" ht="18" customHeight="1" x14ac:dyDescent="0.25">
      <c r="A820" s="368"/>
      <c r="B820" s="368"/>
      <c r="C820" s="368"/>
      <c r="D820" s="368"/>
      <c r="E820" s="368"/>
      <c r="F820" s="368"/>
      <c r="G820" s="368"/>
      <c r="H820" s="368"/>
      <c r="I820" s="368"/>
      <c r="J820" s="368"/>
      <c r="K820" s="368"/>
      <c r="L820" s="368"/>
      <c r="M820" s="368"/>
      <c r="N820" s="368"/>
      <c r="O820" s="368"/>
      <c r="P820" s="368"/>
      <c r="Q820" s="368"/>
      <c r="R820" s="368"/>
      <c r="S820" s="368"/>
      <c r="T820" s="368"/>
      <c r="U820" s="368"/>
      <c r="V820" s="368"/>
      <c r="W820" s="368"/>
      <c r="X820" s="368"/>
      <c r="Y820" s="368"/>
      <c r="Z820" s="368"/>
    </row>
    <row r="821" spans="1:26" ht="18" customHeight="1" x14ac:dyDescent="0.25">
      <c r="A821" s="368"/>
      <c r="B821" s="368"/>
      <c r="C821" s="368"/>
      <c r="D821" s="368"/>
      <c r="E821" s="368"/>
      <c r="F821" s="368"/>
      <c r="G821" s="368"/>
      <c r="H821" s="368"/>
      <c r="I821" s="368"/>
      <c r="J821" s="368"/>
      <c r="K821" s="368"/>
      <c r="L821" s="368"/>
      <c r="M821" s="368"/>
      <c r="N821" s="368"/>
      <c r="O821" s="368"/>
      <c r="P821" s="368"/>
      <c r="Q821" s="368"/>
      <c r="R821" s="368"/>
      <c r="S821" s="368"/>
      <c r="T821" s="368"/>
      <c r="U821" s="368"/>
      <c r="V821" s="368"/>
      <c r="W821" s="368"/>
      <c r="X821" s="368"/>
      <c r="Y821" s="368"/>
      <c r="Z821" s="368"/>
    </row>
    <row r="822" spans="1:26" ht="18" customHeight="1" x14ac:dyDescent="0.25">
      <c r="A822" s="368"/>
      <c r="B822" s="368"/>
      <c r="C822" s="368"/>
      <c r="D822" s="368"/>
      <c r="E822" s="368"/>
      <c r="F822" s="368"/>
      <c r="G822" s="368"/>
      <c r="H822" s="368"/>
      <c r="I822" s="368"/>
      <c r="J822" s="368"/>
      <c r="K822" s="368"/>
      <c r="L822" s="368"/>
      <c r="M822" s="368"/>
      <c r="N822" s="368"/>
      <c r="O822" s="368"/>
      <c r="P822" s="368"/>
      <c r="Q822" s="368"/>
      <c r="R822" s="368"/>
      <c r="S822" s="368"/>
      <c r="T822" s="368"/>
      <c r="U822" s="368"/>
      <c r="V822" s="368"/>
      <c r="W822" s="368"/>
      <c r="X822" s="368"/>
      <c r="Y822" s="368"/>
      <c r="Z822" s="368"/>
    </row>
    <row r="823" spans="1:26" ht="18" customHeight="1" x14ac:dyDescent="0.25">
      <c r="A823" s="368"/>
      <c r="B823" s="368"/>
      <c r="C823" s="368"/>
      <c r="D823" s="368"/>
      <c r="E823" s="368"/>
      <c r="F823" s="368"/>
      <c r="G823" s="368"/>
      <c r="H823" s="368"/>
      <c r="I823" s="368"/>
      <c r="J823" s="368"/>
      <c r="K823" s="368"/>
      <c r="L823" s="368"/>
      <c r="M823" s="368"/>
      <c r="N823" s="368"/>
      <c r="O823" s="368"/>
      <c r="P823" s="368"/>
      <c r="Q823" s="368"/>
      <c r="R823" s="368"/>
      <c r="S823" s="368"/>
      <c r="T823" s="368"/>
      <c r="U823" s="368"/>
      <c r="V823" s="368"/>
      <c r="W823" s="368"/>
      <c r="X823" s="368"/>
      <c r="Y823" s="368"/>
      <c r="Z823" s="368"/>
    </row>
    <row r="824" spans="1:26" ht="18" customHeight="1" x14ac:dyDescent="0.25">
      <c r="A824" s="368"/>
      <c r="B824" s="368"/>
      <c r="C824" s="368"/>
      <c r="D824" s="368"/>
      <c r="E824" s="368"/>
      <c r="F824" s="368"/>
      <c r="G824" s="368"/>
      <c r="H824" s="368"/>
      <c r="I824" s="368"/>
      <c r="J824" s="368"/>
      <c r="K824" s="368"/>
      <c r="L824" s="368"/>
      <c r="M824" s="368"/>
      <c r="N824" s="368"/>
      <c r="O824" s="368"/>
      <c r="P824" s="368"/>
      <c r="Q824" s="368"/>
      <c r="R824" s="368"/>
      <c r="S824" s="368"/>
      <c r="T824" s="368"/>
      <c r="U824" s="368"/>
      <c r="V824" s="368"/>
      <c r="W824" s="368"/>
      <c r="X824" s="368"/>
      <c r="Y824" s="368"/>
      <c r="Z824" s="368"/>
    </row>
    <row r="825" spans="1:26" ht="18" customHeight="1" x14ac:dyDescent="0.25">
      <c r="A825" s="368"/>
      <c r="B825" s="368"/>
      <c r="C825" s="368"/>
      <c r="D825" s="368"/>
      <c r="E825" s="368"/>
      <c r="F825" s="368"/>
      <c r="G825" s="368"/>
      <c r="H825" s="368"/>
      <c r="I825" s="368"/>
      <c r="J825" s="368"/>
      <c r="K825" s="368"/>
      <c r="L825" s="368"/>
      <c r="M825" s="368"/>
      <c r="N825" s="368"/>
      <c r="O825" s="368"/>
      <c r="P825" s="368"/>
      <c r="Q825" s="368"/>
      <c r="R825" s="368"/>
      <c r="S825" s="368"/>
      <c r="T825" s="368"/>
      <c r="U825" s="368"/>
      <c r="V825" s="368"/>
      <c r="W825" s="368"/>
      <c r="X825" s="368"/>
      <c r="Y825" s="368"/>
      <c r="Z825" s="368"/>
    </row>
    <row r="826" spans="1:26" ht="18" customHeight="1" x14ac:dyDescent="0.25">
      <c r="A826" s="368"/>
      <c r="B826" s="368"/>
      <c r="C826" s="368"/>
      <c r="D826" s="368"/>
      <c r="E826" s="368"/>
      <c r="F826" s="368"/>
      <c r="G826" s="368"/>
      <c r="H826" s="368"/>
      <c r="I826" s="368"/>
      <c r="J826" s="368"/>
      <c r="K826" s="368"/>
      <c r="L826" s="368"/>
      <c r="M826" s="368"/>
      <c r="N826" s="368"/>
      <c r="O826" s="368"/>
      <c r="P826" s="368"/>
      <c r="Q826" s="368"/>
      <c r="R826" s="368"/>
      <c r="S826" s="368"/>
      <c r="T826" s="368"/>
      <c r="U826" s="368"/>
      <c r="V826" s="368"/>
      <c r="W826" s="368"/>
      <c r="X826" s="368"/>
      <c r="Y826" s="368"/>
      <c r="Z826" s="368"/>
    </row>
    <row r="827" spans="1:26" ht="18" customHeight="1" x14ac:dyDescent="0.25">
      <c r="A827" s="368"/>
      <c r="B827" s="368"/>
      <c r="C827" s="368"/>
      <c r="D827" s="368"/>
      <c r="E827" s="368"/>
      <c r="F827" s="368"/>
      <c r="G827" s="368"/>
      <c r="H827" s="368"/>
      <c r="I827" s="368"/>
      <c r="J827" s="368"/>
      <c r="K827" s="368"/>
      <c r="L827" s="368"/>
      <c r="M827" s="368"/>
      <c r="N827" s="368"/>
      <c r="O827" s="368"/>
      <c r="P827" s="368"/>
      <c r="Q827" s="368"/>
      <c r="R827" s="368"/>
      <c r="S827" s="368"/>
      <c r="T827" s="368"/>
      <c r="U827" s="368"/>
      <c r="V827" s="368"/>
      <c r="W827" s="368"/>
      <c r="X827" s="368"/>
      <c r="Y827" s="368"/>
      <c r="Z827" s="368"/>
    </row>
    <row r="828" spans="1:26" ht="18" customHeight="1" x14ac:dyDescent="0.25">
      <c r="A828" s="368"/>
      <c r="B828" s="368"/>
      <c r="C828" s="368"/>
      <c r="D828" s="368"/>
      <c r="E828" s="368"/>
      <c r="F828" s="368"/>
      <c r="G828" s="368"/>
      <c r="H828" s="368"/>
      <c r="I828" s="368"/>
      <c r="J828" s="368"/>
      <c r="K828" s="368"/>
      <c r="L828" s="368"/>
      <c r="M828" s="368"/>
      <c r="N828" s="368"/>
      <c r="O828" s="368"/>
      <c r="P828" s="368"/>
      <c r="Q828" s="368"/>
      <c r="R828" s="368"/>
      <c r="S828" s="368"/>
      <c r="T828" s="368"/>
      <c r="U828" s="368"/>
      <c r="V828" s="368"/>
      <c r="W828" s="368"/>
      <c r="X828" s="368"/>
      <c r="Y828" s="368"/>
      <c r="Z828" s="368"/>
    </row>
    <row r="829" spans="1:26" ht="18" customHeight="1" x14ac:dyDescent="0.25">
      <c r="A829" s="368"/>
      <c r="B829" s="368"/>
      <c r="C829" s="368"/>
      <c r="D829" s="368"/>
      <c r="E829" s="368"/>
      <c r="F829" s="368"/>
      <c r="G829" s="368"/>
      <c r="H829" s="368"/>
      <c r="I829" s="368"/>
      <c r="J829" s="368"/>
      <c r="K829" s="368"/>
      <c r="L829" s="368"/>
      <c r="M829" s="368"/>
      <c r="N829" s="368"/>
      <c r="O829" s="368"/>
      <c r="P829" s="368"/>
      <c r="Q829" s="368"/>
      <c r="R829" s="368"/>
      <c r="S829" s="368"/>
      <c r="T829" s="368"/>
      <c r="U829" s="368"/>
      <c r="V829" s="368"/>
      <c r="W829" s="368"/>
      <c r="X829" s="368"/>
      <c r="Y829" s="368"/>
      <c r="Z829" s="368"/>
    </row>
    <row r="830" spans="1:26" ht="18" customHeight="1" x14ac:dyDescent="0.25">
      <c r="A830" s="368"/>
      <c r="B830" s="368"/>
      <c r="C830" s="368"/>
      <c r="D830" s="368"/>
      <c r="E830" s="368"/>
      <c r="F830" s="368"/>
      <c r="G830" s="368"/>
      <c r="H830" s="368"/>
      <c r="I830" s="368"/>
      <c r="J830" s="368"/>
      <c r="K830" s="368"/>
      <c r="L830" s="368"/>
      <c r="M830" s="368"/>
      <c r="N830" s="368"/>
      <c r="O830" s="368"/>
      <c r="P830" s="368"/>
      <c r="Q830" s="368"/>
      <c r="R830" s="368"/>
      <c r="S830" s="368"/>
      <c r="T830" s="368"/>
      <c r="U830" s="368"/>
      <c r="V830" s="368"/>
      <c r="W830" s="368"/>
      <c r="X830" s="368"/>
      <c r="Y830" s="368"/>
      <c r="Z830" s="368"/>
    </row>
    <row r="831" spans="1:26" ht="18" customHeight="1" x14ac:dyDescent="0.25">
      <c r="A831" s="368"/>
      <c r="B831" s="368"/>
      <c r="C831" s="368"/>
      <c r="D831" s="368"/>
      <c r="E831" s="368"/>
      <c r="F831" s="368"/>
      <c r="G831" s="368"/>
      <c r="H831" s="368"/>
      <c r="I831" s="368"/>
      <c r="J831" s="368"/>
      <c r="K831" s="368"/>
      <c r="L831" s="368"/>
      <c r="M831" s="368"/>
      <c r="N831" s="368"/>
      <c r="O831" s="368"/>
      <c r="P831" s="368"/>
      <c r="Q831" s="368"/>
      <c r="R831" s="368"/>
      <c r="S831" s="368"/>
      <c r="T831" s="368"/>
      <c r="U831" s="368"/>
      <c r="V831" s="368"/>
      <c r="W831" s="368"/>
      <c r="X831" s="368"/>
      <c r="Y831" s="368"/>
      <c r="Z831" s="368"/>
    </row>
    <row r="832" spans="1:26" ht="18" customHeight="1" x14ac:dyDescent="0.25">
      <c r="A832" s="368"/>
      <c r="B832" s="368"/>
      <c r="C832" s="368"/>
      <c r="D832" s="368"/>
      <c r="E832" s="368"/>
      <c r="F832" s="368"/>
      <c r="G832" s="368"/>
      <c r="H832" s="368"/>
      <c r="I832" s="368"/>
      <c r="J832" s="368"/>
      <c r="K832" s="368"/>
      <c r="L832" s="368"/>
      <c r="M832" s="368"/>
      <c r="N832" s="368"/>
      <c r="O832" s="368"/>
      <c r="P832" s="368"/>
      <c r="Q832" s="368"/>
      <c r="R832" s="368"/>
      <c r="S832" s="368"/>
      <c r="T832" s="368"/>
      <c r="U832" s="368"/>
      <c r="V832" s="368"/>
      <c r="W832" s="368"/>
      <c r="X832" s="368"/>
      <c r="Y832" s="368"/>
      <c r="Z832" s="368"/>
    </row>
    <row r="833" spans="1:26" ht="18" customHeight="1" x14ac:dyDescent="0.25">
      <c r="A833" s="368"/>
      <c r="B833" s="368"/>
      <c r="C833" s="368"/>
      <c r="D833" s="368"/>
      <c r="E833" s="368"/>
      <c r="F833" s="368"/>
      <c r="G833" s="368"/>
      <c r="H833" s="368"/>
      <c r="I833" s="368"/>
      <c r="J833" s="368"/>
      <c r="K833" s="368"/>
      <c r="L833" s="368"/>
      <c r="M833" s="368"/>
      <c r="N833" s="368"/>
      <c r="O833" s="368"/>
      <c r="P833" s="368"/>
      <c r="Q833" s="368"/>
      <c r="R833" s="368"/>
      <c r="S833" s="368"/>
      <c r="T833" s="368"/>
      <c r="U833" s="368"/>
      <c r="V833" s="368"/>
      <c r="W833" s="368"/>
      <c r="X833" s="368"/>
      <c r="Y833" s="368"/>
      <c r="Z833" s="368"/>
    </row>
    <row r="834" spans="1:26" ht="18" customHeight="1" x14ac:dyDescent="0.25">
      <c r="A834" s="368"/>
      <c r="B834" s="368"/>
      <c r="C834" s="368"/>
      <c r="D834" s="368"/>
      <c r="E834" s="368"/>
      <c r="F834" s="368"/>
      <c r="G834" s="368"/>
      <c r="H834" s="368"/>
      <c r="I834" s="368"/>
      <c r="J834" s="368"/>
      <c r="K834" s="368"/>
      <c r="L834" s="368"/>
      <c r="M834" s="368"/>
      <c r="N834" s="368"/>
      <c r="O834" s="368"/>
      <c r="P834" s="368"/>
      <c r="Q834" s="368"/>
      <c r="R834" s="368"/>
      <c r="S834" s="368"/>
      <c r="T834" s="368"/>
      <c r="U834" s="368"/>
      <c r="V834" s="368"/>
      <c r="W834" s="368"/>
      <c r="X834" s="368"/>
      <c r="Y834" s="368"/>
      <c r="Z834" s="368"/>
    </row>
    <row r="835" spans="1:26" ht="18" customHeight="1" x14ac:dyDescent="0.25">
      <c r="A835" s="368"/>
      <c r="B835" s="368"/>
      <c r="C835" s="368"/>
      <c r="D835" s="368"/>
      <c r="E835" s="368"/>
      <c r="F835" s="368"/>
      <c r="G835" s="368"/>
      <c r="H835" s="368"/>
      <c r="I835" s="368"/>
      <c r="J835" s="368"/>
      <c r="K835" s="368"/>
      <c r="L835" s="368"/>
      <c r="M835" s="368"/>
      <c r="N835" s="368"/>
      <c r="O835" s="368"/>
      <c r="P835" s="368"/>
      <c r="Q835" s="368"/>
      <c r="R835" s="368"/>
      <c r="S835" s="368"/>
      <c r="T835" s="368"/>
      <c r="U835" s="368"/>
      <c r="V835" s="368"/>
      <c r="W835" s="368"/>
      <c r="X835" s="368"/>
      <c r="Y835" s="368"/>
      <c r="Z835" s="368"/>
    </row>
    <row r="836" spans="1:26" ht="18" customHeight="1" x14ac:dyDescent="0.25">
      <c r="A836" s="368"/>
      <c r="B836" s="368"/>
      <c r="C836" s="368"/>
      <c r="D836" s="368"/>
      <c r="E836" s="368"/>
      <c r="F836" s="368"/>
      <c r="G836" s="368"/>
      <c r="H836" s="368"/>
      <c r="I836" s="368"/>
      <c r="J836" s="368"/>
      <c r="K836" s="368"/>
      <c r="L836" s="368"/>
      <c r="M836" s="368"/>
      <c r="N836" s="368"/>
      <c r="O836" s="368"/>
      <c r="P836" s="368"/>
      <c r="Q836" s="368"/>
      <c r="R836" s="368"/>
      <c r="S836" s="368"/>
      <c r="T836" s="368"/>
      <c r="U836" s="368"/>
      <c r="V836" s="368"/>
      <c r="W836" s="368"/>
      <c r="X836" s="368"/>
      <c r="Y836" s="368"/>
      <c r="Z836" s="368"/>
    </row>
    <row r="837" spans="1:26" ht="18" customHeight="1" x14ac:dyDescent="0.25">
      <c r="A837" s="368"/>
      <c r="B837" s="368"/>
      <c r="C837" s="368"/>
      <c r="D837" s="368"/>
      <c r="E837" s="368"/>
      <c r="F837" s="368"/>
      <c r="G837" s="368"/>
      <c r="H837" s="368"/>
      <c r="I837" s="368"/>
      <c r="J837" s="368"/>
      <c r="K837" s="368"/>
      <c r="L837" s="368"/>
      <c r="M837" s="368"/>
      <c r="N837" s="368"/>
      <c r="O837" s="368"/>
      <c r="P837" s="368"/>
      <c r="Q837" s="368"/>
      <c r="R837" s="368"/>
      <c r="S837" s="368"/>
      <c r="T837" s="368"/>
      <c r="U837" s="368"/>
      <c r="V837" s="368"/>
      <c r="W837" s="368"/>
      <c r="X837" s="368"/>
      <c r="Y837" s="368"/>
      <c r="Z837" s="368"/>
    </row>
    <row r="838" spans="1:26" ht="18" customHeight="1" x14ac:dyDescent="0.25">
      <c r="A838" s="368"/>
      <c r="B838" s="368"/>
      <c r="C838" s="368"/>
      <c r="D838" s="368"/>
      <c r="E838" s="368"/>
      <c r="F838" s="368"/>
      <c r="G838" s="368"/>
      <c r="H838" s="368"/>
      <c r="I838" s="368"/>
      <c r="J838" s="368"/>
      <c r="K838" s="368"/>
      <c r="L838" s="368"/>
      <c r="M838" s="368"/>
      <c r="N838" s="368"/>
      <c r="O838" s="368"/>
      <c r="P838" s="368"/>
      <c r="Q838" s="368"/>
      <c r="R838" s="368"/>
      <c r="S838" s="368"/>
      <c r="T838" s="368"/>
      <c r="U838" s="368"/>
      <c r="V838" s="368"/>
      <c r="W838" s="368"/>
      <c r="X838" s="368"/>
      <c r="Y838" s="368"/>
      <c r="Z838" s="368"/>
    </row>
    <row r="839" spans="1:26" ht="18" customHeight="1" x14ac:dyDescent="0.25">
      <c r="A839" s="368"/>
      <c r="B839" s="368"/>
      <c r="C839" s="368"/>
      <c r="D839" s="368"/>
      <c r="E839" s="368"/>
      <c r="F839" s="368"/>
      <c r="G839" s="368"/>
      <c r="H839" s="368"/>
      <c r="I839" s="368"/>
      <c r="J839" s="368"/>
      <c r="K839" s="368"/>
      <c r="L839" s="368"/>
      <c r="M839" s="368"/>
      <c r="N839" s="368"/>
      <c r="O839" s="368"/>
      <c r="P839" s="368"/>
      <c r="Q839" s="368"/>
      <c r="R839" s="368"/>
      <c r="S839" s="368"/>
      <c r="T839" s="368"/>
      <c r="U839" s="368"/>
      <c r="V839" s="368"/>
      <c r="W839" s="368"/>
      <c r="X839" s="368"/>
      <c r="Y839" s="368"/>
      <c r="Z839" s="368"/>
    </row>
    <row r="840" spans="1:26" ht="18" customHeight="1" x14ac:dyDescent="0.25">
      <c r="A840" s="368"/>
      <c r="B840" s="368"/>
      <c r="C840" s="368"/>
      <c r="D840" s="368"/>
      <c r="E840" s="368"/>
      <c r="F840" s="368"/>
      <c r="G840" s="368"/>
      <c r="H840" s="368"/>
      <c r="I840" s="368"/>
      <c r="J840" s="368"/>
      <c r="K840" s="368"/>
      <c r="L840" s="368"/>
      <c r="M840" s="368"/>
      <c r="N840" s="368"/>
      <c r="O840" s="368"/>
      <c r="P840" s="368"/>
      <c r="Q840" s="368"/>
      <c r="R840" s="368"/>
      <c r="S840" s="368"/>
      <c r="T840" s="368"/>
      <c r="U840" s="368"/>
      <c r="V840" s="368"/>
      <c r="W840" s="368"/>
      <c r="X840" s="368"/>
      <c r="Y840" s="368"/>
      <c r="Z840" s="368"/>
    </row>
    <row r="841" spans="1:26" ht="18" customHeight="1" x14ac:dyDescent="0.25">
      <c r="A841" s="368"/>
      <c r="B841" s="368"/>
      <c r="C841" s="368"/>
      <c r="D841" s="368"/>
      <c r="E841" s="368"/>
      <c r="F841" s="368"/>
      <c r="G841" s="368"/>
      <c r="H841" s="368"/>
      <c r="I841" s="368"/>
      <c r="J841" s="368"/>
      <c r="K841" s="368"/>
      <c r="L841" s="368"/>
      <c r="M841" s="368"/>
      <c r="N841" s="368"/>
      <c r="O841" s="368"/>
      <c r="P841" s="368"/>
      <c r="Q841" s="368"/>
      <c r="R841" s="368"/>
      <c r="S841" s="368"/>
      <c r="T841" s="368"/>
      <c r="U841" s="368"/>
      <c r="V841" s="368"/>
      <c r="W841" s="368"/>
      <c r="X841" s="368"/>
      <c r="Y841" s="368"/>
      <c r="Z841" s="368"/>
    </row>
    <row r="842" spans="1:26" ht="18" customHeight="1" x14ac:dyDescent="0.25">
      <c r="A842" s="368"/>
      <c r="B842" s="368"/>
      <c r="C842" s="368"/>
      <c r="D842" s="368"/>
      <c r="E842" s="368"/>
      <c r="F842" s="368"/>
      <c r="G842" s="368"/>
      <c r="H842" s="368"/>
      <c r="I842" s="368"/>
      <c r="J842" s="368"/>
      <c r="K842" s="368"/>
      <c r="L842" s="368"/>
      <c r="M842" s="368"/>
      <c r="N842" s="368"/>
      <c r="O842" s="368"/>
      <c r="P842" s="368"/>
      <c r="Q842" s="368"/>
      <c r="R842" s="368"/>
      <c r="S842" s="368"/>
      <c r="T842" s="368"/>
      <c r="U842" s="368"/>
      <c r="V842" s="368"/>
      <c r="W842" s="368"/>
      <c r="X842" s="368"/>
      <c r="Y842" s="368"/>
      <c r="Z842" s="368"/>
    </row>
    <row r="843" spans="1:26" ht="18" customHeight="1" x14ac:dyDescent="0.25">
      <c r="A843" s="368"/>
      <c r="B843" s="368"/>
      <c r="C843" s="368"/>
      <c r="D843" s="368"/>
      <c r="E843" s="368"/>
      <c r="F843" s="368"/>
      <c r="G843" s="368"/>
      <c r="H843" s="368"/>
      <c r="I843" s="368"/>
      <c r="J843" s="368"/>
      <c r="K843" s="368"/>
      <c r="L843" s="368"/>
      <c r="M843" s="368"/>
      <c r="N843" s="368"/>
      <c r="O843" s="368"/>
      <c r="P843" s="368"/>
      <c r="Q843" s="368"/>
      <c r="R843" s="368"/>
      <c r="S843" s="368"/>
      <c r="T843" s="368"/>
      <c r="U843" s="368"/>
      <c r="V843" s="368"/>
      <c r="W843" s="368"/>
      <c r="X843" s="368"/>
      <c r="Y843" s="368"/>
      <c r="Z843" s="368"/>
    </row>
    <row r="844" spans="1:26" ht="18" customHeight="1" x14ac:dyDescent="0.25">
      <c r="A844" s="368"/>
      <c r="B844" s="368"/>
      <c r="C844" s="368"/>
      <c r="D844" s="368"/>
      <c r="E844" s="368"/>
      <c r="F844" s="368"/>
      <c r="G844" s="368"/>
      <c r="H844" s="368"/>
      <c r="I844" s="368"/>
      <c r="J844" s="368"/>
      <c r="K844" s="368"/>
      <c r="L844" s="368"/>
      <c r="M844" s="368"/>
      <c r="N844" s="368"/>
      <c r="O844" s="368"/>
      <c r="P844" s="368"/>
      <c r="Q844" s="368"/>
      <c r="R844" s="368"/>
      <c r="S844" s="368"/>
      <c r="T844" s="368"/>
      <c r="U844" s="368"/>
      <c r="V844" s="368"/>
      <c r="W844" s="368"/>
      <c r="X844" s="368"/>
      <c r="Y844" s="368"/>
      <c r="Z844" s="368"/>
    </row>
    <row r="845" spans="1:26" ht="18" customHeight="1" x14ac:dyDescent="0.25">
      <c r="A845" s="368"/>
      <c r="B845" s="368"/>
      <c r="C845" s="368"/>
      <c r="D845" s="368"/>
      <c r="E845" s="368"/>
      <c r="F845" s="368"/>
      <c r="G845" s="368"/>
      <c r="H845" s="368"/>
      <c r="I845" s="368"/>
      <c r="J845" s="368"/>
      <c r="K845" s="368"/>
      <c r="L845" s="368"/>
      <c r="M845" s="368"/>
      <c r="N845" s="368"/>
      <c r="O845" s="368"/>
      <c r="P845" s="368"/>
      <c r="Q845" s="368"/>
      <c r="R845" s="368"/>
      <c r="S845" s="368"/>
      <c r="T845" s="368"/>
      <c r="U845" s="368"/>
      <c r="V845" s="368"/>
      <c r="W845" s="368"/>
      <c r="X845" s="368"/>
      <c r="Y845" s="368"/>
      <c r="Z845" s="368"/>
    </row>
    <row r="846" spans="1:26" ht="18" customHeight="1" x14ac:dyDescent="0.25">
      <c r="A846" s="368"/>
      <c r="B846" s="368"/>
      <c r="C846" s="368"/>
      <c r="D846" s="368"/>
      <c r="E846" s="368"/>
      <c r="F846" s="368"/>
      <c r="G846" s="368"/>
      <c r="H846" s="368"/>
      <c r="I846" s="368"/>
      <c r="J846" s="368"/>
      <c r="K846" s="368"/>
      <c r="L846" s="368"/>
      <c r="M846" s="368"/>
      <c r="N846" s="368"/>
      <c r="O846" s="368"/>
      <c r="P846" s="368"/>
      <c r="Q846" s="368"/>
      <c r="R846" s="368"/>
      <c r="S846" s="368"/>
      <c r="T846" s="368"/>
      <c r="U846" s="368"/>
      <c r="V846" s="368"/>
      <c r="W846" s="368"/>
      <c r="X846" s="368"/>
      <c r="Y846" s="368"/>
      <c r="Z846" s="368"/>
    </row>
    <row r="847" spans="1:26" ht="18" customHeight="1" x14ac:dyDescent="0.25">
      <c r="A847" s="368"/>
      <c r="B847" s="368"/>
      <c r="C847" s="368"/>
      <c r="D847" s="368"/>
      <c r="E847" s="368"/>
      <c r="F847" s="368"/>
      <c r="G847" s="368"/>
      <c r="H847" s="368"/>
      <c r="I847" s="368"/>
      <c r="J847" s="368"/>
      <c r="K847" s="368"/>
      <c r="L847" s="368"/>
      <c r="M847" s="368"/>
      <c r="N847" s="368"/>
      <c r="O847" s="368"/>
      <c r="P847" s="368"/>
      <c r="Q847" s="368"/>
      <c r="R847" s="368"/>
      <c r="S847" s="368"/>
      <c r="T847" s="368"/>
      <c r="U847" s="368"/>
      <c r="V847" s="368"/>
      <c r="W847" s="368"/>
      <c r="X847" s="368"/>
      <c r="Y847" s="368"/>
      <c r="Z847" s="368"/>
    </row>
    <row r="848" spans="1:26" ht="18" customHeight="1" x14ac:dyDescent="0.25">
      <c r="A848" s="368"/>
      <c r="B848" s="368"/>
      <c r="C848" s="368"/>
      <c r="D848" s="368"/>
      <c r="E848" s="368"/>
      <c r="F848" s="368"/>
      <c r="G848" s="368"/>
      <c r="H848" s="368"/>
      <c r="I848" s="368"/>
      <c r="J848" s="368"/>
      <c r="K848" s="368"/>
      <c r="L848" s="368"/>
      <c r="M848" s="368"/>
      <c r="N848" s="368"/>
      <c r="O848" s="368"/>
      <c r="P848" s="368"/>
      <c r="Q848" s="368"/>
      <c r="R848" s="368"/>
      <c r="S848" s="368"/>
      <c r="T848" s="368"/>
      <c r="U848" s="368"/>
      <c r="V848" s="368"/>
      <c r="W848" s="368"/>
      <c r="X848" s="368"/>
      <c r="Y848" s="368"/>
      <c r="Z848" s="368"/>
    </row>
    <row r="849" spans="1:26" ht="18" customHeight="1" x14ac:dyDescent="0.25">
      <c r="A849" s="368"/>
      <c r="B849" s="368"/>
      <c r="C849" s="368"/>
      <c r="D849" s="368"/>
      <c r="E849" s="368"/>
      <c r="F849" s="368"/>
      <c r="G849" s="368"/>
      <c r="H849" s="368"/>
      <c r="I849" s="368"/>
      <c r="J849" s="368"/>
      <c r="K849" s="368"/>
      <c r="L849" s="368"/>
      <c r="M849" s="368"/>
      <c r="N849" s="368"/>
      <c r="O849" s="368"/>
      <c r="P849" s="368"/>
      <c r="Q849" s="368"/>
      <c r="R849" s="368"/>
      <c r="S849" s="368"/>
      <c r="T849" s="368"/>
      <c r="U849" s="368"/>
      <c r="V849" s="368"/>
      <c r="W849" s="368"/>
      <c r="X849" s="368"/>
      <c r="Y849" s="368"/>
      <c r="Z849" s="368"/>
    </row>
    <row r="850" spans="1:26" ht="18" customHeight="1" x14ac:dyDescent="0.25">
      <c r="A850" s="368"/>
      <c r="B850" s="368"/>
      <c r="C850" s="368"/>
      <c r="D850" s="368"/>
      <c r="E850" s="368"/>
      <c r="F850" s="368"/>
      <c r="G850" s="368"/>
      <c r="H850" s="368"/>
      <c r="I850" s="368"/>
      <c r="J850" s="368"/>
      <c r="K850" s="368"/>
      <c r="L850" s="368"/>
      <c r="M850" s="368"/>
      <c r="N850" s="368"/>
      <c r="O850" s="368"/>
      <c r="P850" s="368"/>
      <c r="Q850" s="368"/>
      <c r="R850" s="368"/>
      <c r="S850" s="368"/>
      <c r="T850" s="368"/>
      <c r="U850" s="368"/>
      <c r="V850" s="368"/>
      <c r="W850" s="368"/>
      <c r="X850" s="368"/>
      <c r="Y850" s="368"/>
      <c r="Z850" s="368"/>
    </row>
    <row r="851" spans="1:26" ht="18" customHeight="1" x14ac:dyDescent="0.25">
      <c r="A851" s="368"/>
      <c r="B851" s="368"/>
      <c r="C851" s="368"/>
      <c r="D851" s="368"/>
      <c r="E851" s="368"/>
      <c r="F851" s="368"/>
      <c r="G851" s="368"/>
      <c r="H851" s="368"/>
      <c r="I851" s="368"/>
      <c r="J851" s="368"/>
      <c r="K851" s="368"/>
      <c r="L851" s="368"/>
      <c r="M851" s="368"/>
      <c r="N851" s="368"/>
      <c r="O851" s="368"/>
      <c r="P851" s="368"/>
      <c r="Q851" s="368"/>
      <c r="R851" s="368"/>
      <c r="S851" s="368"/>
      <c r="T851" s="368"/>
      <c r="U851" s="368"/>
      <c r="V851" s="368"/>
      <c r="W851" s="368"/>
      <c r="X851" s="368"/>
      <c r="Y851" s="368"/>
      <c r="Z851" s="368"/>
    </row>
    <row r="852" spans="1:26" ht="18" customHeight="1" x14ac:dyDescent="0.25">
      <c r="A852" s="368"/>
      <c r="B852" s="368"/>
      <c r="C852" s="368"/>
      <c r="D852" s="368"/>
      <c r="E852" s="368"/>
      <c r="F852" s="368"/>
      <c r="G852" s="368"/>
      <c r="H852" s="368"/>
      <c r="I852" s="368"/>
      <c r="J852" s="368"/>
      <c r="K852" s="368"/>
      <c r="L852" s="368"/>
      <c r="M852" s="368"/>
      <c r="N852" s="368"/>
      <c r="O852" s="368"/>
      <c r="P852" s="368"/>
      <c r="Q852" s="368"/>
      <c r="R852" s="368"/>
      <c r="S852" s="368"/>
      <c r="T852" s="368"/>
      <c r="U852" s="368"/>
      <c r="V852" s="368"/>
      <c r="W852" s="368"/>
      <c r="X852" s="368"/>
      <c r="Y852" s="368"/>
      <c r="Z852" s="368"/>
    </row>
    <row r="853" spans="1:26" ht="18" customHeight="1" x14ac:dyDescent="0.25">
      <c r="A853" s="368"/>
      <c r="B853" s="368"/>
      <c r="C853" s="368"/>
      <c r="D853" s="368"/>
      <c r="E853" s="368"/>
      <c r="F853" s="368"/>
      <c r="G853" s="368"/>
      <c r="H853" s="368"/>
      <c r="I853" s="368"/>
      <c r="J853" s="368"/>
      <c r="K853" s="368"/>
      <c r="L853" s="368"/>
      <c r="M853" s="368"/>
      <c r="N853" s="368"/>
      <c r="O853" s="368"/>
      <c r="P853" s="368"/>
      <c r="Q853" s="368"/>
      <c r="R853" s="368"/>
      <c r="S853" s="368"/>
      <c r="T853" s="368"/>
      <c r="U853" s="368"/>
      <c r="V853" s="368"/>
      <c r="W853" s="368"/>
      <c r="X853" s="368"/>
      <c r="Y853" s="368"/>
      <c r="Z853" s="368"/>
    </row>
    <row r="854" spans="1:26" ht="18" customHeight="1" x14ac:dyDescent="0.25">
      <c r="A854" s="368"/>
      <c r="B854" s="368"/>
      <c r="C854" s="368"/>
      <c r="D854" s="368"/>
      <c r="E854" s="368"/>
      <c r="F854" s="368"/>
      <c r="G854" s="368"/>
      <c r="H854" s="368"/>
      <c r="I854" s="368"/>
      <c r="J854" s="368"/>
      <c r="K854" s="368"/>
      <c r="L854" s="368"/>
      <c r="M854" s="368"/>
      <c r="N854" s="368"/>
      <c r="O854" s="368"/>
      <c r="P854" s="368"/>
      <c r="Q854" s="368"/>
      <c r="R854" s="368"/>
      <c r="S854" s="368"/>
      <c r="T854" s="368"/>
      <c r="U854" s="368"/>
      <c r="V854" s="368"/>
      <c r="W854" s="368"/>
      <c r="X854" s="368"/>
      <c r="Y854" s="368"/>
      <c r="Z854" s="368"/>
    </row>
    <row r="855" spans="1:26" ht="18" customHeight="1" x14ac:dyDescent="0.25">
      <c r="A855" s="368"/>
      <c r="B855" s="368"/>
      <c r="C855" s="368"/>
      <c r="D855" s="368"/>
      <c r="E855" s="368"/>
      <c r="F855" s="368"/>
      <c r="G855" s="368"/>
      <c r="H855" s="368"/>
      <c r="I855" s="368"/>
      <c r="J855" s="368"/>
      <c r="K855" s="368"/>
      <c r="L855" s="368"/>
      <c r="M855" s="368"/>
      <c r="N855" s="368"/>
      <c r="O855" s="368"/>
      <c r="P855" s="368"/>
      <c r="Q855" s="368"/>
      <c r="R855" s="368"/>
      <c r="S855" s="368"/>
      <c r="T855" s="368"/>
      <c r="U855" s="368"/>
      <c r="V855" s="368"/>
      <c r="W855" s="368"/>
      <c r="X855" s="368"/>
      <c r="Y855" s="368"/>
      <c r="Z855" s="368"/>
    </row>
    <row r="856" spans="1:26" ht="18" customHeight="1" x14ac:dyDescent="0.25">
      <c r="A856" s="368"/>
      <c r="B856" s="368"/>
      <c r="C856" s="368"/>
      <c r="D856" s="368"/>
      <c r="E856" s="368"/>
      <c r="F856" s="368"/>
      <c r="G856" s="368"/>
      <c r="H856" s="368"/>
      <c r="I856" s="368"/>
      <c r="J856" s="368"/>
      <c r="K856" s="368"/>
      <c r="L856" s="368"/>
      <c r="M856" s="368"/>
      <c r="N856" s="368"/>
      <c r="O856" s="368"/>
      <c r="P856" s="368"/>
      <c r="Q856" s="368"/>
      <c r="R856" s="368"/>
      <c r="S856" s="368"/>
      <c r="T856" s="368"/>
      <c r="U856" s="368"/>
      <c r="V856" s="368"/>
      <c r="W856" s="368"/>
      <c r="X856" s="368"/>
      <c r="Y856" s="368"/>
      <c r="Z856" s="368"/>
    </row>
    <row r="857" spans="1:26" ht="18" customHeight="1" x14ac:dyDescent="0.25">
      <c r="A857" s="368"/>
      <c r="B857" s="368"/>
      <c r="C857" s="368"/>
      <c r="D857" s="368"/>
      <c r="E857" s="368"/>
      <c r="F857" s="368"/>
      <c r="G857" s="368"/>
      <c r="H857" s="368"/>
      <c r="I857" s="368"/>
      <c r="J857" s="368"/>
      <c r="K857" s="368"/>
      <c r="L857" s="368"/>
      <c r="M857" s="368"/>
      <c r="N857" s="368"/>
      <c r="O857" s="368"/>
      <c r="P857" s="368"/>
      <c r="Q857" s="368"/>
      <c r="R857" s="368"/>
      <c r="S857" s="368"/>
      <c r="T857" s="368"/>
      <c r="U857" s="368"/>
      <c r="V857" s="368"/>
      <c r="W857" s="368"/>
      <c r="X857" s="368"/>
      <c r="Y857" s="368"/>
      <c r="Z857" s="368"/>
    </row>
    <row r="858" spans="1:26" ht="18" customHeight="1" x14ac:dyDescent="0.25">
      <c r="A858" s="368"/>
      <c r="B858" s="368"/>
      <c r="C858" s="368"/>
      <c r="D858" s="368"/>
      <c r="E858" s="368"/>
      <c r="F858" s="368"/>
      <c r="G858" s="368"/>
      <c r="H858" s="368"/>
      <c r="I858" s="368"/>
      <c r="J858" s="368"/>
      <c r="K858" s="368"/>
      <c r="L858" s="368"/>
      <c r="M858" s="368"/>
      <c r="N858" s="368"/>
      <c r="O858" s="368"/>
      <c r="P858" s="368"/>
      <c r="Q858" s="368"/>
      <c r="R858" s="368"/>
      <c r="S858" s="368"/>
      <c r="T858" s="368"/>
      <c r="U858" s="368"/>
      <c r="V858" s="368"/>
      <c r="W858" s="368"/>
      <c r="X858" s="368"/>
      <c r="Y858" s="368"/>
      <c r="Z858" s="368"/>
    </row>
    <row r="859" spans="1:26" ht="18" customHeight="1" x14ac:dyDescent="0.25">
      <c r="A859" s="368"/>
      <c r="B859" s="368"/>
      <c r="C859" s="368"/>
      <c r="D859" s="368"/>
      <c r="E859" s="368"/>
      <c r="F859" s="368"/>
      <c r="G859" s="368"/>
      <c r="H859" s="368"/>
      <c r="I859" s="368"/>
      <c r="J859" s="368"/>
      <c r="K859" s="368"/>
      <c r="L859" s="368"/>
      <c r="M859" s="368"/>
      <c r="N859" s="368"/>
      <c r="O859" s="368"/>
      <c r="P859" s="368"/>
      <c r="Q859" s="368"/>
      <c r="R859" s="368"/>
      <c r="S859" s="368"/>
      <c r="T859" s="368"/>
      <c r="U859" s="368"/>
      <c r="V859" s="368"/>
      <c r="W859" s="368"/>
      <c r="X859" s="368"/>
      <c r="Y859" s="368"/>
      <c r="Z859" s="368"/>
    </row>
    <row r="860" spans="1:26" ht="18" customHeight="1" x14ac:dyDescent="0.25">
      <c r="A860" s="368"/>
      <c r="B860" s="368"/>
      <c r="C860" s="368"/>
      <c r="D860" s="368"/>
      <c r="E860" s="368"/>
      <c r="F860" s="368"/>
      <c r="G860" s="368"/>
      <c r="H860" s="368"/>
      <c r="I860" s="368"/>
      <c r="J860" s="368"/>
      <c r="K860" s="368"/>
      <c r="L860" s="368"/>
      <c r="M860" s="368"/>
      <c r="N860" s="368"/>
      <c r="O860" s="368"/>
      <c r="P860" s="368"/>
      <c r="Q860" s="368"/>
      <c r="R860" s="368"/>
      <c r="S860" s="368"/>
      <c r="T860" s="368"/>
      <c r="U860" s="368"/>
      <c r="V860" s="368"/>
      <c r="W860" s="368"/>
      <c r="X860" s="368"/>
      <c r="Y860" s="368"/>
      <c r="Z860" s="368"/>
    </row>
    <row r="861" spans="1:26" ht="18" customHeight="1" x14ac:dyDescent="0.25">
      <c r="A861" s="368"/>
      <c r="B861" s="368"/>
      <c r="C861" s="368"/>
      <c r="D861" s="368"/>
      <c r="E861" s="368"/>
      <c r="F861" s="368"/>
      <c r="G861" s="368"/>
      <c r="H861" s="368"/>
      <c r="I861" s="368"/>
      <c r="J861" s="368"/>
      <c r="K861" s="368"/>
      <c r="L861" s="368"/>
      <c r="M861" s="368"/>
      <c r="N861" s="368"/>
      <c r="O861" s="368"/>
      <c r="P861" s="368"/>
      <c r="Q861" s="368"/>
      <c r="R861" s="368"/>
      <c r="S861" s="368"/>
      <c r="T861" s="368"/>
      <c r="U861" s="368"/>
      <c r="V861" s="368"/>
      <c r="W861" s="368"/>
      <c r="X861" s="368"/>
      <c r="Y861" s="368"/>
      <c r="Z861" s="368"/>
    </row>
    <row r="862" spans="1:26" ht="18" customHeight="1" x14ac:dyDescent="0.25">
      <c r="A862" s="368"/>
      <c r="B862" s="368"/>
      <c r="C862" s="368"/>
      <c r="D862" s="368"/>
      <c r="E862" s="368"/>
      <c r="F862" s="368"/>
      <c r="G862" s="368"/>
      <c r="H862" s="368"/>
      <c r="I862" s="368"/>
      <c r="J862" s="368"/>
      <c r="K862" s="368"/>
      <c r="L862" s="368"/>
      <c r="M862" s="368"/>
      <c r="N862" s="368"/>
      <c r="O862" s="368"/>
      <c r="P862" s="368"/>
      <c r="Q862" s="368"/>
      <c r="R862" s="368"/>
      <c r="S862" s="368"/>
      <c r="T862" s="368"/>
      <c r="U862" s="368"/>
      <c r="V862" s="368"/>
      <c r="W862" s="368"/>
      <c r="X862" s="368"/>
      <c r="Y862" s="368"/>
      <c r="Z862" s="368"/>
    </row>
    <row r="863" spans="1:26" ht="18" customHeight="1" x14ac:dyDescent="0.25">
      <c r="A863" s="368"/>
      <c r="B863" s="368"/>
      <c r="C863" s="368"/>
      <c r="D863" s="368"/>
      <c r="E863" s="368"/>
      <c r="F863" s="368"/>
      <c r="G863" s="368"/>
      <c r="H863" s="368"/>
      <c r="I863" s="368"/>
      <c r="J863" s="368"/>
      <c r="K863" s="368"/>
      <c r="L863" s="368"/>
      <c r="M863" s="368"/>
      <c r="N863" s="368"/>
      <c r="O863" s="368"/>
      <c r="P863" s="368"/>
      <c r="Q863" s="368"/>
      <c r="R863" s="368"/>
      <c r="S863" s="368"/>
      <c r="T863" s="368"/>
      <c r="U863" s="368"/>
      <c r="V863" s="368"/>
      <c r="W863" s="368"/>
      <c r="X863" s="368"/>
      <c r="Y863" s="368"/>
      <c r="Z863" s="368"/>
    </row>
    <row r="864" spans="1:26" ht="18" customHeight="1" x14ac:dyDescent="0.25">
      <c r="A864" s="368"/>
      <c r="B864" s="368"/>
      <c r="C864" s="368"/>
      <c r="D864" s="368"/>
      <c r="E864" s="368"/>
      <c r="F864" s="368"/>
      <c r="G864" s="368"/>
      <c r="H864" s="368"/>
      <c r="I864" s="368"/>
      <c r="J864" s="368"/>
      <c r="K864" s="368"/>
      <c r="L864" s="368"/>
      <c r="M864" s="368"/>
      <c r="N864" s="368"/>
      <c r="O864" s="368"/>
      <c r="P864" s="368"/>
      <c r="Q864" s="368"/>
      <c r="R864" s="368"/>
      <c r="S864" s="368"/>
      <c r="T864" s="368"/>
      <c r="U864" s="368"/>
      <c r="V864" s="368"/>
      <c r="W864" s="368"/>
      <c r="X864" s="368"/>
      <c r="Y864" s="368"/>
      <c r="Z864" s="368"/>
    </row>
    <row r="865" spans="1:26" ht="18" customHeight="1" x14ac:dyDescent="0.25">
      <c r="A865" s="368"/>
      <c r="B865" s="368"/>
      <c r="C865" s="368"/>
      <c r="D865" s="368"/>
      <c r="E865" s="368"/>
      <c r="F865" s="368"/>
      <c r="G865" s="368"/>
      <c r="H865" s="368"/>
      <c r="I865" s="368"/>
      <c r="J865" s="368"/>
      <c r="K865" s="368"/>
      <c r="L865" s="368"/>
      <c r="M865" s="368"/>
      <c r="N865" s="368"/>
      <c r="O865" s="368"/>
      <c r="P865" s="368"/>
      <c r="Q865" s="368"/>
      <c r="R865" s="368"/>
      <c r="S865" s="368"/>
      <c r="T865" s="368"/>
      <c r="U865" s="368"/>
      <c r="V865" s="368"/>
      <c r="W865" s="368"/>
      <c r="X865" s="368"/>
      <c r="Y865" s="368"/>
      <c r="Z865" s="368"/>
    </row>
    <row r="866" spans="1:26" ht="18" customHeight="1" x14ac:dyDescent="0.25">
      <c r="A866" s="368"/>
      <c r="B866" s="368"/>
      <c r="C866" s="368"/>
      <c r="D866" s="368"/>
      <c r="E866" s="368"/>
      <c r="F866" s="368"/>
      <c r="G866" s="368"/>
      <c r="H866" s="368"/>
      <c r="I866" s="368"/>
      <c r="J866" s="368"/>
      <c r="K866" s="368"/>
      <c r="L866" s="368"/>
      <c r="M866" s="368"/>
      <c r="N866" s="368"/>
      <c r="O866" s="368"/>
      <c r="P866" s="368"/>
      <c r="Q866" s="368"/>
      <c r="R866" s="368"/>
      <c r="S866" s="368"/>
      <c r="T866" s="368"/>
      <c r="U866" s="368"/>
      <c r="V866" s="368"/>
      <c r="W866" s="368"/>
      <c r="X866" s="368"/>
      <c r="Y866" s="368"/>
      <c r="Z866" s="368"/>
    </row>
    <row r="867" spans="1:26" ht="18" customHeight="1" x14ac:dyDescent="0.25">
      <c r="A867" s="368"/>
      <c r="B867" s="368"/>
      <c r="C867" s="368"/>
      <c r="D867" s="368"/>
      <c r="E867" s="368"/>
      <c r="F867" s="368"/>
      <c r="G867" s="368"/>
      <c r="H867" s="368"/>
      <c r="I867" s="368"/>
      <c r="J867" s="368"/>
      <c r="K867" s="368"/>
      <c r="L867" s="368"/>
      <c r="M867" s="368"/>
      <c r="N867" s="368"/>
      <c r="O867" s="368"/>
      <c r="P867" s="368"/>
      <c r="Q867" s="368"/>
      <c r="R867" s="368"/>
      <c r="S867" s="368"/>
      <c r="T867" s="368"/>
      <c r="U867" s="368"/>
      <c r="V867" s="368"/>
      <c r="W867" s="368"/>
      <c r="X867" s="368"/>
      <c r="Y867" s="368"/>
      <c r="Z867" s="368"/>
    </row>
    <row r="868" spans="1:26" ht="18" customHeight="1" x14ac:dyDescent="0.25">
      <c r="A868" s="368"/>
      <c r="B868" s="368"/>
      <c r="C868" s="368"/>
      <c r="D868" s="368"/>
      <c r="E868" s="368"/>
      <c r="F868" s="368"/>
      <c r="G868" s="368"/>
      <c r="H868" s="368"/>
      <c r="I868" s="368"/>
      <c r="J868" s="368"/>
      <c r="K868" s="368"/>
      <c r="L868" s="368"/>
      <c r="M868" s="368"/>
      <c r="N868" s="368"/>
      <c r="O868" s="368"/>
      <c r="P868" s="368"/>
      <c r="Q868" s="368"/>
      <c r="R868" s="368"/>
      <c r="S868" s="368"/>
      <c r="T868" s="368"/>
      <c r="U868" s="368"/>
      <c r="V868" s="368"/>
      <c r="W868" s="368"/>
      <c r="X868" s="368"/>
      <c r="Y868" s="368"/>
      <c r="Z868" s="368"/>
    </row>
    <row r="869" spans="1:26" ht="18" customHeight="1" x14ac:dyDescent="0.25">
      <c r="A869" s="368"/>
      <c r="B869" s="368"/>
      <c r="C869" s="368"/>
      <c r="D869" s="368"/>
      <c r="E869" s="368"/>
      <c r="F869" s="368"/>
      <c r="G869" s="368"/>
      <c r="H869" s="368"/>
      <c r="I869" s="368"/>
      <c r="J869" s="368"/>
      <c r="K869" s="368"/>
      <c r="L869" s="368"/>
      <c r="M869" s="368"/>
      <c r="N869" s="368"/>
      <c r="O869" s="368"/>
      <c r="P869" s="368"/>
      <c r="Q869" s="368"/>
      <c r="R869" s="368"/>
      <c r="S869" s="368"/>
      <c r="T869" s="368"/>
      <c r="U869" s="368"/>
      <c r="V869" s="368"/>
      <c r="W869" s="368"/>
      <c r="X869" s="368"/>
      <c r="Y869" s="368"/>
      <c r="Z869" s="368"/>
    </row>
    <row r="870" spans="1:26" ht="18" customHeight="1" x14ac:dyDescent="0.25">
      <c r="A870" s="368"/>
      <c r="B870" s="368"/>
      <c r="C870" s="368"/>
      <c r="D870" s="368"/>
      <c r="E870" s="368"/>
      <c r="F870" s="368"/>
      <c r="G870" s="368"/>
      <c r="H870" s="368"/>
      <c r="I870" s="368"/>
      <c r="J870" s="368"/>
      <c r="K870" s="368"/>
      <c r="L870" s="368"/>
      <c r="M870" s="368"/>
      <c r="N870" s="368"/>
      <c r="O870" s="368"/>
      <c r="P870" s="368"/>
      <c r="Q870" s="368"/>
      <c r="R870" s="368"/>
      <c r="S870" s="368"/>
      <c r="T870" s="368"/>
      <c r="U870" s="368"/>
      <c r="V870" s="368"/>
      <c r="W870" s="368"/>
      <c r="X870" s="368"/>
      <c r="Y870" s="368"/>
      <c r="Z870" s="368"/>
    </row>
    <row r="871" spans="1:26" ht="18" customHeight="1" x14ac:dyDescent="0.25">
      <c r="A871" s="368"/>
      <c r="B871" s="368"/>
      <c r="C871" s="368"/>
      <c r="D871" s="368"/>
      <c r="E871" s="368"/>
      <c r="F871" s="368"/>
      <c r="G871" s="368"/>
      <c r="H871" s="368"/>
      <c r="I871" s="368"/>
      <c r="J871" s="368"/>
      <c r="K871" s="368"/>
      <c r="L871" s="368"/>
      <c r="M871" s="368"/>
      <c r="N871" s="368"/>
      <c r="O871" s="368"/>
      <c r="P871" s="368"/>
      <c r="Q871" s="368"/>
      <c r="R871" s="368"/>
      <c r="S871" s="368"/>
      <c r="T871" s="368"/>
      <c r="U871" s="368"/>
      <c r="V871" s="368"/>
      <c r="W871" s="368"/>
      <c r="X871" s="368"/>
      <c r="Y871" s="368"/>
      <c r="Z871" s="368"/>
    </row>
    <row r="872" spans="1:26" ht="18" customHeight="1" x14ac:dyDescent="0.25">
      <c r="A872" s="368"/>
      <c r="B872" s="368"/>
      <c r="C872" s="368"/>
      <c r="D872" s="368"/>
      <c r="E872" s="368"/>
      <c r="F872" s="368"/>
      <c r="G872" s="368"/>
      <c r="H872" s="368"/>
      <c r="I872" s="368"/>
      <c r="J872" s="368"/>
      <c r="K872" s="368"/>
      <c r="L872" s="368"/>
      <c r="M872" s="368"/>
      <c r="N872" s="368"/>
      <c r="O872" s="368"/>
      <c r="P872" s="368"/>
      <c r="Q872" s="368"/>
      <c r="R872" s="368"/>
      <c r="S872" s="368"/>
      <c r="T872" s="368"/>
      <c r="U872" s="368"/>
      <c r="V872" s="368"/>
      <c r="W872" s="368"/>
      <c r="X872" s="368"/>
      <c r="Y872" s="368"/>
      <c r="Z872" s="368"/>
    </row>
    <row r="873" spans="1:26" ht="18" customHeight="1" x14ac:dyDescent="0.25">
      <c r="A873" s="368"/>
      <c r="B873" s="368"/>
      <c r="C873" s="368"/>
      <c r="D873" s="368"/>
      <c r="E873" s="368"/>
      <c r="F873" s="368"/>
      <c r="G873" s="368"/>
      <c r="H873" s="368"/>
      <c r="I873" s="368"/>
      <c r="J873" s="368"/>
      <c r="K873" s="368"/>
      <c r="L873" s="368"/>
      <c r="M873" s="368"/>
      <c r="N873" s="368"/>
      <c r="O873" s="368"/>
      <c r="P873" s="368"/>
      <c r="Q873" s="368"/>
      <c r="R873" s="368"/>
      <c r="S873" s="368"/>
      <c r="T873" s="368"/>
      <c r="U873" s="368"/>
      <c r="V873" s="368"/>
      <c r="W873" s="368"/>
      <c r="X873" s="368"/>
      <c r="Y873" s="368"/>
      <c r="Z873" s="368"/>
    </row>
    <row r="874" spans="1:26" ht="18" customHeight="1" x14ac:dyDescent="0.25">
      <c r="A874" s="368"/>
      <c r="B874" s="368"/>
      <c r="C874" s="368"/>
      <c r="D874" s="368"/>
      <c r="E874" s="368"/>
      <c r="F874" s="368"/>
      <c r="G874" s="368"/>
      <c r="H874" s="368"/>
      <c r="I874" s="368"/>
      <c r="J874" s="368"/>
      <c r="K874" s="368"/>
      <c r="L874" s="368"/>
      <c r="M874" s="368"/>
      <c r="N874" s="368"/>
      <c r="O874" s="368"/>
      <c r="P874" s="368"/>
      <c r="Q874" s="368"/>
      <c r="R874" s="368"/>
      <c r="S874" s="368"/>
      <c r="T874" s="368"/>
      <c r="U874" s="368"/>
      <c r="V874" s="368"/>
      <c r="W874" s="368"/>
      <c r="X874" s="368"/>
      <c r="Y874" s="368"/>
      <c r="Z874" s="368"/>
    </row>
    <row r="875" spans="1:26" ht="18" customHeight="1" x14ac:dyDescent="0.25">
      <c r="A875" s="368"/>
      <c r="B875" s="368"/>
      <c r="C875" s="368"/>
      <c r="D875" s="368"/>
      <c r="E875" s="368"/>
      <c r="F875" s="368"/>
      <c r="G875" s="368"/>
      <c r="H875" s="368"/>
      <c r="I875" s="368"/>
      <c r="J875" s="368"/>
      <c r="K875" s="368"/>
      <c r="L875" s="368"/>
      <c r="M875" s="368"/>
      <c r="N875" s="368"/>
      <c r="O875" s="368"/>
      <c r="P875" s="368"/>
      <c r="Q875" s="368"/>
      <c r="R875" s="368"/>
      <c r="S875" s="368"/>
      <c r="T875" s="368"/>
      <c r="U875" s="368"/>
      <c r="V875" s="368"/>
      <c r="W875" s="368"/>
      <c r="X875" s="368"/>
      <c r="Y875" s="368"/>
      <c r="Z875" s="368"/>
    </row>
    <row r="876" spans="1:26" ht="18" customHeight="1" x14ac:dyDescent="0.25">
      <c r="A876" s="368"/>
      <c r="B876" s="368"/>
      <c r="C876" s="368"/>
      <c r="D876" s="368"/>
      <c r="E876" s="368"/>
      <c r="F876" s="368"/>
      <c r="G876" s="368"/>
      <c r="H876" s="368"/>
      <c r="I876" s="368"/>
      <c r="J876" s="368"/>
      <c r="K876" s="368"/>
      <c r="L876" s="368"/>
      <c r="M876" s="368"/>
      <c r="N876" s="368"/>
      <c r="O876" s="368"/>
      <c r="P876" s="368"/>
      <c r="Q876" s="368"/>
      <c r="R876" s="368"/>
      <c r="S876" s="368"/>
      <c r="T876" s="368"/>
      <c r="U876" s="368"/>
      <c r="V876" s="368"/>
      <c r="W876" s="368"/>
      <c r="X876" s="368"/>
      <c r="Y876" s="368"/>
      <c r="Z876" s="368"/>
    </row>
    <row r="877" spans="1:26" ht="18" customHeight="1" x14ac:dyDescent="0.25">
      <c r="A877" s="368"/>
      <c r="B877" s="368"/>
      <c r="C877" s="368"/>
      <c r="D877" s="368"/>
      <c r="E877" s="368"/>
      <c r="F877" s="368"/>
      <c r="G877" s="368"/>
      <c r="H877" s="368"/>
      <c r="I877" s="368"/>
      <c r="J877" s="368"/>
      <c r="K877" s="368"/>
      <c r="L877" s="368"/>
      <c r="M877" s="368"/>
      <c r="N877" s="368"/>
      <c r="O877" s="368"/>
      <c r="P877" s="368"/>
      <c r="Q877" s="368"/>
      <c r="R877" s="368"/>
      <c r="S877" s="368"/>
      <c r="T877" s="368"/>
      <c r="U877" s="368"/>
      <c r="V877" s="368"/>
      <c r="W877" s="368"/>
      <c r="X877" s="368"/>
      <c r="Y877" s="368"/>
      <c r="Z877" s="368"/>
    </row>
    <row r="878" spans="1:26" ht="18" customHeight="1" x14ac:dyDescent="0.25">
      <c r="A878" s="368"/>
      <c r="B878" s="368"/>
      <c r="C878" s="368"/>
      <c r="D878" s="368"/>
      <c r="E878" s="368"/>
      <c r="F878" s="368"/>
      <c r="G878" s="368"/>
      <c r="H878" s="368"/>
      <c r="I878" s="368"/>
      <c r="J878" s="368"/>
      <c r="K878" s="368"/>
      <c r="L878" s="368"/>
      <c r="M878" s="368"/>
      <c r="N878" s="368"/>
      <c r="O878" s="368"/>
      <c r="P878" s="368"/>
      <c r="Q878" s="368"/>
      <c r="R878" s="368"/>
      <c r="S878" s="368"/>
      <c r="T878" s="368"/>
      <c r="U878" s="368"/>
      <c r="V878" s="368"/>
      <c r="W878" s="368"/>
      <c r="X878" s="368"/>
      <c r="Y878" s="368"/>
      <c r="Z878" s="368"/>
    </row>
    <row r="879" spans="1:26" ht="18" customHeight="1" x14ac:dyDescent="0.25">
      <c r="A879" s="368"/>
      <c r="B879" s="368"/>
      <c r="C879" s="368"/>
      <c r="D879" s="368"/>
      <c r="E879" s="368"/>
      <c r="F879" s="368"/>
      <c r="G879" s="368"/>
      <c r="H879" s="368"/>
      <c r="I879" s="368"/>
      <c r="J879" s="368"/>
      <c r="K879" s="368"/>
      <c r="L879" s="368"/>
      <c r="M879" s="368"/>
      <c r="N879" s="368"/>
      <c r="O879" s="368"/>
      <c r="P879" s="368"/>
      <c r="Q879" s="368"/>
      <c r="R879" s="368"/>
      <c r="S879" s="368"/>
      <c r="T879" s="368"/>
      <c r="U879" s="368"/>
      <c r="V879" s="368"/>
      <c r="W879" s="368"/>
      <c r="X879" s="368"/>
      <c r="Y879" s="368"/>
      <c r="Z879" s="368"/>
    </row>
    <row r="880" spans="1:26" ht="18" customHeight="1" x14ac:dyDescent="0.25">
      <c r="A880" s="368"/>
      <c r="B880" s="368"/>
      <c r="C880" s="368"/>
      <c r="D880" s="368"/>
      <c r="E880" s="368"/>
      <c r="F880" s="368"/>
      <c r="G880" s="368"/>
      <c r="H880" s="368"/>
      <c r="I880" s="368"/>
      <c r="J880" s="368"/>
      <c r="K880" s="368"/>
      <c r="L880" s="368"/>
      <c r="M880" s="368"/>
      <c r="N880" s="368"/>
      <c r="O880" s="368"/>
      <c r="P880" s="368"/>
      <c r="Q880" s="368"/>
      <c r="R880" s="368"/>
      <c r="S880" s="368"/>
      <c r="T880" s="368"/>
      <c r="U880" s="368"/>
      <c r="V880" s="368"/>
      <c r="W880" s="368"/>
      <c r="X880" s="368"/>
      <c r="Y880" s="368"/>
      <c r="Z880" s="368"/>
    </row>
    <row r="881" spans="1:26" ht="18" customHeight="1" x14ac:dyDescent="0.25">
      <c r="A881" s="368"/>
      <c r="B881" s="368"/>
      <c r="C881" s="368"/>
      <c r="D881" s="368"/>
      <c r="E881" s="368"/>
      <c r="F881" s="368"/>
      <c r="G881" s="368"/>
      <c r="H881" s="368"/>
      <c r="I881" s="368"/>
      <c r="J881" s="368"/>
      <c r="K881" s="368"/>
      <c r="L881" s="368"/>
      <c r="M881" s="368"/>
      <c r="N881" s="368"/>
      <c r="O881" s="368"/>
      <c r="P881" s="368"/>
      <c r="Q881" s="368"/>
      <c r="R881" s="368"/>
      <c r="S881" s="368"/>
      <c r="T881" s="368"/>
      <c r="U881" s="368"/>
      <c r="V881" s="368"/>
      <c r="W881" s="368"/>
      <c r="X881" s="368"/>
      <c r="Y881" s="368"/>
      <c r="Z881" s="368"/>
    </row>
    <row r="882" spans="1:26" ht="18" customHeight="1" x14ac:dyDescent="0.25">
      <c r="A882" s="368"/>
      <c r="B882" s="368"/>
      <c r="C882" s="368"/>
      <c r="D882" s="368"/>
      <c r="E882" s="368"/>
      <c r="F882" s="368"/>
      <c r="G882" s="368"/>
      <c r="H882" s="368"/>
      <c r="I882" s="368"/>
      <c r="J882" s="368"/>
      <c r="K882" s="368"/>
      <c r="L882" s="368"/>
      <c r="M882" s="368"/>
      <c r="N882" s="368"/>
      <c r="O882" s="368"/>
      <c r="P882" s="368"/>
      <c r="Q882" s="368"/>
      <c r="R882" s="368"/>
      <c r="S882" s="368"/>
      <c r="T882" s="368"/>
      <c r="U882" s="368"/>
      <c r="V882" s="368"/>
      <c r="W882" s="368"/>
      <c r="X882" s="368"/>
      <c r="Y882" s="368"/>
      <c r="Z882" s="368"/>
    </row>
    <row r="883" spans="1:26" ht="18" customHeight="1" x14ac:dyDescent="0.25">
      <c r="A883" s="368"/>
      <c r="B883" s="368"/>
      <c r="C883" s="368"/>
      <c r="D883" s="368"/>
      <c r="E883" s="368"/>
      <c r="F883" s="368"/>
      <c r="G883" s="368"/>
      <c r="H883" s="368"/>
      <c r="I883" s="368"/>
      <c r="J883" s="368"/>
      <c r="K883" s="368"/>
      <c r="L883" s="368"/>
      <c r="M883" s="368"/>
      <c r="N883" s="368"/>
      <c r="O883" s="368"/>
      <c r="P883" s="368"/>
      <c r="Q883" s="368"/>
      <c r="R883" s="368"/>
      <c r="S883" s="368"/>
      <c r="T883" s="368"/>
      <c r="U883" s="368"/>
      <c r="V883" s="368"/>
      <c r="W883" s="368"/>
      <c r="X883" s="368"/>
      <c r="Y883" s="368"/>
      <c r="Z883" s="368"/>
    </row>
    <row r="884" spans="1:26" ht="18" customHeight="1" x14ac:dyDescent="0.25">
      <c r="A884" s="368"/>
      <c r="B884" s="368"/>
      <c r="C884" s="368"/>
      <c r="D884" s="368"/>
      <c r="E884" s="368"/>
      <c r="F884" s="368"/>
      <c r="G884" s="368"/>
      <c r="H884" s="368"/>
      <c r="I884" s="368"/>
      <c r="J884" s="368"/>
      <c r="K884" s="368"/>
      <c r="L884" s="368"/>
      <c r="M884" s="368"/>
      <c r="N884" s="368"/>
      <c r="O884" s="368"/>
      <c r="P884" s="368"/>
      <c r="Q884" s="368"/>
      <c r="R884" s="368"/>
      <c r="S884" s="368"/>
      <c r="T884" s="368"/>
      <c r="U884" s="368"/>
      <c r="V884" s="368"/>
      <c r="W884" s="368"/>
      <c r="X884" s="368"/>
      <c r="Y884" s="368"/>
      <c r="Z884" s="368"/>
    </row>
    <row r="885" spans="1:26" ht="18" customHeight="1" x14ac:dyDescent="0.25">
      <c r="A885" s="368"/>
      <c r="B885" s="368"/>
      <c r="C885" s="368"/>
      <c r="D885" s="368"/>
      <c r="E885" s="368"/>
      <c r="F885" s="368"/>
      <c r="G885" s="368"/>
      <c r="H885" s="368"/>
      <c r="I885" s="368"/>
      <c r="J885" s="368"/>
      <c r="K885" s="368"/>
      <c r="L885" s="368"/>
      <c r="M885" s="368"/>
      <c r="N885" s="368"/>
      <c r="O885" s="368"/>
      <c r="P885" s="368"/>
      <c r="Q885" s="368"/>
      <c r="R885" s="368"/>
      <c r="S885" s="368"/>
      <c r="T885" s="368"/>
      <c r="U885" s="368"/>
      <c r="V885" s="368"/>
      <c r="W885" s="368"/>
      <c r="X885" s="368"/>
      <c r="Y885" s="368"/>
      <c r="Z885" s="368"/>
    </row>
    <row r="886" spans="1:26" ht="18" customHeight="1" x14ac:dyDescent="0.25">
      <c r="A886" s="368"/>
      <c r="B886" s="368"/>
      <c r="C886" s="368"/>
      <c r="D886" s="368"/>
      <c r="E886" s="368"/>
      <c r="F886" s="368"/>
      <c r="G886" s="368"/>
      <c r="H886" s="368"/>
      <c r="I886" s="368"/>
      <c r="J886" s="368"/>
      <c r="K886" s="368"/>
      <c r="L886" s="368"/>
      <c r="M886" s="368"/>
      <c r="N886" s="368"/>
      <c r="O886" s="368"/>
      <c r="P886" s="368"/>
      <c r="Q886" s="368"/>
      <c r="R886" s="368"/>
      <c r="S886" s="368"/>
      <c r="T886" s="368"/>
      <c r="U886" s="368"/>
      <c r="V886" s="368"/>
      <c r="W886" s="368"/>
      <c r="X886" s="368"/>
      <c r="Y886" s="368"/>
      <c r="Z886" s="368"/>
    </row>
    <row r="887" spans="1:26" ht="18" customHeight="1" x14ac:dyDescent="0.25">
      <c r="A887" s="368"/>
      <c r="B887" s="368"/>
      <c r="C887" s="368"/>
      <c r="D887" s="368"/>
      <c r="E887" s="368"/>
      <c r="F887" s="368"/>
      <c r="G887" s="368"/>
      <c r="H887" s="368"/>
      <c r="I887" s="368"/>
      <c r="J887" s="368"/>
      <c r="K887" s="368"/>
      <c r="L887" s="368"/>
      <c r="M887" s="368"/>
      <c r="N887" s="368"/>
      <c r="O887" s="368"/>
      <c r="P887" s="368"/>
      <c r="Q887" s="368"/>
      <c r="R887" s="368"/>
      <c r="S887" s="368"/>
      <c r="T887" s="368"/>
      <c r="U887" s="368"/>
      <c r="V887" s="368"/>
      <c r="W887" s="368"/>
      <c r="X887" s="368"/>
      <c r="Y887" s="368"/>
      <c r="Z887" s="368"/>
    </row>
    <row r="888" spans="1:26" ht="18" customHeight="1" x14ac:dyDescent="0.25">
      <c r="A888" s="368"/>
      <c r="B888" s="368"/>
      <c r="C888" s="368"/>
      <c r="D888" s="368"/>
      <c r="E888" s="368"/>
      <c r="F888" s="368"/>
      <c r="G888" s="368"/>
      <c r="H888" s="368"/>
      <c r="I888" s="368"/>
      <c r="J888" s="368"/>
      <c r="K888" s="368"/>
      <c r="L888" s="368"/>
      <c r="M888" s="368"/>
      <c r="N888" s="368"/>
      <c r="O888" s="368"/>
      <c r="P888" s="368"/>
      <c r="Q888" s="368"/>
      <c r="R888" s="368"/>
      <c r="S888" s="368"/>
      <c r="T888" s="368"/>
      <c r="U888" s="368"/>
      <c r="V888" s="368"/>
      <c r="W888" s="368"/>
      <c r="X888" s="368"/>
      <c r="Y888" s="368"/>
      <c r="Z888" s="368"/>
    </row>
    <row r="889" spans="1:26" ht="18" customHeight="1" x14ac:dyDescent="0.25">
      <c r="A889" s="368"/>
      <c r="B889" s="368"/>
      <c r="C889" s="368"/>
      <c r="D889" s="368"/>
      <c r="E889" s="368"/>
      <c r="F889" s="368"/>
      <c r="G889" s="368"/>
      <c r="H889" s="368"/>
      <c r="I889" s="368"/>
      <c r="J889" s="368"/>
      <c r="K889" s="368"/>
      <c r="L889" s="368"/>
      <c r="M889" s="368"/>
      <c r="N889" s="368"/>
      <c r="O889" s="368"/>
      <c r="P889" s="368"/>
      <c r="Q889" s="368"/>
      <c r="R889" s="368"/>
      <c r="S889" s="368"/>
      <c r="T889" s="368"/>
      <c r="U889" s="368"/>
      <c r="V889" s="368"/>
      <c r="W889" s="368"/>
      <c r="X889" s="368"/>
      <c r="Y889" s="368"/>
      <c r="Z889" s="368"/>
    </row>
    <row r="890" spans="1:26" ht="18" customHeight="1" x14ac:dyDescent="0.25">
      <c r="A890" s="368"/>
      <c r="B890" s="368"/>
      <c r="C890" s="368"/>
      <c r="D890" s="368"/>
      <c r="E890" s="368"/>
      <c r="F890" s="368"/>
      <c r="G890" s="368"/>
      <c r="H890" s="368"/>
      <c r="I890" s="368"/>
      <c r="J890" s="368"/>
      <c r="K890" s="368"/>
      <c r="L890" s="368"/>
      <c r="M890" s="368"/>
      <c r="N890" s="368"/>
      <c r="O890" s="368"/>
      <c r="P890" s="368"/>
      <c r="Q890" s="368"/>
      <c r="R890" s="368"/>
      <c r="S890" s="368"/>
      <c r="T890" s="368"/>
      <c r="U890" s="368"/>
      <c r="V890" s="368"/>
      <c r="W890" s="368"/>
      <c r="X890" s="368"/>
      <c r="Y890" s="368"/>
      <c r="Z890" s="368"/>
    </row>
    <row r="891" spans="1:26" ht="18" customHeight="1" x14ac:dyDescent="0.25">
      <c r="A891" s="368"/>
      <c r="B891" s="368"/>
      <c r="C891" s="368"/>
      <c r="D891" s="368"/>
      <c r="E891" s="368"/>
      <c r="F891" s="368"/>
      <c r="G891" s="368"/>
      <c r="H891" s="368"/>
      <c r="I891" s="368"/>
      <c r="J891" s="368"/>
      <c r="K891" s="368"/>
      <c r="L891" s="368"/>
      <c r="M891" s="368"/>
      <c r="N891" s="368"/>
      <c r="O891" s="368"/>
      <c r="P891" s="368"/>
      <c r="Q891" s="368"/>
      <c r="R891" s="368"/>
      <c r="S891" s="368"/>
      <c r="T891" s="368"/>
      <c r="U891" s="368"/>
      <c r="V891" s="368"/>
      <c r="W891" s="368"/>
      <c r="X891" s="368"/>
      <c r="Y891" s="368"/>
      <c r="Z891" s="368"/>
    </row>
    <row r="892" spans="1:26" ht="18" customHeight="1" x14ac:dyDescent="0.25">
      <c r="A892" s="368"/>
      <c r="B892" s="368"/>
      <c r="C892" s="368"/>
      <c r="D892" s="368"/>
      <c r="E892" s="368"/>
      <c r="F892" s="368"/>
      <c r="G892" s="368"/>
      <c r="H892" s="368"/>
      <c r="I892" s="368"/>
      <c r="J892" s="368"/>
      <c r="K892" s="368"/>
      <c r="L892" s="368"/>
      <c r="M892" s="368"/>
      <c r="N892" s="368"/>
      <c r="O892" s="368"/>
      <c r="P892" s="368"/>
      <c r="Q892" s="368"/>
      <c r="R892" s="368"/>
      <c r="S892" s="368"/>
      <c r="T892" s="368"/>
      <c r="U892" s="368"/>
      <c r="V892" s="368"/>
      <c r="W892" s="368"/>
      <c r="X892" s="368"/>
      <c r="Y892" s="368"/>
      <c r="Z892" s="368"/>
    </row>
    <row r="893" spans="1:26" ht="18" customHeight="1" x14ac:dyDescent="0.25">
      <c r="A893" s="368"/>
      <c r="B893" s="368"/>
      <c r="C893" s="368"/>
      <c r="D893" s="368"/>
      <c r="E893" s="368"/>
      <c r="F893" s="368"/>
      <c r="G893" s="368"/>
      <c r="H893" s="368"/>
      <c r="I893" s="368"/>
      <c r="J893" s="368"/>
      <c r="K893" s="368"/>
      <c r="L893" s="368"/>
      <c r="M893" s="368"/>
      <c r="N893" s="368"/>
      <c r="O893" s="368"/>
      <c r="P893" s="368"/>
      <c r="Q893" s="368"/>
      <c r="R893" s="368"/>
      <c r="S893" s="368"/>
      <c r="T893" s="368"/>
      <c r="U893" s="368"/>
      <c r="V893" s="368"/>
      <c r="W893" s="368"/>
      <c r="X893" s="368"/>
      <c r="Y893" s="368"/>
      <c r="Z893" s="368"/>
    </row>
    <row r="894" spans="1:26" ht="18" customHeight="1" x14ac:dyDescent="0.25">
      <c r="A894" s="368"/>
      <c r="B894" s="368"/>
      <c r="C894" s="368"/>
      <c r="D894" s="368"/>
      <c r="E894" s="368"/>
      <c r="F894" s="368"/>
      <c r="G894" s="368"/>
      <c r="H894" s="368"/>
      <c r="I894" s="368"/>
      <c r="J894" s="368"/>
      <c r="K894" s="368"/>
      <c r="L894" s="368"/>
      <c r="M894" s="368"/>
      <c r="N894" s="368"/>
      <c r="O894" s="368"/>
      <c r="P894" s="368"/>
      <c r="Q894" s="368"/>
      <c r="R894" s="368"/>
      <c r="S894" s="368"/>
      <c r="T894" s="368"/>
      <c r="U894" s="368"/>
      <c r="V894" s="368"/>
      <c r="W894" s="368"/>
      <c r="X894" s="368"/>
      <c r="Y894" s="368"/>
      <c r="Z894" s="368"/>
    </row>
    <row r="895" spans="1:26" ht="18" customHeight="1" x14ac:dyDescent="0.25">
      <c r="A895" s="368"/>
      <c r="B895" s="368"/>
      <c r="C895" s="368"/>
      <c r="D895" s="368"/>
      <c r="E895" s="368"/>
      <c r="F895" s="368"/>
      <c r="G895" s="368"/>
      <c r="H895" s="368"/>
      <c r="I895" s="368"/>
      <c r="J895" s="368"/>
      <c r="K895" s="368"/>
      <c r="L895" s="368"/>
      <c r="M895" s="368"/>
      <c r="N895" s="368"/>
      <c r="O895" s="368"/>
      <c r="P895" s="368"/>
      <c r="Q895" s="368"/>
      <c r="R895" s="368"/>
      <c r="S895" s="368"/>
      <c r="T895" s="368"/>
      <c r="U895" s="368"/>
      <c r="V895" s="368"/>
      <c r="W895" s="368"/>
      <c r="X895" s="368"/>
      <c r="Y895" s="368"/>
      <c r="Z895" s="368"/>
    </row>
    <row r="896" spans="1:26" ht="18" customHeight="1" x14ac:dyDescent="0.25">
      <c r="A896" s="368"/>
      <c r="B896" s="368"/>
      <c r="C896" s="368"/>
      <c r="D896" s="368"/>
      <c r="E896" s="368"/>
      <c r="F896" s="368"/>
      <c r="G896" s="368"/>
      <c r="H896" s="368"/>
      <c r="I896" s="368"/>
      <c r="J896" s="368"/>
      <c r="K896" s="368"/>
      <c r="L896" s="368"/>
      <c r="M896" s="368"/>
      <c r="N896" s="368"/>
      <c r="O896" s="368"/>
      <c r="P896" s="368"/>
      <c r="Q896" s="368"/>
      <c r="R896" s="368"/>
      <c r="S896" s="368"/>
      <c r="T896" s="368"/>
      <c r="U896" s="368"/>
      <c r="V896" s="368"/>
      <c r="W896" s="368"/>
      <c r="X896" s="368"/>
      <c r="Y896" s="368"/>
      <c r="Z896" s="368"/>
    </row>
    <row r="897" spans="1:26" ht="18" customHeight="1" x14ac:dyDescent="0.25">
      <c r="A897" s="368"/>
      <c r="B897" s="368"/>
      <c r="C897" s="368"/>
      <c r="D897" s="368"/>
      <c r="E897" s="368"/>
      <c r="F897" s="368"/>
      <c r="G897" s="368"/>
      <c r="H897" s="368"/>
      <c r="I897" s="368"/>
      <c r="J897" s="368"/>
      <c r="K897" s="368"/>
      <c r="L897" s="368"/>
      <c r="M897" s="368"/>
      <c r="N897" s="368"/>
      <c r="O897" s="368"/>
      <c r="P897" s="368"/>
      <c r="Q897" s="368"/>
      <c r="R897" s="368"/>
      <c r="S897" s="368"/>
      <c r="T897" s="368"/>
      <c r="U897" s="368"/>
      <c r="V897" s="368"/>
      <c r="W897" s="368"/>
      <c r="X897" s="368"/>
      <c r="Y897" s="368"/>
      <c r="Z897" s="368"/>
    </row>
    <row r="898" spans="1:26" ht="18" customHeight="1" x14ac:dyDescent="0.25">
      <c r="A898" s="368"/>
      <c r="B898" s="368"/>
      <c r="C898" s="368"/>
      <c r="D898" s="368"/>
      <c r="E898" s="368"/>
      <c r="F898" s="368"/>
      <c r="G898" s="368"/>
      <c r="H898" s="368"/>
      <c r="I898" s="368"/>
      <c r="J898" s="368"/>
      <c r="K898" s="368"/>
      <c r="L898" s="368"/>
      <c r="M898" s="368"/>
      <c r="N898" s="368"/>
      <c r="O898" s="368"/>
      <c r="P898" s="368"/>
      <c r="Q898" s="368"/>
      <c r="R898" s="368"/>
      <c r="S898" s="368"/>
      <c r="T898" s="368"/>
      <c r="U898" s="368"/>
      <c r="V898" s="368"/>
      <c r="W898" s="368"/>
      <c r="X898" s="368"/>
      <c r="Y898" s="368"/>
      <c r="Z898" s="368"/>
    </row>
    <row r="899" spans="1:26" ht="18" customHeight="1" x14ac:dyDescent="0.25">
      <c r="A899" s="368"/>
      <c r="B899" s="368"/>
      <c r="C899" s="368"/>
      <c r="D899" s="368"/>
      <c r="E899" s="368"/>
      <c r="F899" s="368"/>
      <c r="G899" s="368"/>
      <c r="H899" s="368"/>
      <c r="I899" s="368"/>
      <c r="J899" s="368"/>
      <c r="K899" s="368"/>
      <c r="L899" s="368"/>
      <c r="M899" s="368"/>
      <c r="N899" s="368"/>
      <c r="O899" s="368"/>
      <c r="P899" s="368"/>
      <c r="Q899" s="368"/>
      <c r="R899" s="368"/>
      <c r="S899" s="368"/>
      <c r="T899" s="368"/>
      <c r="U899" s="368"/>
      <c r="V899" s="368"/>
      <c r="W899" s="368"/>
      <c r="X899" s="368"/>
      <c r="Y899" s="368"/>
      <c r="Z899" s="368"/>
    </row>
    <row r="900" spans="1:26" ht="18" customHeight="1" x14ac:dyDescent="0.25">
      <c r="A900" s="368"/>
      <c r="B900" s="368"/>
      <c r="C900" s="368"/>
      <c r="D900" s="368"/>
      <c r="E900" s="368"/>
      <c r="F900" s="368"/>
      <c r="G900" s="368"/>
      <c r="H900" s="368"/>
      <c r="I900" s="368"/>
      <c r="J900" s="368"/>
      <c r="K900" s="368"/>
      <c r="L900" s="368"/>
      <c r="M900" s="368"/>
      <c r="N900" s="368"/>
      <c r="O900" s="368"/>
      <c r="P900" s="368"/>
      <c r="Q900" s="368"/>
      <c r="R900" s="368"/>
      <c r="S900" s="368"/>
      <c r="T900" s="368"/>
      <c r="U900" s="368"/>
      <c r="V900" s="368"/>
      <c r="W900" s="368"/>
      <c r="X900" s="368"/>
      <c r="Y900" s="368"/>
      <c r="Z900" s="368"/>
    </row>
    <row r="901" spans="1:26" ht="18" customHeight="1" x14ac:dyDescent="0.25">
      <c r="A901" s="368"/>
      <c r="B901" s="368"/>
      <c r="C901" s="368"/>
      <c r="D901" s="368"/>
      <c r="E901" s="368"/>
      <c r="F901" s="368"/>
      <c r="G901" s="368"/>
      <c r="H901" s="368"/>
      <c r="I901" s="368"/>
      <c r="J901" s="368"/>
      <c r="K901" s="368"/>
      <c r="L901" s="368"/>
      <c r="M901" s="368"/>
      <c r="N901" s="368"/>
      <c r="O901" s="368"/>
      <c r="P901" s="368"/>
      <c r="Q901" s="368"/>
      <c r="R901" s="368"/>
      <c r="S901" s="368"/>
      <c r="T901" s="368"/>
      <c r="U901" s="368"/>
      <c r="V901" s="368"/>
      <c r="W901" s="368"/>
      <c r="X901" s="368"/>
      <c r="Y901" s="368"/>
      <c r="Z901" s="368"/>
    </row>
    <row r="902" spans="1:26" ht="18" customHeight="1" x14ac:dyDescent="0.25">
      <c r="A902" s="368"/>
      <c r="B902" s="368"/>
      <c r="C902" s="368"/>
      <c r="D902" s="368"/>
      <c r="E902" s="368"/>
      <c r="F902" s="368"/>
      <c r="G902" s="368"/>
      <c r="H902" s="368"/>
      <c r="I902" s="368"/>
      <c r="J902" s="368"/>
      <c r="K902" s="368"/>
      <c r="L902" s="368"/>
      <c r="M902" s="368"/>
      <c r="N902" s="368"/>
      <c r="O902" s="368"/>
      <c r="P902" s="368"/>
      <c r="Q902" s="368"/>
      <c r="R902" s="368"/>
      <c r="S902" s="368"/>
      <c r="T902" s="368"/>
      <c r="U902" s="368"/>
      <c r="V902" s="368"/>
      <c r="W902" s="368"/>
      <c r="X902" s="368"/>
      <c r="Y902" s="368"/>
      <c r="Z902" s="368"/>
    </row>
    <row r="903" spans="1:26" ht="18" customHeight="1" x14ac:dyDescent="0.25">
      <c r="A903" s="368"/>
      <c r="B903" s="368"/>
      <c r="C903" s="368"/>
      <c r="D903" s="368"/>
      <c r="E903" s="368"/>
      <c r="F903" s="368"/>
      <c r="G903" s="368"/>
      <c r="H903" s="368"/>
      <c r="I903" s="368"/>
      <c r="J903" s="368"/>
      <c r="K903" s="368"/>
      <c r="L903" s="368"/>
      <c r="M903" s="368"/>
      <c r="N903" s="368"/>
      <c r="O903" s="368"/>
      <c r="P903" s="368"/>
      <c r="Q903" s="368"/>
      <c r="R903" s="368"/>
      <c r="S903" s="368"/>
      <c r="T903" s="368"/>
      <c r="U903" s="368"/>
      <c r="V903" s="368"/>
      <c r="W903" s="368"/>
      <c r="X903" s="368"/>
      <c r="Y903" s="368"/>
      <c r="Z903" s="368"/>
    </row>
    <row r="904" spans="1:26" ht="18" customHeight="1" x14ac:dyDescent="0.25">
      <c r="A904" s="368"/>
      <c r="B904" s="368"/>
      <c r="C904" s="368"/>
      <c r="D904" s="368"/>
      <c r="E904" s="368"/>
      <c r="F904" s="368"/>
      <c r="G904" s="368"/>
      <c r="H904" s="368"/>
      <c r="I904" s="368"/>
      <c r="J904" s="368"/>
      <c r="K904" s="368"/>
      <c r="L904" s="368"/>
      <c r="M904" s="368"/>
      <c r="N904" s="368"/>
      <c r="O904" s="368"/>
      <c r="P904" s="368"/>
      <c r="Q904" s="368"/>
      <c r="R904" s="368"/>
      <c r="S904" s="368"/>
      <c r="T904" s="368"/>
      <c r="U904" s="368"/>
      <c r="V904" s="368"/>
      <c r="W904" s="368"/>
      <c r="X904" s="368"/>
      <c r="Y904" s="368"/>
      <c r="Z904" s="368"/>
    </row>
    <row r="905" spans="1:26" ht="18" customHeight="1" x14ac:dyDescent="0.25">
      <c r="A905" s="368"/>
      <c r="B905" s="368"/>
      <c r="C905" s="368"/>
      <c r="D905" s="368"/>
      <c r="E905" s="368"/>
      <c r="F905" s="368"/>
      <c r="G905" s="368"/>
      <c r="H905" s="368"/>
      <c r="I905" s="368"/>
      <c r="J905" s="368"/>
      <c r="K905" s="368"/>
      <c r="L905" s="368"/>
      <c r="M905" s="368"/>
      <c r="N905" s="368"/>
      <c r="O905" s="368"/>
      <c r="P905" s="368"/>
      <c r="Q905" s="368"/>
      <c r="R905" s="368"/>
      <c r="S905" s="368"/>
      <c r="T905" s="368"/>
      <c r="U905" s="368"/>
      <c r="V905" s="368"/>
      <c r="W905" s="368"/>
      <c r="X905" s="368"/>
      <c r="Y905" s="368"/>
      <c r="Z905" s="368"/>
    </row>
    <row r="906" spans="1:26" ht="18" customHeight="1" x14ac:dyDescent="0.25">
      <c r="A906" s="368"/>
      <c r="B906" s="368"/>
      <c r="C906" s="368"/>
      <c r="D906" s="368"/>
      <c r="E906" s="368"/>
      <c r="F906" s="368"/>
      <c r="G906" s="368"/>
      <c r="H906" s="368"/>
      <c r="I906" s="368"/>
      <c r="J906" s="368"/>
      <c r="K906" s="368"/>
      <c r="L906" s="368"/>
      <c r="M906" s="368"/>
      <c r="N906" s="368"/>
      <c r="O906" s="368"/>
      <c r="P906" s="368"/>
      <c r="Q906" s="368"/>
      <c r="R906" s="368"/>
      <c r="S906" s="368"/>
      <c r="T906" s="368"/>
      <c r="U906" s="368"/>
      <c r="V906" s="368"/>
      <c r="W906" s="368"/>
      <c r="X906" s="368"/>
      <c r="Y906" s="368"/>
      <c r="Z906" s="368"/>
    </row>
    <row r="907" spans="1:26" ht="18" customHeight="1" x14ac:dyDescent="0.25">
      <c r="A907" s="368"/>
      <c r="B907" s="368"/>
      <c r="C907" s="368"/>
      <c r="D907" s="368"/>
      <c r="E907" s="368"/>
      <c r="F907" s="368"/>
      <c r="G907" s="368"/>
      <c r="H907" s="368"/>
      <c r="I907" s="368"/>
      <c r="J907" s="368"/>
      <c r="K907" s="368"/>
      <c r="L907" s="368"/>
      <c r="M907" s="368"/>
      <c r="N907" s="368"/>
      <c r="O907" s="368"/>
      <c r="P907" s="368"/>
      <c r="Q907" s="368"/>
      <c r="R907" s="368"/>
      <c r="S907" s="368"/>
      <c r="T907" s="368"/>
      <c r="U907" s="368"/>
      <c r="V907" s="368"/>
      <c r="W907" s="368"/>
      <c r="X907" s="368"/>
      <c r="Y907" s="368"/>
      <c r="Z907" s="368"/>
    </row>
    <row r="908" spans="1:26" ht="18" customHeight="1" x14ac:dyDescent="0.25">
      <c r="A908" s="368"/>
      <c r="B908" s="368"/>
      <c r="C908" s="368"/>
      <c r="D908" s="368"/>
      <c r="E908" s="368"/>
      <c r="F908" s="368"/>
      <c r="G908" s="368"/>
      <c r="H908" s="368"/>
      <c r="I908" s="368"/>
      <c r="J908" s="368"/>
      <c r="K908" s="368"/>
      <c r="L908" s="368"/>
      <c r="M908" s="368"/>
      <c r="N908" s="368"/>
      <c r="O908" s="368"/>
      <c r="P908" s="368"/>
      <c r="Q908" s="368"/>
      <c r="R908" s="368"/>
      <c r="S908" s="368"/>
      <c r="T908" s="368"/>
      <c r="U908" s="368"/>
      <c r="V908" s="368"/>
      <c r="W908" s="368"/>
      <c r="X908" s="368"/>
      <c r="Y908" s="368"/>
      <c r="Z908" s="368"/>
    </row>
    <row r="909" spans="1:26" ht="18" customHeight="1" x14ac:dyDescent="0.25">
      <c r="A909" s="368"/>
      <c r="B909" s="368"/>
      <c r="C909" s="368"/>
      <c r="D909" s="368"/>
      <c r="E909" s="368"/>
      <c r="F909" s="368"/>
      <c r="G909" s="368"/>
      <c r="H909" s="368"/>
      <c r="I909" s="368"/>
      <c r="J909" s="368"/>
      <c r="K909" s="368"/>
      <c r="L909" s="368"/>
      <c r="M909" s="368"/>
      <c r="N909" s="368"/>
      <c r="O909" s="368"/>
      <c r="P909" s="368"/>
      <c r="Q909" s="368"/>
      <c r="R909" s="368"/>
      <c r="S909" s="368"/>
      <c r="T909" s="368"/>
      <c r="U909" s="368"/>
      <c r="V909" s="368"/>
      <c r="W909" s="368"/>
      <c r="X909" s="368"/>
      <c r="Y909" s="368"/>
      <c r="Z909" s="368"/>
    </row>
    <row r="910" spans="1:26" ht="18" customHeight="1" x14ac:dyDescent="0.25">
      <c r="A910" s="368"/>
      <c r="B910" s="368"/>
      <c r="C910" s="368"/>
      <c r="D910" s="368"/>
      <c r="E910" s="368"/>
      <c r="F910" s="368"/>
      <c r="G910" s="368"/>
      <c r="H910" s="368"/>
      <c r="I910" s="368"/>
      <c r="J910" s="368"/>
      <c r="K910" s="368"/>
      <c r="L910" s="368"/>
      <c r="M910" s="368"/>
      <c r="N910" s="368"/>
      <c r="O910" s="368"/>
      <c r="P910" s="368"/>
      <c r="Q910" s="368"/>
      <c r="R910" s="368"/>
      <c r="S910" s="368"/>
      <c r="T910" s="368"/>
      <c r="U910" s="368"/>
      <c r="V910" s="368"/>
      <c r="W910" s="368"/>
      <c r="X910" s="368"/>
      <c r="Y910" s="368"/>
      <c r="Z910" s="368"/>
    </row>
    <row r="911" spans="1:26" ht="18" customHeight="1" x14ac:dyDescent="0.25">
      <c r="A911" s="368"/>
      <c r="B911" s="368"/>
      <c r="C911" s="368"/>
      <c r="D911" s="368"/>
      <c r="E911" s="368"/>
      <c r="F911" s="368"/>
      <c r="G911" s="368"/>
      <c r="H911" s="368"/>
      <c r="I911" s="368"/>
      <c r="J911" s="368"/>
      <c r="K911" s="368"/>
      <c r="L911" s="368"/>
      <c r="M911" s="368"/>
      <c r="N911" s="368"/>
      <c r="O911" s="368"/>
      <c r="P911" s="368"/>
      <c r="Q911" s="368"/>
      <c r="R911" s="368"/>
      <c r="S911" s="368"/>
      <c r="T911" s="368"/>
      <c r="U911" s="368"/>
      <c r="V911" s="368"/>
      <c r="W911" s="368"/>
      <c r="X911" s="368"/>
      <c r="Y911" s="368"/>
      <c r="Z911" s="368"/>
    </row>
    <row r="912" spans="1:26" ht="18" customHeight="1" x14ac:dyDescent="0.25">
      <c r="A912" s="368"/>
      <c r="B912" s="368"/>
      <c r="C912" s="368"/>
      <c r="D912" s="368"/>
      <c r="E912" s="368"/>
      <c r="F912" s="368"/>
      <c r="G912" s="368"/>
      <c r="H912" s="368"/>
      <c r="I912" s="368"/>
      <c r="J912" s="368"/>
      <c r="K912" s="368"/>
      <c r="L912" s="368"/>
      <c r="M912" s="368"/>
      <c r="N912" s="368"/>
      <c r="O912" s="368"/>
      <c r="P912" s="368"/>
      <c r="Q912" s="368"/>
      <c r="R912" s="368"/>
      <c r="S912" s="368"/>
      <c r="T912" s="368"/>
      <c r="U912" s="368"/>
      <c r="V912" s="368"/>
      <c r="W912" s="368"/>
      <c r="X912" s="368"/>
      <c r="Y912" s="368"/>
      <c r="Z912" s="368"/>
    </row>
    <row r="913" spans="1:26" ht="18" customHeight="1" x14ac:dyDescent="0.25">
      <c r="A913" s="368"/>
      <c r="B913" s="368"/>
      <c r="C913" s="368"/>
      <c r="D913" s="368"/>
      <c r="E913" s="368"/>
      <c r="F913" s="368"/>
      <c r="G913" s="368"/>
      <c r="H913" s="368"/>
      <c r="I913" s="368"/>
      <c r="J913" s="368"/>
      <c r="K913" s="368"/>
      <c r="L913" s="368"/>
      <c r="M913" s="368"/>
      <c r="N913" s="368"/>
      <c r="O913" s="368"/>
      <c r="P913" s="368"/>
      <c r="Q913" s="368"/>
      <c r="R913" s="368"/>
      <c r="S913" s="368"/>
      <c r="T913" s="368"/>
      <c r="U913" s="368"/>
      <c r="V913" s="368"/>
      <c r="W913" s="368"/>
      <c r="X913" s="368"/>
      <c r="Y913" s="368"/>
      <c r="Z913" s="368"/>
    </row>
    <row r="914" spans="1:26" ht="18" customHeight="1" x14ac:dyDescent="0.25">
      <c r="A914" s="368"/>
      <c r="B914" s="368"/>
      <c r="C914" s="368"/>
      <c r="D914" s="368"/>
      <c r="E914" s="368"/>
      <c r="F914" s="368"/>
      <c r="G914" s="368"/>
      <c r="H914" s="368"/>
      <c r="I914" s="368"/>
      <c r="J914" s="368"/>
      <c r="K914" s="368"/>
      <c r="L914" s="368"/>
      <c r="M914" s="368"/>
      <c r="N914" s="368"/>
      <c r="O914" s="368"/>
      <c r="P914" s="368"/>
      <c r="Q914" s="368"/>
      <c r="R914" s="368"/>
      <c r="S914" s="368"/>
      <c r="T914" s="368"/>
      <c r="U914" s="368"/>
      <c r="V914" s="368"/>
      <c r="W914" s="368"/>
      <c r="X914" s="368"/>
      <c r="Y914" s="368"/>
      <c r="Z914" s="368"/>
    </row>
    <row r="915" spans="1:26" ht="18" customHeight="1" x14ac:dyDescent="0.25">
      <c r="A915" s="368"/>
      <c r="B915" s="368"/>
      <c r="C915" s="368"/>
      <c r="D915" s="368"/>
      <c r="E915" s="368"/>
      <c r="F915" s="368"/>
      <c r="G915" s="368"/>
      <c r="H915" s="368"/>
      <c r="I915" s="368"/>
      <c r="J915" s="368"/>
      <c r="K915" s="368"/>
      <c r="L915" s="368"/>
      <c r="M915" s="368"/>
      <c r="N915" s="368"/>
      <c r="O915" s="368"/>
      <c r="P915" s="368"/>
      <c r="Q915" s="368"/>
      <c r="R915" s="368"/>
      <c r="S915" s="368"/>
      <c r="T915" s="368"/>
      <c r="U915" s="368"/>
      <c r="V915" s="368"/>
      <c r="W915" s="368"/>
      <c r="X915" s="368"/>
      <c r="Y915" s="368"/>
      <c r="Z915" s="368"/>
    </row>
    <row r="916" spans="1:26" ht="18" customHeight="1" x14ac:dyDescent="0.25">
      <c r="A916" s="368"/>
      <c r="B916" s="368"/>
      <c r="C916" s="368"/>
      <c r="D916" s="368"/>
      <c r="E916" s="368"/>
      <c r="F916" s="368"/>
      <c r="G916" s="368"/>
      <c r="H916" s="368"/>
      <c r="I916" s="368"/>
      <c r="J916" s="368"/>
      <c r="K916" s="368"/>
      <c r="L916" s="368"/>
      <c r="M916" s="368"/>
      <c r="N916" s="368"/>
      <c r="O916" s="368"/>
      <c r="P916" s="368"/>
      <c r="Q916" s="368"/>
      <c r="R916" s="368"/>
      <c r="S916" s="368"/>
      <c r="T916" s="368"/>
      <c r="U916" s="368"/>
      <c r="V916" s="368"/>
      <c r="W916" s="368"/>
      <c r="X916" s="368"/>
      <c r="Y916" s="368"/>
      <c r="Z916" s="368"/>
    </row>
    <row r="917" spans="1:26" ht="18" customHeight="1" x14ac:dyDescent="0.25">
      <c r="A917" s="368"/>
      <c r="B917" s="368"/>
      <c r="C917" s="368"/>
      <c r="D917" s="368"/>
      <c r="E917" s="368"/>
      <c r="F917" s="368"/>
      <c r="G917" s="368"/>
      <c r="H917" s="368"/>
      <c r="I917" s="368"/>
      <c r="J917" s="368"/>
      <c r="K917" s="368"/>
      <c r="L917" s="368"/>
      <c r="M917" s="368"/>
      <c r="N917" s="368"/>
      <c r="O917" s="368"/>
      <c r="P917" s="368"/>
      <c r="Q917" s="368"/>
      <c r="R917" s="368"/>
      <c r="S917" s="368"/>
      <c r="T917" s="368"/>
      <c r="U917" s="368"/>
      <c r="V917" s="368"/>
      <c r="W917" s="368"/>
      <c r="X917" s="368"/>
      <c r="Y917" s="368"/>
      <c r="Z917" s="368"/>
    </row>
    <row r="918" spans="1:26" ht="18" customHeight="1" x14ac:dyDescent="0.25">
      <c r="A918" s="368"/>
      <c r="B918" s="368"/>
      <c r="C918" s="368"/>
      <c r="D918" s="368"/>
      <c r="E918" s="368"/>
      <c r="F918" s="368"/>
      <c r="G918" s="368"/>
      <c r="H918" s="368"/>
      <c r="I918" s="368"/>
      <c r="J918" s="368"/>
      <c r="K918" s="368"/>
      <c r="L918" s="368"/>
      <c r="M918" s="368"/>
      <c r="N918" s="368"/>
      <c r="O918" s="368"/>
      <c r="P918" s="368"/>
      <c r="Q918" s="368"/>
      <c r="R918" s="368"/>
      <c r="S918" s="368"/>
      <c r="T918" s="368"/>
      <c r="U918" s="368"/>
      <c r="V918" s="368"/>
      <c r="W918" s="368"/>
      <c r="X918" s="368"/>
      <c r="Y918" s="368"/>
      <c r="Z918" s="368"/>
    </row>
    <row r="919" spans="1:26" ht="18" customHeight="1" x14ac:dyDescent="0.25">
      <c r="A919" s="368"/>
      <c r="B919" s="368"/>
      <c r="C919" s="368"/>
      <c r="D919" s="368"/>
      <c r="E919" s="368"/>
      <c r="F919" s="368"/>
      <c r="G919" s="368"/>
      <c r="H919" s="368"/>
      <c r="I919" s="368"/>
      <c r="J919" s="368"/>
      <c r="K919" s="368"/>
      <c r="L919" s="368"/>
      <c r="M919" s="368"/>
      <c r="N919" s="368"/>
      <c r="O919" s="368"/>
      <c r="P919" s="368"/>
      <c r="Q919" s="368"/>
      <c r="R919" s="368"/>
      <c r="S919" s="368"/>
      <c r="T919" s="368"/>
      <c r="U919" s="368"/>
      <c r="V919" s="368"/>
      <c r="W919" s="368"/>
      <c r="X919" s="368"/>
      <c r="Y919" s="368"/>
      <c r="Z919" s="368"/>
    </row>
    <row r="920" spans="1:26" ht="18" customHeight="1" x14ac:dyDescent="0.25">
      <c r="A920" s="368"/>
      <c r="B920" s="368"/>
      <c r="C920" s="368"/>
      <c r="D920" s="368"/>
      <c r="E920" s="368"/>
      <c r="F920" s="368"/>
      <c r="G920" s="368"/>
      <c r="H920" s="368"/>
      <c r="I920" s="368"/>
      <c r="J920" s="368"/>
      <c r="K920" s="368"/>
      <c r="L920" s="368"/>
      <c r="M920" s="368"/>
      <c r="N920" s="368"/>
      <c r="O920" s="368"/>
      <c r="P920" s="368"/>
      <c r="Q920" s="368"/>
      <c r="R920" s="368"/>
      <c r="S920" s="368"/>
      <c r="T920" s="368"/>
      <c r="U920" s="368"/>
      <c r="V920" s="368"/>
      <c r="W920" s="368"/>
      <c r="X920" s="368"/>
      <c r="Y920" s="368"/>
      <c r="Z920" s="368"/>
    </row>
    <row r="921" spans="1:26" ht="18" customHeight="1" x14ac:dyDescent="0.25">
      <c r="A921" s="368"/>
      <c r="B921" s="368"/>
      <c r="C921" s="368"/>
      <c r="D921" s="368"/>
      <c r="E921" s="368"/>
      <c r="F921" s="368"/>
      <c r="G921" s="368"/>
      <c r="H921" s="368"/>
      <c r="I921" s="368"/>
      <c r="J921" s="368"/>
      <c r="K921" s="368"/>
      <c r="L921" s="368"/>
      <c r="M921" s="368"/>
      <c r="N921" s="368"/>
      <c r="O921" s="368"/>
      <c r="P921" s="368"/>
      <c r="Q921" s="368"/>
      <c r="R921" s="368"/>
      <c r="S921" s="368"/>
      <c r="T921" s="368"/>
      <c r="U921" s="368"/>
      <c r="V921" s="368"/>
      <c r="W921" s="368"/>
      <c r="X921" s="368"/>
      <c r="Y921" s="368"/>
      <c r="Z921" s="368"/>
    </row>
    <row r="922" spans="1:26" ht="18" customHeight="1" x14ac:dyDescent="0.25">
      <c r="A922" s="368"/>
      <c r="B922" s="368"/>
      <c r="C922" s="368"/>
      <c r="D922" s="368"/>
      <c r="E922" s="368"/>
      <c r="F922" s="368"/>
      <c r="G922" s="368"/>
      <c r="H922" s="368"/>
      <c r="I922" s="368"/>
      <c r="J922" s="368"/>
      <c r="K922" s="368"/>
      <c r="L922" s="368"/>
      <c r="M922" s="368"/>
      <c r="N922" s="368"/>
      <c r="O922" s="368"/>
      <c r="P922" s="368"/>
      <c r="Q922" s="368"/>
      <c r="R922" s="368"/>
      <c r="S922" s="368"/>
      <c r="T922" s="368"/>
      <c r="U922" s="368"/>
      <c r="V922" s="368"/>
      <c r="W922" s="368"/>
      <c r="X922" s="368"/>
      <c r="Y922" s="368"/>
      <c r="Z922" s="368"/>
    </row>
    <row r="923" spans="1:26" ht="18" customHeight="1" x14ac:dyDescent="0.25">
      <c r="A923" s="368"/>
      <c r="B923" s="368"/>
      <c r="C923" s="368"/>
      <c r="D923" s="368"/>
      <c r="E923" s="368"/>
      <c r="F923" s="368"/>
      <c r="G923" s="368"/>
      <c r="H923" s="368"/>
      <c r="I923" s="368"/>
      <c r="J923" s="368"/>
      <c r="K923" s="368"/>
      <c r="L923" s="368"/>
      <c r="M923" s="368"/>
      <c r="N923" s="368"/>
      <c r="O923" s="368"/>
      <c r="P923" s="368"/>
      <c r="Q923" s="368"/>
      <c r="R923" s="368"/>
      <c r="S923" s="368"/>
      <c r="T923" s="368"/>
      <c r="U923" s="368"/>
      <c r="V923" s="368"/>
      <c r="W923" s="368"/>
      <c r="X923" s="368"/>
      <c r="Y923" s="368"/>
      <c r="Z923" s="368"/>
    </row>
    <row r="924" spans="1:26" ht="18" customHeight="1" x14ac:dyDescent="0.25">
      <c r="A924" s="368"/>
      <c r="B924" s="368"/>
      <c r="C924" s="368"/>
      <c r="D924" s="368"/>
      <c r="E924" s="368"/>
      <c r="F924" s="368"/>
      <c r="G924" s="368"/>
      <c r="H924" s="368"/>
      <c r="I924" s="368"/>
      <c r="J924" s="368"/>
      <c r="K924" s="368"/>
      <c r="L924" s="368"/>
      <c r="M924" s="368"/>
      <c r="N924" s="368"/>
      <c r="O924" s="368"/>
      <c r="P924" s="368"/>
      <c r="Q924" s="368"/>
      <c r="R924" s="368"/>
      <c r="S924" s="368"/>
      <c r="T924" s="368"/>
      <c r="U924" s="368"/>
      <c r="V924" s="368"/>
      <c r="W924" s="368"/>
      <c r="X924" s="368"/>
      <c r="Y924" s="368"/>
      <c r="Z924" s="368"/>
    </row>
    <row r="925" spans="1:26" ht="18" customHeight="1" x14ac:dyDescent="0.25">
      <c r="A925" s="368"/>
      <c r="B925" s="368"/>
      <c r="C925" s="368"/>
      <c r="D925" s="368"/>
      <c r="E925" s="368"/>
      <c r="F925" s="368"/>
      <c r="G925" s="368"/>
      <c r="H925" s="368"/>
      <c r="I925" s="368"/>
      <c r="J925" s="368"/>
      <c r="K925" s="368"/>
      <c r="L925" s="368"/>
      <c r="M925" s="368"/>
      <c r="N925" s="368"/>
      <c r="O925" s="368"/>
      <c r="P925" s="368"/>
      <c r="Q925" s="368"/>
      <c r="R925" s="368"/>
      <c r="S925" s="368"/>
      <c r="T925" s="368"/>
      <c r="U925" s="368"/>
      <c r="V925" s="368"/>
      <c r="W925" s="368"/>
      <c r="X925" s="368"/>
      <c r="Y925" s="368"/>
      <c r="Z925" s="368"/>
    </row>
    <row r="926" spans="1:26" ht="18" customHeight="1" x14ac:dyDescent="0.25">
      <c r="A926" s="368"/>
      <c r="B926" s="368"/>
      <c r="C926" s="368"/>
      <c r="D926" s="368"/>
      <c r="E926" s="368"/>
      <c r="F926" s="368"/>
      <c r="G926" s="368"/>
      <c r="H926" s="368"/>
      <c r="I926" s="368"/>
      <c r="J926" s="368"/>
      <c r="K926" s="368"/>
      <c r="L926" s="368"/>
      <c r="M926" s="368"/>
      <c r="N926" s="368"/>
      <c r="O926" s="368"/>
      <c r="P926" s="368"/>
      <c r="Q926" s="368"/>
      <c r="R926" s="368"/>
      <c r="S926" s="368"/>
      <c r="T926" s="368"/>
      <c r="U926" s="368"/>
      <c r="V926" s="368"/>
      <c r="W926" s="368"/>
      <c r="X926" s="368"/>
      <c r="Y926" s="368"/>
      <c r="Z926" s="368"/>
    </row>
    <row r="927" spans="1:26" ht="18" customHeight="1" x14ac:dyDescent="0.25">
      <c r="A927" s="368"/>
      <c r="B927" s="368"/>
      <c r="C927" s="368"/>
      <c r="D927" s="368"/>
      <c r="E927" s="368"/>
      <c r="F927" s="368"/>
      <c r="G927" s="368"/>
      <c r="H927" s="368"/>
      <c r="I927" s="368"/>
      <c r="J927" s="368"/>
      <c r="K927" s="368"/>
      <c r="L927" s="368"/>
      <c r="M927" s="368"/>
      <c r="N927" s="368"/>
      <c r="O927" s="368"/>
      <c r="P927" s="368"/>
      <c r="Q927" s="368"/>
      <c r="R927" s="368"/>
      <c r="S927" s="368"/>
      <c r="T927" s="368"/>
      <c r="U927" s="368"/>
      <c r="V927" s="368"/>
      <c r="W927" s="368"/>
      <c r="X927" s="368"/>
      <c r="Y927" s="368"/>
      <c r="Z927" s="368"/>
    </row>
    <row r="928" spans="1:26" ht="18" customHeight="1" x14ac:dyDescent="0.25">
      <c r="A928" s="368"/>
      <c r="B928" s="368"/>
      <c r="C928" s="368"/>
      <c r="D928" s="368"/>
      <c r="E928" s="368"/>
      <c r="F928" s="368"/>
      <c r="G928" s="368"/>
      <c r="H928" s="368"/>
      <c r="I928" s="368"/>
      <c r="J928" s="368"/>
      <c r="K928" s="368"/>
      <c r="L928" s="368"/>
      <c r="M928" s="368"/>
      <c r="N928" s="368"/>
      <c r="O928" s="368"/>
      <c r="P928" s="368"/>
      <c r="Q928" s="368"/>
      <c r="R928" s="368"/>
      <c r="S928" s="368"/>
      <c r="T928" s="368"/>
      <c r="U928" s="368"/>
      <c r="V928" s="368"/>
      <c r="W928" s="368"/>
      <c r="X928" s="368"/>
      <c r="Y928" s="368"/>
      <c r="Z928" s="368"/>
    </row>
    <row r="929" spans="1:26" ht="18" customHeight="1" x14ac:dyDescent="0.25">
      <c r="A929" s="368"/>
      <c r="B929" s="368"/>
      <c r="C929" s="368"/>
      <c r="D929" s="368"/>
      <c r="E929" s="368"/>
      <c r="F929" s="368"/>
      <c r="G929" s="368"/>
      <c r="H929" s="368"/>
      <c r="I929" s="368"/>
      <c r="J929" s="368"/>
      <c r="K929" s="368"/>
      <c r="L929" s="368"/>
      <c r="M929" s="368"/>
      <c r="N929" s="368"/>
      <c r="O929" s="368"/>
      <c r="P929" s="368"/>
      <c r="Q929" s="368"/>
      <c r="R929" s="368"/>
      <c r="S929" s="368"/>
      <c r="T929" s="368"/>
      <c r="U929" s="368"/>
      <c r="V929" s="368"/>
      <c r="W929" s="368"/>
      <c r="X929" s="368"/>
      <c r="Y929" s="368"/>
      <c r="Z929" s="368"/>
    </row>
    <row r="930" spans="1:26" ht="18" customHeight="1" x14ac:dyDescent="0.25">
      <c r="A930" s="368"/>
      <c r="B930" s="368"/>
      <c r="C930" s="368"/>
      <c r="D930" s="368"/>
      <c r="E930" s="368"/>
      <c r="F930" s="368"/>
      <c r="G930" s="368"/>
      <c r="H930" s="368"/>
      <c r="I930" s="368"/>
      <c r="J930" s="368"/>
      <c r="K930" s="368"/>
      <c r="L930" s="368"/>
      <c r="M930" s="368"/>
      <c r="N930" s="368"/>
      <c r="O930" s="368"/>
      <c r="P930" s="368"/>
      <c r="Q930" s="368"/>
      <c r="R930" s="368"/>
      <c r="S930" s="368"/>
      <c r="T930" s="368"/>
      <c r="U930" s="368"/>
      <c r="V930" s="368"/>
      <c r="W930" s="368"/>
      <c r="X930" s="368"/>
      <c r="Y930" s="368"/>
      <c r="Z930" s="368"/>
    </row>
    <row r="931" spans="1:26" ht="18" customHeight="1" x14ac:dyDescent="0.25">
      <c r="A931" s="368"/>
      <c r="B931" s="368"/>
      <c r="C931" s="368"/>
      <c r="D931" s="368"/>
      <c r="E931" s="368"/>
      <c r="F931" s="368"/>
      <c r="G931" s="368"/>
      <c r="H931" s="368"/>
      <c r="I931" s="368"/>
      <c r="J931" s="368"/>
      <c r="K931" s="368"/>
      <c r="L931" s="368"/>
      <c r="M931" s="368"/>
      <c r="N931" s="368"/>
      <c r="O931" s="368"/>
      <c r="P931" s="368"/>
      <c r="Q931" s="368"/>
      <c r="R931" s="368"/>
      <c r="S931" s="368"/>
      <c r="T931" s="368"/>
      <c r="U931" s="368"/>
      <c r="V931" s="368"/>
      <c r="W931" s="368"/>
      <c r="X931" s="368"/>
      <c r="Y931" s="368"/>
      <c r="Z931" s="368"/>
    </row>
    <row r="932" spans="1:26" ht="18" customHeight="1" x14ac:dyDescent="0.25">
      <c r="A932" s="368"/>
      <c r="B932" s="368"/>
      <c r="C932" s="368"/>
      <c r="D932" s="368"/>
      <c r="E932" s="368"/>
      <c r="F932" s="368"/>
      <c r="G932" s="368"/>
      <c r="H932" s="368"/>
      <c r="I932" s="368"/>
      <c r="J932" s="368"/>
      <c r="K932" s="368"/>
      <c r="L932" s="368"/>
      <c r="M932" s="368"/>
      <c r="N932" s="368"/>
      <c r="O932" s="368"/>
      <c r="P932" s="368"/>
      <c r="Q932" s="368"/>
      <c r="R932" s="368"/>
      <c r="S932" s="368"/>
      <c r="T932" s="368"/>
      <c r="U932" s="368"/>
      <c r="V932" s="368"/>
      <c r="W932" s="368"/>
      <c r="X932" s="368"/>
      <c r="Y932" s="368"/>
      <c r="Z932" s="368"/>
    </row>
    <row r="933" spans="1:26" ht="18" customHeight="1" x14ac:dyDescent="0.25">
      <c r="A933" s="368"/>
      <c r="B933" s="368"/>
      <c r="C933" s="368"/>
      <c r="D933" s="368"/>
      <c r="E933" s="368"/>
      <c r="F933" s="368"/>
      <c r="G933" s="368"/>
      <c r="H933" s="368"/>
      <c r="I933" s="368"/>
      <c r="J933" s="368"/>
      <c r="K933" s="368"/>
      <c r="L933" s="368"/>
      <c r="M933" s="368"/>
      <c r="N933" s="368"/>
      <c r="O933" s="368"/>
      <c r="P933" s="368"/>
      <c r="Q933" s="368"/>
      <c r="R933" s="368"/>
      <c r="S933" s="368"/>
      <c r="T933" s="368"/>
      <c r="U933" s="368"/>
      <c r="V933" s="368"/>
      <c r="W933" s="368"/>
      <c r="X933" s="368"/>
      <c r="Y933" s="368"/>
      <c r="Z933" s="368"/>
    </row>
    <row r="934" spans="1:26" ht="18" customHeight="1" x14ac:dyDescent="0.25">
      <c r="A934" s="368"/>
      <c r="B934" s="368"/>
      <c r="C934" s="368"/>
      <c r="D934" s="368"/>
      <c r="E934" s="368"/>
      <c r="F934" s="368"/>
      <c r="G934" s="368"/>
      <c r="H934" s="368"/>
      <c r="I934" s="368"/>
      <c r="J934" s="368"/>
      <c r="K934" s="368"/>
      <c r="L934" s="368"/>
      <c r="M934" s="368"/>
      <c r="N934" s="368"/>
      <c r="O934" s="368"/>
      <c r="P934" s="368"/>
      <c r="Q934" s="368"/>
      <c r="R934" s="368"/>
      <c r="S934" s="368"/>
      <c r="T934" s="368"/>
      <c r="U934" s="368"/>
      <c r="V934" s="368"/>
      <c r="W934" s="368"/>
      <c r="X934" s="368"/>
      <c r="Y934" s="368"/>
      <c r="Z934" s="368"/>
    </row>
    <row r="935" spans="1:26" ht="18" customHeight="1" x14ac:dyDescent="0.25">
      <c r="A935" s="368"/>
      <c r="B935" s="368"/>
      <c r="C935" s="368"/>
      <c r="D935" s="368"/>
      <c r="E935" s="368"/>
      <c r="F935" s="368"/>
      <c r="G935" s="368"/>
      <c r="H935" s="368"/>
      <c r="I935" s="368"/>
      <c r="J935" s="368"/>
      <c r="K935" s="368"/>
      <c r="L935" s="368"/>
      <c r="M935" s="368"/>
      <c r="N935" s="368"/>
      <c r="O935" s="368"/>
      <c r="P935" s="368"/>
      <c r="Q935" s="368"/>
      <c r="R935" s="368"/>
      <c r="S935" s="368"/>
      <c r="T935" s="368"/>
      <c r="U935" s="368"/>
      <c r="V935" s="368"/>
      <c r="W935" s="368"/>
      <c r="X935" s="368"/>
      <c r="Y935" s="368"/>
      <c r="Z935" s="368"/>
    </row>
    <row r="936" spans="1:26" ht="18" customHeight="1" x14ac:dyDescent="0.25">
      <c r="A936" s="368"/>
      <c r="B936" s="368"/>
      <c r="C936" s="368"/>
      <c r="D936" s="368"/>
      <c r="E936" s="368"/>
      <c r="F936" s="368"/>
      <c r="G936" s="368"/>
      <c r="H936" s="368"/>
      <c r="I936" s="368"/>
      <c r="J936" s="368"/>
      <c r="K936" s="368"/>
      <c r="L936" s="368"/>
      <c r="M936" s="368"/>
      <c r="N936" s="368"/>
      <c r="O936" s="368"/>
      <c r="P936" s="368"/>
      <c r="Q936" s="368"/>
      <c r="R936" s="368"/>
      <c r="S936" s="368"/>
      <c r="T936" s="368"/>
      <c r="U936" s="368"/>
      <c r="V936" s="368"/>
      <c r="W936" s="368"/>
      <c r="X936" s="368"/>
      <c r="Y936" s="368"/>
      <c r="Z936" s="368"/>
    </row>
    <row r="937" spans="1:26" ht="18" customHeight="1" x14ac:dyDescent="0.25">
      <c r="A937" s="368"/>
      <c r="B937" s="368"/>
      <c r="C937" s="368"/>
      <c r="D937" s="368"/>
      <c r="E937" s="368"/>
      <c r="F937" s="368"/>
      <c r="G937" s="368"/>
      <c r="H937" s="368"/>
      <c r="I937" s="368"/>
      <c r="J937" s="368"/>
      <c r="K937" s="368"/>
      <c r="L937" s="368"/>
      <c r="M937" s="368"/>
      <c r="N937" s="368"/>
      <c r="O937" s="368"/>
      <c r="P937" s="368"/>
      <c r="Q937" s="368"/>
      <c r="R937" s="368"/>
      <c r="S937" s="368"/>
      <c r="T937" s="368"/>
      <c r="U937" s="368"/>
      <c r="V937" s="368"/>
      <c r="W937" s="368"/>
      <c r="X937" s="368"/>
      <c r="Y937" s="368"/>
      <c r="Z937" s="368"/>
    </row>
    <row r="938" spans="1:26" ht="18" customHeight="1" x14ac:dyDescent="0.25">
      <c r="A938" s="368"/>
      <c r="B938" s="368"/>
      <c r="C938" s="368"/>
      <c r="D938" s="368"/>
      <c r="E938" s="368"/>
      <c r="F938" s="368"/>
      <c r="G938" s="368"/>
      <c r="H938" s="368"/>
      <c r="I938" s="368"/>
      <c r="J938" s="368"/>
      <c r="K938" s="368"/>
      <c r="L938" s="368"/>
      <c r="M938" s="368"/>
      <c r="N938" s="368"/>
      <c r="O938" s="368"/>
      <c r="P938" s="368"/>
      <c r="Q938" s="368"/>
      <c r="R938" s="368"/>
      <c r="S938" s="368"/>
      <c r="T938" s="368"/>
      <c r="U938" s="368"/>
      <c r="V938" s="368"/>
      <c r="W938" s="368"/>
      <c r="X938" s="368"/>
      <c r="Y938" s="368"/>
      <c r="Z938" s="368"/>
    </row>
    <row r="939" spans="1:26" ht="18" customHeight="1" x14ac:dyDescent="0.25">
      <c r="A939" s="368"/>
      <c r="B939" s="368"/>
      <c r="C939" s="368"/>
      <c r="D939" s="368"/>
      <c r="E939" s="368"/>
      <c r="F939" s="368"/>
      <c r="G939" s="368"/>
      <c r="H939" s="368"/>
      <c r="I939" s="368"/>
      <c r="J939" s="368"/>
      <c r="K939" s="368"/>
      <c r="L939" s="368"/>
      <c r="M939" s="368"/>
      <c r="N939" s="368"/>
      <c r="O939" s="368"/>
      <c r="P939" s="368"/>
      <c r="Q939" s="368"/>
      <c r="R939" s="368"/>
      <c r="S939" s="368"/>
      <c r="T939" s="368"/>
      <c r="U939" s="368"/>
      <c r="V939" s="368"/>
      <c r="W939" s="368"/>
      <c r="X939" s="368"/>
      <c r="Y939" s="368"/>
      <c r="Z939" s="368"/>
    </row>
    <row r="940" spans="1:26" ht="18" customHeight="1" x14ac:dyDescent="0.25">
      <c r="A940" s="368"/>
      <c r="B940" s="368"/>
      <c r="C940" s="368"/>
      <c r="D940" s="368"/>
      <c r="E940" s="368"/>
      <c r="F940" s="368"/>
      <c r="G940" s="368"/>
      <c r="H940" s="368"/>
      <c r="I940" s="368"/>
      <c r="J940" s="368"/>
      <c r="K940" s="368"/>
      <c r="L940" s="368"/>
      <c r="M940" s="368"/>
      <c r="N940" s="368"/>
      <c r="O940" s="368"/>
      <c r="P940" s="368"/>
      <c r="Q940" s="368"/>
      <c r="R940" s="368"/>
      <c r="S940" s="368"/>
      <c r="T940" s="368"/>
      <c r="U940" s="368"/>
      <c r="V940" s="368"/>
      <c r="W940" s="368"/>
      <c r="X940" s="368"/>
      <c r="Y940" s="368"/>
      <c r="Z940" s="368"/>
    </row>
    <row r="941" spans="1:26" ht="18" customHeight="1" x14ac:dyDescent="0.25">
      <c r="A941" s="368"/>
      <c r="B941" s="368"/>
      <c r="C941" s="368"/>
      <c r="D941" s="368"/>
      <c r="E941" s="368"/>
      <c r="F941" s="368"/>
      <c r="G941" s="368"/>
      <c r="H941" s="368"/>
      <c r="I941" s="368"/>
      <c r="J941" s="368"/>
      <c r="K941" s="368"/>
      <c r="L941" s="368"/>
      <c r="M941" s="368"/>
      <c r="N941" s="368"/>
      <c r="O941" s="368"/>
      <c r="P941" s="368"/>
      <c r="Q941" s="368"/>
      <c r="R941" s="368"/>
      <c r="S941" s="368"/>
      <c r="T941" s="368"/>
      <c r="U941" s="368"/>
      <c r="V941" s="368"/>
      <c r="W941" s="368"/>
      <c r="X941" s="368"/>
      <c r="Y941" s="368"/>
      <c r="Z941" s="368"/>
    </row>
    <row r="942" spans="1:26" ht="18" customHeight="1" x14ac:dyDescent="0.25">
      <c r="A942" s="368"/>
      <c r="B942" s="368"/>
      <c r="C942" s="368"/>
      <c r="D942" s="368"/>
      <c r="E942" s="368"/>
      <c r="F942" s="368"/>
      <c r="G942" s="368"/>
      <c r="H942" s="368"/>
      <c r="I942" s="368"/>
      <c r="J942" s="368"/>
      <c r="K942" s="368"/>
      <c r="L942" s="368"/>
      <c r="M942" s="368"/>
      <c r="N942" s="368"/>
      <c r="O942" s="368"/>
      <c r="P942" s="368"/>
      <c r="Q942" s="368"/>
      <c r="R942" s="368"/>
      <c r="S942" s="368"/>
      <c r="T942" s="368"/>
      <c r="U942" s="368"/>
      <c r="V942" s="368"/>
      <c r="W942" s="368"/>
      <c r="X942" s="368"/>
      <c r="Y942" s="368"/>
      <c r="Z942" s="368"/>
    </row>
    <row r="943" spans="1:26" ht="18" customHeight="1" x14ac:dyDescent="0.25">
      <c r="A943" s="368"/>
      <c r="B943" s="368"/>
      <c r="C943" s="368"/>
      <c r="D943" s="368"/>
      <c r="E943" s="368"/>
      <c r="F943" s="368"/>
      <c r="G943" s="368"/>
      <c r="H943" s="368"/>
      <c r="I943" s="368"/>
      <c r="J943" s="368"/>
      <c r="K943" s="368"/>
      <c r="L943" s="368"/>
      <c r="M943" s="368"/>
      <c r="N943" s="368"/>
      <c r="O943" s="368"/>
      <c r="P943" s="368"/>
      <c r="Q943" s="368"/>
      <c r="R943" s="368"/>
      <c r="S943" s="368"/>
      <c r="T943" s="368"/>
      <c r="U943" s="368"/>
      <c r="V943" s="368"/>
      <c r="W943" s="368"/>
      <c r="X943" s="368"/>
      <c r="Y943" s="368"/>
      <c r="Z943" s="368"/>
    </row>
    <row r="944" spans="1:26" ht="18" customHeight="1" x14ac:dyDescent="0.25">
      <c r="A944" s="368"/>
      <c r="B944" s="368"/>
      <c r="C944" s="368"/>
      <c r="D944" s="368"/>
      <c r="E944" s="368"/>
      <c r="F944" s="368"/>
      <c r="G944" s="368"/>
      <c r="H944" s="368"/>
      <c r="I944" s="368"/>
      <c r="J944" s="368"/>
      <c r="K944" s="368"/>
      <c r="L944" s="368"/>
      <c r="M944" s="368"/>
      <c r="N944" s="368"/>
      <c r="O944" s="368"/>
      <c r="P944" s="368"/>
      <c r="Q944" s="368"/>
      <c r="R944" s="368"/>
      <c r="S944" s="368"/>
      <c r="T944" s="368"/>
      <c r="U944" s="368"/>
      <c r="V944" s="368"/>
      <c r="W944" s="368"/>
      <c r="X944" s="368"/>
      <c r="Y944" s="368"/>
      <c r="Z944" s="368"/>
    </row>
    <row r="945" spans="1:26" ht="18" customHeight="1" x14ac:dyDescent="0.25">
      <c r="A945" s="368"/>
      <c r="B945" s="368"/>
      <c r="C945" s="368"/>
      <c r="D945" s="368"/>
      <c r="E945" s="368"/>
      <c r="F945" s="368"/>
      <c r="G945" s="368"/>
      <c r="H945" s="368"/>
      <c r="I945" s="368"/>
      <c r="J945" s="368"/>
      <c r="K945" s="368"/>
      <c r="L945" s="368"/>
      <c r="M945" s="368"/>
      <c r="N945" s="368"/>
      <c r="O945" s="368"/>
      <c r="P945" s="368"/>
      <c r="Q945" s="368"/>
      <c r="R945" s="368"/>
      <c r="S945" s="368"/>
      <c r="T945" s="368"/>
      <c r="U945" s="368"/>
      <c r="V945" s="368"/>
      <c r="W945" s="368"/>
      <c r="X945" s="368"/>
      <c r="Y945" s="368"/>
      <c r="Z945" s="368"/>
    </row>
    <row r="946" spans="1:26" ht="18" customHeight="1" x14ac:dyDescent="0.25">
      <c r="A946" s="368"/>
      <c r="B946" s="368"/>
      <c r="C946" s="368"/>
      <c r="D946" s="368"/>
      <c r="E946" s="368"/>
      <c r="F946" s="368"/>
      <c r="G946" s="368"/>
      <c r="H946" s="368"/>
      <c r="I946" s="368"/>
      <c r="J946" s="368"/>
      <c r="K946" s="368"/>
      <c r="L946" s="368"/>
      <c r="M946" s="368"/>
      <c r="N946" s="368"/>
      <c r="O946" s="368"/>
      <c r="P946" s="368"/>
      <c r="Q946" s="368"/>
      <c r="R946" s="368"/>
      <c r="S946" s="368"/>
      <c r="T946" s="368"/>
      <c r="U946" s="368"/>
      <c r="V946" s="368"/>
      <c r="W946" s="368"/>
      <c r="X946" s="368"/>
      <c r="Y946" s="368"/>
      <c r="Z946" s="368"/>
    </row>
    <row r="947" spans="1:26" ht="18" customHeight="1" x14ac:dyDescent="0.25">
      <c r="A947" s="368"/>
      <c r="B947" s="368"/>
      <c r="C947" s="368"/>
      <c r="D947" s="368"/>
      <c r="E947" s="368"/>
      <c r="F947" s="368"/>
      <c r="G947" s="368"/>
      <c r="H947" s="368"/>
      <c r="I947" s="368"/>
      <c r="J947" s="368"/>
      <c r="K947" s="368"/>
      <c r="L947" s="368"/>
      <c r="M947" s="368"/>
      <c r="N947" s="368"/>
      <c r="O947" s="368"/>
      <c r="P947" s="368"/>
      <c r="Q947" s="368"/>
      <c r="R947" s="368"/>
      <c r="S947" s="368"/>
      <c r="T947" s="368"/>
      <c r="U947" s="368"/>
      <c r="V947" s="368"/>
      <c r="W947" s="368"/>
      <c r="X947" s="368"/>
      <c r="Y947" s="368"/>
      <c r="Z947" s="368"/>
    </row>
    <row r="948" spans="1:26" ht="18" customHeight="1" x14ac:dyDescent="0.25">
      <c r="A948" s="368"/>
      <c r="B948" s="368"/>
      <c r="C948" s="368"/>
      <c r="D948" s="368"/>
      <c r="E948" s="368"/>
      <c r="F948" s="368"/>
      <c r="G948" s="368"/>
      <c r="H948" s="368"/>
      <c r="I948" s="368"/>
      <c r="J948" s="368"/>
      <c r="K948" s="368"/>
      <c r="L948" s="368"/>
      <c r="M948" s="368"/>
      <c r="N948" s="368"/>
      <c r="O948" s="368"/>
      <c r="P948" s="368"/>
      <c r="Q948" s="368"/>
      <c r="R948" s="368"/>
      <c r="S948" s="368"/>
      <c r="T948" s="368"/>
      <c r="U948" s="368"/>
      <c r="V948" s="368"/>
      <c r="W948" s="368"/>
      <c r="X948" s="368"/>
      <c r="Y948" s="368"/>
      <c r="Z948" s="368"/>
    </row>
    <row r="949" spans="1:26" ht="18" customHeight="1" x14ac:dyDescent="0.25">
      <c r="A949" s="368"/>
      <c r="B949" s="368"/>
      <c r="C949" s="368"/>
      <c r="D949" s="368"/>
      <c r="E949" s="368"/>
      <c r="F949" s="368"/>
      <c r="G949" s="368"/>
      <c r="H949" s="368"/>
      <c r="I949" s="368"/>
      <c r="J949" s="368"/>
      <c r="K949" s="368"/>
      <c r="L949" s="368"/>
      <c r="M949" s="368"/>
      <c r="N949" s="368"/>
      <c r="O949" s="368"/>
      <c r="P949" s="368"/>
      <c r="Q949" s="368"/>
      <c r="R949" s="368"/>
      <c r="S949" s="368"/>
      <c r="T949" s="368"/>
      <c r="U949" s="368"/>
      <c r="V949" s="368"/>
      <c r="W949" s="368"/>
      <c r="X949" s="368"/>
      <c r="Y949" s="368"/>
      <c r="Z949" s="368"/>
    </row>
    <row r="950" spans="1:26" ht="18" customHeight="1" x14ac:dyDescent="0.25">
      <c r="A950" s="368"/>
      <c r="B950" s="368"/>
      <c r="C950" s="368"/>
      <c r="D950" s="368"/>
      <c r="E950" s="368"/>
      <c r="F950" s="368"/>
      <c r="G950" s="368"/>
      <c r="H950" s="368"/>
      <c r="I950" s="368"/>
      <c r="J950" s="368"/>
      <c r="K950" s="368"/>
      <c r="L950" s="368"/>
      <c r="M950" s="368"/>
      <c r="N950" s="368"/>
      <c r="O950" s="368"/>
      <c r="P950" s="368"/>
      <c r="Q950" s="368"/>
      <c r="R950" s="368"/>
      <c r="S950" s="368"/>
      <c r="T950" s="368"/>
      <c r="U950" s="368"/>
      <c r="V950" s="368"/>
      <c r="W950" s="368"/>
      <c r="X950" s="368"/>
      <c r="Y950" s="368"/>
      <c r="Z950" s="368"/>
    </row>
    <row r="951" spans="1:26" ht="18" customHeight="1" x14ac:dyDescent="0.25">
      <c r="A951" s="368"/>
      <c r="B951" s="368"/>
      <c r="C951" s="368"/>
      <c r="D951" s="368"/>
      <c r="E951" s="368"/>
      <c r="F951" s="368"/>
      <c r="G951" s="368"/>
      <c r="H951" s="368"/>
      <c r="I951" s="368"/>
      <c r="J951" s="368"/>
      <c r="K951" s="368"/>
      <c r="L951" s="368"/>
      <c r="M951" s="368"/>
      <c r="N951" s="368"/>
      <c r="O951" s="368"/>
      <c r="P951" s="368"/>
      <c r="Q951" s="368"/>
      <c r="R951" s="368"/>
      <c r="S951" s="368"/>
      <c r="T951" s="368"/>
      <c r="U951" s="368"/>
      <c r="V951" s="368"/>
      <c r="W951" s="368"/>
      <c r="X951" s="368"/>
      <c r="Y951" s="368"/>
      <c r="Z951" s="368"/>
    </row>
    <row r="952" spans="1:26" ht="18" customHeight="1" x14ac:dyDescent="0.25">
      <c r="A952" s="368"/>
      <c r="B952" s="368"/>
      <c r="C952" s="368"/>
      <c r="D952" s="368"/>
      <c r="E952" s="368"/>
      <c r="F952" s="368"/>
      <c r="G952" s="368"/>
      <c r="H952" s="368"/>
      <c r="I952" s="368"/>
      <c r="J952" s="368"/>
      <c r="K952" s="368"/>
      <c r="L952" s="368"/>
      <c r="M952" s="368"/>
      <c r="N952" s="368"/>
      <c r="O952" s="368"/>
      <c r="P952" s="368"/>
      <c r="Q952" s="368"/>
      <c r="R952" s="368"/>
      <c r="S952" s="368"/>
      <c r="T952" s="368"/>
      <c r="U952" s="368"/>
      <c r="V952" s="368"/>
      <c r="W952" s="368"/>
      <c r="X952" s="368"/>
      <c r="Y952" s="368"/>
      <c r="Z952" s="368"/>
    </row>
    <row r="953" spans="1:26" ht="18" customHeight="1" x14ac:dyDescent="0.25">
      <c r="A953" s="368"/>
      <c r="B953" s="368"/>
      <c r="C953" s="368"/>
      <c r="D953" s="368"/>
      <c r="E953" s="368"/>
      <c r="F953" s="368"/>
      <c r="G953" s="368"/>
      <c r="H953" s="368"/>
      <c r="I953" s="368"/>
      <c r="J953" s="368"/>
      <c r="K953" s="368"/>
      <c r="L953" s="368"/>
      <c r="M953" s="368"/>
      <c r="N953" s="368"/>
      <c r="O953" s="368"/>
      <c r="P953" s="368"/>
      <c r="Q953" s="368"/>
      <c r="R953" s="368"/>
      <c r="S953" s="368"/>
      <c r="T953" s="368"/>
      <c r="U953" s="368"/>
      <c r="V953" s="368"/>
      <c r="W953" s="368"/>
      <c r="X953" s="368"/>
      <c r="Y953" s="368"/>
      <c r="Z953" s="368"/>
    </row>
    <row r="954" spans="1:26" ht="18" customHeight="1" x14ac:dyDescent="0.25">
      <c r="A954" s="368"/>
      <c r="B954" s="368"/>
      <c r="C954" s="368"/>
      <c r="D954" s="368"/>
      <c r="E954" s="368"/>
      <c r="F954" s="368"/>
      <c r="G954" s="368"/>
      <c r="H954" s="368"/>
      <c r="I954" s="368"/>
      <c r="J954" s="368"/>
      <c r="K954" s="368"/>
      <c r="L954" s="368"/>
      <c r="M954" s="368"/>
      <c r="N954" s="368"/>
      <c r="O954" s="368"/>
      <c r="P954" s="368"/>
      <c r="Q954" s="368"/>
      <c r="R954" s="368"/>
      <c r="S954" s="368"/>
      <c r="T954" s="368"/>
      <c r="U954" s="368"/>
      <c r="V954" s="368"/>
      <c r="W954" s="368"/>
      <c r="X954" s="368"/>
      <c r="Y954" s="368"/>
      <c r="Z954" s="368"/>
    </row>
    <row r="955" spans="1:26" ht="18" customHeight="1" x14ac:dyDescent="0.25">
      <c r="A955" s="368"/>
      <c r="B955" s="368"/>
      <c r="C955" s="368"/>
      <c r="D955" s="368"/>
      <c r="E955" s="368"/>
      <c r="F955" s="368"/>
      <c r="G955" s="368"/>
      <c r="H955" s="368"/>
      <c r="I955" s="368"/>
      <c r="J955" s="368"/>
      <c r="K955" s="368"/>
      <c r="L955" s="368"/>
      <c r="M955" s="368"/>
      <c r="N955" s="368"/>
      <c r="O955" s="368"/>
      <c r="P955" s="368"/>
      <c r="Q955" s="368"/>
      <c r="R955" s="368"/>
      <c r="S955" s="368"/>
      <c r="T955" s="368"/>
      <c r="U955" s="368"/>
      <c r="V955" s="368"/>
      <c r="W955" s="368"/>
      <c r="X955" s="368"/>
      <c r="Y955" s="368"/>
      <c r="Z955" s="368"/>
    </row>
    <row r="956" spans="1:26" ht="18" customHeight="1" x14ac:dyDescent="0.25">
      <c r="A956" s="368"/>
      <c r="B956" s="368"/>
      <c r="C956" s="368"/>
      <c r="D956" s="368"/>
      <c r="E956" s="368"/>
      <c r="F956" s="368"/>
      <c r="G956" s="368"/>
      <c r="H956" s="368"/>
      <c r="I956" s="368"/>
      <c r="J956" s="368"/>
      <c r="K956" s="368"/>
      <c r="L956" s="368"/>
      <c r="M956" s="368"/>
      <c r="N956" s="368"/>
      <c r="O956" s="368"/>
      <c r="P956" s="368"/>
      <c r="Q956" s="368"/>
      <c r="R956" s="368"/>
      <c r="S956" s="368"/>
      <c r="T956" s="368"/>
      <c r="U956" s="368"/>
      <c r="V956" s="368"/>
      <c r="W956" s="368"/>
      <c r="X956" s="368"/>
      <c r="Y956" s="368"/>
      <c r="Z956" s="368"/>
    </row>
    <row r="957" spans="1:26" ht="18" customHeight="1" x14ac:dyDescent="0.25">
      <c r="A957" s="368"/>
      <c r="B957" s="368"/>
      <c r="C957" s="368"/>
      <c r="D957" s="368"/>
      <c r="E957" s="368"/>
      <c r="F957" s="368"/>
      <c r="G957" s="368"/>
      <c r="H957" s="368"/>
      <c r="I957" s="368"/>
      <c r="J957" s="368"/>
      <c r="K957" s="368"/>
      <c r="L957" s="368"/>
      <c r="M957" s="368"/>
      <c r="N957" s="368"/>
      <c r="O957" s="368"/>
      <c r="P957" s="368"/>
      <c r="Q957" s="368"/>
      <c r="R957" s="368"/>
      <c r="S957" s="368"/>
      <c r="T957" s="368"/>
      <c r="U957" s="368"/>
      <c r="V957" s="368"/>
      <c r="W957" s="368"/>
      <c r="X957" s="368"/>
      <c r="Y957" s="368"/>
      <c r="Z957" s="368"/>
    </row>
    <row r="958" spans="1:26" ht="18" customHeight="1" x14ac:dyDescent="0.25">
      <c r="A958" s="368"/>
      <c r="B958" s="368"/>
      <c r="C958" s="368"/>
      <c r="D958" s="368"/>
      <c r="E958" s="368"/>
      <c r="F958" s="368"/>
      <c r="G958" s="368"/>
      <c r="H958" s="368"/>
      <c r="I958" s="368"/>
      <c r="J958" s="368"/>
      <c r="K958" s="368"/>
      <c r="L958" s="368"/>
      <c r="M958" s="368"/>
      <c r="N958" s="368"/>
      <c r="O958" s="368"/>
      <c r="P958" s="368"/>
      <c r="Q958" s="368"/>
      <c r="R958" s="368"/>
      <c r="S958" s="368"/>
      <c r="T958" s="368"/>
      <c r="U958" s="368"/>
      <c r="V958" s="368"/>
      <c r="W958" s="368"/>
      <c r="X958" s="368"/>
      <c r="Y958" s="368"/>
      <c r="Z958" s="368"/>
    </row>
    <row r="959" spans="1:26" ht="18" customHeight="1" x14ac:dyDescent="0.25">
      <c r="A959" s="368"/>
      <c r="B959" s="368"/>
      <c r="C959" s="368"/>
      <c r="D959" s="368"/>
      <c r="E959" s="368"/>
      <c r="F959" s="368"/>
      <c r="G959" s="368"/>
      <c r="H959" s="368"/>
      <c r="I959" s="368"/>
      <c r="J959" s="368"/>
      <c r="K959" s="368"/>
      <c r="L959" s="368"/>
      <c r="M959" s="368"/>
      <c r="N959" s="368"/>
      <c r="O959" s="368"/>
      <c r="P959" s="368"/>
      <c r="Q959" s="368"/>
      <c r="R959" s="368"/>
      <c r="S959" s="368"/>
      <c r="T959" s="368"/>
      <c r="U959" s="368"/>
      <c r="V959" s="368"/>
      <c r="W959" s="368"/>
      <c r="X959" s="368"/>
      <c r="Y959" s="368"/>
      <c r="Z959" s="368"/>
    </row>
    <row r="960" spans="1:26" ht="18" customHeight="1" x14ac:dyDescent="0.25">
      <c r="A960" s="368"/>
      <c r="B960" s="368"/>
      <c r="C960" s="368"/>
      <c r="D960" s="368"/>
      <c r="E960" s="368"/>
      <c r="F960" s="368"/>
      <c r="G960" s="368"/>
      <c r="H960" s="368"/>
      <c r="I960" s="368"/>
      <c r="J960" s="368"/>
      <c r="K960" s="368"/>
      <c r="L960" s="368"/>
      <c r="M960" s="368"/>
      <c r="N960" s="368"/>
      <c r="O960" s="368"/>
      <c r="P960" s="368"/>
      <c r="Q960" s="368"/>
      <c r="R960" s="368"/>
      <c r="S960" s="368"/>
      <c r="T960" s="368"/>
      <c r="U960" s="368"/>
      <c r="V960" s="368"/>
      <c r="W960" s="368"/>
      <c r="X960" s="368"/>
      <c r="Y960" s="368"/>
      <c r="Z960" s="368"/>
    </row>
    <row r="961" spans="1:26" ht="18" customHeight="1" x14ac:dyDescent="0.25">
      <c r="A961" s="368"/>
      <c r="B961" s="368"/>
      <c r="C961" s="368"/>
      <c r="D961" s="368"/>
      <c r="E961" s="368"/>
      <c r="F961" s="368"/>
      <c r="G961" s="368"/>
      <c r="H961" s="368"/>
      <c r="I961" s="368"/>
      <c r="J961" s="368"/>
      <c r="K961" s="368"/>
      <c r="L961" s="368"/>
      <c r="M961" s="368"/>
      <c r="N961" s="368"/>
      <c r="O961" s="368"/>
      <c r="P961" s="368"/>
      <c r="Q961" s="368"/>
      <c r="R961" s="368"/>
      <c r="S961" s="368"/>
      <c r="T961" s="368"/>
      <c r="U961" s="368"/>
      <c r="V961" s="368"/>
      <c r="W961" s="368"/>
      <c r="X961" s="368"/>
      <c r="Y961" s="368"/>
      <c r="Z961" s="368"/>
    </row>
    <row r="962" spans="1:26" ht="18" customHeight="1" x14ac:dyDescent="0.25">
      <c r="A962" s="368"/>
      <c r="B962" s="368"/>
      <c r="C962" s="368"/>
      <c r="D962" s="368"/>
      <c r="E962" s="368"/>
      <c r="F962" s="368"/>
      <c r="G962" s="368"/>
      <c r="H962" s="368"/>
      <c r="I962" s="368"/>
      <c r="J962" s="368"/>
      <c r="K962" s="368"/>
      <c r="L962" s="368"/>
      <c r="M962" s="368"/>
      <c r="N962" s="368"/>
      <c r="O962" s="368"/>
      <c r="P962" s="368"/>
      <c r="Q962" s="368"/>
      <c r="R962" s="368"/>
      <c r="S962" s="368"/>
      <c r="T962" s="368"/>
      <c r="U962" s="368"/>
      <c r="V962" s="368"/>
      <c r="W962" s="368"/>
      <c r="X962" s="368"/>
      <c r="Y962" s="368"/>
      <c r="Z962" s="368"/>
    </row>
    <row r="963" spans="1:26" ht="18" customHeight="1" x14ac:dyDescent="0.25">
      <c r="A963" s="368"/>
      <c r="B963" s="368"/>
      <c r="C963" s="368"/>
      <c r="D963" s="368"/>
      <c r="E963" s="368"/>
      <c r="F963" s="368"/>
      <c r="G963" s="368"/>
      <c r="H963" s="368"/>
      <c r="I963" s="368"/>
      <c r="J963" s="368"/>
      <c r="K963" s="368"/>
      <c r="L963" s="368"/>
      <c r="M963" s="368"/>
      <c r="N963" s="368"/>
      <c r="O963" s="368"/>
      <c r="P963" s="368"/>
      <c r="Q963" s="368"/>
      <c r="R963" s="368"/>
      <c r="S963" s="368"/>
      <c r="T963" s="368"/>
      <c r="U963" s="368"/>
      <c r="V963" s="368"/>
      <c r="W963" s="368"/>
      <c r="X963" s="368"/>
      <c r="Y963" s="368"/>
      <c r="Z963" s="368"/>
    </row>
    <row r="964" spans="1:26" ht="18" customHeight="1" x14ac:dyDescent="0.25">
      <c r="A964" s="368"/>
      <c r="B964" s="368"/>
      <c r="C964" s="368"/>
      <c r="D964" s="368"/>
      <c r="E964" s="368"/>
      <c r="F964" s="368"/>
      <c r="G964" s="368"/>
      <c r="H964" s="368"/>
      <c r="I964" s="368"/>
      <c r="J964" s="368"/>
      <c r="K964" s="368"/>
      <c r="L964" s="368"/>
      <c r="M964" s="368"/>
      <c r="N964" s="368"/>
      <c r="O964" s="368"/>
      <c r="P964" s="368"/>
      <c r="Q964" s="368"/>
      <c r="R964" s="368"/>
      <c r="S964" s="368"/>
      <c r="T964" s="368"/>
      <c r="U964" s="368"/>
      <c r="V964" s="368"/>
      <c r="W964" s="368"/>
      <c r="X964" s="368"/>
      <c r="Y964" s="368"/>
      <c r="Z964" s="368"/>
    </row>
    <row r="965" spans="1:26" ht="18" customHeight="1" x14ac:dyDescent="0.25">
      <c r="A965" s="368"/>
      <c r="B965" s="368"/>
      <c r="C965" s="368"/>
      <c r="D965" s="368"/>
      <c r="E965" s="368"/>
      <c r="F965" s="368"/>
      <c r="G965" s="368"/>
      <c r="H965" s="368"/>
      <c r="I965" s="368"/>
      <c r="J965" s="368"/>
      <c r="K965" s="368"/>
      <c r="L965" s="368"/>
      <c r="M965" s="368"/>
      <c r="N965" s="368"/>
      <c r="O965" s="368"/>
      <c r="P965" s="368"/>
      <c r="Q965" s="368"/>
      <c r="R965" s="368"/>
      <c r="S965" s="368"/>
      <c r="T965" s="368"/>
      <c r="U965" s="368"/>
      <c r="V965" s="368"/>
      <c r="W965" s="368"/>
      <c r="X965" s="368"/>
      <c r="Y965" s="368"/>
      <c r="Z965" s="368"/>
    </row>
    <row r="966" spans="1:26" ht="18" customHeight="1" x14ac:dyDescent="0.25">
      <c r="A966" s="368"/>
      <c r="B966" s="368"/>
      <c r="C966" s="368"/>
      <c r="D966" s="368"/>
      <c r="E966" s="368"/>
      <c r="F966" s="368"/>
      <c r="G966" s="368"/>
      <c r="H966" s="368"/>
      <c r="I966" s="368"/>
      <c r="J966" s="368"/>
      <c r="K966" s="368"/>
      <c r="L966" s="368"/>
      <c r="M966" s="368"/>
      <c r="N966" s="368"/>
      <c r="O966" s="368"/>
      <c r="P966" s="368"/>
      <c r="Q966" s="368"/>
      <c r="R966" s="368"/>
      <c r="S966" s="368"/>
      <c r="T966" s="368"/>
      <c r="U966" s="368"/>
      <c r="V966" s="368"/>
      <c r="W966" s="368"/>
      <c r="X966" s="368"/>
      <c r="Y966" s="368"/>
      <c r="Z966" s="368"/>
    </row>
    <row r="967" spans="1:26" ht="18" customHeight="1" x14ac:dyDescent="0.25">
      <c r="A967" s="368"/>
      <c r="B967" s="368"/>
      <c r="C967" s="368"/>
      <c r="D967" s="368"/>
      <c r="E967" s="368"/>
      <c r="F967" s="368"/>
      <c r="G967" s="368"/>
      <c r="H967" s="368"/>
      <c r="I967" s="368"/>
      <c r="J967" s="368"/>
      <c r="K967" s="368"/>
      <c r="L967" s="368"/>
      <c r="M967" s="368"/>
      <c r="N967" s="368"/>
      <c r="O967" s="368"/>
      <c r="P967" s="368"/>
      <c r="Q967" s="368"/>
      <c r="R967" s="368"/>
      <c r="S967" s="368"/>
      <c r="T967" s="368"/>
      <c r="U967" s="368"/>
      <c r="V967" s="368"/>
      <c r="W967" s="368"/>
      <c r="X967" s="368"/>
      <c r="Y967" s="368"/>
      <c r="Z967" s="368"/>
    </row>
    <row r="968" spans="1:26" ht="18" customHeight="1" x14ac:dyDescent="0.25">
      <c r="A968" s="368"/>
      <c r="B968" s="368"/>
      <c r="C968" s="368"/>
      <c r="D968" s="368"/>
      <c r="E968" s="368"/>
      <c r="F968" s="368"/>
      <c r="G968" s="368"/>
      <c r="H968" s="368"/>
      <c r="I968" s="368"/>
      <c r="J968" s="368"/>
      <c r="K968" s="368"/>
      <c r="L968" s="368"/>
      <c r="M968" s="368"/>
      <c r="N968" s="368"/>
      <c r="O968" s="368"/>
      <c r="P968" s="368"/>
      <c r="Q968" s="368"/>
      <c r="R968" s="368"/>
      <c r="S968" s="368"/>
      <c r="T968" s="368"/>
      <c r="U968" s="368"/>
      <c r="V968" s="368"/>
      <c r="W968" s="368"/>
      <c r="X968" s="368"/>
      <c r="Y968" s="368"/>
      <c r="Z968" s="368"/>
    </row>
    <row r="969" spans="1:26" ht="18" customHeight="1" x14ac:dyDescent="0.25">
      <c r="A969" s="368"/>
      <c r="B969" s="368"/>
      <c r="C969" s="368"/>
      <c r="D969" s="368"/>
      <c r="E969" s="368"/>
      <c r="F969" s="368"/>
      <c r="G969" s="368"/>
      <c r="H969" s="368"/>
      <c r="I969" s="368"/>
      <c r="J969" s="368"/>
      <c r="K969" s="368"/>
      <c r="L969" s="368"/>
      <c r="M969" s="368"/>
      <c r="N969" s="368"/>
      <c r="O969" s="368"/>
      <c r="P969" s="368"/>
      <c r="Q969" s="368"/>
      <c r="R969" s="368"/>
      <c r="S969" s="368"/>
      <c r="T969" s="368"/>
      <c r="U969" s="368"/>
      <c r="V969" s="368"/>
      <c r="W969" s="368"/>
      <c r="X969" s="368"/>
      <c r="Y969" s="368"/>
      <c r="Z969" s="368"/>
    </row>
    <row r="970" spans="1:26" ht="18" customHeight="1" x14ac:dyDescent="0.25">
      <c r="A970" s="368"/>
      <c r="B970" s="368"/>
      <c r="C970" s="368"/>
      <c r="D970" s="368"/>
      <c r="E970" s="368"/>
      <c r="F970" s="368"/>
      <c r="G970" s="368"/>
      <c r="H970" s="368"/>
      <c r="I970" s="368"/>
      <c r="J970" s="368"/>
      <c r="K970" s="368"/>
      <c r="L970" s="368"/>
      <c r="M970" s="368"/>
      <c r="N970" s="368"/>
      <c r="O970" s="368"/>
      <c r="P970" s="368"/>
      <c r="Q970" s="368"/>
      <c r="R970" s="368"/>
      <c r="S970" s="368"/>
      <c r="T970" s="368"/>
      <c r="U970" s="368"/>
      <c r="V970" s="368"/>
      <c r="W970" s="368"/>
      <c r="X970" s="368"/>
      <c r="Y970" s="368"/>
      <c r="Z970" s="368"/>
    </row>
    <row r="971" spans="1:26" ht="18" customHeight="1" x14ac:dyDescent="0.25">
      <c r="A971" s="368"/>
      <c r="B971" s="368"/>
      <c r="C971" s="368"/>
      <c r="D971" s="368"/>
      <c r="E971" s="368"/>
      <c r="F971" s="368"/>
      <c r="G971" s="368"/>
      <c r="H971" s="368"/>
      <c r="I971" s="368"/>
      <c r="J971" s="368"/>
      <c r="K971" s="368"/>
      <c r="L971" s="368"/>
      <c r="M971" s="368"/>
      <c r="N971" s="368"/>
      <c r="O971" s="368"/>
      <c r="P971" s="368"/>
      <c r="Q971" s="368"/>
      <c r="R971" s="368"/>
      <c r="S971" s="368"/>
      <c r="T971" s="368"/>
      <c r="U971" s="368"/>
      <c r="V971" s="368"/>
      <c r="W971" s="368"/>
      <c r="X971" s="368"/>
      <c r="Y971" s="368"/>
      <c r="Z971" s="368"/>
    </row>
    <row r="972" spans="1:26" ht="18" customHeight="1" x14ac:dyDescent="0.25">
      <c r="A972" s="368"/>
      <c r="B972" s="368"/>
      <c r="C972" s="368"/>
      <c r="D972" s="368"/>
      <c r="E972" s="368"/>
      <c r="F972" s="368"/>
      <c r="G972" s="368"/>
      <c r="H972" s="368"/>
      <c r="I972" s="368"/>
      <c r="J972" s="368"/>
      <c r="K972" s="368"/>
      <c r="L972" s="368"/>
      <c r="M972" s="368"/>
      <c r="N972" s="368"/>
      <c r="O972" s="368"/>
      <c r="P972" s="368"/>
      <c r="Q972" s="368"/>
      <c r="R972" s="368"/>
      <c r="S972" s="368"/>
      <c r="T972" s="368"/>
      <c r="U972" s="368"/>
      <c r="V972" s="368"/>
      <c r="W972" s="368"/>
      <c r="X972" s="368"/>
      <c r="Y972" s="368"/>
      <c r="Z972" s="368"/>
    </row>
    <row r="973" spans="1:26" ht="18" customHeight="1" x14ac:dyDescent="0.25">
      <c r="A973" s="368"/>
      <c r="B973" s="368"/>
      <c r="C973" s="368"/>
      <c r="D973" s="368"/>
      <c r="E973" s="368"/>
      <c r="F973" s="368"/>
      <c r="G973" s="368"/>
      <c r="H973" s="368"/>
      <c r="I973" s="368"/>
      <c r="J973" s="368"/>
      <c r="K973" s="368"/>
      <c r="L973" s="368"/>
      <c r="M973" s="368"/>
      <c r="N973" s="368"/>
      <c r="O973" s="368"/>
      <c r="P973" s="368"/>
      <c r="Q973" s="368"/>
      <c r="R973" s="368"/>
      <c r="S973" s="368"/>
      <c r="T973" s="368"/>
      <c r="U973" s="368"/>
      <c r="V973" s="368"/>
      <c r="W973" s="368"/>
      <c r="X973" s="368"/>
      <c r="Y973" s="368"/>
      <c r="Z973" s="368"/>
    </row>
    <row r="974" spans="1:26" ht="18" customHeight="1" x14ac:dyDescent="0.25">
      <c r="A974" s="368"/>
      <c r="B974" s="368"/>
      <c r="C974" s="368"/>
      <c r="D974" s="368"/>
      <c r="E974" s="368"/>
      <c r="F974" s="368"/>
      <c r="G974" s="368"/>
      <c r="H974" s="368"/>
      <c r="I974" s="368"/>
      <c r="J974" s="368"/>
      <c r="K974" s="368"/>
      <c r="L974" s="368"/>
      <c r="M974" s="368"/>
      <c r="N974" s="368"/>
      <c r="O974" s="368"/>
      <c r="P974" s="368"/>
      <c r="Q974" s="368"/>
      <c r="R974" s="368"/>
      <c r="S974" s="368"/>
      <c r="T974" s="368"/>
      <c r="U974" s="368"/>
      <c r="V974" s="368"/>
      <c r="W974" s="368"/>
      <c r="X974" s="368"/>
      <c r="Y974" s="368"/>
      <c r="Z974" s="368"/>
    </row>
    <row r="975" spans="1:26" ht="18" customHeight="1" x14ac:dyDescent="0.25">
      <c r="A975" s="368"/>
      <c r="B975" s="368"/>
      <c r="C975" s="368"/>
      <c r="D975" s="368"/>
      <c r="E975" s="368"/>
      <c r="F975" s="368"/>
      <c r="G975" s="368"/>
      <c r="H975" s="368"/>
      <c r="I975" s="368"/>
      <c r="J975" s="368"/>
      <c r="K975" s="368"/>
      <c r="L975" s="368"/>
      <c r="M975" s="368"/>
      <c r="N975" s="368"/>
      <c r="O975" s="368"/>
      <c r="P975" s="368"/>
      <c r="Q975" s="368"/>
      <c r="R975" s="368"/>
      <c r="S975" s="368"/>
      <c r="T975" s="368"/>
      <c r="U975" s="368"/>
      <c r="V975" s="368"/>
      <c r="W975" s="368"/>
      <c r="X975" s="368"/>
      <c r="Y975" s="368"/>
      <c r="Z975" s="368"/>
    </row>
    <row r="976" spans="1:26" ht="18" customHeight="1" x14ac:dyDescent="0.25">
      <c r="A976" s="368"/>
      <c r="B976" s="368"/>
      <c r="C976" s="368"/>
      <c r="D976" s="368"/>
      <c r="E976" s="368"/>
      <c r="F976" s="368"/>
      <c r="G976" s="368"/>
      <c r="H976" s="368"/>
      <c r="I976" s="368"/>
      <c r="J976" s="368"/>
      <c r="K976" s="368"/>
      <c r="L976" s="368"/>
      <c r="M976" s="368"/>
      <c r="N976" s="368"/>
      <c r="O976" s="368"/>
      <c r="P976" s="368"/>
      <c r="Q976" s="368"/>
      <c r="R976" s="368"/>
      <c r="S976" s="368"/>
      <c r="T976" s="368"/>
      <c r="U976" s="368"/>
      <c r="V976" s="368"/>
      <c r="W976" s="368"/>
      <c r="X976" s="368"/>
      <c r="Y976" s="368"/>
      <c r="Z976" s="368"/>
    </row>
    <row r="977" spans="1:26" ht="18" customHeight="1" x14ac:dyDescent="0.25">
      <c r="A977" s="368"/>
      <c r="B977" s="368"/>
      <c r="C977" s="368"/>
      <c r="D977" s="368"/>
      <c r="E977" s="368"/>
      <c r="F977" s="368"/>
      <c r="G977" s="368"/>
      <c r="H977" s="368"/>
      <c r="I977" s="368"/>
      <c r="J977" s="368"/>
      <c r="K977" s="368"/>
      <c r="L977" s="368"/>
      <c r="M977" s="368"/>
      <c r="N977" s="368"/>
      <c r="O977" s="368"/>
      <c r="P977" s="368"/>
      <c r="Q977" s="368"/>
      <c r="R977" s="368"/>
      <c r="S977" s="368"/>
      <c r="T977" s="368"/>
      <c r="U977" s="368"/>
      <c r="V977" s="368"/>
      <c r="W977" s="368"/>
      <c r="X977" s="368"/>
      <c r="Y977" s="368"/>
      <c r="Z977" s="368"/>
    </row>
    <row r="978" spans="1:26" ht="18" customHeight="1" x14ac:dyDescent="0.25">
      <c r="A978" s="368"/>
      <c r="B978" s="368"/>
      <c r="C978" s="368"/>
      <c r="D978" s="368"/>
      <c r="E978" s="368"/>
      <c r="F978" s="368"/>
      <c r="G978" s="368"/>
      <c r="H978" s="368"/>
      <c r="I978" s="368"/>
      <c r="J978" s="368"/>
      <c r="K978" s="368"/>
      <c r="L978" s="368"/>
      <c r="M978" s="368"/>
      <c r="N978" s="368"/>
      <c r="O978" s="368"/>
      <c r="P978" s="368"/>
      <c r="Q978" s="368"/>
      <c r="R978" s="368"/>
      <c r="S978" s="368"/>
      <c r="T978" s="368"/>
      <c r="U978" s="368"/>
      <c r="V978" s="368"/>
      <c r="W978" s="368"/>
      <c r="X978" s="368"/>
      <c r="Y978" s="368"/>
      <c r="Z978" s="368"/>
    </row>
    <row r="979" spans="1:26" ht="18" customHeight="1" x14ac:dyDescent="0.25">
      <c r="A979" s="368"/>
      <c r="B979" s="368"/>
      <c r="C979" s="368"/>
      <c r="D979" s="368"/>
      <c r="E979" s="368"/>
      <c r="F979" s="368"/>
      <c r="G979" s="368"/>
      <c r="H979" s="368"/>
      <c r="I979" s="368"/>
      <c r="J979" s="368"/>
      <c r="K979" s="368"/>
      <c r="L979" s="368"/>
      <c r="M979" s="368"/>
      <c r="N979" s="368"/>
      <c r="O979" s="368"/>
      <c r="P979" s="368"/>
      <c r="Q979" s="368"/>
      <c r="R979" s="368"/>
      <c r="S979" s="368"/>
      <c r="T979" s="368"/>
      <c r="U979" s="368"/>
      <c r="V979" s="368"/>
      <c r="W979" s="368"/>
      <c r="X979" s="368"/>
      <c r="Y979" s="368"/>
      <c r="Z979" s="368"/>
    </row>
    <row r="980" spans="1:26" ht="18" customHeight="1" x14ac:dyDescent="0.25">
      <c r="A980" s="368"/>
      <c r="B980" s="368"/>
      <c r="C980" s="368"/>
      <c r="D980" s="368"/>
      <c r="E980" s="368"/>
      <c r="F980" s="368"/>
      <c r="G980" s="368"/>
      <c r="H980" s="368"/>
      <c r="I980" s="368"/>
      <c r="J980" s="368"/>
      <c r="K980" s="368"/>
      <c r="L980" s="368"/>
      <c r="M980" s="368"/>
      <c r="N980" s="368"/>
      <c r="O980" s="368"/>
      <c r="P980" s="368"/>
      <c r="Q980" s="368"/>
      <c r="R980" s="368"/>
      <c r="S980" s="368"/>
      <c r="T980" s="368"/>
      <c r="U980" s="368"/>
      <c r="V980" s="368"/>
      <c r="W980" s="368"/>
      <c r="X980" s="368"/>
      <c r="Y980" s="368"/>
      <c r="Z980" s="368"/>
    </row>
    <row r="981" spans="1:26" ht="18" customHeight="1" x14ac:dyDescent="0.25">
      <c r="A981" s="368"/>
      <c r="B981" s="368"/>
      <c r="C981" s="368"/>
      <c r="D981" s="368"/>
      <c r="E981" s="368"/>
      <c r="F981" s="368"/>
      <c r="G981" s="368"/>
      <c r="H981" s="368"/>
      <c r="I981" s="368"/>
      <c r="J981" s="368"/>
      <c r="K981" s="368"/>
      <c r="L981" s="368"/>
      <c r="M981" s="368"/>
      <c r="N981" s="368"/>
      <c r="O981" s="368"/>
      <c r="P981" s="368"/>
      <c r="Q981" s="368"/>
      <c r="R981" s="368"/>
      <c r="S981" s="368"/>
      <c r="T981" s="368"/>
      <c r="U981" s="368"/>
      <c r="V981" s="368"/>
      <c r="W981" s="368"/>
      <c r="X981" s="368"/>
      <c r="Y981" s="368"/>
      <c r="Z981" s="368"/>
    </row>
    <row r="982" spans="1:26" ht="18" customHeight="1" x14ac:dyDescent="0.25">
      <c r="A982" s="368"/>
      <c r="B982" s="368"/>
      <c r="C982" s="368"/>
      <c r="D982" s="368"/>
      <c r="E982" s="368"/>
      <c r="F982" s="368"/>
      <c r="G982" s="368"/>
      <c r="H982" s="368"/>
      <c r="I982" s="368"/>
      <c r="J982" s="368"/>
      <c r="K982" s="368"/>
      <c r="L982" s="368"/>
      <c r="M982" s="368"/>
      <c r="N982" s="368"/>
      <c r="O982" s="368"/>
      <c r="P982" s="368"/>
      <c r="Q982" s="368"/>
      <c r="R982" s="368"/>
      <c r="S982" s="368"/>
      <c r="T982" s="368"/>
      <c r="U982" s="368"/>
      <c r="V982" s="368"/>
      <c r="W982" s="368"/>
      <c r="X982" s="368"/>
      <c r="Y982" s="368"/>
      <c r="Z982" s="368"/>
    </row>
    <row r="983" spans="1:26" ht="18" customHeight="1" x14ac:dyDescent="0.25">
      <c r="A983" s="368"/>
      <c r="B983" s="368"/>
      <c r="C983" s="368"/>
      <c r="D983" s="368"/>
      <c r="E983" s="368"/>
      <c r="F983" s="368"/>
      <c r="G983" s="368"/>
      <c r="H983" s="368"/>
      <c r="I983" s="368"/>
      <c r="J983" s="368"/>
      <c r="K983" s="368"/>
      <c r="L983" s="368"/>
      <c r="M983" s="368"/>
      <c r="N983" s="368"/>
      <c r="O983" s="368"/>
      <c r="P983" s="368"/>
      <c r="Q983" s="368"/>
      <c r="R983" s="368"/>
      <c r="S983" s="368"/>
      <c r="T983" s="368"/>
      <c r="U983" s="368"/>
      <c r="V983" s="368"/>
      <c r="W983" s="368"/>
      <c r="X983" s="368"/>
      <c r="Y983" s="368"/>
      <c r="Z983" s="368"/>
    </row>
    <row r="984" spans="1:26" ht="18" customHeight="1" x14ac:dyDescent="0.25">
      <c r="A984" s="368"/>
      <c r="B984" s="368"/>
      <c r="C984" s="368"/>
      <c r="D984" s="368"/>
      <c r="E984" s="368"/>
      <c r="F984" s="368"/>
      <c r="G984" s="368"/>
      <c r="H984" s="368"/>
      <c r="I984" s="368"/>
      <c r="J984" s="368"/>
      <c r="K984" s="368"/>
      <c r="L984" s="368"/>
      <c r="M984" s="368"/>
      <c r="N984" s="368"/>
      <c r="O984" s="368"/>
      <c r="P984" s="368"/>
      <c r="Q984" s="368"/>
      <c r="R984" s="368"/>
      <c r="S984" s="368"/>
      <c r="T984" s="368"/>
      <c r="U984" s="368"/>
      <c r="V984" s="368"/>
      <c r="W984" s="368"/>
      <c r="X984" s="368"/>
      <c r="Y984" s="368"/>
      <c r="Z984" s="368"/>
    </row>
    <row r="985" spans="1:26" ht="18" customHeight="1" x14ac:dyDescent="0.25">
      <c r="A985" s="368"/>
      <c r="B985" s="368"/>
      <c r="C985" s="368"/>
      <c r="D985" s="368"/>
      <c r="E985" s="368"/>
      <c r="F985" s="368"/>
      <c r="G985" s="368"/>
      <c r="H985" s="368"/>
      <c r="I985" s="368"/>
      <c r="J985" s="368"/>
      <c r="K985" s="368"/>
      <c r="L985" s="368"/>
      <c r="M985" s="368"/>
      <c r="N985" s="368"/>
      <c r="O985" s="368"/>
      <c r="P985" s="368"/>
      <c r="Q985" s="368"/>
      <c r="R985" s="368"/>
      <c r="S985" s="368"/>
      <c r="T985" s="368"/>
      <c r="U985" s="368"/>
      <c r="V985" s="368"/>
      <c r="W985" s="368"/>
      <c r="X985" s="368"/>
      <c r="Y985" s="368"/>
      <c r="Z985" s="368"/>
    </row>
    <row r="986" spans="1:26" ht="18" customHeight="1" x14ac:dyDescent="0.25">
      <c r="A986" s="368"/>
      <c r="B986" s="368"/>
      <c r="C986" s="368"/>
      <c r="D986" s="368"/>
      <c r="E986" s="368"/>
      <c r="F986" s="368"/>
      <c r="G986" s="368"/>
      <c r="H986" s="368"/>
      <c r="I986" s="368"/>
      <c r="J986" s="368"/>
      <c r="K986" s="368"/>
      <c r="L986" s="368"/>
      <c r="M986" s="368"/>
      <c r="N986" s="368"/>
      <c r="O986" s="368"/>
      <c r="P986" s="368"/>
      <c r="Q986" s="368"/>
      <c r="R986" s="368"/>
      <c r="S986" s="368"/>
      <c r="T986" s="368"/>
      <c r="U986" s="368"/>
      <c r="V986" s="368"/>
      <c r="W986" s="368"/>
      <c r="X986" s="368"/>
      <c r="Y986" s="368"/>
      <c r="Z986" s="368"/>
    </row>
    <row r="987" spans="1:26" ht="18" customHeight="1" x14ac:dyDescent="0.25">
      <c r="A987" s="368"/>
      <c r="B987" s="368"/>
      <c r="C987" s="368"/>
      <c r="D987" s="368"/>
      <c r="E987" s="368"/>
      <c r="F987" s="368"/>
      <c r="G987" s="368"/>
      <c r="H987" s="368"/>
      <c r="I987" s="368"/>
      <c r="J987" s="368"/>
      <c r="K987" s="368"/>
      <c r="L987" s="368"/>
      <c r="M987" s="368"/>
      <c r="N987" s="368"/>
      <c r="O987" s="368"/>
      <c r="P987" s="368"/>
      <c r="Q987" s="368"/>
      <c r="R987" s="368"/>
      <c r="S987" s="368"/>
      <c r="T987" s="368"/>
      <c r="U987" s="368"/>
      <c r="V987" s="368"/>
      <c r="W987" s="368"/>
      <c r="X987" s="368"/>
      <c r="Y987" s="368"/>
      <c r="Z987" s="368"/>
    </row>
    <row r="988" spans="1:26" ht="18" customHeight="1" x14ac:dyDescent="0.25">
      <c r="A988" s="368"/>
      <c r="B988" s="368"/>
      <c r="C988" s="368"/>
      <c r="D988" s="368"/>
      <c r="E988" s="368"/>
      <c r="F988" s="368"/>
      <c r="G988" s="368"/>
      <c r="H988" s="368"/>
      <c r="I988" s="368"/>
      <c r="J988" s="368"/>
      <c r="K988" s="368"/>
      <c r="L988" s="368"/>
      <c r="M988" s="368"/>
      <c r="N988" s="368"/>
      <c r="O988" s="368"/>
      <c r="P988" s="368"/>
      <c r="Q988" s="368"/>
      <c r="R988" s="368"/>
      <c r="S988" s="368"/>
      <c r="T988" s="368"/>
      <c r="U988" s="368"/>
      <c r="V988" s="368"/>
      <c r="W988" s="368"/>
      <c r="X988" s="368"/>
      <c r="Y988" s="368"/>
      <c r="Z988" s="368"/>
    </row>
    <row r="989" spans="1:26" ht="18" customHeight="1" x14ac:dyDescent="0.25">
      <c r="A989" s="368"/>
      <c r="B989" s="368"/>
      <c r="C989" s="368"/>
      <c r="D989" s="368"/>
      <c r="E989" s="368"/>
      <c r="F989" s="368"/>
      <c r="G989" s="368"/>
      <c r="H989" s="368"/>
      <c r="I989" s="368"/>
      <c r="J989" s="368"/>
      <c r="K989" s="368"/>
      <c r="L989" s="368"/>
      <c r="M989" s="368"/>
      <c r="N989" s="368"/>
      <c r="O989" s="368"/>
      <c r="P989" s="368"/>
      <c r="Q989" s="368"/>
      <c r="R989" s="368"/>
      <c r="S989" s="368"/>
      <c r="T989" s="368"/>
      <c r="U989" s="368"/>
      <c r="V989" s="368"/>
      <c r="W989" s="368"/>
      <c r="X989" s="368"/>
      <c r="Y989" s="368"/>
      <c r="Z989" s="368"/>
    </row>
    <row r="990" spans="1:26" ht="18" customHeight="1" x14ac:dyDescent="0.25">
      <c r="A990" s="368"/>
      <c r="B990" s="368"/>
      <c r="C990" s="368"/>
      <c r="D990" s="368"/>
      <c r="E990" s="368"/>
      <c r="F990" s="368"/>
      <c r="G990" s="368"/>
      <c r="H990" s="368"/>
      <c r="I990" s="368"/>
      <c r="J990" s="368"/>
      <c r="K990" s="368"/>
      <c r="L990" s="368"/>
      <c r="M990" s="368"/>
      <c r="N990" s="368"/>
      <c r="O990" s="368"/>
      <c r="P990" s="368"/>
      <c r="Q990" s="368"/>
      <c r="R990" s="368"/>
      <c r="S990" s="368"/>
      <c r="T990" s="368"/>
      <c r="U990" s="368"/>
      <c r="V990" s="368"/>
      <c r="W990" s="368"/>
      <c r="X990" s="368"/>
      <c r="Y990" s="368"/>
      <c r="Z990" s="368"/>
    </row>
    <row r="991" spans="1:26" ht="18" customHeight="1" x14ac:dyDescent="0.25">
      <c r="A991" s="368"/>
      <c r="B991" s="368"/>
      <c r="C991" s="368"/>
      <c r="D991" s="368"/>
      <c r="E991" s="368"/>
      <c r="F991" s="368"/>
      <c r="G991" s="368"/>
      <c r="H991" s="368"/>
      <c r="I991" s="368"/>
      <c r="J991" s="368"/>
      <c r="K991" s="368"/>
      <c r="L991" s="368"/>
      <c r="M991" s="368"/>
      <c r="N991" s="368"/>
      <c r="O991" s="368"/>
      <c r="P991" s="368"/>
      <c r="Q991" s="368"/>
      <c r="R991" s="368"/>
      <c r="S991" s="368"/>
      <c r="T991" s="368"/>
      <c r="U991" s="368"/>
      <c r="V991" s="368"/>
      <c r="W991" s="368"/>
      <c r="X991" s="368"/>
      <c r="Y991" s="368"/>
      <c r="Z991" s="368"/>
    </row>
    <row r="992" spans="1:26" ht="18" customHeight="1" x14ac:dyDescent="0.25">
      <c r="A992" s="368"/>
      <c r="B992" s="368"/>
      <c r="C992" s="368"/>
      <c r="D992" s="368"/>
      <c r="E992" s="368"/>
      <c r="F992" s="368"/>
      <c r="G992" s="368"/>
      <c r="H992" s="368"/>
      <c r="I992" s="368"/>
      <c r="J992" s="368"/>
      <c r="K992" s="368"/>
      <c r="L992" s="368"/>
      <c r="M992" s="368"/>
      <c r="N992" s="368"/>
      <c r="O992" s="368"/>
      <c r="P992" s="368"/>
      <c r="Q992" s="368"/>
      <c r="R992" s="368"/>
      <c r="S992" s="368"/>
      <c r="T992" s="368"/>
      <c r="U992" s="368"/>
      <c r="V992" s="368"/>
      <c r="W992" s="368"/>
      <c r="X992" s="368"/>
      <c r="Y992" s="368"/>
      <c r="Z992" s="368"/>
    </row>
    <row r="993" spans="1:26" ht="18" customHeight="1" x14ac:dyDescent="0.25">
      <c r="A993" s="368"/>
      <c r="B993" s="368"/>
      <c r="C993" s="368"/>
      <c r="D993" s="368"/>
      <c r="E993" s="368"/>
      <c r="F993" s="368"/>
      <c r="G993" s="368"/>
      <c r="H993" s="368"/>
      <c r="I993" s="368"/>
      <c r="J993" s="368"/>
      <c r="K993" s="368"/>
      <c r="L993" s="368"/>
      <c r="M993" s="368"/>
      <c r="N993" s="368"/>
      <c r="O993" s="368"/>
      <c r="P993" s="368"/>
      <c r="Q993" s="368"/>
      <c r="R993" s="368"/>
      <c r="S993" s="368"/>
      <c r="T993" s="368"/>
      <c r="U993" s="368"/>
      <c r="V993" s="368"/>
      <c r="W993" s="368"/>
      <c r="X993" s="368"/>
      <c r="Y993" s="368"/>
      <c r="Z993" s="368"/>
    </row>
    <row r="994" spans="1:26" ht="18" customHeight="1" x14ac:dyDescent="0.25">
      <c r="A994" s="368"/>
      <c r="B994" s="368"/>
      <c r="C994" s="368"/>
      <c r="D994" s="368"/>
      <c r="E994" s="368"/>
      <c r="F994" s="368"/>
      <c r="G994" s="368"/>
      <c r="H994" s="368"/>
      <c r="I994" s="368"/>
      <c r="J994" s="368"/>
      <c r="K994" s="368"/>
      <c r="L994" s="368"/>
      <c r="M994" s="368"/>
      <c r="N994" s="368"/>
      <c r="O994" s="368"/>
      <c r="P994" s="368"/>
      <c r="Q994" s="368"/>
      <c r="R994" s="368"/>
      <c r="S994" s="368"/>
      <c r="T994" s="368"/>
      <c r="U994" s="368"/>
      <c r="V994" s="368"/>
      <c r="W994" s="368"/>
      <c r="X994" s="368"/>
      <c r="Y994" s="368"/>
      <c r="Z994" s="368"/>
    </row>
    <row r="995" spans="1:26" ht="18" customHeight="1" x14ac:dyDescent="0.25">
      <c r="A995" s="368"/>
      <c r="B995" s="368"/>
      <c r="C995" s="368"/>
      <c r="D995" s="368"/>
      <c r="E995" s="368"/>
      <c r="F995" s="368"/>
      <c r="G995" s="368"/>
      <c r="H995" s="368"/>
      <c r="I995" s="368"/>
      <c r="J995" s="368"/>
      <c r="K995" s="368"/>
      <c r="L995" s="368"/>
      <c r="M995" s="368"/>
      <c r="N995" s="368"/>
      <c r="O995" s="368"/>
      <c r="P995" s="368"/>
      <c r="Q995" s="368"/>
      <c r="R995" s="368"/>
      <c r="S995" s="368"/>
      <c r="T995" s="368"/>
      <c r="U995" s="368"/>
      <c r="V995" s="368"/>
      <c r="W995" s="368"/>
      <c r="X995" s="368"/>
      <c r="Y995" s="368"/>
      <c r="Z995" s="368"/>
    </row>
    <row r="996" spans="1:26" ht="18" customHeight="1" x14ac:dyDescent="0.25">
      <c r="A996" s="368"/>
      <c r="B996" s="368"/>
      <c r="C996" s="368"/>
      <c r="D996" s="368"/>
      <c r="E996" s="368"/>
      <c r="F996" s="368"/>
      <c r="G996" s="368"/>
      <c r="H996" s="368"/>
      <c r="I996" s="368"/>
      <c r="J996" s="368"/>
      <c r="K996" s="368"/>
      <c r="L996" s="368"/>
      <c r="M996" s="368"/>
      <c r="N996" s="368"/>
      <c r="O996" s="368"/>
      <c r="P996" s="368"/>
      <c r="Q996" s="368"/>
      <c r="R996" s="368"/>
      <c r="S996" s="368"/>
      <c r="T996" s="368"/>
      <c r="U996" s="368"/>
      <c r="V996" s="368"/>
      <c r="W996" s="368"/>
      <c r="X996" s="368"/>
      <c r="Y996" s="368"/>
      <c r="Z996" s="368"/>
    </row>
    <row r="997" spans="1:26" ht="18" customHeight="1" x14ac:dyDescent="0.25">
      <c r="A997" s="368"/>
      <c r="B997" s="368"/>
      <c r="C997" s="368"/>
      <c r="D997" s="368"/>
      <c r="E997" s="368"/>
      <c r="F997" s="368"/>
      <c r="G997" s="368"/>
      <c r="H997" s="368"/>
      <c r="I997" s="368"/>
      <c r="J997" s="368"/>
      <c r="K997" s="368"/>
      <c r="L997" s="368"/>
      <c r="M997" s="368"/>
      <c r="N997" s="368"/>
      <c r="O997" s="368"/>
      <c r="P997" s="368"/>
      <c r="Q997" s="368"/>
      <c r="R997" s="368"/>
      <c r="S997" s="368"/>
      <c r="T997" s="368"/>
      <c r="U997" s="368"/>
      <c r="V997" s="368"/>
      <c r="W997" s="368"/>
      <c r="X997" s="368"/>
      <c r="Y997" s="368"/>
      <c r="Z997" s="368"/>
    </row>
    <row r="998" spans="1:26" ht="18" customHeight="1" x14ac:dyDescent="0.25">
      <c r="A998" s="368"/>
      <c r="B998" s="368"/>
      <c r="C998" s="368"/>
      <c r="D998" s="368"/>
      <c r="E998" s="368"/>
      <c r="F998" s="368"/>
      <c r="G998" s="368"/>
      <c r="H998" s="368"/>
      <c r="I998" s="368"/>
      <c r="J998" s="368"/>
      <c r="K998" s="368"/>
      <c r="L998" s="368"/>
      <c r="M998" s="368"/>
      <c r="N998" s="368"/>
      <c r="O998" s="368"/>
      <c r="P998" s="368"/>
      <c r="Q998" s="368"/>
      <c r="R998" s="368"/>
      <c r="S998" s="368"/>
      <c r="T998" s="368"/>
      <c r="U998" s="368"/>
      <c r="V998" s="368"/>
      <c r="W998" s="368"/>
      <c r="X998" s="368"/>
      <c r="Y998" s="368"/>
      <c r="Z998" s="368"/>
    </row>
    <row r="999" spans="1:26" ht="18" customHeight="1" x14ac:dyDescent="0.25">
      <c r="A999" s="368"/>
      <c r="B999" s="368"/>
      <c r="C999" s="368"/>
      <c r="D999" s="368"/>
      <c r="E999" s="368"/>
      <c r="F999" s="368"/>
      <c r="G999" s="368"/>
      <c r="H999" s="368"/>
      <c r="I999" s="368"/>
      <c r="J999" s="368"/>
      <c r="K999" s="368"/>
      <c r="L999" s="368"/>
      <c r="M999" s="368"/>
      <c r="N999" s="368"/>
      <c r="O999" s="368"/>
      <c r="P999" s="368"/>
      <c r="Q999" s="368"/>
      <c r="R999" s="368"/>
      <c r="S999" s="368"/>
      <c r="T999" s="368"/>
      <c r="U999" s="368"/>
      <c r="V999" s="368"/>
      <c r="W999" s="368"/>
      <c r="X999" s="368"/>
      <c r="Y999" s="368"/>
      <c r="Z999" s="368"/>
    </row>
    <row r="1000" spans="1:26" ht="18" customHeight="1" x14ac:dyDescent="0.25">
      <c r="A1000" s="368"/>
      <c r="B1000" s="368"/>
      <c r="C1000" s="368"/>
      <c r="D1000" s="368"/>
      <c r="E1000" s="368"/>
      <c r="F1000" s="368"/>
      <c r="G1000" s="368"/>
      <c r="H1000" s="368"/>
      <c r="I1000" s="368"/>
      <c r="J1000" s="368"/>
      <c r="K1000" s="368"/>
      <c r="L1000" s="368"/>
      <c r="M1000" s="368"/>
      <c r="N1000" s="368"/>
      <c r="O1000" s="368"/>
      <c r="P1000" s="368"/>
      <c r="Q1000" s="368"/>
      <c r="R1000" s="368"/>
      <c r="S1000" s="368"/>
      <c r="T1000" s="368"/>
      <c r="U1000" s="368"/>
      <c r="V1000" s="368"/>
      <c r="W1000" s="368"/>
      <c r="X1000" s="368"/>
      <c r="Y1000" s="368"/>
      <c r="Z1000" s="368"/>
    </row>
  </sheetData>
  <mergeCells count="5">
    <mergeCell ref="A1:E1"/>
    <mergeCell ref="A3:E3"/>
    <mergeCell ref="A4:E4"/>
    <mergeCell ref="A11:B11"/>
    <mergeCell ref="A13:E13"/>
  </mergeCells>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D94D8"/>
  </sheetPr>
  <dimension ref="A1:Z1000"/>
  <sheetViews>
    <sheetView workbookViewId="0">
      <selection sqref="A1:F1"/>
    </sheetView>
  </sheetViews>
  <sheetFormatPr baseColWidth="10" defaultColWidth="11.1640625" defaultRowHeight="15" customHeight="1" x14ac:dyDescent="0.2"/>
  <cols>
    <col min="1" max="1" width="9.1640625" customWidth="1"/>
    <col min="2" max="2" width="41.83203125" customWidth="1"/>
    <col min="3" max="4" width="12.33203125" customWidth="1"/>
    <col min="5" max="5" width="8.33203125" customWidth="1"/>
    <col min="6" max="6" width="65.6640625" customWidth="1"/>
    <col min="7" max="7" width="4.6640625" customWidth="1"/>
    <col min="8" max="24" width="9.1640625" customWidth="1"/>
    <col min="25" max="26" width="14.1640625" customWidth="1"/>
  </cols>
  <sheetData>
    <row r="1" spans="1:26" ht="30.75" customHeight="1" x14ac:dyDescent="0.2">
      <c r="A1" s="769" t="s">
        <v>1882</v>
      </c>
      <c r="B1" s="669"/>
      <c r="C1" s="669"/>
      <c r="D1" s="669"/>
      <c r="E1" s="669"/>
      <c r="F1" s="670"/>
      <c r="G1" s="386"/>
      <c r="H1" s="387"/>
      <c r="I1" s="387"/>
      <c r="J1" s="387"/>
      <c r="K1" s="387"/>
      <c r="L1" s="387"/>
      <c r="M1" s="387"/>
      <c r="N1" s="387"/>
      <c r="O1" s="387"/>
      <c r="P1" s="387"/>
      <c r="Q1" s="387"/>
      <c r="R1" s="387"/>
      <c r="S1" s="387"/>
      <c r="T1" s="387"/>
      <c r="U1" s="387"/>
      <c r="V1" s="387"/>
      <c r="W1" s="387"/>
      <c r="X1" s="387"/>
      <c r="Y1" s="388"/>
      <c r="Z1" s="388"/>
    </row>
    <row r="2" spans="1:26" ht="38" x14ac:dyDescent="0.2">
      <c r="A2" s="291" t="s">
        <v>3</v>
      </c>
      <c r="B2" s="291" t="s">
        <v>445</v>
      </c>
      <c r="C2" s="291" t="s">
        <v>582</v>
      </c>
      <c r="D2" s="291" t="s">
        <v>446</v>
      </c>
      <c r="E2" s="291" t="s">
        <v>447</v>
      </c>
      <c r="F2" s="291" t="s">
        <v>1883</v>
      </c>
      <c r="G2" s="386"/>
      <c r="H2" s="387"/>
      <c r="I2" s="387"/>
      <c r="J2" s="387"/>
      <c r="K2" s="387"/>
      <c r="L2" s="387"/>
      <c r="M2" s="387"/>
      <c r="N2" s="387"/>
      <c r="O2" s="387"/>
      <c r="P2" s="387"/>
      <c r="Q2" s="387"/>
      <c r="R2" s="387"/>
      <c r="S2" s="387"/>
      <c r="T2" s="387"/>
      <c r="U2" s="387"/>
      <c r="V2" s="387"/>
      <c r="W2" s="387"/>
      <c r="X2" s="387"/>
      <c r="Y2" s="388"/>
      <c r="Z2" s="388"/>
    </row>
    <row r="3" spans="1:26" ht="19" x14ac:dyDescent="0.2">
      <c r="A3" s="389" t="s">
        <v>22</v>
      </c>
      <c r="B3" s="389" t="s">
        <v>1884</v>
      </c>
      <c r="C3" s="389"/>
      <c r="D3" s="389"/>
      <c r="E3" s="389"/>
      <c r="F3" s="389"/>
      <c r="G3" s="386"/>
      <c r="H3" s="387"/>
      <c r="I3" s="387"/>
      <c r="J3" s="387"/>
      <c r="K3" s="387"/>
      <c r="L3" s="387"/>
      <c r="M3" s="387"/>
      <c r="N3" s="387"/>
      <c r="O3" s="387"/>
      <c r="P3" s="387"/>
      <c r="Q3" s="387"/>
      <c r="R3" s="387"/>
      <c r="S3" s="387"/>
      <c r="T3" s="387"/>
      <c r="U3" s="387"/>
      <c r="V3" s="387"/>
      <c r="W3" s="387"/>
      <c r="X3" s="387"/>
      <c r="Y3" s="388"/>
      <c r="Z3" s="388"/>
    </row>
    <row r="4" spans="1:26" ht="57" x14ac:dyDescent="0.2">
      <c r="A4" s="390" t="s">
        <v>1885</v>
      </c>
      <c r="B4" s="81" t="s">
        <v>1886</v>
      </c>
      <c r="C4" s="391">
        <v>2</v>
      </c>
      <c r="D4" s="390">
        <v>2</v>
      </c>
      <c r="E4" s="390">
        <f t="shared" ref="E4:E10" si="0">D4*C4</f>
        <v>4</v>
      </c>
      <c r="F4" s="83" t="s">
        <v>1887</v>
      </c>
      <c r="G4" s="392"/>
      <c r="H4" s="393"/>
      <c r="I4" s="393"/>
      <c r="J4" s="393"/>
      <c r="K4" s="393"/>
      <c r="L4" s="393"/>
      <c r="M4" s="393"/>
      <c r="N4" s="393"/>
      <c r="O4" s="393"/>
      <c r="P4" s="393"/>
      <c r="Q4" s="393"/>
      <c r="R4" s="393"/>
      <c r="S4" s="393"/>
      <c r="T4" s="393"/>
      <c r="U4" s="393"/>
      <c r="V4" s="393"/>
      <c r="W4" s="393"/>
      <c r="X4" s="393"/>
      <c r="Y4" s="394"/>
      <c r="Z4" s="394"/>
    </row>
    <row r="5" spans="1:26" ht="38" x14ac:dyDescent="0.2">
      <c r="A5" s="390" t="s">
        <v>1888</v>
      </c>
      <c r="B5" s="81" t="s">
        <v>1889</v>
      </c>
      <c r="C5" s="391">
        <v>2</v>
      </c>
      <c r="D5" s="390">
        <v>3</v>
      </c>
      <c r="E5" s="390">
        <f t="shared" si="0"/>
        <v>6</v>
      </c>
      <c r="F5" s="83" t="s">
        <v>1890</v>
      </c>
      <c r="G5" s="392"/>
      <c r="H5" s="393"/>
      <c r="I5" s="393"/>
      <c r="J5" s="393"/>
      <c r="K5" s="393"/>
      <c r="L5" s="393"/>
      <c r="M5" s="393"/>
      <c r="N5" s="393"/>
      <c r="O5" s="393"/>
      <c r="P5" s="393"/>
      <c r="Q5" s="393"/>
      <c r="R5" s="393"/>
      <c r="S5" s="393"/>
      <c r="T5" s="393"/>
      <c r="U5" s="393"/>
      <c r="V5" s="393"/>
      <c r="W5" s="393"/>
      <c r="X5" s="393"/>
      <c r="Y5" s="394"/>
      <c r="Z5" s="394"/>
    </row>
    <row r="6" spans="1:26" ht="19" x14ac:dyDescent="0.2">
      <c r="A6" s="390" t="s">
        <v>1891</v>
      </c>
      <c r="B6" s="81" t="s">
        <v>1892</v>
      </c>
      <c r="C6" s="391">
        <v>1</v>
      </c>
      <c r="D6" s="390">
        <v>2</v>
      </c>
      <c r="E6" s="390">
        <f t="shared" si="0"/>
        <v>2</v>
      </c>
      <c r="F6" s="83" t="s">
        <v>1893</v>
      </c>
      <c r="G6" s="392"/>
      <c r="H6" s="393"/>
      <c r="I6" s="393"/>
      <c r="J6" s="393"/>
      <c r="K6" s="393"/>
      <c r="L6" s="393"/>
      <c r="M6" s="393"/>
      <c r="N6" s="393"/>
      <c r="O6" s="393"/>
      <c r="P6" s="393"/>
      <c r="Q6" s="393"/>
      <c r="R6" s="393"/>
      <c r="S6" s="393"/>
      <c r="T6" s="393"/>
      <c r="U6" s="393"/>
      <c r="V6" s="393"/>
      <c r="W6" s="393"/>
      <c r="X6" s="393"/>
      <c r="Y6" s="394"/>
      <c r="Z6" s="394"/>
    </row>
    <row r="7" spans="1:26" ht="38" x14ac:dyDescent="0.2">
      <c r="A7" s="390" t="s">
        <v>1894</v>
      </c>
      <c r="B7" s="81" t="s">
        <v>1895</v>
      </c>
      <c r="C7" s="391">
        <v>2</v>
      </c>
      <c r="D7" s="390">
        <v>2</v>
      </c>
      <c r="E7" s="390">
        <f t="shared" si="0"/>
        <v>4</v>
      </c>
      <c r="F7" s="83" t="s">
        <v>1896</v>
      </c>
      <c r="G7" s="392"/>
      <c r="H7" s="393"/>
      <c r="I7" s="393"/>
      <c r="J7" s="393"/>
      <c r="K7" s="393"/>
      <c r="L7" s="393"/>
      <c r="M7" s="393"/>
      <c r="N7" s="393"/>
      <c r="O7" s="393"/>
      <c r="P7" s="393"/>
      <c r="Q7" s="393"/>
      <c r="R7" s="393"/>
      <c r="S7" s="393"/>
      <c r="T7" s="393"/>
      <c r="U7" s="393"/>
      <c r="V7" s="393"/>
      <c r="W7" s="393"/>
      <c r="X7" s="393"/>
      <c r="Y7" s="394"/>
      <c r="Z7" s="394"/>
    </row>
    <row r="8" spans="1:26" ht="152" x14ac:dyDescent="0.2">
      <c r="A8" s="390" t="s">
        <v>1897</v>
      </c>
      <c r="B8" s="81" t="s">
        <v>1898</v>
      </c>
      <c r="C8" s="391">
        <v>1</v>
      </c>
      <c r="D8" s="390">
        <v>3</v>
      </c>
      <c r="E8" s="390">
        <f t="shared" si="0"/>
        <v>3</v>
      </c>
      <c r="F8" s="378" t="s">
        <v>1899</v>
      </c>
      <c r="G8" s="392"/>
      <c r="H8" s="393"/>
      <c r="I8" s="393"/>
      <c r="J8" s="393"/>
      <c r="K8" s="393"/>
      <c r="L8" s="393"/>
      <c r="M8" s="393"/>
      <c r="N8" s="393"/>
      <c r="O8" s="393"/>
      <c r="P8" s="393"/>
      <c r="Q8" s="393"/>
      <c r="R8" s="393"/>
      <c r="S8" s="393"/>
      <c r="T8" s="393"/>
      <c r="U8" s="393"/>
      <c r="V8" s="393"/>
      <c r="W8" s="393"/>
      <c r="X8" s="393"/>
      <c r="Y8" s="394"/>
      <c r="Z8" s="394"/>
    </row>
    <row r="9" spans="1:26" ht="152" x14ac:dyDescent="0.2">
      <c r="A9" s="390" t="s">
        <v>1900</v>
      </c>
      <c r="B9" s="81" t="s">
        <v>1901</v>
      </c>
      <c r="C9" s="391">
        <v>1</v>
      </c>
      <c r="D9" s="390">
        <v>3</v>
      </c>
      <c r="E9" s="390">
        <f t="shared" si="0"/>
        <v>3</v>
      </c>
      <c r="F9" s="378" t="s">
        <v>1902</v>
      </c>
      <c r="G9" s="392"/>
      <c r="H9" s="393"/>
      <c r="I9" s="393"/>
      <c r="J9" s="393"/>
      <c r="K9" s="393"/>
      <c r="L9" s="393"/>
      <c r="M9" s="393"/>
      <c r="N9" s="393"/>
      <c r="O9" s="393"/>
      <c r="P9" s="393"/>
      <c r="Q9" s="393"/>
      <c r="R9" s="393"/>
      <c r="S9" s="393"/>
      <c r="T9" s="393"/>
      <c r="U9" s="393"/>
      <c r="V9" s="393"/>
      <c r="W9" s="393"/>
      <c r="X9" s="393"/>
      <c r="Y9" s="394"/>
      <c r="Z9" s="394"/>
    </row>
    <row r="10" spans="1:26" ht="19" x14ac:dyDescent="0.2">
      <c r="A10" s="390" t="s">
        <v>1903</v>
      </c>
      <c r="B10" s="81" t="s">
        <v>1904</v>
      </c>
      <c r="C10" s="391">
        <v>1</v>
      </c>
      <c r="D10" s="390">
        <v>3</v>
      </c>
      <c r="E10" s="390">
        <f t="shared" si="0"/>
        <v>3</v>
      </c>
      <c r="F10" s="83" t="s">
        <v>1905</v>
      </c>
      <c r="G10" s="392"/>
      <c r="H10" s="393"/>
      <c r="I10" s="393"/>
      <c r="J10" s="393"/>
      <c r="K10" s="393"/>
      <c r="L10" s="393"/>
      <c r="M10" s="393"/>
      <c r="N10" s="393"/>
      <c r="O10" s="393"/>
      <c r="P10" s="393"/>
      <c r="Q10" s="393"/>
      <c r="R10" s="393"/>
      <c r="S10" s="393"/>
      <c r="T10" s="393"/>
      <c r="U10" s="393"/>
      <c r="V10" s="393"/>
      <c r="W10" s="393"/>
      <c r="X10" s="393"/>
      <c r="Y10" s="394"/>
      <c r="Z10" s="394"/>
    </row>
    <row r="11" spans="1:26" ht="19" x14ac:dyDescent="0.2">
      <c r="A11" s="395"/>
      <c r="B11" s="396" t="s">
        <v>1906</v>
      </c>
      <c r="C11" s="389" t="s">
        <v>1907</v>
      </c>
      <c r="D11" s="389"/>
      <c r="E11" s="389">
        <f>SUM(E3:E10)</f>
        <v>25</v>
      </c>
      <c r="F11" s="397"/>
      <c r="G11" s="386"/>
      <c r="H11" s="387"/>
      <c r="I11" s="387"/>
      <c r="J11" s="387"/>
      <c r="K11" s="387"/>
      <c r="L11" s="387"/>
      <c r="M11" s="387"/>
      <c r="N11" s="387"/>
      <c r="O11" s="387"/>
      <c r="P11" s="387"/>
      <c r="Q11" s="387"/>
      <c r="R11" s="387"/>
      <c r="S11" s="387"/>
      <c r="T11" s="387"/>
      <c r="U11" s="387"/>
      <c r="V11" s="387"/>
      <c r="W11" s="387"/>
      <c r="X11" s="387"/>
      <c r="Y11" s="388"/>
      <c r="Z11" s="388"/>
    </row>
    <row r="12" spans="1:26" ht="19" x14ac:dyDescent="0.2">
      <c r="A12" s="398"/>
      <c r="B12" s="399" t="s">
        <v>1908</v>
      </c>
      <c r="C12" s="400" t="s">
        <v>1909</v>
      </c>
      <c r="D12" s="401"/>
      <c r="E12" s="402">
        <f>0.6+0.014*E11</f>
        <v>0.95</v>
      </c>
      <c r="F12" s="397"/>
      <c r="G12" s="386"/>
      <c r="H12" s="387"/>
      <c r="I12" s="387"/>
      <c r="J12" s="387"/>
      <c r="K12" s="387"/>
      <c r="L12" s="387"/>
      <c r="M12" s="387"/>
      <c r="N12" s="387"/>
      <c r="O12" s="387"/>
      <c r="P12" s="387"/>
      <c r="Q12" s="387"/>
      <c r="R12" s="387"/>
      <c r="S12" s="387"/>
      <c r="T12" s="387"/>
      <c r="U12" s="387"/>
      <c r="V12" s="387"/>
      <c r="W12" s="387"/>
      <c r="X12" s="387"/>
      <c r="Y12" s="388"/>
      <c r="Z12" s="388"/>
    </row>
    <row r="13" spans="1:26" ht="12.75" customHeight="1" x14ac:dyDescent="0.2">
      <c r="A13" s="387"/>
      <c r="B13" s="403"/>
      <c r="C13" s="387"/>
      <c r="D13" s="387"/>
      <c r="E13" s="387"/>
      <c r="F13" s="387"/>
      <c r="G13" s="386"/>
      <c r="H13" s="387"/>
      <c r="I13" s="387"/>
      <c r="J13" s="387"/>
      <c r="K13" s="387"/>
      <c r="L13" s="387"/>
      <c r="M13" s="387"/>
      <c r="N13" s="387"/>
      <c r="O13" s="387"/>
      <c r="P13" s="387"/>
      <c r="Q13" s="387"/>
      <c r="R13" s="387"/>
      <c r="S13" s="387"/>
      <c r="T13" s="387"/>
      <c r="U13" s="387"/>
      <c r="V13" s="387"/>
      <c r="W13" s="387"/>
      <c r="X13" s="387"/>
      <c r="Y13" s="388"/>
      <c r="Z13" s="388"/>
    </row>
    <row r="14" spans="1:26" ht="12.75" customHeight="1" x14ac:dyDescent="0.2">
      <c r="A14" s="387"/>
      <c r="B14" s="403"/>
      <c r="C14" s="387"/>
      <c r="D14" s="387"/>
      <c r="E14" s="387"/>
      <c r="F14" s="387"/>
      <c r="G14" s="386"/>
      <c r="H14" s="387"/>
      <c r="I14" s="387"/>
      <c r="J14" s="387"/>
      <c r="K14" s="387"/>
      <c r="L14" s="387"/>
      <c r="M14" s="387"/>
      <c r="N14" s="387"/>
      <c r="O14" s="387"/>
      <c r="P14" s="387"/>
      <c r="Q14" s="387"/>
      <c r="R14" s="387"/>
      <c r="S14" s="387"/>
      <c r="T14" s="387"/>
      <c r="U14" s="387"/>
      <c r="V14" s="387"/>
      <c r="W14" s="387"/>
      <c r="X14" s="387"/>
      <c r="Y14" s="388"/>
      <c r="Z14" s="388"/>
    </row>
    <row r="15" spans="1:26" ht="12.75" customHeight="1" x14ac:dyDescent="0.2">
      <c r="A15" s="387"/>
      <c r="B15" s="403"/>
      <c r="C15" s="387"/>
      <c r="D15" s="387"/>
      <c r="E15" s="387"/>
      <c r="F15" s="387"/>
      <c r="G15" s="386"/>
      <c r="H15" s="387"/>
      <c r="I15" s="387"/>
      <c r="J15" s="387"/>
      <c r="K15" s="387"/>
      <c r="L15" s="387"/>
      <c r="M15" s="387"/>
      <c r="N15" s="387"/>
      <c r="O15" s="387"/>
      <c r="P15" s="387"/>
      <c r="Q15" s="387"/>
      <c r="R15" s="387"/>
      <c r="S15" s="387"/>
      <c r="T15" s="387"/>
      <c r="U15" s="387"/>
      <c r="V15" s="387"/>
      <c r="W15" s="387"/>
      <c r="X15" s="387"/>
      <c r="Y15" s="388"/>
      <c r="Z15" s="388"/>
    </row>
    <row r="16" spans="1:26" ht="12.75" customHeight="1" x14ac:dyDescent="0.2">
      <c r="A16" s="387"/>
      <c r="B16" s="403"/>
      <c r="C16" s="387"/>
      <c r="D16" s="387"/>
      <c r="E16" s="387"/>
      <c r="F16" s="387"/>
      <c r="G16" s="386"/>
      <c r="H16" s="387"/>
      <c r="I16" s="387"/>
      <c r="J16" s="387"/>
      <c r="K16" s="387"/>
      <c r="L16" s="387"/>
      <c r="M16" s="387"/>
      <c r="N16" s="387"/>
      <c r="O16" s="387"/>
      <c r="P16" s="387"/>
      <c r="Q16" s="387"/>
      <c r="R16" s="387"/>
      <c r="S16" s="387"/>
      <c r="T16" s="387"/>
      <c r="U16" s="387"/>
      <c r="V16" s="387"/>
      <c r="W16" s="387"/>
      <c r="X16" s="387"/>
      <c r="Y16" s="388"/>
      <c r="Z16" s="388"/>
    </row>
    <row r="17" spans="1:26" ht="12.75" customHeight="1" x14ac:dyDescent="0.2">
      <c r="A17" s="387"/>
      <c r="B17" s="403"/>
      <c r="C17" s="387"/>
      <c r="D17" s="387"/>
      <c r="E17" s="387"/>
      <c r="F17" s="387"/>
      <c r="G17" s="386"/>
      <c r="H17" s="387"/>
      <c r="I17" s="387"/>
      <c r="J17" s="387"/>
      <c r="K17" s="387"/>
      <c r="L17" s="387"/>
      <c r="M17" s="387"/>
      <c r="N17" s="387"/>
      <c r="O17" s="387"/>
      <c r="P17" s="387"/>
      <c r="Q17" s="387"/>
      <c r="R17" s="387"/>
      <c r="S17" s="387"/>
      <c r="T17" s="387"/>
      <c r="U17" s="387"/>
      <c r="V17" s="387"/>
      <c r="W17" s="387"/>
      <c r="X17" s="387"/>
      <c r="Y17" s="388"/>
      <c r="Z17" s="388"/>
    </row>
    <row r="18" spans="1:26" ht="12.75" customHeight="1" x14ac:dyDescent="0.2">
      <c r="A18" s="387"/>
      <c r="B18" s="403"/>
      <c r="C18" s="387"/>
      <c r="D18" s="387"/>
      <c r="E18" s="387"/>
      <c r="F18" s="387"/>
      <c r="G18" s="386"/>
      <c r="H18" s="387"/>
      <c r="I18" s="387"/>
      <c r="J18" s="387"/>
      <c r="K18" s="387"/>
      <c r="L18" s="387"/>
      <c r="M18" s="387"/>
      <c r="N18" s="387"/>
      <c r="O18" s="387"/>
      <c r="P18" s="387"/>
      <c r="Q18" s="387"/>
      <c r="R18" s="387"/>
      <c r="S18" s="387"/>
      <c r="T18" s="387"/>
      <c r="U18" s="387"/>
      <c r="V18" s="387"/>
      <c r="W18" s="387"/>
      <c r="X18" s="387"/>
      <c r="Y18" s="388"/>
      <c r="Z18" s="388"/>
    </row>
    <row r="19" spans="1:26" ht="12.75" customHeight="1" x14ac:dyDescent="0.2">
      <c r="A19" s="387"/>
      <c r="B19" s="403"/>
      <c r="C19" s="387"/>
      <c r="D19" s="387"/>
      <c r="E19" s="387"/>
      <c r="F19" s="387"/>
      <c r="G19" s="386"/>
      <c r="H19" s="387"/>
      <c r="I19" s="387"/>
      <c r="J19" s="387"/>
      <c r="K19" s="387"/>
      <c r="L19" s="387"/>
      <c r="M19" s="387"/>
      <c r="N19" s="387"/>
      <c r="O19" s="387"/>
      <c r="P19" s="387"/>
      <c r="Q19" s="387"/>
      <c r="R19" s="387"/>
      <c r="S19" s="387"/>
      <c r="T19" s="387"/>
      <c r="U19" s="387"/>
      <c r="V19" s="387"/>
      <c r="W19" s="387"/>
      <c r="X19" s="387"/>
      <c r="Y19" s="388"/>
      <c r="Z19" s="388"/>
    </row>
    <row r="20" spans="1:26" ht="12.75" customHeight="1" x14ac:dyDescent="0.2">
      <c r="A20" s="387"/>
      <c r="B20" s="403"/>
      <c r="C20" s="387"/>
      <c r="D20" s="387"/>
      <c r="E20" s="387"/>
      <c r="F20" s="387"/>
      <c r="G20" s="386"/>
      <c r="H20" s="387"/>
      <c r="I20" s="387"/>
      <c r="J20" s="387"/>
      <c r="K20" s="387"/>
      <c r="L20" s="387"/>
      <c r="M20" s="387"/>
      <c r="N20" s="387"/>
      <c r="O20" s="387"/>
      <c r="P20" s="387"/>
      <c r="Q20" s="387"/>
      <c r="R20" s="387"/>
      <c r="S20" s="387"/>
      <c r="T20" s="387"/>
      <c r="U20" s="387"/>
      <c r="V20" s="387"/>
      <c r="W20" s="387"/>
      <c r="X20" s="387"/>
      <c r="Y20" s="388"/>
      <c r="Z20" s="388"/>
    </row>
    <row r="21" spans="1:26" ht="12.75" customHeight="1" x14ac:dyDescent="0.2">
      <c r="A21" s="387"/>
      <c r="B21" s="403"/>
      <c r="C21" s="387"/>
      <c r="D21" s="387"/>
      <c r="E21" s="387"/>
      <c r="F21" s="387"/>
      <c r="G21" s="386"/>
      <c r="H21" s="387"/>
      <c r="I21" s="387"/>
      <c r="J21" s="387"/>
      <c r="K21" s="387"/>
      <c r="L21" s="387"/>
      <c r="M21" s="387"/>
      <c r="N21" s="387"/>
      <c r="O21" s="387"/>
      <c r="P21" s="387"/>
      <c r="Q21" s="387"/>
      <c r="R21" s="387"/>
      <c r="S21" s="387"/>
      <c r="T21" s="387"/>
      <c r="U21" s="387"/>
      <c r="V21" s="387"/>
      <c r="W21" s="387"/>
      <c r="X21" s="387"/>
      <c r="Y21" s="388"/>
      <c r="Z21" s="388"/>
    </row>
    <row r="22" spans="1:26" ht="12.75" customHeight="1" x14ac:dyDescent="0.2">
      <c r="A22" s="387"/>
      <c r="B22" s="403"/>
      <c r="C22" s="387"/>
      <c r="D22" s="387"/>
      <c r="E22" s="387"/>
      <c r="F22" s="387"/>
      <c r="G22" s="386"/>
      <c r="H22" s="387"/>
      <c r="I22" s="387"/>
      <c r="J22" s="387"/>
      <c r="K22" s="387"/>
      <c r="L22" s="387"/>
      <c r="M22" s="387"/>
      <c r="N22" s="387"/>
      <c r="O22" s="387"/>
      <c r="P22" s="387"/>
      <c r="Q22" s="387"/>
      <c r="R22" s="387"/>
      <c r="S22" s="387"/>
      <c r="T22" s="387"/>
      <c r="U22" s="387"/>
      <c r="V22" s="387"/>
      <c r="W22" s="387"/>
      <c r="X22" s="387"/>
      <c r="Y22" s="388"/>
      <c r="Z22" s="388"/>
    </row>
    <row r="23" spans="1:26" ht="12.75" customHeight="1" x14ac:dyDescent="0.2">
      <c r="A23" s="387"/>
      <c r="B23" s="403"/>
      <c r="C23" s="387"/>
      <c r="D23" s="387"/>
      <c r="E23" s="387"/>
      <c r="F23" s="387"/>
      <c r="G23" s="386"/>
      <c r="H23" s="387"/>
      <c r="I23" s="387"/>
      <c r="J23" s="387"/>
      <c r="K23" s="387"/>
      <c r="L23" s="387"/>
      <c r="M23" s="387"/>
      <c r="N23" s="387"/>
      <c r="O23" s="387"/>
      <c r="P23" s="387"/>
      <c r="Q23" s="387"/>
      <c r="R23" s="387"/>
      <c r="S23" s="387"/>
      <c r="T23" s="387"/>
      <c r="U23" s="387"/>
      <c r="V23" s="387"/>
      <c r="W23" s="387"/>
      <c r="X23" s="387"/>
      <c r="Y23" s="388"/>
      <c r="Z23" s="388"/>
    </row>
    <row r="24" spans="1:26" ht="12.75" customHeight="1" x14ac:dyDescent="0.2">
      <c r="A24" s="387"/>
      <c r="B24" s="403"/>
      <c r="C24" s="387"/>
      <c r="D24" s="387"/>
      <c r="E24" s="387"/>
      <c r="F24" s="387"/>
      <c r="G24" s="386"/>
      <c r="H24" s="387"/>
      <c r="I24" s="387"/>
      <c r="J24" s="387"/>
      <c r="K24" s="387"/>
      <c r="L24" s="387"/>
      <c r="M24" s="387"/>
      <c r="N24" s="387"/>
      <c r="O24" s="387"/>
      <c r="P24" s="387"/>
      <c r="Q24" s="387"/>
      <c r="R24" s="387"/>
      <c r="S24" s="387"/>
      <c r="T24" s="387"/>
      <c r="U24" s="387"/>
      <c r="V24" s="387"/>
      <c r="W24" s="387"/>
      <c r="X24" s="387"/>
      <c r="Y24" s="388"/>
      <c r="Z24" s="388"/>
    </row>
    <row r="25" spans="1:26" ht="12.75" customHeight="1" x14ac:dyDescent="0.2">
      <c r="A25" s="387"/>
      <c r="B25" s="403"/>
      <c r="C25" s="387"/>
      <c r="D25" s="387"/>
      <c r="E25" s="387"/>
      <c r="F25" s="387"/>
      <c r="G25" s="386"/>
      <c r="H25" s="387"/>
      <c r="I25" s="387"/>
      <c r="J25" s="387"/>
      <c r="K25" s="387"/>
      <c r="L25" s="387"/>
      <c r="M25" s="387"/>
      <c r="N25" s="387"/>
      <c r="O25" s="387"/>
      <c r="P25" s="387"/>
      <c r="Q25" s="387"/>
      <c r="R25" s="387"/>
      <c r="S25" s="387"/>
      <c r="T25" s="387"/>
      <c r="U25" s="387"/>
      <c r="V25" s="387"/>
      <c r="W25" s="387"/>
      <c r="X25" s="387"/>
      <c r="Y25" s="388"/>
      <c r="Z25" s="388"/>
    </row>
    <row r="26" spans="1:26" ht="12.75" customHeight="1" x14ac:dyDescent="0.2">
      <c r="A26" s="387"/>
      <c r="B26" s="403"/>
      <c r="C26" s="387"/>
      <c r="D26" s="387"/>
      <c r="E26" s="387"/>
      <c r="F26" s="387"/>
      <c r="G26" s="386"/>
      <c r="H26" s="387"/>
      <c r="I26" s="387"/>
      <c r="J26" s="387"/>
      <c r="K26" s="387"/>
      <c r="L26" s="387"/>
      <c r="M26" s="387"/>
      <c r="N26" s="387"/>
      <c r="O26" s="387"/>
      <c r="P26" s="387"/>
      <c r="Q26" s="387"/>
      <c r="R26" s="387"/>
      <c r="S26" s="387"/>
      <c r="T26" s="387"/>
      <c r="U26" s="387"/>
      <c r="V26" s="387"/>
      <c r="W26" s="387"/>
      <c r="X26" s="387"/>
      <c r="Y26" s="388"/>
      <c r="Z26" s="388"/>
    </row>
    <row r="27" spans="1:26" ht="12.75" customHeight="1" x14ac:dyDescent="0.2">
      <c r="A27" s="387"/>
      <c r="B27" s="403"/>
      <c r="C27" s="387"/>
      <c r="D27" s="387"/>
      <c r="E27" s="387"/>
      <c r="F27" s="387"/>
      <c r="G27" s="386"/>
      <c r="H27" s="387"/>
      <c r="I27" s="387"/>
      <c r="J27" s="387"/>
      <c r="K27" s="387"/>
      <c r="L27" s="387"/>
      <c r="M27" s="387"/>
      <c r="N27" s="387"/>
      <c r="O27" s="387"/>
      <c r="P27" s="387"/>
      <c r="Q27" s="387"/>
      <c r="R27" s="387"/>
      <c r="S27" s="387"/>
      <c r="T27" s="387"/>
      <c r="U27" s="387"/>
      <c r="V27" s="387"/>
      <c r="W27" s="387"/>
      <c r="X27" s="387"/>
      <c r="Y27" s="388"/>
      <c r="Z27" s="388"/>
    </row>
    <row r="28" spans="1:26" ht="12.75" customHeight="1" x14ac:dyDescent="0.2">
      <c r="A28" s="387"/>
      <c r="B28" s="403"/>
      <c r="C28" s="387"/>
      <c r="D28" s="387"/>
      <c r="E28" s="387"/>
      <c r="F28" s="387"/>
      <c r="G28" s="386"/>
      <c r="H28" s="387"/>
      <c r="I28" s="387"/>
      <c r="J28" s="387"/>
      <c r="K28" s="387"/>
      <c r="L28" s="387"/>
      <c r="M28" s="387"/>
      <c r="N28" s="387"/>
      <c r="O28" s="387"/>
      <c r="P28" s="387"/>
      <c r="Q28" s="387"/>
      <c r="R28" s="387"/>
      <c r="S28" s="387"/>
      <c r="T28" s="387"/>
      <c r="U28" s="387"/>
      <c r="V28" s="387"/>
      <c r="W28" s="387"/>
      <c r="X28" s="387"/>
      <c r="Y28" s="388"/>
      <c r="Z28" s="388"/>
    </row>
    <row r="29" spans="1:26" ht="12.75" customHeight="1" x14ac:dyDescent="0.2">
      <c r="A29" s="387"/>
      <c r="B29" s="403"/>
      <c r="C29" s="387"/>
      <c r="D29" s="387"/>
      <c r="E29" s="387"/>
      <c r="F29" s="387"/>
      <c r="G29" s="386"/>
      <c r="H29" s="387"/>
      <c r="I29" s="387"/>
      <c r="J29" s="387"/>
      <c r="K29" s="387"/>
      <c r="L29" s="387"/>
      <c r="M29" s="387"/>
      <c r="N29" s="387"/>
      <c r="O29" s="387"/>
      <c r="P29" s="387"/>
      <c r="Q29" s="387"/>
      <c r="R29" s="387"/>
      <c r="S29" s="387"/>
      <c r="T29" s="387"/>
      <c r="U29" s="387"/>
      <c r="V29" s="387"/>
      <c r="W29" s="387"/>
      <c r="X29" s="387"/>
      <c r="Y29" s="388"/>
      <c r="Z29" s="388"/>
    </row>
    <row r="30" spans="1:26" ht="12.75" customHeight="1" x14ac:dyDescent="0.2">
      <c r="A30" s="387"/>
      <c r="B30" s="403"/>
      <c r="C30" s="387"/>
      <c r="D30" s="387"/>
      <c r="E30" s="387"/>
      <c r="F30" s="387"/>
      <c r="G30" s="386"/>
      <c r="H30" s="387"/>
      <c r="I30" s="387"/>
      <c r="J30" s="387"/>
      <c r="K30" s="387"/>
      <c r="L30" s="387"/>
      <c r="M30" s="387"/>
      <c r="N30" s="387"/>
      <c r="O30" s="387"/>
      <c r="P30" s="387"/>
      <c r="Q30" s="387"/>
      <c r="R30" s="387"/>
      <c r="S30" s="387"/>
      <c r="T30" s="387"/>
      <c r="U30" s="387"/>
      <c r="V30" s="387"/>
      <c r="W30" s="387"/>
      <c r="X30" s="387"/>
      <c r="Y30" s="388"/>
      <c r="Z30" s="388"/>
    </row>
    <row r="31" spans="1:26" ht="12.75" customHeight="1" x14ac:dyDescent="0.2">
      <c r="A31" s="387"/>
      <c r="B31" s="403"/>
      <c r="C31" s="387"/>
      <c r="D31" s="387"/>
      <c r="E31" s="387"/>
      <c r="F31" s="387"/>
      <c r="G31" s="386"/>
      <c r="H31" s="387"/>
      <c r="I31" s="387"/>
      <c r="J31" s="387"/>
      <c r="K31" s="387"/>
      <c r="L31" s="387"/>
      <c r="M31" s="387"/>
      <c r="N31" s="387"/>
      <c r="O31" s="387"/>
      <c r="P31" s="387"/>
      <c r="Q31" s="387"/>
      <c r="R31" s="387"/>
      <c r="S31" s="387"/>
      <c r="T31" s="387"/>
      <c r="U31" s="387"/>
      <c r="V31" s="387"/>
      <c r="W31" s="387"/>
      <c r="X31" s="387"/>
      <c r="Y31" s="388"/>
      <c r="Z31" s="388"/>
    </row>
    <row r="32" spans="1:26" ht="12.75" customHeight="1" x14ac:dyDescent="0.2">
      <c r="A32" s="387"/>
      <c r="B32" s="403"/>
      <c r="C32" s="387"/>
      <c r="D32" s="387"/>
      <c r="E32" s="387"/>
      <c r="F32" s="387"/>
      <c r="G32" s="386"/>
      <c r="H32" s="387"/>
      <c r="I32" s="387"/>
      <c r="J32" s="387"/>
      <c r="K32" s="387"/>
      <c r="L32" s="387"/>
      <c r="M32" s="387"/>
      <c r="N32" s="387"/>
      <c r="O32" s="387"/>
      <c r="P32" s="387"/>
      <c r="Q32" s="387"/>
      <c r="R32" s="387"/>
      <c r="S32" s="387"/>
      <c r="T32" s="387"/>
      <c r="U32" s="387"/>
      <c r="V32" s="387"/>
      <c r="W32" s="387"/>
      <c r="X32" s="387"/>
      <c r="Y32" s="388"/>
      <c r="Z32" s="388"/>
    </row>
    <row r="33" spans="1:26" ht="12.75" customHeight="1" x14ac:dyDescent="0.2">
      <c r="A33" s="387"/>
      <c r="B33" s="403"/>
      <c r="C33" s="387"/>
      <c r="D33" s="387"/>
      <c r="E33" s="387"/>
      <c r="F33" s="387"/>
      <c r="G33" s="386"/>
      <c r="H33" s="387"/>
      <c r="I33" s="387"/>
      <c r="J33" s="387"/>
      <c r="K33" s="387"/>
      <c r="L33" s="387"/>
      <c r="M33" s="387"/>
      <c r="N33" s="387"/>
      <c r="O33" s="387"/>
      <c r="P33" s="387"/>
      <c r="Q33" s="387"/>
      <c r="R33" s="387"/>
      <c r="S33" s="387"/>
      <c r="T33" s="387"/>
      <c r="U33" s="387"/>
      <c r="V33" s="387"/>
      <c r="W33" s="387"/>
      <c r="X33" s="387"/>
      <c r="Y33" s="388"/>
      <c r="Z33" s="388"/>
    </row>
    <row r="34" spans="1:26" ht="12.75" customHeight="1" x14ac:dyDescent="0.2">
      <c r="A34" s="387"/>
      <c r="B34" s="403"/>
      <c r="C34" s="387"/>
      <c r="D34" s="387"/>
      <c r="E34" s="387"/>
      <c r="F34" s="387"/>
      <c r="G34" s="386"/>
      <c r="H34" s="387"/>
      <c r="I34" s="387"/>
      <c r="J34" s="387"/>
      <c r="K34" s="387"/>
      <c r="L34" s="387"/>
      <c r="M34" s="387"/>
      <c r="N34" s="387"/>
      <c r="O34" s="387"/>
      <c r="P34" s="387"/>
      <c r="Q34" s="387"/>
      <c r="R34" s="387"/>
      <c r="S34" s="387"/>
      <c r="T34" s="387"/>
      <c r="U34" s="387"/>
      <c r="V34" s="387"/>
      <c r="W34" s="387"/>
      <c r="X34" s="387"/>
      <c r="Y34" s="388"/>
      <c r="Z34" s="388"/>
    </row>
    <row r="35" spans="1:26" ht="12.75" customHeight="1" x14ac:dyDescent="0.2">
      <c r="A35" s="387"/>
      <c r="B35" s="403"/>
      <c r="C35" s="387"/>
      <c r="D35" s="387"/>
      <c r="E35" s="387"/>
      <c r="F35" s="387"/>
      <c r="G35" s="386"/>
      <c r="H35" s="387"/>
      <c r="I35" s="387"/>
      <c r="J35" s="387"/>
      <c r="K35" s="387"/>
      <c r="L35" s="387"/>
      <c r="M35" s="387"/>
      <c r="N35" s="387"/>
      <c r="O35" s="387"/>
      <c r="P35" s="387"/>
      <c r="Q35" s="387"/>
      <c r="R35" s="387"/>
      <c r="S35" s="387"/>
      <c r="T35" s="387"/>
      <c r="U35" s="387"/>
      <c r="V35" s="387"/>
      <c r="W35" s="387"/>
      <c r="X35" s="387"/>
      <c r="Y35" s="388"/>
      <c r="Z35" s="388"/>
    </row>
    <row r="36" spans="1:26" ht="12.75" customHeight="1" x14ac:dyDescent="0.2">
      <c r="A36" s="387"/>
      <c r="B36" s="403"/>
      <c r="C36" s="387"/>
      <c r="D36" s="387"/>
      <c r="E36" s="387"/>
      <c r="F36" s="387"/>
      <c r="G36" s="386"/>
      <c r="H36" s="387"/>
      <c r="I36" s="387"/>
      <c r="J36" s="387"/>
      <c r="K36" s="387"/>
      <c r="L36" s="387"/>
      <c r="M36" s="387"/>
      <c r="N36" s="387"/>
      <c r="O36" s="387"/>
      <c r="P36" s="387"/>
      <c r="Q36" s="387"/>
      <c r="R36" s="387"/>
      <c r="S36" s="387"/>
      <c r="T36" s="387"/>
      <c r="U36" s="387"/>
      <c r="V36" s="387"/>
      <c r="W36" s="387"/>
      <c r="X36" s="387"/>
      <c r="Y36" s="388"/>
      <c r="Z36" s="388"/>
    </row>
    <row r="37" spans="1:26" ht="12.75" customHeight="1" x14ac:dyDescent="0.2">
      <c r="A37" s="387"/>
      <c r="B37" s="403"/>
      <c r="C37" s="387"/>
      <c r="D37" s="387"/>
      <c r="E37" s="387"/>
      <c r="F37" s="387"/>
      <c r="G37" s="386"/>
      <c r="H37" s="387"/>
      <c r="I37" s="387"/>
      <c r="J37" s="387"/>
      <c r="K37" s="387"/>
      <c r="L37" s="387"/>
      <c r="M37" s="387"/>
      <c r="N37" s="387"/>
      <c r="O37" s="387"/>
      <c r="P37" s="387"/>
      <c r="Q37" s="387"/>
      <c r="R37" s="387"/>
      <c r="S37" s="387"/>
      <c r="T37" s="387"/>
      <c r="U37" s="387"/>
      <c r="V37" s="387"/>
      <c r="W37" s="387"/>
      <c r="X37" s="387"/>
      <c r="Y37" s="388"/>
      <c r="Z37" s="388"/>
    </row>
    <row r="38" spans="1:26" ht="12.75" customHeight="1" x14ac:dyDescent="0.2">
      <c r="A38" s="387"/>
      <c r="B38" s="403"/>
      <c r="C38" s="387"/>
      <c r="D38" s="387"/>
      <c r="E38" s="387"/>
      <c r="F38" s="387"/>
      <c r="G38" s="386"/>
      <c r="H38" s="387"/>
      <c r="I38" s="387"/>
      <c r="J38" s="387"/>
      <c r="K38" s="387"/>
      <c r="L38" s="387"/>
      <c r="M38" s="387"/>
      <c r="N38" s="387"/>
      <c r="O38" s="387"/>
      <c r="P38" s="387"/>
      <c r="Q38" s="387"/>
      <c r="R38" s="387"/>
      <c r="S38" s="387"/>
      <c r="T38" s="387"/>
      <c r="U38" s="387"/>
      <c r="V38" s="387"/>
      <c r="W38" s="387"/>
      <c r="X38" s="387"/>
      <c r="Y38" s="388"/>
      <c r="Z38" s="388"/>
    </row>
    <row r="39" spans="1:26" ht="12.75" customHeight="1" x14ac:dyDescent="0.2">
      <c r="A39" s="387"/>
      <c r="B39" s="403"/>
      <c r="C39" s="387"/>
      <c r="D39" s="387"/>
      <c r="E39" s="387"/>
      <c r="F39" s="387"/>
      <c r="G39" s="386"/>
      <c r="H39" s="387"/>
      <c r="I39" s="387"/>
      <c r="J39" s="387"/>
      <c r="K39" s="387"/>
      <c r="L39" s="387"/>
      <c r="M39" s="387"/>
      <c r="N39" s="387"/>
      <c r="O39" s="387"/>
      <c r="P39" s="387"/>
      <c r="Q39" s="387"/>
      <c r="R39" s="387"/>
      <c r="S39" s="387"/>
      <c r="T39" s="387"/>
      <c r="U39" s="387"/>
      <c r="V39" s="387"/>
      <c r="W39" s="387"/>
      <c r="X39" s="387"/>
      <c r="Y39" s="388"/>
      <c r="Z39" s="388"/>
    </row>
    <row r="40" spans="1:26" ht="12.75" customHeight="1" x14ac:dyDescent="0.2">
      <c r="A40" s="387"/>
      <c r="B40" s="403"/>
      <c r="C40" s="387"/>
      <c r="D40" s="387"/>
      <c r="E40" s="387"/>
      <c r="F40" s="387"/>
      <c r="G40" s="386"/>
      <c r="H40" s="387"/>
      <c r="I40" s="387"/>
      <c r="J40" s="387"/>
      <c r="K40" s="387"/>
      <c r="L40" s="387"/>
      <c r="M40" s="387"/>
      <c r="N40" s="387"/>
      <c r="O40" s="387"/>
      <c r="P40" s="387"/>
      <c r="Q40" s="387"/>
      <c r="R40" s="387"/>
      <c r="S40" s="387"/>
      <c r="T40" s="387"/>
      <c r="U40" s="387"/>
      <c r="V40" s="387"/>
      <c r="W40" s="387"/>
      <c r="X40" s="387"/>
      <c r="Y40" s="388"/>
      <c r="Z40" s="388"/>
    </row>
    <row r="41" spans="1:26" ht="12.75" customHeight="1" x14ac:dyDescent="0.2">
      <c r="A41" s="387"/>
      <c r="B41" s="403"/>
      <c r="C41" s="387"/>
      <c r="D41" s="387"/>
      <c r="E41" s="387"/>
      <c r="F41" s="387"/>
      <c r="G41" s="386"/>
      <c r="H41" s="387"/>
      <c r="I41" s="387"/>
      <c r="J41" s="387"/>
      <c r="K41" s="387"/>
      <c r="L41" s="387"/>
      <c r="M41" s="387"/>
      <c r="N41" s="387"/>
      <c r="O41" s="387"/>
      <c r="P41" s="387"/>
      <c r="Q41" s="387"/>
      <c r="R41" s="387"/>
      <c r="S41" s="387"/>
      <c r="T41" s="387"/>
      <c r="U41" s="387"/>
      <c r="V41" s="387"/>
      <c r="W41" s="387"/>
      <c r="X41" s="387"/>
      <c r="Y41" s="388"/>
      <c r="Z41" s="388"/>
    </row>
    <row r="42" spans="1:26" ht="12.75" customHeight="1" x14ac:dyDescent="0.2">
      <c r="A42" s="387"/>
      <c r="B42" s="403"/>
      <c r="C42" s="387"/>
      <c r="D42" s="387"/>
      <c r="E42" s="387"/>
      <c r="F42" s="387"/>
      <c r="G42" s="386"/>
      <c r="H42" s="387"/>
      <c r="I42" s="387"/>
      <c r="J42" s="387"/>
      <c r="K42" s="387"/>
      <c r="L42" s="387"/>
      <c r="M42" s="387"/>
      <c r="N42" s="387"/>
      <c r="O42" s="387"/>
      <c r="P42" s="387"/>
      <c r="Q42" s="387"/>
      <c r="R42" s="387"/>
      <c r="S42" s="387"/>
      <c r="T42" s="387"/>
      <c r="U42" s="387"/>
      <c r="V42" s="387"/>
      <c r="W42" s="387"/>
      <c r="X42" s="387"/>
      <c r="Y42" s="388"/>
      <c r="Z42" s="388"/>
    </row>
    <row r="43" spans="1:26" ht="12.75" customHeight="1" x14ac:dyDescent="0.2">
      <c r="A43" s="387"/>
      <c r="B43" s="403"/>
      <c r="C43" s="387"/>
      <c r="D43" s="387"/>
      <c r="E43" s="387"/>
      <c r="F43" s="387"/>
      <c r="G43" s="386"/>
      <c r="H43" s="387"/>
      <c r="I43" s="387"/>
      <c r="J43" s="387"/>
      <c r="K43" s="387"/>
      <c r="L43" s="387"/>
      <c r="M43" s="387"/>
      <c r="N43" s="387"/>
      <c r="O43" s="387"/>
      <c r="P43" s="387"/>
      <c r="Q43" s="387"/>
      <c r="R43" s="387"/>
      <c r="S43" s="387"/>
      <c r="T43" s="387"/>
      <c r="U43" s="387"/>
      <c r="V43" s="387"/>
      <c r="W43" s="387"/>
      <c r="X43" s="387"/>
      <c r="Y43" s="388"/>
      <c r="Z43" s="388"/>
    </row>
    <row r="44" spans="1:26" ht="12.75" customHeight="1" x14ac:dyDescent="0.2">
      <c r="A44" s="387"/>
      <c r="B44" s="403"/>
      <c r="C44" s="387"/>
      <c r="D44" s="387"/>
      <c r="E44" s="387"/>
      <c r="F44" s="387"/>
      <c r="G44" s="386"/>
      <c r="H44" s="387"/>
      <c r="I44" s="387"/>
      <c r="J44" s="387"/>
      <c r="K44" s="387"/>
      <c r="L44" s="387"/>
      <c r="M44" s="387"/>
      <c r="N44" s="387"/>
      <c r="O44" s="387"/>
      <c r="P44" s="387"/>
      <c r="Q44" s="387"/>
      <c r="R44" s="387"/>
      <c r="S44" s="387"/>
      <c r="T44" s="387"/>
      <c r="U44" s="387"/>
      <c r="V44" s="387"/>
      <c r="W44" s="387"/>
      <c r="X44" s="387"/>
      <c r="Y44" s="388"/>
      <c r="Z44" s="388"/>
    </row>
    <row r="45" spans="1:26" ht="12.75" customHeight="1" x14ac:dyDescent="0.2">
      <c r="A45" s="387"/>
      <c r="B45" s="403"/>
      <c r="C45" s="387"/>
      <c r="D45" s="387"/>
      <c r="E45" s="387"/>
      <c r="F45" s="387"/>
      <c r="G45" s="386"/>
      <c r="H45" s="387"/>
      <c r="I45" s="387"/>
      <c r="J45" s="387"/>
      <c r="K45" s="387"/>
      <c r="L45" s="387"/>
      <c r="M45" s="387"/>
      <c r="N45" s="387"/>
      <c r="O45" s="387"/>
      <c r="P45" s="387"/>
      <c r="Q45" s="387"/>
      <c r="R45" s="387"/>
      <c r="S45" s="387"/>
      <c r="T45" s="387"/>
      <c r="U45" s="387"/>
      <c r="V45" s="387"/>
      <c r="W45" s="387"/>
      <c r="X45" s="387"/>
      <c r="Y45" s="388"/>
      <c r="Z45" s="388"/>
    </row>
    <row r="46" spans="1:26" ht="12.75" customHeight="1" x14ac:dyDescent="0.2">
      <c r="A46" s="387"/>
      <c r="B46" s="403"/>
      <c r="C46" s="387"/>
      <c r="D46" s="387"/>
      <c r="E46" s="387"/>
      <c r="F46" s="387"/>
      <c r="G46" s="386"/>
      <c r="H46" s="387"/>
      <c r="I46" s="387"/>
      <c r="J46" s="387"/>
      <c r="K46" s="387"/>
      <c r="L46" s="387"/>
      <c r="M46" s="387"/>
      <c r="N46" s="387"/>
      <c r="O46" s="387"/>
      <c r="P46" s="387"/>
      <c r="Q46" s="387"/>
      <c r="R46" s="387"/>
      <c r="S46" s="387"/>
      <c r="T46" s="387"/>
      <c r="U46" s="387"/>
      <c r="V46" s="387"/>
      <c r="W46" s="387"/>
      <c r="X46" s="387"/>
      <c r="Y46" s="388"/>
      <c r="Z46" s="388"/>
    </row>
    <row r="47" spans="1:26" ht="12.75" customHeight="1" x14ac:dyDescent="0.2">
      <c r="A47" s="387"/>
      <c r="B47" s="403"/>
      <c r="C47" s="387"/>
      <c r="D47" s="387"/>
      <c r="E47" s="387"/>
      <c r="F47" s="387"/>
      <c r="G47" s="386"/>
      <c r="H47" s="387"/>
      <c r="I47" s="387"/>
      <c r="J47" s="387"/>
      <c r="K47" s="387"/>
      <c r="L47" s="387"/>
      <c r="M47" s="387"/>
      <c r="N47" s="387"/>
      <c r="O47" s="387"/>
      <c r="P47" s="387"/>
      <c r="Q47" s="387"/>
      <c r="R47" s="387"/>
      <c r="S47" s="387"/>
      <c r="T47" s="387"/>
      <c r="U47" s="387"/>
      <c r="V47" s="387"/>
      <c r="W47" s="387"/>
      <c r="X47" s="387"/>
      <c r="Y47" s="388"/>
      <c r="Z47" s="388"/>
    </row>
    <row r="48" spans="1:26" ht="12.75" customHeight="1" x14ac:dyDescent="0.2">
      <c r="A48" s="387"/>
      <c r="B48" s="403"/>
      <c r="C48" s="387"/>
      <c r="D48" s="387"/>
      <c r="E48" s="387"/>
      <c r="F48" s="387"/>
      <c r="G48" s="386"/>
      <c r="H48" s="387"/>
      <c r="I48" s="387"/>
      <c r="J48" s="387"/>
      <c r="K48" s="387"/>
      <c r="L48" s="387"/>
      <c r="M48" s="387"/>
      <c r="N48" s="387"/>
      <c r="O48" s="387"/>
      <c r="P48" s="387"/>
      <c r="Q48" s="387"/>
      <c r="R48" s="387"/>
      <c r="S48" s="387"/>
      <c r="T48" s="387"/>
      <c r="U48" s="387"/>
      <c r="V48" s="387"/>
      <c r="W48" s="387"/>
      <c r="X48" s="387"/>
      <c r="Y48" s="388"/>
      <c r="Z48" s="388"/>
    </row>
    <row r="49" spans="1:26" ht="12.75" customHeight="1" x14ac:dyDescent="0.2">
      <c r="A49" s="387"/>
      <c r="B49" s="403"/>
      <c r="C49" s="387"/>
      <c r="D49" s="387"/>
      <c r="E49" s="387"/>
      <c r="F49" s="387"/>
      <c r="G49" s="386"/>
      <c r="H49" s="387"/>
      <c r="I49" s="387"/>
      <c r="J49" s="387"/>
      <c r="K49" s="387"/>
      <c r="L49" s="387"/>
      <c r="M49" s="387"/>
      <c r="N49" s="387"/>
      <c r="O49" s="387"/>
      <c r="P49" s="387"/>
      <c r="Q49" s="387"/>
      <c r="R49" s="387"/>
      <c r="S49" s="387"/>
      <c r="T49" s="387"/>
      <c r="U49" s="387"/>
      <c r="V49" s="387"/>
      <c r="W49" s="387"/>
      <c r="X49" s="387"/>
      <c r="Y49" s="388"/>
      <c r="Z49" s="388"/>
    </row>
    <row r="50" spans="1:26" ht="12.75" customHeight="1" x14ac:dyDescent="0.2">
      <c r="A50" s="387"/>
      <c r="B50" s="403"/>
      <c r="C50" s="387"/>
      <c r="D50" s="387"/>
      <c r="E50" s="387"/>
      <c r="F50" s="387"/>
      <c r="G50" s="386"/>
      <c r="H50" s="387"/>
      <c r="I50" s="387"/>
      <c r="J50" s="387"/>
      <c r="K50" s="387"/>
      <c r="L50" s="387"/>
      <c r="M50" s="387"/>
      <c r="N50" s="387"/>
      <c r="O50" s="387"/>
      <c r="P50" s="387"/>
      <c r="Q50" s="387"/>
      <c r="R50" s="387"/>
      <c r="S50" s="387"/>
      <c r="T50" s="387"/>
      <c r="U50" s="387"/>
      <c r="V50" s="387"/>
      <c r="W50" s="387"/>
      <c r="X50" s="387"/>
      <c r="Y50" s="388"/>
      <c r="Z50" s="388"/>
    </row>
    <row r="51" spans="1:26" ht="12.75" customHeight="1" x14ac:dyDescent="0.2">
      <c r="A51" s="387"/>
      <c r="B51" s="403"/>
      <c r="C51" s="387"/>
      <c r="D51" s="387"/>
      <c r="E51" s="387"/>
      <c r="F51" s="387"/>
      <c r="G51" s="386"/>
      <c r="H51" s="387"/>
      <c r="I51" s="387"/>
      <c r="J51" s="387"/>
      <c r="K51" s="387"/>
      <c r="L51" s="387"/>
      <c r="M51" s="387"/>
      <c r="N51" s="387"/>
      <c r="O51" s="387"/>
      <c r="P51" s="387"/>
      <c r="Q51" s="387"/>
      <c r="R51" s="387"/>
      <c r="S51" s="387"/>
      <c r="T51" s="387"/>
      <c r="U51" s="387"/>
      <c r="V51" s="387"/>
      <c r="W51" s="387"/>
      <c r="X51" s="387"/>
      <c r="Y51" s="388"/>
      <c r="Z51" s="388"/>
    </row>
    <row r="52" spans="1:26" ht="12.75" customHeight="1" x14ac:dyDescent="0.2">
      <c r="A52" s="387"/>
      <c r="B52" s="403"/>
      <c r="C52" s="387"/>
      <c r="D52" s="387"/>
      <c r="E52" s="387"/>
      <c r="F52" s="387"/>
      <c r="G52" s="386"/>
      <c r="H52" s="387"/>
      <c r="I52" s="387"/>
      <c r="J52" s="387"/>
      <c r="K52" s="387"/>
      <c r="L52" s="387"/>
      <c r="M52" s="387"/>
      <c r="N52" s="387"/>
      <c r="O52" s="387"/>
      <c r="P52" s="387"/>
      <c r="Q52" s="387"/>
      <c r="R52" s="387"/>
      <c r="S52" s="387"/>
      <c r="T52" s="387"/>
      <c r="U52" s="387"/>
      <c r="V52" s="387"/>
      <c r="W52" s="387"/>
      <c r="X52" s="387"/>
      <c r="Y52" s="388"/>
      <c r="Z52" s="388"/>
    </row>
    <row r="53" spans="1:26" ht="12.75" customHeight="1" x14ac:dyDescent="0.2">
      <c r="A53" s="387"/>
      <c r="B53" s="403"/>
      <c r="C53" s="387"/>
      <c r="D53" s="387"/>
      <c r="E53" s="387"/>
      <c r="F53" s="387"/>
      <c r="G53" s="386"/>
      <c r="H53" s="387"/>
      <c r="I53" s="387"/>
      <c r="J53" s="387"/>
      <c r="K53" s="387"/>
      <c r="L53" s="387"/>
      <c r="M53" s="387"/>
      <c r="N53" s="387"/>
      <c r="O53" s="387"/>
      <c r="P53" s="387"/>
      <c r="Q53" s="387"/>
      <c r="R53" s="387"/>
      <c r="S53" s="387"/>
      <c r="T53" s="387"/>
      <c r="U53" s="387"/>
      <c r="V53" s="387"/>
      <c r="W53" s="387"/>
      <c r="X53" s="387"/>
      <c r="Y53" s="388"/>
      <c r="Z53" s="388"/>
    </row>
    <row r="54" spans="1:26" ht="12.75" customHeight="1" x14ac:dyDescent="0.2">
      <c r="A54" s="387"/>
      <c r="B54" s="403"/>
      <c r="C54" s="387"/>
      <c r="D54" s="387"/>
      <c r="E54" s="387"/>
      <c r="F54" s="387"/>
      <c r="G54" s="386"/>
      <c r="H54" s="387"/>
      <c r="I54" s="387"/>
      <c r="J54" s="387"/>
      <c r="K54" s="387"/>
      <c r="L54" s="387"/>
      <c r="M54" s="387"/>
      <c r="N54" s="387"/>
      <c r="O54" s="387"/>
      <c r="P54" s="387"/>
      <c r="Q54" s="387"/>
      <c r="R54" s="387"/>
      <c r="S54" s="387"/>
      <c r="T54" s="387"/>
      <c r="U54" s="387"/>
      <c r="V54" s="387"/>
      <c r="W54" s="387"/>
      <c r="X54" s="387"/>
      <c r="Y54" s="388"/>
      <c r="Z54" s="388"/>
    </row>
    <row r="55" spans="1:26" ht="12.75" customHeight="1" x14ac:dyDescent="0.2">
      <c r="A55" s="387"/>
      <c r="B55" s="403"/>
      <c r="C55" s="387"/>
      <c r="D55" s="387"/>
      <c r="E55" s="387"/>
      <c r="F55" s="387"/>
      <c r="G55" s="386"/>
      <c r="H55" s="387"/>
      <c r="I55" s="387"/>
      <c r="J55" s="387"/>
      <c r="K55" s="387"/>
      <c r="L55" s="387"/>
      <c r="M55" s="387"/>
      <c r="N55" s="387"/>
      <c r="O55" s="387"/>
      <c r="P55" s="387"/>
      <c r="Q55" s="387"/>
      <c r="R55" s="387"/>
      <c r="S55" s="387"/>
      <c r="T55" s="387"/>
      <c r="U55" s="387"/>
      <c r="V55" s="387"/>
      <c r="W55" s="387"/>
      <c r="X55" s="387"/>
      <c r="Y55" s="388"/>
      <c r="Z55" s="388"/>
    </row>
    <row r="56" spans="1:26" ht="12.75" customHeight="1" x14ac:dyDescent="0.2">
      <c r="A56" s="387"/>
      <c r="B56" s="403"/>
      <c r="C56" s="387"/>
      <c r="D56" s="387"/>
      <c r="E56" s="387"/>
      <c r="F56" s="387"/>
      <c r="G56" s="386"/>
      <c r="H56" s="387"/>
      <c r="I56" s="387"/>
      <c r="J56" s="387"/>
      <c r="K56" s="387"/>
      <c r="L56" s="387"/>
      <c r="M56" s="387"/>
      <c r="N56" s="387"/>
      <c r="O56" s="387"/>
      <c r="P56" s="387"/>
      <c r="Q56" s="387"/>
      <c r="R56" s="387"/>
      <c r="S56" s="387"/>
      <c r="T56" s="387"/>
      <c r="U56" s="387"/>
      <c r="V56" s="387"/>
      <c r="W56" s="387"/>
      <c r="X56" s="387"/>
      <c r="Y56" s="388"/>
      <c r="Z56" s="388"/>
    </row>
    <row r="57" spans="1:26" ht="12.75" customHeight="1" x14ac:dyDescent="0.2">
      <c r="A57" s="387"/>
      <c r="B57" s="403"/>
      <c r="C57" s="387"/>
      <c r="D57" s="387"/>
      <c r="E57" s="387"/>
      <c r="F57" s="387"/>
      <c r="G57" s="386"/>
      <c r="H57" s="387"/>
      <c r="I57" s="387"/>
      <c r="J57" s="387"/>
      <c r="K57" s="387"/>
      <c r="L57" s="387"/>
      <c r="M57" s="387"/>
      <c r="N57" s="387"/>
      <c r="O57" s="387"/>
      <c r="P57" s="387"/>
      <c r="Q57" s="387"/>
      <c r="R57" s="387"/>
      <c r="S57" s="387"/>
      <c r="T57" s="387"/>
      <c r="U57" s="387"/>
      <c r="V57" s="387"/>
      <c r="W57" s="387"/>
      <c r="X57" s="387"/>
      <c r="Y57" s="388"/>
      <c r="Z57" s="388"/>
    </row>
    <row r="58" spans="1:26" ht="12.75" customHeight="1" x14ac:dyDescent="0.2">
      <c r="A58" s="387"/>
      <c r="B58" s="403"/>
      <c r="C58" s="387"/>
      <c r="D58" s="387"/>
      <c r="E58" s="387"/>
      <c r="F58" s="387"/>
      <c r="G58" s="386"/>
      <c r="H58" s="387"/>
      <c r="I58" s="387"/>
      <c r="J58" s="387"/>
      <c r="K58" s="387"/>
      <c r="L58" s="387"/>
      <c r="M58" s="387"/>
      <c r="N58" s="387"/>
      <c r="O58" s="387"/>
      <c r="P58" s="387"/>
      <c r="Q58" s="387"/>
      <c r="R58" s="387"/>
      <c r="S58" s="387"/>
      <c r="T58" s="387"/>
      <c r="U58" s="387"/>
      <c r="V58" s="387"/>
      <c r="W58" s="387"/>
      <c r="X58" s="387"/>
      <c r="Y58" s="388"/>
      <c r="Z58" s="388"/>
    </row>
    <row r="59" spans="1:26" ht="12.75" customHeight="1" x14ac:dyDescent="0.2">
      <c r="A59" s="387"/>
      <c r="B59" s="403"/>
      <c r="C59" s="387"/>
      <c r="D59" s="387"/>
      <c r="E59" s="387"/>
      <c r="F59" s="387"/>
      <c r="G59" s="386"/>
      <c r="H59" s="387"/>
      <c r="I59" s="387"/>
      <c r="J59" s="387"/>
      <c r="K59" s="387"/>
      <c r="L59" s="387"/>
      <c r="M59" s="387"/>
      <c r="N59" s="387"/>
      <c r="O59" s="387"/>
      <c r="P59" s="387"/>
      <c r="Q59" s="387"/>
      <c r="R59" s="387"/>
      <c r="S59" s="387"/>
      <c r="T59" s="387"/>
      <c r="U59" s="387"/>
      <c r="V59" s="387"/>
      <c r="W59" s="387"/>
      <c r="X59" s="387"/>
      <c r="Y59" s="388"/>
      <c r="Z59" s="388"/>
    </row>
    <row r="60" spans="1:26" ht="12.75" customHeight="1" x14ac:dyDescent="0.2">
      <c r="A60" s="387"/>
      <c r="B60" s="403"/>
      <c r="C60" s="387"/>
      <c r="D60" s="387"/>
      <c r="E60" s="387"/>
      <c r="F60" s="387"/>
      <c r="G60" s="386"/>
      <c r="H60" s="387"/>
      <c r="I60" s="387"/>
      <c r="J60" s="387"/>
      <c r="K60" s="387"/>
      <c r="L60" s="387"/>
      <c r="M60" s="387"/>
      <c r="N60" s="387"/>
      <c r="O60" s="387"/>
      <c r="P60" s="387"/>
      <c r="Q60" s="387"/>
      <c r="R60" s="387"/>
      <c r="S60" s="387"/>
      <c r="T60" s="387"/>
      <c r="U60" s="387"/>
      <c r="V60" s="387"/>
      <c r="W60" s="387"/>
      <c r="X60" s="387"/>
      <c r="Y60" s="388"/>
      <c r="Z60" s="388"/>
    </row>
    <row r="61" spans="1:26" ht="12.75" customHeight="1" x14ac:dyDescent="0.2">
      <c r="A61" s="387"/>
      <c r="B61" s="403"/>
      <c r="C61" s="387"/>
      <c r="D61" s="387"/>
      <c r="E61" s="387"/>
      <c r="F61" s="387"/>
      <c r="G61" s="386"/>
      <c r="H61" s="387"/>
      <c r="I61" s="387"/>
      <c r="J61" s="387"/>
      <c r="K61" s="387"/>
      <c r="L61" s="387"/>
      <c r="M61" s="387"/>
      <c r="N61" s="387"/>
      <c r="O61" s="387"/>
      <c r="P61" s="387"/>
      <c r="Q61" s="387"/>
      <c r="R61" s="387"/>
      <c r="S61" s="387"/>
      <c r="T61" s="387"/>
      <c r="U61" s="387"/>
      <c r="V61" s="387"/>
      <c r="W61" s="387"/>
      <c r="X61" s="387"/>
      <c r="Y61" s="388"/>
      <c r="Z61" s="388"/>
    </row>
    <row r="62" spans="1:26" ht="12.75" customHeight="1" x14ac:dyDescent="0.2">
      <c r="A62" s="387"/>
      <c r="B62" s="403"/>
      <c r="C62" s="387"/>
      <c r="D62" s="387"/>
      <c r="E62" s="387"/>
      <c r="F62" s="387"/>
      <c r="G62" s="386"/>
      <c r="H62" s="387"/>
      <c r="I62" s="387"/>
      <c r="J62" s="387"/>
      <c r="K62" s="387"/>
      <c r="L62" s="387"/>
      <c r="M62" s="387"/>
      <c r="N62" s="387"/>
      <c r="O62" s="387"/>
      <c r="P62" s="387"/>
      <c r="Q62" s="387"/>
      <c r="R62" s="387"/>
      <c r="S62" s="387"/>
      <c r="T62" s="387"/>
      <c r="U62" s="387"/>
      <c r="V62" s="387"/>
      <c r="W62" s="387"/>
      <c r="X62" s="387"/>
      <c r="Y62" s="388"/>
      <c r="Z62" s="388"/>
    </row>
    <row r="63" spans="1:26" ht="12.75" customHeight="1" x14ac:dyDescent="0.2">
      <c r="A63" s="387"/>
      <c r="B63" s="403"/>
      <c r="C63" s="387"/>
      <c r="D63" s="387"/>
      <c r="E63" s="387"/>
      <c r="F63" s="387"/>
      <c r="G63" s="386"/>
      <c r="H63" s="387"/>
      <c r="I63" s="387"/>
      <c r="J63" s="387"/>
      <c r="K63" s="387"/>
      <c r="L63" s="387"/>
      <c r="M63" s="387"/>
      <c r="N63" s="387"/>
      <c r="O63" s="387"/>
      <c r="P63" s="387"/>
      <c r="Q63" s="387"/>
      <c r="R63" s="387"/>
      <c r="S63" s="387"/>
      <c r="T63" s="387"/>
      <c r="U63" s="387"/>
      <c r="V63" s="387"/>
      <c r="W63" s="387"/>
      <c r="X63" s="387"/>
      <c r="Y63" s="388"/>
      <c r="Z63" s="388"/>
    </row>
    <row r="64" spans="1:26" ht="12.75" customHeight="1" x14ac:dyDescent="0.2">
      <c r="A64" s="387"/>
      <c r="B64" s="403"/>
      <c r="C64" s="387"/>
      <c r="D64" s="387"/>
      <c r="E64" s="387"/>
      <c r="F64" s="387"/>
      <c r="G64" s="386"/>
      <c r="H64" s="387"/>
      <c r="I64" s="387"/>
      <c r="J64" s="387"/>
      <c r="K64" s="387"/>
      <c r="L64" s="387"/>
      <c r="M64" s="387"/>
      <c r="N64" s="387"/>
      <c r="O64" s="387"/>
      <c r="P64" s="387"/>
      <c r="Q64" s="387"/>
      <c r="R64" s="387"/>
      <c r="S64" s="387"/>
      <c r="T64" s="387"/>
      <c r="U64" s="387"/>
      <c r="V64" s="387"/>
      <c r="W64" s="387"/>
      <c r="X64" s="387"/>
      <c r="Y64" s="388"/>
      <c r="Z64" s="388"/>
    </row>
    <row r="65" spans="1:26" ht="12.75" customHeight="1" x14ac:dyDescent="0.2">
      <c r="A65" s="387"/>
      <c r="B65" s="403"/>
      <c r="C65" s="387"/>
      <c r="D65" s="387"/>
      <c r="E65" s="387"/>
      <c r="F65" s="387"/>
      <c r="G65" s="386"/>
      <c r="H65" s="387"/>
      <c r="I65" s="387"/>
      <c r="J65" s="387"/>
      <c r="K65" s="387"/>
      <c r="L65" s="387"/>
      <c r="M65" s="387"/>
      <c r="N65" s="387"/>
      <c r="O65" s="387"/>
      <c r="P65" s="387"/>
      <c r="Q65" s="387"/>
      <c r="R65" s="387"/>
      <c r="S65" s="387"/>
      <c r="T65" s="387"/>
      <c r="U65" s="387"/>
      <c r="V65" s="387"/>
      <c r="W65" s="387"/>
      <c r="X65" s="387"/>
      <c r="Y65" s="388"/>
      <c r="Z65" s="388"/>
    </row>
    <row r="66" spans="1:26" ht="12.75" customHeight="1" x14ac:dyDescent="0.2">
      <c r="A66" s="387"/>
      <c r="B66" s="403"/>
      <c r="C66" s="387"/>
      <c r="D66" s="387"/>
      <c r="E66" s="387"/>
      <c r="F66" s="387"/>
      <c r="G66" s="386"/>
      <c r="H66" s="387"/>
      <c r="I66" s="387"/>
      <c r="J66" s="387"/>
      <c r="K66" s="387"/>
      <c r="L66" s="387"/>
      <c r="M66" s="387"/>
      <c r="N66" s="387"/>
      <c r="O66" s="387"/>
      <c r="P66" s="387"/>
      <c r="Q66" s="387"/>
      <c r="R66" s="387"/>
      <c r="S66" s="387"/>
      <c r="T66" s="387"/>
      <c r="U66" s="387"/>
      <c r="V66" s="387"/>
      <c r="W66" s="387"/>
      <c r="X66" s="387"/>
      <c r="Y66" s="388"/>
      <c r="Z66" s="388"/>
    </row>
    <row r="67" spans="1:26" ht="12.75" customHeight="1" x14ac:dyDescent="0.2">
      <c r="A67" s="387"/>
      <c r="B67" s="403"/>
      <c r="C67" s="387"/>
      <c r="D67" s="387"/>
      <c r="E67" s="387"/>
      <c r="F67" s="387"/>
      <c r="G67" s="386"/>
      <c r="H67" s="387"/>
      <c r="I67" s="387"/>
      <c r="J67" s="387"/>
      <c r="K67" s="387"/>
      <c r="L67" s="387"/>
      <c r="M67" s="387"/>
      <c r="N67" s="387"/>
      <c r="O67" s="387"/>
      <c r="P67" s="387"/>
      <c r="Q67" s="387"/>
      <c r="R67" s="387"/>
      <c r="S67" s="387"/>
      <c r="T67" s="387"/>
      <c r="U67" s="387"/>
      <c r="V67" s="387"/>
      <c r="W67" s="387"/>
      <c r="X67" s="387"/>
      <c r="Y67" s="388"/>
      <c r="Z67" s="388"/>
    </row>
    <row r="68" spans="1:26" ht="12.75" customHeight="1" x14ac:dyDescent="0.2">
      <c r="A68" s="387"/>
      <c r="B68" s="403"/>
      <c r="C68" s="387"/>
      <c r="D68" s="387"/>
      <c r="E68" s="387"/>
      <c r="F68" s="387"/>
      <c r="G68" s="386"/>
      <c r="H68" s="387"/>
      <c r="I68" s="387"/>
      <c r="J68" s="387"/>
      <c r="K68" s="387"/>
      <c r="L68" s="387"/>
      <c r="M68" s="387"/>
      <c r="N68" s="387"/>
      <c r="O68" s="387"/>
      <c r="P68" s="387"/>
      <c r="Q68" s="387"/>
      <c r="R68" s="387"/>
      <c r="S68" s="387"/>
      <c r="T68" s="387"/>
      <c r="U68" s="387"/>
      <c r="V68" s="387"/>
      <c r="W68" s="387"/>
      <c r="X68" s="387"/>
      <c r="Y68" s="388"/>
      <c r="Z68" s="388"/>
    </row>
    <row r="69" spans="1:26" ht="12.75" customHeight="1" x14ac:dyDescent="0.2">
      <c r="A69" s="387"/>
      <c r="B69" s="403"/>
      <c r="C69" s="387"/>
      <c r="D69" s="387"/>
      <c r="E69" s="387"/>
      <c r="F69" s="387"/>
      <c r="G69" s="386"/>
      <c r="H69" s="387"/>
      <c r="I69" s="387"/>
      <c r="J69" s="387"/>
      <c r="K69" s="387"/>
      <c r="L69" s="387"/>
      <c r="M69" s="387"/>
      <c r="N69" s="387"/>
      <c r="O69" s="387"/>
      <c r="P69" s="387"/>
      <c r="Q69" s="387"/>
      <c r="R69" s="387"/>
      <c r="S69" s="387"/>
      <c r="T69" s="387"/>
      <c r="U69" s="387"/>
      <c r="V69" s="387"/>
      <c r="W69" s="387"/>
      <c r="X69" s="387"/>
      <c r="Y69" s="388"/>
      <c r="Z69" s="388"/>
    </row>
    <row r="70" spans="1:26" ht="12.75" customHeight="1" x14ac:dyDescent="0.2">
      <c r="A70" s="387"/>
      <c r="B70" s="403"/>
      <c r="C70" s="387"/>
      <c r="D70" s="387"/>
      <c r="E70" s="387"/>
      <c r="F70" s="387"/>
      <c r="G70" s="386"/>
      <c r="H70" s="387"/>
      <c r="I70" s="387"/>
      <c r="J70" s="387"/>
      <c r="K70" s="387"/>
      <c r="L70" s="387"/>
      <c r="M70" s="387"/>
      <c r="N70" s="387"/>
      <c r="O70" s="387"/>
      <c r="P70" s="387"/>
      <c r="Q70" s="387"/>
      <c r="R70" s="387"/>
      <c r="S70" s="387"/>
      <c r="T70" s="387"/>
      <c r="U70" s="387"/>
      <c r="V70" s="387"/>
      <c r="W70" s="387"/>
      <c r="X70" s="387"/>
      <c r="Y70" s="388"/>
      <c r="Z70" s="388"/>
    </row>
    <row r="71" spans="1:26" ht="12.75" customHeight="1" x14ac:dyDescent="0.2">
      <c r="A71" s="387"/>
      <c r="B71" s="403"/>
      <c r="C71" s="387"/>
      <c r="D71" s="387"/>
      <c r="E71" s="387"/>
      <c r="F71" s="387"/>
      <c r="G71" s="386"/>
      <c r="H71" s="387"/>
      <c r="I71" s="387"/>
      <c r="J71" s="387"/>
      <c r="K71" s="387"/>
      <c r="L71" s="387"/>
      <c r="M71" s="387"/>
      <c r="N71" s="387"/>
      <c r="O71" s="387"/>
      <c r="P71" s="387"/>
      <c r="Q71" s="387"/>
      <c r="R71" s="387"/>
      <c r="S71" s="387"/>
      <c r="T71" s="387"/>
      <c r="U71" s="387"/>
      <c r="V71" s="387"/>
      <c r="W71" s="387"/>
      <c r="X71" s="387"/>
      <c r="Y71" s="388"/>
      <c r="Z71" s="388"/>
    </row>
    <row r="72" spans="1:26" ht="12.75" customHeight="1" x14ac:dyDescent="0.2">
      <c r="A72" s="387"/>
      <c r="B72" s="403"/>
      <c r="C72" s="387"/>
      <c r="D72" s="387"/>
      <c r="E72" s="387"/>
      <c r="F72" s="387"/>
      <c r="G72" s="386"/>
      <c r="H72" s="387"/>
      <c r="I72" s="387"/>
      <c r="J72" s="387"/>
      <c r="K72" s="387"/>
      <c r="L72" s="387"/>
      <c r="M72" s="387"/>
      <c r="N72" s="387"/>
      <c r="O72" s="387"/>
      <c r="P72" s="387"/>
      <c r="Q72" s="387"/>
      <c r="R72" s="387"/>
      <c r="S72" s="387"/>
      <c r="T72" s="387"/>
      <c r="U72" s="387"/>
      <c r="V72" s="387"/>
      <c r="W72" s="387"/>
      <c r="X72" s="387"/>
      <c r="Y72" s="388"/>
      <c r="Z72" s="388"/>
    </row>
    <row r="73" spans="1:26" ht="12.75" customHeight="1" x14ac:dyDescent="0.2">
      <c r="A73" s="387"/>
      <c r="B73" s="403"/>
      <c r="C73" s="387"/>
      <c r="D73" s="387"/>
      <c r="E73" s="387"/>
      <c r="F73" s="387"/>
      <c r="G73" s="386"/>
      <c r="H73" s="387"/>
      <c r="I73" s="387"/>
      <c r="J73" s="387"/>
      <c r="K73" s="387"/>
      <c r="L73" s="387"/>
      <c r="M73" s="387"/>
      <c r="N73" s="387"/>
      <c r="O73" s="387"/>
      <c r="P73" s="387"/>
      <c r="Q73" s="387"/>
      <c r="R73" s="387"/>
      <c r="S73" s="387"/>
      <c r="T73" s="387"/>
      <c r="U73" s="387"/>
      <c r="V73" s="387"/>
      <c r="W73" s="387"/>
      <c r="X73" s="387"/>
      <c r="Y73" s="388"/>
      <c r="Z73" s="388"/>
    </row>
    <row r="74" spans="1:26" ht="12.75" customHeight="1" x14ac:dyDescent="0.2">
      <c r="A74" s="387"/>
      <c r="B74" s="403"/>
      <c r="C74" s="387"/>
      <c r="D74" s="387"/>
      <c r="E74" s="387"/>
      <c r="F74" s="387"/>
      <c r="G74" s="386"/>
      <c r="H74" s="387"/>
      <c r="I74" s="387"/>
      <c r="J74" s="387"/>
      <c r="K74" s="387"/>
      <c r="L74" s="387"/>
      <c r="M74" s="387"/>
      <c r="N74" s="387"/>
      <c r="O74" s="387"/>
      <c r="P74" s="387"/>
      <c r="Q74" s="387"/>
      <c r="R74" s="387"/>
      <c r="S74" s="387"/>
      <c r="T74" s="387"/>
      <c r="U74" s="387"/>
      <c r="V74" s="387"/>
      <c r="W74" s="387"/>
      <c r="X74" s="387"/>
      <c r="Y74" s="388"/>
      <c r="Z74" s="388"/>
    </row>
    <row r="75" spans="1:26" ht="12.75" customHeight="1" x14ac:dyDescent="0.2">
      <c r="A75" s="387"/>
      <c r="B75" s="403"/>
      <c r="C75" s="387"/>
      <c r="D75" s="387"/>
      <c r="E75" s="387"/>
      <c r="F75" s="387"/>
      <c r="G75" s="386"/>
      <c r="H75" s="387"/>
      <c r="I75" s="387"/>
      <c r="J75" s="387"/>
      <c r="K75" s="387"/>
      <c r="L75" s="387"/>
      <c r="M75" s="387"/>
      <c r="N75" s="387"/>
      <c r="O75" s="387"/>
      <c r="P75" s="387"/>
      <c r="Q75" s="387"/>
      <c r="R75" s="387"/>
      <c r="S75" s="387"/>
      <c r="T75" s="387"/>
      <c r="U75" s="387"/>
      <c r="V75" s="387"/>
      <c r="W75" s="387"/>
      <c r="X75" s="387"/>
      <c r="Y75" s="388"/>
      <c r="Z75" s="388"/>
    </row>
    <row r="76" spans="1:26" ht="12.75" customHeight="1" x14ac:dyDescent="0.2">
      <c r="A76" s="387"/>
      <c r="B76" s="403"/>
      <c r="C76" s="387"/>
      <c r="D76" s="387"/>
      <c r="E76" s="387"/>
      <c r="F76" s="387"/>
      <c r="G76" s="386"/>
      <c r="H76" s="387"/>
      <c r="I76" s="387"/>
      <c r="J76" s="387"/>
      <c r="K76" s="387"/>
      <c r="L76" s="387"/>
      <c r="M76" s="387"/>
      <c r="N76" s="387"/>
      <c r="O76" s="387"/>
      <c r="P76" s="387"/>
      <c r="Q76" s="387"/>
      <c r="R76" s="387"/>
      <c r="S76" s="387"/>
      <c r="T76" s="387"/>
      <c r="U76" s="387"/>
      <c r="V76" s="387"/>
      <c r="W76" s="387"/>
      <c r="X76" s="387"/>
      <c r="Y76" s="388"/>
      <c r="Z76" s="388"/>
    </row>
    <row r="77" spans="1:26" ht="12.75" customHeight="1" x14ac:dyDescent="0.2">
      <c r="A77" s="387"/>
      <c r="B77" s="403"/>
      <c r="C77" s="387"/>
      <c r="D77" s="387"/>
      <c r="E77" s="387"/>
      <c r="F77" s="387"/>
      <c r="G77" s="386"/>
      <c r="H77" s="387"/>
      <c r="I77" s="387"/>
      <c r="J77" s="387"/>
      <c r="K77" s="387"/>
      <c r="L77" s="387"/>
      <c r="M77" s="387"/>
      <c r="N77" s="387"/>
      <c r="O77" s="387"/>
      <c r="P77" s="387"/>
      <c r="Q77" s="387"/>
      <c r="R77" s="387"/>
      <c r="S77" s="387"/>
      <c r="T77" s="387"/>
      <c r="U77" s="387"/>
      <c r="V77" s="387"/>
      <c r="W77" s="387"/>
      <c r="X77" s="387"/>
      <c r="Y77" s="388"/>
      <c r="Z77" s="388"/>
    </row>
    <row r="78" spans="1:26" ht="12.75" customHeight="1" x14ac:dyDescent="0.2">
      <c r="A78" s="387"/>
      <c r="B78" s="403"/>
      <c r="C78" s="387"/>
      <c r="D78" s="387"/>
      <c r="E78" s="387"/>
      <c r="F78" s="387"/>
      <c r="G78" s="386"/>
      <c r="H78" s="387"/>
      <c r="I78" s="387"/>
      <c r="J78" s="387"/>
      <c r="K78" s="387"/>
      <c r="L78" s="387"/>
      <c r="M78" s="387"/>
      <c r="N78" s="387"/>
      <c r="O78" s="387"/>
      <c r="P78" s="387"/>
      <c r="Q78" s="387"/>
      <c r="R78" s="387"/>
      <c r="S78" s="387"/>
      <c r="T78" s="387"/>
      <c r="U78" s="387"/>
      <c r="V78" s="387"/>
      <c r="W78" s="387"/>
      <c r="X78" s="387"/>
      <c r="Y78" s="388"/>
      <c r="Z78" s="388"/>
    </row>
    <row r="79" spans="1:26" ht="12.75" customHeight="1" x14ac:dyDescent="0.2">
      <c r="A79" s="387"/>
      <c r="B79" s="403"/>
      <c r="C79" s="387"/>
      <c r="D79" s="387"/>
      <c r="E79" s="387"/>
      <c r="F79" s="387"/>
      <c r="G79" s="386"/>
      <c r="H79" s="387"/>
      <c r="I79" s="387"/>
      <c r="J79" s="387"/>
      <c r="K79" s="387"/>
      <c r="L79" s="387"/>
      <c r="M79" s="387"/>
      <c r="N79" s="387"/>
      <c r="O79" s="387"/>
      <c r="P79" s="387"/>
      <c r="Q79" s="387"/>
      <c r="R79" s="387"/>
      <c r="S79" s="387"/>
      <c r="T79" s="387"/>
      <c r="U79" s="387"/>
      <c r="V79" s="387"/>
      <c r="W79" s="387"/>
      <c r="X79" s="387"/>
      <c r="Y79" s="388"/>
      <c r="Z79" s="388"/>
    </row>
    <row r="80" spans="1:26" ht="12.75" customHeight="1" x14ac:dyDescent="0.2">
      <c r="A80" s="387"/>
      <c r="B80" s="403"/>
      <c r="C80" s="387"/>
      <c r="D80" s="387"/>
      <c r="E80" s="387"/>
      <c r="F80" s="387"/>
      <c r="G80" s="386"/>
      <c r="H80" s="387"/>
      <c r="I80" s="387"/>
      <c r="J80" s="387"/>
      <c r="K80" s="387"/>
      <c r="L80" s="387"/>
      <c r="M80" s="387"/>
      <c r="N80" s="387"/>
      <c r="O80" s="387"/>
      <c r="P80" s="387"/>
      <c r="Q80" s="387"/>
      <c r="R80" s="387"/>
      <c r="S80" s="387"/>
      <c r="T80" s="387"/>
      <c r="U80" s="387"/>
      <c r="V80" s="387"/>
      <c r="W80" s="387"/>
      <c r="X80" s="387"/>
      <c r="Y80" s="388"/>
      <c r="Z80" s="388"/>
    </row>
    <row r="81" spans="1:26" ht="12.75" customHeight="1" x14ac:dyDescent="0.2">
      <c r="A81" s="387"/>
      <c r="B81" s="403"/>
      <c r="C81" s="387"/>
      <c r="D81" s="387"/>
      <c r="E81" s="387"/>
      <c r="F81" s="387"/>
      <c r="G81" s="386"/>
      <c r="H81" s="387"/>
      <c r="I81" s="387"/>
      <c r="J81" s="387"/>
      <c r="K81" s="387"/>
      <c r="L81" s="387"/>
      <c r="M81" s="387"/>
      <c r="N81" s="387"/>
      <c r="O81" s="387"/>
      <c r="P81" s="387"/>
      <c r="Q81" s="387"/>
      <c r="R81" s="387"/>
      <c r="S81" s="387"/>
      <c r="T81" s="387"/>
      <c r="U81" s="387"/>
      <c r="V81" s="387"/>
      <c r="W81" s="387"/>
      <c r="X81" s="387"/>
      <c r="Y81" s="388"/>
      <c r="Z81" s="388"/>
    </row>
    <row r="82" spans="1:26" ht="12.75" customHeight="1" x14ac:dyDescent="0.2">
      <c r="A82" s="387"/>
      <c r="B82" s="403"/>
      <c r="C82" s="387"/>
      <c r="D82" s="387"/>
      <c r="E82" s="387"/>
      <c r="F82" s="387"/>
      <c r="G82" s="386"/>
      <c r="H82" s="387"/>
      <c r="I82" s="387"/>
      <c r="J82" s="387"/>
      <c r="K82" s="387"/>
      <c r="L82" s="387"/>
      <c r="M82" s="387"/>
      <c r="N82" s="387"/>
      <c r="O82" s="387"/>
      <c r="P82" s="387"/>
      <c r="Q82" s="387"/>
      <c r="R82" s="387"/>
      <c r="S82" s="387"/>
      <c r="T82" s="387"/>
      <c r="U82" s="387"/>
      <c r="V82" s="387"/>
      <c r="W82" s="387"/>
      <c r="X82" s="387"/>
      <c r="Y82" s="388"/>
      <c r="Z82" s="388"/>
    </row>
    <row r="83" spans="1:26" ht="12.75" customHeight="1" x14ac:dyDescent="0.2">
      <c r="A83" s="387"/>
      <c r="B83" s="403"/>
      <c r="C83" s="387"/>
      <c r="D83" s="387"/>
      <c r="E83" s="387"/>
      <c r="F83" s="387"/>
      <c r="G83" s="386"/>
      <c r="H83" s="387"/>
      <c r="I83" s="387"/>
      <c r="J83" s="387"/>
      <c r="K83" s="387"/>
      <c r="L83" s="387"/>
      <c r="M83" s="387"/>
      <c r="N83" s="387"/>
      <c r="O83" s="387"/>
      <c r="P83" s="387"/>
      <c r="Q83" s="387"/>
      <c r="R83" s="387"/>
      <c r="S83" s="387"/>
      <c r="T83" s="387"/>
      <c r="U83" s="387"/>
      <c r="V83" s="387"/>
      <c r="W83" s="387"/>
      <c r="X83" s="387"/>
      <c r="Y83" s="388"/>
      <c r="Z83" s="388"/>
    </row>
    <row r="84" spans="1:26" ht="12.75" customHeight="1" x14ac:dyDescent="0.2">
      <c r="A84" s="387"/>
      <c r="B84" s="403"/>
      <c r="C84" s="387"/>
      <c r="D84" s="387"/>
      <c r="E84" s="387"/>
      <c r="F84" s="387"/>
      <c r="G84" s="386"/>
      <c r="H84" s="387"/>
      <c r="I84" s="387"/>
      <c r="J84" s="387"/>
      <c r="K84" s="387"/>
      <c r="L84" s="387"/>
      <c r="M84" s="387"/>
      <c r="N84" s="387"/>
      <c r="O84" s="387"/>
      <c r="P84" s="387"/>
      <c r="Q84" s="387"/>
      <c r="R84" s="387"/>
      <c r="S84" s="387"/>
      <c r="T84" s="387"/>
      <c r="U84" s="387"/>
      <c r="V84" s="387"/>
      <c r="W84" s="387"/>
      <c r="X84" s="387"/>
      <c r="Y84" s="388"/>
      <c r="Z84" s="388"/>
    </row>
    <row r="85" spans="1:26" ht="12.75" customHeight="1" x14ac:dyDescent="0.2">
      <c r="A85" s="387"/>
      <c r="B85" s="403"/>
      <c r="C85" s="387"/>
      <c r="D85" s="387"/>
      <c r="E85" s="387"/>
      <c r="F85" s="387"/>
      <c r="G85" s="386"/>
      <c r="H85" s="387"/>
      <c r="I85" s="387"/>
      <c r="J85" s="387"/>
      <c r="K85" s="387"/>
      <c r="L85" s="387"/>
      <c r="M85" s="387"/>
      <c r="N85" s="387"/>
      <c r="O85" s="387"/>
      <c r="P85" s="387"/>
      <c r="Q85" s="387"/>
      <c r="R85" s="387"/>
      <c r="S85" s="387"/>
      <c r="T85" s="387"/>
      <c r="U85" s="387"/>
      <c r="V85" s="387"/>
      <c r="W85" s="387"/>
      <c r="X85" s="387"/>
      <c r="Y85" s="388"/>
      <c r="Z85" s="388"/>
    </row>
    <row r="86" spans="1:26" ht="12.75" customHeight="1" x14ac:dyDescent="0.2">
      <c r="A86" s="387"/>
      <c r="B86" s="403"/>
      <c r="C86" s="387"/>
      <c r="D86" s="387"/>
      <c r="E86" s="387"/>
      <c r="F86" s="387"/>
      <c r="G86" s="386"/>
      <c r="H86" s="387"/>
      <c r="I86" s="387"/>
      <c r="J86" s="387"/>
      <c r="K86" s="387"/>
      <c r="L86" s="387"/>
      <c r="M86" s="387"/>
      <c r="N86" s="387"/>
      <c r="O86" s="387"/>
      <c r="P86" s="387"/>
      <c r="Q86" s="387"/>
      <c r="R86" s="387"/>
      <c r="S86" s="387"/>
      <c r="T86" s="387"/>
      <c r="U86" s="387"/>
      <c r="V86" s="387"/>
      <c r="W86" s="387"/>
      <c r="X86" s="387"/>
      <c r="Y86" s="388"/>
      <c r="Z86" s="388"/>
    </row>
    <row r="87" spans="1:26" ht="12.75" customHeight="1" x14ac:dyDescent="0.2">
      <c r="A87" s="387"/>
      <c r="B87" s="403"/>
      <c r="C87" s="387"/>
      <c r="D87" s="387"/>
      <c r="E87" s="387"/>
      <c r="F87" s="387"/>
      <c r="G87" s="386"/>
      <c r="H87" s="387"/>
      <c r="I87" s="387"/>
      <c r="J87" s="387"/>
      <c r="K87" s="387"/>
      <c r="L87" s="387"/>
      <c r="M87" s="387"/>
      <c r="N87" s="387"/>
      <c r="O87" s="387"/>
      <c r="P87" s="387"/>
      <c r="Q87" s="387"/>
      <c r="R87" s="387"/>
      <c r="S87" s="387"/>
      <c r="T87" s="387"/>
      <c r="U87" s="387"/>
      <c r="V87" s="387"/>
      <c r="W87" s="387"/>
      <c r="X87" s="387"/>
      <c r="Y87" s="388"/>
      <c r="Z87" s="388"/>
    </row>
    <row r="88" spans="1:26" ht="12.75" customHeight="1" x14ac:dyDescent="0.2">
      <c r="A88" s="387"/>
      <c r="B88" s="403"/>
      <c r="C88" s="387"/>
      <c r="D88" s="387"/>
      <c r="E88" s="387"/>
      <c r="F88" s="387"/>
      <c r="G88" s="386"/>
      <c r="H88" s="387"/>
      <c r="I88" s="387"/>
      <c r="J88" s="387"/>
      <c r="K88" s="387"/>
      <c r="L88" s="387"/>
      <c r="M88" s="387"/>
      <c r="N88" s="387"/>
      <c r="O88" s="387"/>
      <c r="P88" s="387"/>
      <c r="Q88" s="387"/>
      <c r="R88" s="387"/>
      <c r="S88" s="387"/>
      <c r="T88" s="387"/>
      <c r="U88" s="387"/>
      <c r="V88" s="387"/>
      <c r="W88" s="387"/>
      <c r="X88" s="387"/>
      <c r="Y88" s="388"/>
      <c r="Z88" s="388"/>
    </row>
    <row r="89" spans="1:26" ht="12.75" customHeight="1" x14ac:dyDescent="0.2">
      <c r="A89" s="387"/>
      <c r="B89" s="403"/>
      <c r="C89" s="387"/>
      <c r="D89" s="387"/>
      <c r="E89" s="387"/>
      <c r="F89" s="387"/>
      <c r="G89" s="386"/>
      <c r="H89" s="387"/>
      <c r="I89" s="387"/>
      <c r="J89" s="387"/>
      <c r="K89" s="387"/>
      <c r="L89" s="387"/>
      <c r="M89" s="387"/>
      <c r="N89" s="387"/>
      <c r="O89" s="387"/>
      <c r="P89" s="387"/>
      <c r="Q89" s="387"/>
      <c r="R89" s="387"/>
      <c r="S89" s="387"/>
      <c r="T89" s="387"/>
      <c r="U89" s="387"/>
      <c r="V89" s="387"/>
      <c r="W89" s="387"/>
      <c r="X89" s="387"/>
      <c r="Y89" s="388"/>
      <c r="Z89" s="388"/>
    </row>
    <row r="90" spans="1:26" ht="12.75" customHeight="1" x14ac:dyDescent="0.2">
      <c r="A90" s="387"/>
      <c r="B90" s="403"/>
      <c r="C90" s="387"/>
      <c r="D90" s="387"/>
      <c r="E90" s="387"/>
      <c r="F90" s="387"/>
      <c r="G90" s="386"/>
      <c r="H90" s="387"/>
      <c r="I90" s="387"/>
      <c r="J90" s="387"/>
      <c r="K90" s="387"/>
      <c r="L90" s="387"/>
      <c r="M90" s="387"/>
      <c r="N90" s="387"/>
      <c r="O90" s="387"/>
      <c r="P90" s="387"/>
      <c r="Q90" s="387"/>
      <c r="R90" s="387"/>
      <c r="S90" s="387"/>
      <c r="T90" s="387"/>
      <c r="U90" s="387"/>
      <c r="V90" s="387"/>
      <c r="W90" s="387"/>
      <c r="X90" s="387"/>
      <c r="Y90" s="388"/>
      <c r="Z90" s="388"/>
    </row>
    <row r="91" spans="1:26" ht="12.75" customHeight="1" x14ac:dyDescent="0.2">
      <c r="A91" s="387"/>
      <c r="B91" s="403"/>
      <c r="C91" s="387"/>
      <c r="D91" s="387"/>
      <c r="E91" s="387"/>
      <c r="F91" s="387"/>
      <c r="G91" s="386"/>
      <c r="H91" s="387"/>
      <c r="I91" s="387"/>
      <c r="J91" s="387"/>
      <c r="K91" s="387"/>
      <c r="L91" s="387"/>
      <c r="M91" s="387"/>
      <c r="N91" s="387"/>
      <c r="O91" s="387"/>
      <c r="P91" s="387"/>
      <c r="Q91" s="387"/>
      <c r="R91" s="387"/>
      <c r="S91" s="387"/>
      <c r="T91" s="387"/>
      <c r="U91" s="387"/>
      <c r="V91" s="387"/>
      <c r="W91" s="387"/>
      <c r="X91" s="387"/>
      <c r="Y91" s="388"/>
      <c r="Z91" s="388"/>
    </row>
    <row r="92" spans="1:26" ht="12.75" customHeight="1" x14ac:dyDescent="0.2">
      <c r="A92" s="387"/>
      <c r="B92" s="403"/>
      <c r="C92" s="387"/>
      <c r="D92" s="387"/>
      <c r="E92" s="387"/>
      <c r="F92" s="387"/>
      <c r="G92" s="386"/>
      <c r="H92" s="387"/>
      <c r="I92" s="387"/>
      <c r="J92" s="387"/>
      <c r="K92" s="387"/>
      <c r="L92" s="387"/>
      <c r="M92" s="387"/>
      <c r="N92" s="387"/>
      <c r="O92" s="387"/>
      <c r="P92" s="387"/>
      <c r="Q92" s="387"/>
      <c r="R92" s="387"/>
      <c r="S92" s="387"/>
      <c r="T92" s="387"/>
      <c r="U92" s="387"/>
      <c r="V92" s="387"/>
      <c r="W92" s="387"/>
      <c r="X92" s="387"/>
      <c r="Y92" s="388"/>
      <c r="Z92" s="388"/>
    </row>
    <row r="93" spans="1:26" ht="12.75" customHeight="1" x14ac:dyDescent="0.2">
      <c r="A93" s="387"/>
      <c r="B93" s="403"/>
      <c r="C93" s="387"/>
      <c r="D93" s="387"/>
      <c r="E93" s="387"/>
      <c r="F93" s="387"/>
      <c r="G93" s="386"/>
      <c r="H93" s="387"/>
      <c r="I93" s="387"/>
      <c r="J93" s="387"/>
      <c r="K93" s="387"/>
      <c r="L93" s="387"/>
      <c r="M93" s="387"/>
      <c r="N93" s="387"/>
      <c r="O93" s="387"/>
      <c r="P93" s="387"/>
      <c r="Q93" s="387"/>
      <c r="R93" s="387"/>
      <c r="S93" s="387"/>
      <c r="T93" s="387"/>
      <c r="U93" s="387"/>
      <c r="V93" s="387"/>
      <c r="W93" s="387"/>
      <c r="X93" s="387"/>
      <c r="Y93" s="388"/>
      <c r="Z93" s="388"/>
    </row>
    <row r="94" spans="1:26" ht="12.75" customHeight="1" x14ac:dyDescent="0.2">
      <c r="A94" s="387"/>
      <c r="B94" s="403"/>
      <c r="C94" s="387"/>
      <c r="D94" s="387"/>
      <c r="E94" s="387"/>
      <c r="F94" s="387"/>
      <c r="G94" s="386"/>
      <c r="H94" s="387"/>
      <c r="I94" s="387"/>
      <c r="J94" s="387"/>
      <c r="K94" s="387"/>
      <c r="L94" s="387"/>
      <c r="M94" s="387"/>
      <c r="N94" s="387"/>
      <c r="O94" s="387"/>
      <c r="P94" s="387"/>
      <c r="Q94" s="387"/>
      <c r="R94" s="387"/>
      <c r="S94" s="387"/>
      <c r="T94" s="387"/>
      <c r="U94" s="387"/>
      <c r="V94" s="387"/>
      <c r="W94" s="387"/>
      <c r="X94" s="387"/>
      <c r="Y94" s="388"/>
      <c r="Z94" s="388"/>
    </row>
    <row r="95" spans="1:26" ht="12.75" customHeight="1" x14ac:dyDescent="0.2">
      <c r="A95" s="387"/>
      <c r="B95" s="403"/>
      <c r="C95" s="387"/>
      <c r="D95" s="387"/>
      <c r="E95" s="387"/>
      <c r="F95" s="387"/>
      <c r="G95" s="386"/>
      <c r="H95" s="387"/>
      <c r="I95" s="387"/>
      <c r="J95" s="387"/>
      <c r="K95" s="387"/>
      <c r="L95" s="387"/>
      <c r="M95" s="387"/>
      <c r="N95" s="387"/>
      <c r="O95" s="387"/>
      <c r="P95" s="387"/>
      <c r="Q95" s="387"/>
      <c r="R95" s="387"/>
      <c r="S95" s="387"/>
      <c r="T95" s="387"/>
      <c r="U95" s="387"/>
      <c r="V95" s="387"/>
      <c r="W95" s="387"/>
      <c r="X95" s="387"/>
      <c r="Y95" s="388"/>
      <c r="Z95" s="388"/>
    </row>
    <row r="96" spans="1:26" ht="12.75" customHeight="1" x14ac:dyDescent="0.2">
      <c r="A96" s="387"/>
      <c r="B96" s="403"/>
      <c r="C96" s="387"/>
      <c r="D96" s="387"/>
      <c r="E96" s="387"/>
      <c r="F96" s="387"/>
      <c r="G96" s="386"/>
      <c r="H96" s="387"/>
      <c r="I96" s="387"/>
      <c r="J96" s="387"/>
      <c r="K96" s="387"/>
      <c r="L96" s="387"/>
      <c r="M96" s="387"/>
      <c r="N96" s="387"/>
      <c r="O96" s="387"/>
      <c r="P96" s="387"/>
      <c r="Q96" s="387"/>
      <c r="R96" s="387"/>
      <c r="S96" s="387"/>
      <c r="T96" s="387"/>
      <c r="U96" s="387"/>
      <c r="V96" s="387"/>
      <c r="W96" s="387"/>
      <c r="X96" s="387"/>
      <c r="Y96" s="388"/>
      <c r="Z96" s="388"/>
    </row>
    <row r="97" spans="1:26" ht="12.75" customHeight="1" x14ac:dyDescent="0.2">
      <c r="A97" s="387"/>
      <c r="B97" s="403"/>
      <c r="C97" s="387"/>
      <c r="D97" s="387"/>
      <c r="E97" s="387"/>
      <c r="F97" s="387"/>
      <c r="G97" s="386"/>
      <c r="H97" s="387"/>
      <c r="I97" s="387"/>
      <c r="J97" s="387"/>
      <c r="K97" s="387"/>
      <c r="L97" s="387"/>
      <c r="M97" s="387"/>
      <c r="N97" s="387"/>
      <c r="O97" s="387"/>
      <c r="P97" s="387"/>
      <c r="Q97" s="387"/>
      <c r="R97" s="387"/>
      <c r="S97" s="387"/>
      <c r="T97" s="387"/>
      <c r="U97" s="387"/>
      <c r="V97" s="387"/>
      <c r="W97" s="387"/>
      <c r="X97" s="387"/>
      <c r="Y97" s="388"/>
      <c r="Z97" s="388"/>
    </row>
    <row r="98" spans="1:26" ht="12.75" customHeight="1" x14ac:dyDescent="0.2">
      <c r="A98" s="387"/>
      <c r="B98" s="403"/>
      <c r="C98" s="387"/>
      <c r="D98" s="387"/>
      <c r="E98" s="387"/>
      <c r="F98" s="387"/>
      <c r="G98" s="386"/>
      <c r="H98" s="387"/>
      <c r="I98" s="387"/>
      <c r="J98" s="387"/>
      <c r="K98" s="387"/>
      <c r="L98" s="387"/>
      <c r="M98" s="387"/>
      <c r="N98" s="387"/>
      <c r="O98" s="387"/>
      <c r="P98" s="387"/>
      <c r="Q98" s="387"/>
      <c r="R98" s="387"/>
      <c r="S98" s="387"/>
      <c r="T98" s="387"/>
      <c r="U98" s="387"/>
      <c r="V98" s="387"/>
      <c r="W98" s="387"/>
      <c r="X98" s="387"/>
      <c r="Y98" s="388"/>
      <c r="Z98" s="388"/>
    </row>
    <row r="99" spans="1:26" ht="12.75" customHeight="1" x14ac:dyDescent="0.2">
      <c r="A99" s="387"/>
      <c r="B99" s="403"/>
      <c r="C99" s="387"/>
      <c r="D99" s="387"/>
      <c r="E99" s="387"/>
      <c r="F99" s="387"/>
      <c r="G99" s="386"/>
      <c r="H99" s="387"/>
      <c r="I99" s="387"/>
      <c r="J99" s="387"/>
      <c r="K99" s="387"/>
      <c r="L99" s="387"/>
      <c r="M99" s="387"/>
      <c r="N99" s="387"/>
      <c r="O99" s="387"/>
      <c r="P99" s="387"/>
      <c r="Q99" s="387"/>
      <c r="R99" s="387"/>
      <c r="S99" s="387"/>
      <c r="T99" s="387"/>
      <c r="U99" s="387"/>
      <c r="V99" s="387"/>
      <c r="W99" s="387"/>
      <c r="X99" s="387"/>
      <c r="Y99" s="388"/>
      <c r="Z99" s="388"/>
    </row>
    <row r="100" spans="1:26" ht="12.75" customHeight="1" x14ac:dyDescent="0.2">
      <c r="A100" s="387"/>
      <c r="B100" s="403"/>
      <c r="C100" s="387"/>
      <c r="D100" s="387"/>
      <c r="E100" s="387"/>
      <c r="F100" s="387"/>
      <c r="G100" s="386"/>
      <c r="H100" s="387"/>
      <c r="I100" s="387"/>
      <c r="J100" s="387"/>
      <c r="K100" s="387"/>
      <c r="L100" s="387"/>
      <c r="M100" s="387"/>
      <c r="N100" s="387"/>
      <c r="O100" s="387"/>
      <c r="P100" s="387"/>
      <c r="Q100" s="387"/>
      <c r="R100" s="387"/>
      <c r="S100" s="387"/>
      <c r="T100" s="387"/>
      <c r="U100" s="387"/>
      <c r="V100" s="387"/>
      <c r="W100" s="387"/>
      <c r="X100" s="387"/>
      <c r="Y100" s="388"/>
      <c r="Z100" s="388"/>
    </row>
    <row r="101" spans="1:26" ht="12.75" customHeight="1" x14ac:dyDescent="0.2">
      <c r="A101" s="387"/>
      <c r="B101" s="403"/>
      <c r="C101" s="387"/>
      <c r="D101" s="387"/>
      <c r="E101" s="387"/>
      <c r="F101" s="387"/>
      <c r="G101" s="386"/>
      <c r="H101" s="387"/>
      <c r="I101" s="387"/>
      <c r="J101" s="387"/>
      <c r="K101" s="387"/>
      <c r="L101" s="387"/>
      <c r="M101" s="387"/>
      <c r="N101" s="387"/>
      <c r="O101" s="387"/>
      <c r="P101" s="387"/>
      <c r="Q101" s="387"/>
      <c r="R101" s="387"/>
      <c r="S101" s="387"/>
      <c r="T101" s="387"/>
      <c r="U101" s="387"/>
      <c r="V101" s="387"/>
      <c r="W101" s="387"/>
      <c r="X101" s="387"/>
      <c r="Y101" s="388"/>
      <c r="Z101" s="388"/>
    </row>
    <row r="102" spans="1:26" ht="12.75" customHeight="1" x14ac:dyDescent="0.2">
      <c r="A102" s="387"/>
      <c r="B102" s="403"/>
      <c r="C102" s="387"/>
      <c r="D102" s="387"/>
      <c r="E102" s="387"/>
      <c r="F102" s="387"/>
      <c r="G102" s="386"/>
      <c r="H102" s="387"/>
      <c r="I102" s="387"/>
      <c r="J102" s="387"/>
      <c r="K102" s="387"/>
      <c r="L102" s="387"/>
      <c r="M102" s="387"/>
      <c r="N102" s="387"/>
      <c r="O102" s="387"/>
      <c r="P102" s="387"/>
      <c r="Q102" s="387"/>
      <c r="R102" s="387"/>
      <c r="S102" s="387"/>
      <c r="T102" s="387"/>
      <c r="U102" s="387"/>
      <c r="V102" s="387"/>
      <c r="W102" s="387"/>
      <c r="X102" s="387"/>
      <c r="Y102" s="388"/>
      <c r="Z102" s="388"/>
    </row>
    <row r="103" spans="1:26" ht="12.75" customHeight="1" x14ac:dyDescent="0.2">
      <c r="A103" s="387"/>
      <c r="B103" s="403"/>
      <c r="C103" s="387"/>
      <c r="D103" s="387"/>
      <c r="E103" s="387"/>
      <c r="F103" s="387"/>
      <c r="G103" s="386"/>
      <c r="H103" s="387"/>
      <c r="I103" s="387"/>
      <c r="J103" s="387"/>
      <c r="K103" s="387"/>
      <c r="L103" s="387"/>
      <c r="M103" s="387"/>
      <c r="N103" s="387"/>
      <c r="O103" s="387"/>
      <c r="P103" s="387"/>
      <c r="Q103" s="387"/>
      <c r="R103" s="387"/>
      <c r="S103" s="387"/>
      <c r="T103" s="387"/>
      <c r="U103" s="387"/>
      <c r="V103" s="387"/>
      <c r="W103" s="387"/>
      <c r="X103" s="387"/>
      <c r="Y103" s="388"/>
      <c r="Z103" s="388"/>
    </row>
    <row r="104" spans="1:26" ht="12.75" customHeight="1" x14ac:dyDescent="0.2">
      <c r="A104" s="387"/>
      <c r="B104" s="403"/>
      <c r="C104" s="387"/>
      <c r="D104" s="387"/>
      <c r="E104" s="387"/>
      <c r="F104" s="387"/>
      <c r="G104" s="386"/>
      <c r="H104" s="387"/>
      <c r="I104" s="387"/>
      <c r="J104" s="387"/>
      <c r="K104" s="387"/>
      <c r="L104" s="387"/>
      <c r="M104" s="387"/>
      <c r="N104" s="387"/>
      <c r="O104" s="387"/>
      <c r="P104" s="387"/>
      <c r="Q104" s="387"/>
      <c r="R104" s="387"/>
      <c r="S104" s="387"/>
      <c r="T104" s="387"/>
      <c r="U104" s="387"/>
      <c r="V104" s="387"/>
      <c r="W104" s="387"/>
      <c r="X104" s="387"/>
      <c r="Y104" s="388"/>
      <c r="Z104" s="388"/>
    </row>
    <row r="105" spans="1:26" ht="12.75" customHeight="1" x14ac:dyDescent="0.2">
      <c r="A105" s="387"/>
      <c r="B105" s="403"/>
      <c r="C105" s="387"/>
      <c r="D105" s="387"/>
      <c r="E105" s="387"/>
      <c r="F105" s="387"/>
      <c r="G105" s="386"/>
      <c r="H105" s="387"/>
      <c r="I105" s="387"/>
      <c r="J105" s="387"/>
      <c r="K105" s="387"/>
      <c r="L105" s="387"/>
      <c r="M105" s="387"/>
      <c r="N105" s="387"/>
      <c r="O105" s="387"/>
      <c r="P105" s="387"/>
      <c r="Q105" s="387"/>
      <c r="R105" s="387"/>
      <c r="S105" s="387"/>
      <c r="T105" s="387"/>
      <c r="U105" s="387"/>
      <c r="V105" s="387"/>
      <c r="W105" s="387"/>
      <c r="X105" s="387"/>
      <c r="Y105" s="388"/>
      <c r="Z105" s="388"/>
    </row>
    <row r="106" spans="1:26" ht="12.75" customHeight="1" x14ac:dyDescent="0.2">
      <c r="A106" s="387"/>
      <c r="B106" s="403"/>
      <c r="C106" s="387"/>
      <c r="D106" s="387"/>
      <c r="E106" s="387"/>
      <c r="F106" s="387"/>
      <c r="G106" s="386"/>
      <c r="H106" s="387"/>
      <c r="I106" s="387"/>
      <c r="J106" s="387"/>
      <c r="K106" s="387"/>
      <c r="L106" s="387"/>
      <c r="M106" s="387"/>
      <c r="N106" s="387"/>
      <c r="O106" s="387"/>
      <c r="P106" s="387"/>
      <c r="Q106" s="387"/>
      <c r="R106" s="387"/>
      <c r="S106" s="387"/>
      <c r="T106" s="387"/>
      <c r="U106" s="387"/>
      <c r="V106" s="387"/>
      <c r="W106" s="387"/>
      <c r="X106" s="387"/>
      <c r="Y106" s="388"/>
      <c r="Z106" s="388"/>
    </row>
    <row r="107" spans="1:26" ht="12.75" customHeight="1" x14ac:dyDescent="0.2">
      <c r="A107" s="387"/>
      <c r="B107" s="403"/>
      <c r="C107" s="387"/>
      <c r="D107" s="387"/>
      <c r="E107" s="387"/>
      <c r="F107" s="387"/>
      <c r="G107" s="386"/>
      <c r="H107" s="387"/>
      <c r="I107" s="387"/>
      <c r="J107" s="387"/>
      <c r="K107" s="387"/>
      <c r="L107" s="387"/>
      <c r="M107" s="387"/>
      <c r="N107" s="387"/>
      <c r="O107" s="387"/>
      <c r="P107" s="387"/>
      <c r="Q107" s="387"/>
      <c r="R107" s="387"/>
      <c r="S107" s="387"/>
      <c r="T107" s="387"/>
      <c r="U107" s="387"/>
      <c r="V107" s="387"/>
      <c r="W107" s="387"/>
      <c r="X107" s="387"/>
      <c r="Y107" s="388"/>
      <c r="Z107" s="388"/>
    </row>
    <row r="108" spans="1:26" ht="12.75" customHeight="1" x14ac:dyDescent="0.2">
      <c r="A108" s="387"/>
      <c r="B108" s="403"/>
      <c r="C108" s="387"/>
      <c r="D108" s="387"/>
      <c r="E108" s="387"/>
      <c r="F108" s="387"/>
      <c r="G108" s="386"/>
      <c r="H108" s="387"/>
      <c r="I108" s="387"/>
      <c r="J108" s="387"/>
      <c r="K108" s="387"/>
      <c r="L108" s="387"/>
      <c r="M108" s="387"/>
      <c r="N108" s="387"/>
      <c r="O108" s="387"/>
      <c r="P108" s="387"/>
      <c r="Q108" s="387"/>
      <c r="R108" s="387"/>
      <c r="S108" s="387"/>
      <c r="T108" s="387"/>
      <c r="U108" s="387"/>
      <c r="V108" s="387"/>
      <c r="W108" s="387"/>
      <c r="X108" s="387"/>
      <c r="Y108" s="388"/>
      <c r="Z108" s="388"/>
    </row>
    <row r="109" spans="1:26" ht="12.75" customHeight="1" x14ac:dyDescent="0.2">
      <c r="A109" s="387"/>
      <c r="B109" s="403"/>
      <c r="C109" s="387"/>
      <c r="D109" s="387"/>
      <c r="E109" s="387"/>
      <c r="F109" s="387"/>
      <c r="G109" s="386"/>
      <c r="H109" s="387"/>
      <c r="I109" s="387"/>
      <c r="J109" s="387"/>
      <c r="K109" s="387"/>
      <c r="L109" s="387"/>
      <c r="M109" s="387"/>
      <c r="N109" s="387"/>
      <c r="O109" s="387"/>
      <c r="P109" s="387"/>
      <c r="Q109" s="387"/>
      <c r="R109" s="387"/>
      <c r="S109" s="387"/>
      <c r="T109" s="387"/>
      <c r="U109" s="387"/>
      <c r="V109" s="387"/>
      <c r="W109" s="387"/>
      <c r="X109" s="387"/>
      <c r="Y109" s="388"/>
      <c r="Z109" s="388"/>
    </row>
    <row r="110" spans="1:26" ht="12.75" customHeight="1" x14ac:dyDescent="0.2">
      <c r="A110" s="387"/>
      <c r="B110" s="403"/>
      <c r="C110" s="387"/>
      <c r="D110" s="387"/>
      <c r="E110" s="387"/>
      <c r="F110" s="387"/>
      <c r="G110" s="386"/>
      <c r="H110" s="387"/>
      <c r="I110" s="387"/>
      <c r="J110" s="387"/>
      <c r="K110" s="387"/>
      <c r="L110" s="387"/>
      <c r="M110" s="387"/>
      <c r="N110" s="387"/>
      <c r="O110" s="387"/>
      <c r="P110" s="387"/>
      <c r="Q110" s="387"/>
      <c r="R110" s="387"/>
      <c r="S110" s="387"/>
      <c r="T110" s="387"/>
      <c r="U110" s="387"/>
      <c r="V110" s="387"/>
      <c r="W110" s="387"/>
      <c r="X110" s="387"/>
      <c r="Y110" s="388"/>
      <c r="Z110" s="388"/>
    </row>
    <row r="111" spans="1:26" ht="12.75" customHeight="1" x14ac:dyDescent="0.2">
      <c r="A111" s="387"/>
      <c r="B111" s="403"/>
      <c r="C111" s="387"/>
      <c r="D111" s="387"/>
      <c r="E111" s="387"/>
      <c r="F111" s="387"/>
      <c r="G111" s="386"/>
      <c r="H111" s="387"/>
      <c r="I111" s="387"/>
      <c r="J111" s="387"/>
      <c r="K111" s="387"/>
      <c r="L111" s="387"/>
      <c r="M111" s="387"/>
      <c r="N111" s="387"/>
      <c r="O111" s="387"/>
      <c r="P111" s="387"/>
      <c r="Q111" s="387"/>
      <c r="R111" s="387"/>
      <c r="S111" s="387"/>
      <c r="T111" s="387"/>
      <c r="U111" s="387"/>
      <c r="V111" s="387"/>
      <c r="W111" s="387"/>
      <c r="X111" s="387"/>
      <c r="Y111" s="388"/>
      <c r="Z111" s="388"/>
    </row>
    <row r="112" spans="1:26" ht="12.75" customHeight="1" x14ac:dyDescent="0.2">
      <c r="A112" s="387"/>
      <c r="B112" s="403"/>
      <c r="C112" s="387"/>
      <c r="D112" s="387"/>
      <c r="E112" s="387"/>
      <c r="F112" s="387"/>
      <c r="G112" s="386"/>
      <c r="H112" s="387"/>
      <c r="I112" s="387"/>
      <c r="J112" s="387"/>
      <c r="K112" s="387"/>
      <c r="L112" s="387"/>
      <c r="M112" s="387"/>
      <c r="N112" s="387"/>
      <c r="O112" s="387"/>
      <c r="P112" s="387"/>
      <c r="Q112" s="387"/>
      <c r="R112" s="387"/>
      <c r="S112" s="387"/>
      <c r="T112" s="387"/>
      <c r="U112" s="387"/>
      <c r="V112" s="387"/>
      <c r="W112" s="387"/>
      <c r="X112" s="387"/>
      <c r="Y112" s="388"/>
      <c r="Z112" s="388"/>
    </row>
    <row r="113" spans="1:26" ht="12.75" customHeight="1" x14ac:dyDescent="0.2">
      <c r="A113" s="387"/>
      <c r="B113" s="403"/>
      <c r="C113" s="387"/>
      <c r="D113" s="387"/>
      <c r="E113" s="387"/>
      <c r="F113" s="387"/>
      <c r="G113" s="386"/>
      <c r="H113" s="387"/>
      <c r="I113" s="387"/>
      <c r="J113" s="387"/>
      <c r="K113" s="387"/>
      <c r="L113" s="387"/>
      <c r="M113" s="387"/>
      <c r="N113" s="387"/>
      <c r="O113" s="387"/>
      <c r="P113" s="387"/>
      <c r="Q113" s="387"/>
      <c r="R113" s="387"/>
      <c r="S113" s="387"/>
      <c r="T113" s="387"/>
      <c r="U113" s="387"/>
      <c r="V113" s="387"/>
      <c r="W113" s="387"/>
      <c r="X113" s="387"/>
      <c r="Y113" s="388"/>
      <c r="Z113" s="388"/>
    </row>
    <row r="114" spans="1:26" ht="12.75" customHeight="1" x14ac:dyDescent="0.2">
      <c r="A114" s="387"/>
      <c r="B114" s="403"/>
      <c r="C114" s="387"/>
      <c r="D114" s="387"/>
      <c r="E114" s="387"/>
      <c r="F114" s="387"/>
      <c r="G114" s="386"/>
      <c r="H114" s="387"/>
      <c r="I114" s="387"/>
      <c r="J114" s="387"/>
      <c r="K114" s="387"/>
      <c r="L114" s="387"/>
      <c r="M114" s="387"/>
      <c r="N114" s="387"/>
      <c r="O114" s="387"/>
      <c r="P114" s="387"/>
      <c r="Q114" s="387"/>
      <c r="R114" s="387"/>
      <c r="S114" s="387"/>
      <c r="T114" s="387"/>
      <c r="U114" s="387"/>
      <c r="V114" s="387"/>
      <c r="W114" s="387"/>
      <c r="X114" s="387"/>
      <c r="Y114" s="388"/>
      <c r="Z114" s="388"/>
    </row>
    <row r="115" spans="1:26" ht="12.75" customHeight="1" x14ac:dyDescent="0.2">
      <c r="A115" s="387"/>
      <c r="B115" s="403"/>
      <c r="C115" s="387"/>
      <c r="D115" s="387"/>
      <c r="E115" s="387"/>
      <c r="F115" s="387"/>
      <c r="G115" s="386"/>
      <c r="H115" s="387"/>
      <c r="I115" s="387"/>
      <c r="J115" s="387"/>
      <c r="K115" s="387"/>
      <c r="L115" s="387"/>
      <c r="M115" s="387"/>
      <c r="N115" s="387"/>
      <c r="O115" s="387"/>
      <c r="P115" s="387"/>
      <c r="Q115" s="387"/>
      <c r="R115" s="387"/>
      <c r="S115" s="387"/>
      <c r="T115" s="387"/>
      <c r="U115" s="387"/>
      <c r="V115" s="387"/>
      <c r="W115" s="387"/>
      <c r="X115" s="387"/>
      <c r="Y115" s="388"/>
      <c r="Z115" s="388"/>
    </row>
    <row r="116" spans="1:26" ht="12.75" customHeight="1" x14ac:dyDescent="0.2">
      <c r="A116" s="387"/>
      <c r="B116" s="403"/>
      <c r="C116" s="387"/>
      <c r="D116" s="387"/>
      <c r="E116" s="387"/>
      <c r="F116" s="387"/>
      <c r="G116" s="386"/>
      <c r="H116" s="387"/>
      <c r="I116" s="387"/>
      <c r="J116" s="387"/>
      <c r="K116" s="387"/>
      <c r="L116" s="387"/>
      <c r="M116" s="387"/>
      <c r="N116" s="387"/>
      <c r="O116" s="387"/>
      <c r="P116" s="387"/>
      <c r="Q116" s="387"/>
      <c r="R116" s="387"/>
      <c r="S116" s="387"/>
      <c r="T116" s="387"/>
      <c r="U116" s="387"/>
      <c r="V116" s="387"/>
      <c r="W116" s="387"/>
      <c r="X116" s="387"/>
      <c r="Y116" s="388"/>
      <c r="Z116" s="388"/>
    </row>
    <row r="117" spans="1:26" ht="12.75" customHeight="1" x14ac:dyDescent="0.2">
      <c r="A117" s="387"/>
      <c r="B117" s="403"/>
      <c r="C117" s="387"/>
      <c r="D117" s="387"/>
      <c r="E117" s="387"/>
      <c r="F117" s="387"/>
      <c r="G117" s="386"/>
      <c r="H117" s="387"/>
      <c r="I117" s="387"/>
      <c r="J117" s="387"/>
      <c r="K117" s="387"/>
      <c r="L117" s="387"/>
      <c r="M117" s="387"/>
      <c r="N117" s="387"/>
      <c r="O117" s="387"/>
      <c r="P117" s="387"/>
      <c r="Q117" s="387"/>
      <c r="R117" s="387"/>
      <c r="S117" s="387"/>
      <c r="T117" s="387"/>
      <c r="U117" s="387"/>
      <c r="V117" s="387"/>
      <c r="W117" s="387"/>
      <c r="X117" s="387"/>
      <c r="Y117" s="388"/>
      <c r="Z117" s="388"/>
    </row>
    <row r="118" spans="1:26" ht="12.75" customHeight="1" x14ac:dyDescent="0.2">
      <c r="A118" s="387"/>
      <c r="B118" s="403"/>
      <c r="C118" s="387"/>
      <c r="D118" s="387"/>
      <c r="E118" s="387"/>
      <c r="F118" s="387"/>
      <c r="G118" s="386"/>
      <c r="H118" s="387"/>
      <c r="I118" s="387"/>
      <c r="J118" s="387"/>
      <c r="K118" s="387"/>
      <c r="L118" s="387"/>
      <c r="M118" s="387"/>
      <c r="N118" s="387"/>
      <c r="O118" s="387"/>
      <c r="P118" s="387"/>
      <c r="Q118" s="387"/>
      <c r="R118" s="387"/>
      <c r="S118" s="387"/>
      <c r="T118" s="387"/>
      <c r="U118" s="387"/>
      <c r="V118" s="387"/>
      <c r="W118" s="387"/>
      <c r="X118" s="387"/>
      <c r="Y118" s="388"/>
      <c r="Z118" s="388"/>
    </row>
    <row r="119" spans="1:26" ht="12.75" customHeight="1" x14ac:dyDescent="0.2">
      <c r="A119" s="387"/>
      <c r="B119" s="403"/>
      <c r="C119" s="387"/>
      <c r="D119" s="387"/>
      <c r="E119" s="387"/>
      <c r="F119" s="387"/>
      <c r="G119" s="386"/>
      <c r="H119" s="387"/>
      <c r="I119" s="387"/>
      <c r="J119" s="387"/>
      <c r="K119" s="387"/>
      <c r="L119" s="387"/>
      <c r="M119" s="387"/>
      <c r="N119" s="387"/>
      <c r="O119" s="387"/>
      <c r="P119" s="387"/>
      <c r="Q119" s="387"/>
      <c r="R119" s="387"/>
      <c r="S119" s="387"/>
      <c r="T119" s="387"/>
      <c r="U119" s="387"/>
      <c r="V119" s="387"/>
      <c r="W119" s="387"/>
      <c r="X119" s="387"/>
      <c r="Y119" s="388"/>
      <c r="Z119" s="388"/>
    </row>
    <row r="120" spans="1:26" ht="12.75" customHeight="1" x14ac:dyDescent="0.2">
      <c r="A120" s="387"/>
      <c r="B120" s="403"/>
      <c r="C120" s="387"/>
      <c r="D120" s="387"/>
      <c r="E120" s="387"/>
      <c r="F120" s="387"/>
      <c r="G120" s="386"/>
      <c r="H120" s="387"/>
      <c r="I120" s="387"/>
      <c r="J120" s="387"/>
      <c r="K120" s="387"/>
      <c r="L120" s="387"/>
      <c r="M120" s="387"/>
      <c r="N120" s="387"/>
      <c r="O120" s="387"/>
      <c r="P120" s="387"/>
      <c r="Q120" s="387"/>
      <c r="R120" s="387"/>
      <c r="S120" s="387"/>
      <c r="T120" s="387"/>
      <c r="U120" s="387"/>
      <c r="V120" s="387"/>
      <c r="W120" s="387"/>
      <c r="X120" s="387"/>
      <c r="Y120" s="388"/>
      <c r="Z120" s="388"/>
    </row>
    <row r="121" spans="1:26" ht="12.75" customHeight="1" x14ac:dyDescent="0.2">
      <c r="A121" s="387"/>
      <c r="B121" s="403"/>
      <c r="C121" s="387"/>
      <c r="D121" s="387"/>
      <c r="E121" s="387"/>
      <c r="F121" s="387"/>
      <c r="G121" s="386"/>
      <c r="H121" s="387"/>
      <c r="I121" s="387"/>
      <c r="J121" s="387"/>
      <c r="K121" s="387"/>
      <c r="L121" s="387"/>
      <c r="M121" s="387"/>
      <c r="N121" s="387"/>
      <c r="O121" s="387"/>
      <c r="P121" s="387"/>
      <c r="Q121" s="387"/>
      <c r="R121" s="387"/>
      <c r="S121" s="387"/>
      <c r="T121" s="387"/>
      <c r="U121" s="387"/>
      <c r="V121" s="387"/>
      <c r="W121" s="387"/>
      <c r="X121" s="387"/>
      <c r="Y121" s="388"/>
      <c r="Z121" s="388"/>
    </row>
    <row r="122" spans="1:26" ht="12.75" customHeight="1" x14ac:dyDescent="0.2">
      <c r="A122" s="387"/>
      <c r="B122" s="403"/>
      <c r="C122" s="387"/>
      <c r="D122" s="387"/>
      <c r="E122" s="387"/>
      <c r="F122" s="387"/>
      <c r="G122" s="386"/>
      <c r="H122" s="387"/>
      <c r="I122" s="387"/>
      <c r="J122" s="387"/>
      <c r="K122" s="387"/>
      <c r="L122" s="387"/>
      <c r="M122" s="387"/>
      <c r="N122" s="387"/>
      <c r="O122" s="387"/>
      <c r="P122" s="387"/>
      <c r="Q122" s="387"/>
      <c r="R122" s="387"/>
      <c r="S122" s="387"/>
      <c r="T122" s="387"/>
      <c r="U122" s="387"/>
      <c r="V122" s="387"/>
      <c r="W122" s="387"/>
      <c r="X122" s="387"/>
      <c r="Y122" s="388"/>
      <c r="Z122" s="388"/>
    </row>
    <row r="123" spans="1:26" ht="12.75" customHeight="1" x14ac:dyDescent="0.2">
      <c r="A123" s="387"/>
      <c r="B123" s="403"/>
      <c r="C123" s="387"/>
      <c r="D123" s="387"/>
      <c r="E123" s="387"/>
      <c r="F123" s="387"/>
      <c r="G123" s="386"/>
      <c r="H123" s="387"/>
      <c r="I123" s="387"/>
      <c r="J123" s="387"/>
      <c r="K123" s="387"/>
      <c r="L123" s="387"/>
      <c r="M123" s="387"/>
      <c r="N123" s="387"/>
      <c r="O123" s="387"/>
      <c r="P123" s="387"/>
      <c r="Q123" s="387"/>
      <c r="R123" s="387"/>
      <c r="S123" s="387"/>
      <c r="T123" s="387"/>
      <c r="U123" s="387"/>
      <c r="V123" s="387"/>
      <c r="W123" s="387"/>
      <c r="X123" s="387"/>
      <c r="Y123" s="388"/>
      <c r="Z123" s="388"/>
    </row>
    <row r="124" spans="1:26" ht="12.75" customHeight="1" x14ac:dyDescent="0.2">
      <c r="A124" s="387"/>
      <c r="B124" s="403"/>
      <c r="C124" s="387"/>
      <c r="D124" s="387"/>
      <c r="E124" s="387"/>
      <c r="F124" s="387"/>
      <c r="G124" s="386"/>
      <c r="H124" s="387"/>
      <c r="I124" s="387"/>
      <c r="J124" s="387"/>
      <c r="K124" s="387"/>
      <c r="L124" s="387"/>
      <c r="M124" s="387"/>
      <c r="N124" s="387"/>
      <c r="O124" s="387"/>
      <c r="P124" s="387"/>
      <c r="Q124" s="387"/>
      <c r="R124" s="387"/>
      <c r="S124" s="387"/>
      <c r="T124" s="387"/>
      <c r="U124" s="387"/>
      <c r="V124" s="387"/>
      <c r="W124" s="387"/>
      <c r="X124" s="387"/>
      <c r="Y124" s="388"/>
      <c r="Z124" s="388"/>
    </row>
    <row r="125" spans="1:26" ht="12.75" customHeight="1" x14ac:dyDescent="0.2">
      <c r="A125" s="387"/>
      <c r="B125" s="403"/>
      <c r="C125" s="387"/>
      <c r="D125" s="387"/>
      <c r="E125" s="387"/>
      <c r="F125" s="387"/>
      <c r="G125" s="386"/>
      <c r="H125" s="387"/>
      <c r="I125" s="387"/>
      <c r="J125" s="387"/>
      <c r="K125" s="387"/>
      <c r="L125" s="387"/>
      <c r="M125" s="387"/>
      <c r="N125" s="387"/>
      <c r="O125" s="387"/>
      <c r="P125" s="387"/>
      <c r="Q125" s="387"/>
      <c r="R125" s="387"/>
      <c r="S125" s="387"/>
      <c r="T125" s="387"/>
      <c r="U125" s="387"/>
      <c r="V125" s="387"/>
      <c r="W125" s="387"/>
      <c r="X125" s="387"/>
      <c r="Y125" s="388"/>
      <c r="Z125" s="388"/>
    </row>
    <row r="126" spans="1:26" ht="12.75" customHeight="1" x14ac:dyDescent="0.2">
      <c r="A126" s="387"/>
      <c r="B126" s="403"/>
      <c r="C126" s="387"/>
      <c r="D126" s="387"/>
      <c r="E126" s="387"/>
      <c r="F126" s="387"/>
      <c r="G126" s="386"/>
      <c r="H126" s="387"/>
      <c r="I126" s="387"/>
      <c r="J126" s="387"/>
      <c r="K126" s="387"/>
      <c r="L126" s="387"/>
      <c r="M126" s="387"/>
      <c r="N126" s="387"/>
      <c r="O126" s="387"/>
      <c r="P126" s="387"/>
      <c r="Q126" s="387"/>
      <c r="R126" s="387"/>
      <c r="S126" s="387"/>
      <c r="T126" s="387"/>
      <c r="U126" s="387"/>
      <c r="V126" s="387"/>
      <c r="W126" s="387"/>
      <c r="X126" s="387"/>
      <c r="Y126" s="388"/>
      <c r="Z126" s="388"/>
    </row>
    <row r="127" spans="1:26" ht="12.75" customHeight="1" x14ac:dyDescent="0.2">
      <c r="A127" s="387"/>
      <c r="B127" s="403"/>
      <c r="C127" s="387"/>
      <c r="D127" s="387"/>
      <c r="E127" s="387"/>
      <c r="F127" s="387"/>
      <c r="G127" s="386"/>
      <c r="H127" s="387"/>
      <c r="I127" s="387"/>
      <c r="J127" s="387"/>
      <c r="K127" s="387"/>
      <c r="L127" s="387"/>
      <c r="M127" s="387"/>
      <c r="N127" s="387"/>
      <c r="O127" s="387"/>
      <c r="P127" s="387"/>
      <c r="Q127" s="387"/>
      <c r="R127" s="387"/>
      <c r="S127" s="387"/>
      <c r="T127" s="387"/>
      <c r="U127" s="387"/>
      <c r="V127" s="387"/>
      <c r="W127" s="387"/>
      <c r="X127" s="387"/>
      <c r="Y127" s="388"/>
      <c r="Z127" s="388"/>
    </row>
    <row r="128" spans="1:26" ht="12.75" customHeight="1" x14ac:dyDescent="0.2">
      <c r="A128" s="387"/>
      <c r="B128" s="403"/>
      <c r="C128" s="387"/>
      <c r="D128" s="387"/>
      <c r="E128" s="387"/>
      <c r="F128" s="387"/>
      <c r="G128" s="386"/>
      <c r="H128" s="387"/>
      <c r="I128" s="387"/>
      <c r="J128" s="387"/>
      <c r="K128" s="387"/>
      <c r="L128" s="387"/>
      <c r="M128" s="387"/>
      <c r="N128" s="387"/>
      <c r="O128" s="387"/>
      <c r="P128" s="387"/>
      <c r="Q128" s="387"/>
      <c r="R128" s="387"/>
      <c r="S128" s="387"/>
      <c r="T128" s="387"/>
      <c r="U128" s="387"/>
      <c r="V128" s="387"/>
      <c r="W128" s="387"/>
      <c r="X128" s="387"/>
      <c r="Y128" s="388"/>
      <c r="Z128" s="388"/>
    </row>
    <row r="129" spans="1:26" ht="12.75" customHeight="1" x14ac:dyDescent="0.2">
      <c r="A129" s="387"/>
      <c r="B129" s="403"/>
      <c r="C129" s="387"/>
      <c r="D129" s="387"/>
      <c r="E129" s="387"/>
      <c r="F129" s="387"/>
      <c r="G129" s="386"/>
      <c r="H129" s="387"/>
      <c r="I129" s="387"/>
      <c r="J129" s="387"/>
      <c r="K129" s="387"/>
      <c r="L129" s="387"/>
      <c r="M129" s="387"/>
      <c r="N129" s="387"/>
      <c r="O129" s="387"/>
      <c r="P129" s="387"/>
      <c r="Q129" s="387"/>
      <c r="R129" s="387"/>
      <c r="S129" s="387"/>
      <c r="T129" s="387"/>
      <c r="U129" s="387"/>
      <c r="V129" s="387"/>
      <c r="W129" s="387"/>
      <c r="X129" s="387"/>
      <c r="Y129" s="388"/>
      <c r="Z129" s="388"/>
    </row>
    <row r="130" spans="1:26" ht="12.75" customHeight="1" x14ac:dyDescent="0.2">
      <c r="A130" s="387"/>
      <c r="B130" s="403"/>
      <c r="C130" s="387"/>
      <c r="D130" s="387"/>
      <c r="E130" s="387"/>
      <c r="F130" s="387"/>
      <c r="G130" s="386"/>
      <c r="H130" s="387"/>
      <c r="I130" s="387"/>
      <c r="J130" s="387"/>
      <c r="K130" s="387"/>
      <c r="L130" s="387"/>
      <c r="M130" s="387"/>
      <c r="N130" s="387"/>
      <c r="O130" s="387"/>
      <c r="P130" s="387"/>
      <c r="Q130" s="387"/>
      <c r="R130" s="387"/>
      <c r="S130" s="387"/>
      <c r="T130" s="387"/>
      <c r="U130" s="387"/>
      <c r="V130" s="387"/>
      <c r="W130" s="387"/>
      <c r="X130" s="387"/>
      <c r="Y130" s="388"/>
      <c r="Z130" s="388"/>
    </row>
    <row r="131" spans="1:26" ht="12.75" customHeight="1" x14ac:dyDescent="0.2">
      <c r="A131" s="387"/>
      <c r="B131" s="403"/>
      <c r="C131" s="387"/>
      <c r="D131" s="387"/>
      <c r="E131" s="387"/>
      <c r="F131" s="387"/>
      <c r="G131" s="386"/>
      <c r="H131" s="387"/>
      <c r="I131" s="387"/>
      <c r="J131" s="387"/>
      <c r="K131" s="387"/>
      <c r="L131" s="387"/>
      <c r="M131" s="387"/>
      <c r="N131" s="387"/>
      <c r="O131" s="387"/>
      <c r="P131" s="387"/>
      <c r="Q131" s="387"/>
      <c r="R131" s="387"/>
      <c r="S131" s="387"/>
      <c r="T131" s="387"/>
      <c r="U131" s="387"/>
      <c r="V131" s="387"/>
      <c r="W131" s="387"/>
      <c r="X131" s="387"/>
      <c r="Y131" s="388"/>
      <c r="Z131" s="388"/>
    </row>
    <row r="132" spans="1:26" ht="12.75" customHeight="1" x14ac:dyDescent="0.2">
      <c r="A132" s="387"/>
      <c r="B132" s="403"/>
      <c r="C132" s="387"/>
      <c r="D132" s="387"/>
      <c r="E132" s="387"/>
      <c r="F132" s="387"/>
      <c r="G132" s="386"/>
      <c r="H132" s="387"/>
      <c r="I132" s="387"/>
      <c r="J132" s="387"/>
      <c r="K132" s="387"/>
      <c r="L132" s="387"/>
      <c r="M132" s="387"/>
      <c r="N132" s="387"/>
      <c r="O132" s="387"/>
      <c r="P132" s="387"/>
      <c r="Q132" s="387"/>
      <c r="R132" s="387"/>
      <c r="S132" s="387"/>
      <c r="T132" s="387"/>
      <c r="U132" s="387"/>
      <c r="V132" s="387"/>
      <c r="W132" s="387"/>
      <c r="X132" s="387"/>
      <c r="Y132" s="388"/>
      <c r="Z132" s="388"/>
    </row>
    <row r="133" spans="1:26" ht="12.75" customHeight="1" x14ac:dyDescent="0.2">
      <c r="A133" s="387"/>
      <c r="B133" s="403"/>
      <c r="C133" s="387"/>
      <c r="D133" s="387"/>
      <c r="E133" s="387"/>
      <c r="F133" s="387"/>
      <c r="G133" s="386"/>
      <c r="H133" s="387"/>
      <c r="I133" s="387"/>
      <c r="J133" s="387"/>
      <c r="K133" s="387"/>
      <c r="L133" s="387"/>
      <c r="M133" s="387"/>
      <c r="N133" s="387"/>
      <c r="O133" s="387"/>
      <c r="P133" s="387"/>
      <c r="Q133" s="387"/>
      <c r="R133" s="387"/>
      <c r="S133" s="387"/>
      <c r="T133" s="387"/>
      <c r="U133" s="387"/>
      <c r="V133" s="387"/>
      <c r="W133" s="387"/>
      <c r="X133" s="387"/>
      <c r="Y133" s="388"/>
      <c r="Z133" s="388"/>
    </row>
    <row r="134" spans="1:26" ht="12.75" customHeight="1" x14ac:dyDescent="0.2">
      <c r="A134" s="387"/>
      <c r="B134" s="403"/>
      <c r="C134" s="387"/>
      <c r="D134" s="387"/>
      <c r="E134" s="387"/>
      <c r="F134" s="387"/>
      <c r="G134" s="386"/>
      <c r="H134" s="387"/>
      <c r="I134" s="387"/>
      <c r="J134" s="387"/>
      <c r="K134" s="387"/>
      <c r="L134" s="387"/>
      <c r="M134" s="387"/>
      <c r="N134" s="387"/>
      <c r="O134" s="387"/>
      <c r="P134" s="387"/>
      <c r="Q134" s="387"/>
      <c r="R134" s="387"/>
      <c r="S134" s="387"/>
      <c r="T134" s="387"/>
      <c r="U134" s="387"/>
      <c r="V134" s="387"/>
      <c r="W134" s="387"/>
      <c r="X134" s="387"/>
      <c r="Y134" s="388"/>
      <c r="Z134" s="388"/>
    </row>
    <row r="135" spans="1:26" ht="12.75" customHeight="1" x14ac:dyDescent="0.2">
      <c r="A135" s="387"/>
      <c r="B135" s="403"/>
      <c r="C135" s="387"/>
      <c r="D135" s="387"/>
      <c r="E135" s="387"/>
      <c r="F135" s="387"/>
      <c r="G135" s="386"/>
      <c r="H135" s="387"/>
      <c r="I135" s="387"/>
      <c r="J135" s="387"/>
      <c r="K135" s="387"/>
      <c r="L135" s="387"/>
      <c r="M135" s="387"/>
      <c r="N135" s="387"/>
      <c r="O135" s="387"/>
      <c r="P135" s="387"/>
      <c r="Q135" s="387"/>
      <c r="R135" s="387"/>
      <c r="S135" s="387"/>
      <c r="T135" s="387"/>
      <c r="U135" s="387"/>
      <c r="V135" s="387"/>
      <c r="W135" s="387"/>
      <c r="X135" s="387"/>
      <c r="Y135" s="388"/>
      <c r="Z135" s="388"/>
    </row>
    <row r="136" spans="1:26" ht="12.75" customHeight="1" x14ac:dyDescent="0.2">
      <c r="A136" s="387"/>
      <c r="B136" s="403"/>
      <c r="C136" s="387"/>
      <c r="D136" s="387"/>
      <c r="E136" s="387"/>
      <c r="F136" s="387"/>
      <c r="G136" s="386"/>
      <c r="H136" s="387"/>
      <c r="I136" s="387"/>
      <c r="J136" s="387"/>
      <c r="K136" s="387"/>
      <c r="L136" s="387"/>
      <c r="M136" s="387"/>
      <c r="N136" s="387"/>
      <c r="O136" s="387"/>
      <c r="P136" s="387"/>
      <c r="Q136" s="387"/>
      <c r="R136" s="387"/>
      <c r="S136" s="387"/>
      <c r="T136" s="387"/>
      <c r="U136" s="387"/>
      <c r="V136" s="387"/>
      <c r="W136" s="387"/>
      <c r="X136" s="387"/>
      <c r="Y136" s="388"/>
      <c r="Z136" s="388"/>
    </row>
    <row r="137" spans="1:26" ht="12.75" customHeight="1" x14ac:dyDescent="0.2">
      <c r="A137" s="387"/>
      <c r="B137" s="403"/>
      <c r="C137" s="387"/>
      <c r="D137" s="387"/>
      <c r="E137" s="387"/>
      <c r="F137" s="387"/>
      <c r="G137" s="386"/>
      <c r="H137" s="387"/>
      <c r="I137" s="387"/>
      <c r="J137" s="387"/>
      <c r="K137" s="387"/>
      <c r="L137" s="387"/>
      <c r="M137" s="387"/>
      <c r="N137" s="387"/>
      <c r="O137" s="387"/>
      <c r="P137" s="387"/>
      <c r="Q137" s="387"/>
      <c r="R137" s="387"/>
      <c r="S137" s="387"/>
      <c r="T137" s="387"/>
      <c r="U137" s="387"/>
      <c r="V137" s="387"/>
      <c r="W137" s="387"/>
      <c r="X137" s="387"/>
      <c r="Y137" s="388"/>
      <c r="Z137" s="388"/>
    </row>
    <row r="138" spans="1:26" ht="12.75" customHeight="1" x14ac:dyDescent="0.2">
      <c r="A138" s="387"/>
      <c r="B138" s="403"/>
      <c r="C138" s="387"/>
      <c r="D138" s="387"/>
      <c r="E138" s="387"/>
      <c r="F138" s="387"/>
      <c r="G138" s="386"/>
      <c r="H138" s="387"/>
      <c r="I138" s="387"/>
      <c r="J138" s="387"/>
      <c r="K138" s="387"/>
      <c r="L138" s="387"/>
      <c r="M138" s="387"/>
      <c r="N138" s="387"/>
      <c r="O138" s="387"/>
      <c r="P138" s="387"/>
      <c r="Q138" s="387"/>
      <c r="R138" s="387"/>
      <c r="S138" s="387"/>
      <c r="T138" s="387"/>
      <c r="U138" s="387"/>
      <c r="V138" s="387"/>
      <c r="W138" s="387"/>
      <c r="X138" s="387"/>
      <c r="Y138" s="388"/>
      <c r="Z138" s="388"/>
    </row>
    <row r="139" spans="1:26" ht="12.75" customHeight="1" x14ac:dyDescent="0.2">
      <c r="A139" s="387"/>
      <c r="B139" s="403"/>
      <c r="C139" s="387"/>
      <c r="D139" s="387"/>
      <c r="E139" s="387"/>
      <c r="F139" s="387"/>
      <c r="G139" s="386"/>
      <c r="H139" s="387"/>
      <c r="I139" s="387"/>
      <c r="J139" s="387"/>
      <c r="K139" s="387"/>
      <c r="L139" s="387"/>
      <c r="M139" s="387"/>
      <c r="N139" s="387"/>
      <c r="O139" s="387"/>
      <c r="P139" s="387"/>
      <c r="Q139" s="387"/>
      <c r="R139" s="387"/>
      <c r="S139" s="387"/>
      <c r="T139" s="387"/>
      <c r="U139" s="387"/>
      <c r="V139" s="387"/>
      <c r="W139" s="387"/>
      <c r="X139" s="387"/>
      <c r="Y139" s="388"/>
      <c r="Z139" s="388"/>
    </row>
    <row r="140" spans="1:26" ht="12.75" customHeight="1" x14ac:dyDescent="0.2">
      <c r="A140" s="387"/>
      <c r="B140" s="403"/>
      <c r="C140" s="387"/>
      <c r="D140" s="387"/>
      <c r="E140" s="387"/>
      <c r="F140" s="387"/>
      <c r="G140" s="386"/>
      <c r="H140" s="387"/>
      <c r="I140" s="387"/>
      <c r="J140" s="387"/>
      <c r="K140" s="387"/>
      <c r="L140" s="387"/>
      <c r="M140" s="387"/>
      <c r="N140" s="387"/>
      <c r="O140" s="387"/>
      <c r="P140" s="387"/>
      <c r="Q140" s="387"/>
      <c r="R140" s="387"/>
      <c r="S140" s="387"/>
      <c r="T140" s="387"/>
      <c r="U140" s="387"/>
      <c r="V140" s="387"/>
      <c r="W140" s="387"/>
      <c r="X140" s="387"/>
      <c r="Y140" s="388"/>
      <c r="Z140" s="388"/>
    </row>
    <row r="141" spans="1:26" ht="12.75" customHeight="1" x14ac:dyDescent="0.2">
      <c r="A141" s="387"/>
      <c r="B141" s="403"/>
      <c r="C141" s="387"/>
      <c r="D141" s="387"/>
      <c r="E141" s="387"/>
      <c r="F141" s="387"/>
      <c r="G141" s="386"/>
      <c r="H141" s="387"/>
      <c r="I141" s="387"/>
      <c r="J141" s="387"/>
      <c r="K141" s="387"/>
      <c r="L141" s="387"/>
      <c r="M141" s="387"/>
      <c r="N141" s="387"/>
      <c r="O141" s="387"/>
      <c r="P141" s="387"/>
      <c r="Q141" s="387"/>
      <c r="R141" s="387"/>
      <c r="S141" s="387"/>
      <c r="T141" s="387"/>
      <c r="U141" s="387"/>
      <c r="V141" s="387"/>
      <c r="W141" s="387"/>
      <c r="X141" s="387"/>
      <c r="Y141" s="388"/>
      <c r="Z141" s="388"/>
    </row>
    <row r="142" spans="1:26" ht="12.75" customHeight="1" x14ac:dyDescent="0.2">
      <c r="A142" s="387"/>
      <c r="B142" s="403"/>
      <c r="C142" s="387"/>
      <c r="D142" s="387"/>
      <c r="E142" s="387"/>
      <c r="F142" s="387"/>
      <c r="G142" s="386"/>
      <c r="H142" s="387"/>
      <c r="I142" s="387"/>
      <c r="J142" s="387"/>
      <c r="K142" s="387"/>
      <c r="L142" s="387"/>
      <c r="M142" s="387"/>
      <c r="N142" s="387"/>
      <c r="O142" s="387"/>
      <c r="P142" s="387"/>
      <c r="Q142" s="387"/>
      <c r="R142" s="387"/>
      <c r="S142" s="387"/>
      <c r="T142" s="387"/>
      <c r="U142" s="387"/>
      <c r="V142" s="387"/>
      <c r="W142" s="387"/>
      <c r="X142" s="387"/>
      <c r="Y142" s="388"/>
      <c r="Z142" s="388"/>
    </row>
    <row r="143" spans="1:26" ht="12.75" customHeight="1" x14ac:dyDescent="0.2">
      <c r="A143" s="387"/>
      <c r="B143" s="403"/>
      <c r="C143" s="387"/>
      <c r="D143" s="387"/>
      <c r="E143" s="387"/>
      <c r="F143" s="387"/>
      <c r="G143" s="386"/>
      <c r="H143" s="387"/>
      <c r="I143" s="387"/>
      <c r="J143" s="387"/>
      <c r="K143" s="387"/>
      <c r="L143" s="387"/>
      <c r="M143" s="387"/>
      <c r="N143" s="387"/>
      <c r="O143" s="387"/>
      <c r="P143" s="387"/>
      <c r="Q143" s="387"/>
      <c r="R143" s="387"/>
      <c r="S143" s="387"/>
      <c r="T143" s="387"/>
      <c r="U143" s="387"/>
      <c r="V143" s="387"/>
      <c r="W143" s="387"/>
      <c r="X143" s="387"/>
      <c r="Y143" s="388"/>
      <c r="Z143" s="388"/>
    </row>
    <row r="144" spans="1:26" ht="12.75" customHeight="1" x14ac:dyDescent="0.2">
      <c r="A144" s="387"/>
      <c r="B144" s="403"/>
      <c r="C144" s="387"/>
      <c r="D144" s="387"/>
      <c r="E144" s="387"/>
      <c r="F144" s="387"/>
      <c r="G144" s="386"/>
      <c r="H144" s="387"/>
      <c r="I144" s="387"/>
      <c r="J144" s="387"/>
      <c r="K144" s="387"/>
      <c r="L144" s="387"/>
      <c r="M144" s="387"/>
      <c r="N144" s="387"/>
      <c r="O144" s="387"/>
      <c r="P144" s="387"/>
      <c r="Q144" s="387"/>
      <c r="R144" s="387"/>
      <c r="S144" s="387"/>
      <c r="T144" s="387"/>
      <c r="U144" s="387"/>
      <c r="V144" s="387"/>
      <c r="W144" s="387"/>
      <c r="X144" s="387"/>
      <c r="Y144" s="388"/>
      <c r="Z144" s="388"/>
    </row>
    <row r="145" spans="1:26" ht="12.75" customHeight="1" x14ac:dyDescent="0.2">
      <c r="A145" s="387"/>
      <c r="B145" s="403"/>
      <c r="C145" s="387"/>
      <c r="D145" s="387"/>
      <c r="E145" s="387"/>
      <c r="F145" s="387"/>
      <c r="G145" s="386"/>
      <c r="H145" s="387"/>
      <c r="I145" s="387"/>
      <c r="J145" s="387"/>
      <c r="K145" s="387"/>
      <c r="L145" s="387"/>
      <c r="M145" s="387"/>
      <c r="N145" s="387"/>
      <c r="O145" s="387"/>
      <c r="P145" s="387"/>
      <c r="Q145" s="387"/>
      <c r="R145" s="387"/>
      <c r="S145" s="387"/>
      <c r="T145" s="387"/>
      <c r="U145" s="387"/>
      <c r="V145" s="387"/>
      <c r="W145" s="387"/>
      <c r="X145" s="387"/>
      <c r="Y145" s="388"/>
      <c r="Z145" s="388"/>
    </row>
    <row r="146" spans="1:26" ht="12.75" customHeight="1" x14ac:dyDescent="0.2">
      <c r="A146" s="387"/>
      <c r="B146" s="403"/>
      <c r="C146" s="387"/>
      <c r="D146" s="387"/>
      <c r="E146" s="387"/>
      <c r="F146" s="387"/>
      <c r="G146" s="386"/>
      <c r="H146" s="387"/>
      <c r="I146" s="387"/>
      <c r="J146" s="387"/>
      <c r="K146" s="387"/>
      <c r="L146" s="387"/>
      <c r="M146" s="387"/>
      <c r="N146" s="387"/>
      <c r="O146" s="387"/>
      <c r="P146" s="387"/>
      <c r="Q146" s="387"/>
      <c r="R146" s="387"/>
      <c r="S146" s="387"/>
      <c r="T146" s="387"/>
      <c r="U146" s="387"/>
      <c r="V146" s="387"/>
      <c r="W146" s="387"/>
      <c r="X146" s="387"/>
      <c r="Y146" s="388"/>
      <c r="Z146" s="388"/>
    </row>
    <row r="147" spans="1:26" ht="12.75" customHeight="1" x14ac:dyDescent="0.2">
      <c r="A147" s="387"/>
      <c r="B147" s="403"/>
      <c r="C147" s="387"/>
      <c r="D147" s="387"/>
      <c r="E147" s="387"/>
      <c r="F147" s="387"/>
      <c r="G147" s="386"/>
      <c r="H147" s="387"/>
      <c r="I147" s="387"/>
      <c r="J147" s="387"/>
      <c r="K147" s="387"/>
      <c r="L147" s="387"/>
      <c r="M147" s="387"/>
      <c r="N147" s="387"/>
      <c r="O147" s="387"/>
      <c r="P147" s="387"/>
      <c r="Q147" s="387"/>
      <c r="R147" s="387"/>
      <c r="S147" s="387"/>
      <c r="T147" s="387"/>
      <c r="U147" s="387"/>
      <c r="V147" s="387"/>
      <c r="W147" s="387"/>
      <c r="X147" s="387"/>
      <c r="Y147" s="388"/>
      <c r="Z147" s="388"/>
    </row>
    <row r="148" spans="1:26" ht="12.75" customHeight="1" x14ac:dyDescent="0.2">
      <c r="A148" s="387"/>
      <c r="B148" s="403"/>
      <c r="C148" s="387"/>
      <c r="D148" s="387"/>
      <c r="E148" s="387"/>
      <c r="F148" s="387"/>
      <c r="G148" s="386"/>
      <c r="H148" s="387"/>
      <c r="I148" s="387"/>
      <c r="J148" s="387"/>
      <c r="K148" s="387"/>
      <c r="L148" s="387"/>
      <c r="M148" s="387"/>
      <c r="N148" s="387"/>
      <c r="O148" s="387"/>
      <c r="P148" s="387"/>
      <c r="Q148" s="387"/>
      <c r="R148" s="387"/>
      <c r="S148" s="387"/>
      <c r="T148" s="387"/>
      <c r="U148" s="387"/>
      <c r="V148" s="387"/>
      <c r="W148" s="387"/>
      <c r="X148" s="387"/>
      <c r="Y148" s="388"/>
      <c r="Z148" s="388"/>
    </row>
    <row r="149" spans="1:26" ht="12.75" customHeight="1" x14ac:dyDescent="0.2">
      <c r="A149" s="387"/>
      <c r="B149" s="403"/>
      <c r="C149" s="387"/>
      <c r="D149" s="387"/>
      <c r="E149" s="387"/>
      <c r="F149" s="387"/>
      <c r="G149" s="386"/>
      <c r="H149" s="387"/>
      <c r="I149" s="387"/>
      <c r="J149" s="387"/>
      <c r="K149" s="387"/>
      <c r="L149" s="387"/>
      <c r="M149" s="387"/>
      <c r="N149" s="387"/>
      <c r="O149" s="387"/>
      <c r="P149" s="387"/>
      <c r="Q149" s="387"/>
      <c r="R149" s="387"/>
      <c r="S149" s="387"/>
      <c r="T149" s="387"/>
      <c r="U149" s="387"/>
      <c r="V149" s="387"/>
      <c r="W149" s="387"/>
      <c r="X149" s="387"/>
      <c r="Y149" s="388"/>
      <c r="Z149" s="388"/>
    </row>
    <row r="150" spans="1:26" ht="12.75" customHeight="1" x14ac:dyDescent="0.2">
      <c r="A150" s="387"/>
      <c r="B150" s="403"/>
      <c r="C150" s="387"/>
      <c r="D150" s="387"/>
      <c r="E150" s="387"/>
      <c r="F150" s="387"/>
      <c r="G150" s="386"/>
      <c r="H150" s="387"/>
      <c r="I150" s="387"/>
      <c r="J150" s="387"/>
      <c r="K150" s="387"/>
      <c r="L150" s="387"/>
      <c r="M150" s="387"/>
      <c r="N150" s="387"/>
      <c r="O150" s="387"/>
      <c r="P150" s="387"/>
      <c r="Q150" s="387"/>
      <c r="R150" s="387"/>
      <c r="S150" s="387"/>
      <c r="T150" s="387"/>
      <c r="U150" s="387"/>
      <c r="V150" s="387"/>
      <c r="W150" s="387"/>
      <c r="X150" s="387"/>
      <c r="Y150" s="388"/>
      <c r="Z150" s="388"/>
    </row>
    <row r="151" spans="1:26" ht="12.75" customHeight="1" x14ac:dyDescent="0.2">
      <c r="A151" s="387"/>
      <c r="B151" s="403"/>
      <c r="C151" s="387"/>
      <c r="D151" s="387"/>
      <c r="E151" s="387"/>
      <c r="F151" s="387"/>
      <c r="G151" s="386"/>
      <c r="H151" s="387"/>
      <c r="I151" s="387"/>
      <c r="J151" s="387"/>
      <c r="K151" s="387"/>
      <c r="L151" s="387"/>
      <c r="M151" s="387"/>
      <c r="N151" s="387"/>
      <c r="O151" s="387"/>
      <c r="P151" s="387"/>
      <c r="Q151" s="387"/>
      <c r="R151" s="387"/>
      <c r="S151" s="387"/>
      <c r="T151" s="387"/>
      <c r="U151" s="387"/>
      <c r="V151" s="387"/>
      <c r="W151" s="387"/>
      <c r="X151" s="387"/>
      <c r="Y151" s="388"/>
      <c r="Z151" s="388"/>
    </row>
    <row r="152" spans="1:26" ht="12.75" customHeight="1" x14ac:dyDescent="0.2">
      <c r="A152" s="387"/>
      <c r="B152" s="403"/>
      <c r="C152" s="387"/>
      <c r="D152" s="387"/>
      <c r="E152" s="387"/>
      <c r="F152" s="387"/>
      <c r="G152" s="386"/>
      <c r="H152" s="387"/>
      <c r="I152" s="387"/>
      <c r="J152" s="387"/>
      <c r="K152" s="387"/>
      <c r="L152" s="387"/>
      <c r="M152" s="387"/>
      <c r="N152" s="387"/>
      <c r="O152" s="387"/>
      <c r="P152" s="387"/>
      <c r="Q152" s="387"/>
      <c r="R152" s="387"/>
      <c r="S152" s="387"/>
      <c r="T152" s="387"/>
      <c r="U152" s="387"/>
      <c r="V152" s="387"/>
      <c r="W152" s="387"/>
      <c r="X152" s="387"/>
      <c r="Y152" s="388"/>
      <c r="Z152" s="388"/>
    </row>
    <row r="153" spans="1:26" ht="12.75" customHeight="1" x14ac:dyDescent="0.2">
      <c r="A153" s="387"/>
      <c r="B153" s="403"/>
      <c r="C153" s="387"/>
      <c r="D153" s="387"/>
      <c r="E153" s="387"/>
      <c r="F153" s="387"/>
      <c r="G153" s="386"/>
      <c r="H153" s="387"/>
      <c r="I153" s="387"/>
      <c r="J153" s="387"/>
      <c r="K153" s="387"/>
      <c r="L153" s="387"/>
      <c r="M153" s="387"/>
      <c r="N153" s="387"/>
      <c r="O153" s="387"/>
      <c r="P153" s="387"/>
      <c r="Q153" s="387"/>
      <c r="R153" s="387"/>
      <c r="S153" s="387"/>
      <c r="T153" s="387"/>
      <c r="U153" s="387"/>
      <c r="V153" s="387"/>
      <c r="W153" s="387"/>
      <c r="X153" s="387"/>
      <c r="Y153" s="388"/>
      <c r="Z153" s="388"/>
    </row>
    <row r="154" spans="1:26" ht="12.75" customHeight="1" x14ac:dyDescent="0.2">
      <c r="A154" s="387"/>
      <c r="B154" s="403"/>
      <c r="C154" s="387"/>
      <c r="D154" s="387"/>
      <c r="E154" s="387"/>
      <c r="F154" s="387"/>
      <c r="G154" s="386"/>
      <c r="H154" s="387"/>
      <c r="I154" s="387"/>
      <c r="J154" s="387"/>
      <c r="K154" s="387"/>
      <c r="L154" s="387"/>
      <c r="M154" s="387"/>
      <c r="N154" s="387"/>
      <c r="O154" s="387"/>
      <c r="P154" s="387"/>
      <c r="Q154" s="387"/>
      <c r="R154" s="387"/>
      <c r="S154" s="387"/>
      <c r="T154" s="387"/>
      <c r="U154" s="387"/>
      <c r="V154" s="387"/>
      <c r="W154" s="387"/>
      <c r="X154" s="387"/>
      <c r="Y154" s="388"/>
      <c r="Z154" s="388"/>
    </row>
    <row r="155" spans="1:26" ht="12.75" customHeight="1" x14ac:dyDescent="0.2">
      <c r="A155" s="387"/>
      <c r="B155" s="403"/>
      <c r="C155" s="387"/>
      <c r="D155" s="387"/>
      <c r="E155" s="387"/>
      <c r="F155" s="387"/>
      <c r="G155" s="386"/>
      <c r="H155" s="387"/>
      <c r="I155" s="387"/>
      <c r="J155" s="387"/>
      <c r="K155" s="387"/>
      <c r="L155" s="387"/>
      <c r="M155" s="387"/>
      <c r="N155" s="387"/>
      <c r="O155" s="387"/>
      <c r="P155" s="387"/>
      <c r="Q155" s="387"/>
      <c r="R155" s="387"/>
      <c r="S155" s="387"/>
      <c r="T155" s="387"/>
      <c r="U155" s="387"/>
      <c r="V155" s="387"/>
      <c r="W155" s="387"/>
      <c r="X155" s="387"/>
      <c r="Y155" s="388"/>
      <c r="Z155" s="388"/>
    </row>
    <row r="156" spans="1:26" ht="12.75" customHeight="1" x14ac:dyDescent="0.2">
      <c r="A156" s="387"/>
      <c r="B156" s="403"/>
      <c r="C156" s="387"/>
      <c r="D156" s="387"/>
      <c r="E156" s="387"/>
      <c r="F156" s="387"/>
      <c r="G156" s="386"/>
      <c r="H156" s="387"/>
      <c r="I156" s="387"/>
      <c r="J156" s="387"/>
      <c r="K156" s="387"/>
      <c r="L156" s="387"/>
      <c r="M156" s="387"/>
      <c r="N156" s="387"/>
      <c r="O156" s="387"/>
      <c r="P156" s="387"/>
      <c r="Q156" s="387"/>
      <c r="R156" s="387"/>
      <c r="S156" s="387"/>
      <c r="T156" s="387"/>
      <c r="U156" s="387"/>
      <c r="V156" s="387"/>
      <c r="W156" s="387"/>
      <c r="X156" s="387"/>
      <c r="Y156" s="388"/>
      <c r="Z156" s="388"/>
    </row>
    <row r="157" spans="1:26" ht="12.75" customHeight="1" x14ac:dyDescent="0.2">
      <c r="A157" s="387"/>
      <c r="B157" s="403"/>
      <c r="C157" s="387"/>
      <c r="D157" s="387"/>
      <c r="E157" s="387"/>
      <c r="F157" s="387"/>
      <c r="G157" s="386"/>
      <c r="H157" s="387"/>
      <c r="I157" s="387"/>
      <c r="J157" s="387"/>
      <c r="K157" s="387"/>
      <c r="L157" s="387"/>
      <c r="M157" s="387"/>
      <c r="N157" s="387"/>
      <c r="O157" s="387"/>
      <c r="P157" s="387"/>
      <c r="Q157" s="387"/>
      <c r="R157" s="387"/>
      <c r="S157" s="387"/>
      <c r="T157" s="387"/>
      <c r="U157" s="387"/>
      <c r="V157" s="387"/>
      <c r="W157" s="387"/>
      <c r="X157" s="387"/>
      <c r="Y157" s="388"/>
      <c r="Z157" s="388"/>
    </row>
    <row r="158" spans="1:26" ht="12.75" customHeight="1" x14ac:dyDescent="0.2">
      <c r="A158" s="387"/>
      <c r="B158" s="403"/>
      <c r="C158" s="387"/>
      <c r="D158" s="387"/>
      <c r="E158" s="387"/>
      <c r="F158" s="387"/>
      <c r="G158" s="386"/>
      <c r="H158" s="387"/>
      <c r="I158" s="387"/>
      <c r="J158" s="387"/>
      <c r="K158" s="387"/>
      <c r="L158" s="387"/>
      <c r="M158" s="387"/>
      <c r="N158" s="387"/>
      <c r="O158" s="387"/>
      <c r="P158" s="387"/>
      <c r="Q158" s="387"/>
      <c r="R158" s="387"/>
      <c r="S158" s="387"/>
      <c r="T158" s="387"/>
      <c r="U158" s="387"/>
      <c r="V158" s="387"/>
      <c r="W158" s="387"/>
      <c r="X158" s="387"/>
      <c r="Y158" s="388"/>
      <c r="Z158" s="388"/>
    </row>
    <row r="159" spans="1:26" ht="12.75" customHeight="1" x14ac:dyDescent="0.2">
      <c r="A159" s="387"/>
      <c r="B159" s="403"/>
      <c r="C159" s="387"/>
      <c r="D159" s="387"/>
      <c r="E159" s="387"/>
      <c r="F159" s="387"/>
      <c r="G159" s="386"/>
      <c r="H159" s="387"/>
      <c r="I159" s="387"/>
      <c r="J159" s="387"/>
      <c r="K159" s="387"/>
      <c r="L159" s="387"/>
      <c r="M159" s="387"/>
      <c r="N159" s="387"/>
      <c r="O159" s="387"/>
      <c r="P159" s="387"/>
      <c r="Q159" s="387"/>
      <c r="R159" s="387"/>
      <c r="S159" s="387"/>
      <c r="T159" s="387"/>
      <c r="U159" s="387"/>
      <c r="V159" s="387"/>
      <c r="W159" s="387"/>
      <c r="X159" s="387"/>
      <c r="Y159" s="388"/>
      <c r="Z159" s="388"/>
    </row>
    <row r="160" spans="1:26" ht="12.75" customHeight="1" x14ac:dyDescent="0.2">
      <c r="A160" s="387"/>
      <c r="B160" s="403"/>
      <c r="C160" s="387"/>
      <c r="D160" s="387"/>
      <c r="E160" s="387"/>
      <c r="F160" s="387"/>
      <c r="G160" s="386"/>
      <c r="H160" s="387"/>
      <c r="I160" s="387"/>
      <c r="J160" s="387"/>
      <c r="K160" s="387"/>
      <c r="L160" s="387"/>
      <c r="M160" s="387"/>
      <c r="N160" s="387"/>
      <c r="O160" s="387"/>
      <c r="P160" s="387"/>
      <c r="Q160" s="387"/>
      <c r="R160" s="387"/>
      <c r="S160" s="387"/>
      <c r="T160" s="387"/>
      <c r="U160" s="387"/>
      <c r="V160" s="387"/>
      <c r="W160" s="387"/>
      <c r="X160" s="387"/>
      <c r="Y160" s="388"/>
      <c r="Z160" s="388"/>
    </row>
    <row r="161" spans="1:26" ht="12.75" customHeight="1" x14ac:dyDescent="0.2">
      <c r="A161" s="387"/>
      <c r="B161" s="403"/>
      <c r="C161" s="387"/>
      <c r="D161" s="387"/>
      <c r="E161" s="387"/>
      <c r="F161" s="387"/>
      <c r="G161" s="386"/>
      <c r="H161" s="387"/>
      <c r="I161" s="387"/>
      <c r="J161" s="387"/>
      <c r="K161" s="387"/>
      <c r="L161" s="387"/>
      <c r="M161" s="387"/>
      <c r="N161" s="387"/>
      <c r="O161" s="387"/>
      <c r="P161" s="387"/>
      <c r="Q161" s="387"/>
      <c r="R161" s="387"/>
      <c r="S161" s="387"/>
      <c r="T161" s="387"/>
      <c r="U161" s="387"/>
      <c r="V161" s="387"/>
      <c r="W161" s="387"/>
      <c r="X161" s="387"/>
      <c r="Y161" s="388"/>
      <c r="Z161" s="388"/>
    </row>
    <row r="162" spans="1:26" ht="12.75" customHeight="1" x14ac:dyDescent="0.2">
      <c r="A162" s="387"/>
      <c r="B162" s="403"/>
      <c r="C162" s="387"/>
      <c r="D162" s="387"/>
      <c r="E162" s="387"/>
      <c r="F162" s="387"/>
      <c r="G162" s="386"/>
      <c r="H162" s="387"/>
      <c r="I162" s="387"/>
      <c r="J162" s="387"/>
      <c r="K162" s="387"/>
      <c r="L162" s="387"/>
      <c r="M162" s="387"/>
      <c r="N162" s="387"/>
      <c r="O162" s="387"/>
      <c r="P162" s="387"/>
      <c r="Q162" s="387"/>
      <c r="R162" s="387"/>
      <c r="S162" s="387"/>
      <c r="T162" s="387"/>
      <c r="U162" s="387"/>
      <c r="V162" s="387"/>
      <c r="W162" s="387"/>
      <c r="X162" s="387"/>
      <c r="Y162" s="388"/>
      <c r="Z162" s="388"/>
    </row>
    <row r="163" spans="1:26" ht="12.75" customHeight="1" x14ac:dyDescent="0.2">
      <c r="A163" s="387"/>
      <c r="B163" s="403"/>
      <c r="C163" s="387"/>
      <c r="D163" s="387"/>
      <c r="E163" s="387"/>
      <c r="F163" s="387"/>
      <c r="G163" s="386"/>
      <c r="H163" s="387"/>
      <c r="I163" s="387"/>
      <c r="J163" s="387"/>
      <c r="K163" s="387"/>
      <c r="L163" s="387"/>
      <c r="M163" s="387"/>
      <c r="N163" s="387"/>
      <c r="O163" s="387"/>
      <c r="P163" s="387"/>
      <c r="Q163" s="387"/>
      <c r="R163" s="387"/>
      <c r="S163" s="387"/>
      <c r="T163" s="387"/>
      <c r="U163" s="387"/>
      <c r="V163" s="387"/>
      <c r="W163" s="387"/>
      <c r="X163" s="387"/>
      <c r="Y163" s="388"/>
      <c r="Z163" s="388"/>
    </row>
    <row r="164" spans="1:26" ht="12.75" customHeight="1" x14ac:dyDescent="0.2">
      <c r="A164" s="387"/>
      <c r="B164" s="403"/>
      <c r="C164" s="387"/>
      <c r="D164" s="387"/>
      <c r="E164" s="387"/>
      <c r="F164" s="387"/>
      <c r="G164" s="386"/>
      <c r="H164" s="387"/>
      <c r="I164" s="387"/>
      <c r="J164" s="387"/>
      <c r="K164" s="387"/>
      <c r="L164" s="387"/>
      <c r="M164" s="387"/>
      <c r="N164" s="387"/>
      <c r="O164" s="387"/>
      <c r="P164" s="387"/>
      <c r="Q164" s="387"/>
      <c r="R164" s="387"/>
      <c r="S164" s="387"/>
      <c r="T164" s="387"/>
      <c r="U164" s="387"/>
      <c r="V164" s="387"/>
      <c r="W164" s="387"/>
      <c r="X164" s="387"/>
      <c r="Y164" s="388"/>
      <c r="Z164" s="388"/>
    </row>
    <row r="165" spans="1:26" ht="12.75" customHeight="1" x14ac:dyDescent="0.2">
      <c r="A165" s="387"/>
      <c r="B165" s="403"/>
      <c r="C165" s="387"/>
      <c r="D165" s="387"/>
      <c r="E165" s="387"/>
      <c r="F165" s="387"/>
      <c r="G165" s="386"/>
      <c r="H165" s="387"/>
      <c r="I165" s="387"/>
      <c r="J165" s="387"/>
      <c r="K165" s="387"/>
      <c r="L165" s="387"/>
      <c r="M165" s="387"/>
      <c r="N165" s="387"/>
      <c r="O165" s="387"/>
      <c r="P165" s="387"/>
      <c r="Q165" s="387"/>
      <c r="R165" s="387"/>
      <c r="S165" s="387"/>
      <c r="T165" s="387"/>
      <c r="U165" s="387"/>
      <c r="V165" s="387"/>
      <c r="W165" s="387"/>
      <c r="X165" s="387"/>
      <c r="Y165" s="388"/>
      <c r="Z165" s="388"/>
    </row>
    <row r="166" spans="1:26" ht="12.75" customHeight="1" x14ac:dyDescent="0.2">
      <c r="A166" s="387"/>
      <c r="B166" s="403"/>
      <c r="C166" s="387"/>
      <c r="D166" s="387"/>
      <c r="E166" s="387"/>
      <c r="F166" s="387"/>
      <c r="G166" s="386"/>
      <c r="H166" s="387"/>
      <c r="I166" s="387"/>
      <c r="J166" s="387"/>
      <c r="K166" s="387"/>
      <c r="L166" s="387"/>
      <c r="M166" s="387"/>
      <c r="N166" s="387"/>
      <c r="O166" s="387"/>
      <c r="P166" s="387"/>
      <c r="Q166" s="387"/>
      <c r="R166" s="387"/>
      <c r="S166" s="387"/>
      <c r="T166" s="387"/>
      <c r="U166" s="387"/>
      <c r="V166" s="387"/>
      <c r="W166" s="387"/>
      <c r="X166" s="387"/>
      <c r="Y166" s="388"/>
      <c r="Z166" s="388"/>
    </row>
    <row r="167" spans="1:26" ht="12.75" customHeight="1" x14ac:dyDescent="0.2">
      <c r="A167" s="387"/>
      <c r="B167" s="403"/>
      <c r="C167" s="387"/>
      <c r="D167" s="387"/>
      <c r="E167" s="387"/>
      <c r="F167" s="387"/>
      <c r="G167" s="386"/>
      <c r="H167" s="387"/>
      <c r="I167" s="387"/>
      <c r="J167" s="387"/>
      <c r="K167" s="387"/>
      <c r="L167" s="387"/>
      <c r="M167" s="387"/>
      <c r="N167" s="387"/>
      <c r="O167" s="387"/>
      <c r="P167" s="387"/>
      <c r="Q167" s="387"/>
      <c r="R167" s="387"/>
      <c r="S167" s="387"/>
      <c r="T167" s="387"/>
      <c r="U167" s="387"/>
      <c r="V167" s="387"/>
      <c r="W167" s="387"/>
      <c r="X167" s="387"/>
      <c r="Y167" s="388"/>
      <c r="Z167" s="388"/>
    </row>
    <row r="168" spans="1:26" ht="12.75" customHeight="1" x14ac:dyDescent="0.2">
      <c r="A168" s="387"/>
      <c r="B168" s="403"/>
      <c r="C168" s="387"/>
      <c r="D168" s="387"/>
      <c r="E168" s="387"/>
      <c r="F168" s="387"/>
      <c r="G168" s="386"/>
      <c r="H168" s="387"/>
      <c r="I168" s="387"/>
      <c r="J168" s="387"/>
      <c r="K168" s="387"/>
      <c r="L168" s="387"/>
      <c r="M168" s="387"/>
      <c r="N168" s="387"/>
      <c r="O168" s="387"/>
      <c r="P168" s="387"/>
      <c r="Q168" s="387"/>
      <c r="R168" s="387"/>
      <c r="S168" s="387"/>
      <c r="T168" s="387"/>
      <c r="U168" s="387"/>
      <c r="V168" s="387"/>
      <c r="W168" s="387"/>
      <c r="X168" s="387"/>
      <c r="Y168" s="388"/>
      <c r="Z168" s="388"/>
    </row>
    <row r="169" spans="1:26" ht="12.75" customHeight="1" x14ac:dyDescent="0.2">
      <c r="A169" s="387"/>
      <c r="B169" s="403"/>
      <c r="C169" s="387"/>
      <c r="D169" s="387"/>
      <c r="E169" s="387"/>
      <c r="F169" s="387"/>
      <c r="G169" s="386"/>
      <c r="H169" s="387"/>
      <c r="I169" s="387"/>
      <c r="J169" s="387"/>
      <c r="K169" s="387"/>
      <c r="L169" s="387"/>
      <c r="M169" s="387"/>
      <c r="N169" s="387"/>
      <c r="O169" s="387"/>
      <c r="P169" s="387"/>
      <c r="Q169" s="387"/>
      <c r="R169" s="387"/>
      <c r="S169" s="387"/>
      <c r="T169" s="387"/>
      <c r="U169" s="387"/>
      <c r="V169" s="387"/>
      <c r="W169" s="387"/>
      <c r="X169" s="387"/>
      <c r="Y169" s="388"/>
      <c r="Z169" s="388"/>
    </row>
    <row r="170" spans="1:26" ht="12.75" customHeight="1" x14ac:dyDescent="0.2">
      <c r="A170" s="387"/>
      <c r="B170" s="403"/>
      <c r="C170" s="387"/>
      <c r="D170" s="387"/>
      <c r="E170" s="387"/>
      <c r="F170" s="387"/>
      <c r="G170" s="386"/>
      <c r="H170" s="387"/>
      <c r="I170" s="387"/>
      <c r="J170" s="387"/>
      <c r="K170" s="387"/>
      <c r="L170" s="387"/>
      <c r="M170" s="387"/>
      <c r="N170" s="387"/>
      <c r="O170" s="387"/>
      <c r="P170" s="387"/>
      <c r="Q170" s="387"/>
      <c r="R170" s="387"/>
      <c r="S170" s="387"/>
      <c r="T170" s="387"/>
      <c r="U170" s="387"/>
      <c r="V170" s="387"/>
      <c r="W170" s="387"/>
      <c r="X170" s="387"/>
      <c r="Y170" s="388"/>
      <c r="Z170" s="388"/>
    </row>
    <row r="171" spans="1:26" ht="12.75" customHeight="1" x14ac:dyDescent="0.2">
      <c r="A171" s="387"/>
      <c r="B171" s="403"/>
      <c r="C171" s="387"/>
      <c r="D171" s="387"/>
      <c r="E171" s="387"/>
      <c r="F171" s="387"/>
      <c r="G171" s="386"/>
      <c r="H171" s="387"/>
      <c r="I171" s="387"/>
      <c r="J171" s="387"/>
      <c r="K171" s="387"/>
      <c r="L171" s="387"/>
      <c r="M171" s="387"/>
      <c r="N171" s="387"/>
      <c r="O171" s="387"/>
      <c r="P171" s="387"/>
      <c r="Q171" s="387"/>
      <c r="R171" s="387"/>
      <c r="S171" s="387"/>
      <c r="T171" s="387"/>
      <c r="U171" s="387"/>
      <c r="V171" s="387"/>
      <c r="W171" s="387"/>
      <c r="X171" s="387"/>
      <c r="Y171" s="388"/>
      <c r="Z171" s="388"/>
    </row>
    <row r="172" spans="1:26" ht="12.75" customHeight="1" x14ac:dyDescent="0.2">
      <c r="A172" s="387"/>
      <c r="B172" s="403"/>
      <c r="C172" s="387"/>
      <c r="D172" s="387"/>
      <c r="E172" s="387"/>
      <c r="F172" s="387"/>
      <c r="G172" s="386"/>
      <c r="H172" s="387"/>
      <c r="I172" s="387"/>
      <c r="J172" s="387"/>
      <c r="K172" s="387"/>
      <c r="L172" s="387"/>
      <c r="M172" s="387"/>
      <c r="N172" s="387"/>
      <c r="O172" s="387"/>
      <c r="P172" s="387"/>
      <c r="Q172" s="387"/>
      <c r="R172" s="387"/>
      <c r="S172" s="387"/>
      <c r="T172" s="387"/>
      <c r="U172" s="387"/>
      <c r="V172" s="387"/>
      <c r="W172" s="387"/>
      <c r="X172" s="387"/>
      <c r="Y172" s="388"/>
      <c r="Z172" s="388"/>
    </row>
    <row r="173" spans="1:26" ht="12.75" customHeight="1" x14ac:dyDescent="0.2">
      <c r="A173" s="387"/>
      <c r="B173" s="403"/>
      <c r="C173" s="387"/>
      <c r="D173" s="387"/>
      <c r="E173" s="387"/>
      <c r="F173" s="387"/>
      <c r="G173" s="386"/>
      <c r="H173" s="387"/>
      <c r="I173" s="387"/>
      <c r="J173" s="387"/>
      <c r="K173" s="387"/>
      <c r="L173" s="387"/>
      <c r="M173" s="387"/>
      <c r="N173" s="387"/>
      <c r="O173" s="387"/>
      <c r="P173" s="387"/>
      <c r="Q173" s="387"/>
      <c r="R173" s="387"/>
      <c r="S173" s="387"/>
      <c r="T173" s="387"/>
      <c r="U173" s="387"/>
      <c r="V173" s="387"/>
      <c r="W173" s="387"/>
      <c r="X173" s="387"/>
      <c r="Y173" s="388"/>
      <c r="Z173" s="388"/>
    </row>
    <row r="174" spans="1:26" ht="12.75" customHeight="1" x14ac:dyDescent="0.2">
      <c r="A174" s="387"/>
      <c r="B174" s="403"/>
      <c r="C174" s="387"/>
      <c r="D174" s="387"/>
      <c r="E174" s="387"/>
      <c r="F174" s="387"/>
      <c r="G174" s="386"/>
      <c r="H174" s="387"/>
      <c r="I174" s="387"/>
      <c r="J174" s="387"/>
      <c r="K174" s="387"/>
      <c r="L174" s="387"/>
      <c r="M174" s="387"/>
      <c r="N174" s="387"/>
      <c r="O174" s="387"/>
      <c r="P174" s="387"/>
      <c r="Q174" s="387"/>
      <c r="R174" s="387"/>
      <c r="S174" s="387"/>
      <c r="T174" s="387"/>
      <c r="U174" s="387"/>
      <c r="V174" s="387"/>
      <c r="W174" s="387"/>
      <c r="X174" s="387"/>
      <c r="Y174" s="388"/>
      <c r="Z174" s="388"/>
    </row>
    <row r="175" spans="1:26" ht="12.75" customHeight="1" x14ac:dyDescent="0.2">
      <c r="A175" s="387"/>
      <c r="B175" s="403"/>
      <c r="C175" s="387"/>
      <c r="D175" s="387"/>
      <c r="E175" s="387"/>
      <c r="F175" s="387"/>
      <c r="G175" s="386"/>
      <c r="H175" s="387"/>
      <c r="I175" s="387"/>
      <c r="J175" s="387"/>
      <c r="K175" s="387"/>
      <c r="L175" s="387"/>
      <c r="M175" s="387"/>
      <c r="N175" s="387"/>
      <c r="O175" s="387"/>
      <c r="P175" s="387"/>
      <c r="Q175" s="387"/>
      <c r="R175" s="387"/>
      <c r="S175" s="387"/>
      <c r="T175" s="387"/>
      <c r="U175" s="387"/>
      <c r="V175" s="387"/>
      <c r="W175" s="387"/>
      <c r="X175" s="387"/>
      <c r="Y175" s="388"/>
      <c r="Z175" s="388"/>
    </row>
    <row r="176" spans="1:26" ht="12.75" customHeight="1" x14ac:dyDescent="0.2">
      <c r="A176" s="387"/>
      <c r="B176" s="403"/>
      <c r="C176" s="387"/>
      <c r="D176" s="387"/>
      <c r="E176" s="387"/>
      <c r="F176" s="387"/>
      <c r="G176" s="386"/>
      <c r="H176" s="387"/>
      <c r="I176" s="387"/>
      <c r="J176" s="387"/>
      <c r="K176" s="387"/>
      <c r="L176" s="387"/>
      <c r="M176" s="387"/>
      <c r="N176" s="387"/>
      <c r="O176" s="387"/>
      <c r="P176" s="387"/>
      <c r="Q176" s="387"/>
      <c r="R176" s="387"/>
      <c r="S176" s="387"/>
      <c r="T176" s="387"/>
      <c r="U176" s="387"/>
      <c r="V176" s="387"/>
      <c r="W176" s="387"/>
      <c r="X176" s="387"/>
      <c r="Y176" s="388"/>
      <c r="Z176" s="388"/>
    </row>
    <row r="177" spans="1:26" ht="12.75" customHeight="1" x14ac:dyDescent="0.2">
      <c r="A177" s="387"/>
      <c r="B177" s="403"/>
      <c r="C177" s="387"/>
      <c r="D177" s="387"/>
      <c r="E177" s="387"/>
      <c r="F177" s="387"/>
      <c r="G177" s="386"/>
      <c r="H177" s="387"/>
      <c r="I177" s="387"/>
      <c r="J177" s="387"/>
      <c r="K177" s="387"/>
      <c r="L177" s="387"/>
      <c r="M177" s="387"/>
      <c r="N177" s="387"/>
      <c r="O177" s="387"/>
      <c r="P177" s="387"/>
      <c r="Q177" s="387"/>
      <c r="R177" s="387"/>
      <c r="S177" s="387"/>
      <c r="T177" s="387"/>
      <c r="U177" s="387"/>
      <c r="V177" s="387"/>
      <c r="W177" s="387"/>
      <c r="X177" s="387"/>
      <c r="Y177" s="388"/>
      <c r="Z177" s="388"/>
    </row>
    <row r="178" spans="1:26" ht="12.75" customHeight="1" x14ac:dyDescent="0.2">
      <c r="A178" s="387"/>
      <c r="B178" s="403"/>
      <c r="C178" s="387"/>
      <c r="D178" s="387"/>
      <c r="E178" s="387"/>
      <c r="F178" s="387"/>
      <c r="G178" s="386"/>
      <c r="H178" s="387"/>
      <c r="I178" s="387"/>
      <c r="J178" s="387"/>
      <c r="K178" s="387"/>
      <c r="L178" s="387"/>
      <c r="M178" s="387"/>
      <c r="N178" s="387"/>
      <c r="O178" s="387"/>
      <c r="P178" s="387"/>
      <c r="Q178" s="387"/>
      <c r="R178" s="387"/>
      <c r="S178" s="387"/>
      <c r="T178" s="387"/>
      <c r="U178" s="387"/>
      <c r="V178" s="387"/>
      <c r="W178" s="387"/>
      <c r="X178" s="387"/>
      <c r="Y178" s="388"/>
      <c r="Z178" s="388"/>
    </row>
    <row r="179" spans="1:26" ht="12.75" customHeight="1" x14ac:dyDescent="0.2">
      <c r="A179" s="387"/>
      <c r="B179" s="403"/>
      <c r="C179" s="387"/>
      <c r="D179" s="387"/>
      <c r="E179" s="387"/>
      <c r="F179" s="387"/>
      <c r="G179" s="386"/>
      <c r="H179" s="387"/>
      <c r="I179" s="387"/>
      <c r="J179" s="387"/>
      <c r="K179" s="387"/>
      <c r="L179" s="387"/>
      <c r="M179" s="387"/>
      <c r="N179" s="387"/>
      <c r="O179" s="387"/>
      <c r="P179" s="387"/>
      <c r="Q179" s="387"/>
      <c r="R179" s="387"/>
      <c r="S179" s="387"/>
      <c r="T179" s="387"/>
      <c r="U179" s="387"/>
      <c r="V179" s="387"/>
      <c r="W179" s="387"/>
      <c r="X179" s="387"/>
      <c r="Y179" s="388"/>
      <c r="Z179" s="388"/>
    </row>
    <row r="180" spans="1:26" ht="12.75" customHeight="1" x14ac:dyDescent="0.2">
      <c r="A180" s="387"/>
      <c r="B180" s="403"/>
      <c r="C180" s="387"/>
      <c r="D180" s="387"/>
      <c r="E180" s="387"/>
      <c r="F180" s="387"/>
      <c r="G180" s="386"/>
      <c r="H180" s="387"/>
      <c r="I180" s="387"/>
      <c r="J180" s="387"/>
      <c r="K180" s="387"/>
      <c r="L180" s="387"/>
      <c r="M180" s="387"/>
      <c r="N180" s="387"/>
      <c r="O180" s="387"/>
      <c r="P180" s="387"/>
      <c r="Q180" s="387"/>
      <c r="R180" s="387"/>
      <c r="S180" s="387"/>
      <c r="T180" s="387"/>
      <c r="U180" s="387"/>
      <c r="V180" s="387"/>
      <c r="W180" s="387"/>
      <c r="X180" s="387"/>
      <c r="Y180" s="388"/>
      <c r="Z180" s="388"/>
    </row>
    <row r="181" spans="1:26" ht="12.75" customHeight="1" x14ac:dyDescent="0.2">
      <c r="A181" s="387"/>
      <c r="B181" s="403"/>
      <c r="C181" s="387"/>
      <c r="D181" s="387"/>
      <c r="E181" s="387"/>
      <c r="F181" s="387"/>
      <c r="G181" s="386"/>
      <c r="H181" s="387"/>
      <c r="I181" s="387"/>
      <c r="J181" s="387"/>
      <c r="K181" s="387"/>
      <c r="L181" s="387"/>
      <c r="M181" s="387"/>
      <c r="N181" s="387"/>
      <c r="O181" s="387"/>
      <c r="P181" s="387"/>
      <c r="Q181" s="387"/>
      <c r="R181" s="387"/>
      <c r="S181" s="387"/>
      <c r="T181" s="387"/>
      <c r="U181" s="387"/>
      <c r="V181" s="387"/>
      <c r="W181" s="387"/>
      <c r="X181" s="387"/>
      <c r="Y181" s="388"/>
      <c r="Z181" s="388"/>
    </row>
    <row r="182" spans="1:26" ht="12.75" customHeight="1" x14ac:dyDescent="0.2">
      <c r="A182" s="387"/>
      <c r="B182" s="403"/>
      <c r="C182" s="387"/>
      <c r="D182" s="387"/>
      <c r="E182" s="387"/>
      <c r="F182" s="387"/>
      <c r="G182" s="386"/>
      <c r="H182" s="387"/>
      <c r="I182" s="387"/>
      <c r="J182" s="387"/>
      <c r="K182" s="387"/>
      <c r="L182" s="387"/>
      <c r="M182" s="387"/>
      <c r="N182" s="387"/>
      <c r="O182" s="387"/>
      <c r="P182" s="387"/>
      <c r="Q182" s="387"/>
      <c r="R182" s="387"/>
      <c r="S182" s="387"/>
      <c r="T182" s="387"/>
      <c r="U182" s="387"/>
      <c r="V182" s="387"/>
      <c r="W182" s="387"/>
      <c r="X182" s="387"/>
      <c r="Y182" s="388"/>
      <c r="Z182" s="388"/>
    </row>
    <row r="183" spans="1:26" ht="12.75" customHeight="1" x14ac:dyDescent="0.2">
      <c r="A183" s="387"/>
      <c r="B183" s="403"/>
      <c r="C183" s="387"/>
      <c r="D183" s="387"/>
      <c r="E183" s="387"/>
      <c r="F183" s="387"/>
      <c r="G183" s="386"/>
      <c r="H183" s="387"/>
      <c r="I183" s="387"/>
      <c r="J183" s="387"/>
      <c r="K183" s="387"/>
      <c r="L183" s="387"/>
      <c r="M183" s="387"/>
      <c r="N183" s="387"/>
      <c r="O183" s="387"/>
      <c r="P183" s="387"/>
      <c r="Q183" s="387"/>
      <c r="R183" s="387"/>
      <c r="S183" s="387"/>
      <c r="T183" s="387"/>
      <c r="U183" s="387"/>
      <c r="V183" s="387"/>
      <c r="W183" s="387"/>
      <c r="X183" s="387"/>
      <c r="Y183" s="388"/>
      <c r="Z183" s="388"/>
    </row>
    <row r="184" spans="1:26" ht="12.75" customHeight="1" x14ac:dyDescent="0.2">
      <c r="A184" s="387"/>
      <c r="B184" s="403"/>
      <c r="C184" s="387"/>
      <c r="D184" s="387"/>
      <c r="E184" s="387"/>
      <c r="F184" s="387"/>
      <c r="G184" s="386"/>
      <c r="H184" s="387"/>
      <c r="I184" s="387"/>
      <c r="J184" s="387"/>
      <c r="K184" s="387"/>
      <c r="L184" s="387"/>
      <c r="M184" s="387"/>
      <c r="N184" s="387"/>
      <c r="O184" s="387"/>
      <c r="P184" s="387"/>
      <c r="Q184" s="387"/>
      <c r="R184" s="387"/>
      <c r="S184" s="387"/>
      <c r="T184" s="387"/>
      <c r="U184" s="387"/>
      <c r="V184" s="387"/>
      <c r="W184" s="387"/>
      <c r="X184" s="387"/>
      <c r="Y184" s="388"/>
      <c r="Z184" s="388"/>
    </row>
    <row r="185" spans="1:26" ht="12.75" customHeight="1" x14ac:dyDescent="0.2">
      <c r="A185" s="387"/>
      <c r="B185" s="403"/>
      <c r="C185" s="387"/>
      <c r="D185" s="387"/>
      <c r="E185" s="387"/>
      <c r="F185" s="387"/>
      <c r="G185" s="386"/>
      <c r="H185" s="387"/>
      <c r="I185" s="387"/>
      <c r="J185" s="387"/>
      <c r="K185" s="387"/>
      <c r="L185" s="387"/>
      <c r="M185" s="387"/>
      <c r="N185" s="387"/>
      <c r="O185" s="387"/>
      <c r="P185" s="387"/>
      <c r="Q185" s="387"/>
      <c r="R185" s="387"/>
      <c r="S185" s="387"/>
      <c r="T185" s="387"/>
      <c r="U185" s="387"/>
      <c r="V185" s="387"/>
      <c r="W185" s="387"/>
      <c r="X185" s="387"/>
      <c r="Y185" s="388"/>
      <c r="Z185" s="388"/>
    </row>
    <row r="186" spans="1:26" ht="12.75" customHeight="1" x14ac:dyDescent="0.2">
      <c r="A186" s="387"/>
      <c r="B186" s="403"/>
      <c r="C186" s="387"/>
      <c r="D186" s="387"/>
      <c r="E186" s="387"/>
      <c r="F186" s="387"/>
      <c r="G186" s="386"/>
      <c r="H186" s="387"/>
      <c r="I186" s="387"/>
      <c r="J186" s="387"/>
      <c r="K186" s="387"/>
      <c r="L186" s="387"/>
      <c r="M186" s="387"/>
      <c r="N186" s="387"/>
      <c r="O186" s="387"/>
      <c r="P186" s="387"/>
      <c r="Q186" s="387"/>
      <c r="R186" s="387"/>
      <c r="S186" s="387"/>
      <c r="T186" s="387"/>
      <c r="U186" s="387"/>
      <c r="V186" s="387"/>
      <c r="W186" s="387"/>
      <c r="X186" s="387"/>
      <c r="Y186" s="388"/>
      <c r="Z186" s="388"/>
    </row>
    <row r="187" spans="1:26" ht="12.75" customHeight="1" x14ac:dyDescent="0.2">
      <c r="A187" s="387"/>
      <c r="B187" s="403"/>
      <c r="C187" s="387"/>
      <c r="D187" s="387"/>
      <c r="E187" s="387"/>
      <c r="F187" s="387"/>
      <c r="G187" s="386"/>
      <c r="H187" s="387"/>
      <c r="I187" s="387"/>
      <c r="J187" s="387"/>
      <c r="K187" s="387"/>
      <c r="L187" s="387"/>
      <c r="M187" s="387"/>
      <c r="N187" s="387"/>
      <c r="O187" s="387"/>
      <c r="P187" s="387"/>
      <c r="Q187" s="387"/>
      <c r="R187" s="387"/>
      <c r="S187" s="387"/>
      <c r="T187" s="387"/>
      <c r="U187" s="387"/>
      <c r="V187" s="387"/>
      <c r="W187" s="387"/>
      <c r="X187" s="387"/>
      <c r="Y187" s="388"/>
      <c r="Z187" s="388"/>
    </row>
    <row r="188" spans="1:26" ht="12.75" customHeight="1" x14ac:dyDescent="0.2">
      <c r="A188" s="387"/>
      <c r="B188" s="403"/>
      <c r="C188" s="387"/>
      <c r="D188" s="387"/>
      <c r="E188" s="387"/>
      <c r="F188" s="387"/>
      <c r="G188" s="386"/>
      <c r="H188" s="387"/>
      <c r="I188" s="387"/>
      <c r="J188" s="387"/>
      <c r="K188" s="387"/>
      <c r="L188" s="387"/>
      <c r="M188" s="387"/>
      <c r="N188" s="387"/>
      <c r="O188" s="387"/>
      <c r="P188" s="387"/>
      <c r="Q188" s="387"/>
      <c r="R188" s="387"/>
      <c r="S188" s="387"/>
      <c r="T188" s="387"/>
      <c r="U188" s="387"/>
      <c r="V188" s="387"/>
      <c r="W188" s="387"/>
      <c r="X188" s="387"/>
      <c r="Y188" s="388"/>
      <c r="Z188" s="388"/>
    </row>
    <row r="189" spans="1:26" ht="12.75" customHeight="1" x14ac:dyDescent="0.2">
      <c r="A189" s="387"/>
      <c r="B189" s="403"/>
      <c r="C189" s="387"/>
      <c r="D189" s="387"/>
      <c r="E189" s="387"/>
      <c r="F189" s="387"/>
      <c r="G189" s="386"/>
      <c r="H189" s="387"/>
      <c r="I189" s="387"/>
      <c r="J189" s="387"/>
      <c r="K189" s="387"/>
      <c r="L189" s="387"/>
      <c r="M189" s="387"/>
      <c r="N189" s="387"/>
      <c r="O189" s="387"/>
      <c r="P189" s="387"/>
      <c r="Q189" s="387"/>
      <c r="R189" s="387"/>
      <c r="S189" s="387"/>
      <c r="T189" s="387"/>
      <c r="U189" s="387"/>
      <c r="V189" s="387"/>
      <c r="W189" s="387"/>
      <c r="X189" s="387"/>
      <c r="Y189" s="388"/>
      <c r="Z189" s="388"/>
    </row>
    <row r="190" spans="1:26" ht="12.75" customHeight="1" x14ac:dyDescent="0.2">
      <c r="A190" s="387"/>
      <c r="B190" s="403"/>
      <c r="C190" s="387"/>
      <c r="D190" s="387"/>
      <c r="E190" s="387"/>
      <c r="F190" s="387"/>
      <c r="G190" s="386"/>
      <c r="H190" s="387"/>
      <c r="I190" s="387"/>
      <c r="J190" s="387"/>
      <c r="K190" s="387"/>
      <c r="L190" s="387"/>
      <c r="M190" s="387"/>
      <c r="N190" s="387"/>
      <c r="O190" s="387"/>
      <c r="P190" s="387"/>
      <c r="Q190" s="387"/>
      <c r="R190" s="387"/>
      <c r="S190" s="387"/>
      <c r="T190" s="387"/>
      <c r="U190" s="387"/>
      <c r="V190" s="387"/>
      <c r="W190" s="387"/>
      <c r="X190" s="387"/>
      <c r="Y190" s="388"/>
      <c r="Z190" s="388"/>
    </row>
    <row r="191" spans="1:26" ht="12.75" customHeight="1" x14ac:dyDescent="0.2">
      <c r="A191" s="387"/>
      <c r="B191" s="403"/>
      <c r="C191" s="387"/>
      <c r="D191" s="387"/>
      <c r="E191" s="387"/>
      <c r="F191" s="387"/>
      <c r="G191" s="386"/>
      <c r="H191" s="387"/>
      <c r="I191" s="387"/>
      <c r="J191" s="387"/>
      <c r="K191" s="387"/>
      <c r="L191" s="387"/>
      <c r="M191" s="387"/>
      <c r="N191" s="387"/>
      <c r="O191" s="387"/>
      <c r="P191" s="387"/>
      <c r="Q191" s="387"/>
      <c r="R191" s="387"/>
      <c r="S191" s="387"/>
      <c r="T191" s="387"/>
      <c r="U191" s="387"/>
      <c r="V191" s="387"/>
      <c r="W191" s="387"/>
      <c r="X191" s="387"/>
      <c r="Y191" s="388"/>
      <c r="Z191" s="388"/>
    </row>
    <row r="192" spans="1:26" ht="12.75" customHeight="1" x14ac:dyDescent="0.2">
      <c r="A192" s="387"/>
      <c r="B192" s="403"/>
      <c r="C192" s="387"/>
      <c r="D192" s="387"/>
      <c r="E192" s="387"/>
      <c r="F192" s="387"/>
      <c r="G192" s="386"/>
      <c r="H192" s="387"/>
      <c r="I192" s="387"/>
      <c r="J192" s="387"/>
      <c r="K192" s="387"/>
      <c r="L192" s="387"/>
      <c r="M192" s="387"/>
      <c r="N192" s="387"/>
      <c r="O192" s="387"/>
      <c r="P192" s="387"/>
      <c r="Q192" s="387"/>
      <c r="R192" s="387"/>
      <c r="S192" s="387"/>
      <c r="T192" s="387"/>
      <c r="U192" s="387"/>
      <c r="V192" s="387"/>
      <c r="W192" s="387"/>
      <c r="X192" s="387"/>
      <c r="Y192" s="388"/>
      <c r="Z192" s="388"/>
    </row>
    <row r="193" spans="1:26" ht="12.75" customHeight="1" x14ac:dyDescent="0.2">
      <c r="A193" s="387"/>
      <c r="B193" s="403"/>
      <c r="C193" s="387"/>
      <c r="D193" s="387"/>
      <c r="E193" s="387"/>
      <c r="F193" s="387"/>
      <c r="G193" s="386"/>
      <c r="H193" s="387"/>
      <c r="I193" s="387"/>
      <c r="J193" s="387"/>
      <c r="K193" s="387"/>
      <c r="L193" s="387"/>
      <c r="M193" s="387"/>
      <c r="N193" s="387"/>
      <c r="O193" s="387"/>
      <c r="P193" s="387"/>
      <c r="Q193" s="387"/>
      <c r="R193" s="387"/>
      <c r="S193" s="387"/>
      <c r="T193" s="387"/>
      <c r="U193" s="387"/>
      <c r="V193" s="387"/>
      <c r="W193" s="387"/>
      <c r="X193" s="387"/>
      <c r="Y193" s="388"/>
      <c r="Z193" s="388"/>
    </row>
    <row r="194" spans="1:26" ht="12.75" customHeight="1" x14ac:dyDescent="0.2">
      <c r="A194" s="387"/>
      <c r="B194" s="403"/>
      <c r="C194" s="387"/>
      <c r="D194" s="387"/>
      <c r="E194" s="387"/>
      <c r="F194" s="387"/>
      <c r="G194" s="386"/>
      <c r="H194" s="387"/>
      <c r="I194" s="387"/>
      <c r="J194" s="387"/>
      <c r="K194" s="387"/>
      <c r="L194" s="387"/>
      <c r="M194" s="387"/>
      <c r="N194" s="387"/>
      <c r="O194" s="387"/>
      <c r="P194" s="387"/>
      <c r="Q194" s="387"/>
      <c r="R194" s="387"/>
      <c r="S194" s="387"/>
      <c r="T194" s="387"/>
      <c r="U194" s="387"/>
      <c r="V194" s="387"/>
      <c r="W194" s="387"/>
      <c r="X194" s="387"/>
      <c r="Y194" s="388"/>
      <c r="Z194" s="388"/>
    </row>
    <row r="195" spans="1:26" ht="12.75" customHeight="1" x14ac:dyDescent="0.2">
      <c r="A195" s="387"/>
      <c r="B195" s="403"/>
      <c r="C195" s="387"/>
      <c r="D195" s="387"/>
      <c r="E195" s="387"/>
      <c r="F195" s="387"/>
      <c r="G195" s="386"/>
      <c r="H195" s="387"/>
      <c r="I195" s="387"/>
      <c r="J195" s="387"/>
      <c r="K195" s="387"/>
      <c r="L195" s="387"/>
      <c r="M195" s="387"/>
      <c r="N195" s="387"/>
      <c r="O195" s="387"/>
      <c r="P195" s="387"/>
      <c r="Q195" s="387"/>
      <c r="R195" s="387"/>
      <c r="S195" s="387"/>
      <c r="T195" s="387"/>
      <c r="U195" s="387"/>
      <c r="V195" s="387"/>
      <c r="W195" s="387"/>
      <c r="X195" s="387"/>
      <c r="Y195" s="388"/>
      <c r="Z195" s="388"/>
    </row>
    <row r="196" spans="1:26" ht="12.75" customHeight="1" x14ac:dyDescent="0.2">
      <c r="A196" s="387"/>
      <c r="B196" s="403"/>
      <c r="C196" s="387"/>
      <c r="D196" s="387"/>
      <c r="E196" s="387"/>
      <c r="F196" s="387"/>
      <c r="G196" s="386"/>
      <c r="H196" s="387"/>
      <c r="I196" s="387"/>
      <c r="J196" s="387"/>
      <c r="K196" s="387"/>
      <c r="L196" s="387"/>
      <c r="M196" s="387"/>
      <c r="N196" s="387"/>
      <c r="O196" s="387"/>
      <c r="P196" s="387"/>
      <c r="Q196" s="387"/>
      <c r="R196" s="387"/>
      <c r="S196" s="387"/>
      <c r="T196" s="387"/>
      <c r="U196" s="387"/>
      <c r="V196" s="387"/>
      <c r="W196" s="387"/>
      <c r="X196" s="387"/>
      <c r="Y196" s="388"/>
      <c r="Z196" s="388"/>
    </row>
    <row r="197" spans="1:26" ht="12.75" customHeight="1" x14ac:dyDescent="0.2">
      <c r="A197" s="387"/>
      <c r="B197" s="403"/>
      <c r="C197" s="387"/>
      <c r="D197" s="387"/>
      <c r="E197" s="387"/>
      <c r="F197" s="387"/>
      <c r="G197" s="386"/>
      <c r="H197" s="387"/>
      <c r="I197" s="387"/>
      <c r="J197" s="387"/>
      <c r="K197" s="387"/>
      <c r="L197" s="387"/>
      <c r="M197" s="387"/>
      <c r="N197" s="387"/>
      <c r="O197" s="387"/>
      <c r="P197" s="387"/>
      <c r="Q197" s="387"/>
      <c r="R197" s="387"/>
      <c r="S197" s="387"/>
      <c r="T197" s="387"/>
      <c r="U197" s="387"/>
      <c r="V197" s="387"/>
      <c r="W197" s="387"/>
      <c r="X197" s="387"/>
      <c r="Y197" s="388"/>
      <c r="Z197" s="388"/>
    </row>
    <row r="198" spans="1:26" ht="12.75" customHeight="1" x14ac:dyDescent="0.2">
      <c r="A198" s="387"/>
      <c r="B198" s="403"/>
      <c r="C198" s="387"/>
      <c r="D198" s="387"/>
      <c r="E198" s="387"/>
      <c r="F198" s="387"/>
      <c r="G198" s="386"/>
      <c r="H198" s="387"/>
      <c r="I198" s="387"/>
      <c r="J198" s="387"/>
      <c r="K198" s="387"/>
      <c r="L198" s="387"/>
      <c r="M198" s="387"/>
      <c r="N198" s="387"/>
      <c r="O198" s="387"/>
      <c r="P198" s="387"/>
      <c r="Q198" s="387"/>
      <c r="R198" s="387"/>
      <c r="S198" s="387"/>
      <c r="T198" s="387"/>
      <c r="U198" s="387"/>
      <c r="V198" s="387"/>
      <c r="W198" s="387"/>
      <c r="X198" s="387"/>
      <c r="Y198" s="388"/>
      <c r="Z198" s="388"/>
    </row>
    <row r="199" spans="1:26" ht="12.75" customHeight="1" x14ac:dyDescent="0.2">
      <c r="A199" s="387"/>
      <c r="B199" s="403"/>
      <c r="C199" s="387"/>
      <c r="D199" s="387"/>
      <c r="E199" s="387"/>
      <c r="F199" s="387"/>
      <c r="G199" s="386"/>
      <c r="H199" s="387"/>
      <c r="I199" s="387"/>
      <c r="J199" s="387"/>
      <c r="K199" s="387"/>
      <c r="L199" s="387"/>
      <c r="M199" s="387"/>
      <c r="N199" s="387"/>
      <c r="O199" s="387"/>
      <c r="P199" s="387"/>
      <c r="Q199" s="387"/>
      <c r="R199" s="387"/>
      <c r="S199" s="387"/>
      <c r="T199" s="387"/>
      <c r="U199" s="387"/>
      <c r="V199" s="387"/>
      <c r="W199" s="387"/>
      <c r="X199" s="387"/>
      <c r="Y199" s="388"/>
      <c r="Z199" s="388"/>
    </row>
    <row r="200" spans="1:26" ht="12.75" customHeight="1" x14ac:dyDescent="0.2">
      <c r="A200" s="387"/>
      <c r="B200" s="403"/>
      <c r="C200" s="387"/>
      <c r="D200" s="387"/>
      <c r="E200" s="387"/>
      <c r="F200" s="387"/>
      <c r="G200" s="386"/>
      <c r="H200" s="387"/>
      <c r="I200" s="387"/>
      <c r="J200" s="387"/>
      <c r="K200" s="387"/>
      <c r="L200" s="387"/>
      <c r="M200" s="387"/>
      <c r="N200" s="387"/>
      <c r="O200" s="387"/>
      <c r="P200" s="387"/>
      <c r="Q200" s="387"/>
      <c r="R200" s="387"/>
      <c r="S200" s="387"/>
      <c r="T200" s="387"/>
      <c r="U200" s="387"/>
      <c r="V200" s="387"/>
      <c r="W200" s="387"/>
      <c r="X200" s="387"/>
      <c r="Y200" s="388"/>
      <c r="Z200" s="388"/>
    </row>
    <row r="201" spans="1:26" ht="12.75" customHeight="1" x14ac:dyDescent="0.2">
      <c r="A201" s="387"/>
      <c r="B201" s="403"/>
      <c r="C201" s="387"/>
      <c r="D201" s="387"/>
      <c r="E201" s="387"/>
      <c r="F201" s="387"/>
      <c r="G201" s="386"/>
      <c r="H201" s="387"/>
      <c r="I201" s="387"/>
      <c r="J201" s="387"/>
      <c r="K201" s="387"/>
      <c r="L201" s="387"/>
      <c r="M201" s="387"/>
      <c r="N201" s="387"/>
      <c r="O201" s="387"/>
      <c r="P201" s="387"/>
      <c r="Q201" s="387"/>
      <c r="R201" s="387"/>
      <c r="S201" s="387"/>
      <c r="T201" s="387"/>
      <c r="U201" s="387"/>
      <c r="V201" s="387"/>
      <c r="W201" s="387"/>
      <c r="X201" s="387"/>
      <c r="Y201" s="388"/>
      <c r="Z201" s="388"/>
    </row>
    <row r="202" spans="1:26" ht="12.75" customHeight="1" x14ac:dyDescent="0.2">
      <c r="A202" s="387"/>
      <c r="B202" s="403"/>
      <c r="C202" s="387"/>
      <c r="D202" s="387"/>
      <c r="E202" s="387"/>
      <c r="F202" s="387"/>
      <c r="G202" s="386"/>
      <c r="H202" s="387"/>
      <c r="I202" s="387"/>
      <c r="J202" s="387"/>
      <c r="K202" s="387"/>
      <c r="L202" s="387"/>
      <c r="M202" s="387"/>
      <c r="N202" s="387"/>
      <c r="O202" s="387"/>
      <c r="P202" s="387"/>
      <c r="Q202" s="387"/>
      <c r="R202" s="387"/>
      <c r="S202" s="387"/>
      <c r="T202" s="387"/>
      <c r="U202" s="387"/>
      <c r="V202" s="387"/>
      <c r="W202" s="387"/>
      <c r="X202" s="387"/>
      <c r="Y202" s="388"/>
      <c r="Z202" s="388"/>
    </row>
    <row r="203" spans="1:26" ht="12.75" customHeight="1" x14ac:dyDescent="0.2">
      <c r="A203" s="387"/>
      <c r="B203" s="403"/>
      <c r="C203" s="387"/>
      <c r="D203" s="387"/>
      <c r="E203" s="387"/>
      <c r="F203" s="387"/>
      <c r="G203" s="386"/>
      <c r="H203" s="387"/>
      <c r="I203" s="387"/>
      <c r="J203" s="387"/>
      <c r="K203" s="387"/>
      <c r="L203" s="387"/>
      <c r="M203" s="387"/>
      <c r="N203" s="387"/>
      <c r="O203" s="387"/>
      <c r="P203" s="387"/>
      <c r="Q203" s="387"/>
      <c r="R203" s="387"/>
      <c r="S203" s="387"/>
      <c r="T203" s="387"/>
      <c r="U203" s="387"/>
      <c r="V203" s="387"/>
      <c r="W203" s="387"/>
      <c r="X203" s="387"/>
      <c r="Y203" s="388"/>
      <c r="Z203" s="388"/>
    </row>
    <row r="204" spans="1:26" ht="12.75" customHeight="1" x14ac:dyDescent="0.2">
      <c r="A204" s="387"/>
      <c r="B204" s="403"/>
      <c r="C204" s="387"/>
      <c r="D204" s="387"/>
      <c r="E204" s="387"/>
      <c r="F204" s="387"/>
      <c r="G204" s="386"/>
      <c r="H204" s="387"/>
      <c r="I204" s="387"/>
      <c r="J204" s="387"/>
      <c r="K204" s="387"/>
      <c r="L204" s="387"/>
      <c r="M204" s="387"/>
      <c r="N204" s="387"/>
      <c r="O204" s="387"/>
      <c r="P204" s="387"/>
      <c r="Q204" s="387"/>
      <c r="R204" s="387"/>
      <c r="S204" s="387"/>
      <c r="T204" s="387"/>
      <c r="U204" s="387"/>
      <c r="V204" s="387"/>
      <c r="W204" s="387"/>
      <c r="X204" s="387"/>
      <c r="Y204" s="388"/>
      <c r="Z204" s="388"/>
    </row>
    <row r="205" spans="1:26" ht="12.75" customHeight="1" x14ac:dyDescent="0.2">
      <c r="A205" s="387"/>
      <c r="B205" s="403"/>
      <c r="C205" s="387"/>
      <c r="D205" s="387"/>
      <c r="E205" s="387"/>
      <c r="F205" s="387"/>
      <c r="G205" s="386"/>
      <c r="H205" s="387"/>
      <c r="I205" s="387"/>
      <c r="J205" s="387"/>
      <c r="K205" s="387"/>
      <c r="L205" s="387"/>
      <c r="M205" s="387"/>
      <c r="N205" s="387"/>
      <c r="O205" s="387"/>
      <c r="P205" s="387"/>
      <c r="Q205" s="387"/>
      <c r="R205" s="387"/>
      <c r="S205" s="387"/>
      <c r="T205" s="387"/>
      <c r="U205" s="387"/>
      <c r="V205" s="387"/>
      <c r="W205" s="387"/>
      <c r="X205" s="387"/>
      <c r="Y205" s="388"/>
      <c r="Z205" s="388"/>
    </row>
    <row r="206" spans="1:26" ht="12.75" customHeight="1" x14ac:dyDescent="0.2">
      <c r="A206" s="387"/>
      <c r="B206" s="403"/>
      <c r="C206" s="387"/>
      <c r="D206" s="387"/>
      <c r="E206" s="387"/>
      <c r="F206" s="387"/>
      <c r="G206" s="386"/>
      <c r="H206" s="387"/>
      <c r="I206" s="387"/>
      <c r="J206" s="387"/>
      <c r="K206" s="387"/>
      <c r="L206" s="387"/>
      <c r="M206" s="387"/>
      <c r="N206" s="387"/>
      <c r="O206" s="387"/>
      <c r="P206" s="387"/>
      <c r="Q206" s="387"/>
      <c r="R206" s="387"/>
      <c r="S206" s="387"/>
      <c r="T206" s="387"/>
      <c r="U206" s="387"/>
      <c r="V206" s="387"/>
      <c r="W206" s="387"/>
      <c r="X206" s="387"/>
      <c r="Y206" s="388"/>
      <c r="Z206" s="388"/>
    </row>
    <row r="207" spans="1:26" ht="12.75" customHeight="1" x14ac:dyDescent="0.2">
      <c r="A207" s="387"/>
      <c r="B207" s="403"/>
      <c r="C207" s="387"/>
      <c r="D207" s="387"/>
      <c r="E207" s="387"/>
      <c r="F207" s="387"/>
      <c r="G207" s="386"/>
      <c r="H207" s="387"/>
      <c r="I207" s="387"/>
      <c r="J207" s="387"/>
      <c r="K207" s="387"/>
      <c r="L207" s="387"/>
      <c r="M207" s="387"/>
      <c r="N207" s="387"/>
      <c r="O207" s="387"/>
      <c r="P207" s="387"/>
      <c r="Q207" s="387"/>
      <c r="R207" s="387"/>
      <c r="S207" s="387"/>
      <c r="T207" s="387"/>
      <c r="U207" s="387"/>
      <c r="V207" s="387"/>
      <c r="W207" s="387"/>
      <c r="X207" s="387"/>
      <c r="Y207" s="388"/>
      <c r="Z207" s="388"/>
    </row>
    <row r="208" spans="1:26" ht="12.75" customHeight="1" x14ac:dyDescent="0.2">
      <c r="A208" s="387"/>
      <c r="B208" s="403"/>
      <c r="C208" s="387"/>
      <c r="D208" s="387"/>
      <c r="E208" s="387"/>
      <c r="F208" s="387"/>
      <c r="G208" s="386"/>
      <c r="H208" s="387"/>
      <c r="I208" s="387"/>
      <c r="J208" s="387"/>
      <c r="K208" s="387"/>
      <c r="L208" s="387"/>
      <c r="M208" s="387"/>
      <c r="N208" s="387"/>
      <c r="O208" s="387"/>
      <c r="P208" s="387"/>
      <c r="Q208" s="387"/>
      <c r="R208" s="387"/>
      <c r="S208" s="387"/>
      <c r="T208" s="387"/>
      <c r="U208" s="387"/>
      <c r="V208" s="387"/>
      <c r="W208" s="387"/>
      <c r="X208" s="387"/>
      <c r="Y208" s="388"/>
      <c r="Z208" s="388"/>
    </row>
    <row r="209" spans="1:26" ht="12.75" customHeight="1" x14ac:dyDescent="0.2">
      <c r="A209" s="387"/>
      <c r="B209" s="403"/>
      <c r="C209" s="387"/>
      <c r="D209" s="387"/>
      <c r="E209" s="387"/>
      <c r="F209" s="387"/>
      <c r="G209" s="386"/>
      <c r="H209" s="387"/>
      <c r="I209" s="387"/>
      <c r="J209" s="387"/>
      <c r="K209" s="387"/>
      <c r="L209" s="387"/>
      <c r="M209" s="387"/>
      <c r="N209" s="387"/>
      <c r="O209" s="387"/>
      <c r="P209" s="387"/>
      <c r="Q209" s="387"/>
      <c r="R209" s="387"/>
      <c r="S209" s="387"/>
      <c r="T209" s="387"/>
      <c r="U209" s="387"/>
      <c r="V209" s="387"/>
      <c r="W209" s="387"/>
      <c r="X209" s="387"/>
      <c r="Y209" s="388"/>
      <c r="Z209" s="388"/>
    </row>
    <row r="210" spans="1:26" ht="12.75" customHeight="1" x14ac:dyDescent="0.2">
      <c r="A210" s="387"/>
      <c r="B210" s="403"/>
      <c r="C210" s="387"/>
      <c r="D210" s="387"/>
      <c r="E210" s="387"/>
      <c r="F210" s="387"/>
      <c r="G210" s="386"/>
      <c r="H210" s="387"/>
      <c r="I210" s="387"/>
      <c r="J210" s="387"/>
      <c r="K210" s="387"/>
      <c r="L210" s="387"/>
      <c r="M210" s="387"/>
      <c r="N210" s="387"/>
      <c r="O210" s="387"/>
      <c r="P210" s="387"/>
      <c r="Q210" s="387"/>
      <c r="R210" s="387"/>
      <c r="S210" s="387"/>
      <c r="T210" s="387"/>
      <c r="U210" s="387"/>
      <c r="V210" s="387"/>
      <c r="W210" s="387"/>
      <c r="X210" s="387"/>
      <c r="Y210" s="388"/>
      <c r="Z210" s="388"/>
    </row>
    <row r="211" spans="1:26" ht="12.75" customHeight="1" x14ac:dyDescent="0.2">
      <c r="A211" s="387"/>
      <c r="B211" s="403"/>
      <c r="C211" s="387"/>
      <c r="D211" s="387"/>
      <c r="E211" s="387"/>
      <c r="F211" s="387"/>
      <c r="G211" s="386"/>
      <c r="H211" s="387"/>
      <c r="I211" s="387"/>
      <c r="J211" s="387"/>
      <c r="K211" s="387"/>
      <c r="L211" s="387"/>
      <c r="M211" s="387"/>
      <c r="N211" s="387"/>
      <c r="O211" s="387"/>
      <c r="P211" s="387"/>
      <c r="Q211" s="387"/>
      <c r="R211" s="387"/>
      <c r="S211" s="387"/>
      <c r="T211" s="387"/>
      <c r="U211" s="387"/>
      <c r="V211" s="387"/>
      <c r="W211" s="387"/>
      <c r="X211" s="387"/>
      <c r="Y211" s="388"/>
      <c r="Z211" s="388"/>
    </row>
    <row r="212" spans="1:26" ht="12.75" customHeight="1" x14ac:dyDescent="0.2">
      <c r="A212" s="387"/>
      <c r="B212" s="403"/>
      <c r="C212" s="387"/>
      <c r="D212" s="387"/>
      <c r="E212" s="387"/>
      <c r="F212" s="387"/>
      <c r="G212" s="386"/>
      <c r="H212" s="387"/>
      <c r="I212" s="387"/>
      <c r="J212" s="387"/>
      <c r="K212" s="387"/>
      <c r="L212" s="387"/>
      <c r="M212" s="387"/>
      <c r="N212" s="387"/>
      <c r="O212" s="387"/>
      <c r="P212" s="387"/>
      <c r="Q212" s="387"/>
      <c r="R212" s="387"/>
      <c r="S212" s="387"/>
      <c r="T212" s="387"/>
      <c r="U212" s="387"/>
      <c r="V212" s="387"/>
      <c r="W212" s="387"/>
      <c r="X212" s="387"/>
      <c r="Y212" s="388"/>
      <c r="Z212" s="388"/>
    </row>
    <row r="213" spans="1:26" ht="12.75" customHeight="1" x14ac:dyDescent="0.2">
      <c r="A213" s="387"/>
      <c r="B213" s="403"/>
      <c r="C213" s="387"/>
      <c r="D213" s="387"/>
      <c r="E213" s="387"/>
      <c r="F213" s="387"/>
      <c r="G213" s="386"/>
      <c r="H213" s="387"/>
      <c r="I213" s="387"/>
      <c r="J213" s="387"/>
      <c r="K213" s="387"/>
      <c r="L213" s="387"/>
      <c r="M213" s="387"/>
      <c r="N213" s="387"/>
      <c r="O213" s="387"/>
      <c r="P213" s="387"/>
      <c r="Q213" s="387"/>
      <c r="R213" s="387"/>
      <c r="S213" s="387"/>
      <c r="T213" s="387"/>
      <c r="U213" s="387"/>
      <c r="V213" s="387"/>
      <c r="W213" s="387"/>
      <c r="X213" s="387"/>
      <c r="Y213" s="388"/>
      <c r="Z213" s="388"/>
    </row>
    <row r="214" spans="1:26" ht="12.75" customHeight="1" x14ac:dyDescent="0.2">
      <c r="A214" s="387"/>
      <c r="B214" s="403"/>
      <c r="C214" s="387"/>
      <c r="D214" s="387"/>
      <c r="E214" s="387"/>
      <c r="F214" s="387"/>
      <c r="G214" s="386"/>
      <c r="H214" s="387"/>
      <c r="I214" s="387"/>
      <c r="J214" s="387"/>
      <c r="K214" s="387"/>
      <c r="L214" s="387"/>
      <c r="M214" s="387"/>
      <c r="N214" s="387"/>
      <c r="O214" s="387"/>
      <c r="P214" s="387"/>
      <c r="Q214" s="387"/>
      <c r="R214" s="387"/>
      <c r="S214" s="387"/>
      <c r="T214" s="387"/>
      <c r="U214" s="387"/>
      <c r="V214" s="387"/>
      <c r="W214" s="387"/>
      <c r="X214" s="387"/>
      <c r="Y214" s="388"/>
      <c r="Z214" s="388"/>
    </row>
    <row r="215" spans="1:26" ht="12.75" customHeight="1" x14ac:dyDescent="0.2">
      <c r="A215" s="387"/>
      <c r="B215" s="403"/>
      <c r="C215" s="387"/>
      <c r="D215" s="387"/>
      <c r="E215" s="387"/>
      <c r="F215" s="387"/>
      <c r="G215" s="386"/>
      <c r="H215" s="387"/>
      <c r="I215" s="387"/>
      <c r="J215" s="387"/>
      <c r="K215" s="387"/>
      <c r="L215" s="387"/>
      <c r="M215" s="387"/>
      <c r="N215" s="387"/>
      <c r="O215" s="387"/>
      <c r="P215" s="387"/>
      <c r="Q215" s="387"/>
      <c r="R215" s="387"/>
      <c r="S215" s="387"/>
      <c r="T215" s="387"/>
      <c r="U215" s="387"/>
      <c r="V215" s="387"/>
      <c r="W215" s="387"/>
      <c r="X215" s="387"/>
      <c r="Y215" s="388"/>
      <c r="Z215" s="388"/>
    </row>
    <row r="216" spans="1:26" ht="12.75" customHeight="1" x14ac:dyDescent="0.2">
      <c r="A216" s="387"/>
      <c r="B216" s="403"/>
      <c r="C216" s="387"/>
      <c r="D216" s="387"/>
      <c r="E216" s="387"/>
      <c r="F216" s="387"/>
      <c r="G216" s="386"/>
      <c r="H216" s="387"/>
      <c r="I216" s="387"/>
      <c r="J216" s="387"/>
      <c r="K216" s="387"/>
      <c r="L216" s="387"/>
      <c r="M216" s="387"/>
      <c r="N216" s="387"/>
      <c r="O216" s="387"/>
      <c r="P216" s="387"/>
      <c r="Q216" s="387"/>
      <c r="R216" s="387"/>
      <c r="S216" s="387"/>
      <c r="T216" s="387"/>
      <c r="U216" s="387"/>
      <c r="V216" s="387"/>
      <c r="W216" s="387"/>
      <c r="X216" s="387"/>
      <c r="Y216" s="388"/>
      <c r="Z216" s="388"/>
    </row>
    <row r="217" spans="1:26" ht="12.75" customHeight="1" x14ac:dyDescent="0.2">
      <c r="A217" s="387"/>
      <c r="B217" s="403"/>
      <c r="C217" s="387"/>
      <c r="D217" s="387"/>
      <c r="E217" s="387"/>
      <c r="F217" s="387"/>
      <c r="G217" s="386"/>
      <c r="H217" s="387"/>
      <c r="I217" s="387"/>
      <c r="J217" s="387"/>
      <c r="K217" s="387"/>
      <c r="L217" s="387"/>
      <c r="M217" s="387"/>
      <c r="N217" s="387"/>
      <c r="O217" s="387"/>
      <c r="P217" s="387"/>
      <c r="Q217" s="387"/>
      <c r="R217" s="387"/>
      <c r="S217" s="387"/>
      <c r="T217" s="387"/>
      <c r="U217" s="387"/>
      <c r="V217" s="387"/>
      <c r="W217" s="387"/>
      <c r="X217" s="387"/>
      <c r="Y217" s="388"/>
      <c r="Z217" s="388"/>
    </row>
    <row r="218" spans="1:26" ht="12.75" customHeight="1" x14ac:dyDescent="0.2">
      <c r="A218" s="387"/>
      <c r="B218" s="403"/>
      <c r="C218" s="387"/>
      <c r="D218" s="387"/>
      <c r="E218" s="387"/>
      <c r="F218" s="387"/>
      <c r="G218" s="386"/>
      <c r="H218" s="387"/>
      <c r="I218" s="387"/>
      <c r="J218" s="387"/>
      <c r="K218" s="387"/>
      <c r="L218" s="387"/>
      <c r="M218" s="387"/>
      <c r="N218" s="387"/>
      <c r="O218" s="387"/>
      <c r="P218" s="387"/>
      <c r="Q218" s="387"/>
      <c r="R218" s="387"/>
      <c r="S218" s="387"/>
      <c r="T218" s="387"/>
      <c r="U218" s="387"/>
      <c r="V218" s="387"/>
      <c r="W218" s="387"/>
      <c r="X218" s="387"/>
      <c r="Y218" s="388"/>
      <c r="Z218" s="388"/>
    </row>
    <row r="219" spans="1:26" ht="12.75" customHeight="1" x14ac:dyDescent="0.2">
      <c r="A219" s="387"/>
      <c r="B219" s="403"/>
      <c r="C219" s="387"/>
      <c r="D219" s="387"/>
      <c r="E219" s="387"/>
      <c r="F219" s="387"/>
      <c r="G219" s="386"/>
      <c r="H219" s="387"/>
      <c r="I219" s="387"/>
      <c r="J219" s="387"/>
      <c r="K219" s="387"/>
      <c r="L219" s="387"/>
      <c r="M219" s="387"/>
      <c r="N219" s="387"/>
      <c r="O219" s="387"/>
      <c r="P219" s="387"/>
      <c r="Q219" s="387"/>
      <c r="R219" s="387"/>
      <c r="S219" s="387"/>
      <c r="T219" s="387"/>
      <c r="U219" s="387"/>
      <c r="V219" s="387"/>
      <c r="W219" s="387"/>
      <c r="X219" s="387"/>
      <c r="Y219" s="388"/>
      <c r="Z219" s="388"/>
    </row>
    <row r="220" spans="1:26" ht="12.75" customHeight="1" x14ac:dyDescent="0.2">
      <c r="A220" s="387"/>
      <c r="B220" s="403"/>
      <c r="C220" s="387"/>
      <c r="D220" s="387"/>
      <c r="E220" s="387"/>
      <c r="F220" s="387"/>
      <c r="G220" s="386"/>
      <c r="H220" s="387"/>
      <c r="I220" s="387"/>
      <c r="J220" s="387"/>
      <c r="K220" s="387"/>
      <c r="L220" s="387"/>
      <c r="M220" s="387"/>
      <c r="N220" s="387"/>
      <c r="O220" s="387"/>
      <c r="P220" s="387"/>
      <c r="Q220" s="387"/>
      <c r="R220" s="387"/>
      <c r="S220" s="387"/>
      <c r="T220" s="387"/>
      <c r="U220" s="387"/>
      <c r="V220" s="387"/>
      <c r="W220" s="387"/>
      <c r="X220" s="387"/>
      <c r="Y220" s="388"/>
      <c r="Z220" s="388"/>
    </row>
    <row r="221" spans="1:26" ht="15.75" customHeight="1" x14ac:dyDescent="0.2">
      <c r="A221" s="388"/>
      <c r="B221" s="388"/>
      <c r="C221" s="388"/>
      <c r="D221" s="388"/>
      <c r="E221" s="388"/>
      <c r="F221" s="388"/>
      <c r="G221" s="404"/>
      <c r="H221" s="388"/>
      <c r="I221" s="388"/>
      <c r="J221" s="388"/>
      <c r="K221" s="388"/>
      <c r="L221" s="388"/>
      <c r="M221" s="388"/>
      <c r="N221" s="388"/>
      <c r="O221" s="388"/>
      <c r="P221" s="388"/>
      <c r="Q221" s="388"/>
      <c r="R221" s="388"/>
      <c r="S221" s="388"/>
      <c r="T221" s="388"/>
      <c r="U221" s="388"/>
      <c r="V221" s="388"/>
      <c r="W221" s="388"/>
      <c r="X221" s="388"/>
      <c r="Y221" s="388"/>
      <c r="Z221" s="388"/>
    </row>
    <row r="222" spans="1:26" ht="15.75" customHeight="1" x14ac:dyDescent="0.2">
      <c r="A222" s="388"/>
      <c r="B222" s="388"/>
      <c r="C222" s="388"/>
      <c r="D222" s="388"/>
      <c r="E222" s="388"/>
      <c r="F222" s="388"/>
      <c r="G222" s="404"/>
      <c r="H222" s="388"/>
      <c r="I222" s="388"/>
      <c r="J222" s="388"/>
      <c r="K222" s="388"/>
      <c r="L222" s="388"/>
      <c r="M222" s="388"/>
      <c r="N222" s="388"/>
      <c r="O222" s="388"/>
      <c r="P222" s="388"/>
      <c r="Q222" s="388"/>
      <c r="R222" s="388"/>
      <c r="S222" s="388"/>
      <c r="T222" s="388"/>
      <c r="U222" s="388"/>
      <c r="V222" s="388"/>
      <c r="W222" s="388"/>
      <c r="X222" s="388"/>
      <c r="Y222" s="388"/>
      <c r="Z222" s="388"/>
    </row>
    <row r="223" spans="1:26" ht="15.75" customHeight="1" x14ac:dyDescent="0.2">
      <c r="A223" s="388"/>
      <c r="B223" s="388"/>
      <c r="C223" s="388"/>
      <c r="D223" s="388"/>
      <c r="E223" s="388"/>
      <c r="F223" s="388"/>
      <c r="G223" s="404"/>
      <c r="H223" s="388"/>
      <c r="I223" s="388"/>
      <c r="J223" s="388"/>
      <c r="K223" s="388"/>
      <c r="L223" s="388"/>
      <c r="M223" s="388"/>
      <c r="N223" s="388"/>
      <c r="O223" s="388"/>
      <c r="P223" s="388"/>
      <c r="Q223" s="388"/>
      <c r="R223" s="388"/>
      <c r="S223" s="388"/>
      <c r="T223" s="388"/>
      <c r="U223" s="388"/>
      <c r="V223" s="388"/>
      <c r="W223" s="388"/>
      <c r="X223" s="388"/>
      <c r="Y223" s="388"/>
      <c r="Z223" s="388"/>
    </row>
    <row r="224" spans="1:26" ht="15.75" customHeight="1" x14ac:dyDescent="0.2">
      <c r="A224" s="388"/>
      <c r="B224" s="388"/>
      <c r="C224" s="388"/>
      <c r="D224" s="388"/>
      <c r="E224" s="388"/>
      <c r="F224" s="388"/>
      <c r="G224" s="404"/>
      <c r="H224" s="388"/>
      <c r="I224" s="388"/>
      <c r="J224" s="388"/>
      <c r="K224" s="388"/>
      <c r="L224" s="388"/>
      <c r="M224" s="388"/>
      <c r="N224" s="388"/>
      <c r="O224" s="388"/>
      <c r="P224" s="388"/>
      <c r="Q224" s="388"/>
      <c r="R224" s="388"/>
      <c r="S224" s="388"/>
      <c r="T224" s="388"/>
      <c r="U224" s="388"/>
      <c r="V224" s="388"/>
      <c r="W224" s="388"/>
      <c r="X224" s="388"/>
      <c r="Y224" s="388"/>
      <c r="Z224" s="388"/>
    </row>
    <row r="225" spans="1:26" ht="15.75" customHeight="1" x14ac:dyDescent="0.2">
      <c r="A225" s="388"/>
      <c r="B225" s="388"/>
      <c r="C225" s="388"/>
      <c r="D225" s="388"/>
      <c r="E225" s="388"/>
      <c r="F225" s="388"/>
      <c r="G225" s="404"/>
      <c r="H225" s="388"/>
      <c r="I225" s="388"/>
      <c r="J225" s="388"/>
      <c r="K225" s="388"/>
      <c r="L225" s="388"/>
      <c r="M225" s="388"/>
      <c r="N225" s="388"/>
      <c r="O225" s="388"/>
      <c r="P225" s="388"/>
      <c r="Q225" s="388"/>
      <c r="R225" s="388"/>
      <c r="S225" s="388"/>
      <c r="T225" s="388"/>
      <c r="U225" s="388"/>
      <c r="V225" s="388"/>
      <c r="W225" s="388"/>
      <c r="X225" s="388"/>
      <c r="Y225" s="388"/>
      <c r="Z225" s="388"/>
    </row>
    <row r="226" spans="1:26" ht="15.75" customHeight="1" x14ac:dyDescent="0.2">
      <c r="A226" s="388"/>
      <c r="B226" s="388"/>
      <c r="C226" s="388"/>
      <c r="D226" s="388"/>
      <c r="E226" s="388"/>
      <c r="F226" s="388"/>
      <c r="G226" s="404"/>
      <c r="H226" s="388"/>
      <c r="I226" s="388"/>
      <c r="J226" s="388"/>
      <c r="K226" s="388"/>
      <c r="L226" s="388"/>
      <c r="M226" s="388"/>
      <c r="N226" s="388"/>
      <c r="O226" s="388"/>
      <c r="P226" s="388"/>
      <c r="Q226" s="388"/>
      <c r="R226" s="388"/>
      <c r="S226" s="388"/>
      <c r="T226" s="388"/>
      <c r="U226" s="388"/>
      <c r="V226" s="388"/>
      <c r="W226" s="388"/>
      <c r="X226" s="388"/>
      <c r="Y226" s="388"/>
      <c r="Z226" s="388"/>
    </row>
    <row r="227" spans="1:26" ht="15.75" customHeight="1" x14ac:dyDescent="0.2">
      <c r="A227" s="388"/>
      <c r="B227" s="388"/>
      <c r="C227" s="388"/>
      <c r="D227" s="388"/>
      <c r="E227" s="388"/>
      <c r="F227" s="388"/>
      <c r="G227" s="404"/>
      <c r="H227" s="388"/>
      <c r="I227" s="388"/>
      <c r="J227" s="388"/>
      <c r="K227" s="388"/>
      <c r="L227" s="388"/>
      <c r="M227" s="388"/>
      <c r="N227" s="388"/>
      <c r="O227" s="388"/>
      <c r="P227" s="388"/>
      <c r="Q227" s="388"/>
      <c r="R227" s="388"/>
      <c r="S227" s="388"/>
      <c r="T227" s="388"/>
      <c r="U227" s="388"/>
      <c r="V227" s="388"/>
      <c r="W227" s="388"/>
      <c r="X227" s="388"/>
      <c r="Y227" s="388"/>
      <c r="Z227" s="388"/>
    </row>
    <row r="228" spans="1:26" ht="15.75" customHeight="1" x14ac:dyDescent="0.2">
      <c r="A228" s="388"/>
      <c r="B228" s="388"/>
      <c r="C228" s="388"/>
      <c r="D228" s="388"/>
      <c r="E228" s="388"/>
      <c r="F228" s="388"/>
      <c r="G228" s="404"/>
      <c r="H228" s="388"/>
      <c r="I228" s="388"/>
      <c r="J228" s="388"/>
      <c r="K228" s="388"/>
      <c r="L228" s="388"/>
      <c r="M228" s="388"/>
      <c r="N228" s="388"/>
      <c r="O228" s="388"/>
      <c r="P228" s="388"/>
      <c r="Q228" s="388"/>
      <c r="R228" s="388"/>
      <c r="S228" s="388"/>
      <c r="T228" s="388"/>
      <c r="U228" s="388"/>
      <c r="V228" s="388"/>
      <c r="W228" s="388"/>
      <c r="X228" s="388"/>
      <c r="Y228" s="388"/>
      <c r="Z228" s="388"/>
    </row>
    <row r="229" spans="1:26" ht="15.75" customHeight="1" x14ac:dyDescent="0.2">
      <c r="A229" s="388"/>
      <c r="B229" s="388"/>
      <c r="C229" s="388"/>
      <c r="D229" s="388"/>
      <c r="E229" s="388"/>
      <c r="F229" s="388"/>
      <c r="G229" s="404"/>
      <c r="H229" s="388"/>
      <c r="I229" s="388"/>
      <c r="J229" s="388"/>
      <c r="K229" s="388"/>
      <c r="L229" s="388"/>
      <c r="M229" s="388"/>
      <c r="N229" s="388"/>
      <c r="O229" s="388"/>
      <c r="P229" s="388"/>
      <c r="Q229" s="388"/>
      <c r="R229" s="388"/>
      <c r="S229" s="388"/>
      <c r="T229" s="388"/>
      <c r="U229" s="388"/>
      <c r="V229" s="388"/>
      <c r="W229" s="388"/>
      <c r="X229" s="388"/>
      <c r="Y229" s="388"/>
      <c r="Z229" s="388"/>
    </row>
    <row r="230" spans="1:26" ht="15.75" customHeight="1" x14ac:dyDescent="0.2">
      <c r="A230" s="388"/>
      <c r="B230" s="388"/>
      <c r="C230" s="388"/>
      <c r="D230" s="388"/>
      <c r="E230" s="388"/>
      <c r="F230" s="388"/>
      <c r="G230" s="404"/>
      <c r="H230" s="388"/>
      <c r="I230" s="388"/>
      <c r="J230" s="388"/>
      <c r="K230" s="388"/>
      <c r="L230" s="388"/>
      <c r="M230" s="388"/>
      <c r="N230" s="388"/>
      <c r="O230" s="388"/>
      <c r="P230" s="388"/>
      <c r="Q230" s="388"/>
      <c r="R230" s="388"/>
      <c r="S230" s="388"/>
      <c r="T230" s="388"/>
      <c r="U230" s="388"/>
      <c r="V230" s="388"/>
      <c r="W230" s="388"/>
      <c r="X230" s="388"/>
      <c r="Y230" s="388"/>
      <c r="Z230" s="388"/>
    </row>
    <row r="231" spans="1:26" ht="15.75" customHeight="1" x14ac:dyDescent="0.2">
      <c r="A231" s="388"/>
      <c r="B231" s="388"/>
      <c r="C231" s="388"/>
      <c r="D231" s="388"/>
      <c r="E231" s="388"/>
      <c r="F231" s="388"/>
      <c r="G231" s="404"/>
      <c r="H231" s="388"/>
      <c r="I231" s="388"/>
      <c r="J231" s="388"/>
      <c r="K231" s="388"/>
      <c r="L231" s="388"/>
      <c r="M231" s="388"/>
      <c r="N231" s="388"/>
      <c r="O231" s="388"/>
      <c r="P231" s="388"/>
      <c r="Q231" s="388"/>
      <c r="R231" s="388"/>
      <c r="S231" s="388"/>
      <c r="T231" s="388"/>
      <c r="U231" s="388"/>
      <c r="V231" s="388"/>
      <c r="W231" s="388"/>
      <c r="X231" s="388"/>
      <c r="Y231" s="388"/>
      <c r="Z231" s="388"/>
    </row>
    <row r="232" spans="1:26" ht="15.75" customHeight="1" x14ac:dyDescent="0.2">
      <c r="A232" s="388"/>
      <c r="B232" s="388"/>
      <c r="C232" s="388"/>
      <c r="D232" s="388"/>
      <c r="E232" s="388"/>
      <c r="F232" s="388"/>
      <c r="G232" s="404"/>
      <c r="H232" s="388"/>
      <c r="I232" s="388"/>
      <c r="J232" s="388"/>
      <c r="K232" s="388"/>
      <c r="L232" s="388"/>
      <c r="M232" s="388"/>
      <c r="N232" s="388"/>
      <c r="O232" s="388"/>
      <c r="P232" s="388"/>
      <c r="Q232" s="388"/>
      <c r="R232" s="388"/>
      <c r="S232" s="388"/>
      <c r="T232" s="388"/>
      <c r="U232" s="388"/>
      <c r="V232" s="388"/>
      <c r="W232" s="388"/>
      <c r="X232" s="388"/>
      <c r="Y232" s="388"/>
      <c r="Z232" s="388"/>
    </row>
    <row r="233" spans="1:26" ht="15.75" customHeight="1" x14ac:dyDescent="0.2">
      <c r="A233" s="388"/>
      <c r="B233" s="388"/>
      <c r="C233" s="388"/>
      <c r="D233" s="388"/>
      <c r="E233" s="388"/>
      <c r="F233" s="388"/>
      <c r="G233" s="404"/>
      <c r="H233" s="388"/>
      <c r="I233" s="388"/>
      <c r="J233" s="388"/>
      <c r="K233" s="388"/>
      <c r="L233" s="388"/>
      <c r="M233" s="388"/>
      <c r="N233" s="388"/>
      <c r="O233" s="388"/>
      <c r="P233" s="388"/>
      <c r="Q233" s="388"/>
      <c r="R233" s="388"/>
      <c r="S233" s="388"/>
      <c r="T233" s="388"/>
      <c r="U233" s="388"/>
      <c r="V233" s="388"/>
      <c r="W233" s="388"/>
      <c r="X233" s="388"/>
      <c r="Y233" s="388"/>
      <c r="Z233" s="388"/>
    </row>
    <row r="234" spans="1:26" ht="15.75" customHeight="1" x14ac:dyDescent="0.2">
      <c r="A234" s="388"/>
      <c r="B234" s="388"/>
      <c r="C234" s="388"/>
      <c r="D234" s="388"/>
      <c r="E234" s="388"/>
      <c r="F234" s="388"/>
      <c r="G234" s="404"/>
      <c r="H234" s="388"/>
      <c r="I234" s="388"/>
      <c r="J234" s="388"/>
      <c r="K234" s="388"/>
      <c r="L234" s="388"/>
      <c r="M234" s="388"/>
      <c r="N234" s="388"/>
      <c r="O234" s="388"/>
      <c r="P234" s="388"/>
      <c r="Q234" s="388"/>
      <c r="R234" s="388"/>
      <c r="S234" s="388"/>
      <c r="T234" s="388"/>
      <c r="U234" s="388"/>
      <c r="V234" s="388"/>
      <c r="W234" s="388"/>
      <c r="X234" s="388"/>
      <c r="Y234" s="388"/>
      <c r="Z234" s="388"/>
    </row>
    <row r="235" spans="1:26" ht="15.75" customHeight="1" x14ac:dyDescent="0.2">
      <c r="A235" s="388"/>
      <c r="B235" s="388"/>
      <c r="C235" s="388"/>
      <c r="D235" s="388"/>
      <c r="E235" s="388"/>
      <c r="F235" s="388"/>
      <c r="G235" s="404"/>
      <c r="H235" s="388"/>
      <c r="I235" s="388"/>
      <c r="J235" s="388"/>
      <c r="K235" s="388"/>
      <c r="L235" s="388"/>
      <c r="M235" s="388"/>
      <c r="N235" s="388"/>
      <c r="O235" s="388"/>
      <c r="P235" s="388"/>
      <c r="Q235" s="388"/>
      <c r="R235" s="388"/>
      <c r="S235" s="388"/>
      <c r="T235" s="388"/>
      <c r="U235" s="388"/>
      <c r="V235" s="388"/>
      <c r="W235" s="388"/>
      <c r="X235" s="388"/>
      <c r="Y235" s="388"/>
      <c r="Z235" s="388"/>
    </row>
    <row r="236" spans="1:26" ht="15.75" customHeight="1" x14ac:dyDescent="0.2">
      <c r="A236" s="388"/>
      <c r="B236" s="388"/>
      <c r="C236" s="388"/>
      <c r="D236" s="388"/>
      <c r="E236" s="388"/>
      <c r="F236" s="388"/>
      <c r="G236" s="404"/>
      <c r="H236" s="388"/>
      <c r="I236" s="388"/>
      <c r="J236" s="388"/>
      <c r="K236" s="388"/>
      <c r="L236" s="388"/>
      <c r="M236" s="388"/>
      <c r="N236" s="388"/>
      <c r="O236" s="388"/>
      <c r="P236" s="388"/>
      <c r="Q236" s="388"/>
      <c r="R236" s="388"/>
      <c r="S236" s="388"/>
      <c r="T236" s="388"/>
      <c r="U236" s="388"/>
      <c r="V236" s="388"/>
      <c r="W236" s="388"/>
      <c r="X236" s="388"/>
      <c r="Y236" s="388"/>
      <c r="Z236" s="388"/>
    </row>
    <row r="237" spans="1:26" ht="15.75" customHeight="1" x14ac:dyDescent="0.2">
      <c r="A237" s="388"/>
      <c r="B237" s="388"/>
      <c r="C237" s="388"/>
      <c r="D237" s="388"/>
      <c r="E237" s="388"/>
      <c r="F237" s="388"/>
      <c r="G237" s="404"/>
      <c r="H237" s="388"/>
      <c r="I237" s="388"/>
      <c r="J237" s="388"/>
      <c r="K237" s="388"/>
      <c r="L237" s="388"/>
      <c r="M237" s="388"/>
      <c r="N237" s="388"/>
      <c r="O237" s="388"/>
      <c r="P237" s="388"/>
      <c r="Q237" s="388"/>
      <c r="R237" s="388"/>
      <c r="S237" s="388"/>
      <c r="T237" s="388"/>
      <c r="U237" s="388"/>
      <c r="V237" s="388"/>
      <c r="W237" s="388"/>
      <c r="X237" s="388"/>
      <c r="Y237" s="388"/>
      <c r="Z237" s="388"/>
    </row>
    <row r="238" spans="1:26" ht="15.75" customHeight="1" x14ac:dyDescent="0.2">
      <c r="A238" s="388"/>
      <c r="B238" s="388"/>
      <c r="C238" s="388"/>
      <c r="D238" s="388"/>
      <c r="E238" s="388"/>
      <c r="F238" s="388"/>
      <c r="G238" s="404"/>
      <c r="H238" s="388"/>
      <c r="I238" s="388"/>
      <c r="J238" s="388"/>
      <c r="K238" s="388"/>
      <c r="L238" s="388"/>
      <c r="M238" s="388"/>
      <c r="N238" s="388"/>
      <c r="O238" s="388"/>
      <c r="P238" s="388"/>
      <c r="Q238" s="388"/>
      <c r="R238" s="388"/>
      <c r="S238" s="388"/>
      <c r="T238" s="388"/>
      <c r="U238" s="388"/>
      <c r="V238" s="388"/>
      <c r="W238" s="388"/>
      <c r="X238" s="388"/>
      <c r="Y238" s="388"/>
      <c r="Z238" s="388"/>
    </row>
    <row r="239" spans="1:26" ht="15.75" customHeight="1" x14ac:dyDescent="0.2">
      <c r="A239" s="388"/>
      <c r="B239" s="388"/>
      <c r="C239" s="388"/>
      <c r="D239" s="388"/>
      <c r="E239" s="388"/>
      <c r="F239" s="388"/>
      <c r="G239" s="404"/>
      <c r="H239" s="388"/>
      <c r="I239" s="388"/>
      <c r="J239" s="388"/>
      <c r="K239" s="388"/>
      <c r="L239" s="388"/>
      <c r="M239" s="388"/>
      <c r="N239" s="388"/>
      <c r="O239" s="388"/>
      <c r="P239" s="388"/>
      <c r="Q239" s="388"/>
      <c r="R239" s="388"/>
      <c r="S239" s="388"/>
      <c r="T239" s="388"/>
      <c r="U239" s="388"/>
      <c r="V239" s="388"/>
      <c r="W239" s="388"/>
      <c r="X239" s="388"/>
      <c r="Y239" s="388"/>
      <c r="Z239" s="388"/>
    </row>
    <row r="240" spans="1:26" ht="15.75" customHeight="1" x14ac:dyDescent="0.2">
      <c r="A240" s="388"/>
      <c r="B240" s="388"/>
      <c r="C240" s="388"/>
      <c r="D240" s="388"/>
      <c r="E240" s="388"/>
      <c r="F240" s="388"/>
      <c r="G240" s="404"/>
      <c r="H240" s="388"/>
      <c r="I240" s="388"/>
      <c r="J240" s="388"/>
      <c r="K240" s="388"/>
      <c r="L240" s="388"/>
      <c r="M240" s="388"/>
      <c r="N240" s="388"/>
      <c r="O240" s="388"/>
      <c r="P240" s="388"/>
      <c r="Q240" s="388"/>
      <c r="R240" s="388"/>
      <c r="S240" s="388"/>
      <c r="T240" s="388"/>
      <c r="U240" s="388"/>
      <c r="V240" s="388"/>
      <c r="W240" s="388"/>
      <c r="X240" s="388"/>
      <c r="Y240" s="388"/>
      <c r="Z240" s="388"/>
    </row>
    <row r="241" spans="1:26" ht="15.75" customHeight="1" x14ac:dyDescent="0.2">
      <c r="A241" s="388"/>
      <c r="B241" s="388"/>
      <c r="C241" s="388"/>
      <c r="D241" s="388"/>
      <c r="E241" s="388"/>
      <c r="F241" s="388"/>
      <c r="G241" s="404"/>
      <c r="H241" s="388"/>
      <c r="I241" s="388"/>
      <c r="J241" s="388"/>
      <c r="K241" s="388"/>
      <c r="L241" s="388"/>
      <c r="M241" s="388"/>
      <c r="N241" s="388"/>
      <c r="O241" s="388"/>
      <c r="P241" s="388"/>
      <c r="Q241" s="388"/>
      <c r="R241" s="388"/>
      <c r="S241" s="388"/>
      <c r="T241" s="388"/>
      <c r="U241" s="388"/>
      <c r="V241" s="388"/>
      <c r="W241" s="388"/>
      <c r="X241" s="388"/>
      <c r="Y241" s="388"/>
      <c r="Z241" s="388"/>
    </row>
    <row r="242" spans="1:26" ht="15.75" customHeight="1" x14ac:dyDescent="0.2">
      <c r="A242" s="388"/>
      <c r="B242" s="388"/>
      <c r="C242" s="388"/>
      <c r="D242" s="388"/>
      <c r="E242" s="388"/>
      <c r="F242" s="388"/>
      <c r="G242" s="404"/>
      <c r="H242" s="388"/>
      <c r="I242" s="388"/>
      <c r="J242" s="388"/>
      <c r="K242" s="388"/>
      <c r="L242" s="388"/>
      <c r="M242" s="388"/>
      <c r="N242" s="388"/>
      <c r="O242" s="388"/>
      <c r="P242" s="388"/>
      <c r="Q242" s="388"/>
      <c r="R242" s="388"/>
      <c r="S242" s="388"/>
      <c r="T242" s="388"/>
      <c r="U242" s="388"/>
      <c r="V242" s="388"/>
      <c r="W242" s="388"/>
      <c r="X242" s="388"/>
      <c r="Y242" s="388"/>
      <c r="Z242" s="388"/>
    </row>
    <row r="243" spans="1:26" ht="15.75" customHeight="1" x14ac:dyDescent="0.2">
      <c r="A243" s="388"/>
      <c r="B243" s="388"/>
      <c r="C243" s="388"/>
      <c r="D243" s="388"/>
      <c r="E243" s="388"/>
      <c r="F243" s="388"/>
      <c r="G243" s="404"/>
      <c r="H243" s="388"/>
      <c r="I243" s="388"/>
      <c r="J243" s="388"/>
      <c r="K243" s="388"/>
      <c r="L243" s="388"/>
      <c r="M243" s="388"/>
      <c r="N243" s="388"/>
      <c r="O243" s="388"/>
      <c r="P243" s="388"/>
      <c r="Q243" s="388"/>
      <c r="R243" s="388"/>
      <c r="S243" s="388"/>
      <c r="T243" s="388"/>
      <c r="U243" s="388"/>
      <c r="V243" s="388"/>
      <c r="W243" s="388"/>
      <c r="X243" s="388"/>
      <c r="Y243" s="388"/>
      <c r="Z243" s="388"/>
    </row>
    <row r="244" spans="1:26" ht="15.75" customHeight="1" x14ac:dyDescent="0.2">
      <c r="A244" s="388"/>
      <c r="B244" s="388"/>
      <c r="C244" s="388"/>
      <c r="D244" s="388"/>
      <c r="E244" s="388"/>
      <c r="F244" s="388"/>
      <c r="G244" s="404"/>
      <c r="H244" s="388"/>
      <c r="I244" s="388"/>
      <c r="J244" s="388"/>
      <c r="K244" s="388"/>
      <c r="L244" s="388"/>
      <c r="M244" s="388"/>
      <c r="N244" s="388"/>
      <c r="O244" s="388"/>
      <c r="P244" s="388"/>
      <c r="Q244" s="388"/>
      <c r="R244" s="388"/>
      <c r="S244" s="388"/>
      <c r="T244" s="388"/>
      <c r="U244" s="388"/>
      <c r="V244" s="388"/>
      <c r="W244" s="388"/>
      <c r="X244" s="388"/>
      <c r="Y244" s="388"/>
      <c r="Z244" s="388"/>
    </row>
    <row r="245" spans="1:26" ht="15.75" customHeight="1" x14ac:dyDescent="0.2">
      <c r="A245" s="388"/>
      <c r="B245" s="388"/>
      <c r="C245" s="388"/>
      <c r="D245" s="388"/>
      <c r="E245" s="388"/>
      <c r="F245" s="388"/>
      <c r="G245" s="404"/>
      <c r="H245" s="388"/>
      <c r="I245" s="388"/>
      <c r="J245" s="388"/>
      <c r="K245" s="388"/>
      <c r="L245" s="388"/>
      <c r="M245" s="388"/>
      <c r="N245" s="388"/>
      <c r="O245" s="388"/>
      <c r="P245" s="388"/>
      <c r="Q245" s="388"/>
      <c r="R245" s="388"/>
      <c r="S245" s="388"/>
      <c r="T245" s="388"/>
      <c r="U245" s="388"/>
      <c r="V245" s="388"/>
      <c r="W245" s="388"/>
      <c r="X245" s="388"/>
      <c r="Y245" s="388"/>
      <c r="Z245" s="388"/>
    </row>
    <row r="246" spans="1:26" ht="15.75" customHeight="1" x14ac:dyDescent="0.2">
      <c r="A246" s="388"/>
      <c r="B246" s="388"/>
      <c r="C246" s="388"/>
      <c r="D246" s="388"/>
      <c r="E246" s="388"/>
      <c r="F246" s="388"/>
      <c r="G246" s="404"/>
      <c r="H246" s="388"/>
      <c r="I246" s="388"/>
      <c r="J246" s="388"/>
      <c r="K246" s="388"/>
      <c r="L246" s="388"/>
      <c r="M246" s="388"/>
      <c r="N246" s="388"/>
      <c r="O246" s="388"/>
      <c r="P246" s="388"/>
      <c r="Q246" s="388"/>
      <c r="R246" s="388"/>
      <c r="S246" s="388"/>
      <c r="T246" s="388"/>
      <c r="U246" s="388"/>
      <c r="V246" s="388"/>
      <c r="W246" s="388"/>
      <c r="X246" s="388"/>
      <c r="Y246" s="388"/>
      <c r="Z246" s="388"/>
    </row>
    <row r="247" spans="1:26" ht="15.75" customHeight="1" x14ac:dyDescent="0.2">
      <c r="A247" s="388"/>
      <c r="B247" s="388"/>
      <c r="C247" s="388"/>
      <c r="D247" s="388"/>
      <c r="E247" s="388"/>
      <c r="F247" s="388"/>
      <c r="G247" s="404"/>
      <c r="H247" s="388"/>
      <c r="I247" s="388"/>
      <c r="J247" s="388"/>
      <c r="K247" s="388"/>
      <c r="L247" s="388"/>
      <c r="M247" s="388"/>
      <c r="N247" s="388"/>
      <c r="O247" s="388"/>
      <c r="P247" s="388"/>
      <c r="Q247" s="388"/>
      <c r="R247" s="388"/>
      <c r="S247" s="388"/>
      <c r="T247" s="388"/>
      <c r="U247" s="388"/>
      <c r="V247" s="388"/>
      <c r="W247" s="388"/>
      <c r="X247" s="388"/>
      <c r="Y247" s="388"/>
      <c r="Z247" s="388"/>
    </row>
    <row r="248" spans="1:26" ht="15.75" customHeight="1" x14ac:dyDescent="0.2">
      <c r="A248" s="388"/>
      <c r="B248" s="388"/>
      <c r="C248" s="388"/>
      <c r="D248" s="388"/>
      <c r="E248" s="388"/>
      <c r="F248" s="388"/>
      <c r="G248" s="404"/>
      <c r="H248" s="388"/>
      <c r="I248" s="388"/>
      <c r="J248" s="388"/>
      <c r="K248" s="388"/>
      <c r="L248" s="388"/>
      <c r="M248" s="388"/>
      <c r="N248" s="388"/>
      <c r="O248" s="388"/>
      <c r="P248" s="388"/>
      <c r="Q248" s="388"/>
      <c r="R248" s="388"/>
      <c r="S248" s="388"/>
      <c r="T248" s="388"/>
      <c r="U248" s="388"/>
      <c r="V248" s="388"/>
      <c r="W248" s="388"/>
      <c r="X248" s="388"/>
      <c r="Y248" s="388"/>
      <c r="Z248" s="388"/>
    </row>
    <row r="249" spans="1:26" ht="15.75" customHeight="1" x14ac:dyDescent="0.2">
      <c r="A249" s="388"/>
      <c r="B249" s="388"/>
      <c r="C249" s="388"/>
      <c r="D249" s="388"/>
      <c r="E249" s="388"/>
      <c r="F249" s="388"/>
      <c r="G249" s="404"/>
      <c r="H249" s="388"/>
      <c r="I249" s="388"/>
      <c r="J249" s="388"/>
      <c r="K249" s="388"/>
      <c r="L249" s="388"/>
      <c r="M249" s="388"/>
      <c r="N249" s="388"/>
      <c r="O249" s="388"/>
      <c r="P249" s="388"/>
      <c r="Q249" s="388"/>
      <c r="R249" s="388"/>
      <c r="S249" s="388"/>
      <c r="T249" s="388"/>
      <c r="U249" s="388"/>
      <c r="V249" s="388"/>
      <c r="W249" s="388"/>
      <c r="X249" s="388"/>
      <c r="Y249" s="388"/>
      <c r="Z249" s="388"/>
    </row>
    <row r="250" spans="1:26" ht="15.75" customHeight="1" x14ac:dyDescent="0.2">
      <c r="A250" s="388"/>
      <c r="B250" s="388"/>
      <c r="C250" s="388"/>
      <c r="D250" s="388"/>
      <c r="E250" s="388"/>
      <c r="F250" s="388"/>
      <c r="G250" s="404"/>
      <c r="H250" s="388"/>
      <c r="I250" s="388"/>
      <c r="J250" s="388"/>
      <c r="K250" s="388"/>
      <c r="L250" s="388"/>
      <c r="M250" s="388"/>
      <c r="N250" s="388"/>
      <c r="O250" s="388"/>
      <c r="P250" s="388"/>
      <c r="Q250" s="388"/>
      <c r="R250" s="388"/>
      <c r="S250" s="388"/>
      <c r="T250" s="388"/>
      <c r="U250" s="388"/>
      <c r="V250" s="388"/>
      <c r="W250" s="388"/>
      <c r="X250" s="388"/>
      <c r="Y250" s="388"/>
      <c r="Z250" s="388"/>
    </row>
    <row r="251" spans="1:26" ht="15.75" customHeight="1" x14ac:dyDescent="0.2">
      <c r="A251" s="388"/>
      <c r="B251" s="388"/>
      <c r="C251" s="388"/>
      <c r="D251" s="388"/>
      <c r="E251" s="388"/>
      <c r="F251" s="388"/>
      <c r="G251" s="404"/>
      <c r="H251" s="388"/>
      <c r="I251" s="388"/>
      <c r="J251" s="388"/>
      <c r="K251" s="388"/>
      <c r="L251" s="388"/>
      <c r="M251" s="388"/>
      <c r="N251" s="388"/>
      <c r="O251" s="388"/>
      <c r="P251" s="388"/>
      <c r="Q251" s="388"/>
      <c r="R251" s="388"/>
      <c r="S251" s="388"/>
      <c r="T251" s="388"/>
      <c r="U251" s="388"/>
      <c r="V251" s="388"/>
      <c r="W251" s="388"/>
      <c r="X251" s="388"/>
      <c r="Y251" s="388"/>
      <c r="Z251" s="388"/>
    </row>
    <row r="252" spans="1:26" ht="15.75" customHeight="1" x14ac:dyDescent="0.2">
      <c r="A252" s="388"/>
      <c r="B252" s="388"/>
      <c r="C252" s="388"/>
      <c r="D252" s="388"/>
      <c r="E252" s="388"/>
      <c r="F252" s="388"/>
      <c r="G252" s="404"/>
      <c r="H252" s="388"/>
      <c r="I252" s="388"/>
      <c r="J252" s="388"/>
      <c r="K252" s="388"/>
      <c r="L252" s="388"/>
      <c r="M252" s="388"/>
      <c r="N252" s="388"/>
      <c r="O252" s="388"/>
      <c r="P252" s="388"/>
      <c r="Q252" s="388"/>
      <c r="R252" s="388"/>
      <c r="S252" s="388"/>
      <c r="T252" s="388"/>
      <c r="U252" s="388"/>
      <c r="V252" s="388"/>
      <c r="W252" s="388"/>
      <c r="X252" s="388"/>
      <c r="Y252" s="388"/>
      <c r="Z252" s="388"/>
    </row>
    <row r="253" spans="1:26" ht="15.75" customHeight="1" x14ac:dyDescent="0.2">
      <c r="A253" s="388"/>
      <c r="B253" s="388"/>
      <c r="C253" s="388"/>
      <c r="D253" s="388"/>
      <c r="E253" s="388"/>
      <c r="F253" s="388"/>
      <c r="G253" s="404"/>
      <c r="H253" s="388"/>
      <c r="I253" s="388"/>
      <c r="J253" s="388"/>
      <c r="K253" s="388"/>
      <c r="L253" s="388"/>
      <c r="M253" s="388"/>
      <c r="N253" s="388"/>
      <c r="O253" s="388"/>
      <c r="P253" s="388"/>
      <c r="Q253" s="388"/>
      <c r="R253" s="388"/>
      <c r="S253" s="388"/>
      <c r="T253" s="388"/>
      <c r="U253" s="388"/>
      <c r="V253" s="388"/>
      <c r="W253" s="388"/>
      <c r="X253" s="388"/>
      <c r="Y253" s="388"/>
      <c r="Z253" s="388"/>
    </row>
    <row r="254" spans="1:26" ht="15.75" customHeight="1" x14ac:dyDescent="0.2">
      <c r="A254" s="388"/>
      <c r="B254" s="388"/>
      <c r="C254" s="388"/>
      <c r="D254" s="388"/>
      <c r="E254" s="388"/>
      <c r="F254" s="388"/>
      <c r="G254" s="404"/>
      <c r="H254" s="388"/>
      <c r="I254" s="388"/>
      <c r="J254" s="388"/>
      <c r="K254" s="388"/>
      <c r="L254" s="388"/>
      <c r="M254" s="388"/>
      <c r="N254" s="388"/>
      <c r="O254" s="388"/>
      <c r="P254" s="388"/>
      <c r="Q254" s="388"/>
      <c r="R254" s="388"/>
      <c r="S254" s="388"/>
      <c r="T254" s="388"/>
      <c r="U254" s="388"/>
      <c r="V254" s="388"/>
      <c r="W254" s="388"/>
      <c r="X254" s="388"/>
      <c r="Y254" s="388"/>
      <c r="Z254" s="388"/>
    </row>
    <row r="255" spans="1:26" ht="15.75" customHeight="1" x14ac:dyDescent="0.2">
      <c r="A255" s="388"/>
      <c r="B255" s="388"/>
      <c r="C255" s="388"/>
      <c r="D255" s="388"/>
      <c r="E255" s="388"/>
      <c r="F255" s="388"/>
      <c r="G255" s="404"/>
      <c r="H255" s="388"/>
      <c r="I255" s="388"/>
      <c r="J255" s="388"/>
      <c r="K255" s="388"/>
      <c r="L255" s="388"/>
      <c r="M255" s="388"/>
      <c r="N255" s="388"/>
      <c r="O255" s="388"/>
      <c r="P255" s="388"/>
      <c r="Q255" s="388"/>
      <c r="R255" s="388"/>
      <c r="S255" s="388"/>
      <c r="T255" s="388"/>
      <c r="U255" s="388"/>
      <c r="V255" s="388"/>
      <c r="W255" s="388"/>
      <c r="X255" s="388"/>
      <c r="Y255" s="388"/>
      <c r="Z255" s="388"/>
    </row>
    <row r="256" spans="1:26" ht="15.75" customHeight="1" x14ac:dyDescent="0.2">
      <c r="A256" s="388"/>
      <c r="B256" s="388"/>
      <c r="C256" s="388"/>
      <c r="D256" s="388"/>
      <c r="E256" s="388"/>
      <c r="F256" s="388"/>
      <c r="G256" s="404"/>
      <c r="H256" s="388"/>
      <c r="I256" s="388"/>
      <c r="J256" s="388"/>
      <c r="K256" s="388"/>
      <c r="L256" s="388"/>
      <c r="M256" s="388"/>
      <c r="N256" s="388"/>
      <c r="O256" s="388"/>
      <c r="P256" s="388"/>
      <c r="Q256" s="388"/>
      <c r="R256" s="388"/>
      <c r="S256" s="388"/>
      <c r="T256" s="388"/>
      <c r="U256" s="388"/>
      <c r="V256" s="388"/>
      <c r="W256" s="388"/>
      <c r="X256" s="388"/>
      <c r="Y256" s="388"/>
      <c r="Z256" s="388"/>
    </row>
    <row r="257" spans="1:26" ht="15.75" customHeight="1" x14ac:dyDescent="0.2">
      <c r="A257" s="388"/>
      <c r="B257" s="388"/>
      <c r="C257" s="388"/>
      <c r="D257" s="388"/>
      <c r="E257" s="388"/>
      <c r="F257" s="388"/>
      <c r="G257" s="404"/>
      <c r="H257" s="388"/>
      <c r="I257" s="388"/>
      <c r="J257" s="388"/>
      <c r="K257" s="388"/>
      <c r="L257" s="388"/>
      <c r="M257" s="388"/>
      <c r="N257" s="388"/>
      <c r="O257" s="388"/>
      <c r="P257" s="388"/>
      <c r="Q257" s="388"/>
      <c r="R257" s="388"/>
      <c r="S257" s="388"/>
      <c r="T257" s="388"/>
      <c r="U257" s="388"/>
      <c r="V257" s="388"/>
      <c r="W257" s="388"/>
      <c r="X257" s="388"/>
      <c r="Y257" s="388"/>
      <c r="Z257" s="388"/>
    </row>
    <row r="258" spans="1:26" ht="15.75" customHeight="1" x14ac:dyDescent="0.2">
      <c r="A258" s="388"/>
      <c r="B258" s="388"/>
      <c r="C258" s="388"/>
      <c r="D258" s="388"/>
      <c r="E258" s="388"/>
      <c r="F258" s="388"/>
      <c r="G258" s="404"/>
      <c r="H258" s="388"/>
      <c r="I258" s="388"/>
      <c r="J258" s="388"/>
      <c r="K258" s="388"/>
      <c r="L258" s="388"/>
      <c r="M258" s="388"/>
      <c r="N258" s="388"/>
      <c r="O258" s="388"/>
      <c r="P258" s="388"/>
      <c r="Q258" s="388"/>
      <c r="R258" s="388"/>
      <c r="S258" s="388"/>
      <c r="T258" s="388"/>
      <c r="U258" s="388"/>
      <c r="V258" s="388"/>
      <c r="W258" s="388"/>
      <c r="X258" s="388"/>
      <c r="Y258" s="388"/>
      <c r="Z258" s="388"/>
    </row>
    <row r="259" spans="1:26" ht="15.75" customHeight="1" x14ac:dyDescent="0.2">
      <c r="A259" s="388"/>
      <c r="B259" s="388"/>
      <c r="C259" s="388"/>
      <c r="D259" s="388"/>
      <c r="E259" s="388"/>
      <c r="F259" s="388"/>
      <c r="G259" s="404"/>
      <c r="H259" s="388"/>
      <c r="I259" s="388"/>
      <c r="J259" s="388"/>
      <c r="K259" s="388"/>
      <c r="L259" s="388"/>
      <c r="M259" s="388"/>
      <c r="N259" s="388"/>
      <c r="O259" s="388"/>
      <c r="P259" s="388"/>
      <c r="Q259" s="388"/>
      <c r="R259" s="388"/>
      <c r="S259" s="388"/>
      <c r="T259" s="388"/>
      <c r="U259" s="388"/>
      <c r="V259" s="388"/>
      <c r="W259" s="388"/>
      <c r="X259" s="388"/>
      <c r="Y259" s="388"/>
      <c r="Z259" s="388"/>
    </row>
    <row r="260" spans="1:26" ht="15.75" customHeight="1" x14ac:dyDescent="0.2">
      <c r="A260" s="388"/>
      <c r="B260" s="388"/>
      <c r="C260" s="388"/>
      <c r="D260" s="388"/>
      <c r="E260" s="388"/>
      <c r="F260" s="388"/>
      <c r="G260" s="404"/>
      <c r="H260" s="388"/>
      <c r="I260" s="388"/>
      <c r="J260" s="388"/>
      <c r="K260" s="388"/>
      <c r="L260" s="388"/>
      <c r="M260" s="388"/>
      <c r="N260" s="388"/>
      <c r="O260" s="388"/>
      <c r="P260" s="388"/>
      <c r="Q260" s="388"/>
      <c r="R260" s="388"/>
      <c r="S260" s="388"/>
      <c r="T260" s="388"/>
      <c r="U260" s="388"/>
      <c r="V260" s="388"/>
      <c r="W260" s="388"/>
      <c r="X260" s="388"/>
      <c r="Y260" s="388"/>
      <c r="Z260" s="388"/>
    </row>
    <row r="261" spans="1:26" ht="15.75" customHeight="1" x14ac:dyDescent="0.2">
      <c r="A261" s="388"/>
      <c r="B261" s="388"/>
      <c r="C261" s="388"/>
      <c r="D261" s="388"/>
      <c r="E261" s="388"/>
      <c r="F261" s="388"/>
      <c r="G261" s="404"/>
      <c r="H261" s="388"/>
      <c r="I261" s="388"/>
      <c r="J261" s="388"/>
      <c r="K261" s="388"/>
      <c r="L261" s="388"/>
      <c r="M261" s="388"/>
      <c r="N261" s="388"/>
      <c r="O261" s="388"/>
      <c r="P261" s="388"/>
      <c r="Q261" s="388"/>
      <c r="R261" s="388"/>
      <c r="S261" s="388"/>
      <c r="T261" s="388"/>
      <c r="U261" s="388"/>
      <c r="V261" s="388"/>
      <c r="W261" s="388"/>
      <c r="X261" s="388"/>
      <c r="Y261" s="388"/>
      <c r="Z261" s="388"/>
    </row>
    <row r="262" spans="1:26" ht="15.75" customHeight="1" x14ac:dyDescent="0.2">
      <c r="A262" s="388"/>
      <c r="B262" s="388"/>
      <c r="C262" s="388"/>
      <c r="D262" s="388"/>
      <c r="E262" s="388"/>
      <c r="F262" s="388"/>
      <c r="G262" s="404"/>
      <c r="H262" s="388"/>
      <c r="I262" s="388"/>
      <c r="J262" s="388"/>
      <c r="K262" s="388"/>
      <c r="L262" s="388"/>
      <c r="M262" s="388"/>
      <c r="N262" s="388"/>
      <c r="O262" s="388"/>
      <c r="P262" s="388"/>
      <c r="Q262" s="388"/>
      <c r="R262" s="388"/>
      <c r="S262" s="388"/>
      <c r="T262" s="388"/>
      <c r="U262" s="388"/>
      <c r="V262" s="388"/>
      <c r="W262" s="388"/>
      <c r="X262" s="388"/>
      <c r="Y262" s="388"/>
      <c r="Z262" s="388"/>
    </row>
    <row r="263" spans="1:26" ht="15.75" customHeight="1" x14ac:dyDescent="0.2">
      <c r="A263" s="388"/>
      <c r="B263" s="388"/>
      <c r="C263" s="388"/>
      <c r="D263" s="388"/>
      <c r="E263" s="388"/>
      <c r="F263" s="388"/>
      <c r="G263" s="404"/>
      <c r="H263" s="388"/>
      <c r="I263" s="388"/>
      <c r="J263" s="388"/>
      <c r="K263" s="388"/>
      <c r="L263" s="388"/>
      <c r="M263" s="388"/>
      <c r="N263" s="388"/>
      <c r="O263" s="388"/>
      <c r="P263" s="388"/>
      <c r="Q263" s="388"/>
      <c r="R263" s="388"/>
      <c r="S263" s="388"/>
      <c r="T263" s="388"/>
      <c r="U263" s="388"/>
      <c r="V263" s="388"/>
      <c r="W263" s="388"/>
      <c r="X263" s="388"/>
      <c r="Y263" s="388"/>
      <c r="Z263" s="388"/>
    </row>
    <row r="264" spans="1:26" ht="15.75" customHeight="1" x14ac:dyDescent="0.2">
      <c r="A264" s="388"/>
      <c r="B264" s="388"/>
      <c r="C264" s="388"/>
      <c r="D264" s="388"/>
      <c r="E264" s="388"/>
      <c r="F264" s="388"/>
      <c r="G264" s="404"/>
      <c r="H264" s="388"/>
      <c r="I264" s="388"/>
      <c r="J264" s="388"/>
      <c r="K264" s="388"/>
      <c r="L264" s="388"/>
      <c r="M264" s="388"/>
      <c r="N264" s="388"/>
      <c r="O264" s="388"/>
      <c r="P264" s="388"/>
      <c r="Q264" s="388"/>
      <c r="R264" s="388"/>
      <c r="S264" s="388"/>
      <c r="T264" s="388"/>
      <c r="U264" s="388"/>
      <c r="V264" s="388"/>
      <c r="W264" s="388"/>
      <c r="X264" s="388"/>
      <c r="Y264" s="388"/>
      <c r="Z264" s="388"/>
    </row>
    <row r="265" spans="1:26" ht="15.75" customHeight="1" x14ac:dyDescent="0.2">
      <c r="A265" s="388"/>
      <c r="B265" s="388"/>
      <c r="C265" s="388"/>
      <c r="D265" s="388"/>
      <c r="E265" s="388"/>
      <c r="F265" s="388"/>
      <c r="G265" s="404"/>
      <c r="H265" s="388"/>
      <c r="I265" s="388"/>
      <c r="J265" s="388"/>
      <c r="K265" s="388"/>
      <c r="L265" s="388"/>
      <c r="M265" s="388"/>
      <c r="N265" s="388"/>
      <c r="O265" s="388"/>
      <c r="P265" s="388"/>
      <c r="Q265" s="388"/>
      <c r="R265" s="388"/>
      <c r="S265" s="388"/>
      <c r="T265" s="388"/>
      <c r="U265" s="388"/>
      <c r="V265" s="388"/>
      <c r="W265" s="388"/>
      <c r="X265" s="388"/>
      <c r="Y265" s="388"/>
      <c r="Z265" s="388"/>
    </row>
    <row r="266" spans="1:26" ht="15.75" customHeight="1" x14ac:dyDescent="0.2">
      <c r="A266" s="388"/>
      <c r="B266" s="388"/>
      <c r="C266" s="388"/>
      <c r="D266" s="388"/>
      <c r="E266" s="388"/>
      <c r="F266" s="388"/>
      <c r="G266" s="404"/>
      <c r="H266" s="388"/>
      <c r="I266" s="388"/>
      <c r="J266" s="388"/>
      <c r="K266" s="388"/>
      <c r="L266" s="388"/>
      <c r="M266" s="388"/>
      <c r="N266" s="388"/>
      <c r="O266" s="388"/>
      <c r="P266" s="388"/>
      <c r="Q266" s="388"/>
      <c r="R266" s="388"/>
      <c r="S266" s="388"/>
      <c r="T266" s="388"/>
      <c r="U266" s="388"/>
      <c r="V266" s="388"/>
      <c r="W266" s="388"/>
      <c r="X266" s="388"/>
      <c r="Y266" s="388"/>
      <c r="Z266" s="388"/>
    </row>
    <row r="267" spans="1:26" ht="15.75" customHeight="1" x14ac:dyDescent="0.2">
      <c r="A267" s="388"/>
      <c r="B267" s="388"/>
      <c r="C267" s="388"/>
      <c r="D267" s="388"/>
      <c r="E267" s="388"/>
      <c r="F267" s="388"/>
      <c r="G267" s="404"/>
      <c r="H267" s="388"/>
      <c r="I267" s="388"/>
      <c r="J267" s="388"/>
      <c r="K267" s="388"/>
      <c r="L267" s="388"/>
      <c r="M267" s="388"/>
      <c r="N267" s="388"/>
      <c r="O267" s="388"/>
      <c r="P267" s="388"/>
      <c r="Q267" s="388"/>
      <c r="R267" s="388"/>
      <c r="S267" s="388"/>
      <c r="T267" s="388"/>
      <c r="U267" s="388"/>
      <c r="V267" s="388"/>
      <c r="W267" s="388"/>
      <c r="X267" s="388"/>
      <c r="Y267" s="388"/>
      <c r="Z267" s="388"/>
    </row>
    <row r="268" spans="1:26" ht="15.75" customHeight="1" x14ac:dyDescent="0.2">
      <c r="A268" s="388"/>
      <c r="B268" s="388"/>
      <c r="C268" s="388"/>
      <c r="D268" s="388"/>
      <c r="E268" s="388"/>
      <c r="F268" s="388"/>
      <c r="G268" s="404"/>
      <c r="H268" s="388"/>
      <c r="I268" s="388"/>
      <c r="J268" s="388"/>
      <c r="K268" s="388"/>
      <c r="L268" s="388"/>
      <c r="M268" s="388"/>
      <c r="N268" s="388"/>
      <c r="O268" s="388"/>
      <c r="P268" s="388"/>
      <c r="Q268" s="388"/>
      <c r="R268" s="388"/>
      <c r="S268" s="388"/>
      <c r="T268" s="388"/>
      <c r="U268" s="388"/>
      <c r="V268" s="388"/>
      <c r="W268" s="388"/>
      <c r="X268" s="388"/>
      <c r="Y268" s="388"/>
      <c r="Z268" s="388"/>
    </row>
    <row r="269" spans="1:26" ht="15.75" customHeight="1" x14ac:dyDescent="0.2">
      <c r="A269" s="388"/>
      <c r="B269" s="388"/>
      <c r="C269" s="388"/>
      <c r="D269" s="388"/>
      <c r="E269" s="388"/>
      <c r="F269" s="388"/>
      <c r="G269" s="404"/>
      <c r="H269" s="388"/>
      <c r="I269" s="388"/>
      <c r="J269" s="388"/>
      <c r="K269" s="388"/>
      <c r="L269" s="388"/>
      <c r="M269" s="388"/>
      <c r="N269" s="388"/>
      <c r="O269" s="388"/>
      <c r="P269" s="388"/>
      <c r="Q269" s="388"/>
      <c r="R269" s="388"/>
      <c r="S269" s="388"/>
      <c r="T269" s="388"/>
      <c r="U269" s="388"/>
      <c r="V269" s="388"/>
      <c r="W269" s="388"/>
      <c r="X269" s="388"/>
      <c r="Y269" s="388"/>
      <c r="Z269" s="388"/>
    </row>
    <row r="270" spans="1:26" ht="15.75" customHeight="1" x14ac:dyDescent="0.2">
      <c r="A270" s="388"/>
      <c r="B270" s="388"/>
      <c r="C270" s="388"/>
      <c r="D270" s="388"/>
      <c r="E270" s="388"/>
      <c r="F270" s="388"/>
      <c r="G270" s="404"/>
      <c r="H270" s="388"/>
      <c r="I270" s="388"/>
      <c r="J270" s="388"/>
      <c r="K270" s="388"/>
      <c r="L270" s="388"/>
      <c r="M270" s="388"/>
      <c r="N270" s="388"/>
      <c r="O270" s="388"/>
      <c r="P270" s="388"/>
      <c r="Q270" s="388"/>
      <c r="R270" s="388"/>
      <c r="S270" s="388"/>
      <c r="T270" s="388"/>
      <c r="U270" s="388"/>
      <c r="V270" s="388"/>
      <c r="W270" s="388"/>
      <c r="X270" s="388"/>
      <c r="Y270" s="388"/>
      <c r="Z270" s="388"/>
    </row>
    <row r="271" spans="1:26" ht="15.75" customHeight="1" x14ac:dyDescent="0.2">
      <c r="A271" s="388"/>
      <c r="B271" s="388"/>
      <c r="C271" s="388"/>
      <c r="D271" s="388"/>
      <c r="E271" s="388"/>
      <c r="F271" s="388"/>
      <c r="G271" s="404"/>
      <c r="H271" s="388"/>
      <c r="I271" s="388"/>
      <c r="J271" s="388"/>
      <c r="K271" s="388"/>
      <c r="L271" s="388"/>
      <c r="M271" s="388"/>
      <c r="N271" s="388"/>
      <c r="O271" s="388"/>
      <c r="P271" s="388"/>
      <c r="Q271" s="388"/>
      <c r="R271" s="388"/>
      <c r="S271" s="388"/>
      <c r="T271" s="388"/>
      <c r="U271" s="388"/>
      <c r="V271" s="388"/>
      <c r="W271" s="388"/>
      <c r="X271" s="388"/>
      <c r="Y271" s="388"/>
      <c r="Z271" s="388"/>
    </row>
    <row r="272" spans="1:26" ht="15.75" customHeight="1" x14ac:dyDescent="0.2">
      <c r="A272" s="388"/>
      <c r="B272" s="388"/>
      <c r="C272" s="388"/>
      <c r="D272" s="388"/>
      <c r="E272" s="388"/>
      <c r="F272" s="388"/>
      <c r="G272" s="404"/>
      <c r="H272" s="388"/>
      <c r="I272" s="388"/>
      <c r="J272" s="388"/>
      <c r="K272" s="388"/>
      <c r="L272" s="388"/>
      <c r="M272" s="388"/>
      <c r="N272" s="388"/>
      <c r="O272" s="388"/>
      <c r="P272" s="388"/>
      <c r="Q272" s="388"/>
      <c r="R272" s="388"/>
      <c r="S272" s="388"/>
      <c r="T272" s="388"/>
      <c r="U272" s="388"/>
      <c r="V272" s="388"/>
      <c r="W272" s="388"/>
      <c r="X272" s="388"/>
      <c r="Y272" s="388"/>
      <c r="Z272" s="388"/>
    </row>
    <row r="273" spans="1:26" ht="15.75" customHeight="1" x14ac:dyDescent="0.2">
      <c r="A273" s="388"/>
      <c r="B273" s="388"/>
      <c r="C273" s="388"/>
      <c r="D273" s="388"/>
      <c r="E273" s="388"/>
      <c r="F273" s="388"/>
      <c r="G273" s="404"/>
      <c r="H273" s="388"/>
      <c r="I273" s="388"/>
      <c r="J273" s="388"/>
      <c r="K273" s="388"/>
      <c r="L273" s="388"/>
      <c r="M273" s="388"/>
      <c r="N273" s="388"/>
      <c r="O273" s="388"/>
      <c r="P273" s="388"/>
      <c r="Q273" s="388"/>
      <c r="R273" s="388"/>
      <c r="S273" s="388"/>
      <c r="T273" s="388"/>
      <c r="U273" s="388"/>
      <c r="V273" s="388"/>
      <c r="W273" s="388"/>
      <c r="X273" s="388"/>
      <c r="Y273" s="388"/>
      <c r="Z273" s="388"/>
    </row>
    <row r="274" spans="1:26" ht="15.75" customHeight="1" x14ac:dyDescent="0.2">
      <c r="A274" s="388"/>
      <c r="B274" s="388"/>
      <c r="C274" s="388"/>
      <c r="D274" s="388"/>
      <c r="E274" s="388"/>
      <c r="F274" s="388"/>
      <c r="G274" s="404"/>
      <c r="H274" s="388"/>
      <c r="I274" s="388"/>
      <c r="J274" s="388"/>
      <c r="K274" s="388"/>
      <c r="L274" s="388"/>
      <c r="M274" s="388"/>
      <c r="N274" s="388"/>
      <c r="O274" s="388"/>
      <c r="P274" s="388"/>
      <c r="Q274" s="388"/>
      <c r="R274" s="388"/>
      <c r="S274" s="388"/>
      <c r="T274" s="388"/>
      <c r="U274" s="388"/>
      <c r="V274" s="388"/>
      <c r="W274" s="388"/>
      <c r="X274" s="388"/>
      <c r="Y274" s="388"/>
      <c r="Z274" s="388"/>
    </row>
    <row r="275" spans="1:26" ht="15.75" customHeight="1" x14ac:dyDescent="0.2">
      <c r="A275" s="388"/>
      <c r="B275" s="388"/>
      <c r="C275" s="388"/>
      <c r="D275" s="388"/>
      <c r="E275" s="388"/>
      <c r="F275" s="388"/>
      <c r="G275" s="404"/>
      <c r="H275" s="388"/>
      <c r="I275" s="388"/>
      <c r="J275" s="388"/>
      <c r="K275" s="388"/>
      <c r="L275" s="388"/>
      <c r="M275" s="388"/>
      <c r="N275" s="388"/>
      <c r="O275" s="388"/>
      <c r="P275" s="388"/>
      <c r="Q275" s="388"/>
      <c r="R275" s="388"/>
      <c r="S275" s="388"/>
      <c r="T275" s="388"/>
      <c r="U275" s="388"/>
      <c r="V275" s="388"/>
      <c r="W275" s="388"/>
      <c r="X275" s="388"/>
      <c r="Y275" s="388"/>
      <c r="Z275" s="388"/>
    </row>
    <row r="276" spans="1:26" ht="15.75" customHeight="1" x14ac:dyDescent="0.2">
      <c r="A276" s="388"/>
      <c r="B276" s="388"/>
      <c r="C276" s="388"/>
      <c r="D276" s="388"/>
      <c r="E276" s="388"/>
      <c r="F276" s="388"/>
      <c r="G276" s="404"/>
      <c r="H276" s="388"/>
      <c r="I276" s="388"/>
      <c r="J276" s="388"/>
      <c r="K276" s="388"/>
      <c r="L276" s="388"/>
      <c r="M276" s="388"/>
      <c r="N276" s="388"/>
      <c r="O276" s="388"/>
      <c r="P276" s="388"/>
      <c r="Q276" s="388"/>
      <c r="R276" s="388"/>
      <c r="S276" s="388"/>
      <c r="T276" s="388"/>
      <c r="U276" s="388"/>
      <c r="V276" s="388"/>
      <c r="W276" s="388"/>
      <c r="X276" s="388"/>
      <c r="Y276" s="388"/>
      <c r="Z276" s="388"/>
    </row>
    <row r="277" spans="1:26" ht="15.75" customHeight="1" x14ac:dyDescent="0.2">
      <c r="A277" s="388"/>
      <c r="B277" s="388"/>
      <c r="C277" s="388"/>
      <c r="D277" s="388"/>
      <c r="E277" s="388"/>
      <c r="F277" s="388"/>
      <c r="G277" s="404"/>
      <c r="H277" s="388"/>
      <c r="I277" s="388"/>
      <c r="J277" s="388"/>
      <c r="K277" s="388"/>
      <c r="L277" s="388"/>
      <c r="M277" s="388"/>
      <c r="N277" s="388"/>
      <c r="O277" s="388"/>
      <c r="P277" s="388"/>
      <c r="Q277" s="388"/>
      <c r="R277" s="388"/>
      <c r="S277" s="388"/>
      <c r="T277" s="388"/>
      <c r="U277" s="388"/>
      <c r="V277" s="388"/>
      <c r="W277" s="388"/>
      <c r="X277" s="388"/>
      <c r="Y277" s="388"/>
      <c r="Z277" s="388"/>
    </row>
    <row r="278" spans="1:26" ht="15.75" customHeight="1" x14ac:dyDescent="0.2">
      <c r="A278" s="388"/>
      <c r="B278" s="388"/>
      <c r="C278" s="388"/>
      <c r="D278" s="388"/>
      <c r="E278" s="388"/>
      <c r="F278" s="388"/>
      <c r="G278" s="404"/>
      <c r="H278" s="388"/>
      <c r="I278" s="388"/>
      <c r="J278" s="388"/>
      <c r="K278" s="388"/>
      <c r="L278" s="388"/>
      <c r="M278" s="388"/>
      <c r="N278" s="388"/>
      <c r="O278" s="388"/>
      <c r="P278" s="388"/>
      <c r="Q278" s="388"/>
      <c r="R278" s="388"/>
      <c r="S278" s="388"/>
      <c r="T278" s="388"/>
      <c r="U278" s="388"/>
      <c r="V278" s="388"/>
      <c r="W278" s="388"/>
      <c r="X278" s="388"/>
      <c r="Y278" s="388"/>
      <c r="Z278" s="388"/>
    </row>
    <row r="279" spans="1:26" ht="15.75" customHeight="1" x14ac:dyDescent="0.2">
      <c r="A279" s="388"/>
      <c r="B279" s="388"/>
      <c r="C279" s="388"/>
      <c r="D279" s="388"/>
      <c r="E279" s="388"/>
      <c r="F279" s="388"/>
      <c r="G279" s="404"/>
      <c r="H279" s="388"/>
      <c r="I279" s="388"/>
      <c r="J279" s="388"/>
      <c r="K279" s="388"/>
      <c r="L279" s="388"/>
      <c r="M279" s="388"/>
      <c r="N279" s="388"/>
      <c r="O279" s="388"/>
      <c r="P279" s="388"/>
      <c r="Q279" s="388"/>
      <c r="R279" s="388"/>
      <c r="S279" s="388"/>
      <c r="T279" s="388"/>
      <c r="U279" s="388"/>
      <c r="V279" s="388"/>
      <c r="W279" s="388"/>
      <c r="X279" s="388"/>
      <c r="Y279" s="388"/>
      <c r="Z279" s="388"/>
    </row>
    <row r="280" spans="1:26" ht="15.75" customHeight="1" x14ac:dyDescent="0.2">
      <c r="A280" s="388"/>
      <c r="B280" s="388"/>
      <c r="C280" s="388"/>
      <c r="D280" s="388"/>
      <c r="E280" s="388"/>
      <c r="F280" s="388"/>
      <c r="G280" s="404"/>
      <c r="H280" s="388"/>
      <c r="I280" s="388"/>
      <c r="J280" s="388"/>
      <c r="K280" s="388"/>
      <c r="L280" s="388"/>
      <c r="M280" s="388"/>
      <c r="N280" s="388"/>
      <c r="O280" s="388"/>
      <c r="P280" s="388"/>
      <c r="Q280" s="388"/>
      <c r="R280" s="388"/>
      <c r="S280" s="388"/>
      <c r="T280" s="388"/>
      <c r="U280" s="388"/>
      <c r="V280" s="388"/>
      <c r="W280" s="388"/>
      <c r="X280" s="388"/>
      <c r="Y280" s="388"/>
      <c r="Z280" s="388"/>
    </row>
    <row r="281" spans="1:26" ht="15.75" customHeight="1" x14ac:dyDescent="0.2">
      <c r="A281" s="388"/>
      <c r="B281" s="388"/>
      <c r="C281" s="388"/>
      <c r="D281" s="388"/>
      <c r="E281" s="388"/>
      <c r="F281" s="388"/>
      <c r="G281" s="404"/>
      <c r="H281" s="388"/>
      <c r="I281" s="388"/>
      <c r="J281" s="388"/>
      <c r="K281" s="388"/>
      <c r="L281" s="388"/>
      <c r="M281" s="388"/>
      <c r="N281" s="388"/>
      <c r="O281" s="388"/>
      <c r="P281" s="388"/>
      <c r="Q281" s="388"/>
      <c r="R281" s="388"/>
      <c r="S281" s="388"/>
      <c r="T281" s="388"/>
      <c r="U281" s="388"/>
      <c r="V281" s="388"/>
      <c r="W281" s="388"/>
      <c r="X281" s="388"/>
      <c r="Y281" s="388"/>
      <c r="Z281" s="388"/>
    </row>
    <row r="282" spans="1:26" ht="15.75" customHeight="1" x14ac:dyDescent="0.2">
      <c r="A282" s="388"/>
      <c r="B282" s="388"/>
      <c r="C282" s="388"/>
      <c r="D282" s="388"/>
      <c r="E282" s="388"/>
      <c r="F282" s="388"/>
      <c r="G282" s="404"/>
      <c r="H282" s="388"/>
      <c r="I282" s="388"/>
      <c r="J282" s="388"/>
      <c r="K282" s="388"/>
      <c r="L282" s="388"/>
      <c r="M282" s="388"/>
      <c r="N282" s="388"/>
      <c r="O282" s="388"/>
      <c r="P282" s="388"/>
      <c r="Q282" s="388"/>
      <c r="R282" s="388"/>
      <c r="S282" s="388"/>
      <c r="T282" s="388"/>
      <c r="U282" s="388"/>
      <c r="V282" s="388"/>
      <c r="W282" s="388"/>
      <c r="X282" s="388"/>
      <c r="Y282" s="388"/>
      <c r="Z282" s="388"/>
    </row>
    <row r="283" spans="1:26" ht="15.75" customHeight="1" x14ac:dyDescent="0.2">
      <c r="A283" s="388"/>
      <c r="B283" s="388"/>
      <c r="C283" s="388"/>
      <c r="D283" s="388"/>
      <c r="E283" s="388"/>
      <c r="F283" s="388"/>
      <c r="G283" s="404"/>
      <c r="H283" s="388"/>
      <c r="I283" s="388"/>
      <c r="J283" s="388"/>
      <c r="K283" s="388"/>
      <c r="L283" s="388"/>
      <c r="M283" s="388"/>
      <c r="N283" s="388"/>
      <c r="O283" s="388"/>
      <c r="P283" s="388"/>
      <c r="Q283" s="388"/>
      <c r="R283" s="388"/>
      <c r="S283" s="388"/>
      <c r="T283" s="388"/>
      <c r="U283" s="388"/>
      <c r="V283" s="388"/>
      <c r="W283" s="388"/>
      <c r="X283" s="388"/>
      <c r="Y283" s="388"/>
      <c r="Z283" s="388"/>
    </row>
    <row r="284" spans="1:26" ht="15.75" customHeight="1" x14ac:dyDescent="0.2">
      <c r="A284" s="388"/>
      <c r="B284" s="388"/>
      <c r="C284" s="388"/>
      <c r="D284" s="388"/>
      <c r="E284" s="388"/>
      <c r="F284" s="388"/>
      <c r="G284" s="404"/>
      <c r="H284" s="388"/>
      <c r="I284" s="388"/>
      <c r="J284" s="388"/>
      <c r="K284" s="388"/>
      <c r="L284" s="388"/>
      <c r="M284" s="388"/>
      <c r="N284" s="388"/>
      <c r="O284" s="388"/>
      <c r="P284" s="388"/>
      <c r="Q284" s="388"/>
      <c r="R284" s="388"/>
      <c r="S284" s="388"/>
      <c r="T284" s="388"/>
      <c r="U284" s="388"/>
      <c r="V284" s="388"/>
      <c r="W284" s="388"/>
      <c r="X284" s="388"/>
      <c r="Y284" s="388"/>
      <c r="Z284" s="388"/>
    </row>
    <row r="285" spans="1:26" ht="15.75" customHeight="1" x14ac:dyDescent="0.2">
      <c r="A285" s="388"/>
      <c r="B285" s="388"/>
      <c r="C285" s="388"/>
      <c r="D285" s="388"/>
      <c r="E285" s="388"/>
      <c r="F285" s="388"/>
      <c r="G285" s="404"/>
      <c r="H285" s="388"/>
      <c r="I285" s="388"/>
      <c r="J285" s="388"/>
      <c r="K285" s="388"/>
      <c r="L285" s="388"/>
      <c r="M285" s="388"/>
      <c r="N285" s="388"/>
      <c r="O285" s="388"/>
      <c r="P285" s="388"/>
      <c r="Q285" s="388"/>
      <c r="R285" s="388"/>
      <c r="S285" s="388"/>
      <c r="T285" s="388"/>
      <c r="U285" s="388"/>
      <c r="V285" s="388"/>
      <c r="W285" s="388"/>
      <c r="X285" s="388"/>
      <c r="Y285" s="388"/>
      <c r="Z285" s="388"/>
    </row>
    <row r="286" spans="1:26" ht="15.75" customHeight="1" x14ac:dyDescent="0.2">
      <c r="A286" s="388"/>
      <c r="B286" s="388"/>
      <c r="C286" s="388"/>
      <c r="D286" s="388"/>
      <c r="E286" s="388"/>
      <c r="F286" s="388"/>
      <c r="G286" s="404"/>
      <c r="H286" s="388"/>
      <c r="I286" s="388"/>
      <c r="J286" s="388"/>
      <c r="K286" s="388"/>
      <c r="L286" s="388"/>
      <c r="M286" s="388"/>
      <c r="N286" s="388"/>
      <c r="O286" s="388"/>
      <c r="P286" s="388"/>
      <c r="Q286" s="388"/>
      <c r="R286" s="388"/>
      <c r="S286" s="388"/>
      <c r="T286" s="388"/>
      <c r="U286" s="388"/>
      <c r="V286" s="388"/>
      <c r="W286" s="388"/>
      <c r="X286" s="388"/>
      <c r="Y286" s="388"/>
      <c r="Z286" s="388"/>
    </row>
    <row r="287" spans="1:26" ht="15.75" customHeight="1" x14ac:dyDescent="0.2">
      <c r="A287" s="388"/>
      <c r="B287" s="388"/>
      <c r="C287" s="388"/>
      <c r="D287" s="388"/>
      <c r="E287" s="388"/>
      <c r="F287" s="388"/>
      <c r="G287" s="404"/>
      <c r="H287" s="388"/>
      <c r="I287" s="388"/>
      <c r="J287" s="388"/>
      <c r="K287" s="388"/>
      <c r="L287" s="388"/>
      <c r="M287" s="388"/>
      <c r="N287" s="388"/>
      <c r="O287" s="388"/>
      <c r="P287" s="388"/>
      <c r="Q287" s="388"/>
      <c r="R287" s="388"/>
      <c r="S287" s="388"/>
      <c r="T287" s="388"/>
      <c r="U287" s="388"/>
      <c r="V287" s="388"/>
      <c r="W287" s="388"/>
      <c r="X287" s="388"/>
      <c r="Y287" s="388"/>
      <c r="Z287" s="388"/>
    </row>
    <row r="288" spans="1:26" ht="15.75" customHeight="1" x14ac:dyDescent="0.2">
      <c r="A288" s="388"/>
      <c r="B288" s="388"/>
      <c r="C288" s="388"/>
      <c r="D288" s="388"/>
      <c r="E288" s="388"/>
      <c r="F288" s="388"/>
      <c r="G288" s="404"/>
      <c r="H288" s="388"/>
      <c r="I288" s="388"/>
      <c r="J288" s="388"/>
      <c r="K288" s="388"/>
      <c r="L288" s="388"/>
      <c r="M288" s="388"/>
      <c r="N288" s="388"/>
      <c r="O288" s="388"/>
      <c r="P288" s="388"/>
      <c r="Q288" s="388"/>
      <c r="R288" s="388"/>
      <c r="S288" s="388"/>
      <c r="T288" s="388"/>
      <c r="U288" s="388"/>
      <c r="V288" s="388"/>
      <c r="W288" s="388"/>
      <c r="X288" s="388"/>
      <c r="Y288" s="388"/>
      <c r="Z288" s="388"/>
    </row>
    <row r="289" spans="1:26" ht="15.75" customHeight="1" x14ac:dyDescent="0.2">
      <c r="A289" s="388"/>
      <c r="B289" s="388"/>
      <c r="C289" s="388"/>
      <c r="D289" s="388"/>
      <c r="E289" s="388"/>
      <c r="F289" s="388"/>
      <c r="G289" s="404"/>
      <c r="H289" s="388"/>
      <c r="I289" s="388"/>
      <c r="J289" s="388"/>
      <c r="K289" s="388"/>
      <c r="L289" s="388"/>
      <c r="M289" s="388"/>
      <c r="N289" s="388"/>
      <c r="O289" s="388"/>
      <c r="P289" s="388"/>
      <c r="Q289" s="388"/>
      <c r="R289" s="388"/>
      <c r="S289" s="388"/>
      <c r="T289" s="388"/>
      <c r="U289" s="388"/>
      <c r="V289" s="388"/>
      <c r="W289" s="388"/>
      <c r="X289" s="388"/>
      <c r="Y289" s="388"/>
      <c r="Z289" s="388"/>
    </row>
    <row r="290" spans="1:26" ht="15.75" customHeight="1" x14ac:dyDescent="0.2">
      <c r="A290" s="388"/>
      <c r="B290" s="388"/>
      <c r="C290" s="388"/>
      <c r="D290" s="388"/>
      <c r="E290" s="388"/>
      <c r="F290" s="388"/>
      <c r="G290" s="404"/>
      <c r="H290" s="388"/>
      <c r="I290" s="388"/>
      <c r="J290" s="388"/>
      <c r="K290" s="388"/>
      <c r="L290" s="388"/>
      <c r="M290" s="388"/>
      <c r="N290" s="388"/>
      <c r="O290" s="388"/>
      <c r="P290" s="388"/>
      <c r="Q290" s="388"/>
      <c r="R290" s="388"/>
      <c r="S290" s="388"/>
      <c r="T290" s="388"/>
      <c r="U290" s="388"/>
      <c r="V290" s="388"/>
      <c r="W290" s="388"/>
      <c r="X290" s="388"/>
      <c r="Y290" s="388"/>
      <c r="Z290" s="388"/>
    </row>
    <row r="291" spans="1:26" ht="15.75" customHeight="1" x14ac:dyDescent="0.2">
      <c r="A291" s="388"/>
      <c r="B291" s="388"/>
      <c r="C291" s="388"/>
      <c r="D291" s="388"/>
      <c r="E291" s="388"/>
      <c r="F291" s="388"/>
      <c r="G291" s="404"/>
      <c r="H291" s="388"/>
      <c r="I291" s="388"/>
      <c r="J291" s="388"/>
      <c r="K291" s="388"/>
      <c r="L291" s="388"/>
      <c r="M291" s="388"/>
      <c r="N291" s="388"/>
      <c r="O291" s="388"/>
      <c r="P291" s="388"/>
      <c r="Q291" s="388"/>
      <c r="R291" s="388"/>
      <c r="S291" s="388"/>
      <c r="T291" s="388"/>
      <c r="U291" s="388"/>
      <c r="V291" s="388"/>
      <c r="W291" s="388"/>
      <c r="X291" s="388"/>
      <c r="Y291" s="388"/>
      <c r="Z291" s="388"/>
    </row>
    <row r="292" spans="1:26" ht="15.75" customHeight="1" x14ac:dyDescent="0.2">
      <c r="A292" s="388"/>
      <c r="B292" s="388"/>
      <c r="C292" s="388"/>
      <c r="D292" s="388"/>
      <c r="E292" s="388"/>
      <c r="F292" s="388"/>
      <c r="G292" s="404"/>
      <c r="H292" s="388"/>
      <c r="I292" s="388"/>
      <c r="J292" s="388"/>
      <c r="K292" s="388"/>
      <c r="L292" s="388"/>
      <c r="M292" s="388"/>
      <c r="N292" s="388"/>
      <c r="O292" s="388"/>
      <c r="P292" s="388"/>
      <c r="Q292" s="388"/>
      <c r="R292" s="388"/>
      <c r="S292" s="388"/>
      <c r="T292" s="388"/>
      <c r="U292" s="388"/>
      <c r="V292" s="388"/>
      <c r="W292" s="388"/>
      <c r="X292" s="388"/>
      <c r="Y292" s="388"/>
      <c r="Z292" s="388"/>
    </row>
    <row r="293" spans="1:26" ht="15.75" customHeight="1" x14ac:dyDescent="0.2">
      <c r="A293" s="388"/>
      <c r="B293" s="388"/>
      <c r="C293" s="388"/>
      <c r="D293" s="388"/>
      <c r="E293" s="388"/>
      <c r="F293" s="388"/>
      <c r="G293" s="404"/>
      <c r="H293" s="388"/>
      <c r="I293" s="388"/>
      <c r="J293" s="388"/>
      <c r="K293" s="388"/>
      <c r="L293" s="388"/>
      <c r="M293" s="388"/>
      <c r="N293" s="388"/>
      <c r="O293" s="388"/>
      <c r="P293" s="388"/>
      <c r="Q293" s="388"/>
      <c r="R293" s="388"/>
      <c r="S293" s="388"/>
      <c r="T293" s="388"/>
      <c r="U293" s="388"/>
      <c r="V293" s="388"/>
      <c r="W293" s="388"/>
      <c r="X293" s="388"/>
      <c r="Y293" s="388"/>
      <c r="Z293" s="388"/>
    </row>
    <row r="294" spans="1:26" ht="15.75" customHeight="1" x14ac:dyDescent="0.2">
      <c r="A294" s="388"/>
      <c r="B294" s="388"/>
      <c r="C294" s="388"/>
      <c r="D294" s="388"/>
      <c r="E294" s="388"/>
      <c r="F294" s="388"/>
      <c r="G294" s="404"/>
      <c r="H294" s="388"/>
      <c r="I294" s="388"/>
      <c r="J294" s="388"/>
      <c r="K294" s="388"/>
      <c r="L294" s="388"/>
      <c r="M294" s="388"/>
      <c r="N294" s="388"/>
      <c r="O294" s="388"/>
      <c r="P294" s="388"/>
      <c r="Q294" s="388"/>
      <c r="R294" s="388"/>
      <c r="S294" s="388"/>
      <c r="T294" s="388"/>
      <c r="U294" s="388"/>
      <c r="V294" s="388"/>
      <c r="W294" s="388"/>
      <c r="X294" s="388"/>
      <c r="Y294" s="388"/>
      <c r="Z294" s="388"/>
    </row>
    <row r="295" spans="1:26" ht="15.75" customHeight="1" x14ac:dyDescent="0.2">
      <c r="A295" s="388"/>
      <c r="B295" s="388"/>
      <c r="C295" s="388"/>
      <c r="D295" s="388"/>
      <c r="E295" s="388"/>
      <c r="F295" s="388"/>
      <c r="G295" s="404"/>
      <c r="H295" s="388"/>
      <c r="I295" s="388"/>
      <c r="J295" s="388"/>
      <c r="K295" s="388"/>
      <c r="L295" s="388"/>
      <c r="M295" s="388"/>
      <c r="N295" s="388"/>
      <c r="O295" s="388"/>
      <c r="P295" s="388"/>
      <c r="Q295" s="388"/>
      <c r="R295" s="388"/>
      <c r="S295" s="388"/>
      <c r="T295" s="388"/>
      <c r="U295" s="388"/>
      <c r="V295" s="388"/>
      <c r="W295" s="388"/>
      <c r="X295" s="388"/>
      <c r="Y295" s="388"/>
      <c r="Z295" s="388"/>
    </row>
    <row r="296" spans="1:26" ht="15.75" customHeight="1" x14ac:dyDescent="0.2">
      <c r="A296" s="388"/>
      <c r="B296" s="388"/>
      <c r="C296" s="388"/>
      <c r="D296" s="388"/>
      <c r="E296" s="388"/>
      <c r="F296" s="388"/>
      <c r="G296" s="404"/>
      <c r="H296" s="388"/>
      <c r="I296" s="388"/>
      <c r="J296" s="388"/>
      <c r="K296" s="388"/>
      <c r="L296" s="388"/>
      <c r="M296" s="388"/>
      <c r="N296" s="388"/>
      <c r="O296" s="388"/>
      <c r="P296" s="388"/>
      <c r="Q296" s="388"/>
      <c r="R296" s="388"/>
      <c r="S296" s="388"/>
      <c r="T296" s="388"/>
      <c r="U296" s="388"/>
      <c r="V296" s="388"/>
      <c r="W296" s="388"/>
      <c r="X296" s="388"/>
      <c r="Y296" s="388"/>
      <c r="Z296" s="388"/>
    </row>
    <row r="297" spans="1:26" ht="15.75" customHeight="1" x14ac:dyDescent="0.2">
      <c r="A297" s="388"/>
      <c r="B297" s="388"/>
      <c r="C297" s="388"/>
      <c r="D297" s="388"/>
      <c r="E297" s="388"/>
      <c r="F297" s="388"/>
      <c r="G297" s="404"/>
      <c r="H297" s="388"/>
      <c r="I297" s="388"/>
      <c r="J297" s="388"/>
      <c r="K297" s="388"/>
      <c r="L297" s="388"/>
      <c r="M297" s="388"/>
      <c r="N297" s="388"/>
      <c r="O297" s="388"/>
      <c r="P297" s="388"/>
      <c r="Q297" s="388"/>
      <c r="R297" s="388"/>
      <c r="S297" s="388"/>
      <c r="T297" s="388"/>
      <c r="U297" s="388"/>
      <c r="V297" s="388"/>
      <c r="W297" s="388"/>
      <c r="X297" s="388"/>
      <c r="Y297" s="388"/>
      <c r="Z297" s="388"/>
    </row>
    <row r="298" spans="1:26" ht="15.75" customHeight="1" x14ac:dyDescent="0.2">
      <c r="A298" s="388"/>
      <c r="B298" s="388"/>
      <c r="C298" s="388"/>
      <c r="D298" s="388"/>
      <c r="E298" s="388"/>
      <c r="F298" s="388"/>
      <c r="G298" s="404"/>
      <c r="H298" s="388"/>
      <c r="I298" s="388"/>
      <c r="J298" s="388"/>
      <c r="K298" s="388"/>
      <c r="L298" s="388"/>
      <c r="M298" s="388"/>
      <c r="N298" s="388"/>
      <c r="O298" s="388"/>
      <c r="P298" s="388"/>
      <c r="Q298" s="388"/>
      <c r="R298" s="388"/>
      <c r="S298" s="388"/>
      <c r="T298" s="388"/>
      <c r="U298" s="388"/>
      <c r="V298" s="388"/>
      <c r="W298" s="388"/>
      <c r="X298" s="388"/>
      <c r="Y298" s="388"/>
      <c r="Z298" s="388"/>
    </row>
    <row r="299" spans="1:26" ht="15.75" customHeight="1" x14ac:dyDescent="0.2">
      <c r="A299" s="388"/>
      <c r="B299" s="388"/>
      <c r="C299" s="388"/>
      <c r="D299" s="388"/>
      <c r="E299" s="388"/>
      <c r="F299" s="388"/>
      <c r="G299" s="404"/>
      <c r="H299" s="388"/>
      <c r="I299" s="388"/>
      <c r="J299" s="388"/>
      <c r="K299" s="388"/>
      <c r="L299" s="388"/>
      <c r="M299" s="388"/>
      <c r="N299" s="388"/>
      <c r="O299" s="388"/>
      <c r="P299" s="388"/>
      <c r="Q299" s="388"/>
      <c r="R299" s="388"/>
      <c r="S299" s="388"/>
      <c r="T299" s="388"/>
      <c r="U299" s="388"/>
      <c r="V299" s="388"/>
      <c r="W299" s="388"/>
      <c r="X299" s="388"/>
      <c r="Y299" s="388"/>
      <c r="Z299" s="388"/>
    </row>
    <row r="300" spans="1:26" ht="15.75" customHeight="1" x14ac:dyDescent="0.2">
      <c r="A300" s="388"/>
      <c r="B300" s="388"/>
      <c r="C300" s="388"/>
      <c r="D300" s="388"/>
      <c r="E300" s="388"/>
      <c r="F300" s="388"/>
      <c r="G300" s="404"/>
      <c r="H300" s="388"/>
      <c r="I300" s="388"/>
      <c r="J300" s="388"/>
      <c r="K300" s="388"/>
      <c r="L300" s="388"/>
      <c r="M300" s="388"/>
      <c r="N300" s="388"/>
      <c r="O300" s="388"/>
      <c r="P300" s="388"/>
      <c r="Q300" s="388"/>
      <c r="R300" s="388"/>
      <c r="S300" s="388"/>
      <c r="T300" s="388"/>
      <c r="U300" s="388"/>
      <c r="V300" s="388"/>
      <c r="W300" s="388"/>
      <c r="X300" s="388"/>
      <c r="Y300" s="388"/>
      <c r="Z300" s="388"/>
    </row>
    <row r="301" spans="1:26" ht="15.75" customHeight="1" x14ac:dyDescent="0.2">
      <c r="A301" s="388"/>
      <c r="B301" s="388"/>
      <c r="C301" s="388"/>
      <c r="D301" s="388"/>
      <c r="E301" s="388"/>
      <c r="F301" s="388"/>
      <c r="G301" s="404"/>
      <c r="H301" s="388"/>
      <c r="I301" s="388"/>
      <c r="J301" s="388"/>
      <c r="K301" s="388"/>
      <c r="L301" s="388"/>
      <c r="M301" s="388"/>
      <c r="N301" s="388"/>
      <c r="O301" s="388"/>
      <c r="P301" s="388"/>
      <c r="Q301" s="388"/>
      <c r="R301" s="388"/>
      <c r="S301" s="388"/>
      <c r="T301" s="388"/>
      <c r="U301" s="388"/>
      <c r="V301" s="388"/>
      <c r="W301" s="388"/>
      <c r="X301" s="388"/>
      <c r="Y301" s="388"/>
      <c r="Z301" s="388"/>
    </row>
    <row r="302" spans="1:26" ht="15.75" customHeight="1" x14ac:dyDescent="0.2">
      <c r="A302" s="388"/>
      <c r="B302" s="388"/>
      <c r="C302" s="388"/>
      <c r="D302" s="388"/>
      <c r="E302" s="388"/>
      <c r="F302" s="388"/>
      <c r="G302" s="404"/>
      <c r="H302" s="388"/>
      <c r="I302" s="388"/>
      <c r="J302" s="388"/>
      <c r="K302" s="388"/>
      <c r="L302" s="388"/>
      <c r="M302" s="388"/>
      <c r="N302" s="388"/>
      <c r="O302" s="388"/>
      <c r="P302" s="388"/>
      <c r="Q302" s="388"/>
      <c r="R302" s="388"/>
      <c r="S302" s="388"/>
      <c r="T302" s="388"/>
      <c r="U302" s="388"/>
      <c r="V302" s="388"/>
      <c r="W302" s="388"/>
      <c r="X302" s="388"/>
      <c r="Y302" s="388"/>
      <c r="Z302" s="388"/>
    </row>
    <row r="303" spans="1:26" ht="15.75" customHeight="1" x14ac:dyDescent="0.2">
      <c r="A303" s="388"/>
      <c r="B303" s="388"/>
      <c r="C303" s="388"/>
      <c r="D303" s="388"/>
      <c r="E303" s="388"/>
      <c r="F303" s="388"/>
      <c r="G303" s="404"/>
      <c r="H303" s="388"/>
      <c r="I303" s="388"/>
      <c r="J303" s="388"/>
      <c r="K303" s="388"/>
      <c r="L303" s="388"/>
      <c r="M303" s="388"/>
      <c r="N303" s="388"/>
      <c r="O303" s="388"/>
      <c r="P303" s="388"/>
      <c r="Q303" s="388"/>
      <c r="R303" s="388"/>
      <c r="S303" s="388"/>
      <c r="T303" s="388"/>
      <c r="U303" s="388"/>
      <c r="V303" s="388"/>
      <c r="W303" s="388"/>
      <c r="X303" s="388"/>
      <c r="Y303" s="388"/>
      <c r="Z303" s="388"/>
    </row>
    <row r="304" spans="1:26" ht="15.75" customHeight="1" x14ac:dyDescent="0.2">
      <c r="A304" s="388"/>
      <c r="B304" s="388"/>
      <c r="C304" s="388"/>
      <c r="D304" s="388"/>
      <c r="E304" s="388"/>
      <c r="F304" s="388"/>
      <c r="G304" s="404"/>
      <c r="H304" s="388"/>
      <c r="I304" s="388"/>
      <c r="J304" s="388"/>
      <c r="K304" s="388"/>
      <c r="L304" s="388"/>
      <c r="M304" s="388"/>
      <c r="N304" s="388"/>
      <c r="O304" s="388"/>
      <c r="P304" s="388"/>
      <c r="Q304" s="388"/>
      <c r="R304" s="388"/>
      <c r="S304" s="388"/>
      <c r="T304" s="388"/>
      <c r="U304" s="388"/>
      <c r="V304" s="388"/>
      <c r="W304" s="388"/>
      <c r="X304" s="388"/>
      <c r="Y304" s="388"/>
      <c r="Z304" s="388"/>
    </row>
    <row r="305" spans="1:26" ht="15.75" customHeight="1" x14ac:dyDescent="0.2">
      <c r="A305" s="388"/>
      <c r="B305" s="388"/>
      <c r="C305" s="388"/>
      <c r="D305" s="388"/>
      <c r="E305" s="388"/>
      <c r="F305" s="388"/>
      <c r="G305" s="404"/>
      <c r="H305" s="388"/>
      <c r="I305" s="388"/>
      <c r="J305" s="388"/>
      <c r="K305" s="388"/>
      <c r="L305" s="388"/>
      <c r="M305" s="388"/>
      <c r="N305" s="388"/>
      <c r="O305" s="388"/>
      <c r="P305" s="388"/>
      <c r="Q305" s="388"/>
      <c r="R305" s="388"/>
      <c r="S305" s="388"/>
      <c r="T305" s="388"/>
      <c r="U305" s="388"/>
      <c r="V305" s="388"/>
      <c r="W305" s="388"/>
      <c r="X305" s="388"/>
      <c r="Y305" s="388"/>
      <c r="Z305" s="388"/>
    </row>
    <row r="306" spans="1:26" ht="15.75" customHeight="1" x14ac:dyDescent="0.2">
      <c r="A306" s="388"/>
      <c r="B306" s="388"/>
      <c r="C306" s="388"/>
      <c r="D306" s="388"/>
      <c r="E306" s="388"/>
      <c r="F306" s="388"/>
      <c r="G306" s="404"/>
      <c r="H306" s="388"/>
      <c r="I306" s="388"/>
      <c r="J306" s="388"/>
      <c r="K306" s="388"/>
      <c r="L306" s="388"/>
      <c r="M306" s="388"/>
      <c r="N306" s="388"/>
      <c r="O306" s="388"/>
      <c r="P306" s="388"/>
      <c r="Q306" s="388"/>
      <c r="R306" s="388"/>
      <c r="S306" s="388"/>
      <c r="T306" s="388"/>
      <c r="U306" s="388"/>
      <c r="V306" s="388"/>
      <c r="W306" s="388"/>
      <c r="X306" s="388"/>
      <c r="Y306" s="388"/>
      <c r="Z306" s="388"/>
    </row>
    <row r="307" spans="1:26" ht="15.75" customHeight="1" x14ac:dyDescent="0.2">
      <c r="A307" s="388"/>
      <c r="B307" s="388"/>
      <c r="C307" s="388"/>
      <c r="D307" s="388"/>
      <c r="E307" s="388"/>
      <c r="F307" s="388"/>
      <c r="G307" s="404"/>
      <c r="H307" s="388"/>
      <c r="I307" s="388"/>
      <c r="J307" s="388"/>
      <c r="K307" s="388"/>
      <c r="L307" s="388"/>
      <c r="M307" s="388"/>
      <c r="N307" s="388"/>
      <c r="O307" s="388"/>
      <c r="P307" s="388"/>
      <c r="Q307" s="388"/>
      <c r="R307" s="388"/>
      <c r="S307" s="388"/>
      <c r="T307" s="388"/>
      <c r="U307" s="388"/>
      <c r="V307" s="388"/>
      <c r="W307" s="388"/>
      <c r="X307" s="388"/>
      <c r="Y307" s="388"/>
      <c r="Z307" s="388"/>
    </row>
    <row r="308" spans="1:26" ht="15.75" customHeight="1" x14ac:dyDescent="0.2">
      <c r="A308" s="388"/>
      <c r="B308" s="388"/>
      <c r="C308" s="388"/>
      <c r="D308" s="388"/>
      <c r="E308" s="388"/>
      <c r="F308" s="388"/>
      <c r="G308" s="404"/>
      <c r="H308" s="388"/>
      <c r="I308" s="388"/>
      <c r="J308" s="388"/>
      <c r="K308" s="388"/>
      <c r="L308" s="388"/>
      <c r="M308" s="388"/>
      <c r="N308" s="388"/>
      <c r="O308" s="388"/>
      <c r="P308" s="388"/>
      <c r="Q308" s="388"/>
      <c r="R308" s="388"/>
      <c r="S308" s="388"/>
      <c r="T308" s="388"/>
      <c r="U308" s="388"/>
      <c r="V308" s="388"/>
      <c r="W308" s="388"/>
      <c r="X308" s="388"/>
      <c r="Y308" s="388"/>
      <c r="Z308" s="388"/>
    </row>
    <row r="309" spans="1:26" ht="15.75" customHeight="1" x14ac:dyDescent="0.2">
      <c r="A309" s="388"/>
      <c r="B309" s="388"/>
      <c r="C309" s="388"/>
      <c r="D309" s="388"/>
      <c r="E309" s="388"/>
      <c r="F309" s="388"/>
      <c r="G309" s="404"/>
      <c r="H309" s="388"/>
      <c r="I309" s="388"/>
      <c r="J309" s="388"/>
      <c r="K309" s="388"/>
      <c r="L309" s="388"/>
      <c r="M309" s="388"/>
      <c r="N309" s="388"/>
      <c r="O309" s="388"/>
      <c r="P309" s="388"/>
      <c r="Q309" s="388"/>
      <c r="R309" s="388"/>
      <c r="S309" s="388"/>
      <c r="T309" s="388"/>
      <c r="U309" s="388"/>
      <c r="V309" s="388"/>
      <c r="W309" s="388"/>
      <c r="X309" s="388"/>
      <c r="Y309" s="388"/>
      <c r="Z309" s="388"/>
    </row>
    <row r="310" spans="1:26" ht="15.75" customHeight="1" x14ac:dyDescent="0.2">
      <c r="A310" s="388"/>
      <c r="B310" s="388"/>
      <c r="C310" s="388"/>
      <c r="D310" s="388"/>
      <c r="E310" s="388"/>
      <c r="F310" s="388"/>
      <c r="G310" s="404"/>
      <c r="H310" s="388"/>
      <c r="I310" s="388"/>
      <c r="J310" s="388"/>
      <c r="K310" s="388"/>
      <c r="L310" s="388"/>
      <c r="M310" s="388"/>
      <c r="N310" s="388"/>
      <c r="O310" s="388"/>
      <c r="P310" s="388"/>
      <c r="Q310" s="388"/>
      <c r="R310" s="388"/>
      <c r="S310" s="388"/>
      <c r="T310" s="388"/>
      <c r="U310" s="388"/>
      <c r="V310" s="388"/>
      <c r="W310" s="388"/>
      <c r="X310" s="388"/>
      <c r="Y310" s="388"/>
      <c r="Z310" s="388"/>
    </row>
    <row r="311" spans="1:26" ht="15.75" customHeight="1" x14ac:dyDescent="0.2">
      <c r="A311" s="388"/>
      <c r="B311" s="388"/>
      <c r="C311" s="388"/>
      <c r="D311" s="388"/>
      <c r="E311" s="388"/>
      <c r="F311" s="388"/>
      <c r="G311" s="404"/>
      <c r="H311" s="388"/>
      <c r="I311" s="388"/>
      <c r="J311" s="388"/>
      <c r="K311" s="388"/>
      <c r="L311" s="388"/>
      <c r="M311" s="388"/>
      <c r="N311" s="388"/>
      <c r="O311" s="388"/>
      <c r="P311" s="388"/>
      <c r="Q311" s="388"/>
      <c r="R311" s="388"/>
      <c r="S311" s="388"/>
      <c r="T311" s="388"/>
      <c r="U311" s="388"/>
      <c r="V311" s="388"/>
      <c r="W311" s="388"/>
      <c r="X311" s="388"/>
      <c r="Y311" s="388"/>
      <c r="Z311" s="388"/>
    </row>
    <row r="312" spans="1:26" ht="15.75" customHeight="1" x14ac:dyDescent="0.2">
      <c r="A312" s="388"/>
      <c r="B312" s="388"/>
      <c r="C312" s="388"/>
      <c r="D312" s="388"/>
      <c r="E312" s="388"/>
      <c r="F312" s="388"/>
      <c r="G312" s="404"/>
      <c r="H312" s="388"/>
      <c r="I312" s="388"/>
      <c r="J312" s="388"/>
      <c r="K312" s="388"/>
      <c r="L312" s="388"/>
      <c r="M312" s="388"/>
      <c r="N312" s="388"/>
      <c r="O312" s="388"/>
      <c r="P312" s="388"/>
      <c r="Q312" s="388"/>
      <c r="R312" s="388"/>
      <c r="S312" s="388"/>
      <c r="T312" s="388"/>
      <c r="U312" s="388"/>
      <c r="V312" s="388"/>
      <c r="W312" s="388"/>
      <c r="X312" s="388"/>
      <c r="Y312" s="388"/>
      <c r="Z312" s="388"/>
    </row>
    <row r="313" spans="1:26" ht="15.75" customHeight="1" x14ac:dyDescent="0.2">
      <c r="A313" s="388"/>
      <c r="B313" s="388"/>
      <c r="C313" s="388"/>
      <c r="D313" s="388"/>
      <c r="E313" s="388"/>
      <c r="F313" s="388"/>
      <c r="G313" s="404"/>
      <c r="H313" s="388"/>
      <c r="I313" s="388"/>
      <c r="J313" s="388"/>
      <c r="K313" s="388"/>
      <c r="L313" s="388"/>
      <c r="M313" s="388"/>
      <c r="N313" s="388"/>
      <c r="O313" s="388"/>
      <c r="P313" s="388"/>
      <c r="Q313" s="388"/>
      <c r="R313" s="388"/>
      <c r="S313" s="388"/>
      <c r="T313" s="388"/>
      <c r="U313" s="388"/>
      <c r="V313" s="388"/>
      <c r="W313" s="388"/>
      <c r="X313" s="388"/>
      <c r="Y313" s="388"/>
      <c r="Z313" s="388"/>
    </row>
    <row r="314" spans="1:26" ht="15.75" customHeight="1" x14ac:dyDescent="0.2">
      <c r="A314" s="388"/>
      <c r="B314" s="388"/>
      <c r="C314" s="388"/>
      <c r="D314" s="388"/>
      <c r="E314" s="388"/>
      <c r="F314" s="388"/>
      <c r="G314" s="404"/>
      <c r="H314" s="388"/>
      <c r="I314" s="388"/>
      <c r="J314" s="388"/>
      <c r="K314" s="388"/>
      <c r="L314" s="388"/>
      <c r="M314" s="388"/>
      <c r="N314" s="388"/>
      <c r="O314" s="388"/>
      <c r="P314" s="388"/>
      <c r="Q314" s="388"/>
      <c r="R314" s="388"/>
      <c r="S314" s="388"/>
      <c r="T314" s="388"/>
      <c r="U314" s="388"/>
      <c r="V314" s="388"/>
      <c r="W314" s="388"/>
      <c r="X314" s="388"/>
      <c r="Y314" s="388"/>
      <c r="Z314" s="388"/>
    </row>
    <row r="315" spans="1:26" ht="15.75" customHeight="1" x14ac:dyDescent="0.2">
      <c r="A315" s="388"/>
      <c r="B315" s="388"/>
      <c r="C315" s="388"/>
      <c r="D315" s="388"/>
      <c r="E315" s="388"/>
      <c r="F315" s="388"/>
      <c r="G315" s="404"/>
      <c r="H315" s="388"/>
      <c r="I315" s="388"/>
      <c r="J315" s="388"/>
      <c r="K315" s="388"/>
      <c r="L315" s="388"/>
      <c r="M315" s="388"/>
      <c r="N315" s="388"/>
      <c r="O315" s="388"/>
      <c r="P315" s="388"/>
      <c r="Q315" s="388"/>
      <c r="R315" s="388"/>
      <c r="S315" s="388"/>
      <c r="T315" s="388"/>
      <c r="U315" s="388"/>
      <c r="V315" s="388"/>
      <c r="W315" s="388"/>
      <c r="X315" s="388"/>
      <c r="Y315" s="388"/>
      <c r="Z315" s="388"/>
    </row>
    <row r="316" spans="1:26" ht="15.75" customHeight="1" x14ac:dyDescent="0.2">
      <c r="A316" s="388"/>
      <c r="B316" s="388"/>
      <c r="C316" s="388"/>
      <c r="D316" s="388"/>
      <c r="E316" s="388"/>
      <c r="F316" s="388"/>
      <c r="G316" s="404"/>
      <c r="H316" s="388"/>
      <c r="I316" s="388"/>
      <c r="J316" s="388"/>
      <c r="K316" s="388"/>
      <c r="L316" s="388"/>
      <c r="M316" s="388"/>
      <c r="N316" s="388"/>
      <c r="O316" s="388"/>
      <c r="P316" s="388"/>
      <c r="Q316" s="388"/>
      <c r="R316" s="388"/>
      <c r="S316" s="388"/>
      <c r="T316" s="388"/>
      <c r="U316" s="388"/>
      <c r="V316" s="388"/>
      <c r="W316" s="388"/>
      <c r="X316" s="388"/>
      <c r="Y316" s="388"/>
      <c r="Z316" s="388"/>
    </row>
    <row r="317" spans="1:26" ht="15.75" customHeight="1" x14ac:dyDescent="0.2">
      <c r="A317" s="388"/>
      <c r="B317" s="388"/>
      <c r="C317" s="388"/>
      <c r="D317" s="388"/>
      <c r="E317" s="388"/>
      <c r="F317" s="388"/>
      <c r="G317" s="404"/>
      <c r="H317" s="388"/>
      <c r="I317" s="388"/>
      <c r="J317" s="388"/>
      <c r="K317" s="388"/>
      <c r="L317" s="388"/>
      <c r="M317" s="388"/>
      <c r="N317" s="388"/>
      <c r="O317" s="388"/>
      <c r="P317" s="388"/>
      <c r="Q317" s="388"/>
      <c r="R317" s="388"/>
      <c r="S317" s="388"/>
      <c r="T317" s="388"/>
      <c r="U317" s="388"/>
      <c r="V317" s="388"/>
      <c r="W317" s="388"/>
      <c r="X317" s="388"/>
      <c r="Y317" s="388"/>
      <c r="Z317" s="388"/>
    </row>
    <row r="318" spans="1:26" ht="15.75" customHeight="1" x14ac:dyDescent="0.2">
      <c r="A318" s="388"/>
      <c r="B318" s="388"/>
      <c r="C318" s="388"/>
      <c r="D318" s="388"/>
      <c r="E318" s="388"/>
      <c r="F318" s="388"/>
      <c r="G318" s="404"/>
      <c r="H318" s="388"/>
      <c r="I318" s="388"/>
      <c r="J318" s="388"/>
      <c r="K318" s="388"/>
      <c r="L318" s="388"/>
      <c r="M318" s="388"/>
      <c r="N318" s="388"/>
      <c r="O318" s="388"/>
      <c r="P318" s="388"/>
      <c r="Q318" s="388"/>
      <c r="R318" s="388"/>
      <c r="S318" s="388"/>
      <c r="T318" s="388"/>
      <c r="U318" s="388"/>
      <c r="V318" s="388"/>
      <c r="W318" s="388"/>
      <c r="X318" s="388"/>
      <c r="Y318" s="388"/>
      <c r="Z318" s="388"/>
    </row>
    <row r="319" spans="1:26" ht="15.75" customHeight="1" x14ac:dyDescent="0.2">
      <c r="A319" s="388"/>
      <c r="B319" s="388"/>
      <c r="C319" s="388"/>
      <c r="D319" s="388"/>
      <c r="E319" s="388"/>
      <c r="F319" s="388"/>
      <c r="G319" s="404"/>
      <c r="H319" s="388"/>
      <c r="I319" s="388"/>
      <c r="J319" s="388"/>
      <c r="K319" s="388"/>
      <c r="L319" s="388"/>
      <c r="M319" s="388"/>
      <c r="N319" s="388"/>
      <c r="O319" s="388"/>
      <c r="P319" s="388"/>
      <c r="Q319" s="388"/>
      <c r="R319" s="388"/>
      <c r="S319" s="388"/>
      <c r="T319" s="388"/>
      <c r="U319" s="388"/>
      <c r="V319" s="388"/>
      <c r="W319" s="388"/>
      <c r="X319" s="388"/>
      <c r="Y319" s="388"/>
      <c r="Z319" s="388"/>
    </row>
    <row r="320" spans="1:26" ht="15.75" customHeight="1" x14ac:dyDescent="0.2">
      <c r="A320" s="388"/>
      <c r="B320" s="388"/>
      <c r="C320" s="388"/>
      <c r="D320" s="388"/>
      <c r="E320" s="388"/>
      <c r="F320" s="388"/>
      <c r="G320" s="404"/>
      <c r="H320" s="388"/>
      <c r="I320" s="388"/>
      <c r="J320" s="388"/>
      <c r="K320" s="388"/>
      <c r="L320" s="388"/>
      <c r="M320" s="388"/>
      <c r="N320" s="388"/>
      <c r="O320" s="388"/>
      <c r="P320" s="388"/>
      <c r="Q320" s="388"/>
      <c r="R320" s="388"/>
      <c r="S320" s="388"/>
      <c r="T320" s="388"/>
      <c r="U320" s="388"/>
      <c r="V320" s="388"/>
      <c r="W320" s="388"/>
      <c r="X320" s="388"/>
      <c r="Y320" s="388"/>
      <c r="Z320" s="388"/>
    </row>
    <row r="321" spans="1:26" ht="15.75" customHeight="1" x14ac:dyDescent="0.2">
      <c r="A321" s="388"/>
      <c r="B321" s="388"/>
      <c r="C321" s="388"/>
      <c r="D321" s="388"/>
      <c r="E321" s="388"/>
      <c r="F321" s="388"/>
      <c r="G321" s="404"/>
      <c r="H321" s="388"/>
      <c r="I321" s="388"/>
      <c r="J321" s="388"/>
      <c r="K321" s="388"/>
      <c r="L321" s="388"/>
      <c r="M321" s="388"/>
      <c r="N321" s="388"/>
      <c r="O321" s="388"/>
      <c r="P321" s="388"/>
      <c r="Q321" s="388"/>
      <c r="R321" s="388"/>
      <c r="S321" s="388"/>
      <c r="T321" s="388"/>
      <c r="U321" s="388"/>
      <c r="V321" s="388"/>
      <c r="W321" s="388"/>
      <c r="X321" s="388"/>
      <c r="Y321" s="388"/>
      <c r="Z321" s="388"/>
    </row>
    <row r="322" spans="1:26" ht="15.75" customHeight="1" x14ac:dyDescent="0.2">
      <c r="A322" s="388"/>
      <c r="B322" s="388"/>
      <c r="C322" s="388"/>
      <c r="D322" s="388"/>
      <c r="E322" s="388"/>
      <c r="F322" s="388"/>
      <c r="G322" s="404"/>
      <c r="H322" s="388"/>
      <c r="I322" s="388"/>
      <c r="J322" s="388"/>
      <c r="K322" s="388"/>
      <c r="L322" s="388"/>
      <c r="M322" s="388"/>
      <c r="N322" s="388"/>
      <c r="O322" s="388"/>
      <c r="P322" s="388"/>
      <c r="Q322" s="388"/>
      <c r="R322" s="388"/>
      <c r="S322" s="388"/>
      <c r="T322" s="388"/>
      <c r="U322" s="388"/>
      <c r="V322" s="388"/>
      <c r="W322" s="388"/>
      <c r="X322" s="388"/>
      <c r="Y322" s="388"/>
      <c r="Z322" s="388"/>
    </row>
    <row r="323" spans="1:26" ht="15.75" customHeight="1" x14ac:dyDescent="0.2">
      <c r="A323" s="388"/>
      <c r="B323" s="388"/>
      <c r="C323" s="388"/>
      <c r="D323" s="388"/>
      <c r="E323" s="388"/>
      <c r="F323" s="388"/>
      <c r="G323" s="404"/>
      <c r="H323" s="388"/>
      <c r="I323" s="388"/>
      <c r="J323" s="388"/>
      <c r="K323" s="388"/>
      <c r="L323" s="388"/>
      <c r="M323" s="388"/>
      <c r="N323" s="388"/>
      <c r="O323" s="388"/>
      <c r="P323" s="388"/>
      <c r="Q323" s="388"/>
      <c r="R323" s="388"/>
      <c r="S323" s="388"/>
      <c r="T323" s="388"/>
      <c r="U323" s="388"/>
      <c r="V323" s="388"/>
      <c r="W323" s="388"/>
      <c r="X323" s="388"/>
      <c r="Y323" s="388"/>
      <c r="Z323" s="388"/>
    </row>
    <row r="324" spans="1:26" ht="15.75" customHeight="1" x14ac:dyDescent="0.2">
      <c r="A324" s="388"/>
      <c r="B324" s="388"/>
      <c r="C324" s="388"/>
      <c r="D324" s="388"/>
      <c r="E324" s="388"/>
      <c r="F324" s="388"/>
      <c r="G324" s="404"/>
      <c r="H324" s="388"/>
      <c r="I324" s="388"/>
      <c r="J324" s="388"/>
      <c r="K324" s="388"/>
      <c r="L324" s="388"/>
      <c r="M324" s="388"/>
      <c r="N324" s="388"/>
      <c r="O324" s="388"/>
      <c r="P324" s="388"/>
      <c r="Q324" s="388"/>
      <c r="R324" s="388"/>
      <c r="S324" s="388"/>
      <c r="T324" s="388"/>
      <c r="U324" s="388"/>
      <c r="V324" s="388"/>
      <c r="W324" s="388"/>
      <c r="X324" s="388"/>
      <c r="Y324" s="388"/>
      <c r="Z324" s="388"/>
    </row>
    <row r="325" spans="1:26" ht="15.75" customHeight="1" x14ac:dyDescent="0.2">
      <c r="A325" s="388"/>
      <c r="B325" s="388"/>
      <c r="C325" s="388"/>
      <c r="D325" s="388"/>
      <c r="E325" s="388"/>
      <c r="F325" s="388"/>
      <c r="G325" s="404"/>
      <c r="H325" s="388"/>
      <c r="I325" s="388"/>
      <c r="J325" s="388"/>
      <c r="K325" s="388"/>
      <c r="L325" s="388"/>
      <c r="M325" s="388"/>
      <c r="N325" s="388"/>
      <c r="O325" s="388"/>
      <c r="P325" s="388"/>
      <c r="Q325" s="388"/>
      <c r="R325" s="388"/>
      <c r="S325" s="388"/>
      <c r="T325" s="388"/>
      <c r="U325" s="388"/>
      <c r="V325" s="388"/>
      <c r="W325" s="388"/>
      <c r="X325" s="388"/>
      <c r="Y325" s="388"/>
      <c r="Z325" s="388"/>
    </row>
    <row r="326" spans="1:26" ht="15.75" customHeight="1" x14ac:dyDescent="0.2">
      <c r="A326" s="388"/>
      <c r="B326" s="388"/>
      <c r="C326" s="388"/>
      <c r="D326" s="388"/>
      <c r="E326" s="388"/>
      <c r="F326" s="388"/>
      <c r="G326" s="404"/>
      <c r="H326" s="388"/>
      <c r="I326" s="388"/>
      <c r="J326" s="388"/>
      <c r="K326" s="388"/>
      <c r="L326" s="388"/>
      <c r="M326" s="388"/>
      <c r="N326" s="388"/>
      <c r="O326" s="388"/>
      <c r="P326" s="388"/>
      <c r="Q326" s="388"/>
      <c r="R326" s="388"/>
      <c r="S326" s="388"/>
      <c r="T326" s="388"/>
      <c r="U326" s="388"/>
      <c r="V326" s="388"/>
      <c r="W326" s="388"/>
      <c r="X326" s="388"/>
      <c r="Y326" s="388"/>
      <c r="Z326" s="388"/>
    </row>
    <row r="327" spans="1:26" ht="15.75" customHeight="1" x14ac:dyDescent="0.2">
      <c r="A327" s="388"/>
      <c r="B327" s="388"/>
      <c r="C327" s="388"/>
      <c r="D327" s="388"/>
      <c r="E327" s="388"/>
      <c r="F327" s="388"/>
      <c r="G327" s="404"/>
      <c r="H327" s="388"/>
      <c r="I327" s="388"/>
      <c r="J327" s="388"/>
      <c r="K327" s="388"/>
      <c r="L327" s="388"/>
      <c r="M327" s="388"/>
      <c r="N327" s="388"/>
      <c r="O327" s="388"/>
      <c r="P327" s="388"/>
      <c r="Q327" s="388"/>
      <c r="R327" s="388"/>
      <c r="S327" s="388"/>
      <c r="T327" s="388"/>
      <c r="U327" s="388"/>
      <c r="V327" s="388"/>
      <c r="W327" s="388"/>
      <c r="X327" s="388"/>
      <c r="Y327" s="388"/>
      <c r="Z327" s="388"/>
    </row>
    <row r="328" spans="1:26" ht="15.75" customHeight="1" x14ac:dyDescent="0.2">
      <c r="A328" s="388"/>
      <c r="B328" s="388"/>
      <c r="C328" s="388"/>
      <c r="D328" s="388"/>
      <c r="E328" s="388"/>
      <c r="F328" s="388"/>
      <c r="G328" s="404"/>
      <c r="H328" s="388"/>
      <c r="I328" s="388"/>
      <c r="J328" s="388"/>
      <c r="K328" s="388"/>
      <c r="L328" s="388"/>
      <c r="M328" s="388"/>
      <c r="N328" s="388"/>
      <c r="O328" s="388"/>
      <c r="P328" s="388"/>
      <c r="Q328" s="388"/>
      <c r="R328" s="388"/>
      <c r="S328" s="388"/>
      <c r="T328" s="388"/>
      <c r="U328" s="388"/>
      <c r="V328" s="388"/>
      <c r="W328" s="388"/>
      <c r="X328" s="388"/>
      <c r="Y328" s="388"/>
      <c r="Z328" s="388"/>
    </row>
    <row r="329" spans="1:26" ht="15.75" customHeight="1" x14ac:dyDescent="0.2">
      <c r="A329" s="388"/>
      <c r="B329" s="388"/>
      <c r="C329" s="388"/>
      <c r="D329" s="388"/>
      <c r="E329" s="388"/>
      <c r="F329" s="388"/>
      <c r="G329" s="404"/>
      <c r="H329" s="388"/>
      <c r="I329" s="388"/>
      <c r="J329" s="388"/>
      <c r="K329" s="388"/>
      <c r="L329" s="388"/>
      <c r="M329" s="388"/>
      <c r="N329" s="388"/>
      <c r="O329" s="388"/>
      <c r="P329" s="388"/>
      <c r="Q329" s="388"/>
      <c r="R329" s="388"/>
      <c r="S329" s="388"/>
      <c r="T329" s="388"/>
      <c r="U329" s="388"/>
      <c r="V329" s="388"/>
      <c r="W329" s="388"/>
      <c r="X329" s="388"/>
      <c r="Y329" s="388"/>
      <c r="Z329" s="388"/>
    </row>
    <row r="330" spans="1:26" ht="15.75" customHeight="1" x14ac:dyDescent="0.2">
      <c r="A330" s="388"/>
      <c r="B330" s="388"/>
      <c r="C330" s="388"/>
      <c r="D330" s="388"/>
      <c r="E330" s="388"/>
      <c r="F330" s="388"/>
      <c r="G330" s="404"/>
      <c r="H330" s="388"/>
      <c r="I330" s="388"/>
      <c r="J330" s="388"/>
      <c r="K330" s="388"/>
      <c r="L330" s="388"/>
      <c r="M330" s="388"/>
      <c r="N330" s="388"/>
      <c r="O330" s="388"/>
      <c r="P330" s="388"/>
      <c r="Q330" s="388"/>
      <c r="R330" s="388"/>
      <c r="S330" s="388"/>
      <c r="T330" s="388"/>
      <c r="U330" s="388"/>
      <c r="V330" s="388"/>
      <c r="W330" s="388"/>
      <c r="X330" s="388"/>
      <c r="Y330" s="388"/>
      <c r="Z330" s="388"/>
    </row>
    <row r="331" spans="1:26" ht="15.75" customHeight="1" x14ac:dyDescent="0.2">
      <c r="A331" s="388"/>
      <c r="B331" s="388"/>
      <c r="C331" s="388"/>
      <c r="D331" s="388"/>
      <c r="E331" s="388"/>
      <c r="F331" s="388"/>
      <c r="G331" s="404"/>
      <c r="H331" s="388"/>
      <c r="I331" s="388"/>
      <c r="J331" s="388"/>
      <c r="K331" s="388"/>
      <c r="L331" s="388"/>
      <c r="M331" s="388"/>
      <c r="N331" s="388"/>
      <c r="O331" s="388"/>
      <c r="P331" s="388"/>
      <c r="Q331" s="388"/>
      <c r="R331" s="388"/>
      <c r="S331" s="388"/>
      <c r="T331" s="388"/>
      <c r="U331" s="388"/>
      <c r="V331" s="388"/>
      <c r="W331" s="388"/>
      <c r="X331" s="388"/>
      <c r="Y331" s="388"/>
      <c r="Z331" s="388"/>
    </row>
    <row r="332" spans="1:26" ht="15.75" customHeight="1" x14ac:dyDescent="0.2">
      <c r="A332" s="388"/>
      <c r="B332" s="388"/>
      <c r="C332" s="388"/>
      <c r="D332" s="388"/>
      <c r="E332" s="388"/>
      <c r="F332" s="388"/>
      <c r="G332" s="404"/>
      <c r="H332" s="388"/>
      <c r="I332" s="388"/>
      <c r="J332" s="388"/>
      <c r="K332" s="388"/>
      <c r="L332" s="388"/>
      <c r="M332" s="388"/>
      <c r="N332" s="388"/>
      <c r="O332" s="388"/>
      <c r="P332" s="388"/>
      <c r="Q332" s="388"/>
      <c r="R332" s="388"/>
      <c r="S332" s="388"/>
      <c r="T332" s="388"/>
      <c r="U332" s="388"/>
      <c r="V332" s="388"/>
      <c r="W332" s="388"/>
      <c r="X332" s="388"/>
      <c r="Y332" s="388"/>
      <c r="Z332" s="388"/>
    </row>
    <row r="333" spans="1:26" ht="15.75" customHeight="1" x14ac:dyDescent="0.2">
      <c r="A333" s="388"/>
      <c r="B333" s="388"/>
      <c r="C333" s="388"/>
      <c r="D333" s="388"/>
      <c r="E333" s="388"/>
      <c r="F333" s="388"/>
      <c r="G333" s="404"/>
      <c r="H333" s="388"/>
      <c r="I333" s="388"/>
      <c r="J333" s="388"/>
      <c r="K333" s="388"/>
      <c r="L333" s="388"/>
      <c r="M333" s="388"/>
      <c r="N333" s="388"/>
      <c r="O333" s="388"/>
      <c r="P333" s="388"/>
      <c r="Q333" s="388"/>
      <c r="R333" s="388"/>
      <c r="S333" s="388"/>
      <c r="T333" s="388"/>
      <c r="U333" s="388"/>
      <c r="V333" s="388"/>
      <c r="W333" s="388"/>
      <c r="X333" s="388"/>
      <c r="Y333" s="388"/>
      <c r="Z333" s="388"/>
    </row>
    <row r="334" spans="1:26" ht="15.75" customHeight="1" x14ac:dyDescent="0.2">
      <c r="A334" s="388"/>
      <c r="B334" s="388"/>
      <c r="C334" s="388"/>
      <c r="D334" s="388"/>
      <c r="E334" s="388"/>
      <c r="F334" s="388"/>
      <c r="G334" s="404"/>
      <c r="H334" s="388"/>
      <c r="I334" s="388"/>
      <c r="J334" s="388"/>
      <c r="K334" s="388"/>
      <c r="L334" s="388"/>
      <c r="M334" s="388"/>
      <c r="N334" s="388"/>
      <c r="O334" s="388"/>
      <c r="P334" s="388"/>
      <c r="Q334" s="388"/>
      <c r="R334" s="388"/>
      <c r="S334" s="388"/>
      <c r="T334" s="388"/>
      <c r="U334" s="388"/>
      <c r="V334" s="388"/>
      <c r="W334" s="388"/>
      <c r="X334" s="388"/>
      <c r="Y334" s="388"/>
      <c r="Z334" s="388"/>
    </row>
    <row r="335" spans="1:26" ht="15.75" customHeight="1" x14ac:dyDescent="0.2">
      <c r="A335" s="388"/>
      <c r="B335" s="388"/>
      <c r="C335" s="388"/>
      <c r="D335" s="388"/>
      <c r="E335" s="388"/>
      <c r="F335" s="388"/>
      <c r="G335" s="404"/>
      <c r="H335" s="388"/>
      <c r="I335" s="388"/>
      <c r="J335" s="388"/>
      <c r="K335" s="388"/>
      <c r="L335" s="388"/>
      <c r="M335" s="388"/>
      <c r="N335" s="388"/>
      <c r="O335" s="388"/>
      <c r="P335" s="388"/>
      <c r="Q335" s="388"/>
      <c r="R335" s="388"/>
      <c r="S335" s="388"/>
      <c r="T335" s="388"/>
      <c r="U335" s="388"/>
      <c r="V335" s="388"/>
      <c r="W335" s="388"/>
      <c r="X335" s="388"/>
      <c r="Y335" s="388"/>
      <c r="Z335" s="388"/>
    </row>
    <row r="336" spans="1:26" ht="15.75" customHeight="1" x14ac:dyDescent="0.2">
      <c r="A336" s="388"/>
      <c r="B336" s="388"/>
      <c r="C336" s="388"/>
      <c r="D336" s="388"/>
      <c r="E336" s="388"/>
      <c r="F336" s="388"/>
      <c r="G336" s="404"/>
      <c r="H336" s="388"/>
      <c r="I336" s="388"/>
      <c r="J336" s="388"/>
      <c r="K336" s="388"/>
      <c r="L336" s="388"/>
      <c r="M336" s="388"/>
      <c r="N336" s="388"/>
      <c r="O336" s="388"/>
      <c r="P336" s="388"/>
      <c r="Q336" s="388"/>
      <c r="R336" s="388"/>
      <c r="S336" s="388"/>
      <c r="T336" s="388"/>
      <c r="U336" s="388"/>
      <c r="V336" s="388"/>
      <c r="W336" s="388"/>
      <c r="X336" s="388"/>
      <c r="Y336" s="388"/>
      <c r="Z336" s="388"/>
    </row>
    <row r="337" spans="1:26" ht="15.75" customHeight="1" x14ac:dyDescent="0.2">
      <c r="A337" s="388"/>
      <c r="B337" s="388"/>
      <c r="C337" s="388"/>
      <c r="D337" s="388"/>
      <c r="E337" s="388"/>
      <c r="F337" s="388"/>
      <c r="G337" s="404"/>
      <c r="H337" s="388"/>
      <c r="I337" s="388"/>
      <c r="J337" s="388"/>
      <c r="K337" s="388"/>
      <c r="L337" s="388"/>
      <c r="M337" s="388"/>
      <c r="N337" s="388"/>
      <c r="O337" s="388"/>
      <c r="P337" s="388"/>
      <c r="Q337" s="388"/>
      <c r="R337" s="388"/>
      <c r="S337" s="388"/>
      <c r="T337" s="388"/>
      <c r="U337" s="388"/>
      <c r="V337" s="388"/>
      <c r="W337" s="388"/>
      <c r="X337" s="388"/>
      <c r="Y337" s="388"/>
      <c r="Z337" s="388"/>
    </row>
    <row r="338" spans="1:26" ht="15.75" customHeight="1" x14ac:dyDescent="0.2">
      <c r="A338" s="388"/>
      <c r="B338" s="388"/>
      <c r="C338" s="388"/>
      <c r="D338" s="388"/>
      <c r="E338" s="388"/>
      <c r="F338" s="388"/>
      <c r="G338" s="404"/>
      <c r="H338" s="388"/>
      <c r="I338" s="388"/>
      <c r="J338" s="388"/>
      <c r="K338" s="388"/>
      <c r="L338" s="388"/>
      <c r="M338" s="388"/>
      <c r="N338" s="388"/>
      <c r="O338" s="388"/>
      <c r="P338" s="388"/>
      <c r="Q338" s="388"/>
      <c r="R338" s="388"/>
      <c r="S338" s="388"/>
      <c r="T338" s="388"/>
      <c r="U338" s="388"/>
      <c r="V338" s="388"/>
      <c r="W338" s="388"/>
      <c r="X338" s="388"/>
      <c r="Y338" s="388"/>
      <c r="Z338" s="388"/>
    </row>
    <row r="339" spans="1:26" ht="15.75" customHeight="1" x14ac:dyDescent="0.2">
      <c r="A339" s="388"/>
      <c r="B339" s="388"/>
      <c r="C339" s="388"/>
      <c r="D339" s="388"/>
      <c r="E339" s="388"/>
      <c r="F339" s="388"/>
      <c r="G339" s="404"/>
      <c r="H339" s="388"/>
      <c r="I339" s="388"/>
      <c r="J339" s="388"/>
      <c r="K339" s="388"/>
      <c r="L339" s="388"/>
      <c r="M339" s="388"/>
      <c r="N339" s="388"/>
      <c r="O339" s="388"/>
      <c r="P339" s="388"/>
      <c r="Q339" s="388"/>
      <c r="R339" s="388"/>
      <c r="S339" s="388"/>
      <c r="T339" s="388"/>
      <c r="U339" s="388"/>
      <c r="V339" s="388"/>
      <c r="W339" s="388"/>
      <c r="X339" s="388"/>
      <c r="Y339" s="388"/>
      <c r="Z339" s="388"/>
    </row>
    <row r="340" spans="1:26" ht="15.75" customHeight="1" x14ac:dyDescent="0.2">
      <c r="A340" s="388"/>
      <c r="B340" s="388"/>
      <c r="C340" s="388"/>
      <c r="D340" s="388"/>
      <c r="E340" s="388"/>
      <c r="F340" s="388"/>
      <c r="G340" s="404"/>
      <c r="H340" s="388"/>
      <c r="I340" s="388"/>
      <c r="J340" s="388"/>
      <c r="K340" s="388"/>
      <c r="L340" s="388"/>
      <c r="M340" s="388"/>
      <c r="N340" s="388"/>
      <c r="O340" s="388"/>
      <c r="P340" s="388"/>
      <c r="Q340" s="388"/>
      <c r="R340" s="388"/>
      <c r="S340" s="388"/>
      <c r="T340" s="388"/>
      <c r="U340" s="388"/>
      <c r="V340" s="388"/>
      <c r="W340" s="388"/>
      <c r="X340" s="388"/>
      <c r="Y340" s="388"/>
      <c r="Z340" s="388"/>
    </row>
    <row r="341" spans="1:26" ht="15.75" customHeight="1" x14ac:dyDescent="0.2">
      <c r="A341" s="388"/>
      <c r="B341" s="388"/>
      <c r="C341" s="388"/>
      <c r="D341" s="388"/>
      <c r="E341" s="388"/>
      <c r="F341" s="388"/>
      <c r="G341" s="404"/>
      <c r="H341" s="388"/>
      <c r="I341" s="388"/>
      <c r="J341" s="388"/>
      <c r="K341" s="388"/>
      <c r="L341" s="388"/>
      <c r="M341" s="388"/>
      <c r="N341" s="388"/>
      <c r="O341" s="388"/>
      <c r="P341" s="388"/>
      <c r="Q341" s="388"/>
      <c r="R341" s="388"/>
      <c r="S341" s="388"/>
      <c r="T341" s="388"/>
      <c r="U341" s="388"/>
      <c r="V341" s="388"/>
      <c r="W341" s="388"/>
      <c r="X341" s="388"/>
      <c r="Y341" s="388"/>
      <c r="Z341" s="388"/>
    </row>
    <row r="342" spans="1:26" ht="15.75" customHeight="1" x14ac:dyDescent="0.2">
      <c r="A342" s="388"/>
      <c r="B342" s="388"/>
      <c r="C342" s="388"/>
      <c r="D342" s="388"/>
      <c r="E342" s="388"/>
      <c r="F342" s="388"/>
      <c r="G342" s="404"/>
      <c r="H342" s="388"/>
      <c r="I342" s="388"/>
      <c r="J342" s="388"/>
      <c r="K342" s="388"/>
      <c r="L342" s="388"/>
      <c r="M342" s="388"/>
      <c r="N342" s="388"/>
      <c r="O342" s="388"/>
      <c r="P342" s="388"/>
      <c r="Q342" s="388"/>
      <c r="R342" s="388"/>
      <c r="S342" s="388"/>
      <c r="T342" s="388"/>
      <c r="U342" s="388"/>
      <c r="V342" s="388"/>
      <c r="W342" s="388"/>
      <c r="X342" s="388"/>
      <c r="Y342" s="388"/>
      <c r="Z342" s="388"/>
    </row>
    <row r="343" spans="1:26" ht="15.75" customHeight="1" x14ac:dyDescent="0.2">
      <c r="A343" s="388"/>
      <c r="B343" s="388"/>
      <c r="C343" s="388"/>
      <c r="D343" s="388"/>
      <c r="E343" s="388"/>
      <c r="F343" s="388"/>
      <c r="G343" s="404"/>
      <c r="H343" s="388"/>
      <c r="I343" s="388"/>
      <c r="J343" s="388"/>
      <c r="K343" s="388"/>
      <c r="L343" s="388"/>
      <c r="M343" s="388"/>
      <c r="N343" s="388"/>
      <c r="O343" s="388"/>
      <c r="P343" s="388"/>
      <c r="Q343" s="388"/>
      <c r="R343" s="388"/>
      <c r="S343" s="388"/>
      <c r="T343" s="388"/>
      <c r="U343" s="388"/>
      <c r="V343" s="388"/>
      <c r="W343" s="388"/>
      <c r="X343" s="388"/>
      <c r="Y343" s="388"/>
      <c r="Z343" s="388"/>
    </row>
    <row r="344" spans="1:26" ht="15.75" customHeight="1" x14ac:dyDescent="0.2">
      <c r="A344" s="388"/>
      <c r="B344" s="388"/>
      <c r="C344" s="388"/>
      <c r="D344" s="388"/>
      <c r="E344" s="388"/>
      <c r="F344" s="388"/>
      <c r="G344" s="404"/>
      <c r="H344" s="388"/>
      <c r="I344" s="388"/>
      <c r="J344" s="388"/>
      <c r="K344" s="388"/>
      <c r="L344" s="388"/>
      <c r="M344" s="388"/>
      <c r="N344" s="388"/>
      <c r="O344" s="388"/>
      <c r="P344" s="388"/>
      <c r="Q344" s="388"/>
      <c r="R344" s="388"/>
      <c r="S344" s="388"/>
      <c r="T344" s="388"/>
      <c r="U344" s="388"/>
      <c r="V344" s="388"/>
      <c r="W344" s="388"/>
      <c r="X344" s="388"/>
      <c r="Y344" s="388"/>
      <c r="Z344" s="388"/>
    </row>
    <row r="345" spans="1:26" ht="15.75" customHeight="1" x14ac:dyDescent="0.2">
      <c r="A345" s="388"/>
      <c r="B345" s="388"/>
      <c r="C345" s="388"/>
      <c r="D345" s="388"/>
      <c r="E345" s="388"/>
      <c r="F345" s="388"/>
      <c r="G345" s="404"/>
      <c r="H345" s="388"/>
      <c r="I345" s="388"/>
      <c r="J345" s="388"/>
      <c r="K345" s="388"/>
      <c r="L345" s="388"/>
      <c r="M345" s="388"/>
      <c r="N345" s="388"/>
      <c r="O345" s="388"/>
      <c r="P345" s="388"/>
      <c r="Q345" s="388"/>
      <c r="R345" s="388"/>
      <c r="S345" s="388"/>
      <c r="T345" s="388"/>
      <c r="U345" s="388"/>
      <c r="V345" s="388"/>
      <c r="W345" s="388"/>
      <c r="X345" s="388"/>
      <c r="Y345" s="388"/>
      <c r="Z345" s="388"/>
    </row>
    <row r="346" spans="1:26" ht="15.75" customHeight="1" x14ac:dyDescent="0.2">
      <c r="A346" s="388"/>
      <c r="B346" s="388"/>
      <c r="C346" s="388"/>
      <c r="D346" s="388"/>
      <c r="E346" s="388"/>
      <c r="F346" s="388"/>
      <c r="G346" s="404"/>
      <c r="H346" s="388"/>
      <c r="I346" s="388"/>
      <c r="J346" s="388"/>
      <c r="K346" s="388"/>
      <c r="L346" s="388"/>
      <c r="M346" s="388"/>
      <c r="N346" s="388"/>
      <c r="O346" s="388"/>
      <c r="P346" s="388"/>
      <c r="Q346" s="388"/>
      <c r="R346" s="388"/>
      <c r="S346" s="388"/>
      <c r="T346" s="388"/>
      <c r="U346" s="388"/>
      <c r="V346" s="388"/>
      <c r="W346" s="388"/>
      <c r="X346" s="388"/>
      <c r="Y346" s="388"/>
      <c r="Z346" s="388"/>
    </row>
    <row r="347" spans="1:26" ht="15.75" customHeight="1" x14ac:dyDescent="0.2">
      <c r="A347" s="388"/>
      <c r="B347" s="388"/>
      <c r="C347" s="388"/>
      <c r="D347" s="388"/>
      <c r="E347" s="388"/>
      <c r="F347" s="388"/>
      <c r="G347" s="404"/>
      <c r="H347" s="388"/>
      <c r="I347" s="388"/>
      <c r="J347" s="388"/>
      <c r="K347" s="388"/>
      <c r="L347" s="388"/>
      <c r="M347" s="388"/>
      <c r="N347" s="388"/>
      <c r="O347" s="388"/>
      <c r="P347" s="388"/>
      <c r="Q347" s="388"/>
      <c r="R347" s="388"/>
      <c r="S347" s="388"/>
      <c r="T347" s="388"/>
      <c r="U347" s="388"/>
      <c r="V347" s="388"/>
      <c r="W347" s="388"/>
      <c r="X347" s="388"/>
      <c r="Y347" s="388"/>
      <c r="Z347" s="388"/>
    </row>
    <row r="348" spans="1:26" ht="15.75" customHeight="1" x14ac:dyDescent="0.2">
      <c r="A348" s="388"/>
      <c r="B348" s="388"/>
      <c r="C348" s="388"/>
      <c r="D348" s="388"/>
      <c r="E348" s="388"/>
      <c r="F348" s="388"/>
      <c r="G348" s="404"/>
      <c r="H348" s="388"/>
      <c r="I348" s="388"/>
      <c r="J348" s="388"/>
      <c r="K348" s="388"/>
      <c r="L348" s="388"/>
      <c r="M348" s="388"/>
      <c r="N348" s="388"/>
      <c r="O348" s="388"/>
      <c r="P348" s="388"/>
      <c r="Q348" s="388"/>
      <c r="R348" s="388"/>
      <c r="S348" s="388"/>
      <c r="T348" s="388"/>
      <c r="U348" s="388"/>
      <c r="V348" s="388"/>
      <c r="W348" s="388"/>
      <c r="X348" s="388"/>
      <c r="Y348" s="388"/>
      <c r="Z348" s="388"/>
    </row>
    <row r="349" spans="1:26" ht="15.75" customHeight="1" x14ac:dyDescent="0.2">
      <c r="A349" s="388"/>
      <c r="B349" s="388"/>
      <c r="C349" s="388"/>
      <c r="D349" s="388"/>
      <c r="E349" s="388"/>
      <c r="F349" s="388"/>
      <c r="G349" s="404"/>
      <c r="H349" s="388"/>
      <c r="I349" s="388"/>
      <c r="J349" s="388"/>
      <c r="K349" s="388"/>
      <c r="L349" s="388"/>
      <c r="M349" s="388"/>
      <c r="N349" s="388"/>
      <c r="O349" s="388"/>
      <c r="P349" s="388"/>
      <c r="Q349" s="388"/>
      <c r="R349" s="388"/>
      <c r="S349" s="388"/>
      <c r="T349" s="388"/>
      <c r="U349" s="388"/>
      <c r="V349" s="388"/>
      <c r="W349" s="388"/>
      <c r="X349" s="388"/>
      <c r="Y349" s="388"/>
      <c r="Z349" s="388"/>
    </row>
    <row r="350" spans="1:26" ht="15.75" customHeight="1" x14ac:dyDescent="0.2">
      <c r="A350" s="388"/>
      <c r="B350" s="388"/>
      <c r="C350" s="388"/>
      <c r="D350" s="388"/>
      <c r="E350" s="388"/>
      <c r="F350" s="388"/>
      <c r="G350" s="404"/>
      <c r="H350" s="388"/>
      <c r="I350" s="388"/>
      <c r="J350" s="388"/>
      <c r="K350" s="388"/>
      <c r="L350" s="388"/>
      <c r="M350" s="388"/>
      <c r="N350" s="388"/>
      <c r="O350" s="388"/>
      <c r="P350" s="388"/>
      <c r="Q350" s="388"/>
      <c r="R350" s="388"/>
      <c r="S350" s="388"/>
      <c r="T350" s="388"/>
      <c r="U350" s="388"/>
      <c r="V350" s="388"/>
      <c r="W350" s="388"/>
      <c r="X350" s="388"/>
      <c r="Y350" s="388"/>
      <c r="Z350" s="388"/>
    </row>
    <row r="351" spans="1:26" ht="15.75" customHeight="1" x14ac:dyDescent="0.2">
      <c r="A351" s="388"/>
      <c r="B351" s="388"/>
      <c r="C351" s="388"/>
      <c r="D351" s="388"/>
      <c r="E351" s="388"/>
      <c r="F351" s="388"/>
      <c r="G351" s="404"/>
      <c r="H351" s="388"/>
      <c r="I351" s="388"/>
      <c r="J351" s="388"/>
      <c r="K351" s="388"/>
      <c r="L351" s="388"/>
      <c r="M351" s="388"/>
      <c r="N351" s="388"/>
      <c r="O351" s="388"/>
      <c r="P351" s="388"/>
      <c r="Q351" s="388"/>
      <c r="R351" s="388"/>
      <c r="S351" s="388"/>
      <c r="T351" s="388"/>
      <c r="U351" s="388"/>
      <c r="V351" s="388"/>
      <c r="W351" s="388"/>
      <c r="X351" s="388"/>
      <c r="Y351" s="388"/>
      <c r="Z351" s="388"/>
    </row>
    <row r="352" spans="1:26" ht="15.75" customHeight="1" x14ac:dyDescent="0.2">
      <c r="A352" s="388"/>
      <c r="B352" s="388"/>
      <c r="C352" s="388"/>
      <c r="D352" s="388"/>
      <c r="E352" s="388"/>
      <c r="F352" s="388"/>
      <c r="G352" s="404"/>
      <c r="H352" s="388"/>
      <c r="I352" s="388"/>
      <c r="J352" s="388"/>
      <c r="K352" s="388"/>
      <c r="L352" s="388"/>
      <c r="M352" s="388"/>
      <c r="N352" s="388"/>
      <c r="O352" s="388"/>
      <c r="P352" s="388"/>
      <c r="Q352" s="388"/>
      <c r="R352" s="388"/>
      <c r="S352" s="388"/>
      <c r="T352" s="388"/>
      <c r="U352" s="388"/>
      <c r="V352" s="388"/>
      <c r="W352" s="388"/>
      <c r="X352" s="388"/>
      <c r="Y352" s="388"/>
      <c r="Z352" s="388"/>
    </row>
    <row r="353" spans="1:26" ht="15.75" customHeight="1" x14ac:dyDescent="0.2">
      <c r="A353" s="388"/>
      <c r="B353" s="388"/>
      <c r="C353" s="388"/>
      <c r="D353" s="388"/>
      <c r="E353" s="388"/>
      <c r="F353" s="388"/>
      <c r="G353" s="404"/>
      <c r="H353" s="388"/>
      <c r="I353" s="388"/>
      <c r="J353" s="388"/>
      <c r="K353" s="388"/>
      <c r="L353" s="388"/>
      <c r="M353" s="388"/>
      <c r="N353" s="388"/>
      <c r="O353" s="388"/>
      <c r="P353" s="388"/>
      <c r="Q353" s="388"/>
      <c r="R353" s="388"/>
      <c r="S353" s="388"/>
      <c r="T353" s="388"/>
      <c r="U353" s="388"/>
      <c r="V353" s="388"/>
      <c r="W353" s="388"/>
      <c r="X353" s="388"/>
      <c r="Y353" s="388"/>
      <c r="Z353" s="388"/>
    </row>
    <row r="354" spans="1:26" ht="15.75" customHeight="1" x14ac:dyDescent="0.2">
      <c r="A354" s="388"/>
      <c r="B354" s="388"/>
      <c r="C354" s="388"/>
      <c r="D354" s="388"/>
      <c r="E354" s="388"/>
      <c r="F354" s="388"/>
      <c r="G354" s="404"/>
      <c r="H354" s="388"/>
      <c r="I354" s="388"/>
      <c r="J354" s="388"/>
      <c r="K354" s="388"/>
      <c r="L354" s="388"/>
      <c r="M354" s="388"/>
      <c r="N354" s="388"/>
      <c r="O354" s="388"/>
      <c r="P354" s="388"/>
      <c r="Q354" s="388"/>
      <c r="R354" s="388"/>
      <c r="S354" s="388"/>
      <c r="T354" s="388"/>
      <c r="U354" s="388"/>
      <c r="V354" s="388"/>
      <c r="W354" s="388"/>
      <c r="X354" s="388"/>
      <c r="Y354" s="388"/>
      <c r="Z354" s="388"/>
    </row>
    <row r="355" spans="1:26" ht="15.75" customHeight="1" x14ac:dyDescent="0.2">
      <c r="A355" s="388"/>
      <c r="B355" s="388"/>
      <c r="C355" s="388"/>
      <c r="D355" s="388"/>
      <c r="E355" s="388"/>
      <c r="F355" s="388"/>
      <c r="G355" s="404"/>
      <c r="H355" s="388"/>
      <c r="I355" s="388"/>
      <c r="J355" s="388"/>
      <c r="K355" s="388"/>
      <c r="L355" s="388"/>
      <c r="M355" s="388"/>
      <c r="N355" s="388"/>
      <c r="O355" s="388"/>
      <c r="P355" s="388"/>
      <c r="Q355" s="388"/>
      <c r="R355" s="388"/>
      <c r="S355" s="388"/>
      <c r="T355" s="388"/>
      <c r="U355" s="388"/>
      <c r="V355" s="388"/>
      <c r="W355" s="388"/>
      <c r="X355" s="388"/>
      <c r="Y355" s="388"/>
      <c r="Z355" s="388"/>
    </row>
    <row r="356" spans="1:26" ht="15.75" customHeight="1" x14ac:dyDescent="0.2">
      <c r="A356" s="388"/>
      <c r="B356" s="388"/>
      <c r="C356" s="388"/>
      <c r="D356" s="388"/>
      <c r="E356" s="388"/>
      <c r="F356" s="388"/>
      <c r="G356" s="404"/>
      <c r="H356" s="388"/>
      <c r="I356" s="388"/>
      <c r="J356" s="388"/>
      <c r="K356" s="388"/>
      <c r="L356" s="388"/>
      <c r="M356" s="388"/>
      <c r="N356" s="388"/>
      <c r="O356" s="388"/>
      <c r="P356" s="388"/>
      <c r="Q356" s="388"/>
      <c r="R356" s="388"/>
      <c r="S356" s="388"/>
      <c r="T356" s="388"/>
      <c r="U356" s="388"/>
      <c r="V356" s="388"/>
      <c r="W356" s="388"/>
      <c r="X356" s="388"/>
      <c r="Y356" s="388"/>
      <c r="Z356" s="388"/>
    </row>
    <row r="357" spans="1:26" ht="15.75" customHeight="1" x14ac:dyDescent="0.2">
      <c r="A357" s="388"/>
      <c r="B357" s="388"/>
      <c r="C357" s="388"/>
      <c r="D357" s="388"/>
      <c r="E357" s="388"/>
      <c r="F357" s="388"/>
      <c r="G357" s="404"/>
      <c r="H357" s="388"/>
      <c r="I357" s="388"/>
      <c r="J357" s="388"/>
      <c r="K357" s="388"/>
      <c r="L357" s="388"/>
      <c r="M357" s="388"/>
      <c r="N357" s="388"/>
      <c r="O357" s="388"/>
      <c r="P357" s="388"/>
      <c r="Q357" s="388"/>
      <c r="R357" s="388"/>
      <c r="S357" s="388"/>
      <c r="T357" s="388"/>
      <c r="U357" s="388"/>
      <c r="V357" s="388"/>
      <c r="W357" s="388"/>
      <c r="X357" s="388"/>
      <c r="Y357" s="388"/>
      <c r="Z357" s="388"/>
    </row>
    <row r="358" spans="1:26" ht="15.75" customHeight="1" x14ac:dyDescent="0.2">
      <c r="A358" s="388"/>
      <c r="B358" s="388"/>
      <c r="C358" s="388"/>
      <c r="D358" s="388"/>
      <c r="E358" s="388"/>
      <c r="F358" s="388"/>
      <c r="G358" s="404"/>
      <c r="H358" s="388"/>
      <c r="I358" s="388"/>
      <c r="J358" s="388"/>
      <c r="K358" s="388"/>
      <c r="L358" s="388"/>
      <c r="M358" s="388"/>
      <c r="N358" s="388"/>
      <c r="O358" s="388"/>
      <c r="P358" s="388"/>
      <c r="Q358" s="388"/>
      <c r="R358" s="388"/>
      <c r="S358" s="388"/>
      <c r="T358" s="388"/>
      <c r="U358" s="388"/>
      <c r="V358" s="388"/>
      <c r="W358" s="388"/>
      <c r="X358" s="388"/>
      <c r="Y358" s="388"/>
      <c r="Z358" s="388"/>
    </row>
    <row r="359" spans="1:26" ht="15.75" customHeight="1" x14ac:dyDescent="0.2">
      <c r="A359" s="388"/>
      <c r="B359" s="388"/>
      <c r="C359" s="388"/>
      <c r="D359" s="388"/>
      <c r="E359" s="388"/>
      <c r="F359" s="388"/>
      <c r="G359" s="404"/>
      <c r="H359" s="388"/>
      <c r="I359" s="388"/>
      <c r="J359" s="388"/>
      <c r="K359" s="388"/>
      <c r="L359" s="388"/>
      <c r="M359" s="388"/>
      <c r="N359" s="388"/>
      <c r="O359" s="388"/>
      <c r="P359" s="388"/>
      <c r="Q359" s="388"/>
      <c r="R359" s="388"/>
      <c r="S359" s="388"/>
      <c r="T359" s="388"/>
      <c r="U359" s="388"/>
      <c r="V359" s="388"/>
      <c r="W359" s="388"/>
      <c r="X359" s="388"/>
      <c r="Y359" s="388"/>
      <c r="Z359" s="388"/>
    </row>
    <row r="360" spans="1:26" ht="15.75" customHeight="1" x14ac:dyDescent="0.2">
      <c r="A360" s="388"/>
      <c r="B360" s="388"/>
      <c r="C360" s="388"/>
      <c r="D360" s="388"/>
      <c r="E360" s="388"/>
      <c r="F360" s="388"/>
      <c r="G360" s="404"/>
      <c r="H360" s="388"/>
      <c r="I360" s="388"/>
      <c r="J360" s="388"/>
      <c r="K360" s="388"/>
      <c r="L360" s="388"/>
      <c r="M360" s="388"/>
      <c r="N360" s="388"/>
      <c r="O360" s="388"/>
      <c r="P360" s="388"/>
      <c r="Q360" s="388"/>
      <c r="R360" s="388"/>
      <c r="S360" s="388"/>
      <c r="T360" s="388"/>
      <c r="U360" s="388"/>
      <c r="V360" s="388"/>
      <c r="W360" s="388"/>
      <c r="X360" s="388"/>
      <c r="Y360" s="388"/>
      <c r="Z360" s="388"/>
    </row>
    <row r="361" spans="1:26" ht="15.75" customHeight="1" x14ac:dyDescent="0.2">
      <c r="A361" s="388"/>
      <c r="B361" s="388"/>
      <c r="C361" s="388"/>
      <c r="D361" s="388"/>
      <c r="E361" s="388"/>
      <c r="F361" s="388"/>
      <c r="G361" s="404"/>
      <c r="H361" s="388"/>
      <c r="I361" s="388"/>
      <c r="J361" s="388"/>
      <c r="K361" s="388"/>
      <c r="L361" s="388"/>
      <c r="M361" s="388"/>
      <c r="N361" s="388"/>
      <c r="O361" s="388"/>
      <c r="P361" s="388"/>
      <c r="Q361" s="388"/>
      <c r="R361" s="388"/>
      <c r="S361" s="388"/>
      <c r="T361" s="388"/>
      <c r="U361" s="388"/>
      <c r="V361" s="388"/>
      <c r="W361" s="388"/>
      <c r="X361" s="388"/>
      <c r="Y361" s="388"/>
      <c r="Z361" s="388"/>
    </row>
    <row r="362" spans="1:26" ht="15.75" customHeight="1" x14ac:dyDescent="0.2">
      <c r="A362" s="388"/>
      <c r="B362" s="388"/>
      <c r="C362" s="388"/>
      <c r="D362" s="388"/>
      <c r="E362" s="388"/>
      <c r="F362" s="388"/>
      <c r="G362" s="404"/>
      <c r="H362" s="388"/>
      <c r="I362" s="388"/>
      <c r="J362" s="388"/>
      <c r="K362" s="388"/>
      <c r="L362" s="388"/>
      <c r="M362" s="388"/>
      <c r="N362" s="388"/>
      <c r="O362" s="388"/>
      <c r="P362" s="388"/>
      <c r="Q362" s="388"/>
      <c r="R362" s="388"/>
      <c r="S362" s="388"/>
      <c r="T362" s="388"/>
      <c r="U362" s="388"/>
      <c r="V362" s="388"/>
      <c r="W362" s="388"/>
      <c r="X362" s="388"/>
      <c r="Y362" s="388"/>
      <c r="Z362" s="388"/>
    </row>
    <row r="363" spans="1:26" ht="15.75" customHeight="1" x14ac:dyDescent="0.2">
      <c r="A363" s="388"/>
      <c r="B363" s="388"/>
      <c r="C363" s="388"/>
      <c r="D363" s="388"/>
      <c r="E363" s="388"/>
      <c r="F363" s="388"/>
      <c r="G363" s="404"/>
      <c r="H363" s="388"/>
      <c r="I363" s="388"/>
      <c r="J363" s="388"/>
      <c r="K363" s="388"/>
      <c r="L363" s="388"/>
      <c r="M363" s="388"/>
      <c r="N363" s="388"/>
      <c r="O363" s="388"/>
      <c r="P363" s="388"/>
      <c r="Q363" s="388"/>
      <c r="R363" s="388"/>
      <c r="S363" s="388"/>
      <c r="T363" s="388"/>
      <c r="U363" s="388"/>
      <c r="V363" s="388"/>
      <c r="W363" s="388"/>
      <c r="X363" s="388"/>
      <c r="Y363" s="388"/>
      <c r="Z363" s="388"/>
    </row>
    <row r="364" spans="1:26" ht="15.75" customHeight="1" x14ac:dyDescent="0.2">
      <c r="A364" s="388"/>
      <c r="B364" s="388"/>
      <c r="C364" s="388"/>
      <c r="D364" s="388"/>
      <c r="E364" s="388"/>
      <c r="F364" s="388"/>
      <c r="G364" s="404"/>
      <c r="H364" s="388"/>
      <c r="I364" s="388"/>
      <c r="J364" s="388"/>
      <c r="K364" s="388"/>
      <c r="L364" s="388"/>
      <c r="M364" s="388"/>
      <c r="N364" s="388"/>
      <c r="O364" s="388"/>
      <c r="P364" s="388"/>
      <c r="Q364" s="388"/>
      <c r="R364" s="388"/>
      <c r="S364" s="388"/>
      <c r="T364" s="388"/>
      <c r="U364" s="388"/>
      <c r="V364" s="388"/>
      <c r="W364" s="388"/>
      <c r="X364" s="388"/>
      <c r="Y364" s="388"/>
      <c r="Z364" s="388"/>
    </row>
    <row r="365" spans="1:26" ht="15.75" customHeight="1" x14ac:dyDescent="0.2">
      <c r="A365" s="388"/>
      <c r="B365" s="388"/>
      <c r="C365" s="388"/>
      <c r="D365" s="388"/>
      <c r="E365" s="388"/>
      <c r="F365" s="388"/>
      <c r="G365" s="404"/>
      <c r="H365" s="388"/>
      <c r="I365" s="388"/>
      <c r="J365" s="388"/>
      <c r="K365" s="388"/>
      <c r="L365" s="388"/>
      <c r="M365" s="388"/>
      <c r="N365" s="388"/>
      <c r="O365" s="388"/>
      <c r="P365" s="388"/>
      <c r="Q365" s="388"/>
      <c r="R365" s="388"/>
      <c r="S365" s="388"/>
      <c r="T365" s="388"/>
      <c r="U365" s="388"/>
      <c r="V365" s="388"/>
      <c r="W365" s="388"/>
      <c r="X365" s="388"/>
      <c r="Y365" s="388"/>
      <c r="Z365" s="388"/>
    </row>
    <row r="366" spans="1:26" ht="15.75" customHeight="1" x14ac:dyDescent="0.2">
      <c r="A366" s="388"/>
      <c r="B366" s="388"/>
      <c r="C366" s="388"/>
      <c r="D366" s="388"/>
      <c r="E366" s="388"/>
      <c r="F366" s="388"/>
      <c r="G366" s="404"/>
      <c r="H366" s="388"/>
      <c r="I366" s="388"/>
      <c r="J366" s="388"/>
      <c r="K366" s="388"/>
      <c r="L366" s="388"/>
      <c r="M366" s="388"/>
      <c r="N366" s="388"/>
      <c r="O366" s="388"/>
      <c r="P366" s="388"/>
      <c r="Q366" s="388"/>
      <c r="R366" s="388"/>
      <c r="S366" s="388"/>
      <c r="T366" s="388"/>
      <c r="U366" s="388"/>
      <c r="V366" s="388"/>
      <c r="W366" s="388"/>
      <c r="X366" s="388"/>
      <c r="Y366" s="388"/>
      <c r="Z366" s="388"/>
    </row>
    <row r="367" spans="1:26" ht="15.75" customHeight="1" x14ac:dyDescent="0.2">
      <c r="A367" s="388"/>
      <c r="B367" s="388"/>
      <c r="C367" s="388"/>
      <c r="D367" s="388"/>
      <c r="E367" s="388"/>
      <c r="F367" s="388"/>
      <c r="G367" s="404"/>
      <c r="H367" s="388"/>
      <c r="I367" s="388"/>
      <c r="J367" s="388"/>
      <c r="K367" s="388"/>
      <c r="L367" s="388"/>
      <c r="M367" s="388"/>
      <c r="N367" s="388"/>
      <c r="O367" s="388"/>
      <c r="P367" s="388"/>
      <c r="Q367" s="388"/>
      <c r="R367" s="388"/>
      <c r="S367" s="388"/>
      <c r="T367" s="388"/>
      <c r="U367" s="388"/>
      <c r="V367" s="388"/>
      <c r="W367" s="388"/>
      <c r="X367" s="388"/>
      <c r="Y367" s="388"/>
      <c r="Z367" s="388"/>
    </row>
    <row r="368" spans="1:26" ht="15.75" customHeight="1" x14ac:dyDescent="0.2">
      <c r="A368" s="388"/>
      <c r="B368" s="388"/>
      <c r="C368" s="388"/>
      <c r="D368" s="388"/>
      <c r="E368" s="388"/>
      <c r="F368" s="388"/>
      <c r="G368" s="404"/>
      <c r="H368" s="388"/>
      <c r="I368" s="388"/>
      <c r="J368" s="388"/>
      <c r="K368" s="388"/>
      <c r="L368" s="388"/>
      <c r="M368" s="388"/>
      <c r="N368" s="388"/>
      <c r="O368" s="388"/>
      <c r="P368" s="388"/>
      <c r="Q368" s="388"/>
      <c r="R368" s="388"/>
      <c r="S368" s="388"/>
      <c r="T368" s="388"/>
      <c r="U368" s="388"/>
      <c r="V368" s="388"/>
      <c r="W368" s="388"/>
      <c r="X368" s="388"/>
      <c r="Y368" s="388"/>
      <c r="Z368" s="388"/>
    </row>
    <row r="369" spans="1:26" ht="15.75" customHeight="1" x14ac:dyDescent="0.2">
      <c r="A369" s="388"/>
      <c r="B369" s="388"/>
      <c r="C369" s="388"/>
      <c r="D369" s="388"/>
      <c r="E369" s="388"/>
      <c r="F369" s="388"/>
      <c r="G369" s="404"/>
      <c r="H369" s="388"/>
      <c r="I369" s="388"/>
      <c r="J369" s="388"/>
      <c r="K369" s="388"/>
      <c r="L369" s="388"/>
      <c r="M369" s="388"/>
      <c r="N369" s="388"/>
      <c r="O369" s="388"/>
      <c r="P369" s="388"/>
      <c r="Q369" s="388"/>
      <c r="R369" s="388"/>
      <c r="S369" s="388"/>
      <c r="T369" s="388"/>
      <c r="U369" s="388"/>
      <c r="V369" s="388"/>
      <c r="W369" s="388"/>
      <c r="X369" s="388"/>
      <c r="Y369" s="388"/>
      <c r="Z369" s="388"/>
    </row>
    <row r="370" spans="1:26" ht="15.75" customHeight="1" x14ac:dyDescent="0.2">
      <c r="A370" s="388"/>
      <c r="B370" s="388"/>
      <c r="C370" s="388"/>
      <c r="D370" s="388"/>
      <c r="E370" s="388"/>
      <c r="F370" s="388"/>
      <c r="G370" s="404"/>
      <c r="H370" s="388"/>
      <c r="I370" s="388"/>
      <c r="J370" s="388"/>
      <c r="K370" s="388"/>
      <c r="L370" s="388"/>
      <c r="M370" s="388"/>
      <c r="N370" s="388"/>
      <c r="O370" s="388"/>
      <c r="P370" s="388"/>
      <c r="Q370" s="388"/>
      <c r="R370" s="388"/>
      <c r="S370" s="388"/>
      <c r="T370" s="388"/>
      <c r="U370" s="388"/>
      <c r="V370" s="388"/>
      <c r="W370" s="388"/>
      <c r="X370" s="388"/>
      <c r="Y370" s="388"/>
      <c r="Z370" s="388"/>
    </row>
    <row r="371" spans="1:26" ht="15.75" customHeight="1" x14ac:dyDescent="0.2">
      <c r="A371" s="388"/>
      <c r="B371" s="388"/>
      <c r="C371" s="388"/>
      <c r="D371" s="388"/>
      <c r="E371" s="388"/>
      <c r="F371" s="388"/>
      <c r="G371" s="404"/>
      <c r="H371" s="388"/>
      <c r="I371" s="388"/>
      <c r="J371" s="388"/>
      <c r="K371" s="388"/>
      <c r="L371" s="388"/>
      <c r="M371" s="388"/>
      <c r="N371" s="388"/>
      <c r="O371" s="388"/>
      <c r="P371" s="388"/>
      <c r="Q371" s="388"/>
      <c r="R371" s="388"/>
      <c r="S371" s="388"/>
      <c r="T371" s="388"/>
      <c r="U371" s="388"/>
      <c r="V371" s="388"/>
      <c r="W371" s="388"/>
      <c r="X371" s="388"/>
      <c r="Y371" s="388"/>
      <c r="Z371" s="388"/>
    </row>
    <row r="372" spans="1:26" ht="15.75" customHeight="1" x14ac:dyDescent="0.2">
      <c r="A372" s="388"/>
      <c r="B372" s="388"/>
      <c r="C372" s="388"/>
      <c r="D372" s="388"/>
      <c r="E372" s="388"/>
      <c r="F372" s="388"/>
      <c r="G372" s="404"/>
      <c r="H372" s="388"/>
      <c r="I372" s="388"/>
      <c r="J372" s="388"/>
      <c r="K372" s="388"/>
      <c r="L372" s="388"/>
      <c r="M372" s="388"/>
      <c r="N372" s="388"/>
      <c r="O372" s="388"/>
      <c r="P372" s="388"/>
      <c r="Q372" s="388"/>
      <c r="R372" s="388"/>
      <c r="S372" s="388"/>
      <c r="T372" s="388"/>
      <c r="U372" s="388"/>
      <c r="V372" s="388"/>
      <c r="W372" s="388"/>
      <c r="X372" s="388"/>
      <c r="Y372" s="388"/>
      <c r="Z372" s="388"/>
    </row>
    <row r="373" spans="1:26" ht="15.75" customHeight="1" x14ac:dyDescent="0.2">
      <c r="A373" s="388"/>
      <c r="B373" s="388"/>
      <c r="C373" s="388"/>
      <c r="D373" s="388"/>
      <c r="E373" s="388"/>
      <c r="F373" s="388"/>
      <c r="G373" s="404"/>
      <c r="H373" s="388"/>
      <c r="I373" s="388"/>
      <c r="J373" s="388"/>
      <c r="K373" s="388"/>
      <c r="L373" s="388"/>
      <c r="M373" s="388"/>
      <c r="N373" s="388"/>
      <c r="O373" s="388"/>
      <c r="P373" s="388"/>
      <c r="Q373" s="388"/>
      <c r="R373" s="388"/>
      <c r="S373" s="388"/>
      <c r="T373" s="388"/>
      <c r="U373" s="388"/>
      <c r="V373" s="388"/>
      <c r="W373" s="388"/>
      <c r="X373" s="388"/>
      <c r="Y373" s="388"/>
      <c r="Z373" s="388"/>
    </row>
    <row r="374" spans="1:26" ht="15.75" customHeight="1" x14ac:dyDescent="0.2">
      <c r="A374" s="388"/>
      <c r="B374" s="388"/>
      <c r="C374" s="388"/>
      <c r="D374" s="388"/>
      <c r="E374" s="388"/>
      <c r="F374" s="388"/>
      <c r="G374" s="404"/>
      <c r="H374" s="388"/>
      <c r="I374" s="388"/>
      <c r="J374" s="388"/>
      <c r="K374" s="388"/>
      <c r="L374" s="388"/>
      <c r="M374" s="388"/>
      <c r="N374" s="388"/>
      <c r="O374" s="388"/>
      <c r="P374" s="388"/>
      <c r="Q374" s="388"/>
      <c r="R374" s="388"/>
      <c r="S374" s="388"/>
      <c r="T374" s="388"/>
      <c r="U374" s="388"/>
      <c r="V374" s="388"/>
      <c r="W374" s="388"/>
      <c r="X374" s="388"/>
      <c r="Y374" s="388"/>
      <c r="Z374" s="388"/>
    </row>
    <row r="375" spans="1:26" ht="15.75" customHeight="1" x14ac:dyDescent="0.2">
      <c r="A375" s="388"/>
      <c r="B375" s="388"/>
      <c r="C375" s="388"/>
      <c r="D375" s="388"/>
      <c r="E375" s="388"/>
      <c r="F375" s="388"/>
      <c r="G375" s="404"/>
      <c r="H375" s="388"/>
      <c r="I375" s="388"/>
      <c r="J375" s="388"/>
      <c r="K375" s="388"/>
      <c r="L375" s="388"/>
      <c r="M375" s="388"/>
      <c r="N375" s="388"/>
      <c r="O375" s="388"/>
      <c r="P375" s="388"/>
      <c r="Q375" s="388"/>
      <c r="R375" s="388"/>
      <c r="S375" s="388"/>
      <c r="T375" s="388"/>
      <c r="U375" s="388"/>
      <c r="V375" s="388"/>
      <c r="W375" s="388"/>
      <c r="X375" s="388"/>
      <c r="Y375" s="388"/>
      <c r="Z375" s="388"/>
    </row>
    <row r="376" spans="1:26" ht="15.75" customHeight="1" x14ac:dyDescent="0.2">
      <c r="A376" s="388"/>
      <c r="B376" s="388"/>
      <c r="C376" s="388"/>
      <c r="D376" s="388"/>
      <c r="E376" s="388"/>
      <c r="F376" s="388"/>
      <c r="G376" s="404"/>
      <c r="H376" s="388"/>
      <c r="I376" s="388"/>
      <c r="J376" s="388"/>
      <c r="K376" s="388"/>
      <c r="L376" s="388"/>
      <c r="M376" s="388"/>
      <c r="N376" s="388"/>
      <c r="O376" s="388"/>
      <c r="P376" s="388"/>
      <c r="Q376" s="388"/>
      <c r="R376" s="388"/>
      <c r="S376" s="388"/>
      <c r="T376" s="388"/>
      <c r="U376" s="388"/>
      <c r="V376" s="388"/>
      <c r="W376" s="388"/>
      <c r="X376" s="388"/>
      <c r="Y376" s="388"/>
      <c r="Z376" s="388"/>
    </row>
    <row r="377" spans="1:26" ht="15.75" customHeight="1" x14ac:dyDescent="0.2">
      <c r="A377" s="388"/>
      <c r="B377" s="388"/>
      <c r="C377" s="388"/>
      <c r="D377" s="388"/>
      <c r="E377" s="388"/>
      <c r="F377" s="388"/>
      <c r="G377" s="404"/>
      <c r="H377" s="388"/>
      <c r="I377" s="388"/>
      <c r="J377" s="388"/>
      <c r="K377" s="388"/>
      <c r="L377" s="388"/>
      <c r="M377" s="388"/>
      <c r="N377" s="388"/>
      <c r="O377" s="388"/>
      <c r="P377" s="388"/>
      <c r="Q377" s="388"/>
      <c r="R377" s="388"/>
      <c r="S377" s="388"/>
      <c r="T377" s="388"/>
      <c r="U377" s="388"/>
      <c r="V377" s="388"/>
      <c r="W377" s="388"/>
      <c r="X377" s="388"/>
      <c r="Y377" s="388"/>
      <c r="Z377" s="388"/>
    </row>
    <row r="378" spans="1:26" ht="15.75" customHeight="1" x14ac:dyDescent="0.2">
      <c r="A378" s="388"/>
      <c r="B378" s="388"/>
      <c r="C378" s="388"/>
      <c r="D378" s="388"/>
      <c r="E378" s="388"/>
      <c r="F378" s="388"/>
      <c r="G378" s="404"/>
      <c r="H378" s="388"/>
      <c r="I378" s="388"/>
      <c r="J378" s="388"/>
      <c r="K378" s="388"/>
      <c r="L378" s="388"/>
      <c r="M378" s="388"/>
      <c r="N378" s="388"/>
      <c r="O378" s="388"/>
      <c r="P378" s="388"/>
      <c r="Q378" s="388"/>
      <c r="R378" s="388"/>
      <c r="S378" s="388"/>
      <c r="T378" s="388"/>
      <c r="U378" s="388"/>
      <c r="V378" s="388"/>
      <c r="W378" s="388"/>
      <c r="X378" s="388"/>
      <c r="Y378" s="388"/>
      <c r="Z378" s="388"/>
    </row>
    <row r="379" spans="1:26" ht="15.75" customHeight="1" x14ac:dyDescent="0.2">
      <c r="A379" s="388"/>
      <c r="B379" s="388"/>
      <c r="C379" s="388"/>
      <c r="D379" s="388"/>
      <c r="E379" s="388"/>
      <c r="F379" s="388"/>
      <c r="G379" s="404"/>
      <c r="H379" s="388"/>
      <c r="I379" s="388"/>
      <c r="J379" s="388"/>
      <c r="K379" s="388"/>
      <c r="L379" s="388"/>
      <c r="M379" s="388"/>
      <c r="N379" s="388"/>
      <c r="O379" s="388"/>
      <c r="P379" s="388"/>
      <c r="Q379" s="388"/>
      <c r="R379" s="388"/>
      <c r="S379" s="388"/>
      <c r="T379" s="388"/>
      <c r="U379" s="388"/>
      <c r="V379" s="388"/>
      <c r="W379" s="388"/>
      <c r="X379" s="388"/>
      <c r="Y379" s="388"/>
      <c r="Z379" s="388"/>
    </row>
    <row r="380" spans="1:26" ht="15.75" customHeight="1" x14ac:dyDescent="0.2">
      <c r="A380" s="388"/>
      <c r="B380" s="388"/>
      <c r="C380" s="388"/>
      <c r="D380" s="388"/>
      <c r="E380" s="388"/>
      <c r="F380" s="388"/>
      <c r="G380" s="404"/>
      <c r="H380" s="388"/>
      <c r="I380" s="388"/>
      <c r="J380" s="388"/>
      <c r="K380" s="388"/>
      <c r="L380" s="388"/>
      <c r="M380" s="388"/>
      <c r="N380" s="388"/>
      <c r="O380" s="388"/>
      <c r="P380" s="388"/>
      <c r="Q380" s="388"/>
      <c r="R380" s="388"/>
      <c r="S380" s="388"/>
      <c r="T380" s="388"/>
      <c r="U380" s="388"/>
      <c r="V380" s="388"/>
      <c r="W380" s="388"/>
      <c r="X380" s="388"/>
      <c r="Y380" s="388"/>
      <c r="Z380" s="388"/>
    </row>
    <row r="381" spans="1:26" ht="15.75" customHeight="1" x14ac:dyDescent="0.2">
      <c r="A381" s="388"/>
      <c r="B381" s="388"/>
      <c r="C381" s="388"/>
      <c r="D381" s="388"/>
      <c r="E381" s="388"/>
      <c r="F381" s="388"/>
      <c r="G381" s="404"/>
      <c r="H381" s="388"/>
      <c r="I381" s="388"/>
      <c r="J381" s="388"/>
      <c r="K381" s="388"/>
      <c r="L381" s="388"/>
      <c r="M381" s="388"/>
      <c r="N381" s="388"/>
      <c r="O381" s="388"/>
      <c r="P381" s="388"/>
      <c r="Q381" s="388"/>
      <c r="R381" s="388"/>
      <c r="S381" s="388"/>
      <c r="T381" s="388"/>
      <c r="U381" s="388"/>
      <c r="V381" s="388"/>
      <c r="W381" s="388"/>
      <c r="X381" s="388"/>
      <c r="Y381" s="388"/>
      <c r="Z381" s="388"/>
    </row>
    <row r="382" spans="1:26" ht="15.75" customHeight="1" x14ac:dyDescent="0.2">
      <c r="A382" s="388"/>
      <c r="B382" s="388"/>
      <c r="C382" s="388"/>
      <c r="D382" s="388"/>
      <c r="E382" s="388"/>
      <c r="F382" s="388"/>
      <c r="G382" s="404"/>
      <c r="H382" s="388"/>
      <c r="I382" s="388"/>
      <c r="J382" s="388"/>
      <c r="K382" s="388"/>
      <c r="L382" s="388"/>
      <c r="M382" s="388"/>
      <c r="N382" s="388"/>
      <c r="O382" s="388"/>
      <c r="P382" s="388"/>
      <c r="Q382" s="388"/>
      <c r="R382" s="388"/>
      <c r="S382" s="388"/>
      <c r="T382" s="388"/>
      <c r="U382" s="388"/>
      <c r="V382" s="388"/>
      <c r="W382" s="388"/>
      <c r="X382" s="388"/>
      <c r="Y382" s="388"/>
      <c r="Z382" s="388"/>
    </row>
    <row r="383" spans="1:26" ht="15.75" customHeight="1" x14ac:dyDescent="0.2">
      <c r="A383" s="388"/>
      <c r="B383" s="388"/>
      <c r="C383" s="388"/>
      <c r="D383" s="388"/>
      <c r="E383" s="388"/>
      <c r="F383" s="388"/>
      <c r="G383" s="404"/>
      <c r="H383" s="388"/>
      <c r="I383" s="388"/>
      <c r="J383" s="388"/>
      <c r="K383" s="388"/>
      <c r="L383" s="388"/>
      <c r="M383" s="388"/>
      <c r="N383" s="388"/>
      <c r="O383" s="388"/>
      <c r="P383" s="388"/>
      <c r="Q383" s="388"/>
      <c r="R383" s="388"/>
      <c r="S383" s="388"/>
      <c r="T383" s="388"/>
      <c r="U383" s="388"/>
      <c r="V383" s="388"/>
      <c r="W383" s="388"/>
      <c r="X383" s="388"/>
      <c r="Y383" s="388"/>
      <c r="Z383" s="388"/>
    </row>
    <row r="384" spans="1:26" ht="15.75" customHeight="1" x14ac:dyDescent="0.2">
      <c r="A384" s="388"/>
      <c r="B384" s="388"/>
      <c r="C384" s="388"/>
      <c r="D384" s="388"/>
      <c r="E384" s="388"/>
      <c r="F384" s="388"/>
      <c r="G384" s="404"/>
      <c r="H384" s="388"/>
      <c r="I384" s="388"/>
      <c r="J384" s="388"/>
      <c r="K384" s="388"/>
      <c r="L384" s="388"/>
      <c r="M384" s="388"/>
      <c r="N384" s="388"/>
      <c r="O384" s="388"/>
      <c r="P384" s="388"/>
      <c r="Q384" s="388"/>
      <c r="R384" s="388"/>
      <c r="S384" s="388"/>
      <c r="T384" s="388"/>
      <c r="U384" s="388"/>
      <c r="V384" s="388"/>
      <c r="W384" s="388"/>
      <c r="X384" s="388"/>
      <c r="Y384" s="388"/>
      <c r="Z384" s="388"/>
    </row>
    <row r="385" spans="1:26" ht="15.75" customHeight="1" x14ac:dyDescent="0.2">
      <c r="A385" s="388"/>
      <c r="B385" s="388"/>
      <c r="C385" s="388"/>
      <c r="D385" s="388"/>
      <c r="E385" s="388"/>
      <c r="F385" s="388"/>
      <c r="G385" s="404"/>
      <c r="H385" s="388"/>
      <c r="I385" s="388"/>
      <c r="J385" s="388"/>
      <c r="K385" s="388"/>
      <c r="L385" s="388"/>
      <c r="M385" s="388"/>
      <c r="N385" s="388"/>
      <c r="O385" s="388"/>
      <c r="P385" s="388"/>
      <c r="Q385" s="388"/>
      <c r="R385" s="388"/>
      <c r="S385" s="388"/>
      <c r="T385" s="388"/>
      <c r="U385" s="388"/>
      <c r="V385" s="388"/>
      <c r="W385" s="388"/>
      <c r="X385" s="388"/>
      <c r="Y385" s="388"/>
      <c r="Z385" s="388"/>
    </row>
    <row r="386" spans="1:26" ht="15.75" customHeight="1" x14ac:dyDescent="0.2">
      <c r="A386" s="388"/>
      <c r="B386" s="388"/>
      <c r="C386" s="388"/>
      <c r="D386" s="388"/>
      <c r="E386" s="388"/>
      <c r="F386" s="388"/>
      <c r="G386" s="404"/>
      <c r="H386" s="388"/>
      <c r="I386" s="388"/>
      <c r="J386" s="388"/>
      <c r="K386" s="388"/>
      <c r="L386" s="388"/>
      <c r="M386" s="388"/>
      <c r="N386" s="388"/>
      <c r="O386" s="388"/>
      <c r="P386" s="388"/>
      <c r="Q386" s="388"/>
      <c r="R386" s="388"/>
      <c r="S386" s="388"/>
      <c r="T386" s="388"/>
      <c r="U386" s="388"/>
      <c r="V386" s="388"/>
      <c r="W386" s="388"/>
      <c r="X386" s="388"/>
      <c r="Y386" s="388"/>
      <c r="Z386" s="388"/>
    </row>
    <row r="387" spans="1:26" ht="15.75" customHeight="1" x14ac:dyDescent="0.2">
      <c r="A387" s="388"/>
      <c r="B387" s="388"/>
      <c r="C387" s="388"/>
      <c r="D387" s="388"/>
      <c r="E387" s="388"/>
      <c r="F387" s="388"/>
      <c r="G387" s="404"/>
      <c r="H387" s="388"/>
      <c r="I387" s="388"/>
      <c r="J387" s="388"/>
      <c r="K387" s="388"/>
      <c r="L387" s="388"/>
      <c r="M387" s="388"/>
      <c r="N387" s="388"/>
      <c r="O387" s="388"/>
      <c r="P387" s="388"/>
      <c r="Q387" s="388"/>
      <c r="R387" s="388"/>
      <c r="S387" s="388"/>
      <c r="T387" s="388"/>
      <c r="U387" s="388"/>
      <c r="V387" s="388"/>
      <c r="W387" s="388"/>
      <c r="X387" s="388"/>
      <c r="Y387" s="388"/>
      <c r="Z387" s="388"/>
    </row>
    <row r="388" spans="1:26" ht="15.75" customHeight="1" x14ac:dyDescent="0.2">
      <c r="A388" s="388"/>
      <c r="B388" s="388"/>
      <c r="C388" s="388"/>
      <c r="D388" s="388"/>
      <c r="E388" s="388"/>
      <c r="F388" s="388"/>
      <c r="G388" s="404"/>
      <c r="H388" s="388"/>
      <c r="I388" s="388"/>
      <c r="J388" s="388"/>
      <c r="K388" s="388"/>
      <c r="L388" s="388"/>
      <c r="M388" s="388"/>
      <c r="N388" s="388"/>
      <c r="O388" s="388"/>
      <c r="P388" s="388"/>
      <c r="Q388" s="388"/>
      <c r="R388" s="388"/>
      <c r="S388" s="388"/>
      <c r="T388" s="388"/>
      <c r="U388" s="388"/>
      <c r="V388" s="388"/>
      <c r="W388" s="388"/>
      <c r="X388" s="388"/>
      <c r="Y388" s="388"/>
      <c r="Z388" s="388"/>
    </row>
    <row r="389" spans="1:26" ht="15.75" customHeight="1" x14ac:dyDescent="0.2">
      <c r="A389" s="388"/>
      <c r="B389" s="388"/>
      <c r="C389" s="388"/>
      <c r="D389" s="388"/>
      <c r="E389" s="388"/>
      <c r="F389" s="388"/>
      <c r="G389" s="404"/>
      <c r="H389" s="388"/>
      <c r="I389" s="388"/>
      <c r="J389" s="388"/>
      <c r="K389" s="388"/>
      <c r="L389" s="388"/>
      <c r="M389" s="388"/>
      <c r="N389" s="388"/>
      <c r="O389" s="388"/>
      <c r="P389" s="388"/>
      <c r="Q389" s="388"/>
      <c r="R389" s="388"/>
      <c r="S389" s="388"/>
      <c r="T389" s="388"/>
      <c r="U389" s="388"/>
      <c r="V389" s="388"/>
      <c r="W389" s="388"/>
      <c r="X389" s="388"/>
      <c r="Y389" s="388"/>
      <c r="Z389" s="388"/>
    </row>
    <row r="390" spans="1:26" ht="15.75" customHeight="1" x14ac:dyDescent="0.2">
      <c r="A390" s="388"/>
      <c r="B390" s="388"/>
      <c r="C390" s="388"/>
      <c r="D390" s="388"/>
      <c r="E390" s="388"/>
      <c r="F390" s="388"/>
      <c r="G390" s="404"/>
      <c r="H390" s="388"/>
      <c r="I390" s="388"/>
      <c r="J390" s="388"/>
      <c r="K390" s="388"/>
      <c r="L390" s="388"/>
      <c r="M390" s="388"/>
      <c r="N390" s="388"/>
      <c r="O390" s="388"/>
      <c r="P390" s="388"/>
      <c r="Q390" s="388"/>
      <c r="R390" s="388"/>
      <c r="S390" s="388"/>
      <c r="T390" s="388"/>
      <c r="U390" s="388"/>
      <c r="V390" s="388"/>
      <c r="W390" s="388"/>
      <c r="X390" s="388"/>
      <c r="Y390" s="388"/>
      <c r="Z390" s="388"/>
    </row>
    <row r="391" spans="1:26" ht="15.75" customHeight="1" x14ac:dyDescent="0.2">
      <c r="A391" s="388"/>
      <c r="B391" s="388"/>
      <c r="C391" s="388"/>
      <c r="D391" s="388"/>
      <c r="E391" s="388"/>
      <c r="F391" s="388"/>
      <c r="G391" s="404"/>
      <c r="H391" s="388"/>
      <c r="I391" s="388"/>
      <c r="J391" s="388"/>
      <c r="K391" s="388"/>
      <c r="L391" s="388"/>
      <c r="M391" s="388"/>
      <c r="N391" s="388"/>
      <c r="O391" s="388"/>
      <c r="P391" s="388"/>
      <c r="Q391" s="388"/>
      <c r="R391" s="388"/>
      <c r="S391" s="388"/>
      <c r="T391" s="388"/>
      <c r="U391" s="388"/>
      <c r="V391" s="388"/>
      <c r="W391" s="388"/>
      <c r="X391" s="388"/>
      <c r="Y391" s="388"/>
      <c r="Z391" s="388"/>
    </row>
    <row r="392" spans="1:26" ht="15.75" customHeight="1" x14ac:dyDescent="0.2">
      <c r="A392" s="388"/>
      <c r="B392" s="388"/>
      <c r="C392" s="388"/>
      <c r="D392" s="388"/>
      <c r="E392" s="388"/>
      <c r="F392" s="388"/>
      <c r="G392" s="404"/>
      <c r="H392" s="388"/>
      <c r="I392" s="388"/>
      <c r="J392" s="388"/>
      <c r="K392" s="388"/>
      <c r="L392" s="388"/>
      <c r="M392" s="388"/>
      <c r="N392" s="388"/>
      <c r="O392" s="388"/>
      <c r="P392" s="388"/>
      <c r="Q392" s="388"/>
      <c r="R392" s="388"/>
      <c r="S392" s="388"/>
      <c r="T392" s="388"/>
      <c r="U392" s="388"/>
      <c r="V392" s="388"/>
      <c r="W392" s="388"/>
      <c r="X392" s="388"/>
      <c r="Y392" s="388"/>
      <c r="Z392" s="388"/>
    </row>
    <row r="393" spans="1:26" ht="15.75" customHeight="1" x14ac:dyDescent="0.2">
      <c r="A393" s="388"/>
      <c r="B393" s="388"/>
      <c r="C393" s="388"/>
      <c r="D393" s="388"/>
      <c r="E393" s="388"/>
      <c r="F393" s="388"/>
      <c r="G393" s="404"/>
      <c r="H393" s="388"/>
      <c r="I393" s="388"/>
      <c r="J393" s="388"/>
      <c r="K393" s="388"/>
      <c r="L393" s="388"/>
      <c r="M393" s="388"/>
      <c r="N393" s="388"/>
      <c r="O393" s="388"/>
      <c r="P393" s="388"/>
      <c r="Q393" s="388"/>
      <c r="R393" s="388"/>
      <c r="S393" s="388"/>
      <c r="T393" s="388"/>
      <c r="U393" s="388"/>
      <c r="V393" s="388"/>
      <c r="W393" s="388"/>
      <c r="X393" s="388"/>
      <c r="Y393" s="388"/>
      <c r="Z393" s="388"/>
    </row>
    <row r="394" spans="1:26" ht="15.75" customHeight="1" x14ac:dyDescent="0.2">
      <c r="A394" s="388"/>
      <c r="B394" s="388"/>
      <c r="C394" s="388"/>
      <c r="D394" s="388"/>
      <c r="E394" s="388"/>
      <c r="F394" s="388"/>
      <c r="G394" s="404"/>
      <c r="H394" s="388"/>
      <c r="I394" s="388"/>
      <c r="J394" s="388"/>
      <c r="K394" s="388"/>
      <c r="L394" s="388"/>
      <c r="M394" s="388"/>
      <c r="N394" s="388"/>
      <c r="O394" s="388"/>
      <c r="P394" s="388"/>
      <c r="Q394" s="388"/>
      <c r="R394" s="388"/>
      <c r="S394" s="388"/>
      <c r="T394" s="388"/>
      <c r="U394" s="388"/>
      <c r="V394" s="388"/>
      <c r="W394" s="388"/>
      <c r="X394" s="388"/>
      <c r="Y394" s="388"/>
      <c r="Z394" s="388"/>
    </row>
    <row r="395" spans="1:26" ht="15.75" customHeight="1" x14ac:dyDescent="0.2">
      <c r="A395" s="388"/>
      <c r="B395" s="388"/>
      <c r="C395" s="388"/>
      <c r="D395" s="388"/>
      <c r="E395" s="388"/>
      <c r="F395" s="388"/>
      <c r="G395" s="404"/>
      <c r="H395" s="388"/>
      <c r="I395" s="388"/>
      <c r="J395" s="388"/>
      <c r="K395" s="388"/>
      <c r="L395" s="388"/>
      <c r="M395" s="388"/>
      <c r="N395" s="388"/>
      <c r="O395" s="388"/>
      <c r="P395" s="388"/>
      <c r="Q395" s="388"/>
      <c r="R395" s="388"/>
      <c r="S395" s="388"/>
      <c r="T395" s="388"/>
      <c r="U395" s="388"/>
      <c r="V395" s="388"/>
      <c r="W395" s="388"/>
      <c r="X395" s="388"/>
      <c r="Y395" s="388"/>
      <c r="Z395" s="388"/>
    </row>
    <row r="396" spans="1:26" ht="15.75" customHeight="1" x14ac:dyDescent="0.2">
      <c r="A396" s="388"/>
      <c r="B396" s="388"/>
      <c r="C396" s="388"/>
      <c r="D396" s="388"/>
      <c r="E396" s="388"/>
      <c r="F396" s="388"/>
      <c r="G396" s="404"/>
      <c r="H396" s="388"/>
      <c r="I396" s="388"/>
      <c r="J396" s="388"/>
      <c r="K396" s="388"/>
      <c r="L396" s="388"/>
      <c r="M396" s="388"/>
      <c r="N396" s="388"/>
      <c r="O396" s="388"/>
      <c r="P396" s="388"/>
      <c r="Q396" s="388"/>
      <c r="R396" s="388"/>
      <c r="S396" s="388"/>
      <c r="T396" s="388"/>
      <c r="U396" s="388"/>
      <c r="V396" s="388"/>
      <c r="W396" s="388"/>
      <c r="X396" s="388"/>
      <c r="Y396" s="388"/>
      <c r="Z396" s="388"/>
    </row>
    <row r="397" spans="1:26" ht="15.75" customHeight="1" x14ac:dyDescent="0.2">
      <c r="A397" s="388"/>
      <c r="B397" s="388"/>
      <c r="C397" s="388"/>
      <c r="D397" s="388"/>
      <c r="E397" s="388"/>
      <c r="F397" s="388"/>
      <c r="G397" s="404"/>
      <c r="H397" s="388"/>
      <c r="I397" s="388"/>
      <c r="J397" s="388"/>
      <c r="K397" s="388"/>
      <c r="L397" s="388"/>
      <c r="M397" s="388"/>
      <c r="N397" s="388"/>
      <c r="O397" s="388"/>
      <c r="P397" s="388"/>
      <c r="Q397" s="388"/>
      <c r="R397" s="388"/>
      <c r="S397" s="388"/>
      <c r="T397" s="388"/>
      <c r="U397" s="388"/>
      <c r="V397" s="388"/>
      <c r="W397" s="388"/>
      <c r="X397" s="388"/>
      <c r="Y397" s="388"/>
      <c r="Z397" s="388"/>
    </row>
    <row r="398" spans="1:26" ht="15.75" customHeight="1" x14ac:dyDescent="0.2">
      <c r="A398" s="388"/>
      <c r="B398" s="388"/>
      <c r="C398" s="388"/>
      <c r="D398" s="388"/>
      <c r="E398" s="388"/>
      <c r="F398" s="388"/>
      <c r="G398" s="404"/>
      <c r="H398" s="388"/>
      <c r="I398" s="388"/>
      <c r="J398" s="388"/>
      <c r="K398" s="388"/>
      <c r="L398" s="388"/>
      <c r="M398" s="388"/>
      <c r="N398" s="388"/>
      <c r="O398" s="388"/>
      <c r="P398" s="388"/>
      <c r="Q398" s="388"/>
      <c r="R398" s="388"/>
      <c r="S398" s="388"/>
      <c r="T398" s="388"/>
      <c r="U398" s="388"/>
      <c r="V398" s="388"/>
      <c r="W398" s="388"/>
      <c r="X398" s="388"/>
      <c r="Y398" s="388"/>
      <c r="Z398" s="388"/>
    </row>
    <row r="399" spans="1:26" ht="15.75" customHeight="1" x14ac:dyDescent="0.2">
      <c r="A399" s="388"/>
      <c r="B399" s="388"/>
      <c r="C399" s="388"/>
      <c r="D399" s="388"/>
      <c r="E399" s="388"/>
      <c r="F399" s="388"/>
      <c r="G399" s="404"/>
      <c r="H399" s="388"/>
      <c r="I399" s="388"/>
      <c r="J399" s="388"/>
      <c r="K399" s="388"/>
      <c r="L399" s="388"/>
      <c r="M399" s="388"/>
      <c r="N399" s="388"/>
      <c r="O399" s="388"/>
      <c r="P399" s="388"/>
      <c r="Q399" s="388"/>
      <c r="R399" s="388"/>
      <c r="S399" s="388"/>
      <c r="T399" s="388"/>
      <c r="U399" s="388"/>
      <c r="V399" s="388"/>
      <c r="W399" s="388"/>
      <c r="X399" s="388"/>
      <c r="Y399" s="388"/>
      <c r="Z399" s="388"/>
    </row>
    <row r="400" spans="1:26" ht="15.75" customHeight="1" x14ac:dyDescent="0.2">
      <c r="A400" s="388"/>
      <c r="B400" s="388"/>
      <c r="C400" s="388"/>
      <c r="D400" s="388"/>
      <c r="E400" s="388"/>
      <c r="F400" s="388"/>
      <c r="G400" s="404"/>
      <c r="H400" s="388"/>
      <c r="I400" s="388"/>
      <c r="J400" s="388"/>
      <c r="K400" s="388"/>
      <c r="L400" s="388"/>
      <c r="M400" s="388"/>
      <c r="N400" s="388"/>
      <c r="O400" s="388"/>
      <c r="P400" s="388"/>
      <c r="Q400" s="388"/>
      <c r="R400" s="388"/>
      <c r="S400" s="388"/>
      <c r="T400" s="388"/>
      <c r="U400" s="388"/>
      <c r="V400" s="388"/>
      <c r="W400" s="388"/>
      <c r="X400" s="388"/>
      <c r="Y400" s="388"/>
      <c r="Z400" s="388"/>
    </row>
    <row r="401" spans="1:26" ht="15.75" customHeight="1" x14ac:dyDescent="0.2">
      <c r="A401" s="388"/>
      <c r="B401" s="388"/>
      <c r="C401" s="388"/>
      <c r="D401" s="388"/>
      <c r="E401" s="388"/>
      <c r="F401" s="388"/>
      <c r="G401" s="404"/>
      <c r="H401" s="388"/>
      <c r="I401" s="388"/>
      <c r="J401" s="388"/>
      <c r="K401" s="388"/>
      <c r="L401" s="388"/>
      <c r="M401" s="388"/>
      <c r="N401" s="388"/>
      <c r="O401" s="388"/>
      <c r="P401" s="388"/>
      <c r="Q401" s="388"/>
      <c r="R401" s="388"/>
      <c r="S401" s="388"/>
      <c r="T401" s="388"/>
      <c r="U401" s="388"/>
      <c r="V401" s="388"/>
      <c r="W401" s="388"/>
      <c r="X401" s="388"/>
      <c r="Y401" s="388"/>
      <c r="Z401" s="388"/>
    </row>
    <row r="402" spans="1:26" ht="15.75" customHeight="1" x14ac:dyDescent="0.2">
      <c r="A402" s="388"/>
      <c r="B402" s="388"/>
      <c r="C402" s="388"/>
      <c r="D402" s="388"/>
      <c r="E402" s="388"/>
      <c r="F402" s="388"/>
      <c r="G402" s="404"/>
      <c r="H402" s="388"/>
      <c r="I402" s="388"/>
      <c r="J402" s="388"/>
      <c r="K402" s="388"/>
      <c r="L402" s="388"/>
      <c r="M402" s="388"/>
      <c r="N402" s="388"/>
      <c r="O402" s="388"/>
      <c r="P402" s="388"/>
      <c r="Q402" s="388"/>
      <c r="R402" s="388"/>
      <c r="S402" s="388"/>
      <c r="T402" s="388"/>
      <c r="U402" s="388"/>
      <c r="V402" s="388"/>
      <c r="W402" s="388"/>
      <c r="X402" s="388"/>
      <c r="Y402" s="388"/>
      <c r="Z402" s="388"/>
    </row>
    <row r="403" spans="1:26" ht="15.75" customHeight="1" x14ac:dyDescent="0.2">
      <c r="A403" s="388"/>
      <c r="B403" s="388"/>
      <c r="C403" s="388"/>
      <c r="D403" s="388"/>
      <c r="E403" s="388"/>
      <c r="F403" s="388"/>
      <c r="G403" s="404"/>
      <c r="H403" s="388"/>
      <c r="I403" s="388"/>
      <c r="J403" s="388"/>
      <c r="K403" s="388"/>
      <c r="L403" s="388"/>
      <c r="M403" s="388"/>
      <c r="N403" s="388"/>
      <c r="O403" s="388"/>
      <c r="P403" s="388"/>
      <c r="Q403" s="388"/>
      <c r="R403" s="388"/>
      <c r="S403" s="388"/>
      <c r="T403" s="388"/>
      <c r="U403" s="388"/>
      <c r="V403" s="388"/>
      <c r="W403" s="388"/>
      <c r="X403" s="388"/>
      <c r="Y403" s="388"/>
      <c r="Z403" s="388"/>
    </row>
    <row r="404" spans="1:26" ht="15.75" customHeight="1" x14ac:dyDescent="0.2">
      <c r="A404" s="388"/>
      <c r="B404" s="388"/>
      <c r="C404" s="388"/>
      <c r="D404" s="388"/>
      <c r="E404" s="388"/>
      <c r="F404" s="388"/>
      <c r="G404" s="404"/>
      <c r="H404" s="388"/>
      <c r="I404" s="388"/>
      <c r="J404" s="388"/>
      <c r="K404" s="388"/>
      <c r="L404" s="388"/>
      <c r="M404" s="388"/>
      <c r="N404" s="388"/>
      <c r="O404" s="388"/>
      <c r="P404" s="388"/>
      <c r="Q404" s="388"/>
      <c r="R404" s="388"/>
      <c r="S404" s="388"/>
      <c r="T404" s="388"/>
      <c r="U404" s="388"/>
      <c r="V404" s="388"/>
      <c r="W404" s="388"/>
      <c r="X404" s="388"/>
      <c r="Y404" s="388"/>
      <c r="Z404" s="388"/>
    </row>
    <row r="405" spans="1:26" ht="15.75" customHeight="1" x14ac:dyDescent="0.2">
      <c r="A405" s="388"/>
      <c r="B405" s="388"/>
      <c r="C405" s="388"/>
      <c r="D405" s="388"/>
      <c r="E405" s="388"/>
      <c r="F405" s="388"/>
      <c r="G405" s="404"/>
      <c r="H405" s="388"/>
      <c r="I405" s="388"/>
      <c r="J405" s="388"/>
      <c r="K405" s="388"/>
      <c r="L405" s="388"/>
      <c r="M405" s="388"/>
      <c r="N405" s="388"/>
      <c r="O405" s="388"/>
      <c r="P405" s="388"/>
      <c r="Q405" s="388"/>
      <c r="R405" s="388"/>
      <c r="S405" s="388"/>
      <c r="T405" s="388"/>
      <c r="U405" s="388"/>
      <c r="V405" s="388"/>
      <c r="W405" s="388"/>
      <c r="X405" s="388"/>
      <c r="Y405" s="388"/>
      <c r="Z405" s="388"/>
    </row>
    <row r="406" spans="1:26" ht="15.75" customHeight="1" x14ac:dyDescent="0.2">
      <c r="A406" s="388"/>
      <c r="B406" s="388"/>
      <c r="C406" s="388"/>
      <c r="D406" s="388"/>
      <c r="E406" s="388"/>
      <c r="F406" s="388"/>
      <c r="G406" s="404"/>
      <c r="H406" s="388"/>
      <c r="I406" s="388"/>
      <c r="J406" s="388"/>
      <c r="K406" s="388"/>
      <c r="L406" s="388"/>
      <c r="M406" s="388"/>
      <c r="N406" s="388"/>
      <c r="O406" s="388"/>
      <c r="P406" s="388"/>
      <c r="Q406" s="388"/>
      <c r="R406" s="388"/>
      <c r="S406" s="388"/>
      <c r="T406" s="388"/>
      <c r="U406" s="388"/>
      <c r="V406" s="388"/>
      <c r="W406" s="388"/>
      <c r="X406" s="388"/>
      <c r="Y406" s="388"/>
      <c r="Z406" s="388"/>
    </row>
    <row r="407" spans="1:26" ht="15.75" customHeight="1" x14ac:dyDescent="0.2">
      <c r="A407" s="388"/>
      <c r="B407" s="388"/>
      <c r="C407" s="388"/>
      <c r="D407" s="388"/>
      <c r="E407" s="388"/>
      <c r="F407" s="388"/>
      <c r="G407" s="404"/>
      <c r="H407" s="388"/>
      <c r="I407" s="388"/>
      <c r="J407" s="388"/>
      <c r="K407" s="388"/>
      <c r="L407" s="388"/>
      <c r="M407" s="388"/>
      <c r="N407" s="388"/>
      <c r="O407" s="388"/>
      <c r="P407" s="388"/>
      <c r="Q407" s="388"/>
      <c r="R407" s="388"/>
      <c r="S407" s="388"/>
      <c r="T407" s="388"/>
      <c r="U407" s="388"/>
      <c r="V407" s="388"/>
      <c r="W407" s="388"/>
      <c r="X407" s="388"/>
      <c r="Y407" s="388"/>
      <c r="Z407" s="388"/>
    </row>
    <row r="408" spans="1:26" ht="15.75" customHeight="1" x14ac:dyDescent="0.2">
      <c r="A408" s="388"/>
      <c r="B408" s="388"/>
      <c r="C408" s="388"/>
      <c r="D408" s="388"/>
      <c r="E408" s="388"/>
      <c r="F408" s="388"/>
      <c r="G408" s="404"/>
      <c r="H408" s="388"/>
      <c r="I408" s="388"/>
      <c r="J408" s="388"/>
      <c r="K408" s="388"/>
      <c r="L408" s="388"/>
      <c r="M408" s="388"/>
      <c r="N408" s="388"/>
      <c r="O408" s="388"/>
      <c r="P408" s="388"/>
      <c r="Q408" s="388"/>
      <c r="R408" s="388"/>
      <c r="S408" s="388"/>
      <c r="T408" s="388"/>
      <c r="U408" s="388"/>
      <c r="V408" s="388"/>
      <c r="W408" s="388"/>
      <c r="X408" s="388"/>
      <c r="Y408" s="388"/>
      <c r="Z408" s="388"/>
    </row>
    <row r="409" spans="1:26" ht="15.75" customHeight="1" x14ac:dyDescent="0.2">
      <c r="A409" s="388"/>
      <c r="B409" s="388"/>
      <c r="C409" s="388"/>
      <c r="D409" s="388"/>
      <c r="E409" s="388"/>
      <c r="F409" s="388"/>
      <c r="G409" s="404"/>
      <c r="H409" s="388"/>
      <c r="I409" s="388"/>
      <c r="J409" s="388"/>
      <c r="K409" s="388"/>
      <c r="L409" s="388"/>
      <c r="M409" s="388"/>
      <c r="N409" s="388"/>
      <c r="O409" s="388"/>
      <c r="P409" s="388"/>
      <c r="Q409" s="388"/>
      <c r="R409" s="388"/>
      <c r="S409" s="388"/>
      <c r="T409" s="388"/>
      <c r="U409" s="388"/>
      <c r="V409" s="388"/>
      <c r="W409" s="388"/>
      <c r="X409" s="388"/>
      <c r="Y409" s="388"/>
      <c r="Z409" s="388"/>
    </row>
    <row r="410" spans="1:26" ht="15.75" customHeight="1" x14ac:dyDescent="0.2">
      <c r="A410" s="388"/>
      <c r="B410" s="388"/>
      <c r="C410" s="388"/>
      <c r="D410" s="388"/>
      <c r="E410" s="388"/>
      <c r="F410" s="388"/>
      <c r="G410" s="404"/>
      <c r="H410" s="388"/>
      <c r="I410" s="388"/>
      <c r="J410" s="388"/>
      <c r="K410" s="388"/>
      <c r="L410" s="388"/>
      <c r="M410" s="388"/>
      <c r="N410" s="388"/>
      <c r="O410" s="388"/>
      <c r="P410" s="388"/>
      <c r="Q410" s="388"/>
      <c r="R410" s="388"/>
      <c r="S410" s="388"/>
      <c r="T410" s="388"/>
      <c r="U410" s="388"/>
      <c r="V410" s="388"/>
      <c r="W410" s="388"/>
      <c r="X410" s="388"/>
      <c r="Y410" s="388"/>
      <c r="Z410" s="388"/>
    </row>
    <row r="411" spans="1:26" ht="15.75" customHeight="1" x14ac:dyDescent="0.2">
      <c r="A411" s="388"/>
      <c r="B411" s="388"/>
      <c r="C411" s="388"/>
      <c r="D411" s="388"/>
      <c r="E411" s="388"/>
      <c r="F411" s="388"/>
      <c r="G411" s="404"/>
      <c r="H411" s="388"/>
      <c r="I411" s="388"/>
      <c r="J411" s="388"/>
      <c r="K411" s="388"/>
      <c r="L411" s="388"/>
      <c r="M411" s="388"/>
      <c r="N411" s="388"/>
      <c r="O411" s="388"/>
      <c r="P411" s="388"/>
      <c r="Q411" s="388"/>
      <c r="R411" s="388"/>
      <c r="S411" s="388"/>
      <c r="T411" s="388"/>
      <c r="U411" s="388"/>
      <c r="V411" s="388"/>
      <c r="W411" s="388"/>
      <c r="X411" s="388"/>
      <c r="Y411" s="388"/>
      <c r="Z411" s="388"/>
    </row>
    <row r="412" spans="1:26" ht="15.75" customHeight="1" x14ac:dyDescent="0.2">
      <c r="A412" s="388"/>
      <c r="B412" s="388"/>
      <c r="C412" s="388"/>
      <c r="D412" s="388"/>
      <c r="E412" s="388"/>
      <c r="F412" s="388"/>
      <c r="G412" s="404"/>
      <c r="H412" s="388"/>
      <c r="I412" s="388"/>
      <c r="J412" s="388"/>
      <c r="K412" s="388"/>
      <c r="L412" s="388"/>
      <c r="M412" s="388"/>
      <c r="N412" s="388"/>
      <c r="O412" s="388"/>
      <c r="P412" s="388"/>
      <c r="Q412" s="388"/>
      <c r="R412" s="388"/>
      <c r="S412" s="388"/>
      <c r="T412" s="388"/>
      <c r="U412" s="388"/>
      <c r="V412" s="388"/>
      <c r="W412" s="388"/>
      <c r="X412" s="388"/>
      <c r="Y412" s="388"/>
      <c r="Z412" s="388"/>
    </row>
    <row r="413" spans="1:26" ht="15.75" customHeight="1" x14ac:dyDescent="0.2">
      <c r="A413" s="388"/>
      <c r="B413" s="388"/>
      <c r="C413" s="388"/>
      <c r="D413" s="388"/>
      <c r="E413" s="388"/>
      <c r="F413" s="388"/>
      <c r="G413" s="404"/>
      <c r="H413" s="388"/>
      <c r="I413" s="388"/>
      <c r="J413" s="388"/>
      <c r="K413" s="388"/>
      <c r="L413" s="388"/>
      <c r="M413" s="388"/>
      <c r="N413" s="388"/>
      <c r="O413" s="388"/>
      <c r="P413" s="388"/>
      <c r="Q413" s="388"/>
      <c r="R413" s="388"/>
      <c r="S413" s="388"/>
      <c r="T413" s="388"/>
      <c r="U413" s="388"/>
      <c r="V413" s="388"/>
      <c r="W413" s="388"/>
      <c r="X413" s="388"/>
      <c r="Y413" s="388"/>
      <c r="Z413" s="388"/>
    </row>
    <row r="414" spans="1:26" ht="15.75" customHeight="1" x14ac:dyDescent="0.2">
      <c r="A414" s="388"/>
      <c r="B414" s="388"/>
      <c r="C414" s="388"/>
      <c r="D414" s="388"/>
      <c r="E414" s="388"/>
      <c r="F414" s="388"/>
      <c r="G414" s="404"/>
      <c r="H414" s="388"/>
      <c r="I414" s="388"/>
      <c r="J414" s="388"/>
      <c r="K414" s="388"/>
      <c r="L414" s="388"/>
      <c r="M414" s="388"/>
      <c r="N414" s="388"/>
      <c r="O414" s="388"/>
      <c r="P414" s="388"/>
      <c r="Q414" s="388"/>
      <c r="R414" s="388"/>
      <c r="S414" s="388"/>
      <c r="T414" s="388"/>
      <c r="U414" s="388"/>
      <c r="V414" s="388"/>
      <c r="W414" s="388"/>
      <c r="X414" s="388"/>
      <c r="Y414" s="388"/>
      <c r="Z414" s="388"/>
    </row>
    <row r="415" spans="1:26" ht="15.75" customHeight="1" x14ac:dyDescent="0.2">
      <c r="A415" s="388"/>
      <c r="B415" s="388"/>
      <c r="C415" s="388"/>
      <c r="D415" s="388"/>
      <c r="E415" s="388"/>
      <c r="F415" s="388"/>
      <c r="G415" s="404"/>
      <c r="H415" s="388"/>
      <c r="I415" s="388"/>
      <c r="J415" s="388"/>
      <c r="K415" s="388"/>
      <c r="L415" s="388"/>
      <c r="M415" s="388"/>
      <c r="N415" s="388"/>
      <c r="O415" s="388"/>
      <c r="P415" s="388"/>
      <c r="Q415" s="388"/>
      <c r="R415" s="388"/>
      <c r="S415" s="388"/>
      <c r="T415" s="388"/>
      <c r="U415" s="388"/>
      <c r="V415" s="388"/>
      <c r="W415" s="388"/>
      <c r="X415" s="388"/>
      <c r="Y415" s="388"/>
      <c r="Z415" s="388"/>
    </row>
    <row r="416" spans="1:26" ht="15.75" customHeight="1" x14ac:dyDescent="0.2">
      <c r="A416" s="388"/>
      <c r="B416" s="388"/>
      <c r="C416" s="388"/>
      <c r="D416" s="388"/>
      <c r="E416" s="388"/>
      <c r="F416" s="388"/>
      <c r="G416" s="404"/>
      <c r="H416" s="388"/>
      <c r="I416" s="388"/>
      <c r="J416" s="388"/>
      <c r="K416" s="388"/>
      <c r="L416" s="388"/>
      <c r="M416" s="388"/>
      <c r="N416" s="388"/>
      <c r="O416" s="388"/>
      <c r="P416" s="388"/>
      <c r="Q416" s="388"/>
      <c r="R416" s="388"/>
      <c r="S416" s="388"/>
      <c r="T416" s="388"/>
      <c r="U416" s="388"/>
      <c r="V416" s="388"/>
      <c r="W416" s="388"/>
      <c r="X416" s="388"/>
      <c r="Y416" s="388"/>
      <c r="Z416" s="388"/>
    </row>
    <row r="417" spans="1:26" ht="15.75" customHeight="1" x14ac:dyDescent="0.2">
      <c r="A417" s="388"/>
      <c r="B417" s="388"/>
      <c r="C417" s="388"/>
      <c r="D417" s="388"/>
      <c r="E417" s="388"/>
      <c r="F417" s="388"/>
      <c r="G417" s="404"/>
      <c r="H417" s="388"/>
      <c r="I417" s="388"/>
      <c r="J417" s="388"/>
      <c r="K417" s="388"/>
      <c r="L417" s="388"/>
      <c r="M417" s="388"/>
      <c r="N417" s="388"/>
      <c r="O417" s="388"/>
      <c r="P417" s="388"/>
      <c r="Q417" s="388"/>
      <c r="R417" s="388"/>
      <c r="S417" s="388"/>
      <c r="T417" s="388"/>
      <c r="U417" s="388"/>
      <c r="V417" s="388"/>
      <c r="W417" s="388"/>
      <c r="X417" s="388"/>
      <c r="Y417" s="388"/>
      <c r="Z417" s="388"/>
    </row>
    <row r="418" spans="1:26" ht="15.75" customHeight="1" x14ac:dyDescent="0.2">
      <c r="A418" s="388"/>
      <c r="B418" s="388"/>
      <c r="C418" s="388"/>
      <c r="D418" s="388"/>
      <c r="E418" s="388"/>
      <c r="F418" s="388"/>
      <c r="G418" s="404"/>
      <c r="H418" s="388"/>
      <c r="I418" s="388"/>
      <c r="J418" s="388"/>
      <c r="K418" s="388"/>
      <c r="L418" s="388"/>
      <c r="M418" s="388"/>
      <c r="N418" s="388"/>
      <c r="O418" s="388"/>
      <c r="P418" s="388"/>
      <c r="Q418" s="388"/>
      <c r="R418" s="388"/>
      <c r="S418" s="388"/>
      <c r="T418" s="388"/>
      <c r="U418" s="388"/>
      <c r="V418" s="388"/>
      <c r="W418" s="388"/>
      <c r="X418" s="388"/>
      <c r="Y418" s="388"/>
      <c r="Z418" s="388"/>
    </row>
    <row r="419" spans="1:26" ht="15.75" customHeight="1" x14ac:dyDescent="0.2">
      <c r="A419" s="388"/>
      <c r="B419" s="388"/>
      <c r="C419" s="388"/>
      <c r="D419" s="388"/>
      <c r="E419" s="388"/>
      <c r="F419" s="388"/>
      <c r="G419" s="404"/>
      <c r="H419" s="388"/>
      <c r="I419" s="388"/>
      <c r="J419" s="388"/>
      <c r="K419" s="388"/>
      <c r="L419" s="388"/>
      <c r="M419" s="388"/>
      <c r="N419" s="388"/>
      <c r="O419" s="388"/>
      <c r="P419" s="388"/>
      <c r="Q419" s="388"/>
      <c r="R419" s="388"/>
      <c r="S419" s="388"/>
      <c r="T419" s="388"/>
      <c r="U419" s="388"/>
      <c r="V419" s="388"/>
      <c r="W419" s="388"/>
      <c r="X419" s="388"/>
      <c r="Y419" s="388"/>
      <c r="Z419" s="388"/>
    </row>
    <row r="420" spans="1:26" ht="15.75" customHeight="1" x14ac:dyDescent="0.2">
      <c r="A420" s="388"/>
      <c r="B420" s="388"/>
      <c r="C420" s="388"/>
      <c r="D420" s="388"/>
      <c r="E420" s="388"/>
      <c r="F420" s="388"/>
      <c r="G420" s="404"/>
      <c r="H420" s="388"/>
      <c r="I420" s="388"/>
      <c r="J420" s="388"/>
      <c r="K420" s="388"/>
      <c r="L420" s="388"/>
      <c r="M420" s="388"/>
      <c r="N420" s="388"/>
      <c r="O420" s="388"/>
      <c r="P420" s="388"/>
      <c r="Q420" s="388"/>
      <c r="R420" s="388"/>
      <c r="S420" s="388"/>
      <c r="T420" s="388"/>
      <c r="U420" s="388"/>
      <c r="V420" s="388"/>
      <c r="W420" s="388"/>
      <c r="X420" s="388"/>
      <c r="Y420" s="388"/>
      <c r="Z420" s="388"/>
    </row>
    <row r="421" spans="1:26" ht="15.75" customHeight="1" x14ac:dyDescent="0.2">
      <c r="A421" s="388"/>
      <c r="B421" s="388"/>
      <c r="C421" s="388"/>
      <c r="D421" s="388"/>
      <c r="E421" s="388"/>
      <c r="F421" s="388"/>
      <c r="G421" s="404"/>
      <c r="H421" s="388"/>
      <c r="I421" s="388"/>
      <c r="J421" s="388"/>
      <c r="K421" s="388"/>
      <c r="L421" s="388"/>
      <c r="M421" s="388"/>
      <c r="N421" s="388"/>
      <c r="O421" s="388"/>
      <c r="P421" s="388"/>
      <c r="Q421" s="388"/>
      <c r="R421" s="388"/>
      <c r="S421" s="388"/>
      <c r="T421" s="388"/>
      <c r="U421" s="388"/>
      <c r="V421" s="388"/>
      <c r="W421" s="388"/>
      <c r="X421" s="388"/>
      <c r="Y421" s="388"/>
      <c r="Z421" s="388"/>
    </row>
    <row r="422" spans="1:26" ht="15.75" customHeight="1" x14ac:dyDescent="0.2">
      <c r="A422" s="388"/>
      <c r="B422" s="388"/>
      <c r="C422" s="388"/>
      <c r="D422" s="388"/>
      <c r="E422" s="388"/>
      <c r="F422" s="388"/>
      <c r="G422" s="404"/>
      <c r="H422" s="388"/>
      <c r="I422" s="388"/>
      <c r="J422" s="388"/>
      <c r="K422" s="388"/>
      <c r="L422" s="388"/>
      <c r="M422" s="388"/>
      <c r="N422" s="388"/>
      <c r="O422" s="388"/>
      <c r="P422" s="388"/>
      <c r="Q422" s="388"/>
      <c r="R422" s="388"/>
      <c r="S422" s="388"/>
      <c r="T422" s="388"/>
      <c r="U422" s="388"/>
      <c r="V422" s="388"/>
      <c r="W422" s="388"/>
      <c r="X422" s="388"/>
      <c r="Y422" s="388"/>
      <c r="Z422" s="388"/>
    </row>
    <row r="423" spans="1:26" ht="15.75" customHeight="1" x14ac:dyDescent="0.2">
      <c r="A423" s="388"/>
      <c r="B423" s="388"/>
      <c r="C423" s="388"/>
      <c r="D423" s="388"/>
      <c r="E423" s="388"/>
      <c r="F423" s="388"/>
      <c r="G423" s="404"/>
      <c r="H423" s="388"/>
      <c r="I423" s="388"/>
      <c r="J423" s="388"/>
      <c r="K423" s="388"/>
      <c r="L423" s="388"/>
      <c r="M423" s="388"/>
      <c r="N423" s="388"/>
      <c r="O423" s="388"/>
      <c r="P423" s="388"/>
      <c r="Q423" s="388"/>
      <c r="R423" s="388"/>
      <c r="S423" s="388"/>
      <c r="T423" s="388"/>
      <c r="U423" s="388"/>
      <c r="V423" s="388"/>
      <c r="W423" s="388"/>
      <c r="X423" s="388"/>
      <c r="Y423" s="388"/>
      <c r="Z423" s="388"/>
    </row>
    <row r="424" spans="1:26" ht="15.75" customHeight="1" x14ac:dyDescent="0.2">
      <c r="A424" s="388"/>
      <c r="B424" s="388"/>
      <c r="C424" s="388"/>
      <c r="D424" s="388"/>
      <c r="E424" s="388"/>
      <c r="F424" s="388"/>
      <c r="G424" s="404"/>
      <c r="H424" s="388"/>
      <c r="I424" s="388"/>
      <c r="J424" s="388"/>
      <c r="K424" s="388"/>
      <c r="L424" s="388"/>
      <c r="M424" s="388"/>
      <c r="N424" s="388"/>
      <c r="O424" s="388"/>
      <c r="P424" s="388"/>
      <c r="Q424" s="388"/>
      <c r="R424" s="388"/>
      <c r="S424" s="388"/>
      <c r="T424" s="388"/>
      <c r="U424" s="388"/>
      <c r="V424" s="388"/>
      <c r="W424" s="388"/>
      <c r="X424" s="388"/>
      <c r="Y424" s="388"/>
      <c r="Z424" s="388"/>
    </row>
    <row r="425" spans="1:26" ht="15.75" customHeight="1" x14ac:dyDescent="0.2">
      <c r="A425" s="388"/>
      <c r="B425" s="388"/>
      <c r="C425" s="388"/>
      <c r="D425" s="388"/>
      <c r="E425" s="388"/>
      <c r="F425" s="388"/>
      <c r="G425" s="404"/>
      <c r="H425" s="388"/>
      <c r="I425" s="388"/>
      <c r="J425" s="388"/>
      <c r="K425" s="388"/>
      <c r="L425" s="388"/>
      <c r="M425" s="388"/>
      <c r="N425" s="388"/>
      <c r="O425" s="388"/>
      <c r="P425" s="388"/>
      <c r="Q425" s="388"/>
      <c r="R425" s="388"/>
      <c r="S425" s="388"/>
      <c r="T425" s="388"/>
      <c r="U425" s="388"/>
      <c r="V425" s="388"/>
      <c r="W425" s="388"/>
      <c r="X425" s="388"/>
      <c r="Y425" s="388"/>
      <c r="Z425" s="388"/>
    </row>
    <row r="426" spans="1:26" ht="15.75" customHeight="1" x14ac:dyDescent="0.2">
      <c r="A426" s="388"/>
      <c r="B426" s="388"/>
      <c r="C426" s="388"/>
      <c r="D426" s="388"/>
      <c r="E426" s="388"/>
      <c r="F426" s="388"/>
      <c r="G426" s="404"/>
      <c r="H426" s="388"/>
      <c r="I426" s="388"/>
      <c r="J426" s="388"/>
      <c r="K426" s="388"/>
      <c r="L426" s="388"/>
      <c r="M426" s="388"/>
      <c r="N426" s="388"/>
      <c r="O426" s="388"/>
      <c r="P426" s="388"/>
      <c r="Q426" s="388"/>
      <c r="R426" s="388"/>
      <c r="S426" s="388"/>
      <c r="T426" s="388"/>
      <c r="U426" s="388"/>
      <c r="V426" s="388"/>
      <c r="W426" s="388"/>
      <c r="X426" s="388"/>
      <c r="Y426" s="388"/>
      <c r="Z426" s="388"/>
    </row>
    <row r="427" spans="1:26" ht="15.75" customHeight="1" x14ac:dyDescent="0.2">
      <c r="A427" s="388"/>
      <c r="B427" s="388"/>
      <c r="C427" s="388"/>
      <c r="D427" s="388"/>
      <c r="E427" s="388"/>
      <c r="F427" s="388"/>
      <c r="G427" s="404"/>
      <c r="H427" s="388"/>
      <c r="I427" s="388"/>
      <c r="J427" s="388"/>
      <c r="K427" s="388"/>
      <c r="L427" s="388"/>
      <c r="M427" s="388"/>
      <c r="N427" s="388"/>
      <c r="O427" s="388"/>
      <c r="P427" s="388"/>
      <c r="Q427" s="388"/>
      <c r="R427" s="388"/>
      <c r="S427" s="388"/>
      <c r="T427" s="388"/>
      <c r="U427" s="388"/>
      <c r="V427" s="388"/>
      <c r="W427" s="388"/>
      <c r="X427" s="388"/>
      <c r="Y427" s="388"/>
      <c r="Z427" s="388"/>
    </row>
    <row r="428" spans="1:26" ht="15.75" customHeight="1" x14ac:dyDescent="0.2">
      <c r="A428" s="388"/>
      <c r="B428" s="388"/>
      <c r="C428" s="388"/>
      <c r="D428" s="388"/>
      <c r="E428" s="388"/>
      <c r="F428" s="388"/>
      <c r="G428" s="404"/>
      <c r="H428" s="388"/>
      <c r="I428" s="388"/>
      <c r="J428" s="388"/>
      <c r="K428" s="388"/>
      <c r="L428" s="388"/>
      <c r="M428" s="388"/>
      <c r="N428" s="388"/>
      <c r="O428" s="388"/>
      <c r="P428" s="388"/>
      <c r="Q428" s="388"/>
      <c r="R428" s="388"/>
      <c r="S428" s="388"/>
      <c r="T428" s="388"/>
      <c r="U428" s="388"/>
      <c r="V428" s="388"/>
      <c r="W428" s="388"/>
      <c r="X428" s="388"/>
      <c r="Y428" s="388"/>
      <c r="Z428" s="388"/>
    </row>
    <row r="429" spans="1:26" ht="15.75" customHeight="1" x14ac:dyDescent="0.2">
      <c r="A429" s="388"/>
      <c r="B429" s="388"/>
      <c r="C429" s="388"/>
      <c r="D429" s="388"/>
      <c r="E429" s="388"/>
      <c r="F429" s="388"/>
      <c r="G429" s="404"/>
      <c r="H429" s="388"/>
      <c r="I429" s="388"/>
      <c r="J429" s="388"/>
      <c r="K429" s="388"/>
      <c r="L429" s="388"/>
      <c r="M429" s="388"/>
      <c r="N429" s="388"/>
      <c r="O429" s="388"/>
      <c r="P429" s="388"/>
      <c r="Q429" s="388"/>
      <c r="R429" s="388"/>
      <c r="S429" s="388"/>
      <c r="T429" s="388"/>
      <c r="U429" s="388"/>
      <c r="V429" s="388"/>
      <c r="W429" s="388"/>
      <c r="X429" s="388"/>
      <c r="Y429" s="388"/>
      <c r="Z429" s="388"/>
    </row>
    <row r="430" spans="1:26" ht="15.75" customHeight="1" x14ac:dyDescent="0.2">
      <c r="A430" s="388"/>
      <c r="B430" s="388"/>
      <c r="C430" s="388"/>
      <c r="D430" s="388"/>
      <c r="E430" s="388"/>
      <c r="F430" s="388"/>
      <c r="G430" s="404"/>
      <c r="H430" s="388"/>
      <c r="I430" s="388"/>
      <c r="J430" s="388"/>
      <c r="K430" s="388"/>
      <c r="L430" s="388"/>
      <c r="M430" s="388"/>
      <c r="N430" s="388"/>
      <c r="O430" s="388"/>
      <c r="P430" s="388"/>
      <c r="Q430" s="388"/>
      <c r="R430" s="388"/>
      <c r="S430" s="388"/>
      <c r="T430" s="388"/>
      <c r="U430" s="388"/>
      <c r="V430" s="388"/>
      <c r="W430" s="388"/>
      <c r="X430" s="388"/>
      <c r="Y430" s="388"/>
      <c r="Z430" s="388"/>
    </row>
    <row r="431" spans="1:26" ht="15.75" customHeight="1" x14ac:dyDescent="0.2">
      <c r="A431" s="388"/>
      <c r="B431" s="388"/>
      <c r="C431" s="388"/>
      <c r="D431" s="388"/>
      <c r="E431" s="388"/>
      <c r="F431" s="388"/>
      <c r="G431" s="404"/>
      <c r="H431" s="388"/>
      <c r="I431" s="388"/>
      <c r="J431" s="388"/>
      <c r="K431" s="388"/>
      <c r="L431" s="388"/>
      <c r="M431" s="388"/>
      <c r="N431" s="388"/>
      <c r="O431" s="388"/>
      <c r="P431" s="388"/>
      <c r="Q431" s="388"/>
      <c r="R431" s="388"/>
      <c r="S431" s="388"/>
      <c r="T431" s="388"/>
      <c r="U431" s="388"/>
      <c r="V431" s="388"/>
      <c r="W431" s="388"/>
      <c r="X431" s="388"/>
      <c r="Y431" s="388"/>
      <c r="Z431" s="388"/>
    </row>
    <row r="432" spans="1:26" ht="15.75" customHeight="1" x14ac:dyDescent="0.2">
      <c r="A432" s="388"/>
      <c r="B432" s="388"/>
      <c r="C432" s="388"/>
      <c r="D432" s="388"/>
      <c r="E432" s="388"/>
      <c r="F432" s="388"/>
      <c r="G432" s="404"/>
      <c r="H432" s="388"/>
      <c r="I432" s="388"/>
      <c r="J432" s="388"/>
      <c r="K432" s="388"/>
      <c r="L432" s="388"/>
      <c r="M432" s="388"/>
      <c r="N432" s="388"/>
      <c r="O432" s="388"/>
      <c r="P432" s="388"/>
      <c r="Q432" s="388"/>
      <c r="R432" s="388"/>
      <c r="S432" s="388"/>
      <c r="T432" s="388"/>
      <c r="U432" s="388"/>
      <c r="V432" s="388"/>
      <c r="W432" s="388"/>
      <c r="X432" s="388"/>
      <c r="Y432" s="388"/>
      <c r="Z432" s="388"/>
    </row>
    <row r="433" spans="1:26" ht="15.75" customHeight="1" x14ac:dyDescent="0.2">
      <c r="A433" s="388"/>
      <c r="B433" s="388"/>
      <c r="C433" s="388"/>
      <c r="D433" s="388"/>
      <c r="E433" s="388"/>
      <c r="F433" s="388"/>
      <c r="G433" s="404"/>
      <c r="H433" s="388"/>
      <c r="I433" s="388"/>
      <c r="J433" s="388"/>
      <c r="K433" s="388"/>
      <c r="L433" s="388"/>
      <c r="M433" s="388"/>
      <c r="N433" s="388"/>
      <c r="O433" s="388"/>
      <c r="P433" s="388"/>
      <c r="Q433" s="388"/>
      <c r="R433" s="388"/>
      <c r="S433" s="388"/>
      <c r="T433" s="388"/>
      <c r="U433" s="388"/>
      <c r="V433" s="388"/>
      <c r="W433" s="388"/>
      <c r="X433" s="388"/>
      <c r="Y433" s="388"/>
      <c r="Z433" s="388"/>
    </row>
    <row r="434" spans="1:26" ht="15.75" customHeight="1" x14ac:dyDescent="0.2">
      <c r="A434" s="388"/>
      <c r="B434" s="388"/>
      <c r="C434" s="388"/>
      <c r="D434" s="388"/>
      <c r="E434" s="388"/>
      <c r="F434" s="388"/>
      <c r="G434" s="404"/>
      <c r="H434" s="388"/>
      <c r="I434" s="388"/>
      <c r="J434" s="388"/>
      <c r="K434" s="388"/>
      <c r="L434" s="388"/>
      <c r="M434" s="388"/>
      <c r="N434" s="388"/>
      <c r="O434" s="388"/>
      <c r="P434" s="388"/>
      <c r="Q434" s="388"/>
      <c r="R434" s="388"/>
      <c r="S434" s="388"/>
      <c r="T434" s="388"/>
      <c r="U434" s="388"/>
      <c r="V434" s="388"/>
      <c r="W434" s="388"/>
      <c r="X434" s="388"/>
      <c r="Y434" s="388"/>
      <c r="Z434" s="388"/>
    </row>
    <row r="435" spans="1:26" ht="15.75" customHeight="1" x14ac:dyDescent="0.2">
      <c r="A435" s="388"/>
      <c r="B435" s="388"/>
      <c r="C435" s="388"/>
      <c r="D435" s="388"/>
      <c r="E435" s="388"/>
      <c r="F435" s="388"/>
      <c r="G435" s="404"/>
      <c r="H435" s="388"/>
      <c r="I435" s="388"/>
      <c r="J435" s="388"/>
      <c r="K435" s="388"/>
      <c r="L435" s="388"/>
      <c r="M435" s="388"/>
      <c r="N435" s="388"/>
      <c r="O435" s="388"/>
      <c r="P435" s="388"/>
      <c r="Q435" s="388"/>
      <c r="R435" s="388"/>
      <c r="S435" s="388"/>
      <c r="T435" s="388"/>
      <c r="U435" s="388"/>
      <c r="V435" s="388"/>
      <c r="W435" s="388"/>
      <c r="X435" s="388"/>
      <c r="Y435" s="388"/>
      <c r="Z435" s="388"/>
    </row>
    <row r="436" spans="1:26" ht="15.75" customHeight="1" x14ac:dyDescent="0.2">
      <c r="A436" s="388"/>
      <c r="B436" s="388"/>
      <c r="C436" s="388"/>
      <c r="D436" s="388"/>
      <c r="E436" s="388"/>
      <c r="F436" s="388"/>
      <c r="G436" s="404"/>
      <c r="H436" s="388"/>
      <c r="I436" s="388"/>
      <c r="J436" s="388"/>
      <c r="K436" s="388"/>
      <c r="L436" s="388"/>
      <c r="M436" s="388"/>
      <c r="N436" s="388"/>
      <c r="O436" s="388"/>
      <c r="P436" s="388"/>
      <c r="Q436" s="388"/>
      <c r="R436" s="388"/>
      <c r="S436" s="388"/>
      <c r="T436" s="388"/>
      <c r="U436" s="388"/>
      <c r="V436" s="388"/>
      <c r="W436" s="388"/>
      <c r="X436" s="388"/>
      <c r="Y436" s="388"/>
      <c r="Z436" s="388"/>
    </row>
    <row r="437" spans="1:26" ht="15.75" customHeight="1" x14ac:dyDescent="0.2">
      <c r="A437" s="388"/>
      <c r="B437" s="388"/>
      <c r="C437" s="388"/>
      <c r="D437" s="388"/>
      <c r="E437" s="388"/>
      <c r="F437" s="388"/>
      <c r="G437" s="404"/>
      <c r="H437" s="388"/>
      <c r="I437" s="388"/>
      <c r="J437" s="388"/>
      <c r="K437" s="388"/>
      <c r="L437" s="388"/>
      <c r="M437" s="388"/>
      <c r="N437" s="388"/>
      <c r="O437" s="388"/>
      <c r="P437" s="388"/>
      <c r="Q437" s="388"/>
      <c r="R437" s="388"/>
      <c r="S437" s="388"/>
      <c r="T437" s="388"/>
      <c r="U437" s="388"/>
      <c r="V437" s="388"/>
      <c r="W437" s="388"/>
      <c r="X437" s="388"/>
      <c r="Y437" s="388"/>
      <c r="Z437" s="388"/>
    </row>
    <row r="438" spans="1:26" ht="15.75" customHeight="1" x14ac:dyDescent="0.2">
      <c r="A438" s="388"/>
      <c r="B438" s="388"/>
      <c r="C438" s="388"/>
      <c r="D438" s="388"/>
      <c r="E438" s="388"/>
      <c r="F438" s="388"/>
      <c r="G438" s="404"/>
      <c r="H438" s="388"/>
      <c r="I438" s="388"/>
      <c r="J438" s="388"/>
      <c r="K438" s="388"/>
      <c r="L438" s="388"/>
      <c r="M438" s="388"/>
      <c r="N438" s="388"/>
      <c r="O438" s="388"/>
      <c r="P438" s="388"/>
      <c r="Q438" s="388"/>
      <c r="R438" s="388"/>
      <c r="S438" s="388"/>
      <c r="T438" s="388"/>
      <c r="U438" s="388"/>
      <c r="V438" s="388"/>
      <c r="W438" s="388"/>
      <c r="X438" s="388"/>
      <c r="Y438" s="388"/>
      <c r="Z438" s="388"/>
    </row>
    <row r="439" spans="1:26" ht="15.75" customHeight="1" x14ac:dyDescent="0.2">
      <c r="A439" s="388"/>
      <c r="B439" s="388"/>
      <c r="C439" s="388"/>
      <c r="D439" s="388"/>
      <c r="E439" s="388"/>
      <c r="F439" s="388"/>
      <c r="G439" s="404"/>
      <c r="H439" s="388"/>
      <c r="I439" s="388"/>
      <c r="J439" s="388"/>
      <c r="K439" s="388"/>
      <c r="L439" s="388"/>
      <c r="M439" s="388"/>
      <c r="N439" s="388"/>
      <c r="O439" s="388"/>
      <c r="P439" s="388"/>
      <c r="Q439" s="388"/>
      <c r="R439" s="388"/>
      <c r="S439" s="388"/>
      <c r="T439" s="388"/>
      <c r="U439" s="388"/>
      <c r="V439" s="388"/>
      <c r="W439" s="388"/>
      <c r="X439" s="388"/>
      <c r="Y439" s="388"/>
      <c r="Z439" s="388"/>
    </row>
    <row r="440" spans="1:26" ht="15.75" customHeight="1" x14ac:dyDescent="0.2">
      <c r="A440" s="388"/>
      <c r="B440" s="388"/>
      <c r="C440" s="388"/>
      <c r="D440" s="388"/>
      <c r="E440" s="388"/>
      <c r="F440" s="388"/>
      <c r="G440" s="404"/>
      <c r="H440" s="388"/>
      <c r="I440" s="388"/>
      <c r="J440" s="388"/>
      <c r="K440" s="388"/>
      <c r="L440" s="388"/>
      <c r="M440" s="388"/>
      <c r="N440" s="388"/>
      <c r="O440" s="388"/>
      <c r="P440" s="388"/>
      <c r="Q440" s="388"/>
      <c r="R440" s="388"/>
      <c r="S440" s="388"/>
      <c r="T440" s="388"/>
      <c r="U440" s="388"/>
      <c r="V440" s="388"/>
      <c r="W440" s="388"/>
      <c r="X440" s="388"/>
      <c r="Y440" s="388"/>
      <c r="Z440" s="388"/>
    </row>
    <row r="441" spans="1:26" ht="15.75" customHeight="1" x14ac:dyDescent="0.2">
      <c r="A441" s="388"/>
      <c r="B441" s="388"/>
      <c r="C441" s="388"/>
      <c r="D441" s="388"/>
      <c r="E441" s="388"/>
      <c r="F441" s="388"/>
      <c r="G441" s="404"/>
      <c r="H441" s="388"/>
      <c r="I441" s="388"/>
      <c r="J441" s="388"/>
      <c r="K441" s="388"/>
      <c r="L441" s="388"/>
      <c r="M441" s="388"/>
      <c r="N441" s="388"/>
      <c r="O441" s="388"/>
      <c r="P441" s="388"/>
      <c r="Q441" s="388"/>
      <c r="R441" s="388"/>
      <c r="S441" s="388"/>
      <c r="T441" s="388"/>
      <c r="U441" s="388"/>
      <c r="V441" s="388"/>
      <c r="W441" s="388"/>
      <c r="X441" s="388"/>
      <c r="Y441" s="388"/>
      <c r="Z441" s="388"/>
    </row>
    <row r="442" spans="1:26" ht="15.75" customHeight="1" x14ac:dyDescent="0.2">
      <c r="A442" s="388"/>
      <c r="B442" s="388"/>
      <c r="C442" s="388"/>
      <c r="D442" s="388"/>
      <c r="E442" s="388"/>
      <c r="F442" s="388"/>
      <c r="G442" s="404"/>
      <c r="H442" s="388"/>
      <c r="I442" s="388"/>
      <c r="J442" s="388"/>
      <c r="K442" s="388"/>
      <c r="L442" s="388"/>
      <c r="M442" s="388"/>
      <c r="N442" s="388"/>
      <c r="O442" s="388"/>
      <c r="P442" s="388"/>
      <c r="Q442" s="388"/>
      <c r="R442" s="388"/>
      <c r="S442" s="388"/>
      <c r="T442" s="388"/>
      <c r="U442" s="388"/>
      <c r="V442" s="388"/>
      <c r="W442" s="388"/>
      <c r="X442" s="388"/>
      <c r="Y442" s="388"/>
      <c r="Z442" s="388"/>
    </row>
    <row r="443" spans="1:26" ht="15.75" customHeight="1" x14ac:dyDescent="0.2">
      <c r="A443" s="388"/>
      <c r="B443" s="388"/>
      <c r="C443" s="388"/>
      <c r="D443" s="388"/>
      <c r="E443" s="388"/>
      <c r="F443" s="388"/>
      <c r="G443" s="404"/>
      <c r="H443" s="388"/>
      <c r="I443" s="388"/>
      <c r="J443" s="388"/>
      <c r="K443" s="388"/>
      <c r="L443" s="388"/>
      <c r="M443" s="388"/>
      <c r="N443" s="388"/>
      <c r="O443" s="388"/>
      <c r="P443" s="388"/>
      <c r="Q443" s="388"/>
      <c r="R443" s="388"/>
      <c r="S443" s="388"/>
      <c r="T443" s="388"/>
      <c r="U443" s="388"/>
      <c r="V443" s="388"/>
      <c r="W443" s="388"/>
      <c r="X443" s="388"/>
      <c r="Y443" s="388"/>
      <c r="Z443" s="388"/>
    </row>
    <row r="444" spans="1:26" ht="15.75" customHeight="1" x14ac:dyDescent="0.2">
      <c r="A444" s="388"/>
      <c r="B444" s="388"/>
      <c r="C444" s="388"/>
      <c r="D444" s="388"/>
      <c r="E444" s="388"/>
      <c r="F444" s="388"/>
      <c r="G444" s="404"/>
      <c r="H444" s="388"/>
      <c r="I444" s="388"/>
      <c r="J444" s="388"/>
      <c r="K444" s="388"/>
      <c r="L444" s="388"/>
      <c r="M444" s="388"/>
      <c r="N444" s="388"/>
      <c r="O444" s="388"/>
      <c r="P444" s="388"/>
      <c r="Q444" s="388"/>
      <c r="R444" s="388"/>
      <c r="S444" s="388"/>
      <c r="T444" s="388"/>
      <c r="U444" s="388"/>
      <c r="V444" s="388"/>
      <c r="W444" s="388"/>
      <c r="X444" s="388"/>
      <c r="Y444" s="388"/>
      <c r="Z444" s="388"/>
    </row>
    <row r="445" spans="1:26" ht="15.75" customHeight="1" x14ac:dyDescent="0.2">
      <c r="A445" s="388"/>
      <c r="B445" s="388"/>
      <c r="C445" s="388"/>
      <c r="D445" s="388"/>
      <c r="E445" s="388"/>
      <c r="F445" s="388"/>
      <c r="G445" s="404"/>
      <c r="H445" s="388"/>
      <c r="I445" s="388"/>
      <c r="J445" s="388"/>
      <c r="K445" s="388"/>
      <c r="L445" s="388"/>
      <c r="M445" s="388"/>
      <c r="N445" s="388"/>
      <c r="O445" s="388"/>
      <c r="P445" s="388"/>
      <c r="Q445" s="388"/>
      <c r="R445" s="388"/>
      <c r="S445" s="388"/>
      <c r="T445" s="388"/>
      <c r="U445" s="388"/>
      <c r="V445" s="388"/>
      <c r="W445" s="388"/>
      <c r="X445" s="388"/>
      <c r="Y445" s="388"/>
      <c r="Z445" s="388"/>
    </row>
    <row r="446" spans="1:26" ht="15.75" customHeight="1" x14ac:dyDescent="0.2">
      <c r="A446" s="388"/>
      <c r="B446" s="388"/>
      <c r="C446" s="388"/>
      <c r="D446" s="388"/>
      <c r="E446" s="388"/>
      <c r="F446" s="388"/>
      <c r="G446" s="404"/>
      <c r="H446" s="388"/>
      <c r="I446" s="388"/>
      <c r="J446" s="388"/>
      <c r="K446" s="388"/>
      <c r="L446" s="388"/>
      <c r="M446" s="388"/>
      <c r="N446" s="388"/>
      <c r="O446" s="388"/>
      <c r="P446" s="388"/>
      <c r="Q446" s="388"/>
      <c r="R446" s="388"/>
      <c r="S446" s="388"/>
      <c r="T446" s="388"/>
      <c r="U446" s="388"/>
      <c r="V446" s="388"/>
      <c r="W446" s="388"/>
      <c r="X446" s="388"/>
      <c r="Y446" s="388"/>
      <c r="Z446" s="388"/>
    </row>
    <row r="447" spans="1:26" ht="15.75" customHeight="1" x14ac:dyDescent="0.2">
      <c r="A447" s="388"/>
      <c r="B447" s="388"/>
      <c r="C447" s="388"/>
      <c r="D447" s="388"/>
      <c r="E447" s="388"/>
      <c r="F447" s="388"/>
      <c r="G447" s="404"/>
      <c r="H447" s="388"/>
      <c r="I447" s="388"/>
      <c r="J447" s="388"/>
      <c r="K447" s="388"/>
      <c r="L447" s="388"/>
      <c r="M447" s="388"/>
      <c r="N447" s="388"/>
      <c r="O447" s="388"/>
      <c r="P447" s="388"/>
      <c r="Q447" s="388"/>
      <c r="R447" s="388"/>
      <c r="S447" s="388"/>
      <c r="T447" s="388"/>
      <c r="U447" s="388"/>
      <c r="V447" s="388"/>
      <c r="W447" s="388"/>
      <c r="X447" s="388"/>
      <c r="Y447" s="388"/>
      <c r="Z447" s="388"/>
    </row>
    <row r="448" spans="1:26" ht="15.75" customHeight="1" x14ac:dyDescent="0.2">
      <c r="A448" s="388"/>
      <c r="B448" s="388"/>
      <c r="C448" s="388"/>
      <c r="D448" s="388"/>
      <c r="E448" s="388"/>
      <c r="F448" s="388"/>
      <c r="G448" s="404"/>
      <c r="H448" s="388"/>
      <c r="I448" s="388"/>
      <c r="J448" s="388"/>
      <c r="K448" s="388"/>
      <c r="L448" s="388"/>
      <c r="M448" s="388"/>
      <c r="N448" s="388"/>
      <c r="O448" s="388"/>
      <c r="P448" s="388"/>
      <c r="Q448" s="388"/>
      <c r="R448" s="388"/>
      <c r="S448" s="388"/>
      <c r="T448" s="388"/>
      <c r="U448" s="388"/>
      <c r="V448" s="388"/>
      <c r="W448" s="388"/>
      <c r="X448" s="388"/>
      <c r="Y448" s="388"/>
      <c r="Z448" s="388"/>
    </row>
    <row r="449" spans="1:26" ht="15.75" customHeight="1" x14ac:dyDescent="0.2">
      <c r="A449" s="388"/>
      <c r="B449" s="388"/>
      <c r="C449" s="388"/>
      <c r="D449" s="388"/>
      <c r="E449" s="388"/>
      <c r="F449" s="388"/>
      <c r="G449" s="404"/>
      <c r="H449" s="388"/>
      <c r="I449" s="388"/>
      <c r="J449" s="388"/>
      <c r="K449" s="388"/>
      <c r="L449" s="388"/>
      <c r="M449" s="388"/>
      <c r="N449" s="388"/>
      <c r="O449" s="388"/>
      <c r="P449" s="388"/>
      <c r="Q449" s="388"/>
      <c r="R449" s="388"/>
      <c r="S449" s="388"/>
      <c r="T449" s="388"/>
      <c r="U449" s="388"/>
      <c r="V449" s="388"/>
      <c r="W449" s="388"/>
      <c r="X449" s="388"/>
      <c r="Y449" s="388"/>
      <c r="Z449" s="388"/>
    </row>
    <row r="450" spans="1:26" ht="15.75" customHeight="1" x14ac:dyDescent="0.2">
      <c r="A450" s="388"/>
      <c r="B450" s="388"/>
      <c r="C450" s="388"/>
      <c r="D450" s="388"/>
      <c r="E450" s="388"/>
      <c r="F450" s="388"/>
      <c r="G450" s="404"/>
      <c r="H450" s="388"/>
      <c r="I450" s="388"/>
      <c r="J450" s="388"/>
      <c r="K450" s="388"/>
      <c r="L450" s="388"/>
      <c r="M450" s="388"/>
      <c r="N450" s="388"/>
      <c r="O450" s="388"/>
      <c r="P450" s="388"/>
      <c r="Q450" s="388"/>
      <c r="R450" s="388"/>
      <c r="S450" s="388"/>
      <c r="T450" s="388"/>
      <c r="U450" s="388"/>
      <c r="V450" s="388"/>
      <c r="W450" s="388"/>
      <c r="X450" s="388"/>
      <c r="Y450" s="388"/>
      <c r="Z450" s="388"/>
    </row>
    <row r="451" spans="1:26" ht="15.75" customHeight="1" x14ac:dyDescent="0.2">
      <c r="A451" s="388"/>
      <c r="B451" s="388"/>
      <c r="C451" s="388"/>
      <c r="D451" s="388"/>
      <c r="E451" s="388"/>
      <c r="F451" s="388"/>
      <c r="G451" s="404"/>
      <c r="H451" s="388"/>
      <c r="I451" s="388"/>
      <c r="J451" s="388"/>
      <c r="K451" s="388"/>
      <c r="L451" s="388"/>
      <c r="M451" s="388"/>
      <c r="N451" s="388"/>
      <c r="O451" s="388"/>
      <c r="P451" s="388"/>
      <c r="Q451" s="388"/>
      <c r="R451" s="388"/>
      <c r="S451" s="388"/>
      <c r="T451" s="388"/>
      <c r="U451" s="388"/>
      <c r="V451" s="388"/>
      <c r="W451" s="388"/>
      <c r="X451" s="388"/>
      <c r="Y451" s="388"/>
      <c r="Z451" s="388"/>
    </row>
    <row r="452" spans="1:26" ht="15.75" customHeight="1" x14ac:dyDescent="0.2">
      <c r="A452" s="388"/>
      <c r="B452" s="388"/>
      <c r="C452" s="388"/>
      <c r="D452" s="388"/>
      <c r="E452" s="388"/>
      <c r="F452" s="388"/>
      <c r="G452" s="404"/>
      <c r="H452" s="388"/>
      <c r="I452" s="388"/>
      <c r="J452" s="388"/>
      <c r="K452" s="388"/>
      <c r="L452" s="388"/>
      <c r="M452" s="388"/>
      <c r="N452" s="388"/>
      <c r="O452" s="388"/>
      <c r="P452" s="388"/>
      <c r="Q452" s="388"/>
      <c r="R452" s="388"/>
      <c r="S452" s="388"/>
      <c r="T452" s="388"/>
      <c r="U452" s="388"/>
      <c r="V452" s="388"/>
      <c r="W452" s="388"/>
      <c r="X452" s="388"/>
      <c r="Y452" s="388"/>
      <c r="Z452" s="388"/>
    </row>
    <row r="453" spans="1:26" ht="15.75" customHeight="1" x14ac:dyDescent="0.2">
      <c r="A453" s="388"/>
      <c r="B453" s="388"/>
      <c r="C453" s="388"/>
      <c r="D453" s="388"/>
      <c r="E453" s="388"/>
      <c r="F453" s="388"/>
      <c r="G453" s="404"/>
      <c r="H453" s="388"/>
      <c r="I453" s="388"/>
      <c r="J453" s="388"/>
      <c r="K453" s="388"/>
      <c r="L453" s="388"/>
      <c r="M453" s="388"/>
      <c r="N453" s="388"/>
      <c r="O453" s="388"/>
      <c r="P453" s="388"/>
      <c r="Q453" s="388"/>
      <c r="R453" s="388"/>
      <c r="S453" s="388"/>
      <c r="T453" s="388"/>
      <c r="U453" s="388"/>
      <c r="V453" s="388"/>
      <c r="W453" s="388"/>
      <c r="X453" s="388"/>
      <c r="Y453" s="388"/>
      <c r="Z453" s="388"/>
    </row>
    <row r="454" spans="1:26" ht="15.75" customHeight="1" x14ac:dyDescent="0.2">
      <c r="A454" s="388"/>
      <c r="B454" s="388"/>
      <c r="C454" s="388"/>
      <c r="D454" s="388"/>
      <c r="E454" s="388"/>
      <c r="F454" s="388"/>
      <c r="G454" s="404"/>
      <c r="H454" s="388"/>
      <c r="I454" s="388"/>
      <c r="J454" s="388"/>
      <c r="K454" s="388"/>
      <c r="L454" s="388"/>
      <c r="M454" s="388"/>
      <c r="N454" s="388"/>
      <c r="O454" s="388"/>
      <c r="P454" s="388"/>
      <c r="Q454" s="388"/>
      <c r="R454" s="388"/>
      <c r="S454" s="388"/>
      <c r="T454" s="388"/>
      <c r="U454" s="388"/>
      <c r="V454" s="388"/>
      <c r="W454" s="388"/>
      <c r="X454" s="388"/>
      <c r="Y454" s="388"/>
      <c r="Z454" s="388"/>
    </row>
    <row r="455" spans="1:26" ht="15.75" customHeight="1" x14ac:dyDescent="0.2">
      <c r="A455" s="388"/>
      <c r="B455" s="388"/>
      <c r="C455" s="388"/>
      <c r="D455" s="388"/>
      <c r="E455" s="388"/>
      <c r="F455" s="388"/>
      <c r="G455" s="404"/>
      <c r="H455" s="388"/>
      <c r="I455" s="388"/>
      <c r="J455" s="388"/>
      <c r="K455" s="388"/>
      <c r="L455" s="388"/>
      <c r="M455" s="388"/>
      <c r="N455" s="388"/>
      <c r="O455" s="388"/>
      <c r="P455" s="388"/>
      <c r="Q455" s="388"/>
      <c r="R455" s="388"/>
      <c r="S455" s="388"/>
      <c r="T455" s="388"/>
      <c r="U455" s="388"/>
      <c r="V455" s="388"/>
      <c r="W455" s="388"/>
      <c r="X455" s="388"/>
      <c r="Y455" s="388"/>
      <c r="Z455" s="388"/>
    </row>
    <row r="456" spans="1:26" ht="15.75" customHeight="1" x14ac:dyDescent="0.2">
      <c r="A456" s="388"/>
      <c r="B456" s="388"/>
      <c r="C456" s="388"/>
      <c r="D456" s="388"/>
      <c r="E456" s="388"/>
      <c r="F456" s="388"/>
      <c r="G456" s="404"/>
      <c r="H456" s="388"/>
      <c r="I456" s="388"/>
      <c r="J456" s="388"/>
      <c r="K456" s="388"/>
      <c r="L456" s="388"/>
      <c r="M456" s="388"/>
      <c r="N456" s="388"/>
      <c r="O456" s="388"/>
      <c r="P456" s="388"/>
      <c r="Q456" s="388"/>
      <c r="R456" s="388"/>
      <c r="S456" s="388"/>
      <c r="T456" s="388"/>
      <c r="U456" s="388"/>
      <c r="V456" s="388"/>
      <c r="W456" s="388"/>
      <c r="X456" s="388"/>
      <c r="Y456" s="388"/>
      <c r="Z456" s="388"/>
    </row>
    <row r="457" spans="1:26" ht="15.75" customHeight="1" x14ac:dyDescent="0.2">
      <c r="A457" s="388"/>
      <c r="B457" s="388"/>
      <c r="C457" s="388"/>
      <c r="D457" s="388"/>
      <c r="E457" s="388"/>
      <c r="F457" s="388"/>
      <c r="G457" s="404"/>
      <c r="H457" s="388"/>
      <c r="I457" s="388"/>
      <c r="J457" s="388"/>
      <c r="K457" s="388"/>
      <c r="L457" s="388"/>
      <c r="M457" s="388"/>
      <c r="N457" s="388"/>
      <c r="O457" s="388"/>
      <c r="P457" s="388"/>
      <c r="Q457" s="388"/>
      <c r="R457" s="388"/>
      <c r="S457" s="388"/>
      <c r="T457" s="388"/>
      <c r="U457" s="388"/>
      <c r="V457" s="388"/>
      <c r="W457" s="388"/>
      <c r="X457" s="388"/>
      <c r="Y457" s="388"/>
      <c r="Z457" s="388"/>
    </row>
    <row r="458" spans="1:26" ht="15.75" customHeight="1" x14ac:dyDescent="0.2">
      <c r="A458" s="388"/>
      <c r="B458" s="388"/>
      <c r="C458" s="388"/>
      <c r="D458" s="388"/>
      <c r="E458" s="388"/>
      <c r="F458" s="388"/>
      <c r="G458" s="404"/>
      <c r="H458" s="388"/>
      <c r="I458" s="388"/>
      <c r="J458" s="388"/>
      <c r="K458" s="388"/>
      <c r="L458" s="388"/>
      <c r="M458" s="388"/>
      <c r="N458" s="388"/>
      <c r="O458" s="388"/>
      <c r="P458" s="388"/>
      <c r="Q458" s="388"/>
      <c r="R458" s="388"/>
      <c r="S458" s="388"/>
      <c r="T458" s="388"/>
      <c r="U458" s="388"/>
      <c r="V458" s="388"/>
      <c r="W458" s="388"/>
      <c r="X458" s="388"/>
      <c r="Y458" s="388"/>
      <c r="Z458" s="388"/>
    </row>
    <row r="459" spans="1:26" ht="15.75" customHeight="1" x14ac:dyDescent="0.2">
      <c r="A459" s="388"/>
      <c r="B459" s="388"/>
      <c r="C459" s="388"/>
      <c r="D459" s="388"/>
      <c r="E459" s="388"/>
      <c r="F459" s="388"/>
      <c r="G459" s="404"/>
      <c r="H459" s="388"/>
      <c r="I459" s="388"/>
      <c r="J459" s="388"/>
      <c r="K459" s="388"/>
      <c r="L459" s="388"/>
      <c r="M459" s="388"/>
      <c r="N459" s="388"/>
      <c r="O459" s="388"/>
      <c r="P459" s="388"/>
      <c r="Q459" s="388"/>
      <c r="R459" s="388"/>
      <c r="S459" s="388"/>
      <c r="T459" s="388"/>
      <c r="U459" s="388"/>
      <c r="V459" s="388"/>
      <c r="W459" s="388"/>
      <c r="X459" s="388"/>
      <c r="Y459" s="388"/>
      <c r="Z459" s="388"/>
    </row>
    <row r="460" spans="1:26" ht="15.75" customHeight="1" x14ac:dyDescent="0.2">
      <c r="A460" s="388"/>
      <c r="B460" s="388"/>
      <c r="C460" s="388"/>
      <c r="D460" s="388"/>
      <c r="E460" s="388"/>
      <c r="F460" s="388"/>
      <c r="G460" s="404"/>
      <c r="H460" s="388"/>
      <c r="I460" s="388"/>
      <c r="J460" s="388"/>
      <c r="K460" s="388"/>
      <c r="L460" s="388"/>
      <c r="M460" s="388"/>
      <c r="N460" s="388"/>
      <c r="O460" s="388"/>
      <c r="P460" s="388"/>
      <c r="Q460" s="388"/>
      <c r="R460" s="388"/>
      <c r="S460" s="388"/>
      <c r="T460" s="388"/>
      <c r="U460" s="388"/>
      <c r="V460" s="388"/>
      <c r="W460" s="388"/>
      <c r="X460" s="388"/>
      <c r="Y460" s="388"/>
      <c r="Z460" s="388"/>
    </row>
    <row r="461" spans="1:26" ht="15.75" customHeight="1" x14ac:dyDescent="0.2">
      <c r="A461" s="388"/>
      <c r="B461" s="388"/>
      <c r="C461" s="388"/>
      <c r="D461" s="388"/>
      <c r="E461" s="388"/>
      <c r="F461" s="388"/>
      <c r="G461" s="404"/>
      <c r="H461" s="388"/>
      <c r="I461" s="388"/>
      <c r="J461" s="388"/>
      <c r="K461" s="388"/>
      <c r="L461" s="388"/>
      <c r="M461" s="388"/>
      <c r="N461" s="388"/>
      <c r="O461" s="388"/>
      <c r="P461" s="388"/>
      <c r="Q461" s="388"/>
      <c r="R461" s="388"/>
      <c r="S461" s="388"/>
      <c r="T461" s="388"/>
      <c r="U461" s="388"/>
      <c r="V461" s="388"/>
      <c r="W461" s="388"/>
      <c r="X461" s="388"/>
      <c r="Y461" s="388"/>
      <c r="Z461" s="388"/>
    </row>
    <row r="462" spans="1:26" ht="15.75" customHeight="1" x14ac:dyDescent="0.2">
      <c r="A462" s="388"/>
      <c r="B462" s="388"/>
      <c r="C462" s="388"/>
      <c r="D462" s="388"/>
      <c r="E462" s="388"/>
      <c r="F462" s="388"/>
      <c r="G462" s="404"/>
      <c r="H462" s="388"/>
      <c r="I462" s="388"/>
      <c r="J462" s="388"/>
      <c r="K462" s="388"/>
      <c r="L462" s="388"/>
      <c r="M462" s="388"/>
      <c r="N462" s="388"/>
      <c r="O462" s="388"/>
      <c r="P462" s="388"/>
      <c r="Q462" s="388"/>
      <c r="R462" s="388"/>
      <c r="S462" s="388"/>
      <c r="T462" s="388"/>
      <c r="U462" s="388"/>
      <c r="V462" s="388"/>
      <c r="W462" s="388"/>
      <c r="X462" s="388"/>
      <c r="Y462" s="388"/>
      <c r="Z462" s="388"/>
    </row>
    <row r="463" spans="1:26" ht="15.75" customHeight="1" x14ac:dyDescent="0.2">
      <c r="A463" s="388"/>
      <c r="B463" s="388"/>
      <c r="C463" s="388"/>
      <c r="D463" s="388"/>
      <c r="E463" s="388"/>
      <c r="F463" s="388"/>
      <c r="G463" s="404"/>
      <c r="H463" s="388"/>
      <c r="I463" s="388"/>
      <c r="J463" s="388"/>
      <c r="K463" s="388"/>
      <c r="L463" s="388"/>
      <c r="M463" s="388"/>
      <c r="N463" s="388"/>
      <c r="O463" s="388"/>
      <c r="P463" s="388"/>
      <c r="Q463" s="388"/>
      <c r="R463" s="388"/>
      <c r="S463" s="388"/>
      <c r="T463" s="388"/>
      <c r="U463" s="388"/>
      <c r="V463" s="388"/>
      <c r="W463" s="388"/>
      <c r="X463" s="388"/>
      <c r="Y463" s="388"/>
      <c r="Z463" s="388"/>
    </row>
    <row r="464" spans="1:26" ht="15.75" customHeight="1" x14ac:dyDescent="0.2">
      <c r="A464" s="388"/>
      <c r="B464" s="388"/>
      <c r="C464" s="388"/>
      <c r="D464" s="388"/>
      <c r="E464" s="388"/>
      <c r="F464" s="388"/>
      <c r="G464" s="404"/>
      <c r="H464" s="388"/>
      <c r="I464" s="388"/>
      <c r="J464" s="388"/>
      <c r="K464" s="388"/>
      <c r="L464" s="388"/>
      <c r="M464" s="388"/>
      <c r="N464" s="388"/>
      <c r="O464" s="388"/>
      <c r="P464" s="388"/>
      <c r="Q464" s="388"/>
      <c r="R464" s="388"/>
      <c r="S464" s="388"/>
      <c r="T464" s="388"/>
      <c r="U464" s="388"/>
      <c r="V464" s="388"/>
      <c r="W464" s="388"/>
      <c r="X464" s="388"/>
      <c r="Y464" s="388"/>
      <c r="Z464" s="388"/>
    </row>
    <row r="465" spans="1:26" ht="15.75" customHeight="1" x14ac:dyDescent="0.2">
      <c r="A465" s="388"/>
      <c r="B465" s="388"/>
      <c r="C465" s="388"/>
      <c r="D465" s="388"/>
      <c r="E465" s="388"/>
      <c r="F465" s="388"/>
      <c r="G465" s="404"/>
      <c r="H465" s="388"/>
      <c r="I465" s="388"/>
      <c r="J465" s="388"/>
      <c r="K465" s="388"/>
      <c r="L465" s="388"/>
      <c r="M465" s="388"/>
      <c r="N465" s="388"/>
      <c r="O465" s="388"/>
      <c r="P465" s="388"/>
      <c r="Q465" s="388"/>
      <c r="R465" s="388"/>
      <c r="S465" s="388"/>
      <c r="T465" s="388"/>
      <c r="U465" s="388"/>
      <c r="V465" s="388"/>
      <c r="W465" s="388"/>
      <c r="X465" s="388"/>
      <c r="Y465" s="388"/>
      <c r="Z465" s="388"/>
    </row>
    <row r="466" spans="1:26" ht="15.75" customHeight="1" x14ac:dyDescent="0.2">
      <c r="A466" s="388"/>
      <c r="B466" s="388"/>
      <c r="C466" s="388"/>
      <c r="D466" s="388"/>
      <c r="E466" s="388"/>
      <c r="F466" s="388"/>
      <c r="G466" s="404"/>
      <c r="H466" s="388"/>
      <c r="I466" s="388"/>
      <c r="J466" s="388"/>
      <c r="K466" s="388"/>
      <c r="L466" s="388"/>
      <c r="M466" s="388"/>
      <c r="N466" s="388"/>
      <c r="O466" s="388"/>
      <c r="P466" s="388"/>
      <c r="Q466" s="388"/>
      <c r="R466" s="388"/>
      <c r="S466" s="388"/>
      <c r="T466" s="388"/>
      <c r="U466" s="388"/>
      <c r="V466" s="388"/>
      <c r="W466" s="388"/>
      <c r="X466" s="388"/>
      <c r="Y466" s="388"/>
      <c r="Z466" s="388"/>
    </row>
    <row r="467" spans="1:26" ht="15.75" customHeight="1" x14ac:dyDescent="0.2">
      <c r="A467" s="388"/>
      <c r="B467" s="388"/>
      <c r="C467" s="388"/>
      <c r="D467" s="388"/>
      <c r="E467" s="388"/>
      <c r="F467" s="388"/>
      <c r="G467" s="404"/>
      <c r="H467" s="388"/>
      <c r="I467" s="388"/>
      <c r="J467" s="388"/>
      <c r="K467" s="388"/>
      <c r="L467" s="388"/>
      <c r="M467" s="388"/>
      <c r="N467" s="388"/>
      <c r="O467" s="388"/>
      <c r="P467" s="388"/>
      <c r="Q467" s="388"/>
      <c r="R467" s="388"/>
      <c r="S467" s="388"/>
      <c r="T467" s="388"/>
      <c r="U467" s="388"/>
      <c r="V467" s="388"/>
      <c r="W467" s="388"/>
      <c r="X467" s="388"/>
      <c r="Y467" s="388"/>
      <c r="Z467" s="388"/>
    </row>
    <row r="468" spans="1:26" ht="15.75" customHeight="1" x14ac:dyDescent="0.2">
      <c r="A468" s="388"/>
      <c r="B468" s="388"/>
      <c r="C468" s="388"/>
      <c r="D468" s="388"/>
      <c r="E468" s="388"/>
      <c r="F468" s="388"/>
      <c r="G468" s="404"/>
      <c r="H468" s="388"/>
      <c r="I468" s="388"/>
      <c r="J468" s="388"/>
      <c r="K468" s="388"/>
      <c r="L468" s="388"/>
      <c r="M468" s="388"/>
      <c r="N468" s="388"/>
      <c r="O468" s="388"/>
      <c r="P468" s="388"/>
      <c r="Q468" s="388"/>
      <c r="R468" s="388"/>
      <c r="S468" s="388"/>
      <c r="T468" s="388"/>
      <c r="U468" s="388"/>
      <c r="V468" s="388"/>
      <c r="W468" s="388"/>
      <c r="X468" s="388"/>
      <c r="Y468" s="388"/>
      <c r="Z468" s="388"/>
    </row>
    <row r="469" spans="1:26" ht="15.75" customHeight="1" x14ac:dyDescent="0.2">
      <c r="A469" s="388"/>
      <c r="B469" s="388"/>
      <c r="C469" s="388"/>
      <c r="D469" s="388"/>
      <c r="E469" s="388"/>
      <c r="F469" s="388"/>
      <c r="G469" s="404"/>
      <c r="H469" s="388"/>
      <c r="I469" s="388"/>
      <c r="J469" s="388"/>
      <c r="K469" s="388"/>
      <c r="L469" s="388"/>
      <c r="M469" s="388"/>
      <c r="N469" s="388"/>
      <c r="O469" s="388"/>
      <c r="P469" s="388"/>
      <c r="Q469" s="388"/>
      <c r="R469" s="388"/>
      <c r="S469" s="388"/>
      <c r="T469" s="388"/>
      <c r="U469" s="388"/>
      <c r="V469" s="388"/>
      <c r="W469" s="388"/>
      <c r="X469" s="388"/>
      <c r="Y469" s="388"/>
      <c r="Z469" s="388"/>
    </row>
    <row r="470" spans="1:26" ht="15.75" customHeight="1" x14ac:dyDescent="0.2">
      <c r="A470" s="388"/>
      <c r="B470" s="388"/>
      <c r="C470" s="388"/>
      <c r="D470" s="388"/>
      <c r="E470" s="388"/>
      <c r="F470" s="388"/>
      <c r="G470" s="404"/>
      <c r="H470" s="388"/>
      <c r="I470" s="388"/>
      <c r="J470" s="388"/>
      <c r="K470" s="388"/>
      <c r="L470" s="388"/>
      <c r="M470" s="388"/>
      <c r="N470" s="388"/>
      <c r="O470" s="388"/>
      <c r="P470" s="388"/>
      <c r="Q470" s="388"/>
      <c r="R470" s="388"/>
      <c r="S470" s="388"/>
      <c r="T470" s="388"/>
      <c r="U470" s="388"/>
      <c r="V470" s="388"/>
      <c r="W470" s="388"/>
      <c r="X470" s="388"/>
      <c r="Y470" s="388"/>
      <c r="Z470" s="388"/>
    </row>
    <row r="471" spans="1:26" ht="15.75" customHeight="1" x14ac:dyDescent="0.2">
      <c r="A471" s="388"/>
      <c r="B471" s="388"/>
      <c r="C471" s="388"/>
      <c r="D471" s="388"/>
      <c r="E471" s="388"/>
      <c r="F471" s="388"/>
      <c r="G471" s="404"/>
      <c r="H471" s="388"/>
      <c r="I471" s="388"/>
      <c r="J471" s="388"/>
      <c r="K471" s="388"/>
      <c r="L471" s="388"/>
      <c r="M471" s="388"/>
      <c r="N471" s="388"/>
      <c r="O471" s="388"/>
      <c r="P471" s="388"/>
      <c r="Q471" s="388"/>
      <c r="R471" s="388"/>
      <c r="S471" s="388"/>
      <c r="T471" s="388"/>
      <c r="U471" s="388"/>
      <c r="V471" s="388"/>
      <c r="W471" s="388"/>
      <c r="X471" s="388"/>
      <c r="Y471" s="388"/>
      <c r="Z471" s="388"/>
    </row>
    <row r="472" spans="1:26" ht="15.75" customHeight="1" x14ac:dyDescent="0.2">
      <c r="A472" s="388"/>
      <c r="B472" s="388"/>
      <c r="C472" s="388"/>
      <c r="D472" s="388"/>
      <c r="E472" s="388"/>
      <c r="F472" s="388"/>
      <c r="G472" s="404"/>
      <c r="H472" s="388"/>
      <c r="I472" s="388"/>
      <c r="J472" s="388"/>
      <c r="K472" s="388"/>
      <c r="L472" s="388"/>
      <c r="M472" s="388"/>
      <c r="N472" s="388"/>
      <c r="O472" s="388"/>
      <c r="P472" s="388"/>
      <c r="Q472" s="388"/>
      <c r="R472" s="388"/>
      <c r="S472" s="388"/>
      <c r="T472" s="388"/>
      <c r="U472" s="388"/>
      <c r="V472" s="388"/>
      <c r="W472" s="388"/>
      <c r="X472" s="388"/>
      <c r="Y472" s="388"/>
      <c r="Z472" s="388"/>
    </row>
    <row r="473" spans="1:26" ht="15.75" customHeight="1" x14ac:dyDescent="0.2">
      <c r="A473" s="388"/>
      <c r="B473" s="388"/>
      <c r="C473" s="388"/>
      <c r="D473" s="388"/>
      <c r="E473" s="388"/>
      <c r="F473" s="388"/>
      <c r="G473" s="404"/>
      <c r="H473" s="388"/>
      <c r="I473" s="388"/>
      <c r="J473" s="388"/>
      <c r="K473" s="388"/>
      <c r="L473" s="388"/>
      <c r="M473" s="388"/>
      <c r="N473" s="388"/>
      <c r="O473" s="388"/>
      <c r="P473" s="388"/>
      <c r="Q473" s="388"/>
      <c r="R473" s="388"/>
      <c r="S473" s="388"/>
      <c r="T473" s="388"/>
      <c r="U473" s="388"/>
      <c r="V473" s="388"/>
      <c r="W473" s="388"/>
      <c r="X473" s="388"/>
      <c r="Y473" s="388"/>
      <c r="Z473" s="388"/>
    </row>
    <row r="474" spans="1:26" ht="15.75" customHeight="1" x14ac:dyDescent="0.2">
      <c r="A474" s="388"/>
      <c r="B474" s="388"/>
      <c r="C474" s="388"/>
      <c r="D474" s="388"/>
      <c r="E474" s="388"/>
      <c r="F474" s="388"/>
      <c r="G474" s="404"/>
      <c r="H474" s="388"/>
      <c r="I474" s="388"/>
      <c r="J474" s="388"/>
      <c r="K474" s="388"/>
      <c r="L474" s="388"/>
      <c r="M474" s="388"/>
      <c r="N474" s="388"/>
      <c r="O474" s="388"/>
      <c r="P474" s="388"/>
      <c r="Q474" s="388"/>
      <c r="R474" s="388"/>
      <c r="S474" s="388"/>
      <c r="T474" s="388"/>
      <c r="U474" s="388"/>
      <c r="V474" s="388"/>
      <c r="W474" s="388"/>
      <c r="X474" s="388"/>
      <c r="Y474" s="388"/>
      <c r="Z474" s="388"/>
    </row>
    <row r="475" spans="1:26" ht="15.75" customHeight="1" x14ac:dyDescent="0.2">
      <c r="A475" s="388"/>
      <c r="B475" s="388"/>
      <c r="C475" s="388"/>
      <c r="D475" s="388"/>
      <c r="E475" s="388"/>
      <c r="F475" s="388"/>
      <c r="G475" s="404"/>
      <c r="H475" s="388"/>
      <c r="I475" s="388"/>
      <c r="J475" s="388"/>
      <c r="K475" s="388"/>
      <c r="L475" s="388"/>
      <c r="M475" s="388"/>
      <c r="N475" s="388"/>
      <c r="O475" s="388"/>
      <c r="P475" s="388"/>
      <c r="Q475" s="388"/>
      <c r="R475" s="388"/>
      <c r="S475" s="388"/>
      <c r="T475" s="388"/>
      <c r="U475" s="388"/>
      <c r="V475" s="388"/>
      <c r="W475" s="388"/>
      <c r="X475" s="388"/>
      <c r="Y475" s="388"/>
      <c r="Z475" s="388"/>
    </row>
    <row r="476" spans="1:26" ht="15.75" customHeight="1" x14ac:dyDescent="0.2">
      <c r="A476" s="388"/>
      <c r="B476" s="388"/>
      <c r="C476" s="388"/>
      <c r="D476" s="388"/>
      <c r="E476" s="388"/>
      <c r="F476" s="388"/>
      <c r="G476" s="404"/>
      <c r="H476" s="388"/>
      <c r="I476" s="388"/>
      <c r="J476" s="388"/>
      <c r="K476" s="388"/>
      <c r="L476" s="388"/>
      <c r="M476" s="388"/>
      <c r="N476" s="388"/>
      <c r="O476" s="388"/>
      <c r="P476" s="388"/>
      <c r="Q476" s="388"/>
      <c r="R476" s="388"/>
      <c r="S476" s="388"/>
      <c r="T476" s="388"/>
      <c r="U476" s="388"/>
      <c r="V476" s="388"/>
      <c r="W476" s="388"/>
      <c r="X476" s="388"/>
      <c r="Y476" s="388"/>
      <c r="Z476" s="388"/>
    </row>
    <row r="477" spans="1:26" ht="15.75" customHeight="1" x14ac:dyDescent="0.2">
      <c r="A477" s="388"/>
      <c r="B477" s="388"/>
      <c r="C477" s="388"/>
      <c r="D477" s="388"/>
      <c r="E477" s="388"/>
      <c r="F477" s="388"/>
      <c r="G477" s="404"/>
      <c r="H477" s="388"/>
      <c r="I477" s="388"/>
      <c r="J477" s="388"/>
      <c r="K477" s="388"/>
      <c r="L477" s="388"/>
      <c r="M477" s="388"/>
      <c r="N477" s="388"/>
      <c r="O477" s="388"/>
      <c r="P477" s="388"/>
      <c r="Q477" s="388"/>
      <c r="R477" s="388"/>
      <c r="S477" s="388"/>
      <c r="T477" s="388"/>
      <c r="U477" s="388"/>
      <c r="V477" s="388"/>
      <c r="W477" s="388"/>
      <c r="X477" s="388"/>
      <c r="Y477" s="388"/>
      <c r="Z477" s="388"/>
    </row>
    <row r="478" spans="1:26" ht="15.75" customHeight="1" x14ac:dyDescent="0.2">
      <c r="A478" s="388"/>
      <c r="B478" s="388"/>
      <c r="C478" s="388"/>
      <c r="D478" s="388"/>
      <c r="E478" s="388"/>
      <c r="F478" s="388"/>
      <c r="G478" s="404"/>
      <c r="H478" s="388"/>
      <c r="I478" s="388"/>
      <c r="J478" s="388"/>
      <c r="K478" s="388"/>
      <c r="L478" s="388"/>
      <c r="M478" s="388"/>
      <c r="N478" s="388"/>
      <c r="O478" s="388"/>
      <c r="P478" s="388"/>
      <c r="Q478" s="388"/>
      <c r="R478" s="388"/>
      <c r="S478" s="388"/>
      <c r="T478" s="388"/>
      <c r="U478" s="388"/>
      <c r="V478" s="388"/>
      <c r="W478" s="388"/>
      <c r="X478" s="388"/>
      <c r="Y478" s="388"/>
      <c r="Z478" s="388"/>
    </row>
    <row r="479" spans="1:26" ht="15.75" customHeight="1" x14ac:dyDescent="0.2">
      <c r="A479" s="388"/>
      <c r="B479" s="388"/>
      <c r="C479" s="388"/>
      <c r="D479" s="388"/>
      <c r="E479" s="388"/>
      <c r="F479" s="388"/>
      <c r="G479" s="404"/>
      <c r="H479" s="388"/>
      <c r="I479" s="388"/>
      <c r="J479" s="388"/>
      <c r="K479" s="388"/>
      <c r="L479" s="388"/>
      <c r="M479" s="388"/>
      <c r="N479" s="388"/>
      <c r="O479" s="388"/>
      <c r="P479" s="388"/>
      <c r="Q479" s="388"/>
      <c r="R479" s="388"/>
      <c r="S479" s="388"/>
      <c r="T479" s="388"/>
      <c r="U479" s="388"/>
      <c r="V479" s="388"/>
      <c r="W479" s="388"/>
      <c r="X479" s="388"/>
      <c r="Y479" s="388"/>
      <c r="Z479" s="388"/>
    </row>
    <row r="480" spans="1:26" ht="15.75" customHeight="1" x14ac:dyDescent="0.2">
      <c r="A480" s="388"/>
      <c r="B480" s="388"/>
      <c r="C480" s="388"/>
      <c r="D480" s="388"/>
      <c r="E480" s="388"/>
      <c r="F480" s="388"/>
      <c r="G480" s="404"/>
      <c r="H480" s="388"/>
      <c r="I480" s="388"/>
      <c r="J480" s="388"/>
      <c r="K480" s="388"/>
      <c r="L480" s="388"/>
      <c r="M480" s="388"/>
      <c r="N480" s="388"/>
      <c r="O480" s="388"/>
      <c r="P480" s="388"/>
      <c r="Q480" s="388"/>
      <c r="R480" s="388"/>
      <c r="S480" s="388"/>
      <c r="T480" s="388"/>
      <c r="U480" s="388"/>
      <c r="V480" s="388"/>
      <c r="W480" s="388"/>
      <c r="X480" s="388"/>
      <c r="Y480" s="388"/>
      <c r="Z480" s="388"/>
    </row>
    <row r="481" spans="1:26" ht="15.75" customHeight="1" x14ac:dyDescent="0.2">
      <c r="A481" s="388"/>
      <c r="B481" s="388"/>
      <c r="C481" s="388"/>
      <c r="D481" s="388"/>
      <c r="E481" s="388"/>
      <c r="F481" s="388"/>
      <c r="G481" s="404"/>
      <c r="H481" s="388"/>
      <c r="I481" s="388"/>
      <c r="J481" s="388"/>
      <c r="K481" s="388"/>
      <c r="L481" s="388"/>
      <c r="M481" s="388"/>
      <c r="N481" s="388"/>
      <c r="O481" s="388"/>
      <c r="P481" s="388"/>
      <c r="Q481" s="388"/>
      <c r="R481" s="388"/>
      <c r="S481" s="388"/>
      <c r="T481" s="388"/>
      <c r="U481" s="388"/>
      <c r="V481" s="388"/>
      <c r="W481" s="388"/>
      <c r="X481" s="388"/>
      <c r="Y481" s="388"/>
      <c r="Z481" s="388"/>
    </row>
    <row r="482" spans="1:26" ht="15.75" customHeight="1" x14ac:dyDescent="0.2">
      <c r="A482" s="388"/>
      <c r="B482" s="388"/>
      <c r="C482" s="388"/>
      <c r="D482" s="388"/>
      <c r="E482" s="388"/>
      <c r="F482" s="388"/>
      <c r="G482" s="404"/>
      <c r="H482" s="388"/>
      <c r="I482" s="388"/>
      <c r="J482" s="388"/>
      <c r="K482" s="388"/>
      <c r="L482" s="388"/>
      <c r="M482" s="388"/>
      <c r="N482" s="388"/>
      <c r="O482" s="388"/>
      <c r="P482" s="388"/>
      <c r="Q482" s="388"/>
      <c r="R482" s="388"/>
      <c r="S482" s="388"/>
      <c r="T482" s="388"/>
      <c r="U482" s="388"/>
      <c r="V482" s="388"/>
      <c r="W482" s="388"/>
      <c r="X482" s="388"/>
      <c r="Y482" s="388"/>
      <c r="Z482" s="388"/>
    </row>
    <row r="483" spans="1:26" ht="15.75" customHeight="1" x14ac:dyDescent="0.2">
      <c r="A483" s="388"/>
      <c r="B483" s="388"/>
      <c r="C483" s="388"/>
      <c r="D483" s="388"/>
      <c r="E483" s="388"/>
      <c r="F483" s="388"/>
      <c r="G483" s="404"/>
      <c r="H483" s="388"/>
      <c r="I483" s="388"/>
      <c r="J483" s="388"/>
      <c r="K483" s="388"/>
      <c r="L483" s="388"/>
      <c r="M483" s="388"/>
      <c r="N483" s="388"/>
      <c r="O483" s="388"/>
      <c r="P483" s="388"/>
      <c r="Q483" s="388"/>
      <c r="R483" s="388"/>
      <c r="S483" s="388"/>
      <c r="T483" s="388"/>
      <c r="U483" s="388"/>
      <c r="V483" s="388"/>
      <c r="W483" s="388"/>
      <c r="X483" s="388"/>
      <c r="Y483" s="388"/>
      <c r="Z483" s="388"/>
    </row>
    <row r="484" spans="1:26" ht="15.75" customHeight="1" x14ac:dyDescent="0.2">
      <c r="A484" s="388"/>
      <c r="B484" s="388"/>
      <c r="C484" s="388"/>
      <c r="D484" s="388"/>
      <c r="E484" s="388"/>
      <c r="F484" s="388"/>
      <c r="G484" s="404"/>
      <c r="H484" s="388"/>
      <c r="I484" s="388"/>
      <c r="J484" s="388"/>
      <c r="K484" s="388"/>
      <c r="L484" s="388"/>
      <c r="M484" s="388"/>
      <c r="N484" s="388"/>
      <c r="O484" s="388"/>
      <c r="P484" s="388"/>
      <c r="Q484" s="388"/>
      <c r="R484" s="388"/>
      <c r="S484" s="388"/>
      <c r="T484" s="388"/>
      <c r="U484" s="388"/>
      <c r="V484" s="388"/>
      <c r="W484" s="388"/>
      <c r="X484" s="388"/>
      <c r="Y484" s="388"/>
      <c r="Z484" s="388"/>
    </row>
    <row r="485" spans="1:26" ht="15.75" customHeight="1" x14ac:dyDescent="0.2">
      <c r="A485" s="388"/>
      <c r="B485" s="388"/>
      <c r="C485" s="388"/>
      <c r="D485" s="388"/>
      <c r="E485" s="388"/>
      <c r="F485" s="388"/>
      <c r="G485" s="404"/>
      <c r="H485" s="388"/>
      <c r="I485" s="388"/>
      <c r="J485" s="388"/>
      <c r="K485" s="388"/>
      <c r="L485" s="388"/>
      <c r="M485" s="388"/>
      <c r="N485" s="388"/>
      <c r="O485" s="388"/>
      <c r="P485" s="388"/>
      <c r="Q485" s="388"/>
      <c r="R485" s="388"/>
      <c r="S485" s="388"/>
      <c r="T485" s="388"/>
      <c r="U485" s="388"/>
      <c r="V485" s="388"/>
      <c r="W485" s="388"/>
      <c r="X485" s="388"/>
      <c r="Y485" s="388"/>
      <c r="Z485" s="388"/>
    </row>
    <row r="486" spans="1:26" ht="15.75" customHeight="1" x14ac:dyDescent="0.2">
      <c r="A486" s="388"/>
      <c r="B486" s="388"/>
      <c r="C486" s="388"/>
      <c r="D486" s="388"/>
      <c r="E486" s="388"/>
      <c r="F486" s="388"/>
      <c r="G486" s="404"/>
      <c r="H486" s="388"/>
      <c r="I486" s="388"/>
      <c r="J486" s="388"/>
      <c r="K486" s="388"/>
      <c r="L486" s="388"/>
      <c r="M486" s="388"/>
      <c r="N486" s="388"/>
      <c r="O486" s="388"/>
      <c r="P486" s="388"/>
      <c r="Q486" s="388"/>
      <c r="R486" s="388"/>
      <c r="S486" s="388"/>
      <c r="T486" s="388"/>
      <c r="U486" s="388"/>
      <c r="V486" s="388"/>
      <c r="W486" s="388"/>
      <c r="X486" s="388"/>
      <c r="Y486" s="388"/>
      <c r="Z486" s="388"/>
    </row>
    <row r="487" spans="1:26" ht="15.75" customHeight="1" x14ac:dyDescent="0.2">
      <c r="A487" s="388"/>
      <c r="B487" s="388"/>
      <c r="C487" s="388"/>
      <c r="D487" s="388"/>
      <c r="E487" s="388"/>
      <c r="F487" s="388"/>
      <c r="G487" s="404"/>
      <c r="H487" s="388"/>
      <c r="I487" s="388"/>
      <c r="J487" s="388"/>
      <c r="K487" s="388"/>
      <c r="L487" s="388"/>
      <c r="M487" s="388"/>
      <c r="N487" s="388"/>
      <c r="O487" s="388"/>
      <c r="P487" s="388"/>
      <c r="Q487" s="388"/>
      <c r="R487" s="388"/>
      <c r="S487" s="388"/>
      <c r="T487" s="388"/>
      <c r="U487" s="388"/>
      <c r="V487" s="388"/>
      <c r="W487" s="388"/>
      <c r="X487" s="388"/>
      <c r="Y487" s="388"/>
      <c r="Z487" s="388"/>
    </row>
    <row r="488" spans="1:26" ht="15.75" customHeight="1" x14ac:dyDescent="0.2">
      <c r="A488" s="388"/>
      <c r="B488" s="388"/>
      <c r="C488" s="388"/>
      <c r="D488" s="388"/>
      <c r="E488" s="388"/>
      <c r="F488" s="388"/>
      <c r="G488" s="404"/>
      <c r="H488" s="388"/>
      <c r="I488" s="388"/>
      <c r="J488" s="388"/>
      <c r="K488" s="388"/>
      <c r="L488" s="388"/>
      <c r="M488" s="388"/>
      <c r="N488" s="388"/>
      <c r="O488" s="388"/>
      <c r="P488" s="388"/>
      <c r="Q488" s="388"/>
      <c r="R488" s="388"/>
      <c r="S488" s="388"/>
      <c r="T488" s="388"/>
      <c r="U488" s="388"/>
      <c r="V488" s="388"/>
      <c r="W488" s="388"/>
      <c r="X488" s="388"/>
      <c r="Y488" s="388"/>
      <c r="Z488" s="388"/>
    </row>
    <row r="489" spans="1:26" ht="15.75" customHeight="1" x14ac:dyDescent="0.2">
      <c r="A489" s="388"/>
      <c r="B489" s="388"/>
      <c r="C489" s="388"/>
      <c r="D489" s="388"/>
      <c r="E489" s="388"/>
      <c r="F489" s="388"/>
      <c r="G489" s="404"/>
      <c r="H489" s="388"/>
      <c r="I489" s="388"/>
      <c r="J489" s="388"/>
      <c r="K489" s="388"/>
      <c r="L489" s="388"/>
      <c r="M489" s="388"/>
      <c r="N489" s="388"/>
      <c r="O489" s="388"/>
      <c r="P489" s="388"/>
      <c r="Q489" s="388"/>
      <c r="R489" s="388"/>
      <c r="S489" s="388"/>
      <c r="T489" s="388"/>
      <c r="U489" s="388"/>
      <c r="V489" s="388"/>
      <c r="W489" s="388"/>
      <c r="X489" s="388"/>
      <c r="Y489" s="388"/>
      <c r="Z489" s="388"/>
    </row>
    <row r="490" spans="1:26" ht="15.75" customHeight="1" x14ac:dyDescent="0.2">
      <c r="A490" s="388"/>
      <c r="B490" s="388"/>
      <c r="C490" s="388"/>
      <c r="D490" s="388"/>
      <c r="E490" s="388"/>
      <c r="F490" s="388"/>
      <c r="G490" s="404"/>
      <c r="H490" s="388"/>
      <c r="I490" s="388"/>
      <c r="J490" s="388"/>
      <c r="K490" s="388"/>
      <c r="L490" s="388"/>
      <c r="M490" s="388"/>
      <c r="N490" s="388"/>
      <c r="O490" s="388"/>
      <c r="P490" s="388"/>
      <c r="Q490" s="388"/>
      <c r="R490" s="388"/>
      <c r="S490" s="388"/>
      <c r="T490" s="388"/>
      <c r="U490" s="388"/>
      <c r="V490" s="388"/>
      <c r="W490" s="388"/>
      <c r="X490" s="388"/>
      <c r="Y490" s="388"/>
      <c r="Z490" s="388"/>
    </row>
    <row r="491" spans="1:26" ht="15.75" customHeight="1" x14ac:dyDescent="0.2">
      <c r="A491" s="388"/>
      <c r="B491" s="388"/>
      <c r="C491" s="388"/>
      <c r="D491" s="388"/>
      <c r="E491" s="388"/>
      <c r="F491" s="388"/>
      <c r="G491" s="404"/>
      <c r="H491" s="388"/>
      <c r="I491" s="388"/>
      <c r="J491" s="388"/>
      <c r="K491" s="388"/>
      <c r="L491" s="388"/>
      <c r="M491" s="388"/>
      <c r="N491" s="388"/>
      <c r="O491" s="388"/>
      <c r="P491" s="388"/>
      <c r="Q491" s="388"/>
      <c r="R491" s="388"/>
      <c r="S491" s="388"/>
      <c r="T491" s="388"/>
      <c r="U491" s="388"/>
      <c r="V491" s="388"/>
      <c r="W491" s="388"/>
      <c r="X491" s="388"/>
      <c r="Y491" s="388"/>
      <c r="Z491" s="388"/>
    </row>
    <row r="492" spans="1:26" ht="15.75" customHeight="1" x14ac:dyDescent="0.2">
      <c r="A492" s="388"/>
      <c r="B492" s="388"/>
      <c r="C492" s="388"/>
      <c r="D492" s="388"/>
      <c r="E492" s="388"/>
      <c r="F492" s="388"/>
      <c r="G492" s="404"/>
      <c r="H492" s="388"/>
      <c r="I492" s="388"/>
      <c r="J492" s="388"/>
      <c r="K492" s="388"/>
      <c r="L492" s="388"/>
      <c r="M492" s="388"/>
      <c r="N492" s="388"/>
      <c r="O492" s="388"/>
      <c r="P492" s="388"/>
      <c r="Q492" s="388"/>
      <c r="R492" s="388"/>
      <c r="S492" s="388"/>
      <c r="T492" s="388"/>
      <c r="U492" s="388"/>
      <c r="V492" s="388"/>
      <c r="W492" s="388"/>
      <c r="X492" s="388"/>
      <c r="Y492" s="388"/>
      <c r="Z492" s="388"/>
    </row>
    <row r="493" spans="1:26" ht="15.75" customHeight="1" x14ac:dyDescent="0.2">
      <c r="A493" s="388"/>
      <c r="B493" s="388"/>
      <c r="C493" s="388"/>
      <c r="D493" s="388"/>
      <c r="E493" s="388"/>
      <c r="F493" s="388"/>
      <c r="G493" s="404"/>
      <c r="H493" s="388"/>
      <c r="I493" s="388"/>
      <c r="J493" s="388"/>
      <c r="K493" s="388"/>
      <c r="L493" s="388"/>
      <c r="M493" s="388"/>
      <c r="N493" s="388"/>
      <c r="O493" s="388"/>
      <c r="P493" s="388"/>
      <c r="Q493" s="388"/>
      <c r="R493" s="388"/>
      <c r="S493" s="388"/>
      <c r="T493" s="388"/>
      <c r="U493" s="388"/>
      <c r="V493" s="388"/>
      <c r="W493" s="388"/>
      <c r="X493" s="388"/>
      <c r="Y493" s="388"/>
      <c r="Z493" s="388"/>
    </row>
    <row r="494" spans="1:26" ht="15.75" customHeight="1" x14ac:dyDescent="0.2">
      <c r="A494" s="388"/>
      <c r="B494" s="388"/>
      <c r="C494" s="388"/>
      <c r="D494" s="388"/>
      <c r="E494" s="388"/>
      <c r="F494" s="388"/>
      <c r="G494" s="404"/>
      <c r="H494" s="388"/>
      <c r="I494" s="388"/>
      <c r="J494" s="388"/>
      <c r="K494" s="388"/>
      <c r="L494" s="388"/>
      <c r="M494" s="388"/>
      <c r="N494" s="388"/>
      <c r="O494" s="388"/>
      <c r="P494" s="388"/>
      <c r="Q494" s="388"/>
      <c r="R494" s="388"/>
      <c r="S494" s="388"/>
      <c r="T494" s="388"/>
      <c r="U494" s="388"/>
      <c r="V494" s="388"/>
      <c r="W494" s="388"/>
      <c r="X494" s="388"/>
      <c r="Y494" s="388"/>
      <c r="Z494" s="388"/>
    </row>
    <row r="495" spans="1:26" ht="15.75" customHeight="1" x14ac:dyDescent="0.2">
      <c r="A495" s="388"/>
      <c r="B495" s="388"/>
      <c r="C495" s="388"/>
      <c r="D495" s="388"/>
      <c r="E495" s="388"/>
      <c r="F495" s="388"/>
      <c r="G495" s="404"/>
      <c r="H495" s="388"/>
      <c r="I495" s="388"/>
      <c r="J495" s="388"/>
      <c r="K495" s="388"/>
      <c r="L495" s="388"/>
      <c r="M495" s="388"/>
      <c r="N495" s="388"/>
      <c r="O495" s="388"/>
      <c r="P495" s="388"/>
      <c r="Q495" s="388"/>
      <c r="R495" s="388"/>
      <c r="S495" s="388"/>
      <c r="T495" s="388"/>
      <c r="U495" s="388"/>
      <c r="V495" s="388"/>
      <c r="W495" s="388"/>
      <c r="X495" s="388"/>
      <c r="Y495" s="388"/>
      <c r="Z495" s="388"/>
    </row>
    <row r="496" spans="1:26" ht="15.75" customHeight="1" x14ac:dyDescent="0.2">
      <c r="A496" s="388"/>
      <c r="B496" s="388"/>
      <c r="C496" s="388"/>
      <c r="D496" s="388"/>
      <c r="E496" s="388"/>
      <c r="F496" s="388"/>
      <c r="G496" s="404"/>
      <c r="H496" s="388"/>
      <c r="I496" s="388"/>
      <c r="J496" s="388"/>
      <c r="K496" s="388"/>
      <c r="L496" s="388"/>
      <c r="M496" s="388"/>
      <c r="N496" s="388"/>
      <c r="O496" s="388"/>
      <c r="P496" s="388"/>
      <c r="Q496" s="388"/>
      <c r="R496" s="388"/>
      <c r="S496" s="388"/>
      <c r="T496" s="388"/>
      <c r="U496" s="388"/>
      <c r="V496" s="388"/>
      <c r="W496" s="388"/>
      <c r="X496" s="388"/>
      <c r="Y496" s="388"/>
      <c r="Z496" s="388"/>
    </row>
    <row r="497" spans="1:26" ht="15.75" customHeight="1" x14ac:dyDescent="0.2">
      <c r="A497" s="388"/>
      <c r="B497" s="388"/>
      <c r="C497" s="388"/>
      <c r="D497" s="388"/>
      <c r="E497" s="388"/>
      <c r="F497" s="388"/>
      <c r="G497" s="404"/>
      <c r="H497" s="388"/>
      <c r="I497" s="388"/>
      <c r="J497" s="388"/>
      <c r="K497" s="388"/>
      <c r="L497" s="388"/>
      <c r="M497" s="388"/>
      <c r="N497" s="388"/>
      <c r="O497" s="388"/>
      <c r="P497" s="388"/>
      <c r="Q497" s="388"/>
      <c r="R497" s="388"/>
      <c r="S497" s="388"/>
      <c r="T497" s="388"/>
      <c r="U497" s="388"/>
      <c r="V497" s="388"/>
      <c r="W497" s="388"/>
      <c r="X497" s="388"/>
      <c r="Y497" s="388"/>
      <c r="Z497" s="388"/>
    </row>
    <row r="498" spans="1:26" ht="15.75" customHeight="1" x14ac:dyDescent="0.2">
      <c r="A498" s="388"/>
      <c r="B498" s="388"/>
      <c r="C498" s="388"/>
      <c r="D498" s="388"/>
      <c r="E498" s="388"/>
      <c r="F498" s="388"/>
      <c r="G498" s="404"/>
      <c r="H498" s="388"/>
      <c r="I498" s="388"/>
      <c r="J498" s="388"/>
      <c r="K498" s="388"/>
      <c r="L498" s="388"/>
      <c r="M498" s="388"/>
      <c r="N498" s="388"/>
      <c r="O498" s="388"/>
      <c r="P498" s="388"/>
      <c r="Q498" s="388"/>
      <c r="R498" s="388"/>
      <c r="S498" s="388"/>
      <c r="T498" s="388"/>
      <c r="U498" s="388"/>
      <c r="V498" s="388"/>
      <c r="W498" s="388"/>
      <c r="X498" s="388"/>
      <c r="Y498" s="388"/>
      <c r="Z498" s="388"/>
    </row>
    <row r="499" spans="1:26" ht="15.75" customHeight="1" x14ac:dyDescent="0.2">
      <c r="A499" s="388"/>
      <c r="B499" s="388"/>
      <c r="C499" s="388"/>
      <c r="D499" s="388"/>
      <c r="E499" s="388"/>
      <c r="F499" s="388"/>
      <c r="G499" s="404"/>
      <c r="H499" s="388"/>
      <c r="I499" s="388"/>
      <c r="J499" s="388"/>
      <c r="K499" s="388"/>
      <c r="L499" s="388"/>
      <c r="M499" s="388"/>
      <c r="N499" s="388"/>
      <c r="O499" s="388"/>
      <c r="P499" s="388"/>
      <c r="Q499" s="388"/>
      <c r="R499" s="388"/>
      <c r="S499" s="388"/>
      <c r="T499" s="388"/>
      <c r="U499" s="388"/>
      <c r="V499" s="388"/>
      <c r="W499" s="388"/>
      <c r="X499" s="388"/>
      <c r="Y499" s="388"/>
      <c r="Z499" s="388"/>
    </row>
    <row r="500" spans="1:26" ht="15.75" customHeight="1" x14ac:dyDescent="0.2">
      <c r="A500" s="388"/>
      <c r="B500" s="388"/>
      <c r="C500" s="388"/>
      <c r="D500" s="388"/>
      <c r="E500" s="388"/>
      <c r="F500" s="388"/>
      <c r="G500" s="404"/>
      <c r="H500" s="388"/>
      <c r="I500" s="388"/>
      <c r="J500" s="388"/>
      <c r="K500" s="388"/>
      <c r="L500" s="388"/>
      <c r="M500" s="388"/>
      <c r="N500" s="388"/>
      <c r="O500" s="388"/>
      <c r="P500" s="388"/>
      <c r="Q500" s="388"/>
      <c r="R500" s="388"/>
      <c r="S500" s="388"/>
      <c r="T500" s="388"/>
      <c r="U500" s="388"/>
      <c r="V500" s="388"/>
      <c r="W500" s="388"/>
      <c r="X500" s="388"/>
      <c r="Y500" s="388"/>
      <c r="Z500" s="388"/>
    </row>
    <row r="501" spans="1:26" ht="15.75" customHeight="1" x14ac:dyDescent="0.2">
      <c r="A501" s="388"/>
      <c r="B501" s="388"/>
      <c r="C501" s="388"/>
      <c r="D501" s="388"/>
      <c r="E501" s="388"/>
      <c r="F501" s="388"/>
      <c r="G501" s="404"/>
      <c r="H501" s="388"/>
      <c r="I501" s="388"/>
      <c r="J501" s="388"/>
      <c r="K501" s="388"/>
      <c r="L501" s="388"/>
      <c r="M501" s="388"/>
      <c r="N501" s="388"/>
      <c r="O501" s="388"/>
      <c r="P501" s="388"/>
      <c r="Q501" s="388"/>
      <c r="R501" s="388"/>
      <c r="S501" s="388"/>
      <c r="T501" s="388"/>
      <c r="U501" s="388"/>
      <c r="V501" s="388"/>
      <c r="W501" s="388"/>
      <c r="X501" s="388"/>
      <c r="Y501" s="388"/>
      <c r="Z501" s="388"/>
    </row>
    <row r="502" spans="1:26" ht="15.75" customHeight="1" x14ac:dyDescent="0.2">
      <c r="A502" s="388"/>
      <c r="B502" s="388"/>
      <c r="C502" s="388"/>
      <c r="D502" s="388"/>
      <c r="E502" s="388"/>
      <c r="F502" s="388"/>
      <c r="G502" s="404"/>
      <c r="H502" s="388"/>
      <c r="I502" s="388"/>
      <c r="J502" s="388"/>
      <c r="K502" s="388"/>
      <c r="L502" s="388"/>
      <c r="M502" s="388"/>
      <c r="N502" s="388"/>
      <c r="O502" s="388"/>
      <c r="P502" s="388"/>
      <c r="Q502" s="388"/>
      <c r="R502" s="388"/>
      <c r="S502" s="388"/>
      <c r="T502" s="388"/>
      <c r="U502" s="388"/>
      <c r="V502" s="388"/>
      <c r="W502" s="388"/>
      <c r="X502" s="388"/>
      <c r="Y502" s="388"/>
      <c r="Z502" s="388"/>
    </row>
    <row r="503" spans="1:26" ht="15.75" customHeight="1" x14ac:dyDescent="0.2">
      <c r="A503" s="388"/>
      <c r="B503" s="388"/>
      <c r="C503" s="388"/>
      <c r="D503" s="388"/>
      <c r="E503" s="388"/>
      <c r="F503" s="388"/>
      <c r="G503" s="404"/>
      <c r="H503" s="388"/>
      <c r="I503" s="388"/>
      <c r="J503" s="388"/>
      <c r="K503" s="388"/>
      <c r="L503" s="388"/>
      <c r="M503" s="388"/>
      <c r="N503" s="388"/>
      <c r="O503" s="388"/>
      <c r="P503" s="388"/>
      <c r="Q503" s="388"/>
      <c r="R503" s="388"/>
      <c r="S503" s="388"/>
      <c r="T503" s="388"/>
      <c r="U503" s="388"/>
      <c r="V503" s="388"/>
      <c r="W503" s="388"/>
      <c r="X503" s="388"/>
      <c r="Y503" s="388"/>
      <c r="Z503" s="388"/>
    </row>
    <row r="504" spans="1:26" ht="15.75" customHeight="1" x14ac:dyDescent="0.2">
      <c r="A504" s="388"/>
      <c r="B504" s="388"/>
      <c r="C504" s="388"/>
      <c r="D504" s="388"/>
      <c r="E504" s="388"/>
      <c r="F504" s="388"/>
      <c r="G504" s="404"/>
      <c r="H504" s="388"/>
      <c r="I504" s="388"/>
      <c r="J504" s="388"/>
      <c r="K504" s="388"/>
      <c r="L504" s="388"/>
      <c r="M504" s="388"/>
      <c r="N504" s="388"/>
      <c r="O504" s="388"/>
      <c r="P504" s="388"/>
      <c r="Q504" s="388"/>
      <c r="R504" s="388"/>
      <c r="S504" s="388"/>
      <c r="T504" s="388"/>
      <c r="U504" s="388"/>
      <c r="V504" s="388"/>
      <c r="W504" s="388"/>
      <c r="X504" s="388"/>
      <c r="Y504" s="388"/>
      <c r="Z504" s="388"/>
    </row>
    <row r="505" spans="1:26" ht="15.75" customHeight="1" x14ac:dyDescent="0.2">
      <c r="A505" s="388"/>
      <c r="B505" s="388"/>
      <c r="C505" s="388"/>
      <c r="D505" s="388"/>
      <c r="E505" s="388"/>
      <c r="F505" s="388"/>
      <c r="G505" s="404"/>
      <c r="H505" s="388"/>
      <c r="I505" s="388"/>
      <c r="J505" s="388"/>
      <c r="K505" s="388"/>
      <c r="L505" s="388"/>
      <c r="M505" s="388"/>
      <c r="N505" s="388"/>
      <c r="O505" s="388"/>
      <c r="P505" s="388"/>
      <c r="Q505" s="388"/>
      <c r="R505" s="388"/>
      <c r="S505" s="388"/>
      <c r="T505" s="388"/>
      <c r="U505" s="388"/>
      <c r="V505" s="388"/>
      <c r="W505" s="388"/>
      <c r="X505" s="388"/>
      <c r="Y505" s="388"/>
      <c r="Z505" s="388"/>
    </row>
    <row r="506" spans="1:26" ht="15.75" customHeight="1" x14ac:dyDescent="0.2">
      <c r="A506" s="388"/>
      <c r="B506" s="388"/>
      <c r="C506" s="388"/>
      <c r="D506" s="388"/>
      <c r="E506" s="388"/>
      <c r="F506" s="388"/>
      <c r="G506" s="404"/>
      <c r="H506" s="388"/>
      <c r="I506" s="388"/>
      <c r="J506" s="388"/>
      <c r="K506" s="388"/>
      <c r="L506" s="388"/>
      <c r="M506" s="388"/>
      <c r="N506" s="388"/>
      <c r="O506" s="388"/>
      <c r="P506" s="388"/>
      <c r="Q506" s="388"/>
      <c r="R506" s="388"/>
      <c r="S506" s="388"/>
      <c r="T506" s="388"/>
      <c r="U506" s="388"/>
      <c r="V506" s="388"/>
      <c r="W506" s="388"/>
      <c r="X506" s="388"/>
      <c r="Y506" s="388"/>
      <c r="Z506" s="388"/>
    </row>
    <row r="507" spans="1:26" ht="15.75" customHeight="1" x14ac:dyDescent="0.2">
      <c r="A507" s="388"/>
      <c r="B507" s="388"/>
      <c r="C507" s="388"/>
      <c r="D507" s="388"/>
      <c r="E507" s="388"/>
      <c r="F507" s="388"/>
      <c r="G507" s="404"/>
      <c r="H507" s="388"/>
      <c r="I507" s="388"/>
      <c r="J507" s="388"/>
      <c r="K507" s="388"/>
      <c r="L507" s="388"/>
      <c r="M507" s="388"/>
      <c r="N507" s="388"/>
      <c r="O507" s="388"/>
      <c r="P507" s="388"/>
      <c r="Q507" s="388"/>
      <c r="R507" s="388"/>
      <c r="S507" s="388"/>
      <c r="T507" s="388"/>
      <c r="U507" s="388"/>
      <c r="V507" s="388"/>
      <c r="W507" s="388"/>
      <c r="X507" s="388"/>
      <c r="Y507" s="388"/>
      <c r="Z507" s="388"/>
    </row>
    <row r="508" spans="1:26" ht="15.75" customHeight="1" x14ac:dyDescent="0.2">
      <c r="A508" s="388"/>
      <c r="B508" s="388"/>
      <c r="C508" s="388"/>
      <c r="D508" s="388"/>
      <c r="E508" s="388"/>
      <c r="F508" s="388"/>
      <c r="G508" s="404"/>
      <c r="H508" s="388"/>
      <c r="I508" s="388"/>
      <c r="J508" s="388"/>
      <c r="K508" s="388"/>
      <c r="L508" s="388"/>
      <c r="M508" s="388"/>
      <c r="N508" s="388"/>
      <c r="O508" s="388"/>
      <c r="P508" s="388"/>
      <c r="Q508" s="388"/>
      <c r="R508" s="388"/>
      <c r="S508" s="388"/>
      <c r="T508" s="388"/>
      <c r="U508" s="388"/>
      <c r="V508" s="388"/>
      <c r="W508" s="388"/>
      <c r="X508" s="388"/>
      <c r="Y508" s="388"/>
      <c r="Z508" s="388"/>
    </row>
    <row r="509" spans="1:26" ht="15.75" customHeight="1" x14ac:dyDescent="0.2">
      <c r="A509" s="388"/>
      <c r="B509" s="388"/>
      <c r="C509" s="388"/>
      <c r="D509" s="388"/>
      <c r="E509" s="388"/>
      <c r="F509" s="388"/>
      <c r="G509" s="404"/>
      <c r="H509" s="388"/>
      <c r="I509" s="388"/>
      <c r="J509" s="388"/>
      <c r="K509" s="388"/>
      <c r="L509" s="388"/>
      <c r="M509" s="388"/>
      <c r="N509" s="388"/>
      <c r="O509" s="388"/>
      <c r="P509" s="388"/>
      <c r="Q509" s="388"/>
      <c r="R509" s="388"/>
      <c r="S509" s="388"/>
      <c r="T509" s="388"/>
      <c r="U509" s="388"/>
      <c r="V509" s="388"/>
      <c r="W509" s="388"/>
      <c r="X509" s="388"/>
      <c r="Y509" s="388"/>
      <c r="Z509" s="388"/>
    </row>
    <row r="510" spans="1:26" ht="15.75" customHeight="1" x14ac:dyDescent="0.2">
      <c r="A510" s="388"/>
      <c r="B510" s="388"/>
      <c r="C510" s="388"/>
      <c r="D510" s="388"/>
      <c r="E510" s="388"/>
      <c r="F510" s="388"/>
      <c r="G510" s="404"/>
      <c r="H510" s="388"/>
      <c r="I510" s="388"/>
      <c r="J510" s="388"/>
      <c r="K510" s="388"/>
      <c r="L510" s="388"/>
      <c r="M510" s="388"/>
      <c r="N510" s="388"/>
      <c r="O510" s="388"/>
      <c r="P510" s="388"/>
      <c r="Q510" s="388"/>
      <c r="R510" s="388"/>
      <c r="S510" s="388"/>
      <c r="T510" s="388"/>
      <c r="U510" s="388"/>
      <c r="V510" s="388"/>
      <c r="W510" s="388"/>
      <c r="X510" s="388"/>
      <c r="Y510" s="388"/>
      <c r="Z510" s="388"/>
    </row>
    <row r="511" spans="1:26" ht="15.75" customHeight="1" x14ac:dyDescent="0.2">
      <c r="A511" s="388"/>
      <c r="B511" s="388"/>
      <c r="C511" s="388"/>
      <c r="D511" s="388"/>
      <c r="E511" s="388"/>
      <c r="F511" s="388"/>
      <c r="G511" s="404"/>
      <c r="H511" s="388"/>
      <c r="I511" s="388"/>
      <c r="J511" s="388"/>
      <c r="K511" s="388"/>
      <c r="L511" s="388"/>
      <c r="M511" s="388"/>
      <c r="N511" s="388"/>
      <c r="O511" s="388"/>
      <c r="P511" s="388"/>
      <c r="Q511" s="388"/>
      <c r="R511" s="388"/>
      <c r="S511" s="388"/>
      <c r="T511" s="388"/>
      <c r="U511" s="388"/>
      <c r="V511" s="388"/>
      <c r="W511" s="388"/>
      <c r="X511" s="388"/>
      <c r="Y511" s="388"/>
      <c r="Z511" s="388"/>
    </row>
    <row r="512" spans="1:26" ht="15.75" customHeight="1" x14ac:dyDescent="0.2">
      <c r="A512" s="388"/>
      <c r="B512" s="388"/>
      <c r="C512" s="388"/>
      <c r="D512" s="388"/>
      <c r="E512" s="388"/>
      <c r="F512" s="388"/>
      <c r="G512" s="404"/>
      <c r="H512" s="388"/>
      <c r="I512" s="388"/>
      <c r="J512" s="388"/>
      <c r="K512" s="388"/>
      <c r="L512" s="388"/>
      <c r="M512" s="388"/>
      <c r="N512" s="388"/>
      <c r="O512" s="388"/>
      <c r="P512" s="388"/>
      <c r="Q512" s="388"/>
      <c r="R512" s="388"/>
      <c r="S512" s="388"/>
      <c r="T512" s="388"/>
      <c r="U512" s="388"/>
      <c r="V512" s="388"/>
      <c r="W512" s="388"/>
      <c r="X512" s="388"/>
      <c r="Y512" s="388"/>
      <c r="Z512" s="388"/>
    </row>
    <row r="513" spans="1:26" ht="15.75" customHeight="1" x14ac:dyDescent="0.2">
      <c r="A513" s="388"/>
      <c r="B513" s="388"/>
      <c r="C513" s="388"/>
      <c r="D513" s="388"/>
      <c r="E513" s="388"/>
      <c r="F513" s="388"/>
      <c r="G513" s="404"/>
      <c r="H513" s="388"/>
      <c r="I513" s="388"/>
      <c r="J513" s="388"/>
      <c r="K513" s="388"/>
      <c r="L513" s="388"/>
      <c r="M513" s="388"/>
      <c r="N513" s="388"/>
      <c r="O513" s="388"/>
      <c r="P513" s="388"/>
      <c r="Q513" s="388"/>
      <c r="R513" s="388"/>
      <c r="S513" s="388"/>
      <c r="T513" s="388"/>
      <c r="U513" s="388"/>
      <c r="V513" s="388"/>
      <c r="W513" s="388"/>
      <c r="X513" s="388"/>
      <c r="Y513" s="388"/>
      <c r="Z513" s="388"/>
    </row>
    <row r="514" spans="1:26" ht="15.75" customHeight="1" x14ac:dyDescent="0.2">
      <c r="A514" s="388"/>
      <c r="B514" s="388"/>
      <c r="C514" s="388"/>
      <c r="D514" s="388"/>
      <c r="E514" s="388"/>
      <c r="F514" s="388"/>
      <c r="G514" s="404"/>
      <c r="H514" s="388"/>
      <c r="I514" s="388"/>
      <c r="J514" s="388"/>
      <c r="K514" s="388"/>
      <c r="L514" s="388"/>
      <c r="M514" s="388"/>
      <c r="N514" s="388"/>
      <c r="O514" s="388"/>
      <c r="P514" s="388"/>
      <c r="Q514" s="388"/>
      <c r="R514" s="388"/>
      <c r="S514" s="388"/>
      <c r="T514" s="388"/>
      <c r="U514" s="388"/>
      <c r="V514" s="388"/>
      <c r="W514" s="388"/>
      <c r="X514" s="388"/>
      <c r="Y514" s="388"/>
      <c r="Z514" s="388"/>
    </row>
    <row r="515" spans="1:26" ht="15.75" customHeight="1" x14ac:dyDescent="0.2">
      <c r="A515" s="388"/>
      <c r="B515" s="388"/>
      <c r="C515" s="388"/>
      <c r="D515" s="388"/>
      <c r="E515" s="388"/>
      <c r="F515" s="388"/>
      <c r="G515" s="404"/>
      <c r="H515" s="388"/>
      <c r="I515" s="388"/>
      <c r="J515" s="388"/>
      <c r="K515" s="388"/>
      <c r="L515" s="388"/>
      <c r="M515" s="388"/>
      <c r="N515" s="388"/>
      <c r="O515" s="388"/>
      <c r="P515" s="388"/>
      <c r="Q515" s="388"/>
      <c r="R515" s="388"/>
      <c r="S515" s="388"/>
      <c r="T515" s="388"/>
      <c r="U515" s="388"/>
      <c r="V515" s="388"/>
      <c r="W515" s="388"/>
      <c r="X515" s="388"/>
      <c r="Y515" s="388"/>
      <c r="Z515" s="388"/>
    </row>
    <row r="516" spans="1:26" ht="15.75" customHeight="1" x14ac:dyDescent="0.2">
      <c r="A516" s="388"/>
      <c r="B516" s="388"/>
      <c r="C516" s="388"/>
      <c r="D516" s="388"/>
      <c r="E516" s="388"/>
      <c r="F516" s="388"/>
      <c r="G516" s="404"/>
      <c r="H516" s="388"/>
      <c r="I516" s="388"/>
      <c r="J516" s="388"/>
      <c r="K516" s="388"/>
      <c r="L516" s="388"/>
      <c r="M516" s="388"/>
      <c r="N516" s="388"/>
      <c r="O516" s="388"/>
      <c r="P516" s="388"/>
      <c r="Q516" s="388"/>
      <c r="R516" s="388"/>
      <c r="S516" s="388"/>
      <c r="T516" s="388"/>
      <c r="U516" s="388"/>
      <c r="V516" s="388"/>
      <c r="W516" s="388"/>
      <c r="X516" s="388"/>
      <c r="Y516" s="388"/>
      <c r="Z516" s="388"/>
    </row>
    <row r="517" spans="1:26" ht="15.75" customHeight="1" x14ac:dyDescent="0.2">
      <c r="A517" s="388"/>
      <c r="B517" s="388"/>
      <c r="C517" s="388"/>
      <c r="D517" s="388"/>
      <c r="E517" s="388"/>
      <c r="F517" s="388"/>
      <c r="G517" s="404"/>
      <c r="H517" s="388"/>
      <c r="I517" s="388"/>
      <c r="J517" s="388"/>
      <c r="K517" s="388"/>
      <c r="L517" s="388"/>
      <c r="M517" s="388"/>
      <c r="N517" s="388"/>
      <c r="O517" s="388"/>
      <c r="P517" s="388"/>
      <c r="Q517" s="388"/>
      <c r="R517" s="388"/>
      <c r="S517" s="388"/>
      <c r="T517" s="388"/>
      <c r="U517" s="388"/>
      <c r="V517" s="388"/>
      <c r="W517" s="388"/>
      <c r="X517" s="388"/>
      <c r="Y517" s="388"/>
      <c r="Z517" s="388"/>
    </row>
    <row r="518" spans="1:26" ht="15.75" customHeight="1" x14ac:dyDescent="0.2">
      <c r="A518" s="388"/>
      <c r="B518" s="388"/>
      <c r="C518" s="388"/>
      <c r="D518" s="388"/>
      <c r="E518" s="388"/>
      <c r="F518" s="388"/>
      <c r="G518" s="404"/>
      <c r="H518" s="388"/>
      <c r="I518" s="388"/>
      <c r="J518" s="388"/>
      <c r="K518" s="388"/>
      <c r="L518" s="388"/>
      <c r="M518" s="388"/>
      <c r="N518" s="388"/>
      <c r="O518" s="388"/>
      <c r="P518" s="388"/>
      <c r="Q518" s="388"/>
      <c r="R518" s="388"/>
      <c r="S518" s="388"/>
      <c r="T518" s="388"/>
      <c r="U518" s="388"/>
      <c r="V518" s="388"/>
      <c r="W518" s="388"/>
      <c r="X518" s="388"/>
      <c r="Y518" s="388"/>
      <c r="Z518" s="388"/>
    </row>
    <row r="519" spans="1:26" ht="15.75" customHeight="1" x14ac:dyDescent="0.2">
      <c r="A519" s="388"/>
      <c r="B519" s="388"/>
      <c r="C519" s="388"/>
      <c r="D519" s="388"/>
      <c r="E519" s="388"/>
      <c r="F519" s="388"/>
      <c r="G519" s="404"/>
      <c r="H519" s="388"/>
      <c r="I519" s="388"/>
      <c r="J519" s="388"/>
      <c r="K519" s="388"/>
      <c r="L519" s="388"/>
      <c r="M519" s="388"/>
      <c r="N519" s="388"/>
      <c r="O519" s="388"/>
      <c r="P519" s="388"/>
      <c r="Q519" s="388"/>
      <c r="R519" s="388"/>
      <c r="S519" s="388"/>
      <c r="T519" s="388"/>
      <c r="U519" s="388"/>
      <c r="V519" s="388"/>
      <c r="W519" s="388"/>
      <c r="X519" s="388"/>
      <c r="Y519" s="388"/>
      <c r="Z519" s="388"/>
    </row>
    <row r="520" spans="1:26" ht="15.75" customHeight="1" x14ac:dyDescent="0.2">
      <c r="A520" s="388"/>
      <c r="B520" s="388"/>
      <c r="C520" s="388"/>
      <c r="D520" s="388"/>
      <c r="E520" s="388"/>
      <c r="F520" s="388"/>
      <c r="G520" s="404"/>
      <c r="H520" s="388"/>
      <c r="I520" s="388"/>
      <c r="J520" s="388"/>
      <c r="K520" s="388"/>
      <c r="L520" s="388"/>
      <c r="M520" s="388"/>
      <c r="N520" s="388"/>
      <c r="O520" s="388"/>
      <c r="P520" s="388"/>
      <c r="Q520" s="388"/>
      <c r="R520" s="388"/>
      <c r="S520" s="388"/>
      <c r="T520" s="388"/>
      <c r="U520" s="388"/>
      <c r="V520" s="388"/>
      <c r="W520" s="388"/>
      <c r="X520" s="388"/>
      <c r="Y520" s="388"/>
      <c r="Z520" s="388"/>
    </row>
    <row r="521" spans="1:26" ht="15.75" customHeight="1" x14ac:dyDescent="0.2">
      <c r="A521" s="388"/>
      <c r="B521" s="388"/>
      <c r="C521" s="388"/>
      <c r="D521" s="388"/>
      <c r="E521" s="388"/>
      <c r="F521" s="388"/>
      <c r="G521" s="404"/>
      <c r="H521" s="388"/>
      <c r="I521" s="388"/>
      <c r="J521" s="388"/>
      <c r="K521" s="388"/>
      <c r="L521" s="388"/>
      <c r="M521" s="388"/>
      <c r="N521" s="388"/>
      <c r="O521" s="388"/>
      <c r="P521" s="388"/>
      <c r="Q521" s="388"/>
      <c r="R521" s="388"/>
      <c r="S521" s="388"/>
      <c r="T521" s="388"/>
      <c r="U521" s="388"/>
      <c r="V521" s="388"/>
      <c r="W521" s="388"/>
      <c r="X521" s="388"/>
      <c r="Y521" s="388"/>
      <c r="Z521" s="388"/>
    </row>
    <row r="522" spans="1:26" ht="15.75" customHeight="1" x14ac:dyDescent="0.2">
      <c r="A522" s="388"/>
      <c r="B522" s="388"/>
      <c r="C522" s="388"/>
      <c r="D522" s="388"/>
      <c r="E522" s="388"/>
      <c r="F522" s="388"/>
      <c r="G522" s="404"/>
      <c r="H522" s="388"/>
      <c r="I522" s="388"/>
      <c r="J522" s="388"/>
      <c r="K522" s="388"/>
      <c r="L522" s="388"/>
      <c r="M522" s="388"/>
      <c r="N522" s="388"/>
      <c r="O522" s="388"/>
      <c r="P522" s="388"/>
      <c r="Q522" s="388"/>
      <c r="R522" s="388"/>
      <c r="S522" s="388"/>
      <c r="T522" s="388"/>
      <c r="U522" s="388"/>
      <c r="V522" s="388"/>
      <c r="W522" s="388"/>
      <c r="X522" s="388"/>
      <c r="Y522" s="388"/>
      <c r="Z522" s="388"/>
    </row>
    <row r="523" spans="1:26" ht="15.75" customHeight="1" x14ac:dyDescent="0.2">
      <c r="A523" s="388"/>
      <c r="B523" s="388"/>
      <c r="C523" s="388"/>
      <c r="D523" s="388"/>
      <c r="E523" s="388"/>
      <c r="F523" s="388"/>
      <c r="G523" s="404"/>
      <c r="H523" s="388"/>
      <c r="I523" s="388"/>
      <c r="J523" s="388"/>
      <c r="K523" s="388"/>
      <c r="L523" s="388"/>
      <c r="M523" s="388"/>
      <c r="N523" s="388"/>
      <c r="O523" s="388"/>
      <c r="P523" s="388"/>
      <c r="Q523" s="388"/>
      <c r="R523" s="388"/>
      <c r="S523" s="388"/>
      <c r="T523" s="388"/>
      <c r="U523" s="388"/>
      <c r="V523" s="388"/>
      <c r="W523" s="388"/>
      <c r="X523" s="388"/>
      <c r="Y523" s="388"/>
      <c r="Z523" s="388"/>
    </row>
    <row r="524" spans="1:26" ht="15.75" customHeight="1" x14ac:dyDescent="0.2">
      <c r="A524" s="388"/>
      <c r="B524" s="388"/>
      <c r="C524" s="388"/>
      <c r="D524" s="388"/>
      <c r="E524" s="388"/>
      <c r="F524" s="388"/>
      <c r="G524" s="404"/>
      <c r="H524" s="388"/>
      <c r="I524" s="388"/>
      <c r="J524" s="388"/>
      <c r="K524" s="388"/>
      <c r="L524" s="388"/>
      <c r="M524" s="388"/>
      <c r="N524" s="388"/>
      <c r="O524" s="388"/>
      <c r="P524" s="388"/>
      <c r="Q524" s="388"/>
      <c r="R524" s="388"/>
      <c r="S524" s="388"/>
      <c r="T524" s="388"/>
      <c r="U524" s="388"/>
      <c r="V524" s="388"/>
      <c r="W524" s="388"/>
      <c r="X524" s="388"/>
      <c r="Y524" s="388"/>
      <c r="Z524" s="388"/>
    </row>
    <row r="525" spans="1:26" ht="15.75" customHeight="1" x14ac:dyDescent="0.2">
      <c r="A525" s="388"/>
      <c r="B525" s="388"/>
      <c r="C525" s="388"/>
      <c r="D525" s="388"/>
      <c r="E525" s="388"/>
      <c r="F525" s="388"/>
      <c r="G525" s="404"/>
      <c r="H525" s="388"/>
      <c r="I525" s="388"/>
      <c r="J525" s="388"/>
      <c r="K525" s="388"/>
      <c r="L525" s="388"/>
      <c r="M525" s="388"/>
      <c r="N525" s="388"/>
      <c r="O525" s="388"/>
      <c r="P525" s="388"/>
      <c r="Q525" s="388"/>
      <c r="R525" s="388"/>
      <c r="S525" s="388"/>
      <c r="T525" s="388"/>
      <c r="U525" s="388"/>
      <c r="V525" s="388"/>
      <c r="W525" s="388"/>
      <c r="X525" s="388"/>
      <c r="Y525" s="388"/>
      <c r="Z525" s="388"/>
    </row>
    <row r="526" spans="1:26" ht="15.75" customHeight="1" x14ac:dyDescent="0.2">
      <c r="A526" s="388"/>
      <c r="B526" s="388"/>
      <c r="C526" s="388"/>
      <c r="D526" s="388"/>
      <c r="E526" s="388"/>
      <c r="F526" s="388"/>
      <c r="G526" s="404"/>
      <c r="H526" s="388"/>
      <c r="I526" s="388"/>
      <c r="J526" s="388"/>
      <c r="K526" s="388"/>
      <c r="L526" s="388"/>
      <c r="M526" s="388"/>
      <c r="N526" s="388"/>
      <c r="O526" s="388"/>
      <c r="P526" s="388"/>
      <c r="Q526" s="388"/>
      <c r="R526" s="388"/>
      <c r="S526" s="388"/>
      <c r="T526" s="388"/>
      <c r="U526" s="388"/>
      <c r="V526" s="388"/>
      <c r="W526" s="388"/>
      <c r="X526" s="388"/>
      <c r="Y526" s="388"/>
      <c r="Z526" s="388"/>
    </row>
    <row r="527" spans="1:26" ht="15.75" customHeight="1" x14ac:dyDescent="0.2">
      <c r="A527" s="388"/>
      <c r="B527" s="388"/>
      <c r="C527" s="388"/>
      <c r="D527" s="388"/>
      <c r="E527" s="388"/>
      <c r="F527" s="388"/>
      <c r="G527" s="404"/>
      <c r="H527" s="388"/>
      <c r="I527" s="388"/>
      <c r="J527" s="388"/>
      <c r="K527" s="388"/>
      <c r="L527" s="388"/>
      <c r="M527" s="388"/>
      <c r="N527" s="388"/>
      <c r="O527" s="388"/>
      <c r="P527" s="388"/>
      <c r="Q527" s="388"/>
      <c r="R527" s="388"/>
      <c r="S527" s="388"/>
      <c r="T527" s="388"/>
      <c r="U527" s="388"/>
      <c r="V527" s="388"/>
      <c r="W527" s="388"/>
      <c r="X527" s="388"/>
      <c r="Y527" s="388"/>
      <c r="Z527" s="388"/>
    </row>
    <row r="528" spans="1:26" ht="15.75" customHeight="1" x14ac:dyDescent="0.2">
      <c r="A528" s="388"/>
      <c r="B528" s="388"/>
      <c r="C528" s="388"/>
      <c r="D528" s="388"/>
      <c r="E528" s="388"/>
      <c r="F528" s="388"/>
      <c r="G528" s="404"/>
      <c r="H528" s="388"/>
      <c r="I528" s="388"/>
      <c r="J528" s="388"/>
      <c r="K528" s="388"/>
      <c r="L528" s="388"/>
      <c r="M528" s="388"/>
      <c r="N528" s="388"/>
      <c r="O528" s="388"/>
      <c r="P528" s="388"/>
      <c r="Q528" s="388"/>
      <c r="R528" s="388"/>
      <c r="S528" s="388"/>
      <c r="T528" s="388"/>
      <c r="U528" s="388"/>
      <c r="V528" s="388"/>
      <c r="W528" s="388"/>
      <c r="X528" s="388"/>
      <c r="Y528" s="388"/>
      <c r="Z528" s="388"/>
    </row>
    <row r="529" spans="1:26" ht="15.75" customHeight="1" x14ac:dyDescent="0.2">
      <c r="A529" s="388"/>
      <c r="B529" s="388"/>
      <c r="C529" s="388"/>
      <c r="D529" s="388"/>
      <c r="E529" s="388"/>
      <c r="F529" s="388"/>
      <c r="G529" s="404"/>
      <c r="H529" s="388"/>
      <c r="I529" s="388"/>
      <c r="J529" s="388"/>
      <c r="K529" s="388"/>
      <c r="L529" s="388"/>
      <c r="M529" s="388"/>
      <c r="N529" s="388"/>
      <c r="O529" s="388"/>
      <c r="P529" s="388"/>
      <c r="Q529" s="388"/>
      <c r="R529" s="388"/>
      <c r="S529" s="388"/>
      <c r="T529" s="388"/>
      <c r="U529" s="388"/>
      <c r="V529" s="388"/>
      <c r="W529" s="388"/>
      <c r="X529" s="388"/>
      <c r="Y529" s="388"/>
      <c r="Z529" s="388"/>
    </row>
    <row r="530" spans="1:26" ht="15.75" customHeight="1" x14ac:dyDescent="0.2">
      <c r="A530" s="388"/>
      <c r="B530" s="388"/>
      <c r="C530" s="388"/>
      <c r="D530" s="388"/>
      <c r="E530" s="388"/>
      <c r="F530" s="388"/>
      <c r="G530" s="404"/>
      <c r="H530" s="388"/>
      <c r="I530" s="388"/>
      <c r="J530" s="388"/>
      <c r="K530" s="388"/>
      <c r="L530" s="388"/>
      <c r="M530" s="388"/>
      <c r="N530" s="388"/>
      <c r="O530" s="388"/>
      <c r="P530" s="388"/>
      <c r="Q530" s="388"/>
      <c r="R530" s="388"/>
      <c r="S530" s="388"/>
      <c r="T530" s="388"/>
      <c r="U530" s="388"/>
      <c r="V530" s="388"/>
      <c r="W530" s="388"/>
      <c r="X530" s="388"/>
      <c r="Y530" s="388"/>
      <c r="Z530" s="388"/>
    </row>
    <row r="531" spans="1:26" ht="15.75" customHeight="1" x14ac:dyDescent="0.2">
      <c r="A531" s="388"/>
      <c r="B531" s="388"/>
      <c r="C531" s="388"/>
      <c r="D531" s="388"/>
      <c r="E531" s="388"/>
      <c r="F531" s="388"/>
      <c r="G531" s="404"/>
      <c r="H531" s="388"/>
      <c r="I531" s="388"/>
      <c r="J531" s="388"/>
      <c r="K531" s="388"/>
      <c r="L531" s="388"/>
      <c r="M531" s="388"/>
      <c r="N531" s="388"/>
      <c r="O531" s="388"/>
      <c r="P531" s="388"/>
      <c r="Q531" s="388"/>
      <c r="R531" s="388"/>
      <c r="S531" s="388"/>
      <c r="T531" s="388"/>
      <c r="U531" s="388"/>
      <c r="V531" s="388"/>
      <c r="W531" s="388"/>
      <c r="X531" s="388"/>
      <c r="Y531" s="388"/>
      <c r="Z531" s="388"/>
    </row>
    <row r="532" spans="1:26" ht="15.75" customHeight="1" x14ac:dyDescent="0.2">
      <c r="A532" s="388"/>
      <c r="B532" s="388"/>
      <c r="C532" s="388"/>
      <c r="D532" s="388"/>
      <c r="E532" s="388"/>
      <c r="F532" s="388"/>
      <c r="G532" s="404"/>
      <c r="H532" s="388"/>
      <c r="I532" s="388"/>
      <c r="J532" s="388"/>
      <c r="K532" s="388"/>
      <c r="L532" s="388"/>
      <c r="M532" s="388"/>
      <c r="N532" s="388"/>
      <c r="O532" s="388"/>
      <c r="P532" s="388"/>
      <c r="Q532" s="388"/>
      <c r="R532" s="388"/>
      <c r="S532" s="388"/>
      <c r="T532" s="388"/>
      <c r="U532" s="388"/>
      <c r="V532" s="388"/>
      <c r="W532" s="388"/>
      <c r="X532" s="388"/>
      <c r="Y532" s="388"/>
      <c r="Z532" s="388"/>
    </row>
    <row r="533" spans="1:26" ht="15.75" customHeight="1" x14ac:dyDescent="0.2">
      <c r="A533" s="388"/>
      <c r="B533" s="388"/>
      <c r="C533" s="388"/>
      <c r="D533" s="388"/>
      <c r="E533" s="388"/>
      <c r="F533" s="388"/>
      <c r="G533" s="404"/>
      <c r="H533" s="388"/>
      <c r="I533" s="388"/>
      <c r="J533" s="388"/>
      <c r="K533" s="388"/>
      <c r="L533" s="388"/>
      <c r="M533" s="388"/>
      <c r="N533" s="388"/>
      <c r="O533" s="388"/>
      <c r="P533" s="388"/>
      <c r="Q533" s="388"/>
      <c r="R533" s="388"/>
      <c r="S533" s="388"/>
      <c r="T533" s="388"/>
      <c r="U533" s="388"/>
      <c r="V533" s="388"/>
      <c r="W533" s="388"/>
      <c r="X533" s="388"/>
      <c r="Y533" s="388"/>
      <c r="Z533" s="388"/>
    </row>
    <row r="534" spans="1:26" ht="15.75" customHeight="1" x14ac:dyDescent="0.2">
      <c r="A534" s="388"/>
      <c r="B534" s="388"/>
      <c r="C534" s="388"/>
      <c r="D534" s="388"/>
      <c r="E534" s="388"/>
      <c r="F534" s="388"/>
      <c r="G534" s="404"/>
      <c r="H534" s="388"/>
      <c r="I534" s="388"/>
      <c r="J534" s="388"/>
      <c r="K534" s="388"/>
      <c r="L534" s="388"/>
      <c r="M534" s="388"/>
      <c r="N534" s="388"/>
      <c r="O534" s="388"/>
      <c r="P534" s="388"/>
      <c r="Q534" s="388"/>
      <c r="R534" s="388"/>
      <c r="S534" s="388"/>
      <c r="T534" s="388"/>
      <c r="U534" s="388"/>
      <c r="V534" s="388"/>
      <c r="W534" s="388"/>
      <c r="X534" s="388"/>
      <c r="Y534" s="388"/>
      <c r="Z534" s="388"/>
    </row>
    <row r="535" spans="1:26" ht="15.75" customHeight="1" x14ac:dyDescent="0.2">
      <c r="A535" s="388"/>
      <c r="B535" s="388"/>
      <c r="C535" s="388"/>
      <c r="D535" s="388"/>
      <c r="E535" s="388"/>
      <c r="F535" s="388"/>
      <c r="G535" s="404"/>
      <c r="H535" s="388"/>
      <c r="I535" s="388"/>
      <c r="J535" s="388"/>
      <c r="K535" s="388"/>
      <c r="L535" s="388"/>
      <c r="M535" s="388"/>
      <c r="N535" s="388"/>
      <c r="O535" s="388"/>
      <c r="P535" s="388"/>
      <c r="Q535" s="388"/>
      <c r="R535" s="388"/>
      <c r="S535" s="388"/>
      <c r="T535" s="388"/>
      <c r="U535" s="388"/>
      <c r="V535" s="388"/>
      <c r="W535" s="388"/>
      <c r="X535" s="388"/>
      <c r="Y535" s="388"/>
      <c r="Z535" s="388"/>
    </row>
    <row r="536" spans="1:26" ht="15.75" customHeight="1" x14ac:dyDescent="0.2">
      <c r="A536" s="388"/>
      <c r="B536" s="388"/>
      <c r="C536" s="388"/>
      <c r="D536" s="388"/>
      <c r="E536" s="388"/>
      <c r="F536" s="388"/>
      <c r="G536" s="404"/>
      <c r="H536" s="388"/>
      <c r="I536" s="388"/>
      <c r="J536" s="388"/>
      <c r="K536" s="388"/>
      <c r="L536" s="388"/>
      <c r="M536" s="388"/>
      <c r="N536" s="388"/>
      <c r="O536" s="388"/>
      <c r="P536" s="388"/>
      <c r="Q536" s="388"/>
      <c r="R536" s="388"/>
      <c r="S536" s="388"/>
      <c r="T536" s="388"/>
      <c r="U536" s="388"/>
      <c r="V536" s="388"/>
      <c r="W536" s="388"/>
      <c r="X536" s="388"/>
      <c r="Y536" s="388"/>
      <c r="Z536" s="388"/>
    </row>
    <row r="537" spans="1:26" ht="15.75" customHeight="1" x14ac:dyDescent="0.2">
      <c r="A537" s="388"/>
      <c r="B537" s="388"/>
      <c r="C537" s="388"/>
      <c r="D537" s="388"/>
      <c r="E537" s="388"/>
      <c r="F537" s="388"/>
      <c r="G537" s="404"/>
      <c r="H537" s="388"/>
      <c r="I537" s="388"/>
      <c r="J537" s="388"/>
      <c r="K537" s="388"/>
      <c r="L537" s="388"/>
      <c r="M537" s="388"/>
      <c r="N537" s="388"/>
      <c r="O537" s="388"/>
      <c r="P537" s="388"/>
      <c r="Q537" s="388"/>
      <c r="R537" s="388"/>
      <c r="S537" s="388"/>
      <c r="T537" s="388"/>
      <c r="U537" s="388"/>
      <c r="V537" s="388"/>
      <c r="W537" s="388"/>
      <c r="X537" s="388"/>
      <c r="Y537" s="388"/>
      <c r="Z537" s="388"/>
    </row>
    <row r="538" spans="1:26" ht="15.75" customHeight="1" x14ac:dyDescent="0.2">
      <c r="A538" s="388"/>
      <c r="B538" s="388"/>
      <c r="C538" s="388"/>
      <c r="D538" s="388"/>
      <c r="E538" s="388"/>
      <c r="F538" s="388"/>
      <c r="G538" s="404"/>
      <c r="H538" s="388"/>
      <c r="I538" s="388"/>
      <c r="J538" s="388"/>
      <c r="K538" s="388"/>
      <c r="L538" s="388"/>
      <c r="M538" s="388"/>
      <c r="N538" s="388"/>
      <c r="O538" s="388"/>
      <c r="P538" s="388"/>
      <c r="Q538" s="388"/>
      <c r="R538" s="388"/>
      <c r="S538" s="388"/>
      <c r="T538" s="388"/>
      <c r="U538" s="388"/>
      <c r="V538" s="388"/>
      <c r="W538" s="388"/>
      <c r="X538" s="388"/>
      <c r="Y538" s="388"/>
      <c r="Z538" s="388"/>
    </row>
    <row r="539" spans="1:26" ht="15.75" customHeight="1" x14ac:dyDescent="0.2">
      <c r="A539" s="388"/>
      <c r="B539" s="388"/>
      <c r="C539" s="388"/>
      <c r="D539" s="388"/>
      <c r="E539" s="388"/>
      <c r="F539" s="388"/>
      <c r="G539" s="404"/>
      <c r="H539" s="388"/>
      <c r="I539" s="388"/>
      <c r="J539" s="388"/>
      <c r="K539" s="388"/>
      <c r="L539" s="388"/>
      <c r="M539" s="388"/>
      <c r="N539" s="388"/>
      <c r="O539" s="388"/>
      <c r="P539" s="388"/>
      <c r="Q539" s="388"/>
      <c r="R539" s="388"/>
      <c r="S539" s="388"/>
      <c r="T539" s="388"/>
      <c r="U539" s="388"/>
      <c r="V539" s="388"/>
      <c r="W539" s="388"/>
      <c r="X539" s="388"/>
      <c r="Y539" s="388"/>
      <c r="Z539" s="388"/>
    </row>
    <row r="540" spans="1:26" ht="15.75" customHeight="1" x14ac:dyDescent="0.2">
      <c r="A540" s="388"/>
      <c r="B540" s="388"/>
      <c r="C540" s="388"/>
      <c r="D540" s="388"/>
      <c r="E540" s="388"/>
      <c r="F540" s="388"/>
      <c r="G540" s="404"/>
      <c r="H540" s="388"/>
      <c r="I540" s="388"/>
      <c r="J540" s="388"/>
      <c r="K540" s="388"/>
      <c r="L540" s="388"/>
      <c r="M540" s="388"/>
      <c r="N540" s="388"/>
      <c r="O540" s="388"/>
      <c r="P540" s="388"/>
      <c r="Q540" s="388"/>
      <c r="R540" s="388"/>
      <c r="S540" s="388"/>
      <c r="T540" s="388"/>
      <c r="U540" s="388"/>
      <c r="V540" s="388"/>
      <c r="W540" s="388"/>
      <c r="X540" s="388"/>
      <c r="Y540" s="388"/>
      <c r="Z540" s="388"/>
    </row>
    <row r="541" spans="1:26" ht="15.75" customHeight="1" x14ac:dyDescent="0.2">
      <c r="A541" s="388"/>
      <c r="B541" s="388"/>
      <c r="C541" s="388"/>
      <c r="D541" s="388"/>
      <c r="E541" s="388"/>
      <c r="F541" s="388"/>
      <c r="G541" s="404"/>
      <c r="H541" s="388"/>
      <c r="I541" s="388"/>
      <c r="J541" s="388"/>
      <c r="K541" s="388"/>
      <c r="L541" s="388"/>
      <c r="M541" s="388"/>
      <c r="N541" s="388"/>
      <c r="O541" s="388"/>
      <c r="P541" s="388"/>
      <c r="Q541" s="388"/>
      <c r="R541" s="388"/>
      <c r="S541" s="388"/>
      <c r="T541" s="388"/>
      <c r="U541" s="388"/>
      <c r="V541" s="388"/>
      <c r="W541" s="388"/>
      <c r="X541" s="388"/>
      <c r="Y541" s="388"/>
      <c r="Z541" s="388"/>
    </row>
    <row r="542" spans="1:26" ht="15.75" customHeight="1" x14ac:dyDescent="0.2">
      <c r="A542" s="388"/>
      <c r="B542" s="388"/>
      <c r="C542" s="388"/>
      <c r="D542" s="388"/>
      <c r="E542" s="388"/>
      <c r="F542" s="388"/>
      <c r="G542" s="404"/>
      <c r="H542" s="388"/>
      <c r="I542" s="388"/>
      <c r="J542" s="388"/>
      <c r="K542" s="388"/>
      <c r="L542" s="388"/>
      <c r="M542" s="388"/>
      <c r="N542" s="388"/>
      <c r="O542" s="388"/>
      <c r="P542" s="388"/>
      <c r="Q542" s="388"/>
      <c r="R542" s="388"/>
      <c r="S542" s="388"/>
      <c r="T542" s="388"/>
      <c r="U542" s="388"/>
      <c r="V542" s="388"/>
      <c r="W542" s="388"/>
      <c r="X542" s="388"/>
      <c r="Y542" s="388"/>
      <c r="Z542" s="388"/>
    </row>
    <row r="543" spans="1:26" ht="15.75" customHeight="1" x14ac:dyDescent="0.2">
      <c r="A543" s="388"/>
      <c r="B543" s="388"/>
      <c r="C543" s="388"/>
      <c r="D543" s="388"/>
      <c r="E543" s="388"/>
      <c r="F543" s="388"/>
      <c r="G543" s="404"/>
      <c r="H543" s="388"/>
      <c r="I543" s="388"/>
      <c r="J543" s="388"/>
      <c r="K543" s="388"/>
      <c r="L543" s="388"/>
      <c r="M543" s="388"/>
      <c r="N543" s="388"/>
      <c r="O543" s="388"/>
      <c r="P543" s="388"/>
      <c r="Q543" s="388"/>
      <c r="R543" s="388"/>
      <c r="S543" s="388"/>
      <c r="T543" s="388"/>
      <c r="U543" s="388"/>
      <c r="V543" s="388"/>
      <c r="W543" s="388"/>
      <c r="X543" s="388"/>
      <c r="Y543" s="388"/>
      <c r="Z543" s="388"/>
    </row>
    <row r="544" spans="1:26" ht="15.75" customHeight="1" x14ac:dyDescent="0.2">
      <c r="A544" s="388"/>
      <c r="B544" s="388"/>
      <c r="C544" s="388"/>
      <c r="D544" s="388"/>
      <c r="E544" s="388"/>
      <c r="F544" s="388"/>
      <c r="G544" s="404"/>
      <c r="H544" s="388"/>
      <c r="I544" s="388"/>
      <c r="J544" s="388"/>
      <c r="K544" s="388"/>
      <c r="L544" s="388"/>
      <c r="M544" s="388"/>
      <c r="N544" s="388"/>
      <c r="O544" s="388"/>
      <c r="P544" s="388"/>
      <c r="Q544" s="388"/>
      <c r="R544" s="388"/>
      <c r="S544" s="388"/>
      <c r="T544" s="388"/>
      <c r="U544" s="388"/>
      <c r="V544" s="388"/>
      <c r="W544" s="388"/>
      <c r="X544" s="388"/>
      <c r="Y544" s="388"/>
      <c r="Z544" s="388"/>
    </row>
    <row r="545" spans="1:26" ht="15.75" customHeight="1" x14ac:dyDescent="0.2">
      <c r="A545" s="388"/>
      <c r="B545" s="388"/>
      <c r="C545" s="388"/>
      <c r="D545" s="388"/>
      <c r="E545" s="388"/>
      <c r="F545" s="388"/>
      <c r="G545" s="404"/>
      <c r="H545" s="388"/>
      <c r="I545" s="388"/>
      <c r="J545" s="388"/>
      <c r="K545" s="388"/>
      <c r="L545" s="388"/>
      <c r="M545" s="388"/>
      <c r="N545" s="388"/>
      <c r="O545" s="388"/>
      <c r="P545" s="388"/>
      <c r="Q545" s="388"/>
      <c r="R545" s="388"/>
      <c r="S545" s="388"/>
      <c r="T545" s="388"/>
      <c r="U545" s="388"/>
      <c r="V545" s="388"/>
      <c r="W545" s="388"/>
      <c r="X545" s="388"/>
      <c r="Y545" s="388"/>
      <c r="Z545" s="388"/>
    </row>
    <row r="546" spans="1:26" ht="15.75" customHeight="1" x14ac:dyDescent="0.2">
      <c r="A546" s="388"/>
      <c r="B546" s="388"/>
      <c r="C546" s="388"/>
      <c r="D546" s="388"/>
      <c r="E546" s="388"/>
      <c r="F546" s="388"/>
      <c r="G546" s="404"/>
      <c r="H546" s="388"/>
      <c r="I546" s="388"/>
      <c r="J546" s="388"/>
      <c r="K546" s="388"/>
      <c r="L546" s="388"/>
      <c r="M546" s="388"/>
      <c r="N546" s="388"/>
      <c r="O546" s="388"/>
      <c r="P546" s="388"/>
      <c r="Q546" s="388"/>
      <c r="R546" s="388"/>
      <c r="S546" s="388"/>
      <c r="T546" s="388"/>
      <c r="U546" s="388"/>
      <c r="V546" s="388"/>
      <c r="W546" s="388"/>
      <c r="X546" s="388"/>
      <c r="Y546" s="388"/>
      <c r="Z546" s="388"/>
    </row>
    <row r="547" spans="1:26" ht="15.75" customHeight="1" x14ac:dyDescent="0.2">
      <c r="A547" s="388"/>
      <c r="B547" s="388"/>
      <c r="C547" s="388"/>
      <c r="D547" s="388"/>
      <c r="E547" s="388"/>
      <c r="F547" s="388"/>
      <c r="G547" s="404"/>
      <c r="H547" s="388"/>
      <c r="I547" s="388"/>
      <c r="J547" s="388"/>
      <c r="K547" s="388"/>
      <c r="L547" s="388"/>
      <c r="M547" s="388"/>
      <c r="N547" s="388"/>
      <c r="O547" s="388"/>
      <c r="P547" s="388"/>
      <c r="Q547" s="388"/>
      <c r="R547" s="388"/>
      <c r="S547" s="388"/>
      <c r="T547" s="388"/>
      <c r="U547" s="388"/>
      <c r="V547" s="388"/>
      <c r="W547" s="388"/>
      <c r="X547" s="388"/>
      <c r="Y547" s="388"/>
      <c r="Z547" s="388"/>
    </row>
    <row r="548" spans="1:26" ht="15.75" customHeight="1" x14ac:dyDescent="0.2">
      <c r="A548" s="388"/>
      <c r="B548" s="388"/>
      <c r="C548" s="388"/>
      <c r="D548" s="388"/>
      <c r="E548" s="388"/>
      <c r="F548" s="388"/>
      <c r="G548" s="404"/>
      <c r="H548" s="388"/>
      <c r="I548" s="388"/>
      <c r="J548" s="388"/>
      <c r="K548" s="388"/>
      <c r="L548" s="388"/>
      <c r="M548" s="388"/>
      <c r="N548" s="388"/>
      <c r="O548" s="388"/>
      <c r="P548" s="388"/>
      <c r="Q548" s="388"/>
      <c r="R548" s="388"/>
      <c r="S548" s="388"/>
      <c r="T548" s="388"/>
      <c r="U548" s="388"/>
      <c r="V548" s="388"/>
      <c r="W548" s="388"/>
      <c r="X548" s="388"/>
      <c r="Y548" s="388"/>
      <c r="Z548" s="388"/>
    </row>
    <row r="549" spans="1:26" ht="15.75" customHeight="1" x14ac:dyDescent="0.2">
      <c r="A549" s="388"/>
      <c r="B549" s="388"/>
      <c r="C549" s="388"/>
      <c r="D549" s="388"/>
      <c r="E549" s="388"/>
      <c r="F549" s="388"/>
      <c r="G549" s="404"/>
      <c r="H549" s="388"/>
      <c r="I549" s="388"/>
      <c r="J549" s="388"/>
      <c r="K549" s="388"/>
      <c r="L549" s="388"/>
      <c r="M549" s="388"/>
      <c r="N549" s="388"/>
      <c r="O549" s="388"/>
      <c r="P549" s="388"/>
      <c r="Q549" s="388"/>
      <c r="R549" s="388"/>
      <c r="S549" s="388"/>
      <c r="T549" s="388"/>
      <c r="U549" s="388"/>
      <c r="V549" s="388"/>
      <c r="W549" s="388"/>
      <c r="X549" s="388"/>
      <c r="Y549" s="388"/>
      <c r="Z549" s="388"/>
    </row>
    <row r="550" spans="1:26" ht="15.75" customHeight="1" x14ac:dyDescent="0.2">
      <c r="A550" s="388"/>
      <c r="B550" s="388"/>
      <c r="C550" s="388"/>
      <c r="D550" s="388"/>
      <c r="E550" s="388"/>
      <c r="F550" s="388"/>
      <c r="G550" s="404"/>
      <c r="H550" s="388"/>
      <c r="I550" s="388"/>
      <c r="J550" s="388"/>
      <c r="K550" s="388"/>
      <c r="L550" s="388"/>
      <c r="M550" s="388"/>
      <c r="N550" s="388"/>
      <c r="O550" s="388"/>
      <c r="P550" s="388"/>
      <c r="Q550" s="388"/>
      <c r="R550" s="388"/>
      <c r="S550" s="388"/>
      <c r="T550" s="388"/>
      <c r="U550" s="388"/>
      <c r="V550" s="388"/>
      <c r="W550" s="388"/>
      <c r="X550" s="388"/>
      <c r="Y550" s="388"/>
      <c r="Z550" s="388"/>
    </row>
    <row r="551" spans="1:26" ht="15.75" customHeight="1" x14ac:dyDescent="0.2">
      <c r="A551" s="388"/>
      <c r="B551" s="388"/>
      <c r="C551" s="388"/>
      <c r="D551" s="388"/>
      <c r="E551" s="388"/>
      <c r="F551" s="388"/>
      <c r="G551" s="404"/>
      <c r="H551" s="388"/>
      <c r="I551" s="388"/>
      <c r="J551" s="388"/>
      <c r="K551" s="388"/>
      <c r="L551" s="388"/>
      <c r="M551" s="388"/>
      <c r="N551" s="388"/>
      <c r="O551" s="388"/>
      <c r="P551" s="388"/>
      <c r="Q551" s="388"/>
      <c r="R551" s="388"/>
      <c r="S551" s="388"/>
      <c r="T551" s="388"/>
      <c r="U551" s="388"/>
      <c r="V551" s="388"/>
      <c r="W551" s="388"/>
      <c r="X551" s="388"/>
      <c r="Y551" s="388"/>
      <c r="Z551" s="388"/>
    </row>
    <row r="552" spans="1:26" ht="15.75" customHeight="1" x14ac:dyDescent="0.2">
      <c r="A552" s="388"/>
      <c r="B552" s="388"/>
      <c r="C552" s="388"/>
      <c r="D552" s="388"/>
      <c r="E552" s="388"/>
      <c r="F552" s="388"/>
      <c r="G552" s="404"/>
      <c r="H552" s="388"/>
      <c r="I552" s="388"/>
      <c r="J552" s="388"/>
      <c r="K552" s="388"/>
      <c r="L552" s="388"/>
      <c r="M552" s="388"/>
      <c r="N552" s="388"/>
      <c r="O552" s="388"/>
      <c r="P552" s="388"/>
      <c r="Q552" s="388"/>
      <c r="R552" s="388"/>
      <c r="S552" s="388"/>
      <c r="T552" s="388"/>
      <c r="U552" s="388"/>
      <c r="V552" s="388"/>
      <c r="W552" s="388"/>
      <c r="X552" s="388"/>
      <c r="Y552" s="388"/>
      <c r="Z552" s="388"/>
    </row>
    <row r="553" spans="1:26" ht="15.75" customHeight="1" x14ac:dyDescent="0.2">
      <c r="A553" s="388"/>
      <c r="B553" s="388"/>
      <c r="C553" s="388"/>
      <c r="D553" s="388"/>
      <c r="E553" s="388"/>
      <c r="F553" s="388"/>
      <c r="G553" s="404"/>
      <c r="H553" s="388"/>
      <c r="I553" s="388"/>
      <c r="J553" s="388"/>
      <c r="K553" s="388"/>
      <c r="L553" s="388"/>
      <c r="M553" s="388"/>
      <c r="N553" s="388"/>
      <c r="O553" s="388"/>
      <c r="P553" s="388"/>
      <c r="Q553" s="388"/>
      <c r="R553" s="388"/>
      <c r="S553" s="388"/>
      <c r="T553" s="388"/>
      <c r="U553" s="388"/>
      <c r="V553" s="388"/>
      <c r="W553" s="388"/>
      <c r="X553" s="388"/>
      <c r="Y553" s="388"/>
      <c r="Z553" s="388"/>
    </row>
    <row r="554" spans="1:26" ht="15.75" customHeight="1" x14ac:dyDescent="0.2">
      <c r="A554" s="388"/>
      <c r="B554" s="388"/>
      <c r="C554" s="388"/>
      <c r="D554" s="388"/>
      <c r="E554" s="388"/>
      <c r="F554" s="388"/>
      <c r="G554" s="404"/>
      <c r="H554" s="388"/>
      <c r="I554" s="388"/>
      <c r="J554" s="388"/>
      <c r="K554" s="388"/>
      <c r="L554" s="388"/>
      <c r="M554" s="388"/>
      <c r="N554" s="388"/>
      <c r="O554" s="388"/>
      <c r="P554" s="388"/>
      <c r="Q554" s="388"/>
      <c r="R554" s="388"/>
      <c r="S554" s="388"/>
      <c r="T554" s="388"/>
      <c r="U554" s="388"/>
      <c r="V554" s="388"/>
      <c r="W554" s="388"/>
      <c r="X554" s="388"/>
      <c r="Y554" s="388"/>
      <c r="Z554" s="388"/>
    </row>
    <row r="555" spans="1:26" ht="15.75" customHeight="1" x14ac:dyDescent="0.2">
      <c r="A555" s="388"/>
      <c r="B555" s="388"/>
      <c r="C555" s="388"/>
      <c r="D555" s="388"/>
      <c r="E555" s="388"/>
      <c r="F555" s="388"/>
      <c r="G555" s="404"/>
      <c r="H555" s="388"/>
      <c r="I555" s="388"/>
      <c r="J555" s="388"/>
      <c r="K555" s="388"/>
      <c r="L555" s="388"/>
      <c r="M555" s="388"/>
      <c r="N555" s="388"/>
      <c r="O555" s="388"/>
      <c r="P555" s="388"/>
      <c r="Q555" s="388"/>
      <c r="R555" s="388"/>
      <c r="S555" s="388"/>
      <c r="T555" s="388"/>
      <c r="U555" s="388"/>
      <c r="V555" s="388"/>
      <c r="W555" s="388"/>
      <c r="X555" s="388"/>
      <c r="Y555" s="388"/>
      <c r="Z555" s="388"/>
    </row>
    <row r="556" spans="1:26" ht="15.75" customHeight="1" x14ac:dyDescent="0.2">
      <c r="A556" s="388"/>
      <c r="B556" s="388"/>
      <c r="C556" s="388"/>
      <c r="D556" s="388"/>
      <c r="E556" s="388"/>
      <c r="F556" s="388"/>
      <c r="G556" s="404"/>
      <c r="H556" s="388"/>
      <c r="I556" s="388"/>
      <c r="J556" s="388"/>
      <c r="K556" s="388"/>
      <c r="L556" s="388"/>
      <c r="M556" s="388"/>
      <c r="N556" s="388"/>
      <c r="O556" s="388"/>
      <c r="P556" s="388"/>
      <c r="Q556" s="388"/>
      <c r="R556" s="388"/>
      <c r="S556" s="388"/>
      <c r="T556" s="388"/>
      <c r="U556" s="388"/>
      <c r="V556" s="388"/>
      <c r="W556" s="388"/>
      <c r="X556" s="388"/>
      <c r="Y556" s="388"/>
      <c r="Z556" s="388"/>
    </row>
    <row r="557" spans="1:26" ht="15.75" customHeight="1" x14ac:dyDescent="0.2">
      <c r="A557" s="388"/>
      <c r="B557" s="388"/>
      <c r="C557" s="388"/>
      <c r="D557" s="388"/>
      <c r="E557" s="388"/>
      <c r="F557" s="388"/>
      <c r="G557" s="404"/>
      <c r="H557" s="388"/>
      <c r="I557" s="388"/>
      <c r="J557" s="388"/>
      <c r="K557" s="388"/>
      <c r="L557" s="388"/>
      <c r="M557" s="388"/>
      <c r="N557" s="388"/>
      <c r="O557" s="388"/>
      <c r="P557" s="388"/>
      <c r="Q557" s="388"/>
      <c r="R557" s="388"/>
      <c r="S557" s="388"/>
      <c r="T557" s="388"/>
      <c r="U557" s="388"/>
      <c r="V557" s="388"/>
      <c r="W557" s="388"/>
      <c r="X557" s="388"/>
      <c r="Y557" s="388"/>
      <c r="Z557" s="388"/>
    </row>
    <row r="558" spans="1:26" ht="15.75" customHeight="1" x14ac:dyDescent="0.2">
      <c r="A558" s="388"/>
      <c r="B558" s="388"/>
      <c r="C558" s="388"/>
      <c r="D558" s="388"/>
      <c r="E558" s="388"/>
      <c r="F558" s="388"/>
      <c r="G558" s="404"/>
      <c r="H558" s="388"/>
      <c r="I558" s="388"/>
      <c r="J558" s="388"/>
      <c r="K558" s="388"/>
      <c r="L558" s="388"/>
      <c r="M558" s="388"/>
      <c r="N558" s="388"/>
      <c r="O558" s="388"/>
      <c r="P558" s="388"/>
      <c r="Q558" s="388"/>
      <c r="R558" s="388"/>
      <c r="S558" s="388"/>
      <c r="T558" s="388"/>
      <c r="U558" s="388"/>
      <c r="V558" s="388"/>
      <c r="W558" s="388"/>
      <c r="X558" s="388"/>
      <c r="Y558" s="388"/>
      <c r="Z558" s="388"/>
    </row>
    <row r="559" spans="1:26" ht="15.75" customHeight="1" x14ac:dyDescent="0.2">
      <c r="A559" s="388"/>
      <c r="B559" s="388"/>
      <c r="C559" s="388"/>
      <c r="D559" s="388"/>
      <c r="E559" s="388"/>
      <c r="F559" s="388"/>
      <c r="G559" s="404"/>
      <c r="H559" s="388"/>
      <c r="I559" s="388"/>
      <c r="J559" s="388"/>
      <c r="K559" s="388"/>
      <c r="L559" s="388"/>
      <c r="M559" s="388"/>
      <c r="N559" s="388"/>
      <c r="O559" s="388"/>
      <c r="P559" s="388"/>
      <c r="Q559" s="388"/>
      <c r="R559" s="388"/>
      <c r="S559" s="388"/>
      <c r="T559" s="388"/>
      <c r="U559" s="388"/>
      <c r="V559" s="388"/>
      <c r="W559" s="388"/>
      <c r="X559" s="388"/>
      <c r="Y559" s="388"/>
      <c r="Z559" s="388"/>
    </row>
    <row r="560" spans="1:26" ht="15.75" customHeight="1" x14ac:dyDescent="0.2">
      <c r="A560" s="388"/>
      <c r="B560" s="388"/>
      <c r="C560" s="388"/>
      <c r="D560" s="388"/>
      <c r="E560" s="388"/>
      <c r="F560" s="388"/>
      <c r="G560" s="404"/>
      <c r="H560" s="388"/>
      <c r="I560" s="388"/>
      <c r="J560" s="388"/>
      <c r="K560" s="388"/>
      <c r="L560" s="388"/>
      <c r="M560" s="388"/>
      <c r="N560" s="388"/>
      <c r="O560" s="388"/>
      <c r="P560" s="388"/>
      <c r="Q560" s="388"/>
      <c r="R560" s="388"/>
      <c r="S560" s="388"/>
      <c r="T560" s="388"/>
      <c r="U560" s="388"/>
      <c r="V560" s="388"/>
      <c r="W560" s="388"/>
      <c r="X560" s="388"/>
      <c r="Y560" s="388"/>
      <c r="Z560" s="388"/>
    </row>
    <row r="561" spans="1:26" ht="15.75" customHeight="1" x14ac:dyDescent="0.2">
      <c r="A561" s="388"/>
      <c r="B561" s="388"/>
      <c r="C561" s="388"/>
      <c r="D561" s="388"/>
      <c r="E561" s="388"/>
      <c r="F561" s="388"/>
      <c r="G561" s="404"/>
      <c r="H561" s="388"/>
      <c r="I561" s="388"/>
      <c r="J561" s="388"/>
      <c r="K561" s="388"/>
      <c r="L561" s="388"/>
      <c r="M561" s="388"/>
      <c r="N561" s="388"/>
      <c r="O561" s="388"/>
      <c r="P561" s="388"/>
      <c r="Q561" s="388"/>
      <c r="R561" s="388"/>
      <c r="S561" s="388"/>
      <c r="T561" s="388"/>
      <c r="U561" s="388"/>
      <c r="V561" s="388"/>
      <c r="W561" s="388"/>
      <c r="X561" s="388"/>
      <c r="Y561" s="388"/>
      <c r="Z561" s="388"/>
    </row>
    <row r="562" spans="1:26" ht="15.75" customHeight="1" x14ac:dyDescent="0.2">
      <c r="A562" s="388"/>
      <c r="B562" s="388"/>
      <c r="C562" s="388"/>
      <c r="D562" s="388"/>
      <c r="E562" s="388"/>
      <c r="F562" s="388"/>
      <c r="G562" s="404"/>
      <c r="H562" s="388"/>
      <c r="I562" s="388"/>
      <c r="J562" s="388"/>
      <c r="K562" s="388"/>
      <c r="L562" s="388"/>
      <c r="M562" s="388"/>
      <c r="N562" s="388"/>
      <c r="O562" s="388"/>
      <c r="P562" s="388"/>
      <c r="Q562" s="388"/>
      <c r="R562" s="388"/>
      <c r="S562" s="388"/>
      <c r="T562" s="388"/>
      <c r="U562" s="388"/>
      <c r="V562" s="388"/>
      <c r="W562" s="388"/>
      <c r="X562" s="388"/>
      <c r="Y562" s="388"/>
      <c r="Z562" s="388"/>
    </row>
    <row r="563" spans="1:26" ht="15.75" customHeight="1" x14ac:dyDescent="0.2">
      <c r="A563" s="388"/>
      <c r="B563" s="388"/>
      <c r="C563" s="388"/>
      <c r="D563" s="388"/>
      <c r="E563" s="388"/>
      <c r="F563" s="388"/>
      <c r="G563" s="404"/>
      <c r="H563" s="388"/>
      <c r="I563" s="388"/>
      <c r="J563" s="388"/>
      <c r="K563" s="388"/>
      <c r="L563" s="388"/>
      <c r="M563" s="388"/>
      <c r="N563" s="388"/>
      <c r="O563" s="388"/>
      <c r="P563" s="388"/>
      <c r="Q563" s="388"/>
      <c r="R563" s="388"/>
      <c r="S563" s="388"/>
      <c r="T563" s="388"/>
      <c r="U563" s="388"/>
      <c r="V563" s="388"/>
      <c r="W563" s="388"/>
      <c r="X563" s="388"/>
      <c r="Y563" s="388"/>
      <c r="Z563" s="388"/>
    </row>
    <row r="564" spans="1:26" ht="15.75" customHeight="1" x14ac:dyDescent="0.2">
      <c r="A564" s="388"/>
      <c r="B564" s="388"/>
      <c r="C564" s="388"/>
      <c r="D564" s="388"/>
      <c r="E564" s="388"/>
      <c r="F564" s="388"/>
      <c r="G564" s="404"/>
      <c r="H564" s="388"/>
      <c r="I564" s="388"/>
      <c r="J564" s="388"/>
      <c r="K564" s="388"/>
      <c r="L564" s="388"/>
      <c r="M564" s="388"/>
      <c r="N564" s="388"/>
      <c r="O564" s="388"/>
      <c r="P564" s="388"/>
      <c r="Q564" s="388"/>
      <c r="R564" s="388"/>
      <c r="S564" s="388"/>
      <c r="T564" s="388"/>
      <c r="U564" s="388"/>
      <c r="V564" s="388"/>
      <c r="W564" s="388"/>
      <c r="X564" s="388"/>
      <c r="Y564" s="388"/>
      <c r="Z564" s="388"/>
    </row>
    <row r="565" spans="1:26" ht="15.75" customHeight="1" x14ac:dyDescent="0.2">
      <c r="A565" s="388"/>
      <c r="B565" s="388"/>
      <c r="C565" s="388"/>
      <c r="D565" s="388"/>
      <c r="E565" s="388"/>
      <c r="F565" s="388"/>
      <c r="G565" s="404"/>
      <c r="H565" s="388"/>
      <c r="I565" s="388"/>
      <c r="J565" s="388"/>
      <c r="K565" s="388"/>
      <c r="L565" s="388"/>
      <c r="M565" s="388"/>
      <c r="N565" s="388"/>
      <c r="O565" s="388"/>
      <c r="P565" s="388"/>
      <c r="Q565" s="388"/>
      <c r="R565" s="388"/>
      <c r="S565" s="388"/>
      <c r="T565" s="388"/>
      <c r="U565" s="388"/>
      <c r="V565" s="388"/>
      <c r="W565" s="388"/>
      <c r="X565" s="388"/>
      <c r="Y565" s="388"/>
      <c r="Z565" s="388"/>
    </row>
    <row r="566" spans="1:26" ht="15.75" customHeight="1" x14ac:dyDescent="0.2">
      <c r="A566" s="388"/>
      <c r="B566" s="388"/>
      <c r="C566" s="388"/>
      <c r="D566" s="388"/>
      <c r="E566" s="388"/>
      <c r="F566" s="388"/>
      <c r="G566" s="404"/>
      <c r="H566" s="388"/>
      <c r="I566" s="388"/>
      <c r="J566" s="388"/>
      <c r="K566" s="388"/>
      <c r="L566" s="388"/>
      <c r="M566" s="388"/>
      <c r="N566" s="388"/>
      <c r="O566" s="388"/>
      <c r="P566" s="388"/>
      <c r="Q566" s="388"/>
      <c r="R566" s="388"/>
      <c r="S566" s="388"/>
      <c r="T566" s="388"/>
      <c r="U566" s="388"/>
      <c r="V566" s="388"/>
      <c r="W566" s="388"/>
      <c r="X566" s="388"/>
      <c r="Y566" s="388"/>
      <c r="Z566" s="388"/>
    </row>
    <row r="567" spans="1:26" ht="15.75" customHeight="1" x14ac:dyDescent="0.2">
      <c r="A567" s="388"/>
      <c r="B567" s="388"/>
      <c r="C567" s="388"/>
      <c r="D567" s="388"/>
      <c r="E567" s="388"/>
      <c r="F567" s="388"/>
      <c r="G567" s="404"/>
      <c r="H567" s="388"/>
      <c r="I567" s="388"/>
      <c r="J567" s="388"/>
      <c r="K567" s="388"/>
      <c r="L567" s="388"/>
      <c r="M567" s="388"/>
      <c r="N567" s="388"/>
      <c r="O567" s="388"/>
      <c r="P567" s="388"/>
      <c r="Q567" s="388"/>
      <c r="R567" s="388"/>
      <c r="S567" s="388"/>
      <c r="T567" s="388"/>
      <c r="U567" s="388"/>
      <c r="V567" s="388"/>
      <c r="W567" s="388"/>
      <c r="X567" s="388"/>
      <c r="Y567" s="388"/>
      <c r="Z567" s="388"/>
    </row>
    <row r="568" spans="1:26" ht="15.75" customHeight="1" x14ac:dyDescent="0.2">
      <c r="A568" s="388"/>
      <c r="B568" s="388"/>
      <c r="C568" s="388"/>
      <c r="D568" s="388"/>
      <c r="E568" s="388"/>
      <c r="F568" s="388"/>
      <c r="G568" s="404"/>
      <c r="H568" s="388"/>
      <c r="I568" s="388"/>
      <c r="J568" s="388"/>
      <c r="K568" s="388"/>
      <c r="L568" s="388"/>
      <c r="M568" s="388"/>
      <c r="N568" s="388"/>
      <c r="O568" s="388"/>
      <c r="P568" s="388"/>
      <c r="Q568" s="388"/>
      <c r="R568" s="388"/>
      <c r="S568" s="388"/>
      <c r="T568" s="388"/>
      <c r="U568" s="388"/>
      <c r="V568" s="388"/>
      <c r="W568" s="388"/>
      <c r="X568" s="388"/>
      <c r="Y568" s="388"/>
      <c r="Z568" s="388"/>
    </row>
    <row r="569" spans="1:26" ht="15.75" customHeight="1" x14ac:dyDescent="0.2">
      <c r="A569" s="388"/>
      <c r="B569" s="388"/>
      <c r="C569" s="388"/>
      <c r="D569" s="388"/>
      <c r="E569" s="388"/>
      <c r="F569" s="388"/>
      <c r="G569" s="404"/>
      <c r="H569" s="388"/>
      <c r="I569" s="388"/>
      <c r="J569" s="388"/>
      <c r="K569" s="388"/>
      <c r="L569" s="388"/>
      <c r="M569" s="388"/>
      <c r="N569" s="388"/>
      <c r="O569" s="388"/>
      <c r="P569" s="388"/>
      <c r="Q569" s="388"/>
      <c r="R569" s="388"/>
      <c r="S569" s="388"/>
      <c r="T569" s="388"/>
      <c r="U569" s="388"/>
      <c r="V569" s="388"/>
      <c r="W569" s="388"/>
      <c r="X569" s="388"/>
      <c r="Y569" s="388"/>
      <c r="Z569" s="388"/>
    </row>
    <row r="570" spans="1:26" ht="15.75" customHeight="1" x14ac:dyDescent="0.2">
      <c r="A570" s="388"/>
      <c r="B570" s="388"/>
      <c r="C570" s="388"/>
      <c r="D570" s="388"/>
      <c r="E570" s="388"/>
      <c r="F570" s="388"/>
      <c r="G570" s="404"/>
      <c r="H570" s="388"/>
      <c r="I570" s="388"/>
      <c r="J570" s="388"/>
      <c r="K570" s="388"/>
      <c r="L570" s="388"/>
      <c r="M570" s="388"/>
      <c r="N570" s="388"/>
      <c r="O570" s="388"/>
      <c r="P570" s="388"/>
      <c r="Q570" s="388"/>
      <c r="R570" s="388"/>
      <c r="S570" s="388"/>
      <c r="T570" s="388"/>
      <c r="U570" s="388"/>
      <c r="V570" s="388"/>
      <c r="W570" s="388"/>
      <c r="X570" s="388"/>
      <c r="Y570" s="388"/>
      <c r="Z570" s="388"/>
    </row>
    <row r="571" spans="1:26" ht="15.75" customHeight="1" x14ac:dyDescent="0.2">
      <c r="A571" s="388"/>
      <c r="B571" s="388"/>
      <c r="C571" s="388"/>
      <c r="D571" s="388"/>
      <c r="E571" s="388"/>
      <c r="F571" s="388"/>
      <c r="G571" s="404"/>
      <c r="H571" s="388"/>
      <c r="I571" s="388"/>
      <c r="J571" s="388"/>
      <c r="K571" s="388"/>
      <c r="L571" s="388"/>
      <c r="M571" s="388"/>
      <c r="N571" s="388"/>
      <c r="O571" s="388"/>
      <c r="P571" s="388"/>
      <c r="Q571" s="388"/>
      <c r="R571" s="388"/>
      <c r="S571" s="388"/>
      <c r="T571" s="388"/>
      <c r="U571" s="388"/>
      <c r="V571" s="388"/>
      <c r="W571" s="388"/>
      <c r="X571" s="388"/>
      <c r="Y571" s="388"/>
      <c r="Z571" s="388"/>
    </row>
    <row r="572" spans="1:26" ht="15.75" customHeight="1" x14ac:dyDescent="0.2">
      <c r="A572" s="388"/>
      <c r="B572" s="388"/>
      <c r="C572" s="388"/>
      <c r="D572" s="388"/>
      <c r="E572" s="388"/>
      <c r="F572" s="388"/>
      <c r="G572" s="404"/>
      <c r="H572" s="388"/>
      <c r="I572" s="388"/>
      <c r="J572" s="388"/>
      <c r="K572" s="388"/>
      <c r="L572" s="388"/>
      <c r="M572" s="388"/>
      <c r="N572" s="388"/>
      <c r="O572" s="388"/>
      <c r="P572" s="388"/>
      <c r="Q572" s="388"/>
      <c r="R572" s="388"/>
      <c r="S572" s="388"/>
      <c r="T572" s="388"/>
      <c r="U572" s="388"/>
      <c r="V572" s="388"/>
      <c r="W572" s="388"/>
      <c r="X572" s="388"/>
      <c r="Y572" s="388"/>
      <c r="Z572" s="388"/>
    </row>
    <row r="573" spans="1:26" ht="15.75" customHeight="1" x14ac:dyDescent="0.2">
      <c r="A573" s="388"/>
      <c r="B573" s="388"/>
      <c r="C573" s="388"/>
      <c r="D573" s="388"/>
      <c r="E573" s="388"/>
      <c r="F573" s="388"/>
      <c r="G573" s="404"/>
      <c r="H573" s="388"/>
      <c r="I573" s="388"/>
      <c r="J573" s="388"/>
      <c r="K573" s="388"/>
      <c r="L573" s="388"/>
      <c r="M573" s="388"/>
      <c r="N573" s="388"/>
      <c r="O573" s="388"/>
      <c r="P573" s="388"/>
      <c r="Q573" s="388"/>
      <c r="R573" s="388"/>
      <c r="S573" s="388"/>
      <c r="T573" s="388"/>
      <c r="U573" s="388"/>
      <c r="V573" s="388"/>
      <c r="W573" s="388"/>
      <c r="X573" s="388"/>
      <c r="Y573" s="388"/>
      <c r="Z573" s="388"/>
    </row>
    <row r="574" spans="1:26" ht="15.75" customHeight="1" x14ac:dyDescent="0.2">
      <c r="A574" s="388"/>
      <c r="B574" s="388"/>
      <c r="C574" s="388"/>
      <c r="D574" s="388"/>
      <c r="E574" s="388"/>
      <c r="F574" s="388"/>
      <c r="G574" s="404"/>
      <c r="H574" s="388"/>
      <c r="I574" s="388"/>
      <c r="J574" s="388"/>
      <c r="K574" s="388"/>
      <c r="L574" s="388"/>
      <c r="M574" s="388"/>
      <c r="N574" s="388"/>
      <c r="O574" s="388"/>
      <c r="P574" s="388"/>
      <c r="Q574" s="388"/>
      <c r="R574" s="388"/>
      <c r="S574" s="388"/>
      <c r="T574" s="388"/>
      <c r="U574" s="388"/>
      <c r="V574" s="388"/>
      <c r="W574" s="388"/>
      <c r="X574" s="388"/>
      <c r="Y574" s="388"/>
      <c r="Z574" s="388"/>
    </row>
    <row r="575" spans="1:26" ht="15.75" customHeight="1" x14ac:dyDescent="0.2">
      <c r="A575" s="388"/>
      <c r="B575" s="388"/>
      <c r="C575" s="388"/>
      <c r="D575" s="388"/>
      <c r="E575" s="388"/>
      <c r="F575" s="388"/>
      <c r="G575" s="404"/>
      <c r="H575" s="388"/>
      <c r="I575" s="388"/>
      <c r="J575" s="388"/>
      <c r="K575" s="388"/>
      <c r="L575" s="388"/>
      <c r="M575" s="388"/>
      <c r="N575" s="388"/>
      <c r="O575" s="388"/>
      <c r="P575" s="388"/>
      <c r="Q575" s="388"/>
      <c r="R575" s="388"/>
      <c r="S575" s="388"/>
      <c r="T575" s="388"/>
      <c r="U575" s="388"/>
      <c r="V575" s="388"/>
      <c r="W575" s="388"/>
      <c r="X575" s="388"/>
      <c r="Y575" s="388"/>
      <c r="Z575" s="388"/>
    </row>
    <row r="576" spans="1:26" ht="15.75" customHeight="1" x14ac:dyDescent="0.2">
      <c r="A576" s="388"/>
      <c r="B576" s="388"/>
      <c r="C576" s="388"/>
      <c r="D576" s="388"/>
      <c r="E576" s="388"/>
      <c r="F576" s="388"/>
      <c r="G576" s="404"/>
      <c r="H576" s="388"/>
      <c r="I576" s="388"/>
      <c r="J576" s="388"/>
      <c r="K576" s="388"/>
      <c r="L576" s="388"/>
      <c r="M576" s="388"/>
      <c r="N576" s="388"/>
      <c r="O576" s="388"/>
      <c r="P576" s="388"/>
      <c r="Q576" s="388"/>
      <c r="R576" s="388"/>
      <c r="S576" s="388"/>
      <c r="T576" s="388"/>
      <c r="U576" s="388"/>
      <c r="V576" s="388"/>
      <c r="W576" s="388"/>
      <c r="X576" s="388"/>
      <c r="Y576" s="388"/>
      <c r="Z576" s="388"/>
    </row>
    <row r="577" spans="1:26" ht="15.75" customHeight="1" x14ac:dyDescent="0.2">
      <c r="A577" s="388"/>
      <c r="B577" s="388"/>
      <c r="C577" s="388"/>
      <c r="D577" s="388"/>
      <c r="E577" s="388"/>
      <c r="F577" s="388"/>
      <c r="G577" s="404"/>
      <c r="H577" s="388"/>
      <c r="I577" s="388"/>
      <c r="J577" s="388"/>
      <c r="K577" s="388"/>
      <c r="L577" s="388"/>
      <c r="M577" s="388"/>
      <c r="N577" s="388"/>
      <c r="O577" s="388"/>
      <c r="P577" s="388"/>
      <c r="Q577" s="388"/>
      <c r="R577" s="388"/>
      <c r="S577" s="388"/>
      <c r="T577" s="388"/>
      <c r="U577" s="388"/>
      <c r="V577" s="388"/>
      <c r="W577" s="388"/>
      <c r="X577" s="388"/>
      <c r="Y577" s="388"/>
      <c r="Z577" s="388"/>
    </row>
    <row r="578" spans="1:26" ht="15.75" customHeight="1" x14ac:dyDescent="0.2">
      <c r="A578" s="388"/>
      <c r="B578" s="388"/>
      <c r="C578" s="388"/>
      <c r="D578" s="388"/>
      <c r="E578" s="388"/>
      <c r="F578" s="388"/>
      <c r="G578" s="404"/>
      <c r="H578" s="388"/>
      <c r="I578" s="388"/>
      <c r="J578" s="388"/>
      <c r="K578" s="388"/>
      <c r="L578" s="388"/>
      <c r="M578" s="388"/>
      <c r="N578" s="388"/>
      <c r="O578" s="388"/>
      <c r="P578" s="388"/>
      <c r="Q578" s="388"/>
      <c r="R578" s="388"/>
      <c r="S578" s="388"/>
      <c r="T578" s="388"/>
      <c r="U578" s="388"/>
      <c r="V578" s="388"/>
      <c r="W578" s="388"/>
      <c r="X578" s="388"/>
      <c r="Y578" s="388"/>
      <c r="Z578" s="388"/>
    </row>
    <row r="579" spans="1:26" ht="15.75" customHeight="1" x14ac:dyDescent="0.2">
      <c r="A579" s="388"/>
      <c r="B579" s="388"/>
      <c r="C579" s="388"/>
      <c r="D579" s="388"/>
      <c r="E579" s="388"/>
      <c r="F579" s="388"/>
      <c r="G579" s="404"/>
      <c r="H579" s="388"/>
      <c r="I579" s="388"/>
      <c r="J579" s="388"/>
      <c r="K579" s="388"/>
      <c r="L579" s="388"/>
      <c r="M579" s="388"/>
      <c r="N579" s="388"/>
      <c r="O579" s="388"/>
      <c r="P579" s="388"/>
      <c r="Q579" s="388"/>
      <c r="R579" s="388"/>
      <c r="S579" s="388"/>
      <c r="T579" s="388"/>
      <c r="U579" s="388"/>
      <c r="V579" s="388"/>
      <c r="W579" s="388"/>
      <c r="X579" s="388"/>
      <c r="Y579" s="388"/>
      <c r="Z579" s="388"/>
    </row>
    <row r="580" spans="1:26" ht="15.75" customHeight="1" x14ac:dyDescent="0.2">
      <c r="A580" s="388"/>
      <c r="B580" s="388"/>
      <c r="C580" s="388"/>
      <c r="D580" s="388"/>
      <c r="E580" s="388"/>
      <c r="F580" s="388"/>
      <c r="G580" s="404"/>
      <c r="H580" s="388"/>
      <c r="I580" s="388"/>
      <c r="J580" s="388"/>
      <c r="K580" s="388"/>
      <c r="L580" s="388"/>
      <c r="M580" s="388"/>
      <c r="N580" s="388"/>
      <c r="O580" s="388"/>
      <c r="P580" s="388"/>
      <c r="Q580" s="388"/>
      <c r="R580" s="388"/>
      <c r="S580" s="388"/>
      <c r="T580" s="388"/>
      <c r="U580" s="388"/>
      <c r="V580" s="388"/>
      <c r="W580" s="388"/>
      <c r="X580" s="388"/>
      <c r="Y580" s="388"/>
      <c r="Z580" s="388"/>
    </row>
    <row r="581" spans="1:26" ht="15.75" customHeight="1" x14ac:dyDescent="0.2">
      <c r="A581" s="388"/>
      <c r="B581" s="388"/>
      <c r="C581" s="388"/>
      <c r="D581" s="388"/>
      <c r="E581" s="388"/>
      <c r="F581" s="388"/>
      <c r="G581" s="404"/>
      <c r="H581" s="388"/>
      <c r="I581" s="388"/>
      <c r="J581" s="388"/>
      <c r="K581" s="388"/>
      <c r="L581" s="388"/>
      <c r="M581" s="388"/>
      <c r="N581" s="388"/>
      <c r="O581" s="388"/>
      <c r="P581" s="388"/>
      <c r="Q581" s="388"/>
      <c r="R581" s="388"/>
      <c r="S581" s="388"/>
      <c r="T581" s="388"/>
      <c r="U581" s="388"/>
      <c r="V581" s="388"/>
      <c r="W581" s="388"/>
      <c r="X581" s="388"/>
      <c r="Y581" s="388"/>
      <c r="Z581" s="388"/>
    </row>
    <row r="582" spans="1:26" ht="15.75" customHeight="1" x14ac:dyDescent="0.2">
      <c r="A582" s="388"/>
      <c r="B582" s="388"/>
      <c r="C582" s="388"/>
      <c r="D582" s="388"/>
      <c r="E582" s="388"/>
      <c r="F582" s="388"/>
      <c r="G582" s="404"/>
      <c r="H582" s="388"/>
      <c r="I582" s="388"/>
      <c r="J582" s="388"/>
      <c r="K582" s="388"/>
      <c r="L582" s="388"/>
      <c r="M582" s="388"/>
      <c r="N582" s="388"/>
      <c r="O582" s="388"/>
      <c r="P582" s="388"/>
      <c r="Q582" s="388"/>
      <c r="R582" s="388"/>
      <c r="S582" s="388"/>
      <c r="T582" s="388"/>
      <c r="U582" s="388"/>
      <c r="V582" s="388"/>
      <c r="W582" s="388"/>
      <c r="X582" s="388"/>
      <c r="Y582" s="388"/>
      <c r="Z582" s="388"/>
    </row>
    <row r="583" spans="1:26" ht="15.75" customHeight="1" x14ac:dyDescent="0.2">
      <c r="A583" s="388"/>
      <c r="B583" s="388"/>
      <c r="C583" s="388"/>
      <c r="D583" s="388"/>
      <c r="E583" s="388"/>
      <c r="F583" s="388"/>
      <c r="G583" s="404"/>
      <c r="H583" s="388"/>
      <c r="I583" s="388"/>
      <c r="J583" s="388"/>
      <c r="K583" s="388"/>
      <c r="L583" s="388"/>
      <c r="M583" s="388"/>
      <c r="N583" s="388"/>
      <c r="O583" s="388"/>
      <c r="P583" s="388"/>
      <c r="Q583" s="388"/>
      <c r="R583" s="388"/>
      <c r="S583" s="388"/>
      <c r="T583" s="388"/>
      <c r="U583" s="388"/>
      <c r="V583" s="388"/>
      <c r="W583" s="388"/>
      <c r="X583" s="388"/>
      <c r="Y583" s="388"/>
      <c r="Z583" s="388"/>
    </row>
    <row r="584" spans="1:26" ht="15.75" customHeight="1" x14ac:dyDescent="0.2">
      <c r="A584" s="388"/>
      <c r="B584" s="388"/>
      <c r="C584" s="388"/>
      <c r="D584" s="388"/>
      <c r="E584" s="388"/>
      <c r="F584" s="388"/>
      <c r="G584" s="404"/>
      <c r="H584" s="388"/>
      <c r="I584" s="388"/>
      <c r="J584" s="388"/>
      <c r="K584" s="388"/>
      <c r="L584" s="388"/>
      <c r="M584" s="388"/>
      <c r="N584" s="388"/>
      <c r="O584" s="388"/>
      <c r="P584" s="388"/>
      <c r="Q584" s="388"/>
      <c r="R584" s="388"/>
      <c r="S584" s="388"/>
      <c r="T584" s="388"/>
      <c r="U584" s="388"/>
      <c r="V584" s="388"/>
      <c r="W584" s="388"/>
      <c r="X584" s="388"/>
      <c r="Y584" s="388"/>
      <c r="Z584" s="388"/>
    </row>
    <row r="585" spans="1:26" ht="15.75" customHeight="1" x14ac:dyDescent="0.2">
      <c r="A585" s="388"/>
      <c r="B585" s="388"/>
      <c r="C585" s="388"/>
      <c r="D585" s="388"/>
      <c r="E585" s="388"/>
      <c r="F585" s="388"/>
      <c r="G585" s="404"/>
      <c r="H585" s="388"/>
      <c r="I585" s="388"/>
      <c r="J585" s="388"/>
      <c r="K585" s="388"/>
      <c r="L585" s="388"/>
      <c r="M585" s="388"/>
      <c r="N585" s="388"/>
      <c r="O585" s="388"/>
      <c r="P585" s="388"/>
      <c r="Q585" s="388"/>
      <c r="R585" s="388"/>
      <c r="S585" s="388"/>
      <c r="T585" s="388"/>
      <c r="U585" s="388"/>
      <c r="V585" s="388"/>
      <c r="W585" s="388"/>
      <c r="X585" s="388"/>
      <c r="Y585" s="388"/>
      <c r="Z585" s="388"/>
    </row>
    <row r="586" spans="1:26" ht="15.75" customHeight="1" x14ac:dyDescent="0.2">
      <c r="A586" s="388"/>
      <c r="B586" s="388"/>
      <c r="C586" s="388"/>
      <c r="D586" s="388"/>
      <c r="E586" s="388"/>
      <c r="F586" s="388"/>
      <c r="G586" s="404"/>
      <c r="H586" s="388"/>
      <c r="I586" s="388"/>
      <c r="J586" s="388"/>
      <c r="K586" s="388"/>
      <c r="L586" s="388"/>
      <c r="M586" s="388"/>
      <c r="N586" s="388"/>
      <c r="O586" s="388"/>
      <c r="P586" s="388"/>
      <c r="Q586" s="388"/>
      <c r="R586" s="388"/>
      <c r="S586" s="388"/>
      <c r="T586" s="388"/>
      <c r="U586" s="388"/>
      <c r="V586" s="388"/>
      <c r="W586" s="388"/>
      <c r="X586" s="388"/>
      <c r="Y586" s="388"/>
      <c r="Z586" s="388"/>
    </row>
    <row r="587" spans="1:26" ht="15.75" customHeight="1" x14ac:dyDescent="0.2">
      <c r="A587" s="388"/>
      <c r="B587" s="388"/>
      <c r="C587" s="388"/>
      <c r="D587" s="388"/>
      <c r="E587" s="388"/>
      <c r="F587" s="388"/>
      <c r="G587" s="404"/>
      <c r="H587" s="388"/>
      <c r="I587" s="388"/>
      <c r="J587" s="388"/>
      <c r="K587" s="388"/>
      <c r="L587" s="388"/>
      <c r="M587" s="388"/>
      <c r="N587" s="388"/>
      <c r="O587" s="388"/>
      <c r="P587" s="388"/>
      <c r="Q587" s="388"/>
      <c r="R587" s="388"/>
      <c r="S587" s="388"/>
      <c r="T587" s="388"/>
      <c r="U587" s="388"/>
      <c r="V587" s="388"/>
      <c r="W587" s="388"/>
      <c r="X587" s="388"/>
      <c r="Y587" s="388"/>
      <c r="Z587" s="388"/>
    </row>
    <row r="588" spans="1:26" ht="15.75" customHeight="1" x14ac:dyDescent="0.2">
      <c r="A588" s="388"/>
      <c r="B588" s="388"/>
      <c r="C588" s="388"/>
      <c r="D588" s="388"/>
      <c r="E588" s="388"/>
      <c r="F588" s="388"/>
      <c r="G588" s="404"/>
      <c r="H588" s="388"/>
      <c r="I588" s="388"/>
      <c r="J588" s="388"/>
      <c r="K588" s="388"/>
      <c r="L588" s="388"/>
      <c r="M588" s="388"/>
      <c r="N588" s="388"/>
      <c r="O588" s="388"/>
      <c r="P588" s="388"/>
      <c r="Q588" s="388"/>
      <c r="R588" s="388"/>
      <c r="S588" s="388"/>
      <c r="T588" s="388"/>
      <c r="U588" s="388"/>
      <c r="V588" s="388"/>
      <c r="W588" s="388"/>
      <c r="X588" s="388"/>
      <c r="Y588" s="388"/>
      <c r="Z588" s="388"/>
    </row>
    <row r="589" spans="1:26" ht="15.75" customHeight="1" x14ac:dyDescent="0.2">
      <c r="A589" s="388"/>
      <c r="B589" s="388"/>
      <c r="C589" s="388"/>
      <c r="D589" s="388"/>
      <c r="E589" s="388"/>
      <c r="F589" s="388"/>
      <c r="G589" s="404"/>
      <c r="H589" s="388"/>
      <c r="I589" s="388"/>
      <c r="J589" s="388"/>
      <c r="K589" s="388"/>
      <c r="L589" s="388"/>
      <c r="M589" s="388"/>
      <c r="N589" s="388"/>
      <c r="O589" s="388"/>
      <c r="P589" s="388"/>
      <c r="Q589" s="388"/>
      <c r="R589" s="388"/>
      <c r="S589" s="388"/>
      <c r="T589" s="388"/>
      <c r="U589" s="388"/>
      <c r="V589" s="388"/>
      <c r="W589" s="388"/>
      <c r="X589" s="388"/>
      <c r="Y589" s="388"/>
      <c r="Z589" s="388"/>
    </row>
    <row r="590" spans="1:26" ht="15.75" customHeight="1" x14ac:dyDescent="0.2">
      <c r="A590" s="388"/>
      <c r="B590" s="388"/>
      <c r="C590" s="388"/>
      <c r="D590" s="388"/>
      <c r="E590" s="388"/>
      <c r="F590" s="388"/>
      <c r="G590" s="404"/>
      <c r="H590" s="388"/>
      <c r="I590" s="388"/>
      <c r="J590" s="388"/>
      <c r="K590" s="388"/>
      <c r="L590" s="388"/>
      <c r="M590" s="388"/>
      <c r="N590" s="388"/>
      <c r="O590" s="388"/>
      <c r="P590" s="388"/>
      <c r="Q590" s="388"/>
      <c r="R590" s="388"/>
      <c r="S590" s="388"/>
      <c r="T590" s="388"/>
      <c r="U590" s="388"/>
      <c r="V590" s="388"/>
      <c r="W590" s="388"/>
      <c r="X590" s="388"/>
      <c r="Y590" s="388"/>
      <c r="Z590" s="388"/>
    </row>
    <row r="591" spans="1:26" ht="15.75" customHeight="1" x14ac:dyDescent="0.2">
      <c r="A591" s="388"/>
      <c r="B591" s="388"/>
      <c r="C591" s="388"/>
      <c r="D591" s="388"/>
      <c r="E591" s="388"/>
      <c r="F591" s="388"/>
      <c r="G591" s="404"/>
      <c r="H591" s="388"/>
      <c r="I591" s="388"/>
      <c r="J591" s="388"/>
      <c r="K591" s="388"/>
      <c r="L591" s="388"/>
      <c r="M591" s="388"/>
      <c r="N591" s="388"/>
      <c r="O591" s="388"/>
      <c r="P591" s="388"/>
      <c r="Q591" s="388"/>
      <c r="R591" s="388"/>
      <c r="S591" s="388"/>
      <c r="T591" s="388"/>
      <c r="U591" s="388"/>
      <c r="V591" s="388"/>
      <c r="W591" s="388"/>
      <c r="X591" s="388"/>
      <c r="Y591" s="388"/>
      <c r="Z591" s="388"/>
    </row>
    <row r="592" spans="1:26" ht="15.75" customHeight="1" x14ac:dyDescent="0.2">
      <c r="A592" s="388"/>
      <c r="B592" s="388"/>
      <c r="C592" s="388"/>
      <c r="D592" s="388"/>
      <c r="E592" s="388"/>
      <c r="F592" s="388"/>
      <c r="G592" s="404"/>
      <c r="H592" s="388"/>
      <c r="I592" s="388"/>
      <c r="J592" s="388"/>
      <c r="K592" s="388"/>
      <c r="L592" s="388"/>
      <c r="M592" s="388"/>
      <c r="N592" s="388"/>
      <c r="O592" s="388"/>
      <c r="P592" s="388"/>
      <c r="Q592" s="388"/>
      <c r="R592" s="388"/>
      <c r="S592" s="388"/>
      <c r="T592" s="388"/>
      <c r="U592" s="388"/>
      <c r="V592" s="388"/>
      <c r="W592" s="388"/>
      <c r="X592" s="388"/>
      <c r="Y592" s="388"/>
      <c r="Z592" s="388"/>
    </row>
    <row r="593" spans="1:26" ht="15.75" customHeight="1" x14ac:dyDescent="0.2">
      <c r="A593" s="388"/>
      <c r="B593" s="388"/>
      <c r="C593" s="388"/>
      <c r="D593" s="388"/>
      <c r="E593" s="388"/>
      <c r="F593" s="388"/>
      <c r="G593" s="404"/>
      <c r="H593" s="388"/>
      <c r="I593" s="388"/>
      <c r="J593" s="388"/>
      <c r="K593" s="388"/>
      <c r="L593" s="388"/>
      <c r="M593" s="388"/>
      <c r="N593" s="388"/>
      <c r="O593" s="388"/>
      <c r="P593" s="388"/>
      <c r="Q593" s="388"/>
      <c r="R593" s="388"/>
      <c r="S593" s="388"/>
      <c r="T593" s="388"/>
      <c r="U593" s="388"/>
      <c r="V593" s="388"/>
      <c r="W593" s="388"/>
      <c r="X593" s="388"/>
      <c r="Y593" s="388"/>
      <c r="Z593" s="388"/>
    </row>
    <row r="594" spans="1:26" ht="15.75" customHeight="1" x14ac:dyDescent="0.2">
      <c r="A594" s="388"/>
      <c r="B594" s="388"/>
      <c r="C594" s="388"/>
      <c r="D594" s="388"/>
      <c r="E594" s="388"/>
      <c r="F594" s="388"/>
      <c r="G594" s="404"/>
      <c r="H594" s="388"/>
      <c r="I594" s="388"/>
      <c r="J594" s="388"/>
      <c r="K594" s="388"/>
      <c r="L594" s="388"/>
      <c r="M594" s="388"/>
      <c r="N594" s="388"/>
      <c r="O594" s="388"/>
      <c r="P594" s="388"/>
      <c r="Q594" s="388"/>
      <c r="R594" s="388"/>
      <c r="S594" s="388"/>
      <c r="T594" s="388"/>
      <c r="U594" s="388"/>
      <c r="V594" s="388"/>
      <c r="W594" s="388"/>
      <c r="X594" s="388"/>
      <c r="Y594" s="388"/>
      <c r="Z594" s="388"/>
    </row>
    <row r="595" spans="1:26" ht="15.75" customHeight="1" x14ac:dyDescent="0.2">
      <c r="A595" s="388"/>
      <c r="B595" s="388"/>
      <c r="C595" s="388"/>
      <c r="D595" s="388"/>
      <c r="E595" s="388"/>
      <c r="F595" s="388"/>
      <c r="G595" s="404"/>
      <c r="H595" s="388"/>
      <c r="I595" s="388"/>
      <c r="J595" s="388"/>
      <c r="K595" s="388"/>
      <c r="L595" s="388"/>
      <c r="M595" s="388"/>
      <c r="N595" s="388"/>
      <c r="O595" s="388"/>
      <c r="P595" s="388"/>
      <c r="Q595" s="388"/>
      <c r="R595" s="388"/>
      <c r="S595" s="388"/>
      <c r="T595" s="388"/>
      <c r="U595" s="388"/>
      <c r="V595" s="388"/>
      <c r="W595" s="388"/>
      <c r="X595" s="388"/>
      <c r="Y595" s="388"/>
      <c r="Z595" s="388"/>
    </row>
    <row r="596" spans="1:26" ht="15.75" customHeight="1" x14ac:dyDescent="0.2">
      <c r="A596" s="388"/>
      <c r="B596" s="388"/>
      <c r="C596" s="388"/>
      <c r="D596" s="388"/>
      <c r="E596" s="388"/>
      <c r="F596" s="388"/>
      <c r="G596" s="404"/>
      <c r="H596" s="388"/>
      <c r="I596" s="388"/>
      <c r="J596" s="388"/>
      <c r="K596" s="388"/>
      <c r="L596" s="388"/>
      <c r="M596" s="388"/>
      <c r="N596" s="388"/>
      <c r="O596" s="388"/>
      <c r="P596" s="388"/>
      <c r="Q596" s="388"/>
      <c r="R596" s="388"/>
      <c r="S596" s="388"/>
      <c r="T596" s="388"/>
      <c r="U596" s="388"/>
      <c r="V596" s="388"/>
      <c r="W596" s="388"/>
      <c r="X596" s="388"/>
      <c r="Y596" s="388"/>
      <c r="Z596" s="388"/>
    </row>
    <row r="597" spans="1:26" ht="15.75" customHeight="1" x14ac:dyDescent="0.2">
      <c r="A597" s="388"/>
      <c r="B597" s="388"/>
      <c r="C597" s="388"/>
      <c r="D597" s="388"/>
      <c r="E597" s="388"/>
      <c r="F597" s="388"/>
      <c r="G597" s="404"/>
      <c r="H597" s="388"/>
      <c r="I597" s="388"/>
      <c r="J597" s="388"/>
      <c r="K597" s="388"/>
      <c r="L597" s="388"/>
      <c r="M597" s="388"/>
      <c r="N597" s="388"/>
      <c r="O597" s="388"/>
      <c r="P597" s="388"/>
      <c r="Q597" s="388"/>
      <c r="R597" s="388"/>
      <c r="S597" s="388"/>
      <c r="T597" s="388"/>
      <c r="U597" s="388"/>
      <c r="V597" s="388"/>
      <c r="W597" s="388"/>
      <c r="X597" s="388"/>
      <c r="Y597" s="388"/>
      <c r="Z597" s="388"/>
    </row>
    <row r="598" spans="1:26" ht="15.75" customHeight="1" x14ac:dyDescent="0.2">
      <c r="A598" s="388"/>
      <c r="B598" s="388"/>
      <c r="C598" s="388"/>
      <c r="D598" s="388"/>
      <c r="E598" s="388"/>
      <c r="F598" s="388"/>
      <c r="G598" s="404"/>
      <c r="H598" s="388"/>
      <c r="I598" s="388"/>
      <c r="J598" s="388"/>
      <c r="K598" s="388"/>
      <c r="L598" s="388"/>
      <c r="M598" s="388"/>
      <c r="N598" s="388"/>
      <c r="O598" s="388"/>
      <c r="P598" s="388"/>
      <c r="Q598" s="388"/>
      <c r="R598" s="388"/>
      <c r="S598" s="388"/>
      <c r="T598" s="388"/>
      <c r="U598" s="388"/>
      <c r="V598" s="388"/>
      <c r="W598" s="388"/>
      <c r="X598" s="388"/>
      <c r="Y598" s="388"/>
      <c r="Z598" s="388"/>
    </row>
    <row r="599" spans="1:26" ht="15.75" customHeight="1" x14ac:dyDescent="0.2">
      <c r="A599" s="388"/>
      <c r="B599" s="388"/>
      <c r="C599" s="388"/>
      <c r="D599" s="388"/>
      <c r="E599" s="388"/>
      <c r="F599" s="388"/>
      <c r="G599" s="404"/>
      <c r="H599" s="388"/>
      <c r="I599" s="388"/>
      <c r="J599" s="388"/>
      <c r="K599" s="388"/>
      <c r="L599" s="388"/>
      <c r="M599" s="388"/>
      <c r="N599" s="388"/>
      <c r="O599" s="388"/>
      <c r="P599" s="388"/>
      <c r="Q599" s="388"/>
      <c r="R599" s="388"/>
      <c r="S599" s="388"/>
      <c r="T599" s="388"/>
      <c r="U599" s="388"/>
      <c r="V599" s="388"/>
      <c r="W599" s="388"/>
      <c r="X599" s="388"/>
      <c r="Y599" s="388"/>
      <c r="Z599" s="388"/>
    </row>
    <row r="600" spans="1:26" ht="15.75" customHeight="1" x14ac:dyDescent="0.2">
      <c r="A600" s="388"/>
      <c r="B600" s="388"/>
      <c r="C600" s="388"/>
      <c r="D600" s="388"/>
      <c r="E600" s="388"/>
      <c r="F600" s="388"/>
      <c r="G600" s="404"/>
      <c r="H600" s="388"/>
      <c r="I600" s="388"/>
      <c r="J600" s="388"/>
      <c r="K600" s="388"/>
      <c r="L600" s="388"/>
      <c r="M600" s="388"/>
      <c r="N600" s="388"/>
      <c r="O600" s="388"/>
      <c r="P600" s="388"/>
      <c r="Q600" s="388"/>
      <c r="R600" s="388"/>
      <c r="S600" s="388"/>
      <c r="T600" s="388"/>
      <c r="U600" s="388"/>
      <c r="V600" s="388"/>
      <c r="W600" s="388"/>
      <c r="X600" s="388"/>
      <c r="Y600" s="388"/>
      <c r="Z600" s="388"/>
    </row>
    <row r="601" spans="1:26" ht="15.75" customHeight="1" x14ac:dyDescent="0.2">
      <c r="A601" s="388"/>
      <c r="B601" s="388"/>
      <c r="C601" s="388"/>
      <c r="D601" s="388"/>
      <c r="E601" s="388"/>
      <c r="F601" s="388"/>
      <c r="G601" s="404"/>
      <c r="H601" s="388"/>
      <c r="I601" s="388"/>
      <c r="J601" s="388"/>
      <c r="K601" s="388"/>
      <c r="L601" s="388"/>
      <c r="M601" s="388"/>
      <c r="N601" s="388"/>
      <c r="O601" s="388"/>
      <c r="P601" s="388"/>
      <c r="Q601" s="388"/>
      <c r="R601" s="388"/>
      <c r="S601" s="388"/>
      <c r="T601" s="388"/>
      <c r="U601" s="388"/>
      <c r="V601" s="388"/>
      <c r="W601" s="388"/>
      <c r="X601" s="388"/>
      <c r="Y601" s="388"/>
      <c r="Z601" s="388"/>
    </row>
    <row r="602" spans="1:26" ht="15.75" customHeight="1" x14ac:dyDescent="0.2">
      <c r="A602" s="388"/>
      <c r="B602" s="388"/>
      <c r="C602" s="388"/>
      <c r="D602" s="388"/>
      <c r="E602" s="388"/>
      <c r="F602" s="388"/>
      <c r="G602" s="404"/>
      <c r="H602" s="388"/>
      <c r="I602" s="388"/>
      <c r="J602" s="388"/>
      <c r="K602" s="388"/>
      <c r="L602" s="388"/>
      <c r="M602" s="388"/>
      <c r="N602" s="388"/>
      <c r="O602" s="388"/>
      <c r="P602" s="388"/>
      <c r="Q602" s="388"/>
      <c r="R602" s="388"/>
      <c r="S602" s="388"/>
      <c r="T602" s="388"/>
      <c r="U602" s="388"/>
      <c r="V602" s="388"/>
      <c r="W602" s="388"/>
      <c r="X602" s="388"/>
      <c r="Y602" s="388"/>
      <c r="Z602" s="388"/>
    </row>
    <row r="603" spans="1:26" ht="15.75" customHeight="1" x14ac:dyDescent="0.2">
      <c r="A603" s="388"/>
      <c r="B603" s="388"/>
      <c r="C603" s="388"/>
      <c r="D603" s="388"/>
      <c r="E603" s="388"/>
      <c r="F603" s="388"/>
      <c r="G603" s="404"/>
      <c r="H603" s="388"/>
      <c r="I603" s="388"/>
      <c r="J603" s="388"/>
      <c r="K603" s="388"/>
      <c r="L603" s="388"/>
      <c r="M603" s="388"/>
      <c r="N603" s="388"/>
      <c r="O603" s="388"/>
      <c r="P603" s="388"/>
      <c r="Q603" s="388"/>
      <c r="R603" s="388"/>
      <c r="S603" s="388"/>
      <c r="T603" s="388"/>
      <c r="U603" s="388"/>
      <c r="V603" s="388"/>
      <c r="W603" s="388"/>
      <c r="X603" s="388"/>
      <c r="Y603" s="388"/>
      <c r="Z603" s="388"/>
    </row>
    <row r="604" spans="1:26" ht="15.75" customHeight="1" x14ac:dyDescent="0.2">
      <c r="A604" s="388"/>
      <c r="B604" s="388"/>
      <c r="C604" s="388"/>
      <c r="D604" s="388"/>
      <c r="E604" s="388"/>
      <c r="F604" s="388"/>
      <c r="G604" s="404"/>
      <c r="H604" s="388"/>
      <c r="I604" s="388"/>
      <c r="J604" s="388"/>
      <c r="K604" s="388"/>
      <c r="L604" s="388"/>
      <c r="M604" s="388"/>
      <c r="N604" s="388"/>
      <c r="O604" s="388"/>
      <c r="P604" s="388"/>
      <c r="Q604" s="388"/>
      <c r="R604" s="388"/>
      <c r="S604" s="388"/>
      <c r="T604" s="388"/>
      <c r="U604" s="388"/>
      <c r="V604" s="388"/>
      <c r="W604" s="388"/>
      <c r="X604" s="388"/>
      <c r="Y604" s="388"/>
      <c r="Z604" s="388"/>
    </row>
    <row r="605" spans="1:26" ht="15.75" customHeight="1" x14ac:dyDescent="0.2">
      <c r="A605" s="388"/>
      <c r="B605" s="388"/>
      <c r="C605" s="388"/>
      <c r="D605" s="388"/>
      <c r="E605" s="388"/>
      <c r="F605" s="388"/>
      <c r="G605" s="404"/>
      <c r="H605" s="388"/>
      <c r="I605" s="388"/>
      <c r="J605" s="388"/>
      <c r="K605" s="388"/>
      <c r="L605" s="388"/>
      <c r="M605" s="388"/>
      <c r="N605" s="388"/>
      <c r="O605" s="388"/>
      <c r="P605" s="388"/>
      <c r="Q605" s="388"/>
      <c r="R605" s="388"/>
      <c r="S605" s="388"/>
      <c r="T605" s="388"/>
      <c r="U605" s="388"/>
      <c r="V605" s="388"/>
      <c r="W605" s="388"/>
      <c r="X605" s="388"/>
      <c r="Y605" s="388"/>
      <c r="Z605" s="388"/>
    </row>
    <row r="606" spans="1:26" ht="15.75" customHeight="1" x14ac:dyDescent="0.2">
      <c r="A606" s="388"/>
      <c r="B606" s="388"/>
      <c r="C606" s="388"/>
      <c r="D606" s="388"/>
      <c r="E606" s="388"/>
      <c r="F606" s="388"/>
      <c r="G606" s="404"/>
      <c r="H606" s="388"/>
      <c r="I606" s="388"/>
      <c r="J606" s="388"/>
      <c r="K606" s="388"/>
      <c r="L606" s="388"/>
      <c r="M606" s="388"/>
      <c r="N606" s="388"/>
      <c r="O606" s="388"/>
      <c r="P606" s="388"/>
      <c r="Q606" s="388"/>
      <c r="R606" s="388"/>
      <c r="S606" s="388"/>
      <c r="T606" s="388"/>
      <c r="U606" s="388"/>
      <c r="V606" s="388"/>
      <c r="W606" s="388"/>
      <c r="X606" s="388"/>
      <c r="Y606" s="388"/>
      <c r="Z606" s="388"/>
    </row>
    <row r="607" spans="1:26" ht="15.75" customHeight="1" x14ac:dyDescent="0.2">
      <c r="A607" s="388"/>
      <c r="B607" s="388"/>
      <c r="C607" s="388"/>
      <c r="D607" s="388"/>
      <c r="E607" s="388"/>
      <c r="F607" s="388"/>
      <c r="G607" s="404"/>
      <c r="H607" s="388"/>
      <c r="I607" s="388"/>
      <c r="J607" s="388"/>
      <c r="K607" s="388"/>
      <c r="L607" s="388"/>
      <c r="M607" s="388"/>
      <c r="N607" s="388"/>
      <c r="O607" s="388"/>
      <c r="P607" s="388"/>
      <c r="Q607" s="388"/>
      <c r="R607" s="388"/>
      <c r="S607" s="388"/>
      <c r="T607" s="388"/>
      <c r="U607" s="388"/>
      <c r="V607" s="388"/>
      <c r="W607" s="388"/>
      <c r="X607" s="388"/>
      <c r="Y607" s="388"/>
      <c r="Z607" s="388"/>
    </row>
    <row r="608" spans="1:26" ht="15.75" customHeight="1" x14ac:dyDescent="0.2">
      <c r="A608" s="388"/>
      <c r="B608" s="388"/>
      <c r="C608" s="388"/>
      <c r="D608" s="388"/>
      <c r="E608" s="388"/>
      <c r="F608" s="388"/>
      <c r="G608" s="404"/>
      <c r="H608" s="388"/>
      <c r="I608" s="388"/>
      <c r="J608" s="388"/>
      <c r="K608" s="388"/>
      <c r="L608" s="388"/>
      <c r="M608" s="388"/>
      <c r="N608" s="388"/>
      <c r="O608" s="388"/>
      <c r="P608" s="388"/>
      <c r="Q608" s="388"/>
      <c r="R608" s="388"/>
      <c r="S608" s="388"/>
      <c r="T608" s="388"/>
      <c r="U608" s="388"/>
      <c r="V608" s="388"/>
      <c r="W608" s="388"/>
      <c r="X608" s="388"/>
      <c r="Y608" s="388"/>
      <c r="Z608" s="388"/>
    </row>
    <row r="609" spans="1:26" ht="15.75" customHeight="1" x14ac:dyDescent="0.2">
      <c r="A609" s="388"/>
      <c r="B609" s="388"/>
      <c r="C609" s="388"/>
      <c r="D609" s="388"/>
      <c r="E609" s="388"/>
      <c r="F609" s="388"/>
      <c r="G609" s="404"/>
      <c r="H609" s="388"/>
      <c r="I609" s="388"/>
      <c r="J609" s="388"/>
      <c r="K609" s="388"/>
      <c r="L609" s="388"/>
      <c r="M609" s="388"/>
      <c r="N609" s="388"/>
      <c r="O609" s="388"/>
      <c r="P609" s="388"/>
      <c r="Q609" s="388"/>
      <c r="R609" s="388"/>
      <c r="S609" s="388"/>
      <c r="T609" s="388"/>
      <c r="U609" s="388"/>
      <c r="V609" s="388"/>
      <c r="W609" s="388"/>
      <c r="X609" s="388"/>
      <c r="Y609" s="388"/>
      <c r="Z609" s="388"/>
    </row>
    <row r="610" spans="1:26" ht="15.75" customHeight="1" x14ac:dyDescent="0.2">
      <c r="A610" s="388"/>
      <c r="B610" s="388"/>
      <c r="C610" s="388"/>
      <c r="D610" s="388"/>
      <c r="E610" s="388"/>
      <c r="F610" s="388"/>
      <c r="G610" s="404"/>
      <c r="H610" s="388"/>
      <c r="I610" s="388"/>
      <c r="J610" s="388"/>
      <c r="K610" s="388"/>
      <c r="L610" s="388"/>
      <c r="M610" s="388"/>
      <c r="N610" s="388"/>
      <c r="O610" s="388"/>
      <c r="P610" s="388"/>
      <c r="Q610" s="388"/>
      <c r="R610" s="388"/>
      <c r="S610" s="388"/>
      <c r="T610" s="388"/>
      <c r="U610" s="388"/>
      <c r="V610" s="388"/>
      <c r="W610" s="388"/>
      <c r="X610" s="388"/>
      <c r="Y610" s="388"/>
      <c r="Z610" s="388"/>
    </row>
    <row r="611" spans="1:26" ht="15.75" customHeight="1" x14ac:dyDescent="0.2">
      <c r="A611" s="388"/>
      <c r="B611" s="388"/>
      <c r="C611" s="388"/>
      <c r="D611" s="388"/>
      <c r="E611" s="388"/>
      <c r="F611" s="388"/>
      <c r="G611" s="404"/>
      <c r="H611" s="388"/>
      <c r="I611" s="388"/>
      <c r="J611" s="388"/>
      <c r="K611" s="388"/>
      <c r="L611" s="388"/>
      <c r="M611" s="388"/>
      <c r="N611" s="388"/>
      <c r="O611" s="388"/>
      <c r="P611" s="388"/>
      <c r="Q611" s="388"/>
      <c r="R611" s="388"/>
      <c r="S611" s="388"/>
      <c r="T611" s="388"/>
      <c r="U611" s="388"/>
      <c r="V611" s="388"/>
      <c r="W611" s="388"/>
      <c r="X611" s="388"/>
      <c r="Y611" s="388"/>
      <c r="Z611" s="388"/>
    </row>
    <row r="612" spans="1:26" ht="15.75" customHeight="1" x14ac:dyDescent="0.2">
      <c r="A612" s="388"/>
      <c r="B612" s="388"/>
      <c r="C612" s="388"/>
      <c r="D612" s="388"/>
      <c r="E612" s="388"/>
      <c r="F612" s="388"/>
      <c r="G612" s="404"/>
      <c r="H612" s="388"/>
      <c r="I612" s="388"/>
      <c r="J612" s="388"/>
      <c r="K612" s="388"/>
      <c r="L612" s="388"/>
      <c r="M612" s="388"/>
      <c r="N612" s="388"/>
      <c r="O612" s="388"/>
      <c r="P612" s="388"/>
      <c r="Q612" s="388"/>
      <c r="R612" s="388"/>
      <c r="S612" s="388"/>
      <c r="T612" s="388"/>
      <c r="U612" s="388"/>
      <c r="V612" s="388"/>
      <c r="W612" s="388"/>
      <c r="X612" s="388"/>
      <c r="Y612" s="388"/>
      <c r="Z612" s="388"/>
    </row>
    <row r="613" spans="1:26" ht="15.75" customHeight="1" x14ac:dyDescent="0.2">
      <c r="A613" s="388"/>
      <c r="B613" s="388"/>
      <c r="C613" s="388"/>
      <c r="D613" s="388"/>
      <c r="E613" s="388"/>
      <c r="F613" s="388"/>
      <c r="G613" s="404"/>
      <c r="H613" s="388"/>
      <c r="I613" s="388"/>
      <c r="J613" s="388"/>
      <c r="K613" s="388"/>
      <c r="L613" s="388"/>
      <c r="M613" s="388"/>
      <c r="N613" s="388"/>
      <c r="O613" s="388"/>
      <c r="P613" s="388"/>
      <c r="Q613" s="388"/>
      <c r="R613" s="388"/>
      <c r="S613" s="388"/>
      <c r="T613" s="388"/>
      <c r="U613" s="388"/>
      <c r="V613" s="388"/>
      <c r="W613" s="388"/>
      <c r="X613" s="388"/>
      <c r="Y613" s="388"/>
      <c r="Z613" s="388"/>
    </row>
    <row r="614" spans="1:26" ht="15.75" customHeight="1" x14ac:dyDescent="0.2">
      <c r="A614" s="388"/>
      <c r="B614" s="388"/>
      <c r="C614" s="388"/>
      <c r="D614" s="388"/>
      <c r="E614" s="388"/>
      <c r="F614" s="388"/>
      <c r="G614" s="404"/>
      <c r="H614" s="388"/>
      <c r="I614" s="388"/>
      <c r="J614" s="388"/>
      <c r="K614" s="388"/>
      <c r="L614" s="388"/>
      <c r="M614" s="388"/>
      <c r="N614" s="388"/>
      <c r="O614" s="388"/>
      <c r="P614" s="388"/>
      <c r="Q614" s="388"/>
      <c r="R614" s="388"/>
      <c r="S614" s="388"/>
      <c r="T614" s="388"/>
      <c r="U614" s="388"/>
      <c r="V614" s="388"/>
      <c r="W614" s="388"/>
      <c r="X614" s="388"/>
      <c r="Y614" s="388"/>
      <c r="Z614" s="388"/>
    </row>
    <row r="615" spans="1:26" ht="15.75" customHeight="1" x14ac:dyDescent="0.2">
      <c r="A615" s="388"/>
      <c r="B615" s="388"/>
      <c r="C615" s="388"/>
      <c r="D615" s="388"/>
      <c r="E615" s="388"/>
      <c r="F615" s="388"/>
      <c r="G615" s="404"/>
      <c r="H615" s="388"/>
      <c r="I615" s="388"/>
      <c r="J615" s="388"/>
      <c r="K615" s="388"/>
      <c r="L615" s="388"/>
      <c r="M615" s="388"/>
      <c r="N615" s="388"/>
      <c r="O615" s="388"/>
      <c r="P615" s="388"/>
      <c r="Q615" s="388"/>
      <c r="R615" s="388"/>
      <c r="S615" s="388"/>
      <c r="T615" s="388"/>
      <c r="U615" s="388"/>
      <c r="V615" s="388"/>
      <c r="W615" s="388"/>
      <c r="X615" s="388"/>
      <c r="Y615" s="388"/>
      <c r="Z615" s="388"/>
    </row>
    <row r="616" spans="1:26" ht="15.75" customHeight="1" x14ac:dyDescent="0.2">
      <c r="A616" s="388"/>
      <c r="B616" s="388"/>
      <c r="C616" s="388"/>
      <c r="D616" s="388"/>
      <c r="E616" s="388"/>
      <c r="F616" s="388"/>
      <c r="G616" s="404"/>
      <c r="H616" s="388"/>
      <c r="I616" s="388"/>
      <c r="J616" s="388"/>
      <c r="K616" s="388"/>
      <c r="L616" s="388"/>
      <c r="M616" s="388"/>
      <c r="N616" s="388"/>
      <c r="O616" s="388"/>
      <c r="P616" s="388"/>
      <c r="Q616" s="388"/>
      <c r="R616" s="388"/>
      <c r="S616" s="388"/>
      <c r="T616" s="388"/>
      <c r="U616" s="388"/>
      <c r="V616" s="388"/>
      <c r="W616" s="388"/>
      <c r="X616" s="388"/>
      <c r="Y616" s="388"/>
      <c r="Z616" s="388"/>
    </row>
    <row r="617" spans="1:26" ht="15.75" customHeight="1" x14ac:dyDescent="0.2">
      <c r="A617" s="388"/>
      <c r="B617" s="388"/>
      <c r="C617" s="388"/>
      <c r="D617" s="388"/>
      <c r="E617" s="388"/>
      <c r="F617" s="388"/>
      <c r="G617" s="404"/>
      <c r="H617" s="388"/>
      <c r="I617" s="388"/>
      <c r="J617" s="388"/>
      <c r="K617" s="388"/>
      <c r="L617" s="388"/>
      <c r="M617" s="388"/>
      <c r="N617" s="388"/>
      <c r="O617" s="388"/>
      <c r="P617" s="388"/>
      <c r="Q617" s="388"/>
      <c r="R617" s="388"/>
      <c r="S617" s="388"/>
      <c r="T617" s="388"/>
      <c r="U617" s="388"/>
      <c r="V617" s="388"/>
      <c r="W617" s="388"/>
      <c r="X617" s="388"/>
      <c r="Y617" s="388"/>
      <c r="Z617" s="388"/>
    </row>
    <row r="618" spans="1:26" ht="15.75" customHeight="1" x14ac:dyDescent="0.2">
      <c r="A618" s="388"/>
      <c r="B618" s="388"/>
      <c r="C618" s="388"/>
      <c r="D618" s="388"/>
      <c r="E618" s="388"/>
      <c r="F618" s="388"/>
      <c r="G618" s="404"/>
      <c r="H618" s="388"/>
      <c r="I618" s="388"/>
      <c r="J618" s="388"/>
      <c r="K618" s="388"/>
      <c r="L618" s="388"/>
      <c r="M618" s="388"/>
      <c r="N618" s="388"/>
      <c r="O618" s="388"/>
      <c r="P618" s="388"/>
      <c r="Q618" s="388"/>
      <c r="R618" s="388"/>
      <c r="S618" s="388"/>
      <c r="T618" s="388"/>
      <c r="U618" s="388"/>
      <c r="V618" s="388"/>
      <c r="W618" s="388"/>
      <c r="X618" s="388"/>
      <c r="Y618" s="388"/>
      <c r="Z618" s="388"/>
    </row>
    <row r="619" spans="1:26" ht="15.75" customHeight="1" x14ac:dyDescent="0.2">
      <c r="A619" s="388"/>
      <c r="B619" s="388"/>
      <c r="C619" s="388"/>
      <c r="D619" s="388"/>
      <c r="E619" s="388"/>
      <c r="F619" s="388"/>
      <c r="G619" s="404"/>
      <c r="H619" s="388"/>
      <c r="I619" s="388"/>
      <c r="J619" s="388"/>
      <c r="K619" s="388"/>
      <c r="L619" s="388"/>
      <c r="M619" s="388"/>
      <c r="N619" s="388"/>
      <c r="O619" s="388"/>
      <c r="P619" s="388"/>
      <c r="Q619" s="388"/>
      <c r="R619" s="388"/>
      <c r="S619" s="388"/>
      <c r="T619" s="388"/>
      <c r="U619" s="388"/>
      <c r="V619" s="388"/>
      <c r="W619" s="388"/>
      <c r="X619" s="388"/>
      <c r="Y619" s="388"/>
      <c r="Z619" s="388"/>
    </row>
    <row r="620" spans="1:26" ht="15.75" customHeight="1" x14ac:dyDescent="0.2">
      <c r="A620" s="388"/>
      <c r="B620" s="388"/>
      <c r="C620" s="388"/>
      <c r="D620" s="388"/>
      <c r="E620" s="388"/>
      <c r="F620" s="388"/>
      <c r="G620" s="404"/>
      <c r="H620" s="388"/>
      <c r="I620" s="388"/>
      <c r="J620" s="388"/>
      <c r="K620" s="388"/>
      <c r="L620" s="388"/>
      <c r="M620" s="388"/>
      <c r="N620" s="388"/>
      <c r="O620" s="388"/>
      <c r="P620" s="388"/>
      <c r="Q620" s="388"/>
      <c r="R620" s="388"/>
      <c r="S620" s="388"/>
      <c r="T620" s="388"/>
      <c r="U620" s="388"/>
      <c r="V620" s="388"/>
      <c r="W620" s="388"/>
      <c r="X620" s="388"/>
      <c r="Y620" s="388"/>
      <c r="Z620" s="388"/>
    </row>
    <row r="621" spans="1:26" ht="15.75" customHeight="1" x14ac:dyDescent="0.2">
      <c r="A621" s="388"/>
      <c r="B621" s="388"/>
      <c r="C621" s="388"/>
      <c r="D621" s="388"/>
      <c r="E621" s="388"/>
      <c r="F621" s="388"/>
      <c r="G621" s="404"/>
      <c r="H621" s="388"/>
      <c r="I621" s="388"/>
      <c r="J621" s="388"/>
      <c r="K621" s="388"/>
      <c r="L621" s="388"/>
      <c r="M621" s="388"/>
      <c r="N621" s="388"/>
      <c r="O621" s="388"/>
      <c r="P621" s="388"/>
      <c r="Q621" s="388"/>
      <c r="R621" s="388"/>
      <c r="S621" s="388"/>
      <c r="T621" s="388"/>
      <c r="U621" s="388"/>
      <c r="V621" s="388"/>
      <c r="W621" s="388"/>
      <c r="X621" s="388"/>
      <c r="Y621" s="388"/>
      <c r="Z621" s="388"/>
    </row>
    <row r="622" spans="1:26" ht="15.75" customHeight="1" x14ac:dyDescent="0.2">
      <c r="A622" s="388"/>
      <c r="B622" s="388"/>
      <c r="C622" s="388"/>
      <c r="D622" s="388"/>
      <c r="E622" s="388"/>
      <c r="F622" s="388"/>
      <c r="G622" s="404"/>
      <c r="H622" s="388"/>
      <c r="I622" s="388"/>
      <c r="J622" s="388"/>
      <c r="K622" s="388"/>
      <c r="L622" s="388"/>
      <c r="M622" s="388"/>
      <c r="N622" s="388"/>
      <c r="O622" s="388"/>
      <c r="P622" s="388"/>
      <c r="Q622" s="388"/>
      <c r="R622" s="388"/>
      <c r="S622" s="388"/>
      <c r="T622" s="388"/>
      <c r="U622" s="388"/>
      <c r="V622" s="388"/>
      <c r="W622" s="388"/>
      <c r="X622" s="388"/>
      <c r="Y622" s="388"/>
      <c r="Z622" s="388"/>
    </row>
    <row r="623" spans="1:26" ht="15.75" customHeight="1" x14ac:dyDescent="0.2">
      <c r="A623" s="388"/>
      <c r="B623" s="388"/>
      <c r="C623" s="388"/>
      <c r="D623" s="388"/>
      <c r="E623" s="388"/>
      <c r="F623" s="388"/>
      <c r="G623" s="404"/>
      <c r="H623" s="388"/>
      <c r="I623" s="388"/>
      <c r="J623" s="388"/>
      <c r="K623" s="388"/>
      <c r="L623" s="388"/>
      <c r="M623" s="388"/>
      <c r="N623" s="388"/>
      <c r="O623" s="388"/>
      <c r="P623" s="388"/>
      <c r="Q623" s="388"/>
      <c r="R623" s="388"/>
      <c r="S623" s="388"/>
      <c r="T623" s="388"/>
      <c r="U623" s="388"/>
      <c r="V623" s="388"/>
      <c r="W623" s="388"/>
      <c r="X623" s="388"/>
      <c r="Y623" s="388"/>
      <c r="Z623" s="388"/>
    </row>
    <row r="624" spans="1:26" ht="15.75" customHeight="1" x14ac:dyDescent="0.2">
      <c r="A624" s="388"/>
      <c r="B624" s="388"/>
      <c r="C624" s="388"/>
      <c r="D624" s="388"/>
      <c r="E624" s="388"/>
      <c r="F624" s="388"/>
      <c r="G624" s="404"/>
      <c r="H624" s="388"/>
      <c r="I624" s="388"/>
      <c r="J624" s="388"/>
      <c r="K624" s="388"/>
      <c r="L624" s="388"/>
      <c r="M624" s="388"/>
      <c r="N624" s="388"/>
      <c r="O624" s="388"/>
      <c r="P624" s="388"/>
      <c r="Q624" s="388"/>
      <c r="R624" s="388"/>
      <c r="S624" s="388"/>
      <c r="T624" s="388"/>
      <c r="U624" s="388"/>
      <c r="V624" s="388"/>
      <c r="W624" s="388"/>
      <c r="X624" s="388"/>
      <c r="Y624" s="388"/>
      <c r="Z624" s="388"/>
    </row>
    <row r="625" spans="1:26" ht="15.75" customHeight="1" x14ac:dyDescent="0.2">
      <c r="A625" s="388"/>
      <c r="B625" s="388"/>
      <c r="C625" s="388"/>
      <c r="D625" s="388"/>
      <c r="E625" s="388"/>
      <c r="F625" s="388"/>
      <c r="G625" s="404"/>
      <c r="H625" s="388"/>
      <c r="I625" s="388"/>
      <c r="J625" s="388"/>
      <c r="K625" s="388"/>
      <c r="L625" s="388"/>
      <c r="M625" s="388"/>
      <c r="N625" s="388"/>
      <c r="O625" s="388"/>
      <c r="P625" s="388"/>
      <c r="Q625" s="388"/>
      <c r="R625" s="388"/>
      <c r="S625" s="388"/>
      <c r="T625" s="388"/>
      <c r="U625" s="388"/>
      <c r="V625" s="388"/>
      <c r="W625" s="388"/>
      <c r="X625" s="388"/>
      <c r="Y625" s="388"/>
      <c r="Z625" s="388"/>
    </row>
    <row r="626" spans="1:26" ht="15.75" customHeight="1" x14ac:dyDescent="0.2">
      <c r="A626" s="388"/>
      <c r="B626" s="388"/>
      <c r="C626" s="388"/>
      <c r="D626" s="388"/>
      <c r="E626" s="388"/>
      <c r="F626" s="388"/>
      <c r="G626" s="404"/>
      <c r="H626" s="388"/>
      <c r="I626" s="388"/>
      <c r="J626" s="388"/>
      <c r="K626" s="388"/>
      <c r="L626" s="388"/>
      <c r="M626" s="388"/>
      <c r="N626" s="388"/>
      <c r="O626" s="388"/>
      <c r="P626" s="388"/>
      <c r="Q626" s="388"/>
      <c r="R626" s="388"/>
      <c r="S626" s="388"/>
      <c r="T626" s="388"/>
      <c r="U626" s="388"/>
      <c r="V626" s="388"/>
      <c r="W626" s="388"/>
      <c r="X626" s="388"/>
      <c r="Y626" s="388"/>
      <c r="Z626" s="388"/>
    </row>
    <row r="627" spans="1:26" ht="15.75" customHeight="1" x14ac:dyDescent="0.2">
      <c r="A627" s="388"/>
      <c r="B627" s="388"/>
      <c r="C627" s="388"/>
      <c r="D627" s="388"/>
      <c r="E627" s="388"/>
      <c r="F627" s="388"/>
      <c r="G627" s="404"/>
      <c r="H627" s="388"/>
      <c r="I627" s="388"/>
      <c r="J627" s="388"/>
      <c r="K627" s="388"/>
      <c r="L627" s="388"/>
      <c r="M627" s="388"/>
      <c r="N627" s="388"/>
      <c r="O627" s="388"/>
      <c r="P627" s="388"/>
      <c r="Q627" s="388"/>
      <c r="R627" s="388"/>
      <c r="S627" s="388"/>
      <c r="T627" s="388"/>
      <c r="U627" s="388"/>
      <c r="V627" s="388"/>
      <c r="W627" s="388"/>
      <c r="X627" s="388"/>
      <c r="Y627" s="388"/>
      <c r="Z627" s="388"/>
    </row>
    <row r="628" spans="1:26" ht="15.75" customHeight="1" x14ac:dyDescent="0.2">
      <c r="A628" s="388"/>
      <c r="B628" s="388"/>
      <c r="C628" s="388"/>
      <c r="D628" s="388"/>
      <c r="E628" s="388"/>
      <c r="F628" s="388"/>
      <c r="G628" s="404"/>
      <c r="H628" s="388"/>
      <c r="I628" s="388"/>
      <c r="J628" s="388"/>
      <c r="K628" s="388"/>
      <c r="L628" s="388"/>
      <c r="M628" s="388"/>
      <c r="N628" s="388"/>
      <c r="O628" s="388"/>
      <c r="P628" s="388"/>
      <c r="Q628" s="388"/>
      <c r="R628" s="388"/>
      <c r="S628" s="388"/>
      <c r="T628" s="388"/>
      <c r="U628" s="388"/>
      <c r="V628" s="388"/>
      <c r="W628" s="388"/>
      <c r="X628" s="388"/>
      <c r="Y628" s="388"/>
      <c r="Z628" s="388"/>
    </row>
    <row r="629" spans="1:26" ht="15.75" customHeight="1" x14ac:dyDescent="0.2">
      <c r="A629" s="388"/>
      <c r="B629" s="388"/>
      <c r="C629" s="388"/>
      <c r="D629" s="388"/>
      <c r="E629" s="388"/>
      <c r="F629" s="388"/>
      <c r="G629" s="404"/>
      <c r="H629" s="388"/>
      <c r="I629" s="388"/>
      <c r="J629" s="388"/>
      <c r="K629" s="388"/>
      <c r="L629" s="388"/>
      <c r="M629" s="388"/>
      <c r="N629" s="388"/>
      <c r="O629" s="388"/>
      <c r="P629" s="388"/>
      <c r="Q629" s="388"/>
      <c r="R629" s="388"/>
      <c r="S629" s="388"/>
      <c r="T629" s="388"/>
      <c r="U629" s="388"/>
      <c r="V629" s="388"/>
      <c r="W629" s="388"/>
      <c r="X629" s="388"/>
      <c r="Y629" s="388"/>
      <c r="Z629" s="388"/>
    </row>
    <row r="630" spans="1:26" ht="15.75" customHeight="1" x14ac:dyDescent="0.2">
      <c r="A630" s="388"/>
      <c r="B630" s="388"/>
      <c r="C630" s="388"/>
      <c r="D630" s="388"/>
      <c r="E630" s="388"/>
      <c r="F630" s="388"/>
      <c r="G630" s="404"/>
      <c r="H630" s="388"/>
      <c r="I630" s="388"/>
      <c r="J630" s="388"/>
      <c r="K630" s="388"/>
      <c r="L630" s="388"/>
      <c r="M630" s="388"/>
      <c r="N630" s="388"/>
      <c r="O630" s="388"/>
      <c r="P630" s="388"/>
      <c r="Q630" s="388"/>
      <c r="R630" s="388"/>
      <c r="S630" s="388"/>
      <c r="T630" s="388"/>
      <c r="U630" s="388"/>
      <c r="V630" s="388"/>
      <c r="W630" s="388"/>
      <c r="X630" s="388"/>
      <c r="Y630" s="388"/>
      <c r="Z630" s="388"/>
    </row>
    <row r="631" spans="1:26" ht="15.75" customHeight="1" x14ac:dyDescent="0.2">
      <c r="A631" s="388"/>
      <c r="B631" s="388"/>
      <c r="C631" s="388"/>
      <c r="D631" s="388"/>
      <c r="E631" s="388"/>
      <c r="F631" s="388"/>
      <c r="G631" s="404"/>
      <c r="H631" s="388"/>
      <c r="I631" s="388"/>
      <c r="J631" s="388"/>
      <c r="K631" s="388"/>
      <c r="L631" s="388"/>
      <c r="M631" s="388"/>
      <c r="N631" s="388"/>
      <c r="O631" s="388"/>
      <c r="P631" s="388"/>
      <c r="Q631" s="388"/>
      <c r="R631" s="388"/>
      <c r="S631" s="388"/>
      <c r="T631" s="388"/>
      <c r="U631" s="388"/>
      <c r="V631" s="388"/>
      <c r="W631" s="388"/>
      <c r="X631" s="388"/>
      <c r="Y631" s="388"/>
      <c r="Z631" s="388"/>
    </row>
    <row r="632" spans="1:26" ht="15.75" customHeight="1" x14ac:dyDescent="0.2">
      <c r="A632" s="388"/>
      <c r="B632" s="388"/>
      <c r="C632" s="388"/>
      <c r="D632" s="388"/>
      <c r="E632" s="388"/>
      <c r="F632" s="388"/>
      <c r="G632" s="404"/>
      <c r="H632" s="388"/>
      <c r="I632" s="388"/>
      <c r="J632" s="388"/>
      <c r="K632" s="388"/>
      <c r="L632" s="388"/>
      <c r="M632" s="388"/>
      <c r="N632" s="388"/>
      <c r="O632" s="388"/>
      <c r="P632" s="388"/>
      <c r="Q632" s="388"/>
      <c r="R632" s="388"/>
      <c r="S632" s="388"/>
      <c r="T632" s="388"/>
      <c r="U632" s="388"/>
      <c r="V632" s="388"/>
      <c r="W632" s="388"/>
      <c r="X632" s="388"/>
      <c r="Y632" s="388"/>
      <c r="Z632" s="388"/>
    </row>
    <row r="633" spans="1:26" ht="15.75" customHeight="1" x14ac:dyDescent="0.2">
      <c r="A633" s="388"/>
      <c r="B633" s="388"/>
      <c r="C633" s="388"/>
      <c r="D633" s="388"/>
      <c r="E633" s="388"/>
      <c r="F633" s="388"/>
      <c r="G633" s="404"/>
      <c r="H633" s="388"/>
      <c r="I633" s="388"/>
      <c r="J633" s="388"/>
      <c r="K633" s="388"/>
      <c r="L633" s="388"/>
      <c r="M633" s="388"/>
      <c r="N633" s="388"/>
      <c r="O633" s="388"/>
      <c r="P633" s="388"/>
      <c r="Q633" s="388"/>
      <c r="R633" s="388"/>
      <c r="S633" s="388"/>
      <c r="T633" s="388"/>
      <c r="U633" s="388"/>
      <c r="V633" s="388"/>
      <c r="W633" s="388"/>
      <c r="X633" s="388"/>
      <c r="Y633" s="388"/>
      <c r="Z633" s="388"/>
    </row>
    <row r="634" spans="1:26" ht="15.75" customHeight="1" x14ac:dyDescent="0.2">
      <c r="A634" s="388"/>
      <c r="B634" s="388"/>
      <c r="C634" s="388"/>
      <c r="D634" s="388"/>
      <c r="E634" s="388"/>
      <c r="F634" s="388"/>
      <c r="G634" s="404"/>
      <c r="H634" s="388"/>
      <c r="I634" s="388"/>
      <c r="J634" s="388"/>
      <c r="K634" s="388"/>
      <c r="L634" s="388"/>
      <c r="M634" s="388"/>
      <c r="N634" s="388"/>
      <c r="O634" s="388"/>
      <c r="P634" s="388"/>
      <c r="Q634" s="388"/>
      <c r="R634" s="388"/>
      <c r="S634" s="388"/>
      <c r="T634" s="388"/>
      <c r="U634" s="388"/>
      <c r="V634" s="388"/>
      <c r="W634" s="388"/>
      <c r="X634" s="388"/>
      <c r="Y634" s="388"/>
      <c r="Z634" s="388"/>
    </row>
    <row r="635" spans="1:26" ht="15.75" customHeight="1" x14ac:dyDescent="0.2">
      <c r="A635" s="388"/>
      <c r="B635" s="388"/>
      <c r="C635" s="388"/>
      <c r="D635" s="388"/>
      <c r="E635" s="388"/>
      <c r="F635" s="388"/>
      <c r="G635" s="404"/>
      <c r="H635" s="388"/>
      <c r="I635" s="388"/>
      <c r="J635" s="388"/>
      <c r="K635" s="388"/>
      <c r="L635" s="388"/>
      <c r="M635" s="388"/>
      <c r="N635" s="388"/>
      <c r="O635" s="388"/>
      <c r="P635" s="388"/>
      <c r="Q635" s="388"/>
      <c r="R635" s="388"/>
      <c r="S635" s="388"/>
      <c r="T635" s="388"/>
      <c r="U635" s="388"/>
      <c r="V635" s="388"/>
      <c r="W635" s="388"/>
      <c r="X635" s="388"/>
      <c r="Y635" s="388"/>
      <c r="Z635" s="388"/>
    </row>
    <row r="636" spans="1:26" ht="15.75" customHeight="1" x14ac:dyDescent="0.2">
      <c r="A636" s="388"/>
      <c r="B636" s="388"/>
      <c r="C636" s="388"/>
      <c r="D636" s="388"/>
      <c r="E636" s="388"/>
      <c r="F636" s="388"/>
      <c r="G636" s="404"/>
      <c r="H636" s="388"/>
      <c r="I636" s="388"/>
      <c r="J636" s="388"/>
      <c r="K636" s="388"/>
      <c r="L636" s="388"/>
      <c r="M636" s="388"/>
      <c r="N636" s="388"/>
      <c r="O636" s="388"/>
      <c r="P636" s="388"/>
      <c r="Q636" s="388"/>
      <c r="R636" s="388"/>
      <c r="S636" s="388"/>
      <c r="T636" s="388"/>
      <c r="U636" s="388"/>
      <c r="V636" s="388"/>
      <c r="W636" s="388"/>
      <c r="X636" s="388"/>
      <c r="Y636" s="388"/>
      <c r="Z636" s="388"/>
    </row>
    <row r="637" spans="1:26" ht="15.75" customHeight="1" x14ac:dyDescent="0.2">
      <c r="A637" s="388"/>
      <c r="B637" s="388"/>
      <c r="C637" s="388"/>
      <c r="D637" s="388"/>
      <c r="E637" s="388"/>
      <c r="F637" s="388"/>
      <c r="G637" s="404"/>
      <c r="H637" s="388"/>
      <c r="I637" s="388"/>
      <c r="J637" s="388"/>
      <c r="K637" s="388"/>
      <c r="L637" s="388"/>
      <c r="M637" s="388"/>
      <c r="N637" s="388"/>
      <c r="O637" s="388"/>
      <c r="P637" s="388"/>
      <c r="Q637" s="388"/>
      <c r="R637" s="388"/>
      <c r="S637" s="388"/>
      <c r="T637" s="388"/>
      <c r="U637" s="388"/>
      <c r="V637" s="388"/>
      <c r="W637" s="388"/>
      <c r="X637" s="388"/>
      <c r="Y637" s="388"/>
      <c r="Z637" s="388"/>
    </row>
    <row r="638" spans="1:26" ht="15.75" customHeight="1" x14ac:dyDescent="0.2">
      <c r="A638" s="388"/>
      <c r="B638" s="388"/>
      <c r="C638" s="388"/>
      <c r="D638" s="388"/>
      <c r="E638" s="388"/>
      <c r="F638" s="388"/>
      <c r="G638" s="404"/>
      <c r="H638" s="388"/>
      <c r="I638" s="388"/>
      <c r="J638" s="388"/>
      <c r="K638" s="388"/>
      <c r="L638" s="388"/>
      <c r="M638" s="388"/>
      <c r="N638" s="388"/>
      <c r="O638" s="388"/>
      <c r="P638" s="388"/>
      <c r="Q638" s="388"/>
      <c r="R638" s="388"/>
      <c r="S638" s="388"/>
      <c r="T638" s="388"/>
      <c r="U638" s="388"/>
      <c r="V638" s="388"/>
      <c r="W638" s="388"/>
      <c r="X638" s="388"/>
      <c r="Y638" s="388"/>
      <c r="Z638" s="388"/>
    </row>
    <row r="639" spans="1:26" ht="15.75" customHeight="1" x14ac:dyDescent="0.2">
      <c r="A639" s="388"/>
      <c r="B639" s="388"/>
      <c r="C639" s="388"/>
      <c r="D639" s="388"/>
      <c r="E639" s="388"/>
      <c r="F639" s="388"/>
      <c r="G639" s="404"/>
      <c r="H639" s="388"/>
      <c r="I639" s="388"/>
      <c r="J639" s="388"/>
      <c r="K639" s="388"/>
      <c r="L639" s="388"/>
      <c r="M639" s="388"/>
      <c r="N639" s="388"/>
      <c r="O639" s="388"/>
      <c r="P639" s="388"/>
      <c r="Q639" s="388"/>
      <c r="R639" s="388"/>
      <c r="S639" s="388"/>
      <c r="T639" s="388"/>
      <c r="U639" s="388"/>
      <c r="V639" s="388"/>
      <c r="W639" s="388"/>
      <c r="X639" s="388"/>
      <c r="Y639" s="388"/>
      <c r="Z639" s="388"/>
    </row>
    <row r="640" spans="1:26" ht="15.75" customHeight="1" x14ac:dyDescent="0.2">
      <c r="A640" s="388"/>
      <c r="B640" s="388"/>
      <c r="C640" s="388"/>
      <c r="D640" s="388"/>
      <c r="E640" s="388"/>
      <c r="F640" s="388"/>
      <c r="G640" s="404"/>
      <c r="H640" s="388"/>
      <c r="I640" s="388"/>
      <c r="J640" s="388"/>
      <c r="K640" s="388"/>
      <c r="L640" s="388"/>
      <c r="M640" s="388"/>
      <c r="N640" s="388"/>
      <c r="O640" s="388"/>
      <c r="P640" s="388"/>
      <c r="Q640" s="388"/>
      <c r="R640" s="388"/>
      <c r="S640" s="388"/>
      <c r="T640" s="388"/>
      <c r="U640" s="388"/>
      <c r="V640" s="388"/>
      <c r="W640" s="388"/>
      <c r="X640" s="388"/>
      <c r="Y640" s="388"/>
      <c r="Z640" s="388"/>
    </row>
    <row r="641" spans="1:26" ht="15.75" customHeight="1" x14ac:dyDescent="0.2">
      <c r="A641" s="388"/>
      <c r="B641" s="388"/>
      <c r="C641" s="388"/>
      <c r="D641" s="388"/>
      <c r="E641" s="388"/>
      <c r="F641" s="388"/>
      <c r="G641" s="404"/>
      <c r="H641" s="388"/>
      <c r="I641" s="388"/>
      <c r="J641" s="388"/>
      <c r="K641" s="388"/>
      <c r="L641" s="388"/>
      <c r="M641" s="388"/>
      <c r="N641" s="388"/>
      <c r="O641" s="388"/>
      <c r="P641" s="388"/>
      <c r="Q641" s="388"/>
      <c r="R641" s="388"/>
      <c r="S641" s="388"/>
      <c r="T641" s="388"/>
      <c r="U641" s="388"/>
      <c r="V641" s="388"/>
      <c r="W641" s="388"/>
      <c r="X641" s="388"/>
      <c r="Y641" s="388"/>
      <c r="Z641" s="388"/>
    </row>
    <row r="642" spans="1:26" ht="15.75" customHeight="1" x14ac:dyDescent="0.2">
      <c r="A642" s="388"/>
      <c r="B642" s="388"/>
      <c r="C642" s="388"/>
      <c r="D642" s="388"/>
      <c r="E642" s="388"/>
      <c r="F642" s="388"/>
      <c r="G642" s="404"/>
      <c r="H642" s="388"/>
      <c r="I642" s="388"/>
      <c r="J642" s="388"/>
      <c r="K642" s="388"/>
      <c r="L642" s="388"/>
      <c r="M642" s="388"/>
      <c r="N642" s="388"/>
      <c r="O642" s="388"/>
      <c r="P642" s="388"/>
      <c r="Q642" s="388"/>
      <c r="R642" s="388"/>
      <c r="S642" s="388"/>
      <c r="T642" s="388"/>
      <c r="U642" s="388"/>
      <c r="V642" s="388"/>
      <c r="W642" s="388"/>
      <c r="X642" s="388"/>
      <c r="Y642" s="388"/>
      <c r="Z642" s="388"/>
    </row>
    <row r="643" spans="1:26" ht="15.75" customHeight="1" x14ac:dyDescent="0.2">
      <c r="A643" s="388"/>
      <c r="B643" s="388"/>
      <c r="C643" s="388"/>
      <c r="D643" s="388"/>
      <c r="E643" s="388"/>
      <c r="F643" s="388"/>
      <c r="G643" s="404"/>
      <c r="H643" s="388"/>
      <c r="I643" s="388"/>
      <c r="J643" s="388"/>
      <c r="K643" s="388"/>
      <c r="L643" s="388"/>
      <c r="M643" s="388"/>
      <c r="N643" s="388"/>
      <c r="O643" s="388"/>
      <c r="P643" s="388"/>
      <c r="Q643" s="388"/>
      <c r="R643" s="388"/>
      <c r="S643" s="388"/>
      <c r="T643" s="388"/>
      <c r="U643" s="388"/>
      <c r="V643" s="388"/>
      <c r="W643" s="388"/>
      <c r="X643" s="388"/>
      <c r="Y643" s="388"/>
      <c r="Z643" s="388"/>
    </row>
    <row r="644" spans="1:26" ht="15.75" customHeight="1" x14ac:dyDescent="0.2">
      <c r="A644" s="388"/>
      <c r="B644" s="388"/>
      <c r="C644" s="388"/>
      <c r="D644" s="388"/>
      <c r="E644" s="388"/>
      <c r="F644" s="388"/>
      <c r="G644" s="404"/>
      <c r="H644" s="388"/>
      <c r="I644" s="388"/>
      <c r="J644" s="388"/>
      <c r="K644" s="388"/>
      <c r="L644" s="388"/>
      <c r="M644" s="388"/>
      <c r="N644" s="388"/>
      <c r="O644" s="388"/>
      <c r="P644" s="388"/>
      <c r="Q644" s="388"/>
      <c r="R644" s="388"/>
      <c r="S644" s="388"/>
      <c r="T644" s="388"/>
      <c r="U644" s="388"/>
      <c r="V644" s="388"/>
      <c r="W644" s="388"/>
      <c r="X644" s="388"/>
      <c r="Y644" s="388"/>
      <c r="Z644" s="388"/>
    </row>
    <row r="645" spans="1:26" ht="15.75" customHeight="1" x14ac:dyDescent="0.2">
      <c r="A645" s="388"/>
      <c r="B645" s="388"/>
      <c r="C645" s="388"/>
      <c r="D645" s="388"/>
      <c r="E645" s="388"/>
      <c r="F645" s="388"/>
      <c r="G645" s="404"/>
      <c r="H645" s="388"/>
      <c r="I645" s="388"/>
      <c r="J645" s="388"/>
      <c r="K645" s="388"/>
      <c r="L645" s="388"/>
      <c r="M645" s="388"/>
      <c r="N645" s="388"/>
      <c r="O645" s="388"/>
      <c r="P645" s="388"/>
      <c r="Q645" s="388"/>
      <c r="R645" s="388"/>
      <c r="S645" s="388"/>
      <c r="T645" s="388"/>
      <c r="U645" s="388"/>
      <c r="V645" s="388"/>
      <c r="W645" s="388"/>
      <c r="X645" s="388"/>
      <c r="Y645" s="388"/>
      <c r="Z645" s="388"/>
    </row>
    <row r="646" spans="1:26" ht="15.75" customHeight="1" x14ac:dyDescent="0.2">
      <c r="A646" s="388"/>
      <c r="B646" s="388"/>
      <c r="C646" s="388"/>
      <c r="D646" s="388"/>
      <c r="E646" s="388"/>
      <c r="F646" s="388"/>
      <c r="G646" s="404"/>
      <c r="H646" s="388"/>
      <c r="I646" s="388"/>
      <c r="J646" s="388"/>
      <c r="K646" s="388"/>
      <c r="L646" s="388"/>
      <c r="M646" s="388"/>
      <c r="N646" s="388"/>
      <c r="O646" s="388"/>
      <c r="P646" s="388"/>
      <c r="Q646" s="388"/>
      <c r="R646" s="388"/>
      <c r="S646" s="388"/>
      <c r="T646" s="388"/>
      <c r="U646" s="388"/>
      <c r="V646" s="388"/>
      <c r="W646" s="388"/>
      <c r="X646" s="388"/>
      <c r="Y646" s="388"/>
      <c r="Z646" s="388"/>
    </row>
    <row r="647" spans="1:26" ht="15.75" customHeight="1" x14ac:dyDescent="0.2">
      <c r="A647" s="388"/>
      <c r="B647" s="388"/>
      <c r="C647" s="388"/>
      <c r="D647" s="388"/>
      <c r="E647" s="388"/>
      <c r="F647" s="388"/>
      <c r="G647" s="404"/>
      <c r="H647" s="388"/>
      <c r="I647" s="388"/>
      <c r="J647" s="388"/>
      <c r="K647" s="388"/>
      <c r="L647" s="388"/>
      <c r="M647" s="388"/>
      <c r="N647" s="388"/>
      <c r="O647" s="388"/>
      <c r="P647" s="388"/>
      <c r="Q647" s="388"/>
      <c r="R647" s="388"/>
      <c r="S647" s="388"/>
      <c r="T647" s="388"/>
      <c r="U647" s="388"/>
      <c r="V647" s="388"/>
      <c r="W647" s="388"/>
      <c r="X647" s="388"/>
      <c r="Y647" s="388"/>
      <c r="Z647" s="388"/>
    </row>
    <row r="648" spans="1:26" ht="15.75" customHeight="1" x14ac:dyDescent="0.2">
      <c r="A648" s="388"/>
      <c r="B648" s="388"/>
      <c r="C648" s="388"/>
      <c r="D648" s="388"/>
      <c r="E648" s="388"/>
      <c r="F648" s="388"/>
      <c r="G648" s="404"/>
      <c r="H648" s="388"/>
      <c r="I648" s="388"/>
      <c r="J648" s="388"/>
      <c r="K648" s="388"/>
      <c r="L648" s="388"/>
      <c r="M648" s="388"/>
      <c r="N648" s="388"/>
      <c r="O648" s="388"/>
      <c r="P648" s="388"/>
      <c r="Q648" s="388"/>
      <c r="R648" s="388"/>
      <c r="S648" s="388"/>
      <c r="T648" s="388"/>
      <c r="U648" s="388"/>
      <c r="V648" s="388"/>
      <c r="W648" s="388"/>
      <c r="X648" s="388"/>
      <c r="Y648" s="388"/>
      <c r="Z648" s="388"/>
    </row>
    <row r="649" spans="1:26" ht="15.75" customHeight="1" x14ac:dyDescent="0.2">
      <c r="A649" s="388"/>
      <c r="B649" s="388"/>
      <c r="C649" s="388"/>
      <c r="D649" s="388"/>
      <c r="E649" s="388"/>
      <c r="F649" s="388"/>
      <c r="G649" s="404"/>
      <c r="H649" s="388"/>
      <c r="I649" s="388"/>
      <c r="J649" s="388"/>
      <c r="K649" s="388"/>
      <c r="L649" s="388"/>
      <c r="M649" s="388"/>
      <c r="N649" s="388"/>
      <c r="O649" s="388"/>
      <c r="P649" s="388"/>
      <c r="Q649" s="388"/>
      <c r="R649" s="388"/>
      <c r="S649" s="388"/>
      <c r="T649" s="388"/>
      <c r="U649" s="388"/>
      <c r="V649" s="388"/>
      <c r="W649" s="388"/>
      <c r="X649" s="388"/>
      <c r="Y649" s="388"/>
      <c r="Z649" s="388"/>
    </row>
    <row r="650" spans="1:26" ht="15.75" customHeight="1" x14ac:dyDescent="0.2">
      <c r="A650" s="388"/>
      <c r="B650" s="388"/>
      <c r="C650" s="388"/>
      <c r="D650" s="388"/>
      <c r="E650" s="388"/>
      <c r="F650" s="388"/>
      <c r="G650" s="404"/>
      <c r="H650" s="388"/>
      <c r="I650" s="388"/>
      <c r="J650" s="388"/>
      <c r="K650" s="388"/>
      <c r="L650" s="388"/>
      <c r="M650" s="388"/>
      <c r="N650" s="388"/>
      <c r="O650" s="388"/>
      <c r="P650" s="388"/>
      <c r="Q650" s="388"/>
      <c r="R650" s="388"/>
      <c r="S650" s="388"/>
      <c r="T650" s="388"/>
      <c r="U650" s="388"/>
      <c r="V650" s="388"/>
      <c r="W650" s="388"/>
      <c r="X650" s="388"/>
      <c r="Y650" s="388"/>
      <c r="Z650" s="388"/>
    </row>
    <row r="651" spans="1:26" ht="15.75" customHeight="1" x14ac:dyDescent="0.2">
      <c r="A651" s="388"/>
      <c r="B651" s="388"/>
      <c r="C651" s="388"/>
      <c r="D651" s="388"/>
      <c r="E651" s="388"/>
      <c r="F651" s="388"/>
      <c r="G651" s="404"/>
      <c r="H651" s="388"/>
      <c r="I651" s="388"/>
      <c r="J651" s="388"/>
      <c r="K651" s="388"/>
      <c r="L651" s="388"/>
      <c r="M651" s="388"/>
      <c r="N651" s="388"/>
      <c r="O651" s="388"/>
      <c r="P651" s="388"/>
      <c r="Q651" s="388"/>
      <c r="R651" s="388"/>
      <c r="S651" s="388"/>
      <c r="T651" s="388"/>
      <c r="U651" s="388"/>
      <c r="V651" s="388"/>
      <c r="W651" s="388"/>
      <c r="X651" s="388"/>
      <c r="Y651" s="388"/>
      <c r="Z651" s="388"/>
    </row>
    <row r="652" spans="1:26" ht="15.75" customHeight="1" x14ac:dyDescent="0.2">
      <c r="A652" s="388"/>
      <c r="B652" s="388"/>
      <c r="C652" s="388"/>
      <c r="D652" s="388"/>
      <c r="E652" s="388"/>
      <c r="F652" s="388"/>
      <c r="G652" s="404"/>
      <c r="H652" s="388"/>
      <c r="I652" s="388"/>
      <c r="J652" s="388"/>
      <c r="K652" s="388"/>
      <c r="L652" s="388"/>
      <c r="M652" s="388"/>
      <c r="N652" s="388"/>
      <c r="O652" s="388"/>
      <c r="P652" s="388"/>
      <c r="Q652" s="388"/>
      <c r="R652" s="388"/>
      <c r="S652" s="388"/>
      <c r="T652" s="388"/>
      <c r="U652" s="388"/>
      <c r="V652" s="388"/>
      <c r="W652" s="388"/>
      <c r="X652" s="388"/>
      <c r="Y652" s="388"/>
      <c r="Z652" s="388"/>
    </row>
    <row r="653" spans="1:26" ht="15.75" customHeight="1" x14ac:dyDescent="0.2">
      <c r="A653" s="388"/>
      <c r="B653" s="388"/>
      <c r="C653" s="388"/>
      <c r="D653" s="388"/>
      <c r="E653" s="388"/>
      <c r="F653" s="388"/>
      <c r="G653" s="404"/>
      <c r="H653" s="388"/>
      <c r="I653" s="388"/>
      <c r="J653" s="388"/>
      <c r="K653" s="388"/>
      <c r="L653" s="388"/>
      <c r="M653" s="388"/>
      <c r="N653" s="388"/>
      <c r="O653" s="388"/>
      <c r="P653" s="388"/>
      <c r="Q653" s="388"/>
      <c r="R653" s="388"/>
      <c r="S653" s="388"/>
      <c r="T653" s="388"/>
      <c r="U653" s="388"/>
      <c r="V653" s="388"/>
      <c r="W653" s="388"/>
      <c r="X653" s="388"/>
      <c r="Y653" s="388"/>
      <c r="Z653" s="388"/>
    </row>
    <row r="654" spans="1:26" ht="15.75" customHeight="1" x14ac:dyDescent="0.2">
      <c r="A654" s="388"/>
      <c r="B654" s="388"/>
      <c r="C654" s="388"/>
      <c r="D654" s="388"/>
      <c r="E654" s="388"/>
      <c r="F654" s="388"/>
      <c r="G654" s="404"/>
      <c r="H654" s="388"/>
      <c r="I654" s="388"/>
      <c r="J654" s="388"/>
      <c r="K654" s="388"/>
      <c r="L654" s="388"/>
      <c r="M654" s="388"/>
      <c r="N654" s="388"/>
      <c r="O654" s="388"/>
      <c r="P654" s="388"/>
      <c r="Q654" s="388"/>
      <c r="R654" s="388"/>
      <c r="S654" s="388"/>
      <c r="T654" s="388"/>
      <c r="U654" s="388"/>
      <c r="V654" s="388"/>
      <c r="W654" s="388"/>
      <c r="X654" s="388"/>
      <c r="Y654" s="388"/>
      <c r="Z654" s="388"/>
    </row>
    <row r="655" spans="1:26" ht="15.75" customHeight="1" x14ac:dyDescent="0.2">
      <c r="A655" s="388"/>
      <c r="B655" s="388"/>
      <c r="C655" s="388"/>
      <c r="D655" s="388"/>
      <c r="E655" s="388"/>
      <c r="F655" s="388"/>
      <c r="G655" s="404"/>
      <c r="H655" s="388"/>
      <c r="I655" s="388"/>
      <c r="J655" s="388"/>
      <c r="K655" s="388"/>
      <c r="L655" s="388"/>
      <c r="M655" s="388"/>
      <c r="N655" s="388"/>
      <c r="O655" s="388"/>
      <c r="P655" s="388"/>
      <c r="Q655" s="388"/>
      <c r="R655" s="388"/>
      <c r="S655" s="388"/>
      <c r="T655" s="388"/>
      <c r="U655" s="388"/>
      <c r="V655" s="388"/>
      <c r="W655" s="388"/>
      <c r="X655" s="388"/>
      <c r="Y655" s="388"/>
      <c r="Z655" s="388"/>
    </row>
    <row r="656" spans="1:26" ht="15.75" customHeight="1" x14ac:dyDescent="0.2">
      <c r="A656" s="388"/>
      <c r="B656" s="388"/>
      <c r="C656" s="388"/>
      <c r="D656" s="388"/>
      <c r="E656" s="388"/>
      <c r="F656" s="388"/>
      <c r="G656" s="404"/>
      <c r="H656" s="388"/>
      <c r="I656" s="388"/>
      <c r="J656" s="388"/>
      <c r="K656" s="388"/>
      <c r="L656" s="388"/>
      <c r="M656" s="388"/>
      <c r="N656" s="388"/>
      <c r="O656" s="388"/>
      <c r="P656" s="388"/>
      <c r="Q656" s="388"/>
      <c r="R656" s="388"/>
      <c r="S656" s="388"/>
      <c r="T656" s="388"/>
      <c r="U656" s="388"/>
      <c r="V656" s="388"/>
      <c r="W656" s="388"/>
      <c r="X656" s="388"/>
      <c r="Y656" s="388"/>
      <c r="Z656" s="388"/>
    </row>
    <row r="657" spans="1:26" ht="15.75" customHeight="1" x14ac:dyDescent="0.2">
      <c r="A657" s="388"/>
      <c r="B657" s="388"/>
      <c r="C657" s="388"/>
      <c r="D657" s="388"/>
      <c r="E657" s="388"/>
      <c r="F657" s="388"/>
      <c r="G657" s="404"/>
      <c r="H657" s="388"/>
      <c r="I657" s="388"/>
      <c r="J657" s="388"/>
      <c r="K657" s="388"/>
      <c r="L657" s="388"/>
      <c r="M657" s="388"/>
      <c r="N657" s="388"/>
      <c r="O657" s="388"/>
      <c r="P657" s="388"/>
      <c r="Q657" s="388"/>
      <c r="R657" s="388"/>
      <c r="S657" s="388"/>
      <c r="T657" s="388"/>
      <c r="U657" s="388"/>
      <c r="V657" s="388"/>
      <c r="W657" s="388"/>
      <c r="X657" s="388"/>
      <c r="Y657" s="388"/>
      <c r="Z657" s="388"/>
    </row>
    <row r="658" spans="1:26" ht="15.75" customHeight="1" x14ac:dyDescent="0.2">
      <c r="A658" s="388"/>
      <c r="B658" s="388"/>
      <c r="C658" s="388"/>
      <c r="D658" s="388"/>
      <c r="E658" s="388"/>
      <c r="F658" s="388"/>
      <c r="G658" s="404"/>
      <c r="H658" s="388"/>
      <c r="I658" s="388"/>
      <c r="J658" s="388"/>
      <c r="K658" s="388"/>
      <c r="L658" s="388"/>
      <c r="M658" s="388"/>
      <c r="N658" s="388"/>
      <c r="O658" s="388"/>
      <c r="P658" s="388"/>
      <c r="Q658" s="388"/>
      <c r="R658" s="388"/>
      <c r="S658" s="388"/>
      <c r="T658" s="388"/>
      <c r="U658" s="388"/>
      <c r="V658" s="388"/>
      <c r="W658" s="388"/>
      <c r="X658" s="388"/>
      <c r="Y658" s="388"/>
      <c r="Z658" s="388"/>
    </row>
    <row r="659" spans="1:26" ht="15.75" customHeight="1" x14ac:dyDescent="0.2">
      <c r="A659" s="388"/>
      <c r="B659" s="388"/>
      <c r="C659" s="388"/>
      <c r="D659" s="388"/>
      <c r="E659" s="388"/>
      <c r="F659" s="388"/>
      <c r="G659" s="404"/>
      <c r="H659" s="388"/>
      <c r="I659" s="388"/>
      <c r="J659" s="388"/>
      <c r="K659" s="388"/>
      <c r="L659" s="388"/>
      <c r="M659" s="388"/>
      <c r="N659" s="388"/>
      <c r="O659" s="388"/>
      <c r="P659" s="388"/>
      <c r="Q659" s="388"/>
      <c r="R659" s="388"/>
      <c r="S659" s="388"/>
      <c r="T659" s="388"/>
      <c r="U659" s="388"/>
      <c r="V659" s="388"/>
      <c r="W659" s="388"/>
      <c r="X659" s="388"/>
      <c r="Y659" s="388"/>
      <c r="Z659" s="388"/>
    </row>
    <row r="660" spans="1:26" ht="15.75" customHeight="1" x14ac:dyDescent="0.2">
      <c r="A660" s="388"/>
      <c r="B660" s="388"/>
      <c r="C660" s="388"/>
      <c r="D660" s="388"/>
      <c r="E660" s="388"/>
      <c r="F660" s="388"/>
      <c r="G660" s="404"/>
      <c r="H660" s="388"/>
      <c r="I660" s="388"/>
      <c r="J660" s="388"/>
      <c r="K660" s="388"/>
      <c r="L660" s="388"/>
      <c r="M660" s="388"/>
      <c r="N660" s="388"/>
      <c r="O660" s="388"/>
      <c r="P660" s="388"/>
      <c r="Q660" s="388"/>
      <c r="R660" s="388"/>
      <c r="S660" s="388"/>
      <c r="T660" s="388"/>
      <c r="U660" s="388"/>
      <c r="V660" s="388"/>
      <c r="W660" s="388"/>
      <c r="X660" s="388"/>
      <c r="Y660" s="388"/>
      <c r="Z660" s="388"/>
    </row>
    <row r="661" spans="1:26" ht="15.75" customHeight="1" x14ac:dyDescent="0.2">
      <c r="A661" s="388"/>
      <c r="B661" s="388"/>
      <c r="C661" s="388"/>
      <c r="D661" s="388"/>
      <c r="E661" s="388"/>
      <c r="F661" s="388"/>
      <c r="G661" s="404"/>
      <c r="H661" s="388"/>
      <c r="I661" s="388"/>
      <c r="J661" s="388"/>
      <c r="K661" s="388"/>
      <c r="L661" s="388"/>
      <c r="M661" s="388"/>
      <c r="N661" s="388"/>
      <c r="O661" s="388"/>
      <c r="P661" s="388"/>
      <c r="Q661" s="388"/>
      <c r="R661" s="388"/>
      <c r="S661" s="388"/>
      <c r="T661" s="388"/>
      <c r="U661" s="388"/>
      <c r="V661" s="388"/>
      <c r="W661" s="388"/>
      <c r="X661" s="388"/>
      <c r="Y661" s="388"/>
      <c r="Z661" s="388"/>
    </row>
    <row r="662" spans="1:26" ht="15.75" customHeight="1" x14ac:dyDescent="0.2">
      <c r="A662" s="388"/>
      <c r="B662" s="388"/>
      <c r="C662" s="388"/>
      <c r="D662" s="388"/>
      <c r="E662" s="388"/>
      <c r="F662" s="388"/>
      <c r="G662" s="404"/>
      <c r="H662" s="388"/>
      <c r="I662" s="388"/>
      <c r="J662" s="388"/>
      <c r="K662" s="388"/>
      <c r="L662" s="388"/>
      <c r="M662" s="388"/>
      <c r="N662" s="388"/>
      <c r="O662" s="388"/>
      <c r="P662" s="388"/>
      <c r="Q662" s="388"/>
      <c r="R662" s="388"/>
      <c r="S662" s="388"/>
      <c r="T662" s="388"/>
      <c r="U662" s="388"/>
      <c r="V662" s="388"/>
      <c r="W662" s="388"/>
      <c r="X662" s="388"/>
      <c r="Y662" s="388"/>
      <c r="Z662" s="388"/>
    </row>
    <row r="663" spans="1:26" ht="15.75" customHeight="1" x14ac:dyDescent="0.2">
      <c r="A663" s="388"/>
      <c r="B663" s="388"/>
      <c r="C663" s="388"/>
      <c r="D663" s="388"/>
      <c r="E663" s="388"/>
      <c r="F663" s="388"/>
      <c r="G663" s="404"/>
      <c r="H663" s="388"/>
      <c r="I663" s="388"/>
      <c r="J663" s="388"/>
      <c r="K663" s="388"/>
      <c r="L663" s="388"/>
      <c r="M663" s="388"/>
      <c r="N663" s="388"/>
      <c r="O663" s="388"/>
      <c r="P663" s="388"/>
      <c r="Q663" s="388"/>
      <c r="R663" s="388"/>
      <c r="S663" s="388"/>
      <c r="T663" s="388"/>
      <c r="U663" s="388"/>
      <c r="V663" s="388"/>
      <c r="W663" s="388"/>
      <c r="X663" s="388"/>
      <c r="Y663" s="388"/>
      <c r="Z663" s="388"/>
    </row>
    <row r="664" spans="1:26" ht="15.75" customHeight="1" x14ac:dyDescent="0.2">
      <c r="A664" s="388"/>
      <c r="B664" s="388"/>
      <c r="C664" s="388"/>
      <c r="D664" s="388"/>
      <c r="E664" s="388"/>
      <c r="F664" s="388"/>
      <c r="G664" s="404"/>
      <c r="H664" s="388"/>
      <c r="I664" s="388"/>
      <c r="J664" s="388"/>
      <c r="K664" s="388"/>
      <c r="L664" s="388"/>
      <c r="M664" s="388"/>
      <c r="N664" s="388"/>
      <c r="O664" s="388"/>
      <c r="P664" s="388"/>
      <c r="Q664" s="388"/>
      <c r="R664" s="388"/>
      <c r="S664" s="388"/>
      <c r="T664" s="388"/>
      <c r="U664" s="388"/>
      <c r="V664" s="388"/>
      <c r="W664" s="388"/>
      <c r="X664" s="388"/>
      <c r="Y664" s="388"/>
      <c r="Z664" s="388"/>
    </row>
    <row r="665" spans="1:26" ht="15.75" customHeight="1" x14ac:dyDescent="0.2">
      <c r="A665" s="388"/>
      <c r="B665" s="388"/>
      <c r="C665" s="388"/>
      <c r="D665" s="388"/>
      <c r="E665" s="388"/>
      <c r="F665" s="388"/>
      <c r="G665" s="404"/>
      <c r="H665" s="388"/>
      <c r="I665" s="388"/>
      <c r="J665" s="388"/>
      <c r="K665" s="388"/>
      <c r="L665" s="388"/>
      <c r="M665" s="388"/>
      <c r="N665" s="388"/>
      <c r="O665" s="388"/>
      <c r="P665" s="388"/>
      <c r="Q665" s="388"/>
      <c r="R665" s="388"/>
      <c r="S665" s="388"/>
      <c r="T665" s="388"/>
      <c r="U665" s="388"/>
      <c r="V665" s="388"/>
      <c r="W665" s="388"/>
      <c r="X665" s="388"/>
      <c r="Y665" s="388"/>
      <c r="Z665" s="388"/>
    </row>
    <row r="666" spans="1:26" ht="15.75" customHeight="1" x14ac:dyDescent="0.2">
      <c r="A666" s="388"/>
      <c r="B666" s="388"/>
      <c r="C666" s="388"/>
      <c r="D666" s="388"/>
      <c r="E666" s="388"/>
      <c r="F666" s="388"/>
      <c r="G666" s="404"/>
      <c r="H666" s="388"/>
      <c r="I666" s="388"/>
      <c r="J666" s="388"/>
      <c r="K666" s="388"/>
      <c r="L666" s="388"/>
      <c r="M666" s="388"/>
      <c r="N666" s="388"/>
      <c r="O666" s="388"/>
      <c r="P666" s="388"/>
      <c r="Q666" s="388"/>
      <c r="R666" s="388"/>
      <c r="S666" s="388"/>
      <c r="T666" s="388"/>
      <c r="U666" s="388"/>
      <c r="V666" s="388"/>
      <c r="W666" s="388"/>
      <c r="X666" s="388"/>
      <c r="Y666" s="388"/>
      <c r="Z666" s="388"/>
    </row>
    <row r="667" spans="1:26" ht="15.75" customHeight="1" x14ac:dyDescent="0.2">
      <c r="A667" s="388"/>
      <c r="B667" s="388"/>
      <c r="C667" s="388"/>
      <c r="D667" s="388"/>
      <c r="E667" s="388"/>
      <c r="F667" s="388"/>
      <c r="G667" s="404"/>
      <c r="H667" s="388"/>
      <c r="I667" s="388"/>
      <c r="J667" s="388"/>
      <c r="K667" s="388"/>
      <c r="L667" s="388"/>
      <c r="M667" s="388"/>
      <c r="N667" s="388"/>
      <c r="O667" s="388"/>
      <c r="P667" s="388"/>
      <c r="Q667" s="388"/>
      <c r="R667" s="388"/>
      <c r="S667" s="388"/>
      <c r="T667" s="388"/>
      <c r="U667" s="388"/>
      <c r="V667" s="388"/>
      <c r="W667" s="388"/>
      <c r="X667" s="388"/>
      <c r="Y667" s="388"/>
      <c r="Z667" s="388"/>
    </row>
    <row r="668" spans="1:26" ht="15.75" customHeight="1" x14ac:dyDescent="0.2">
      <c r="A668" s="388"/>
      <c r="B668" s="388"/>
      <c r="C668" s="388"/>
      <c r="D668" s="388"/>
      <c r="E668" s="388"/>
      <c r="F668" s="388"/>
      <c r="G668" s="404"/>
      <c r="H668" s="388"/>
      <c r="I668" s="388"/>
      <c r="J668" s="388"/>
      <c r="K668" s="388"/>
      <c r="L668" s="388"/>
      <c r="M668" s="388"/>
      <c r="N668" s="388"/>
      <c r="O668" s="388"/>
      <c r="P668" s="388"/>
      <c r="Q668" s="388"/>
      <c r="R668" s="388"/>
      <c r="S668" s="388"/>
      <c r="T668" s="388"/>
      <c r="U668" s="388"/>
      <c r="V668" s="388"/>
      <c r="W668" s="388"/>
      <c r="X668" s="388"/>
      <c r="Y668" s="388"/>
      <c r="Z668" s="388"/>
    </row>
    <row r="669" spans="1:26" ht="15.75" customHeight="1" x14ac:dyDescent="0.2">
      <c r="A669" s="388"/>
      <c r="B669" s="388"/>
      <c r="C669" s="388"/>
      <c r="D669" s="388"/>
      <c r="E669" s="388"/>
      <c r="F669" s="388"/>
      <c r="G669" s="404"/>
      <c r="H669" s="388"/>
      <c r="I669" s="388"/>
      <c r="J669" s="388"/>
      <c r="K669" s="388"/>
      <c r="L669" s="388"/>
      <c r="M669" s="388"/>
      <c r="N669" s="388"/>
      <c r="O669" s="388"/>
      <c r="P669" s="388"/>
      <c r="Q669" s="388"/>
      <c r="R669" s="388"/>
      <c r="S669" s="388"/>
      <c r="T669" s="388"/>
      <c r="U669" s="388"/>
      <c r="V669" s="388"/>
      <c r="W669" s="388"/>
      <c r="X669" s="388"/>
      <c r="Y669" s="388"/>
      <c r="Z669" s="388"/>
    </row>
    <row r="670" spans="1:26" ht="15.75" customHeight="1" x14ac:dyDescent="0.2">
      <c r="A670" s="388"/>
      <c r="B670" s="388"/>
      <c r="C670" s="388"/>
      <c r="D670" s="388"/>
      <c r="E670" s="388"/>
      <c r="F670" s="388"/>
      <c r="G670" s="404"/>
      <c r="H670" s="388"/>
      <c r="I670" s="388"/>
      <c r="J670" s="388"/>
      <c r="K670" s="388"/>
      <c r="L670" s="388"/>
      <c r="M670" s="388"/>
      <c r="N670" s="388"/>
      <c r="O670" s="388"/>
      <c r="P670" s="388"/>
      <c r="Q670" s="388"/>
      <c r="R670" s="388"/>
      <c r="S670" s="388"/>
      <c r="T670" s="388"/>
      <c r="U670" s="388"/>
      <c r="V670" s="388"/>
      <c r="W670" s="388"/>
      <c r="X670" s="388"/>
      <c r="Y670" s="388"/>
      <c r="Z670" s="388"/>
    </row>
    <row r="671" spans="1:26" ht="15.75" customHeight="1" x14ac:dyDescent="0.2">
      <c r="A671" s="388"/>
      <c r="B671" s="388"/>
      <c r="C671" s="388"/>
      <c r="D671" s="388"/>
      <c r="E671" s="388"/>
      <c r="F671" s="388"/>
      <c r="G671" s="404"/>
      <c r="H671" s="388"/>
      <c r="I671" s="388"/>
      <c r="J671" s="388"/>
      <c r="K671" s="388"/>
      <c r="L671" s="388"/>
      <c r="M671" s="388"/>
      <c r="N671" s="388"/>
      <c r="O671" s="388"/>
      <c r="P671" s="388"/>
      <c r="Q671" s="388"/>
      <c r="R671" s="388"/>
      <c r="S671" s="388"/>
      <c r="T671" s="388"/>
      <c r="U671" s="388"/>
      <c r="V671" s="388"/>
      <c r="W671" s="388"/>
      <c r="X671" s="388"/>
      <c r="Y671" s="388"/>
      <c r="Z671" s="388"/>
    </row>
    <row r="672" spans="1:26" ht="15.75" customHeight="1" x14ac:dyDescent="0.2">
      <c r="A672" s="388"/>
      <c r="B672" s="388"/>
      <c r="C672" s="388"/>
      <c r="D672" s="388"/>
      <c r="E672" s="388"/>
      <c r="F672" s="388"/>
      <c r="G672" s="404"/>
      <c r="H672" s="388"/>
      <c r="I672" s="388"/>
      <c r="J672" s="388"/>
      <c r="K672" s="388"/>
      <c r="L672" s="388"/>
      <c r="M672" s="388"/>
      <c r="N672" s="388"/>
      <c r="O672" s="388"/>
      <c r="P672" s="388"/>
      <c r="Q672" s="388"/>
      <c r="R672" s="388"/>
      <c r="S672" s="388"/>
      <c r="T672" s="388"/>
      <c r="U672" s="388"/>
      <c r="V672" s="388"/>
      <c r="W672" s="388"/>
      <c r="X672" s="388"/>
      <c r="Y672" s="388"/>
      <c r="Z672" s="388"/>
    </row>
    <row r="673" spans="1:26" ht="15.75" customHeight="1" x14ac:dyDescent="0.2">
      <c r="A673" s="388"/>
      <c r="B673" s="388"/>
      <c r="C673" s="388"/>
      <c r="D673" s="388"/>
      <c r="E673" s="388"/>
      <c r="F673" s="388"/>
      <c r="G673" s="404"/>
      <c r="H673" s="388"/>
      <c r="I673" s="388"/>
      <c r="J673" s="388"/>
      <c r="K673" s="388"/>
      <c r="L673" s="388"/>
      <c r="M673" s="388"/>
      <c r="N673" s="388"/>
      <c r="O673" s="388"/>
      <c r="P673" s="388"/>
      <c r="Q673" s="388"/>
      <c r="R673" s="388"/>
      <c r="S673" s="388"/>
      <c r="T673" s="388"/>
      <c r="U673" s="388"/>
      <c r="V673" s="388"/>
      <c r="W673" s="388"/>
      <c r="X673" s="388"/>
      <c r="Y673" s="388"/>
      <c r="Z673" s="388"/>
    </row>
    <row r="674" spans="1:26" ht="15.75" customHeight="1" x14ac:dyDescent="0.2">
      <c r="A674" s="388"/>
      <c r="B674" s="388"/>
      <c r="C674" s="388"/>
      <c r="D674" s="388"/>
      <c r="E674" s="388"/>
      <c r="F674" s="388"/>
      <c r="G674" s="404"/>
      <c r="H674" s="388"/>
      <c r="I674" s="388"/>
      <c r="J674" s="388"/>
      <c r="K674" s="388"/>
      <c r="L674" s="388"/>
      <c r="M674" s="388"/>
      <c r="N674" s="388"/>
      <c r="O674" s="388"/>
      <c r="P674" s="388"/>
      <c r="Q674" s="388"/>
      <c r="R674" s="388"/>
      <c r="S674" s="388"/>
      <c r="T674" s="388"/>
      <c r="U674" s="388"/>
      <c r="V674" s="388"/>
      <c r="W674" s="388"/>
      <c r="X674" s="388"/>
      <c r="Y674" s="388"/>
      <c r="Z674" s="388"/>
    </row>
    <row r="675" spans="1:26" ht="15.75" customHeight="1" x14ac:dyDescent="0.2">
      <c r="A675" s="388"/>
      <c r="B675" s="388"/>
      <c r="C675" s="388"/>
      <c r="D675" s="388"/>
      <c r="E675" s="388"/>
      <c r="F675" s="388"/>
      <c r="G675" s="404"/>
      <c r="H675" s="388"/>
      <c r="I675" s="388"/>
      <c r="J675" s="388"/>
      <c r="K675" s="388"/>
      <c r="L675" s="388"/>
      <c r="M675" s="388"/>
      <c r="N675" s="388"/>
      <c r="O675" s="388"/>
      <c r="P675" s="388"/>
      <c r="Q675" s="388"/>
      <c r="R675" s="388"/>
      <c r="S675" s="388"/>
      <c r="T675" s="388"/>
      <c r="U675" s="388"/>
      <c r="V675" s="388"/>
      <c r="W675" s="388"/>
      <c r="X675" s="388"/>
      <c r="Y675" s="388"/>
      <c r="Z675" s="388"/>
    </row>
    <row r="676" spans="1:26" ht="15.75" customHeight="1" x14ac:dyDescent="0.2">
      <c r="A676" s="388"/>
      <c r="B676" s="388"/>
      <c r="C676" s="388"/>
      <c r="D676" s="388"/>
      <c r="E676" s="388"/>
      <c r="F676" s="388"/>
      <c r="G676" s="404"/>
      <c r="H676" s="388"/>
      <c r="I676" s="388"/>
      <c r="J676" s="388"/>
      <c r="K676" s="388"/>
      <c r="L676" s="388"/>
      <c r="M676" s="388"/>
      <c r="N676" s="388"/>
      <c r="O676" s="388"/>
      <c r="P676" s="388"/>
      <c r="Q676" s="388"/>
      <c r="R676" s="388"/>
      <c r="S676" s="388"/>
      <c r="T676" s="388"/>
      <c r="U676" s="388"/>
      <c r="V676" s="388"/>
      <c r="W676" s="388"/>
      <c r="X676" s="388"/>
      <c r="Y676" s="388"/>
      <c r="Z676" s="388"/>
    </row>
    <row r="677" spans="1:26" ht="15.75" customHeight="1" x14ac:dyDescent="0.2">
      <c r="A677" s="388"/>
      <c r="B677" s="388"/>
      <c r="C677" s="388"/>
      <c r="D677" s="388"/>
      <c r="E677" s="388"/>
      <c r="F677" s="388"/>
      <c r="G677" s="404"/>
      <c r="H677" s="388"/>
      <c r="I677" s="388"/>
      <c r="J677" s="388"/>
      <c r="K677" s="388"/>
      <c r="L677" s="388"/>
      <c r="M677" s="388"/>
      <c r="N677" s="388"/>
      <c r="O677" s="388"/>
      <c r="P677" s="388"/>
      <c r="Q677" s="388"/>
      <c r="R677" s="388"/>
      <c r="S677" s="388"/>
      <c r="T677" s="388"/>
      <c r="U677" s="388"/>
      <c r="V677" s="388"/>
      <c r="W677" s="388"/>
      <c r="X677" s="388"/>
      <c r="Y677" s="388"/>
      <c r="Z677" s="388"/>
    </row>
    <row r="678" spans="1:26" ht="15.75" customHeight="1" x14ac:dyDescent="0.2">
      <c r="A678" s="388"/>
      <c r="B678" s="388"/>
      <c r="C678" s="388"/>
      <c r="D678" s="388"/>
      <c r="E678" s="388"/>
      <c r="F678" s="388"/>
      <c r="G678" s="404"/>
      <c r="H678" s="388"/>
      <c r="I678" s="388"/>
      <c r="J678" s="388"/>
      <c r="K678" s="388"/>
      <c r="L678" s="388"/>
      <c r="M678" s="388"/>
      <c r="N678" s="388"/>
      <c r="O678" s="388"/>
      <c r="P678" s="388"/>
      <c r="Q678" s="388"/>
      <c r="R678" s="388"/>
      <c r="S678" s="388"/>
      <c r="T678" s="388"/>
      <c r="U678" s="388"/>
      <c r="V678" s="388"/>
      <c r="W678" s="388"/>
      <c r="X678" s="388"/>
      <c r="Y678" s="388"/>
      <c r="Z678" s="388"/>
    </row>
    <row r="679" spans="1:26" ht="15.75" customHeight="1" x14ac:dyDescent="0.2">
      <c r="A679" s="388"/>
      <c r="B679" s="388"/>
      <c r="C679" s="388"/>
      <c r="D679" s="388"/>
      <c r="E679" s="388"/>
      <c r="F679" s="388"/>
      <c r="G679" s="404"/>
      <c r="H679" s="388"/>
      <c r="I679" s="388"/>
      <c r="J679" s="388"/>
      <c r="K679" s="388"/>
      <c r="L679" s="388"/>
      <c r="M679" s="388"/>
      <c r="N679" s="388"/>
      <c r="O679" s="388"/>
      <c r="P679" s="388"/>
      <c r="Q679" s="388"/>
      <c r="R679" s="388"/>
      <c r="S679" s="388"/>
      <c r="T679" s="388"/>
      <c r="U679" s="388"/>
      <c r="V679" s="388"/>
      <c r="W679" s="388"/>
      <c r="X679" s="388"/>
      <c r="Y679" s="388"/>
      <c r="Z679" s="388"/>
    </row>
    <row r="680" spans="1:26" ht="15.75" customHeight="1" x14ac:dyDescent="0.2">
      <c r="A680" s="388"/>
      <c r="B680" s="388"/>
      <c r="C680" s="388"/>
      <c r="D680" s="388"/>
      <c r="E680" s="388"/>
      <c r="F680" s="388"/>
      <c r="G680" s="404"/>
      <c r="H680" s="388"/>
      <c r="I680" s="388"/>
      <c r="J680" s="388"/>
      <c r="K680" s="388"/>
      <c r="L680" s="388"/>
      <c r="M680" s="388"/>
      <c r="N680" s="388"/>
      <c r="O680" s="388"/>
      <c r="P680" s="388"/>
      <c r="Q680" s="388"/>
      <c r="R680" s="388"/>
      <c r="S680" s="388"/>
      <c r="T680" s="388"/>
      <c r="U680" s="388"/>
      <c r="V680" s="388"/>
      <c r="W680" s="388"/>
      <c r="X680" s="388"/>
      <c r="Y680" s="388"/>
      <c r="Z680" s="388"/>
    </row>
    <row r="681" spans="1:26" ht="15.75" customHeight="1" x14ac:dyDescent="0.2">
      <c r="A681" s="388"/>
      <c r="B681" s="388"/>
      <c r="C681" s="388"/>
      <c r="D681" s="388"/>
      <c r="E681" s="388"/>
      <c r="F681" s="388"/>
      <c r="G681" s="404"/>
      <c r="H681" s="388"/>
      <c r="I681" s="388"/>
      <c r="J681" s="388"/>
      <c r="K681" s="388"/>
      <c r="L681" s="388"/>
      <c r="M681" s="388"/>
      <c r="N681" s="388"/>
      <c r="O681" s="388"/>
      <c r="P681" s="388"/>
      <c r="Q681" s="388"/>
      <c r="R681" s="388"/>
      <c r="S681" s="388"/>
      <c r="T681" s="388"/>
      <c r="U681" s="388"/>
      <c r="V681" s="388"/>
      <c r="W681" s="388"/>
      <c r="X681" s="388"/>
      <c r="Y681" s="388"/>
      <c r="Z681" s="388"/>
    </row>
    <row r="682" spans="1:26" ht="15.75" customHeight="1" x14ac:dyDescent="0.2">
      <c r="A682" s="388"/>
      <c r="B682" s="388"/>
      <c r="C682" s="388"/>
      <c r="D682" s="388"/>
      <c r="E682" s="388"/>
      <c r="F682" s="388"/>
      <c r="G682" s="404"/>
      <c r="H682" s="388"/>
      <c r="I682" s="388"/>
      <c r="J682" s="388"/>
      <c r="K682" s="388"/>
      <c r="L682" s="388"/>
      <c r="M682" s="388"/>
      <c r="N682" s="388"/>
      <c r="O682" s="388"/>
      <c r="P682" s="388"/>
      <c r="Q682" s="388"/>
      <c r="R682" s="388"/>
      <c r="S682" s="388"/>
      <c r="T682" s="388"/>
      <c r="U682" s="388"/>
      <c r="V682" s="388"/>
      <c r="W682" s="388"/>
      <c r="X682" s="388"/>
      <c r="Y682" s="388"/>
      <c r="Z682" s="388"/>
    </row>
    <row r="683" spans="1:26" ht="15.75" customHeight="1" x14ac:dyDescent="0.2">
      <c r="A683" s="388"/>
      <c r="B683" s="388"/>
      <c r="C683" s="388"/>
      <c r="D683" s="388"/>
      <c r="E683" s="388"/>
      <c r="F683" s="388"/>
      <c r="G683" s="404"/>
      <c r="H683" s="388"/>
      <c r="I683" s="388"/>
      <c r="J683" s="388"/>
      <c r="K683" s="388"/>
      <c r="L683" s="388"/>
      <c r="M683" s="388"/>
      <c r="N683" s="388"/>
      <c r="O683" s="388"/>
      <c r="P683" s="388"/>
      <c r="Q683" s="388"/>
      <c r="R683" s="388"/>
      <c r="S683" s="388"/>
      <c r="T683" s="388"/>
      <c r="U683" s="388"/>
      <c r="V683" s="388"/>
      <c r="W683" s="388"/>
      <c r="X683" s="388"/>
      <c r="Y683" s="388"/>
      <c r="Z683" s="388"/>
    </row>
    <row r="684" spans="1:26" ht="15.75" customHeight="1" x14ac:dyDescent="0.2">
      <c r="A684" s="388"/>
      <c r="B684" s="388"/>
      <c r="C684" s="388"/>
      <c r="D684" s="388"/>
      <c r="E684" s="388"/>
      <c r="F684" s="388"/>
      <c r="G684" s="404"/>
      <c r="H684" s="388"/>
      <c r="I684" s="388"/>
      <c r="J684" s="388"/>
      <c r="K684" s="388"/>
      <c r="L684" s="388"/>
      <c r="M684" s="388"/>
      <c r="N684" s="388"/>
      <c r="O684" s="388"/>
      <c r="P684" s="388"/>
      <c r="Q684" s="388"/>
      <c r="R684" s="388"/>
      <c r="S684" s="388"/>
      <c r="T684" s="388"/>
      <c r="U684" s="388"/>
      <c r="V684" s="388"/>
      <c r="W684" s="388"/>
      <c r="X684" s="388"/>
      <c r="Y684" s="388"/>
      <c r="Z684" s="388"/>
    </row>
    <row r="685" spans="1:26" ht="15.75" customHeight="1" x14ac:dyDescent="0.2">
      <c r="A685" s="388"/>
      <c r="B685" s="388"/>
      <c r="C685" s="388"/>
      <c r="D685" s="388"/>
      <c r="E685" s="388"/>
      <c r="F685" s="388"/>
      <c r="G685" s="404"/>
      <c r="H685" s="388"/>
      <c r="I685" s="388"/>
      <c r="J685" s="388"/>
      <c r="K685" s="388"/>
      <c r="L685" s="388"/>
      <c r="M685" s="388"/>
      <c r="N685" s="388"/>
      <c r="O685" s="388"/>
      <c r="P685" s="388"/>
      <c r="Q685" s="388"/>
      <c r="R685" s="388"/>
      <c r="S685" s="388"/>
      <c r="T685" s="388"/>
      <c r="U685" s="388"/>
      <c r="V685" s="388"/>
      <c r="W685" s="388"/>
      <c r="X685" s="388"/>
      <c r="Y685" s="388"/>
      <c r="Z685" s="388"/>
    </row>
    <row r="686" spans="1:26" ht="15.75" customHeight="1" x14ac:dyDescent="0.2">
      <c r="A686" s="388"/>
      <c r="B686" s="388"/>
      <c r="C686" s="388"/>
      <c r="D686" s="388"/>
      <c r="E686" s="388"/>
      <c r="F686" s="388"/>
      <c r="G686" s="404"/>
      <c r="H686" s="388"/>
      <c r="I686" s="388"/>
      <c r="J686" s="388"/>
      <c r="K686" s="388"/>
      <c r="L686" s="388"/>
      <c r="M686" s="388"/>
      <c r="N686" s="388"/>
      <c r="O686" s="388"/>
      <c r="P686" s="388"/>
      <c r="Q686" s="388"/>
      <c r="R686" s="388"/>
      <c r="S686" s="388"/>
      <c r="T686" s="388"/>
      <c r="U686" s="388"/>
      <c r="V686" s="388"/>
      <c r="W686" s="388"/>
      <c r="X686" s="388"/>
      <c r="Y686" s="388"/>
      <c r="Z686" s="388"/>
    </row>
    <row r="687" spans="1:26" ht="15.75" customHeight="1" x14ac:dyDescent="0.2">
      <c r="A687" s="388"/>
      <c r="B687" s="388"/>
      <c r="C687" s="388"/>
      <c r="D687" s="388"/>
      <c r="E687" s="388"/>
      <c r="F687" s="388"/>
      <c r="G687" s="404"/>
      <c r="H687" s="388"/>
      <c r="I687" s="388"/>
      <c r="J687" s="388"/>
      <c r="K687" s="388"/>
      <c r="L687" s="388"/>
      <c r="M687" s="388"/>
      <c r="N687" s="388"/>
      <c r="O687" s="388"/>
      <c r="P687" s="388"/>
      <c r="Q687" s="388"/>
      <c r="R687" s="388"/>
      <c r="S687" s="388"/>
      <c r="T687" s="388"/>
      <c r="U687" s="388"/>
      <c r="V687" s="388"/>
      <c r="W687" s="388"/>
      <c r="X687" s="388"/>
      <c r="Y687" s="388"/>
      <c r="Z687" s="388"/>
    </row>
    <row r="688" spans="1:26" ht="15.75" customHeight="1" x14ac:dyDescent="0.2">
      <c r="A688" s="388"/>
      <c r="B688" s="388"/>
      <c r="C688" s="388"/>
      <c r="D688" s="388"/>
      <c r="E688" s="388"/>
      <c r="F688" s="388"/>
      <c r="G688" s="404"/>
      <c r="H688" s="388"/>
      <c r="I688" s="388"/>
      <c r="J688" s="388"/>
      <c r="K688" s="388"/>
      <c r="L688" s="388"/>
      <c r="M688" s="388"/>
      <c r="N688" s="388"/>
      <c r="O688" s="388"/>
      <c r="P688" s="388"/>
      <c r="Q688" s="388"/>
      <c r="R688" s="388"/>
      <c r="S688" s="388"/>
      <c r="T688" s="388"/>
      <c r="U688" s="388"/>
      <c r="V688" s="388"/>
      <c r="W688" s="388"/>
      <c r="X688" s="388"/>
      <c r="Y688" s="388"/>
      <c r="Z688" s="388"/>
    </row>
    <row r="689" spans="1:26" ht="15.75" customHeight="1" x14ac:dyDescent="0.2">
      <c r="A689" s="388"/>
      <c r="B689" s="388"/>
      <c r="C689" s="388"/>
      <c r="D689" s="388"/>
      <c r="E689" s="388"/>
      <c r="F689" s="388"/>
      <c r="G689" s="404"/>
      <c r="H689" s="388"/>
      <c r="I689" s="388"/>
      <c r="J689" s="388"/>
      <c r="K689" s="388"/>
      <c r="L689" s="388"/>
      <c r="M689" s="388"/>
      <c r="N689" s="388"/>
      <c r="O689" s="388"/>
      <c r="P689" s="388"/>
      <c r="Q689" s="388"/>
      <c r="R689" s="388"/>
      <c r="S689" s="388"/>
      <c r="T689" s="388"/>
      <c r="U689" s="388"/>
      <c r="V689" s="388"/>
      <c r="W689" s="388"/>
      <c r="X689" s="388"/>
      <c r="Y689" s="388"/>
      <c r="Z689" s="388"/>
    </row>
    <row r="690" spans="1:26" ht="15.75" customHeight="1" x14ac:dyDescent="0.2">
      <c r="A690" s="388"/>
      <c r="B690" s="388"/>
      <c r="C690" s="388"/>
      <c r="D690" s="388"/>
      <c r="E690" s="388"/>
      <c r="F690" s="388"/>
      <c r="G690" s="404"/>
      <c r="H690" s="388"/>
      <c r="I690" s="388"/>
      <c r="J690" s="388"/>
      <c r="K690" s="388"/>
      <c r="L690" s="388"/>
      <c r="M690" s="388"/>
      <c r="N690" s="388"/>
      <c r="O690" s="388"/>
      <c r="P690" s="388"/>
      <c r="Q690" s="388"/>
      <c r="R690" s="388"/>
      <c r="S690" s="388"/>
      <c r="T690" s="388"/>
      <c r="U690" s="388"/>
      <c r="V690" s="388"/>
      <c r="W690" s="388"/>
      <c r="X690" s="388"/>
      <c r="Y690" s="388"/>
      <c r="Z690" s="388"/>
    </row>
    <row r="691" spans="1:26" ht="15.75" customHeight="1" x14ac:dyDescent="0.2">
      <c r="A691" s="388"/>
      <c r="B691" s="388"/>
      <c r="C691" s="388"/>
      <c r="D691" s="388"/>
      <c r="E691" s="388"/>
      <c r="F691" s="388"/>
      <c r="G691" s="404"/>
      <c r="H691" s="388"/>
      <c r="I691" s="388"/>
      <c r="J691" s="388"/>
      <c r="K691" s="388"/>
      <c r="L691" s="388"/>
      <c r="M691" s="388"/>
      <c r="N691" s="388"/>
      <c r="O691" s="388"/>
      <c r="P691" s="388"/>
      <c r="Q691" s="388"/>
      <c r="R691" s="388"/>
      <c r="S691" s="388"/>
      <c r="T691" s="388"/>
      <c r="U691" s="388"/>
      <c r="V691" s="388"/>
      <c r="W691" s="388"/>
      <c r="X691" s="388"/>
      <c r="Y691" s="388"/>
      <c r="Z691" s="388"/>
    </row>
    <row r="692" spans="1:26" ht="15.75" customHeight="1" x14ac:dyDescent="0.2">
      <c r="A692" s="388"/>
      <c r="B692" s="388"/>
      <c r="C692" s="388"/>
      <c r="D692" s="388"/>
      <c r="E692" s="388"/>
      <c r="F692" s="388"/>
      <c r="G692" s="404"/>
      <c r="H692" s="388"/>
      <c r="I692" s="388"/>
      <c r="J692" s="388"/>
      <c r="K692" s="388"/>
      <c r="L692" s="388"/>
      <c r="M692" s="388"/>
      <c r="N692" s="388"/>
      <c r="O692" s="388"/>
      <c r="P692" s="388"/>
      <c r="Q692" s="388"/>
      <c r="R692" s="388"/>
      <c r="S692" s="388"/>
      <c r="T692" s="388"/>
      <c r="U692" s="388"/>
      <c r="V692" s="388"/>
      <c r="W692" s="388"/>
      <c r="X692" s="388"/>
      <c r="Y692" s="388"/>
      <c r="Z692" s="388"/>
    </row>
    <row r="693" spans="1:26" ht="15.75" customHeight="1" x14ac:dyDescent="0.2">
      <c r="A693" s="388"/>
      <c r="B693" s="388"/>
      <c r="C693" s="388"/>
      <c r="D693" s="388"/>
      <c r="E693" s="388"/>
      <c r="F693" s="388"/>
      <c r="G693" s="404"/>
      <c r="H693" s="388"/>
      <c r="I693" s="388"/>
      <c r="J693" s="388"/>
      <c r="K693" s="388"/>
      <c r="L693" s="388"/>
      <c r="M693" s="388"/>
      <c r="N693" s="388"/>
      <c r="O693" s="388"/>
      <c r="P693" s="388"/>
      <c r="Q693" s="388"/>
      <c r="R693" s="388"/>
      <c r="S693" s="388"/>
      <c r="T693" s="388"/>
      <c r="U693" s="388"/>
      <c r="V693" s="388"/>
      <c r="W693" s="388"/>
      <c r="X693" s="388"/>
      <c r="Y693" s="388"/>
      <c r="Z693" s="388"/>
    </row>
    <row r="694" spans="1:26" ht="15.75" customHeight="1" x14ac:dyDescent="0.2">
      <c r="A694" s="388"/>
      <c r="B694" s="388"/>
      <c r="C694" s="388"/>
      <c r="D694" s="388"/>
      <c r="E694" s="388"/>
      <c r="F694" s="388"/>
      <c r="G694" s="404"/>
      <c r="H694" s="388"/>
      <c r="I694" s="388"/>
      <c r="J694" s="388"/>
      <c r="K694" s="388"/>
      <c r="L694" s="388"/>
      <c r="M694" s="388"/>
      <c r="N694" s="388"/>
      <c r="O694" s="388"/>
      <c r="P694" s="388"/>
      <c r="Q694" s="388"/>
      <c r="R694" s="388"/>
      <c r="S694" s="388"/>
      <c r="T694" s="388"/>
      <c r="U694" s="388"/>
      <c r="V694" s="388"/>
      <c r="W694" s="388"/>
      <c r="X694" s="388"/>
      <c r="Y694" s="388"/>
      <c r="Z694" s="388"/>
    </row>
    <row r="695" spans="1:26" ht="15.75" customHeight="1" x14ac:dyDescent="0.2">
      <c r="A695" s="388"/>
      <c r="B695" s="388"/>
      <c r="C695" s="388"/>
      <c r="D695" s="388"/>
      <c r="E695" s="388"/>
      <c r="F695" s="388"/>
      <c r="G695" s="404"/>
      <c r="H695" s="388"/>
      <c r="I695" s="388"/>
      <c r="J695" s="388"/>
      <c r="K695" s="388"/>
      <c r="L695" s="388"/>
      <c r="M695" s="388"/>
      <c r="N695" s="388"/>
      <c r="O695" s="388"/>
      <c r="P695" s="388"/>
      <c r="Q695" s="388"/>
      <c r="R695" s="388"/>
      <c r="S695" s="388"/>
      <c r="T695" s="388"/>
      <c r="U695" s="388"/>
      <c r="V695" s="388"/>
      <c r="W695" s="388"/>
      <c r="X695" s="388"/>
      <c r="Y695" s="388"/>
      <c r="Z695" s="388"/>
    </row>
    <row r="696" spans="1:26" ht="15.75" customHeight="1" x14ac:dyDescent="0.2">
      <c r="A696" s="388"/>
      <c r="B696" s="388"/>
      <c r="C696" s="388"/>
      <c r="D696" s="388"/>
      <c r="E696" s="388"/>
      <c r="F696" s="388"/>
      <c r="G696" s="404"/>
      <c r="H696" s="388"/>
      <c r="I696" s="388"/>
      <c r="J696" s="388"/>
      <c r="K696" s="388"/>
      <c r="L696" s="388"/>
      <c r="M696" s="388"/>
      <c r="N696" s="388"/>
      <c r="O696" s="388"/>
      <c r="P696" s="388"/>
      <c r="Q696" s="388"/>
      <c r="R696" s="388"/>
      <c r="S696" s="388"/>
      <c r="T696" s="388"/>
      <c r="U696" s="388"/>
      <c r="V696" s="388"/>
      <c r="W696" s="388"/>
      <c r="X696" s="388"/>
      <c r="Y696" s="388"/>
      <c r="Z696" s="388"/>
    </row>
    <row r="697" spans="1:26" ht="15.75" customHeight="1" x14ac:dyDescent="0.2">
      <c r="A697" s="388"/>
      <c r="B697" s="388"/>
      <c r="C697" s="388"/>
      <c r="D697" s="388"/>
      <c r="E697" s="388"/>
      <c r="F697" s="388"/>
      <c r="G697" s="404"/>
      <c r="H697" s="388"/>
      <c r="I697" s="388"/>
      <c r="J697" s="388"/>
      <c r="K697" s="388"/>
      <c r="L697" s="388"/>
      <c r="M697" s="388"/>
      <c r="N697" s="388"/>
      <c r="O697" s="388"/>
      <c r="P697" s="388"/>
      <c r="Q697" s="388"/>
      <c r="R697" s="388"/>
      <c r="S697" s="388"/>
      <c r="T697" s="388"/>
      <c r="U697" s="388"/>
      <c r="V697" s="388"/>
      <c r="W697" s="388"/>
      <c r="X697" s="388"/>
      <c r="Y697" s="388"/>
      <c r="Z697" s="388"/>
    </row>
    <row r="698" spans="1:26" ht="15.75" customHeight="1" x14ac:dyDescent="0.2">
      <c r="A698" s="388"/>
      <c r="B698" s="388"/>
      <c r="C698" s="388"/>
      <c r="D698" s="388"/>
      <c r="E698" s="388"/>
      <c r="F698" s="388"/>
      <c r="G698" s="404"/>
      <c r="H698" s="388"/>
      <c r="I698" s="388"/>
      <c r="J698" s="388"/>
      <c r="K698" s="388"/>
      <c r="L698" s="388"/>
      <c r="M698" s="388"/>
      <c r="N698" s="388"/>
      <c r="O698" s="388"/>
      <c r="P698" s="388"/>
      <c r="Q698" s="388"/>
      <c r="R698" s="388"/>
      <c r="S698" s="388"/>
      <c r="T698" s="388"/>
      <c r="U698" s="388"/>
      <c r="V698" s="388"/>
      <c r="W698" s="388"/>
      <c r="X698" s="388"/>
      <c r="Y698" s="388"/>
      <c r="Z698" s="388"/>
    </row>
    <row r="699" spans="1:26" ht="15.75" customHeight="1" x14ac:dyDescent="0.2">
      <c r="A699" s="388"/>
      <c r="B699" s="388"/>
      <c r="C699" s="388"/>
      <c r="D699" s="388"/>
      <c r="E699" s="388"/>
      <c r="F699" s="388"/>
      <c r="G699" s="404"/>
      <c r="H699" s="388"/>
      <c r="I699" s="388"/>
      <c r="J699" s="388"/>
      <c r="K699" s="388"/>
      <c r="L699" s="388"/>
      <c r="M699" s="388"/>
      <c r="N699" s="388"/>
      <c r="O699" s="388"/>
      <c r="P699" s="388"/>
      <c r="Q699" s="388"/>
      <c r="R699" s="388"/>
      <c r="S699" s="388"/>
      <c r="T699" s="388"/>
      <c r="U699" s="388"/>
      <c r="V699" s="388"/>
      <c r="W699" s="388"/>
      <c r="X699" s="388"/>
      <c r="Y699" s="388"/>
      <c r="Z699" s="388"/>
    </row>
    <row r="700" spans="1:26" ht="15.75" customHeight="1" x14ac:dyDescent="0.2">
      <c r="A700" s="388"/>
      <c r="B700" s="388"/>
      <c r="C700" s="388"/>
      <c r="D700" s="388"/>
      <c r="E700" s="388"/>
      <c r="F700" s="388"/>
      <c r="G700" s="404"/>
      <c r="H700" s="388"/>
      <c r="I700" s="388"/>
      <c r="J700" s="388"/>
      <c r="K700" s="388"/>
      <c r="L700" s="388"/>
      <c r="M700" s="388"/>
      <c r="N700" s="388"/>
      <c r="O700" s="388"/>
      <c r="P700" s="388"/>
      <c r="Q700" s="388"/>
      <c r="R700" s="388"/>
      <c r="S700" s="388"/>
      <c r="T700" s="388"/>
      <c r="U700" s="388"/>
      <c r="V700" s="388"/>
      <c r="W700" s="388"/>
      <c r="X700" s="388"/>
      <c r="Y700" s="388"/>
      <c r="Z700" s="388"/>
    </row>
    <row r="701" spans="1:26" ht="15.75" customHeight="1" x14ac:dyDescent="0.2">
      <c r="A701" s="388"/>
      <c r="B701" s="388"/>
      <c r="C701" s="388"/>
      <c r="D701" s="388"/>
      <c r="E701" s="388"/>
      <c r="F701" s="388"/>
      <c r="G701" s="404"/>
      <c r="H701" s="388"/>
      <c r="I701" s="388"/>
      <c r="J701" s="388"/>
      <c r="K701" s="388"/>
      <c r="L701" s="388"/>
      <c r="M701" s="388"/>
      <c r="N701" s="388"/>
      <c r="O701" s="388"/>
      <c r="P701" s="388"/>
      <c r="Q701" s="388"/>
      <c r="R701" s="388"/>
      <c r="S701" s="388"/>
      <c r="T701" s="388"/>
      <c r="U701" s="388"/>
      <c r="V701" s="388"/>
      <c r="W701" s="388"/>
      <c r="X701" s="388"/>
      <c r="Y701" s="388"/>
      <c r="Z701" s="388"/>
    </row>
    <row r="702" spans="1:26" ht="15.75" customHeight="1" x14ac:dyDescent="0.2">
      <c r="A702" s="388"/>
      <c r="B702" s="388"/>
      <c r="C702" s="388"/>
      <c r="D702" s="388"/>
      <c r="E702" s="388"/>
      <c r="F702" s="388"/>
      <c r="G702" s="404"/>
      <c r="H702" s="388"/>
      <c r="I702" s="388"/>
      <c r="J702" s="388"/>
      <c r="K702" s="388"/>
      <c r="L702" s="388"/>
      <c r="M702" s="388"/>
      <c r="N702" s="388"/>
      <c r="O702" s="388"/>
      <c r="P702" s="388"/>
      <c r="Q702" s="388"/>
      <c r="R702" s="388"/>
      <c r="S702" s="388"/>
      <c r="T702" s="388"/>
      <c r="U702" s="388"/>
      <c r="V702" s="388"/>
      <c r="W702" s="388"/>
      <c r="X702" s="388"/>
      <c r="Y702" s="388"/>
      <c r="Z702" s="388"/>
    </row>
    <row r="703" spans="1:26" ht="15.75" customHeight="1" x14ac:dyDescent="0.2">
      <c r="A703" s="388"/>
      <c r="B703" s="388"/>
      <c r="C703" s="388"/>
      <c r="D703" s="388"/>
      <c r="E703" s="388"/>
      <c r="F703" s="388"/>
      <c r="G703" s="404"/>
      <c r="H703" s="388"/>
      <c r="I703" s="388"/>
      <c r="J703" s="388"/>
      <c r="K703" s="388"/>
      <c r="L703" s="388"/>
      <c r="M703" s="388"/>
      <c r="N703" s="388"/>
      <c r="O703" s="388"/>
      <c r="P703" s="388"/>
      <c r="Q703" s="388"/>
      <c r="R703" s="388"/>
      <c r="S703" s="388"/>
      <c r="T703" s="388"/>
      <c r="U703" s="388"/>
      <c r="V703" s="388"/>
      <c r="W703" s="388"/>
      <c r="X703" s="388"/>
      <c r="Y703" s="388"/>
      <c r="Z703" s="388"/>
    </row>
    <row r="704" spans="1:26" ht="15.75" customHeight="1" x14ac:dyDescent="0.2">
      <c r="A704" s="388"/>
      <c r="B704" s="388"/>
      <c r="C704" s="388"/>
      <c r="D704" s="388"/>
      <c r="E704" s="388"/>
      <c r="F704" s="388"/>
      <c r="G704" s="404"/>
      <c r="H704" s="388"/>
      <c r="I704" s="388"/>
      <c r="J704" s="388"/>
      <c r="K704" s="388"/>
      <c r="L704" s="388"/>
      <c r="M704" s="388"/>
      <c r="N704" s="388"/>
      <c r="O704" s="388"/>
      <c r="P704" s="388"/>
      <c r="Q704" s="388"/>
      <c r="R704" s="388"/>
      <c r="S704" s="388"/>
      <c r="T704" s="388"/>
      <c r="U704" s="388"/>
      <c r="V704" s="388"/>
      <c r="W704" s="388"/>
      <c r="X704" s="388"/>
      <c r="Y704" s="388"/>
      <c r="Z704" s="388"/>
    </row>
    <row r="705" spans="1:26" ht="15.75" customHeight="1" x14ac:dyDescent="0.2">
      <c r="A705" s="388"/>
      <c r="B705" s="388"/>
      <c r="C705" s="388"/>
      <c r="D705" s="388"/>
      <c r="E705" s="388"/>
      <c r="F705" s="388"/>
      <c r="G705" s="404"/>
      <c r="H705" s="388"/>
      <c r="I705" s="388"/>
      <c r="J705" s="388"/>
      <c r="K705" s="388"/>
      <c r="L705" s="388"/>
      <c r="M705" s="388"/>
      <c r="N705" s="388"/>
      <c r="O705" s="388"/>
      <c r="P705" s="388"/>
      <c r="Q705" s="388"/>
      <c r="R705" s="388"/>
      <c r="S705" s="388"/>
      <c r="T705" s="388"/>
      <c r="U705" s="388"/>
      <c r="V705" s="388"/>
      <c r="W705" s="388"/>
      <c r="X705" s="388"/>
      <c r="Y705" s="388"/>
      <c r="Z705" s="388"/>
    </row>
    <row r="706" spans="1:26" ht="15.75" customHeight="1" x14ac:dyDescent="0.2">
      <c r="A706" s="388"/>
      <c r="B706" s="388"/>
      <c r="C706" s="388"/>
      <c r="D706" s="388"/>
      <c r="E706" s="388"/>
      <c r="F706" s="388"/>
      <c r="G706" s="404"/>
      <c r="H706" s="388"/>
      <c r="I706" s="388"/>
      <c r="J706" s="388"/>
      <c r="K706" s="388"/>
      <c r="L706" s="388"/>
      <c r="M706" s="388"/>
      <c r="N706" s="388"/>
      <c r="O706" s="388"/>
      <c r="P706" s="388"/>
      <c r="Q706" s="388"/>
      <c r="R706" s="388"/>
      <c r="S706" s="388"/>
      <c r="T706" s="388"/>
      <c r="U706" s="388"/>
      <c r="V706" s="388"/>
      <c r="W706" s="388"/>
      <c r="X706" s="388"/>
      <c r="Y706" s="388"/>
      <c r="Z706" s="388"/>
    </row>
    <row r="707" spans="1:26" ht="15.75" customHeight="1" x14ac:dyDescent="0.2">
      <c r="A707" s="388"/>
      <c r="B707" s="388"/>
      <c r="C707" s="388"/>
      <c r="D707" s="388"/>
      <c r="E707" s="388"/>
      <c r="F707" s="388"/>
      <c r="G707" s="404"/>
      <c r="H707" s="388"/>
      <c r="I707" s="388"/>
      <c r="J707" s="388"/>
      <c r="K707" s="388"/>
      <c r="L707" s="388"/>
      <c r="M707" s="388"/>
      <c r="N707" s="388"/>
      <c r="O707" s="388"/>
      <c r="P707" s="388"/>
      <c r="Q707" s="388"/>
      <c r="R707" s="388"/>
      <c r="S707" s="388"/>
      <c r="T707" s="388"/>
      <c r="U707" s="388"/>
      <c r="V707" s="388"/>
      <c r="W707" s="388"/>
      <c r="X707" s="388"/>
      <c r="Y707" s="388"/>
      <c r="Z707" s="388"/>
    </row>
    <row r="708" spans="1:26" ht="15.75" customHeight="1" x14ac:dyDescent="0.2">
      <c r="A708" s="388"/>
      <c r="B708" s="388"/>
      <c r="C708" s="388"/>
      <c r="D708" s="388"/>
      <c r="E708" s="388"/>
      <c r="F708" s="388"/>
      <c r="G708" s="404"/>
      <c r="H708" s="388"/>
      <c r="I708" s="388"/>
      <c r="J708" s="388"/>
      <c r="K708" s="388"/>
      <c r="L708" s="388"/>
      <c r="M708" s="388"/>
      <c r="N708" s="388"/>
      <c r="O708" s="388"/>
      <c r="P708" s="388"/>
      <c r="Q708" s="388"/>
      <c r="R708" s="388"/>
      <c r="S708" s="388"/>
      <c r="T708" s="388"/>
      <c r="U708" s="388"/>
      <c r="V708" s="388"/>
      <c r="W708" s="388"/>
      <c r="X708" s="388"/>
      <c r="Y708" s="388"/>
      <c r="Z708" s="388"/>
    </row>
    <row r="709" spans="1:26" ht="15.75" customHeight="1" x14ac:dyDescent="0.2">
      <c r="A709" s="388"/>
      <c r="B709" s="388"/>
      <c r="C709" s="388"/>
      <c r="D709" s="388"/>
      <c r="E709" s="388"/>
      <c r="F709" s="388"/>
      <c r="G709" s="404"/>
      <c r="H709" s="388"/>
      <c r="I709" s="388"/>
      <c r="J709" s="388"/>
      <c r="K709" s="388"/>
      <c r="L709" s="388"/>
      <c r="M709" s="388"/>
      <c r="N709" s="388"/>
      <c r="O709" s="388"/>
      <c r="P709" s="388"/>
      <c r="Q709" s="388"/>
      <c r="R709" s="388"/>
      <c r="S709" s="388"/>
      <c r="T709" s="388"/>
      <c r="U709" s="388"/>
      <c r="V709" s="388"/>
      <c r="W709" s="388"/>
      <c r="X709" s="388"/>
      <c r="Y709" s="388"/>
      <c r="Z709" s="388"/>
    </row>
    <row r="710" spans="1:26" ht="15.75" customHeight="1" x14ac:dyDescent="0.2">
      <c r="A710" s="388"/>
      <c r="B710" s="388"/>
      <c r="C710" s="388"/>
      <c r="D710" s="388"/>
      <c r="E710" s="388"/>
      <c r="F710" s="388"/>
      <c r="G710" s="404"/>
      <c r="H710" s="388"/>
      <c r="I710" s="388"/>
      <c r="J710" s="388"/>
      <c r="K710" s="388"/>
      <c r="L710" s="388"/>
      <c r="M710" s="388"/>
      <c r="N710" s="388"/>
      <c r="O710" s="388"/>
      <c r="P710" s="388"/>
      <c r="Q710" s="388"/>
      <c r="R710" s="388"/>
      <c r="S710" s="388"/>
      <c r="T710" s="388"/>
      <c r="U710" s="388"/>
      <c r="V710" s="388"/>
      <c r="W710" s="388"/>
      <c r="X710" s="388"/>
      <c r="Y710" s="388"/>
      <c r="Z710" s="388"/>
    </row>
    <row r="711" spans="1:26" ht="15.75" customHeight="1" x14ac:dyDescent="0.2">
      <c r="A711" s="388"/>
      <c r="B711" s="388"/>
      <c r="C711" s="388"/>
      <c r="D711" s="388"/>
      <c r="E711" s="388"/>
      <c r="F711" s="388"/>
      <c r="G711" s="404"/>
      <c r="H711" s="388"/>
      <c r="I711" s="388"/>
      <c r="J711" s="388"/>
      <c r="K711" s="388"/>
      <c r="L711" s="388"/>
      <c r="M711" s="388"/>
      <c r="N711" s="388"/>
      <c r="O711" s="388"/>
      <c r="P711" s="388"/>
      <c r="Q711" s="388"/>
      <c r="R711" s="388"/>
      <c r="S711" s="388"/>
      <c r="T711" s="388"/>
      <c r="U711" s="388"/>
      <c r="V711" s="388"/>
      <c r="W711" s="388"/>
      <c r="X711" s="388"/>
      <c r="Y711" s="388"/>
      <c r="Z711" s="388"/>
    </row>
    <row r="712" spans="1:26" ht="15.75" customHeight="1" x14ac:dyDescent="0.2">
      <c r="A712" s="388"/>
      <c r="B712" s="388"/>
      <c r="C712" s="388"/>
      <c r="D712" s="388"/>
      <c r="E712" s="388"/>
      <c r="F712" s="388"/>
      <c r="G712" s="404"/>
      <c r="H712" s="388"/>
      <c r="I712" s="388"/>
      <c r="J712" s="388"/>
      <c r="K712" s="388"/>
      <c r="L712" s="388"/>
      <c r="M712" s="388"/>
      <c r="N712" s="388"/>
      <c r="O712" s="388"/>
      <c r="P712" s="388"/>
      <c r="Q712" s="388"/>
      <c r="R712" s="388"/>
      <c r="S712" s="388"/>
      <c r="T712" s="388"/>
      <c r="U712" s="388"/>
      <c r="V712" s="388"/>
      <c r="W712" s="388"/>
      <c r="X712" s="388"/>
      <c r="Y712" s="388"/>
      <c r="Z712" s="388"/>
    </row>
    <row r="713" spans="1:26" ht="15.75" customHeight="1" x14ac:dyDescent="0.2">
      <c r="A713" s="388"/>
      <c r="B713" s="388"/>
      <c r="C713" s="388"/>
      <c r="D713" s="388"/>
      <c r="E713" s="388"/>
      <c r="F713" s="388"/>
      <c r="G713" s="404"/>
      <c r="H713" s="388"/>
      <c r="I713" s="388"/>
      <c r="J713" s="388"/>
      <c r="K713" s="388"/>
      <c r="L713" s="388"/>
      <c r="M713" s="388"/>
      <c r="N713" s="388"/>
      <c r="O713" s="388"/>
      <c r="P713" s="388"/>
      <c r="Q713" s="388"/>
      <c r="R713" s="388"/>
      <c r="S713" s="388"/>
      <c r="T713" s="388"/>
      <c r="U713" s="388"/>
      <c r="V713" s="388"/>
      <c r="W713" s="388"/>
      <c r="X713" s="388"/>
      <c r="Y713" s="388"/>
      <c r="Z713" s="388"/>
    </row>
    <row r="714" spans="1:26" ht="15.75" customHeight="1" x14ac:dyDescent="0.2">
      <c r="A714" s="388"/>
      <c r="B714" s="388"/>
      <c r="C714" s="388"/>
      <c r="D714" s="388"/>
      <c r="E714" s="388"/>
      <c r="F714" s="388"/>
      <c r="G714" s="404"/>
      <c r="H714" s="388"/>
      <c r="I714" s="388"/>
      <c r="J714" s="388"/>
      <c r="K714" s="388"/>
      <c r="L714" s="388"/>
      <c r="M714" s="388"/>
      <c r="N714" s="388"/>
      <c r="O714" s="388"/>
      <c r="P714" s="388"/>
      <c r="Q714" s="388"/>
      <c r="R714" s="388"/>
      <c r="S714" s="388"/>
      <c r="T714" s="388"/>
      <c r="U714" s="388"/>
      <c r="V714" s="388"/>
      <c r="W714" s="388"/>
      <c r="X714" s="388"/>
      <c r="Y714" s="388"/>
      <c r="Z714" s="388"/>
    </row>
    <row r="715" spans="1:26" ht="15.75" customHeight="1" x14ac:dyDescent="0.2">
      <c r="A715" s="388"/>
      <c r="B715" s="388"/>
      <c r="C715" s="388"/>
      <c r="D715" s="388"/>
      <c r="E715" s="388"/>
      <c r="F715" s="388"/>
      <c r="G715" s="404"/>
      <c r="H715" s="388"/>
      <c r="I715" s="388"/>
      <c r="J715" s="388"/>
      <c r="K715" s="388"/>
      <c r="L715" s="388"/>
      <c r="M715" s="388"/>
      <c r="N715" s="388"/>
      <c r="O715" s="388"/>
      <c r="P715" s="388"/>
      <c r="Q715" s="388"/>
      <c r="R715" s="388"/>
      <c r="S715" s="388"/>
      <c r="T715" s="388"/>
      <c r="U715" s="388"/>
      <c r="V715" s="388"/>
      <c r="W715" s="388"/>
      <c r="X715" s="388"/>
      <c r="Y715" s="388"/>
      <c r="Z715" s="388"/>
    </row>
    <row r="716" spans="1:26" ht="15.75" customHeight="1" x14ac:dyDescent="0.2">
      <c r="A716" s="388"/>
      <c r="B716" s="388"/>
      <c r="C716" s="388"/>
      <c r="D716" s="388"/>
      <c r="E716" s="388"/>
      <c r="F716" s="388"/>
      <c r="G716" s="404"/>
      <c r="H716" s="388"/>
      <c r="I716" s="388"/>
      <c r="J716" s="388"/>
      <c r="K716" s="388"/>
      <c r="L716" s="388"/>
      <c r="M716" s="388"/>
      <c r="N716" s="388"/>
      <c r="O716" s="388"/>
      <c r="P716" s="388"/>
      <c r="Q716" s="388"/>
      <c r="R716" s="388"/>
      <c r="S716" s="388"/>
      <c r="T716" s="388"/>
      <c r="U716" s="388"/>
      <c r="V716" s="388"/>
      <c r="W716" s="388"/>
      <c r="X716" s="388"/>
      <c r="Y716" s="388"/>
      <c r="Z716" s="388"/>
    </row>
    <row r="717" spans="1:26" ht="15.75" customHeight="1" x14ac:dyDescent="0.2">
      <c r="A717" s="388"/>
      <c r="B717" s="388"/>
      <c r="C717" s="388"/>
      <c r="D717" s="388"/>
      <c r="E717" s="388"/>
      <c r="F717" s="388"/>
      <c r="G717" s="404"/>
      <c r="H717" s="388"/>
      <c r="I717" s="388"/>
      <c r="J717" s="388"/>
      <c r="K717" s="388"/>
      <c r="L717" s="388"/>
      <c r="M717" s="388"/>
      <c r="N717" s="388"/>
      <c r="O717" s="388"/>
      <c r="P717" s="388"/>
      <c r="Q717" s="388"/>
      <c r="R717" s="388"/>
      <c r="S717" s="388"/>
      <c r="T717" s="388"/>
      <c r="U717" s="388"/>
      <c r="V717" s="388"/>
      <c r="W717" s="388"/>
      <c r="X717" s="388"/>
      <c r="Y717" s="388"/>
      <c r="Z717" s="388"/>
    </row>
    <row r="718" spans="1:26" ht="15.75" customHeight="1" x14ac:dyDescent="0.2">
      <c r="A718" s="388"/>
      <c r="B718" s="388"/>
      <c r="C718" s="388"/>
      <c r="D718" s="388"/>
      <c r="E718" s="388"/>
      <c r="F718" s="388"/>
      <c r="G718" s="404"/>
      <c r="H718" s="388"/>
      <c r="I718" s="388"/>
      <c r="J718" s="388"/>
      <c r="K718" s="388"/>
      <c r="L718" s="388"/>
      <c r="M718" s="388"/>
      <c r="N718" s="388"/>
      <c r="O718" s="388"/>
      <c r="P718" s="388"/>
      <c r="Q718" s="388"/>
      <c r="R718" s="388"/>
      <c r="S718" s="388"/>
      <c r="T718" s="388"/>
      <c r="U718" s="388"/>
      <c r="V718" s="388"/>
      <c r="W718" s="388"/>
      <c r="X718" s="388"/>
      <c r="Y718" s="388"/>
      <c r="Z718" s="388"/>
    </row>
    <row r="719" spans="1:26" ht="15.75" customHeight="1" x14ac:dyDescent="0.2">
      <c r="A719" s="388"/>
      <c r="B719" s="388"/>
      <c r="C719" s="388"/>
      <c r="D719" s="388"/>
      <c r="E719" s="388"/>
      <c r="F719" s="388"/>
      <c r="G719" s="404"/>
      <c r="H719" s="388"/>
      <c r="I719" s="388"/>
      <c r="J719" s="388"/>
      <c r="K719" s="388"/>
      <c r="L719" s="388"/>
      <c r="M719" s="388"/>
      <c r="N719" s="388"/>
      <c r="O719" s="388"/>
      <c r="P719" s="388"/>
      <c r="Q719" s="388"/>
      <c r="R719" s="388"/>
      <c r="S719" s="388"/>
      <c r="T719" s="388"/>
      <c r="U719" s="388"/>
      <c r="V719" s="388"/>
      <c r="W719" s="388"/>
      <c r="X719" s="388"/>
      <c r="Y719" s="388"/>
      <c r="Z719" s="388"/>
    </row>
    <row r="720" spans="1:26" ht="15.75" customHeight="1" x14ac:dyDescent="0.2">
      <c r="A720" s="388"/>
      <c r="B720" s="388"/>
      <c r="C720" s="388"/>
      <c r="D720" s="388"/>
      <c r="E720" s="388"/>
      <c r="F720" s="388"/>
      <c r="G720" s="404"/>
      <c r="H720" s="388"/>
      <c r="I720" s="388"/>
      <c r="J720" s="388"/>
      <c r="K720" s="388"/>
      <c r="L720" s="388"/>
      <c r="M720" s="388"/>
      <c r="N720" s="388"/>
      <c r="O720" s="388"/>
      <c r="P720" s="388"/>
      <c r="Q720" s="388"/>
      <c r="R720" s="388"/>
      <c r="S720" s="388"/>
      <c r="T720" s="388"/>
      <c r="U720" s="388"/>
      <c r="V720" s="388"/>
      <c r="W720" s="388"/>
      <c r="X720" s="388"/>
      <c r="Y720" s="388"/>
      <c r="Z720" s="388"/>
    </row>
    <row r="721" spans="1:26" ht="15.75" customHeight="1" x14ac:dyDescent="0.2">
      <c r="A721" s="388"/>
      <c r="B721" s="388"/>
      <c r="C721" s="388"/>
      <c r="D721" s="388"/>
      <c r="E721" s="388"/>
      <c r="F721" s="388"/>
      <c r="G721" s="404"/>
      <c r="H721" s="388"/>
      <c r="I721" s="388"/>
      <c r="J721" s="388"/>
      <c r="K721" s="388"/>
      <c r="L721" s="388"/>
      <c r="M721" s="388"/>
      <c r="N721" s="388"/>
      <c r="O721" s="388"/>
      <c r="P721" s="388"/>
      <c r="Q721" s="388"/>
      <c r="R721" s="388"/>
      <c r="S721" s="388"/>
      <c r="T721" s="388"/>
      <c r="U721" s="388"/>
      <c r="V721" s="388"/>
      <c r="W721" s="388"/>
      <c r="X721" s="388"/>
      <c r="Y721" s="388"/>
      <c r="Z721" s="388"/>
    </row>
    <row r="722" spans="1:26" ht="15.75" customHeight="1" x14ac:dyDescent="0.2">
      <c r="A722" s="388"/>
      <c r="B722" s="388"/>
      <c r="C722" s="388"/>
      <c r="D722" s="388"/>
      <c r="E722" s="388"/>
      <c r="F722" s="388"/>
      <c r="G722" s="404"/>
      <c r="H722" s="388"/>
      <c r="I722" s="388"/>
      <c r="J722" s="388"/>
      <c r="K722" s="388"/>
      <c r="L722" s="388"/>
      <c r="M722" s="388"/>
      <c r="N722" s="388"/>
      <c r="O722" s="388"/>
      <c r="P722" s="388"/>
      <c r="Q722" s="388"/>
      <c r="R722" s="388"/>
      <c r="S722" s="388"/>
      <c r="T722" s="388"/>
      <c r="U722" s="388"/>
      <c r="V722" s="388"/>
      <c r="W722" s="388"/>
      <c r="X722" s="388"/>
      <c r="Y722" s="388"/>
      <c r="Z722" s="388"/>
    </row>
    <row r="723" spans="1:26" ht="15.75" customHeight="1" x14ac:dyDescent="0.2">
      <c r="A723" s="388"/>
      <c r="B723" s="388"/>
      <c r="C723" s="388"/>
      <c r="D723" s="388"/>
      <c r="E723" s="388"/>
      <c r="F723" s="388"/>
      <c r="G723" s="404"/>
      <c r="H723" s="388"/>
      <c r="I723" s="388"/>
      <c r="J723" s="388"/>
      <c r="K723" s="388"/>
      <c r="L723" s="388"/>
      <c r="M723" s="388"/>
      <c r="N723" s="388"/>
      <c r="O723" s="388"/>
      <c r="P723" s="388"/>
      <c r="Q723" s="388"/>
      <c r="R723" s="388"/>
      <c r="S723" s="388"/>
      <c r="T723" s="388"/>
      <c r="U723" s="388"/>
      <c r="V723" s="388"/>
      <c r="W723" s="388"/>
      <c r="X723" s="388"/>
      <c r="Y723" s="388"/>
      <c r="Z723" s="388"/>
    </row>
    <row r="724" spans="1:26" ht="15.75" customHeight="1" x14ac:dyDescent="0.2">
      <c r="A724" s="388"/>
      <c r="B724" s="388"/>
      <c r="C724" s="388"/>
      <c r="D724" s="388"/>
      <c r="E724" s="388"/>
      <c r="F724" s="388"/>
      <c r="G724" s="404"/>
      <c r="H724" s="388"/>
      <c r="I724" s="388"/>
      <c r="J724" s="388"/>
      <c r="K724" s="388"/>
      <c r="L724" s="388"/>
      <c r="M724" s="388"/>
      <c r="N724" s="388"/>
      <c r="O724" s="388"/>
      <c r="P724" s="388"/>
      <c r="Q724" s="388"/>
      <c r="R724" s="388"/>
      <c r="S724" s="388"/>
      <c r="T724" s="388"/>
      <c r="U724" s="388"/>
      <c r="V724" s="388"/>
      <c r="W724" s="388"/>
      <c r="X724" s="388"/>
      <c r="Y724" s="388"/>
      <c r="Z724" s="388"/>
    </row>
    <row r="725" spans="1:26" ht="15.75" customHeight="1" x14ac:dyDescent="0.2">
      <c r="A725" s="388"/>
      <c r="B725" s="388"/>
      <c r="C725" s="388"/>
      <c r="D725" s="388"/>
      <c r="E725" s="388"/>
      <c r="F725" s="388"/>
      <c r="G725" s="404"/>
      <c r="H725" s="388"/>
      <c r="I725" s="388"/>
      <c r="J725" s="388"/>
      <c r="K725" s="388"/>
      <c r="L725" s="388"/>
      <c r="M725" s="388"/>
      <c r="N725" s="388"/>
      <c r="O725" s="388"/>
      <c r="P725" s="388"/>
      <c r="Q725" s="388"/>
      <c r="R725" s="388"/>
      <c r="S725" s="388"/>
      <c r="T725" s="388"/>
      <c r="U725" s="388"/>
      <c r="V725" s="388"/>
      <c r="W725" s="388"/>
      <c r="X725" s="388"/>
      <c r="Y725" s="388"/>
      <c r="Z725" s="388"/>
    </row>
    <row r="726" spans="1:26" ht="15.75" customHeight="1" x14ac:dyDescent="0.2">
      <c r="A726" s="388"/>
      <c r="B726" s="388"/>
      <c r="C726" s="388"/>
      <c r="D726" s="388"/>
      <c r="E726" s="388"/>
      <c r="F726" s="388"/>
      <c r="G726" s="404"/>
      <c r="H726" s="388"/>
      <c r="I726" s="388"/>
      <c r="J726" s="388"/>
      <c r="K726" s="388"/>
      <c r="L726" s="388"/>
      <c r="M726" s="388"/>
      <c r="N726" s="388"/>
      <c r="O726" s="388"/>
      <c r="P726" s="388"/>
      <c r="Q726" s="388"/>
      <c r="R726" s="388"/>
      <c r="S726" s="388"/>
      <c r="T726" s="388"/>
      <c r="U726" s="388"/>
      <c r="V726" s="388"/>
      <c r="W726" s="388"/>
      <c r="X726" s="388"/>
      <c r="Y726" s="388"/>
      <c r="Z726" s="388"/>
    </row>
    <row r="727" spans="1:26" ht="15.75" customHeight="1" x14ac:dyDescent="0.2">
      <c r="A727" s="388"/>
      <c r="B727" s="388"/>
      <c r="C727" s="388"/>
      <c r="D727" s="388"/>
      <c r="E727" s="388"/>
      <c r="F727" s="388"/>
      <c r="G727" s="404"/>
      <c r="H727" s="388"/>
      <c r="I727" s="388"/>
      <c r="J727" s="388"/>
      <c r="K727" s="388"/>
      <c r="L727" s="388"/>
      <c r="M727" s="388"/>
      <c r="N727" s="388"/>
      <c r="O727" s="388"/>
      <c r="P727" s="388"/>
      <c r="Q727" s="388"/>
      <c r="R727" s="388"/>
      <c r="S727" s="388"/>
      <c r="T727" s="388"/>
      <c r="U727" s="388"/>
      <c r="V727" s="388"/>
      <c r="W727" s="388"/>
      <c r="X727" s="388"/>
      <c r="Y727" s="388"/>
      <c r="Z727" s="388"/>
    </row>
    <row r="728" spans="1:26" ht="15.75" customHeight="1" x14ac:dyDescent="0.2">
      <c r="A728" s="388"/>
      <c r="B728" s="388"/>
      <c r="C728" s="388"/>
      <c r="D728" s="388"/>
      <c r="E728" s="388"/>
      <c r="F728" s="388"/>
      <c r="G728" s="404"/>
      <c r="H728" s="388"/>
      <c r="I728" s="388"/>
      <c r="J728" s="388"/>
      <c r="K728" s="388"/>
      <c r="L728" s="388"/>
      <c r="M728" s="388"/>
      <c r="N728" s="388"/>
      <c r="O728" s="388"/>
      <c r="P728" s="388"/>
      <c r="Q728" s="388"/>
      <c r="R728" s="388"/>
      <c r="S728" s="388"/>
      <c r="T728" s="388"/>
      <c r="U728" s="388"/>
      <c r="V728" s="388"/>
      <c r="W728" s="388"/>
      <c r="X728" s="388"/>
      <c r="Y728" s="388"/>
      <c r="Z728" s="388"/>
    </row>
    <row r="729" spans="1:26" ht="15.75" customHeight="1" x14ac:dyDescent="0.2">
      <c r="A729" s="388"/>
      <c r="B729" s="388"/>
      <c r="C729" s="388"/>
      <c r="D729" s="388"/>
      <c r="E729" s="388"/>
      <c r="F729" s="388"/>
      <c r="G729" s="404"/>
      <c r="H729" s="388"/>
      <c r="I729" s="388"/>
      <c r="J729" s="388"/>
      <c r="K729" s="388"/>
      <c r="L729" s="388"/>
      <c r="M729" s="388"/>
      <c r="N729" s="388"/>
      <c r="O729" s="388"/>
      <c r="P729" s="388"/>
      <c r="Q729" s="388"/>
      <c r="R729" s="388"/>
      <c r="S729" s="388"/>
      <c r="T729" s="388"/>
      <c r="U729" s="388"/>
      <c r="V729" s="388"/>
      <c r="W729" s="388"/>
      <c r="X729" s="388"/>
      <c r="Y729" s="388"/>
      <c r="Z729" s="388"/>
    </row>
    <row r="730" spans="1:26" ht="15.75" customHeight="1" x14ac:dyDescent="0.2">
      <c r="A730" s="388"/>
      <c r="B730" s="388"/>
      <c r="C730" s="388"/>
      <c r="D730" s="388"/>
      <c r="E730" s="388"/>
      <c r="F730" s="388"/>
      <c r="G730" s="404"/>
      <c r="H730" s="388"/>
      <c r="I730" s="388"/>
      <c r="J730" s="388"/>
      <c r="K730" s="388"/>
      <c r="L730" s="388"/>
      <c r="M730" s="388"/>
      <c r="N730" s="388"/>
      <c r="O730" s="388"/>
      <c r="P730" s="388"/>
      <c r="Q730" s="388"/>
      <c r="R730" s="388"/>
      <c r="S730" s="388"/>
      <c r="T730" s="388"/>
      <c r="U730" s="388"/>
      <c r="V730" s="388"/>
      <c r="W730" s="388"/>
      <c r="X730" s="388"/>
      <c r="Y730" s="388"/>
      <c r="Z730" s="388"/>
    </row>
    <row r="731" spans="1:26" ht="15.75" customHeight="1" x14ac:dyDescent="0.2">
      <c r="A731" s="388"/>
      <c r="B731" s="388"/>
      <c r="C731" s="388"/>
      <c r="D731" s="388"/>
      <c r="E731" s="388"/>
      <c r="F731" s="388"/>
      <c r="G731" s="404"/>
      <c r="H731" s="388"/>
      <c r="I731" s="388"/>
      <c r="J731" s="388"/>
      <c r="K731" s="388"/>
      <c r="L731" s="388"/>
      <c r="M731" s="388"/>
      <c r="N731" s="388"/>
      <c r="O731" s="388"/>
      <c r="P731" s="388"/>
      <c r="Q731" s="388"/>
      <c r="R731" s="388"/>
      <c r="S731" s="388"/>
      <c r="T731" s="388"/>
      <c r="U731" s="388"/>
      <c r="V731" s="388"/>
      <c r="W731" s="388"/>
      <c r="X731" s="388"/>
      <c r="Y731" s="388"/>
      <c r="Z731" s="388"/>
    </row>
    <row r="732" spans="1:26" ht="15.75" customHeight="1" x14ac:dyDescent="0.2">
      <c r="A732" s="388"/>
      <c r="B732" s="388"/>
      <c r="C732" s="388"/>
      <c r="D732" s="388"/>
      <c r="E732" s="388"/>
      <c r="F732" s="388"/>
      <c r="G732" s="404"/>
      <c r="H732" s="388"/>
      <c r="I732" s="388"/>
      <c r="J732" s="388"/>
      <c r="K732" s="388"/>
      <c r="L732" s="388"/>
      <c r="M732" s="388"/>
      <c r="N732" s="388"/>
      <c r="O732" s="388"/>
      <c r="P732" s="388"/>
      <c r="Q732" s="388"/>
      <c r="R732" s="388"/>
      <c r="S732" s="388"/>
      <c r="T732" s="388"/>
      <c r="U732" s="388"/>
      <c r="V732" s="388"/>
      <c r="W732" s="388"/>
      <c r="X732" s="388"/>
      <c r="Y732" s="388"/>
      <c r="Z732" s="388"/>
    </row>
    <row r="733" spans="1:26" ht="15.75" customHeight="1" x14ac:dyDescent="0.2">
      <c r="A733" s="388"/>
      <c r="B733" s="388"/>
      <c r="C733" s="388"/>
      <c r="D733" s="388"/>
      <c r="E733" s="388"/>
      <c r="F733" s="388"/>
      <c r="G733" s="404"/>
      <c r="H733" s="388"/>
      <c r="I733" s="388"/>
      <c r="J733" s="388"/>
      <c r="K733" s="388"/>
      <c r="L733" s="388"/>
      <c r="M733" s="388"/>
      <c r="N733" s="388"/>
      <c r="O733" s="388"/>
      <c r="P733" s="388"/>
      <c r="Q733" s="388"/>
      <c r="R733" s="388"/>
      <c r="S733" s="388"/>
      <c r="T733" s="388"/>
      <c r="U733" s="388"/>
      <c r="V733" s="388"/>
      <c r="W733" s="388"/>
      <c r="X733" s="388"/>
      <c r="Y733" s="388"/>
      <c r="Z733" s="388"/>
    </row>
    <row r="734" spans="1:26" ht="15.75" customHeight="1" x14ac:dyDescent="0.2">
      <c r="A734" s="388"/>
      <c r="B734" s="388"/>
      <c r="C734" s="388"/>
      <c r="D734" s="388"/>
      <c r="E734" s="388"/>
      <c r="F734" s="388"/>
      <c r="G734" s="404"/>
      <c r="H734" s="388"/>
      <c r="I734" s="388"/>
      <c r="J734" s="388"/>
      <c r="K734" s="388"/>
      <c r="L734" s="388"/>
      <c r="M734" s="388"/>
      <c r="N734" s="388"/>
      <c r="O734" s="388"/>
      <c r="P734" s="388"/>
      <c r="Q734" s="388"/>
      <c r="R734" s="388"/>
      <c r="S734" s="388"/>
      <c r="T734" s="388"/>
      <c r="U734" s="388"/>
      <c r="V734" s="388"/>
      <c r="W734" s="388"/>
      <c r="X734" s="388"/>
      <c r="Y734" s="388"/>
      <c r="Z734" s="388"/>
    </row>
    <row r="735" spans="1:26" ht="15.75" customHeight="1" x14ac:dyDescent="0.2">
      <c r="A735" s="388"/>
      <c r="B735" s="388"/>
      <c r="C735" s="388"/>
      <c r="D735" s="388"/>
      <c r="E735" s="388"/>
      <c r="F735" s="388"/>
      <c r="G735" s="404"/>
      <c r="H735" s="388"/>
      <c r="I735" s="388"/>
      <c r="J735" s="388"/>
      <c r="K735" s="388"/>
      <c r="L735" s="388"/>
      <c r="M735" s="388"/>
      <c r="N735" s="388"/>
      <c r="O735" s="388"/>
      <c r="P735" s="388"/>
      <c r="Q735" s="388"/>
      <c r="R735" s="388"/>
      <c r="S735" s="388"/>
      <c r="T735" s="388"/>
      <c r="U735" s="388"/>
      <c r="V735" s="388"/>
      <c r="W735" s="388"/>
      <c r="X735" s="388"/>
      <c r="Y735" s="388"/>
      <c r="Z735" s="388"/>
    </row>
    <row r="736" spans="1:26" ht="15.75" customHeight="1" x14ac:dyDescent="0.2">
      <c r="A736" s="388"/>
      <c r="B736" s="388"/>
      <c r="C736" s="388"/>
      <c r="D736" s="388"/>
      <c r="E736" s="388"/>
      <c r="F736" s="388"/>
      <c r="G736" s="404"/>
      <c r="H736" s="388"/>
      <c r="I736" s="388"/>
      <c r="J736" s="388"/>
      <c r="K736" s="388"/>
      <c r="L736" s="388"/>
      <c r="M736" s="388"/>
      <c r="N736" s="388"/>
      <c r="O736" s="388"/>
      <c r="P736" s="388"/>
      <c r="Q736" s="388"/>
      <c r="R736" s="388"/>
      <c r="S736" s="388"/>
      <c r="T736" s="388"/>
      <c r="U736" s="388"/>
      <c r="V736" s="388"/>
      <c r="W736" s="388"/>
      <c r="X736" s="388"/>
      <c r="Y736" s="388"/>
      <c r="Z736" s="388"/>
    </row>
    <row r="737" spans="1:26" ht="15.75" customHeight="1" x14ac:dyDescent="0.2">
      <c r="A737" s="388"/>
      <c r="B737" s="388"/>
      <c r="C737" s="388"/>
      <c r="D737" s="388"/>
      <c r="E737" s="388"/>
      <c r="F737" s="388"/>
      <c r="G737" s="404"/>
      <c r="H737" s="388"/>
      <c r="I737" s="388"/>
      <c r="J737" s="388"/>
      <c r="K737" s="388"/>
      <c r="L737" s="388"/>
      <c r="M737" s="388"/>
      <c r="N737" s="388"/>
      <c r="O737" s="388"/>
      <c r="P737" s="388"/>
      <c r="Q737" s="388"/>
      <c r="R737" s="388"/>
      <c r="S737" s="388"/>
      <c r="T737" s="388"/>
      <c r="U737" s="388"/>
      <c r="V737" s="388"/>
      <c r="W737" s="388"/>
      <c r="X737" s="388"/>
      <c r="Y737" s="388"/>
      <c r="Z737" s="388"/>
    </row>
    <row r="738" spans="1:26" ht="15.75" customHeight="1" x14ac:dyDescent="0.2">
      <c r="A738" s="388"/>
      <c r="B738" s="388"/>
      <c r="C738" s="388"/>
      <c r="D738" s="388"/>
      <c r="E738" s="388"/>
      <c r="F738" s="388"/>
      <c r="G738" s="404"/>
      <c r="H738" s="388"/>
      <c r="I738" s="388"/>
      <c r="J738" s="388"/>
      <c r="K738" s="388"/>
      <c r="L738" s="388"/>
      <c r="M738" s="388"/>
      <c r="N738" s="388"/>
      <c r="O738" s="388"/>
      <c r="P738" s="388"/>
      <c r="Q738" s="388"/>
      <c r="R738" s="388"/>
      <c r="S738" s="388"/>
      <c r="T738" s="388"/>
      <c r="U738" s="388"/>
      <c r="V738" s="388"/>
      <c r="W738" s="388"/>
      <c r="X738" s="388"/>
      <c r="Y738" s="388"/>
      <c r="Z738" s="388"/>
    </row>
    <row r="739" spans="1:26" ht="15.75" customHeight="1" x14ac:dyDescent="0.2">
      <c r="A739" s="388"/>
      <c r="B739" s="388"/>
      <c r="C739" s="388"/>
      <c r="D739" s="388"/>
      <c r="E739" s="388"/>
      <c r="F739" s="388"/>
      <c r="G739" s="404"/>
      <c r="H739" s="388"/>
      <c r="I739" s="388"/>
      <c r="J739" s="388"/>
      <c r="K739" s="388"/>
      <c r="L739" s="388"/>
      <c r="M739" s="388"/>
      <c r="N739" s="388"/>
      <c r="O739" s="388"/>
      <c r="P739" s="388"/>
      <c r="Q739" s="388"/>
      <c r="R739" s="388"/>
      <c r="S739" s="388"/>
      <c r="T739" s="388"/>
      <c r="U739" s="388"/>
      <c r="V739" s="388"/>
      <c r="W739" s="388"/>
      <c r="X739" s="388"/>
      <c r="Y739" s="388"/>
      <c r="Z739" s="388"/>
    </row>
    <row r="740" spans="1:26" ht="15.75" customHeight="1" x14ac:dyDescent="0.2">
      <c r="A740" s="388"/>
      <c r="B740" s="388"/>
      <c r="C740" s="388"/>
      <c r="D740" s="388"/>
      <c r="E740" s="388"/>
      <c r="F740" s="388"/>
      <c r="G740" s="404"/>
      <c r="H740" s="388"/>
      <c r="I740" s="388"/>
      <c r="J740" s="388"/>
      <c r="K740" s="388"/>
      <c r="L740" s="388"/>
      <c r="M740" s="388"/>
      <c r="N740" s="388"/>
      <c r="O740" s="388"/>
      <c r="P740" s="388"/>
      <c r="Q740" s="388"/>
      <c r="R740" s="388"/>
      <c r="S740" s="388"/>
      <c r="T740" s="388"/>
      <c r="U740" s="388"/>
      <c r="V740" s="388"/>
      <c r="W740" s="388"/>
      <c r="X740" s="388"/>
      <c r="Y740" s="388"/>
      <c r="Z740" s="388"/>
    </row>
    <row r="741" spans="1:26" ht="15.75" customHeight="1" x14ac:dyDescent="0.2">
      <c r="A741" s="388"/>
      <c r="B741" s="388"/>
      <c r="C741" s="388"/>
      <c r="D741" s="388"/>
      <c r="E741" s="388"/>
      <c r="F741" s="388"/>
      <c r="G741" s="404"/>
      <c r="H741" s="388"/>
      <c r="I741" s="388"/>
      <c r="J741" s="388"/>
      <c r="K741" s="388"/>
      <c r="L741" s="388"/>
      <c r="M741" s="388"/>
      <c r="N741" s="388"/>
      <c r="O741" s="388"/>
      <c r="P741" s="388"/>
      <c r="Q741" s="388"/>
      <c r="R741" s="388"/>
      <c r="S741" s="388"/>
      <c r="T741" s="388"/>
      <c r="U741" s="388"/>
      <c r="V741" s="388"/>
      <c r="W741" s="388"/>
      <c r="X741" s="388"/>
      <c r="Y741" s="388"/>
      <c r="Z741" s="388"/>
    </row>
    <row r="742" spans="1:26" ht="15.75" customHeight="1" x14ac:dyDescent="0.2">
      <c r="A742" s="388"/>
      <c r="B742" s="388"/>
      <c r="C742" s="388"/>
      <c r="D742" s="388"/>
      <c r="E742" s="388"/>
      <c r="F742" s="388"/>
      <c r="G742" s="404"/>
      <c r="H742" s="388"/>
      <c r="I742" s="388"/>
      <c r="J742" s="388"/>
      <c r="K742" s="388"/>
      <c r="L742" s="388"/>
      <c r="M742" s="388"/>
      <c r="N742" s="388"/>
      <c r="O742" s="388"/>
      <c r="P742" s="388"/>
      <c r="Q742" s="388"/>
      <c r="R742" s="388"/>
      <c r="S742" s="388"/>
      <c r="T742" s="388"/>
      <c r="U742" s="388"/>
      <c r="V742" s="388"/>
      <c r="W742" s="388"/>
      <c r="X742" s="388"/>
      <c r="Y742" s="388"/>
      <c r="Z742" s="388"/>
    </row>
    <row r="743" spans="1:26" ht="15.75" customHeight="1" x14ac:dyDescent="0.2">
      <c r="A743" s="388"/>
      <c r="B743" s="388"/>
      <c r="C743" s="388"/>
      <c r="D743" s="388"/>
      <c r="E743" s="388"/>
      <c r="F743" s="388"/>
      <c r="G743" s="404"/>
      <c r="H743" s="388"/>
      <c r="I743" s="388"/>
      <c r="J743" s="388"/>
      <c r="K743" s="388"/>
      <c r="L743" s="388"/>
      <c r="M743" s="388"/>
      <c r="N743" s="388"/>
      <c r="O743" s="388"/>
      <c r="P743" s="388"/>
      <c r="Q743" s="388"/>
      <c r="R743" s="388"/>
      <c r="S743" s="388"/>
      <c r="T743" s="388"/>
      <c r="U743" s="388"/>
      <c r="V743" s="388"/>
      <c r="W743" s="388"/>
      <c r="X743" s="388"/>
      <c r="Y743" s="388"/>
      <c r="Z743" s="388"/>
    </row>
    <row r="744" spans="1:26" ht="15.75" customHeight="1" x14ac:dyDescent="0.2">
      <c r="A744" s="388"/>
      <c r="B744" s="388"/>
      <c r="C744" s="388"/>
      <c r="D744" s="388"/>
      <c r="E744" s="388"/>
      <c r="F744" s="388"/>
      <c r="G744" s="404"/>
      <c r="H744" s="388"/>
      <c r="I744" s="388"/>
      <c r="J744" s="388"/>
      <c r="K744" s="388"/>
      <c r="L744" s="388"/>
      <c r="M744" s="388"/>
      <c r="N744" s="388"/>
      <c r="O744" s="388"/>
      <c r="P744" s="388"/>
      <c r="Q744" s="388"/>
      <c r="R744" s="388"/>
      <c r="S744" s="388"/>
      <c r="T744" s="388"/>
      <c r="U744" s="388"/>
      <c r="V744" s="388"/>
      <c r="W744" s="388"/>
      <c r="X744" s="388"/>
      <c r="Y744" s="388"/>
      <c r="Z744" s="388"/>
    </row>
    <row r="745" spans="1:26" ht="15.75" customHeight="1" x14ac:dyDescent="0.2">
      <c r="A745" s="388"/>
      <c r="B745" s="388"/>
      <c r="C745" s="388"/>
      <c r="D745" s="388"/>
      <c r="E745" s="388"/>
      <c r="F745" s="388"/>
      <c r="G745" s="404"/>
      <c r="H745" s="388"/>
      <c r="I745" s="388"/>
      <c r="J745" s="388"/>
      <c r="K745" s="388"/>
      <c r="L745" s="388"/>
      <c r="M745" s="388"/>
      <c r="N745" s="388"/>
      <c r="O745" s="388"/>
      <c r="P745" s="388"/>
      <c r="Q745" s="388"/>
      <c r="R745" s="388"/>
      <c r="S745" s="388"/>
      <c r="T745" s="388"/>
      <c r="U745" s="388"/>
      <c r="V745" s="388"/>
      <c r="W745" s="388"/>
      <c r="X745" s="388"/>
      <c r="Y745" s="388"/>
      <c r="Z745" s="388"/>
    </row>
    <row r="746" spans="1:26" ht="15.75" customHeight="1" x14ac:dyDescent="0.2">
      <c r="A746" s="388"/>
      <c r="B746" s="388"/>
      <c r="C746" s="388"/>
      <c r="D746" s="388"/>
      <c r="E746" s="388"/>
      <c r="F746" s="388"/>
      <c r="G746" s="404"/>
      <c r="H746" s="388"/>
      <c r="I746" s="388"/>
      <c r="J746" s="388"/>
      <c r="K746" s="388"/>
      <c r="L746" s="388"/>
      <c r="M746" s="388"/>
      <c r="N746" s="388"/>
      <c r="O746" s="388"/>
      <c r="P746" s="388"/>
      <c r="Q746" s="388"/>
      <c r="R746" s="388"/>
      <c r="S746" s="388"/>
      <c r="T746" s="388"/>
      <c r="U746" s="388"/>
      <c r="V746" s="388"/>
      <c r="W746" s="388"/>
      <c r="X746" s="388"/>
      <c r="Y746" s="388"/>
      <c r="Z746" s="388"/>
    </row>
    <row r="747" spans="1:26" ht="15.75" customHeight="1" x14ac:dyDescent="0.2">
      <c r="A747" s="388"/>
      <c r="B747" s="388"/>
      <c r="C747" s="388"/>
      <c r="D747" s="388"/>
      <c r="E747" s="388"/>
      <c r="F747" s="388"/>
      <c r="G747" s="404"/>
      <c r="H747" s="388"/>
      <c r="I747" s="388"/>
      <c r="J747" s="388"/>
      <c r="K747" s="388"/>
      <c r="L747" s="388"/>
      <c r="M747" s="388"/>
      <c r="N747" s="388"/>
      <c r="O747" s="388"/>
      <c r="P747" s="388"/>
      <c r="Q747" s="388"/>
      <c r="R747" s="388"/>
      <c r="S747" s="388"/>
      <c r="T747" s="388"/>
      <c r="U747" s="388"/>
      <c r="V747" s="388"/>
      <c r="W747" s="388"/>
      <c r="X747" s="388"/>
      <c r="Y747" s="388"/>
      <c r="Z747" s="388"/>
    </row>
    <row r="748" spans="1:26" ht="15.75" customHeight="1" x14ac:dyDescent="0.2">
      <c r="A748" s="388"/>
      <c r="B748" s="388"/>
      <c r="C748" s="388"/>
      <c r="D748" s="388"/>
      <c r="E748" s="388"/>
      <c r="F748" s="388"/>
      <c r="G748" s="404"/>
      <c r="H748" s="388"/>
      <c r="I748" s="388"/>
      <c r="J748" s="388"/>
      <c r="K748" s="388"/>
      <c r="L748" s="388"/>
      <c r="M748" s="388"/>
      <c r="N748" s="388"/>
      <c r="O748" s="388"/>
      <c r="P748" s="388"/>
      <c r="Q748" s="388"/>
      <c r="R748" s="388"/>
      <c r="S748" s="388"/>
      <c r="T748" s="388"/>
      <c r="U748" s="388"/>
      <c r="V748" s="388"/>
      <c r="W748" s="388"/>
      <c r="X748" s="388"/>
      <c r="Y748" s="388"/>
      <c r="Z748" s="388"/>
    </row>
    <row r="749" spans="1:26" ht="15.75" customHeight="1" x14ac:dyDescent="0.2">
      <c r="A749" s="388"/>
      <c r="B749" s="388"/>
      <c r="C749" s="388"/>
      <c r="D749" s="388"/>
      <c r="E749" s="388"/>
      <c r="F749" s="388"/>
      <c r="G749" s="404"/>
      <c r="H749" s="388"/>
      <c r="I749" s="388"/>
      <c r="J749" s="388"/>
      <c r="K749" s="388"/>
      <c r="L749" s="388"/>
      <c r="M749" s="388"/>
      <c r="N749" s="388"/>
      <c r="O749" s="388"/>
      <c r="P749" s="388"/>
      <c r="Q749" s="388"/>
      <c r="R749" s="388"/>
      <c r="S749" s="388"/>
      <c r="T749" s="388"/>
      <c r="U749" s="388"/>
      <c r="V749" s="388"/>
      <c r="W749" s="388"/>
      <c r="X749" s="388"/>
      <c r="Y749" s="388"/>
      <c r="Z749" s="388"/>
    </row>
    <row r="750" spans="1:26" ht="15.75" customHeight="1" x14ac:dyDescent="0.2">
      <c r="A750" s="388"/>
      <c r="B750" s="388"/>
      <c r="C750" s="388"/>
      <c r="D750" s="388"/>
      <c r="E750" s="388"/>
      <c r="F750" s="388"/>
      <c r="G750" s="404"/>
      <c r="H750" s="388"/>
      <c r="I750" s="388"/>
      <c r="J750" s="388"/>
      <c r="K750" s="388"/>
      <c r="L750" s="388"/>
      <c r="M750" s="388"/>
      <c r="N750" s="388"/>
      <c r="O750" s="388"/>
      <c r="P750" s="388"/>
      <c r="Q750" s="388"/>
      <c r="R750" s="388"/>
      <c r="S750" s="388"/>
      <c r="T750" s="388"/>
      <c r="U750" s="388"/>
      <c r="V750" s="388"/>
      <c r="W750" s="388"/>
      <c r="X750" s="388"/>
      <c r="Y750" s="388"/>
      <c r="Z750" s="388"/>
    </row>
    <row r="751" spans="1:26" ht="15.75" customHeight="1" x14ac:dyDescent="0.2">
      <c r="A751" s="388"/>
      <c r="B751" s="388"/>
      <c r="C751" s="388"/>
      <c r="D751" s="388"/>
      <c r="E751" s="388"/>
      <c r="F751" s="388"/>
      <c r="G751" s="404"/>
      <c r="H751" s="388"/>
      <c r="I751" s="388"/>
      <c r="J751" s="388"/>
      <c r="K751" s="388"/>
      <c r="L751" s="388"/>
      <c r="M751" s="388"/>
      <c r="N751" s="388"/>
      <c r="O751" s="388"/>
      <c r="P751" s="388"/>
      <c r="Q751" s="388"/>
      <c r="R751" s="388"/>
      <c r="S751" s="388"/>
      <c r="T751" s="388"/>
      <c r="U751" s="388"/>
      <c r="V751" s="388"/>
      <c r="W751" s="388"/>
      <c r="X751" s="388"/>
      <c r="Y751" s="388"/>
      <c r="Z751" s="388"/>
    </row>
    <row r="752" spans="1:26" ht="15.75" customHeight="1" x14ac:dyDescent="0.2">
      <c r="A752" s="388"/>
      <c r="B752" s="388"/>
      <c r="C752" s="388"/>
      <c r="D752" s="388"/>
      <c r="E752" s="388"/>
      <c r="F752" s="388"/>
      <c r="G752" s="404"/>
      <c r="H752" s="388"/>
      <c r="I752" s="388"/>
      <c r="J752" s="388"/>
      <c r="K752" s="388"/>
      <c r="L752" s="388"/>
      <c r="M752" s="388"/>
      <c r="N752" s="388"/>
      <c r="O752" s="388"/>
      <c r="P752" s="388"/>
      <c r="Q752" s="388"/>
      <c r="R752" s="388"/>
      <c r="S752" s="388"/>
      <c r="T752" s="388"/>
      <c r="U752" s="388"/>
      <c r="V752" s="388"/>
      <c r="W752" s="388"/>
      <c r="X752" s="388"/>
      <c r="Y752" s="388"/>
      <c r="Z752" s="388"/>
    </row>
    <row r="753" spans="1:26" ht="15.75" customHeight="1" x14ac:dyDescent="0.2">
      <c r="A753" s="388"/>
      <c r="B753" s="388"/>
      <c r="C753" s="388"/>
      <c r="D753" s="388"/>
      <c r="E753" s="388"/>
      <c r="F753" s="388"/>
      <c r="G753" s="404"/>
      <c r="H753" s="388"/>
      <c r="I753" s="388"/>
      <c r="J753" s="388"/>
      <c r="K753" s="388"/>
      <c r="L753" s="388"/>
      <c r="M753" s="388"/>
      <c r="N753" s="388"/>
      <c r="O753" s="388"/>
      <c r="P753" s="388"/>
      <c r="Q753" s="388"/>
      <c r="R753" s="388"/>
      <c r="S753" s="388"/>
      <c r="T753" s="388"/>
      <c r="U753" s="388"/>
      <c r="V753" s="388"/>
      <c r="W753" s="388"/>
      <c r="X753" s="388"/>
      <c r="Y753" s="388"/>
      <c r="Z753" s="388"/>
    </row>
    <row r="754" spans="1:26" ht="15.75" customHeight="1" x14ac:dyDescent="0.2">
      <c r="A754" s="388"/>
      <c r="B754" s="388"/>
      <c r="C754" s="388"/>
      <c r="D754" s="388"/>
      <c r="E754" s="388"/>
      <c r="F754" s="388"/>
      <c r="G754" s="404"/>
      <c r="H754" s="388"/>
      <c r="I754" s="388"/>
      <c r="J754" s="388"/>
      <c r="K754" s="388"/>
      <c r="L754" s="388"/>
      <c r="M754" s="388"/>
      <c r="N754" s="388"/>
      <c r="O754" s="388"/>
      <c r="P754" s="388"/>
      <c r="Q754" s="388"/>
      <c r="R754" s="388"/>
      <c r="S754" s="388"/>
      <c r="T754" s="388"/>
      <c r="U754" s="388"/>
      <c r="V754" s="388"/>
      <c r="W754" s="388"/>
      <c r="X754" s="388"/>
      <c r="Y754" s="388"/>
      <c r="Z754" s="388"/>
    </row>
    <row r="755" spans="1:26" ht="15.75" customHeight="1" x14ac:dyDescent="0.2">
      <c r="A755" s="388"/>
      <c r="B755" s="388"/>
      <c r="C755" s="388"/>
      <c r="D755" s="388"/>
      <c r="E755" s="388"/>
      <c r="F755" s="388"/>
      <c r="G755" s="404"/>
      <c r="H755" s="388"/>
      <c r="I755" s="388"/>
      <c r="J755" s="388"/>
      <c r="K755" s="388"/>
      <c r="L755" s="388"/>
      <c r="M755" s="388"/>
      <c r="N755" s="388"/>
      <c r="O755" s="388"/>
      <c r="P755" s="388"/>
      <c r="Q755" s="388"/>
      <c r="R755" s="388"/>
      <c r="S755" s="388"/>
      <c r="T755" s="388"/>
      <c r="U755" s="388"/>
      <c r="V755" s="388"/>
      <c r="W755" s="388"/>
      <c r="X755" s="388"/>
      <c r="Y755" s="388"/>
      <c r="Z755" s="388"/>
    </row>
    <row r="756" spans="1:26" ht="15.75" customHeight="1" x14ac:dyDescent="0.2">
      <c r="A756" s="388"/>
      <c r="B756" s="388"/>
      <c r="C756" s="388"/>
      <c r="D756" s="388"/>
      <c r="E756" s="388"/>
      <c r="F756" s="388"/>
      <c r="G756" s="404"/>
      <c r="H756" s="388"/>
      <c r="I756" s="388"/>
      <c r="J756" s="388"/>
      <c r="K756" s="388"/>
      <c r="L756" s="388"/>
      <c r="M756" s="388"/>
      <c r="N756" s="388"/>
      <c r="O756" s="388"/>
      <c r="P756" s="388"/>
      <c r="Q756" s="388"/>
      <c r="R756" s="388"/>
      <c r="S756" s="388"/>
      <c r="T756" s="388"/>
      <c r="U756" s="388"/>
      <c r="V756" s="388"/>
      <c r="W756" s="388"/>
      <c r="X756" s="388"/>
      <c r="Y756" s="388"/>
      <c r="Z756" s="388"/>
    </row>
    <row r="757" spans="1:26" ht="15.75" customHeight="1" x14ac:dyDescent="0.2">
      <c r="A757" s="388"/>
      <c r="B757" s="388"/>
      <c r="C757" s="388"/>
      <c r="D757" s="388"/>
      <c r="E757" s="388"/>
      <c r="F757" s="388"/>
      <c r="G757" s="404"/>
      <c r="H757" s="388"/>
      <c r="I757" s="388"/>
      <c r="J757" s="388"/>
      <c r="K757" s="388"/>
      <c r="L757" s="388"/>
      <c r="M757" s="388"/>
      <c r="N757" s="388"/>
      <c r="O757" s="388"/>
      <c r="P757" s="388"/>
      <c r="Q757" s="388"/>
      <c r="R757" s="388"/>
      <c r="S757" s="388"/>
      <c r="T757" s="388"/>
      <c r="U757" s="388"/>
      <c r="V757" s="388"/>
      <c r="W757" s="388"/>
      <c r="X757" s="388"/>
      <c r="Y757" s="388"/>
      <c r="Z757" s="388"/>
    </row>
    <row r="758" spans="1:26" ht="15.75" customHeight="1" x14ac:dyDescent="0.2">
      <c r="A758" s="388"/>
      <c r="B758" s="388"/>
      <c r="C758" s="388"/>
      <c r="D758" s="388"/>
      <c r="E758" s="388"/>
      <c r="F758" s="388"/>
      <c r="G758" s="404"/>
      <c r="H758" s="388"/>
      <c r="I758" s="388"/>
      <c r="J758" s="388"/>
      <c r="K758" s="388"/>
      <c r="L758" s="388"/>
      <c r="M758" s="388"/>
      <c r="N758" s="388"/>
      <c r="O758" s="388"/>
      <c r="P758" s="388"/>
      <c r="Q758" s="388"/>
      <c r="R758" s="388"/>
      <c r="S758" s="388"/>
      <c r="T758" s="388"/>
      <c r="U758" s="388"/>
      <c r="V758" s="388"/>
      <c r="W758" s="388"/>
      <c r="X758" s="388"/>
      <c r="Y758" s="388"/>
      <c r="Z758" s="388"/>
    </row>
    <row r="759" spans="1:26" ht="15.75" customHeight="1" x14ac:dyDescent="0.2">
      <c r="A759" s="388"/>
      <c r="B759" s="388"/>
      <c r="C759" s="388"/>
      <c r="D759" s="388"/>
      <c r="E759" s="388"/>
      <c r="F759" s="388"/>
      <c r="G759" s="404"/>
      <c r="H759" s="388"/>
      <c r="I759" s="388"/>
      <c r="J759" s="388"/>
      <c r="K759" s="388"/>
      <c r="L759" s="388"/>
      <c r="M759" s="388"/>
      <c r="N759" s="388"/>
      <c r="O759" s="388"/>
      <c r="P759" s="388"/>
      <c r="Q759" s="388"/>
      <c r="R759" s="388"/>
      <c r="S759" s="388"/>
      <c r="T759" s="388"/>
      <c r="U759" s="388"/>
      <c r="V759" s="388"/>
      <c r="W759" s="388"/>
      <c r="X759" s="388"/>
      <c r="Y759" s="388"/>
      <c r="Z759" s="388"/>
    </row>
    <row r="760" spans="1:26" ht="15.75" customHeight="1" x14ac:dyDescent="0.2">
      <c r="A760" s="388"/>
      <c r="B760" s="388"/>
      <c r="C760" s="388"/>
      <c r="D760" s="388"/>
      <c r="E760" s="388"/>
      <c r="F760" s="388"/>
      <c r="G760" s="404"/>
      <c r="H760" s="388"/>
      <c r="I760" s="388"/>
      <c r="J760" s="388"/>
      <c r="K760" s="388"/>
      <c r="L760" s="388"/>
      <c r="M760" s="388"/>
      <c r="N760" s="388"/>
      <c r="O760" s="388"/>
      <c r="P760" s="388"/>
      <c r="Q760" s="388"/>
      <c r="R760" s="388"/>
      <c r="S760" s="388"/>
      <c r="T760" s="388"/>
      <c r="U760" s="388"/>
      <c r="V760" s="388"/>
      <c r="W760" s="388"/>
      <c r="X760" s="388"/>
      <c r="Y760" s="388"/>
      <c r="Z760" s="388"/>
    </row>
    <row r="761" spans="1:26" ht="15.75" customHeight="1" x14ac:dyDescent="0.2">
      <c r="A761" s="388"/>
      <c r="B761" s="388"/>
      <c r="C761" s="388"/>
      <c r="D761" s="388"/>
      <c r="E761" s="388"/>
      <c r="F761" s="388"/>
      <c r="G761" s="404"/>
      <c r="H761" s="388"/>
      <c r="I761" s="388"/>
      <c r="J761" s="388"/>
      <c r="K761" s="388"/>
      <c r="L761" s="388"/>
      <c r="M761" s="388"/>
      <c r="N761" s="388"/>
      <c r="O761" s="388"/>
      <c r="P761" s="388"/>
      <c r="Q761" s="388"/>
      <c r="R761" s="388"/>
      <c r="S761" s="388"/>
      <c r="T761" s="388"/>
      <c r="U761" s="388"/>
      <c r="V761" s="388"/>
      <c r="W761" s="388"/>
      <c r="X761" s="388"/>
      <c r="Y761" s="388"/>
      <c r="Z761" s="388"/>
    </row>
    <row r="762" spans="1:26" ht="15.75" customHeight="1" x14ac:dyDescent="0.2">
      <c r="A762" s="388"/>
      <c r="B762" s="388"/>
      <c r="C762" s="388"/>
      <c r="D762" s="388"/>
      <c r="E762" s="388"/>
      <c r="F762" s="388"/>
      <c r="G762" s="404"/>
      <c r="H762" s="388"/>
      <c r="I762" s="388"/>
      <c r="J762" s="388"/>
      <c r="K762" s="388"/>
      <c r="L762" s="388"/>
      <c r="M762" s="388"/>
      <c r="N762" s="388"/>
      <c r="O762" s="388"/>
      <c r="P762" s="388"/>
      <c r="Q762" s="388"/>
      <c r="R762" s="388"/>
      <c r="S762" s="388"/>
      <c r="T762" s="388"/>
      <c r="U762" s="388"/>
      <c r="V762" s="388"/>
      <c r="W762" s="388"/>
      <c r="X762" s="388"/>
      <c r="Y762" s="388"/>
      <c r="Z762" s="388"/>
    </row>
    <row r="763" spans="1:26" ht="15.75" customHeight="1" x14ac:dyDescent="0.2">
      <c r="A763" s="388"/>
      <c r="B763" s="388"/>
      <c r="C763" s="388"/>
      <c r="D763" s="388"/>
      <c r="E763" s="388"/>
      <c r="F763" s="388"/>
      <c r="G763" s="404"/>
      <c r="H763" s="388"/>
      <c r="I763" s="388"/>
      <c r="J763" s="388"/>
      <c r="K763" s="388"/>
      <c r="L763" s="388"/>
      <c r="M763" s="388"/>
      <c r="N763" s="388"/>
      <c r="O763" s="388"/>
      <c r="P763" s="388"/>
      <c r="Q763" s="388"/>
      <c r="R763" s="388"/>
      <c r="S763" s="388"/>
      <c r="T763" s="388"/>
      <c r="U763" s="388"/>
      <c r="V763" s="388"/>
      <c r="W763" s="388"/>
      <c r="X763" s="388"/>
      <c r="Y763" s="388"/>
      <c r="Z763" s="388"/>
    </row>
    <row r="764" spans="1:26" ht="15.75" customHeight="1" x14ac:dyDescent="0.2">
      <c r="A764" s="388"/>
      <c r="B764" s="388"/>
      <c r="C764" s="388"/>
      <c r="D764" s="388"/>
      <c r="E764" s="388"/>
      <c r="F764" s="388"/>
      <c r="G764" s="404"/>
      <c r="H764" s="388"/>
      <c r="I764" s="388"/>
      <c r="J764" s="388"/>
      <c r="K764" s="388"/>
      <c r="L764" s="388"/>
      <c r="M764" s="388"/>
      <c r="N764" s="388"/>
      <c r="O764" s="388"/>
      <c r="P764" s="388"/>
      <c r="Q764" s="388"/>
      <c r="R764" s="388"/>
      <c r="S764" s="388"/>
      <c r="T764" s="388"/>
      <c r="U764" s="388"/>
      <c r="V764" s="388"/>
      <c r="W764" s="388"/>
      <c r="X764" s="388"/>
      <c r="Y764" s="388"/>
      <c r="Z764" s="388"/>
    </row>
    <row r="765" spans="1:26" ht="15.75" customHeight="1" x14ac:dyDescent="0.2">
      <c r="A765" s="388"/>
      <c r="B765" s="388"/>
      <c r="C765" s="388"/>
      <c r="D765" s="388"/>
      <c r="E765" s="388"/>
      <c r="F765" s="388"/>
      <c r="G765" s="404"/>
      <c r="H765" s="388"/>
      <c r="I765" s="388"/>
      <c r="J765" s="388"/>
      <c r="K765" s="388"/>
      <c r="L765" s="388"/>
      <c r="M765" s="388"/>
      <c r="N765" s="388"/>
      <c r="O765" s="388"/>
      <c r="P765" s="388"/>
      <c r="Q765" s="388"/>
      <c r="R765" s="388"/>
      <c r="S765" s="388"/>
      <c r="T765" s="388"/>
      <c r="U765" s="388"/>
      <c r="V765" s="388"/>
      <c r="W765" s="388"/>
      <c r="X765" s="388"/>
      <c r="Y765" s="388"/>
      <c r="Z765" s="388"/>
    </row>
    <row r="766" spans="1:26" ht="15.75" customHeight="1" x14ac:dyDescent="0.2">
      <c r="A766" s="388"/>
      <c r="B766" s="388"/>
      <c r="C766" s="388"/>
      <c r="D766" s="388"/>
      <c r="E766" s="388"/>
      <c r="F766" s="388"/>
      <c r="G766" s="404"/>
      <c r="H766" s="388"/>
      <c r="I766" s="388"/>
      <c r="J766" s="388"/>
      <c r="K766" s="388"/>
      <c r="L766" s="388"/>
      <c r="M766" s="388"/>
      <c r="N766" s="388"/>
      <c r="O766" s="388"/>
      <c r="P766" s="388"/>
      <c r="Q766" s="388"/>
      <c r="R766" s="388"/>
      <c r="S766" s="388"/>
      <c r="T766" s="388"/>
      <c r="U766" s="388"/>
      <c r="V766" s="388"/>
      <c r="W766" s="388"/>
      <c r="X766" s="388"/>
      <c r="Y766" s="388"/>
      <c r="Z766" s="388"/>
    </row>
    <row r="767" spans="1:26" ht="15.75" customHeight="1" x14ac:dyDescent="0.2">
      <c r="A767" s="388"/>
      <c r="B767" s="388"/>
      <c r="C767" s="388"/>
      <c r="D767" s="388"/>
      <c r="E767" s="388"/>
      <c r="F767" s="388"/>
      <c r="G767" s="404"/>
      <c r="H767" s="388"/>
      <c r="I767" s="388"/>
      <c r="J767" s="388"/>
      <c r="K767" s="388"/>
      <c r="L767" s="388"/>
      <c r="M767" s="388"/>
      <c r="N767" s="388"/>
      <c r="O767" s="388"/>
      <c r="P767" s="388"/>
      <c r="Q767" s="388"/>
      <c r="R767" s="388"/>
      <c r="S767" s="388"/>
      <c r="T767" s="388"/>
      <c r="U767" s="388"/>
      <c r="V767" s="388"/>
      <c r="W767" s="388"/>
      <c r="X767" s="388"/>
      <c r="Y767" s="388"/>
      <c r="Z767" s="388"/>
    </row>
    <row r="768" spans="1:26" ht="15.75" customHeight="1" x14ac:dyDescent="0.2">
      <c r="A768" s="388"/>
      <c r="B768" s="388"/>
      <c r="C768" s="388"/>
      <c r="D768" s="388"/>
      <c r="E768" s="388"/>
      <c r="F768" s="388"/>
      <c r="G768" s="404"/>
      <c r="H768" s="388"/>
      <c r="I768" s="388"/>
      <c r="J768" s="388"/>
      <c r="K768" s="388"/>
      <c r="L768" s="388"/>
      <c r="M768" s="388"/>
      <c r="N768" s="388"/>
      <c r="O768" s="388"/>
      <c r="P768" s="388"/>
      <c r="Q768" s="388"/>
      <c r="R768" s="388"/>
      <c r="S768" s="388"/>
      <c r="T768" s="388"/>
      <c r="U768" s="388"/>
      <c r="V768" s="388"/>
      <c r="W768" s="388"/>
      <c r="X768" s="388"/>
      <c r="Y768" s="388"/>
      <c r="Z768" s="388"/>
    </row>
    <row r="769" spans="1:26" ht="15.75" customHeight="1" x14ac:dyDescent="0.2">
      <c r="A769" s="388"/>
      <c r="B769" s="388"/>
      <c r="C769" s="388"/>
      <c r="D769" s="388"/>
      <c r="E769" s="388"/>
      <c r="F769" s="388"/>
      <c r="G769" s="404"/>
      <c r="H769" s="388"/>
      <c r="I769" s="388"/>
      <c r="J769" s="388"/>
      <c r="K769" s="388"/>
      <c r="L769" s="388"/>
      <c r="M769" s="388"/>
      <c r="N769" s="388"/>
      <c r="O769" s="388"/>
      <c r="P769" s="388"/>
      <c r="Q769" s="388"/>
      <c r="R769" s="388"/>
      <c r="S769" s="388"/>
      <c r="T769" s="388"/>
      <c r="U769" s="388"/>
      <c r="V769" s="388"/>
      <c r="W769" s="388"/>
      <c r="X769" s="388"/>
      <c r="Y769" s="388"/>
      <c r="Z769" s="388"/>
    </row>
    <row r="770" spans="1:26" ht="15.75" customHeight="1" x14ac:dyDescent="0.2">
      <c r="A770" s="388"/>
      <c r="B770" s="388"/>
      <c r="C770" s="388"/>
      <c r="D770" s="388"/>
      <c r="E770" s="388"/>
      <c r="F770" s="388"/>
      <c r="G770" s="404"/>
      <c r="H770" s="388"/>
      <c r="I770" s="388"/>
      <c r="J770" s="388"/>
      <c r="K770" s="388"/>
      <c r="L770" s="388"/>
      <c r="M770" s="388"/>
      <c r="N770" s="388"/>
      <c r="O770" s="388"/>
      <c r="P770" s="388"/>
      <c r="Q770" s="388"/>
      <c r="R770" s="388"/>
      <c r="S770" s="388"/>
      <c r="T770" s="388"/>
      <c r="U770" s="388"/>
      <c r="V770" s="388"/>
      <c r="W770" s="388"/>
      <c r="X770" s="388"/>
      <c r="Y770" s="388"/>
      <c r="Z770" s="388"/>
    </row>
    <row r="771" spans="1:26" ht="15.75" customHeight="1" x14ac:dyDescent="0.2">
      <c r="A771" s="388"/>
      <c r="B771" s="388"/>
      <c r="C771" s="388"/>
      <c r="D771" s="388"/>
      <c r="E771" s="388"/>
      <c r="F771" s="388"/>
      <c r="G771" s="404"/>
      <c r="H771" s="388"/>
      <c r="I771" s="388"/>
      <c r="J771" s="388"/>
      <c r="K771" s="388"/>
      <c r="L771" s="388"/>
      <c r="M771" s="388"/>
      <c r="N771" s="388"/>
      <c r="O771" s="388"/>
      <c r="P771" s="388"/>
      <c r="Q771" s="388"/>
      <c r="R771" s="388"/>
      <c r="S771" s="388"/>
      <c r="T771" s="388"/>
      <c r="U771" s="388"/>
      <c r="V771" s="388"/>
      <c r="W771" s="388"/>
      <c r="X771" s="388"/>
      <c r="Y771" s="388"/>
      <c r="Z771" s="388"/>
    </row>
    <row r="772" spans="1:26" ht="15.75" customHeight="1" x14ac:dyDescent="0.2">
      <c r="A772" s="388"/>
      <c r="B772" s="388"/>
      <c r="C772" s="388"/>
      <c r="D772" s="388"/>
      <c r="E772" s="388"/>
      <c r="F772" s="388"/>
      <c r="G772" s="404"/>
      <c r="H772" s="388"/>
      <c r="I772" s="388"/>
      <c r="J772" s="388"/>
      <c r="K772" s="388"/>
      <c r="L772" s="388"/>
      <c r="M772" s="388"/>
      <c r="N772" s="388"/>
      <c r="O772" s="388"/>
      <c r="P772" s="388"/>
      <c r="Q772" s="388"/>
      <c r="R772" s="388"/>
      <c r="S772" s="388"/>
      <c r="T772" s="388"/>
      <c r="U772" s="388"/>
      <c r="V772" s="388"/>
      <c r="W772" s="388"/>
      <c r="X772" s="388"/>
      <c r="Y772" s="388"/>
      <c r="Z772" s="388"/>
    </row>
    <row r="773" spans="1:26" ht="15.75" customHeight="1" x14ac:dyDescent="0.2">
      <c r="A773" s="388"/>
      <c r="B773" s="388"/>
      <c r="C773" s="388"/>
      <c r="D773" s="388"/>
      <c r="E773" s="388"/>
      <c r="F773" s="388"/>
      <c r="G773" s="404"/>
      <c r="H773" s="388"/>
      <c r="I773" s="388"/>
      <c r="J773" s="388"/>
      <c r="K773" s="388"/>
      <c r="L773" s="388"/>
      <c r="M773" s="388"/>
      <c r="N773" s="388"/>
      <c r="O773" s="388"/>
      <c r="P773" s="388"/>
      <c r="Q773" s="388"/>
      <c r="R773" s="388"/>
      <c r="S773" s="388"/>
      <c r="T773" s="388"/>
      <c r="U773" s="388"/>
      <c r="V773" s="388"/>
      <c r="W773" s="388"/>
      <c r="X773" s="388"/>
      <c r="Y773" s="388"/>
      <c r="Z773" s="388"/>
    </row>
    <row r="774" spans="1:26" ht="15.75" customHeight="1" x14ac:dyDescent="0.2">
      <c r="A774" s="388"/>
      <c r="B774" s="388"/>
      <c r="C774" s="388"/>
      <c r="D774" s="388"/>
      <c r="E774" s="388"/>
      <c r="F774" s="388"/>
      <c r="G774" s="404"/>
      <c r="H774" s="388"/>
      <c r="I774" s="388"/>
      <c r="J774" s="388"/>
      <c r="K774" s="388"/>
      <c r="L774" s="388"/>
      <c r="M774" s="388"/>
      <c r="N774" s="388"/>
      <c r="O774" s="388"/>
      <c r="P774" s="388"/>
      <c r="Q774" s="388"/>
      <c r="R774" s="388"/>
      <c r="S774" s="388"/>
      <c r="T774" s="388"/>
      <c r="U774" s="388"/>
      <c r="V774" s="388"/>
      <c r="W774" s="388"/>
      <c r="X774" s="388"/>
      <c r="Y774" s="388"/>
      <c r="Z774" s="388"/>
    </row>
    <row r="775" spans="1:26" ht="15.75" customHeight="1" x14ac:dyDescent="0.2">
      <c r="A775" s="388"/>
      <c r="B775" s="388"/>
      <c r="C775" s="388"/>
      <c r="D775" s="388"/>
      <c r="E775" s="388"/>
      <c r="F775" s="388"/>
      <c r="G775" s="404"/>
      <c r="H775" s="388"/>
      <c r="I775" s="388"/>
      <c r="J775" s="388"/>
      <c r="K775" s="388"/>
      <c r="L775" s="388"/>
      <c r="M775" s="388"/>
      <c r="N775" s="388"/>
      <c r="O775" s="388"/>
      <c r="P775" s="388"/>
      <c r="Q775" s="388"/>
      <c r="R775" s="388"/>
      <c r="S775" s="388"/>
      <c r="T775" s="388"/>
      <c r="U775" s="388"/>
      <c r="V775" s="388"/>
      <c r="W775" s="388"/>
      <c r="X775" s="388"/>
      <c r="Y775" s="388"/>
      <c r="Z775" s="388"/>
    </row>
    <row r="776" spans="1:26" ht="15.75" customHeight="1" x14ac:dyDescent="0.2">
      <c r="A776" s="388"/>
      <c r="B776" s="388"/>
      <c r="C776" s="388"/>
      <c r="D776" s="388"/>
      <c r="E776" s="388"/>
      <c r="F776" s="388"/>
      <c r="G776" s="404"/>
      <c r="H776" s="388"/>
      <c r="I776" s="388"/>
      <c r="J776" s="388"/>
      <c r="K776" s="388"/>
      <c r="L776" s="388"/>
      <c r="M776" s="388"/>
      <c r="N776" s="388"/>
      <c r="O776" s="388"/>
      <c r="P776" s="388"/>
      <c r="Q776" s="388"/>
      <c r="R776" s="388"/>
      <c r="S776" s="388"/>
      <c r="T776" s="388"/>
      <c r="U776" s="388"/>
      <c r="V776" s="388"/>
      <c r="W776" s="388"/>
      <c r="X776" s="388"/>
      <c r="Y776" s="388"/>
      <c r="Z776" s="388"/>
    </row>
    <row r="777" spans="1:26" ht="15.75" customHeight="1" x14ac:dyDescent="0.2">
      <c r="A777" s="388"/>
      <c r="B777" s="388"/>
      <c r="C777" s="388"/>
      <c r="D777" s="388"/>
      <c r="E777" s="388"/>
      <c r="F777" s="388"/>
      <c r="G777" s="404"/>
      <c r="H777" s="388"/>
      <c r="I777" s="388"/>
      <c r="J777" s="388"/>
      <c r="K777" s="388"/>
      <c r="L777" s="388"/>
      <c r="M777" s="388"/>
      <c r="N777" s="388"/>
      <c r="O777" s="388"/>
      <c r="P777" s="388"/>
      <c r="Q777" s="388"/>
      <c r="R777" s="388"/>
      <c r="S777" s="388"/>
      <c r="T777" s="388"/>
      <c r="U777" s="388"/>
      <c r="V777" s="388"/>
      <c r="W777" s="388"/>
      <c r="X777" s="388"/>
      <c r="Y777" s="388"/>
      <c r="Z777" s="388"/>
    </row>
    <row r="778" spans="1:26" ht="15.75" customHeight="1" x14ac:dyDescent="0.2">
      <c r="A778" s="388"/>
      <c r="B778" s="388"/>
      <c r="C778" s="388"/>
      <c r="D778" s="388"/>
      <c r="E778" s="388"/>
      <c r="F778" s="388"/>
      <c r="G778" s="404"/>
      <c r="H778" s="388"/>
      <c r="I778" s="388"/>
      <c r="J778" s="388"/>
      <c r="K778" s="388"/>
      <c r="L778" s="388"/>
      <c r="M778" s="388"/>
      <c r="N778" s="388"/>
      <c r="O778" s="388"/>
      <c r="P778" s="388"/>
      <c r="Q778" s="388"/>
      <c r="R778" s="388"/>
      <c r="S778" s="388"/>
      <c r="T778" s="388"/>
      <c r="U778" s="388"/>
      <c r="V778" s="388"/>
      <c r="W778" s="388"/>
      <c r="X778" s="388"/>
      <c r="Y778" s="388"/>
      <c r="Z778" s="388"/>
    </row>
    <row r="779" spans="1:26" ht="15.75" customHeight="1" x14ac:dyDescent="0.2">
      <c r="A779" s="388"/>
      <c r="B779" s="388"/>
      <c r="C779" s="388"/>
      <c r="D779" s="388"/>
      <c r="E779" s="388"/>
      <c r="F779" s="388"/>
      <c r="G779" s="404"/>
      <c r="H779" s="388"/>
      <c r="I779" s="388"/>
      <c r="J779" s="388"/>
      <c r="K779" s="388"/>
      <c r="L779" s="388"/>
      <c r="M779" s="388"/>
      <c r="N779" s="388"/>
      <c r="O779" s="388"/>
      <c r="P779" s="388"/>
      <c r="Q779" s="388"/>
      <c r="R779" s="388"/>
      <c r="S779" s="388"/>
      <c r="T779" s="388"/>
      <c r="U779" s="388"/>
      <c r="V779" s="388"/>
      <c r="W779" s="388"/>
      <c r="X779" s="388"/>
      <c r="Y779" s="388"/>
      <c r="Z779" s="388"/>
    </row>
    <row r="780" spans="1:26" ht="15.75" customHeight="1" x14ac:dyDescent="0.2">
      <c r="A780" s="388"/>
      <c r="B780" s="388"/>
      <c r="C780" s="388"/>
      <c r="D780" s="388"/>
      <c r="E780" s="388"/>
      <c r="F780" s="388"/>
      <c r="G780" s="404"/>
      <c r="H780" s="388"/>
      <c r="I780" s="388"/>
      <c r="J780" s="388"/>
      <c r="K780" s="388"/>
      <c r="L780" s="388"/>
      <c r="M780" s="388"/>
      <c r="N780" s="388"/>
      <c r="O780" s="388"/>
      <c r="P780" s="388"/>
      <c r="Q780" s="388"/>
      <c r="R780" s="388"/>
      <c r="S780" s="388"/>
      <c r="T780" s="388"/>
      <c r="U780" s="388"/>
      <c r="V780" s="388"/>
      <c r="W780" s="388"/>
      <c r="X780" s="388"/>
      <c r="Y780" s="388"/>
      <c r="Z780" s="388"/>
    </row>
    <row r="781" spans="1:26" ht="15.75" customHeight="1" x14ac:dyDescent="0.2">
      <c r="A781" s="388"/>
      <c r="B781" s="388"/>
      <c r="C781" s="388"/>
      <c r="D781" s="388"/>
      <c r="E781" s="388"/>
      <c r="F781" s="388"/>
      <c r="G781" s="404"/>
      <c r="H781" s="388"/>
      <c r="I781" s="388"/>
      <c r="J781" s="388"/>
      <c r="K781" s="388"/>
      <c r="L781" s="388"/>
      <c r="M781" s="388"/>
      <c r="N781" s="388"/>
      <c r="O781" s="388"/>
      <c r="P781" s="388"/>
      <c r="Q781" s="388"/>
      <c r="R781" s="388"/>
      <c r="S781" s="388"/>
      <c r="T781" s="388"/>
      <c r="U781" s="388"/>
      <c r="V781" s="388"/>
      <c r="W781" s="388"/>
      <c r="X781" s="388"/>
      <c r="Y781" s="388"/>
      <c r="Z781" s="388"/>
    </row>
    <row r="782" spans="1:26" ht="15.75" customHeight="1" x14ac:dyDescent="0.2">
      <c r="A782" s="388"/>
      <c r="B782" s="388"/>
      <c r="C782" s="388"/>
      <c r="D782" s="388"/>
      <c r="E782" s="388"/>
      <c r="F782" s="388"/>
      <c r="G782" s="404"/>
      <c r="H782" s="388"/>
      <c r="I782" s="388"/>
      <c r="J782" s="388"/>
      <c r="K782" s="388"/>
      <c r="L782" s="388"/>
      <c r="M782" s="388"/>
      <c r="N782" s="388"/>
      <c r="O782" s="388"/>
      <c r="P782" s="388"/>
      <c r="Q782" s="388"/>
      <c r="R782" s="388"/>
      <c r="S782" s="388"/>
      <c r="T782" s="388"/>
      <c r="U782" s="388"/>
      <c r="V782" s="388"/>
      <c r="W782" s="388"/>
      <c r="X782" s="388"/>
      <c r="Y782" s="388"/>
      <c r="Z782" s="388"/>
    </row>
    <row r="783" spans="1:26" ht="15.75" customHeight="1" x14ac:dyDescent="0.2">
      <c r="A783" s="388"/>
      <c r="B783" s="388"/>
      <c r="C783" s="388"/>
      <c r="D783" s="388"/>
      <c r="E783" s="388"/>
      <c r="F783" s="388"/>
      <c r="G783" s="404"/>
      <c r="H783" s="388"/>
      <c r="I783" s="388"/>
      <c r="J783" s="388"/>
      <c r="K783" s="388"/>
      <c r="L783" s="388"/>
      <c r="M783" s="388"/>
      <c r="N783" s="388"/>
      <c r="O783" s="388"/>
      <c r="P783" s="388"/>
      <c r="Q783" s="388"/>
      <c r="R783" s="388"/>
      <c r="S783" s="388"/>
      <c r="T783" s="388"/>
      <c r="U783" s="388"/>
      <c r="V783" s="388"/>
      <c r="W783" s="388"/>
      <c r="X783" s="388"/>
      <c r="Y783" s="388"/>
      <c r="Z783" s="388"/>
    </row>
    <row r="784" spans="1:26" ht="15.75" customHeight="1" x14ac:dyDescent="0.2">
      <c r="A784" s="388"/>
      <c r="B784" s="388"/>
      <c r="C784" s="388"/>
      <c r="D784" s="388"/>
      <c r="E784" s="388"/>
      <c r="F784" s="388"/>
      <c r="G784" s="404"/>
      <c r="H784" s="388"/>
      <c r="I784" s="388"/>
      <c r="J784" s="388"/>
      <c r="K784" s="388"/>
      <c r="L784" s="388"/>
      <c r="M784" s="388"/>
      <c r="N784" s="388"/>
      <c r="O784" s="388"/>
      <c r="P784" s="388"/>
      <c r="Q784" s="388"/>
      <c r="R784" s="388"/>
      <c r="S784" s="388"/>
      <c r="T784" s="388"/>
      <c r="U784" s="388"/>
      <c r="V784" s="388"/>
      <c r="W784" s="388"/>
      <c r="X784" s="388"/>
      <c r="Y784" s="388"/>
      <c r="Z784" s="388"/>
    </row>
    <row r="785" spans="1:26" ht="15.75" customHeight="1" x14ac:dyDescent="0.2">
      <c r="A785" s="388"/>
      <c r="B785" s="388"/>
      <c r="C785" s="388"/>
      <c r="D785" s="388"/>
      <c r="E785" s="388"/>
      <c r="F785" s="388"/>
      <c r="G785" s="404"/>
      <c r="H785" s="388"/>
      <c r="I785" s="388"/>
      <c r="J785" s="388"/>
      <c r="K785" s="388"/>
      <c r="L785" s="388"/>
      <c r="M785" s="388"/>
      <c r="N785" s="388"/>
      <c r="O785" s="388"/>
      <c r="P785" s="388"/>
      <c r="Q785" s="388"/>
      <c r="R785" s="388"/>
      <c r="S785" s="388"/>
      <c r="T785" s="388"/>
      <c r="U785" s="388"/>
      <c r="V785" s="388"/>
      <c r="W785" s="388"/>
      <c r="X785" s="388"/>
      <c r="Y785" s="388"/>
      <c r="Z785" s="388"/>
    </row>
    <row r="786" spans="1:26" ht="15.75" customHeight="1" x14ac:dyDescent="0.2">
      <c r="A786" s="388"/>
      <c r="B786" s="388"/>
      <c r="C786" s="388"/>
      <c r="D786" s="388"/>
      <c r="E786" s="388"/>
      <c r="F786" s="388"/>
      <c r="G786" s="404"/>
      <c r="H786" s="388"/>
      <c r="I786" s="388"/>
      <c r="J786" s="388"/>
      <c r="K786" s="388"/>
      <c r="L786" s="388"/>
      <c r="M786" s="388"/>
      <c r="N786" s="388"/>
      <c r="O786" s="388"/>
      <c r="P786" s="388"/>
      <c r="Q786" s="388"/>
      <c r="R786" s="388"/>
      <c r="S786" s="388"/>
      <c r="T786" s="388"/>
      <c r="U786" s="388"/>
      <c r="V786" s="388"/>
      <c r="W786" s="388"/>
      <c r="X786" s="388"/>
      <c r="Y786" s="388"/>
      <c r="Z786" s="388"/>
    </row>
    <row r="787" spans="1:26" ht="15.75" customHeight="1" x14ac:dyDescent="0.2">
      <c r="A787" s="388"/>
      <c r="B787" s="388"/>
      <c r="C787" s="388"/>
      <c r="D787" s="388"/>
      <c r="E787" s="388"/>
      <c r="F787" s="388"/>
      <c r="G787" s="404"/>
      <c r="H787" s="388"/>
      <c r="I787" s="388"/>
      <c r="J787" s="388"/>
      <c r="K787" s="388"/>
      <c r="L787" s="388"/>
      <c r="M787" s="388"/>
      <c r="N787" s="388"/>
      <c r="O787" s="388"/>
      <c r="P787" s="388"/>
      <c r="Q787" s="388"/>
      <c r="R787" s="388"/>
      <c r="S787" s="388"/>
      <c r="T787" s="388"/>
      <c r="U787" s="388"/>
      <c r="V787" s="388"/>
      <c r="W787" s="388"/>
      <c r="X787" s="388"/>
      <c r="Y787" s="388"/>
      <c r="Z787" s="388"/>
    </row>
    <row r="788" spans="1:26" ht="15.75" customHeight="1" x14ac:dyDescent="0.2">
      <c r="A788" s="388"/>
      <c r="B788" s="388"/>
      <c r="C788" s="388"/>
      <c r="D788" s="388"/>
      <c r="E788" s="388"/>
      <c r="F788" s="388"/>
      <c r="G788" s="404"/>
      <c r="H788" s="388"/>
      <c r="I788" s="388"/>
      <c r="J788" s="388"/>
      <c r="K788" s="388"/>
      <c r="L788" s="388"/>
      <c r="M788" s="388"/>
      <c r="N788" s="388"/>
      <c r="O788" s="388"/>
      <c r="P788" s="388"/>
      <c r="Q788" s="388"/>
      <c r="R788" s="388"/>
      <c r="S788" s="388"/>
      <c r="T788" s="388"/>
      <c r="U788" s="388"/>
      <c r="V788" s="388"/>
      <c r="W788" s="388"/>
      <c r="X788" s="388"/>
      <c r="Y788" s="388"/>
      <c r="Z788" s="388"/>
    </row>
    <row r="789" spans="1:26" ht="15.75" customHeight="1" x14ac:dyDescent="0.2">
      <c r="A789" s="388"/>
      <c r="B789" s="388"/>
      <c r="C789" s="388"/>
      <c r="D789" s="388"/>
      <c r="E789" s="388"/>
      <c r="F789" s="388"/>
      <c r="G789" s="404"/>
      <c r="H789" s="388"/>
      <c r="I789" s="388"/>
      <c r="J789" s="388"/>
      <c r="K789" s="388"/>
      <c r="L789" s="388"/>
      <c r="M789" s="388"/>
      <c r="N789" s="388"/>
      <c r="O789" s="388"/>
      <c r="P789" s="388"/>
      <c r="Q789" s="388"/>
      <c r="R789" s="388"/>
      <c r="S789" s="388"/>
      <c r="T789" s="388"/>
      <c r="U789" s="388"/>
      <c r="V789" s="388"/>
      <c r="W789" s="388"/>
      <c r="X789" s="388"/>
      <c r="Y789" s="388"/>
      <c r="Z789" s="388"/>
    </row>
    <row r="790" spans="1:26" ht="15.75" customHeight="1" x14ac:dyDescent="0.2">
      <c r="A790" s="388"/>
      <c r="B790" s="388"/>
      <c r="C790" s="388"/>
      <c r="D790" s="388"/>
      <c r="E790" s="388"/>
      <c r="F790" s="388"/>
      <c r="G790" s="404"/>
      <c r="H790" s="388"/>
      <c r="I790" s="388"/>
      <c r="J790" s="388"/>
      <c r="K790" s="388"/>
      <c r="L790" s="388"/>
      <c r="M790" s="388"/>
      <c r="N790" s="388"/>
      <c r="O790" s="388"/>
      <c r="P790" s="388"/>
      <c r="Q790" s="388"/>
      <c r="R790" s="388"/>
      <c r="S790" s="388"/>
      <c r="T790" s="388"/>
      <c r="U790" s="388"/>
      <c r="V790" s="388"/>
      <c r="W790" s="388"/>
      <c r="X790" s="388"/>
      <c r="Y790" s="388"/>
      <c r="Z790" s="388"/>
    </row>
    <row r="791" spans="1:26" ht="15.75" customHeight="1" x14ac:dyDescent="0.2">
      <c r="A791" s="388"/>
      <c r="B791" s="388"/>
      <c r="C791" s="388"/>
      <c r="D791" s="388"/>
      <c r="E791" s="388"/>
      <c r="F791" s="388"/>
      <c r="G791" s="404"/>
      <c r="H791" s="388"/>
      <c r="I791" s="388"/>
      <c r="J791" s="388"/>
      <c r="K791" s="388"/>
      <c r="L791" s="388"/>
      <c r="M791" s="388"/>
      <c r="N791" s="388"/>
      <c r="O791" s="388"/>
      <c r="P791" s="388"/>
      <c r="Q791" s="388"/>
      <c r="R791" s="388"/>
      <c r="S791" s="388"/>
      <c r="T791" s="388"/>
      <c r="U791" s="388"/>
      <c r="V791" s="388"/>
      <c r="W791" s="388"/>
      <c r="X791" s="388"/>
      <c r="Y791" s="388"/>
      <c r="Z791" s="388"/>
    </row>
    <row r="792" spans="1:26" ht="15.75" customHeight="1" x14ac:dyDescent="0.2">
      <c r="A792" s="388"/>
      <c r="B792" s="388"/>
      <c r="C792" s="388"/>
      <c r="D792" s="388"/>
      <c r="E792" s="388"/>
      <c r="F792" s="388"/>
      <c r="G792" s="404"/>
      <c r="H792" s="388"/>
      <c r="I792" s="388"/>
      <c r="J792" s="388"/>
      <c r="K792" s="388"/>
      <c r="L792" s="388"/>
      <c r="M792" s="388"/>
      <c r="N792" s="388"/>
      <c r="O792" s="388"/>
      <c r="P792" s="388"/>
      <c r="Q792" s="388"/>
      <c r="R792" s="388"/>
      <c r="S792" s="388"/>
      <c r="T792" s="388"/>
      <c r="U792" s="388"/>
      <c r="V792" s="388"/>
      <c r="W792" s="388"/>
      <c r="X792" s="388"/>
      <c r="Y792" s="388"/>
      <c r="Z792" s="388"/>
    </row>
    <row r="793" spans="1:26" ht="15.75" customHeight="1" x14ac:dyDescent="0.2">
      <c r="A793" s="388"/>
      <c r="B793" s="388"/>
      <c r="C793" s="388"/>
      <c r="D793" s="388"/>
      <c r="E793" s="388"/>
      <c r="F793" s="388"/>
      <c r="G793" s="404"/>
      <c r="H793" s="388"/>
      <c r="I793" s="388"/>
      <c r="J793" s="388"/>
      <c r="K793" s="388"/>
      <c r="L793" s="388"/>
      <c r="M793" s="388"/>
      <c r="N793" s="388"/>
      <c r="O793" s="388"/>
      <c r="P793" s="388"/>
      <c r="Q793" s="388"/>
      <c r="R793" s="388"/>
      <c r="S793" s="388"/>
      <c r="T793" s="388"/>
      <c r="U793" s="388"/>
      <c r="V793" s="388"/>
      <c r="W793" s="388"/>
      <c r="X793" s="388"/>
      <c r="Y793" s="388"/>
      <c r="Z793" s="388"/>
    </row>
    <row r="794" spans="1:26" ht="15.75" customHeight="1" x14ac:dyDescent="0.2">
      <c r="A794" s="388"/>
      <c r="B794" s="388"/>
      <c r="C794" s="388"/>
      <c r="D794" s="388"/>
      <c r="E794" s="388"/>
      <c r="F794" s="388"/>
      <c r="G794" s="404"/>
      <c r="H794" s="388"/>
      <c r="I794" s="388"/>
      <c r="J794" s="388"/>
      <c r="K794" s="388"/>
      <c r="L794" s="388"/>
      <c r="M794" s="388"/>
      <c r="N794" s="388"/>
      <c r="O794" s="388"/>
      <c r="P794" s="388"/>
      <c r="Q794" s="388"/>
      <c r="R794" s="388"/>
      <c r="S794" s="388"/>
      <c r="T794" s="388"/>
      <c r="U794" s="388"/>
      <c r="V794" s="388"/>
      <c r="W794" s="388"/>
      <c r="X794" s="388"/>
      <c r="Y794" s="388"/>
      <c r="Z794" s="388"/>
    </row>
    <row r="795" spans="1:26" ht="15.75" customHeight="1" x14ac:dyDescent="0.2">
      <c r="A795" s="388"/>
      <c r="B795" s="388"/>
      <c r="C795" s="388"/>
      <c r="D795" s="388"/>
      <c r="E795" s="388"/>
      <c r="F795" s="388"/>
      <c r="G795" s="404"/>
      <c r="H795" s="388"/>
      <c r="I795" s="388"/>
      <c r="J795" s="388"/>
      <c r="K795" s="388"/>
      <c r="L795" s="388"/>
      <c r="M795" s="388"/>
      <c r="N795" s="388"/>
      <c r="O795" s="388"/>
      <c r="P795" s="388"/>
      <c r="Q795" s="388"/>
      <c r="R795" s="388"/>
      <c r="S795" s="388"/>
      <c r="T795" s="388"/>
      <c r="U795" s="388"/>
      <c r="V795" s="388"/>
      <c r="W795" s="388"/>
      <c r="X795" s="388"/>
      <c r="Y795" s="388"/>
      <c r="Z795" s="388"/>
    </row>
    <row r="796" spans="1:26" ht="15.75" customHeight="1" x14ac:dyDescent="0.2">
      <c r="A796" s="388"/>
      <c r="B796" s="388"/>
      <c r="C796" s="388"/>
      <c r="D796" s="388"/>
      <c r="E796" s="388"/>
      <c r="F796" s="388"/>
      <c r="G796" s="404"/>
      <c r="H796" s="388"/>
      <c r="I796" s="388"/>
      <c r="J796" s="388"/>
      <c r="K796" s="388"/>
      <c r="L796" s="388"/>
      <c r="M796" s="388"/>
      <c r="N796" s="388"/>
      <c r="O796" s="388"/>
      <c r="P796" s="388"/>
      <c r="Q796" s="388"/>
      <c r="R796" s="388"/>
      <c r="S796" s="388"/>
      <c r="T796" s="388"/>
      <c r="U796" s="388"/>
      <c r="V796" s="388"/>
      <c r="W796" s="388"/>
      <c r="X796" s="388"/>
      <c r="Y796" s="388"/>
      <c r="Z796" s="388"/>
    </row>
    <row r="797" spans="1:26" ht="15.75" customHeight="1" x14ac:dyDescent="0.2">
      <c r="A797" s="388"/>
      <c r="B797" s="388"/>
      <c r="C797" s="388"/>
      <c r="D797" s="388"/>
      <c r="E797" s="388"/>
      <c r="F797" s="388"/>
      <c r="G797" s="404"/>
      <c r="H797" s="388"/>
      <c r="I797" s="388"/>
      <c r="J797" s="388"/>
      <c r="K797" s="388"/>
      <c r="L797" s="388"/>
      <c r="M797" s="388"/>
      <c r="N797" s="388"/>
      <c r="O797" s="388"/>
      <c r="P797" s="388"/>
      <c r="Q797" s="388"/>
      <c r="R797" s="388"/>
      <c r="S797" s="388"/>
      <c r="T797" s="388"/>
      <c r="U797" s="388"/>
      <c r="V797" s="388"/>
      <c r="W797" s="388"/>
      <c r="X797" s="388"/>
      <c r="Y797" s="388"/>
      <c r="Z797" s="388"/>
    </row>
    <row r="798" spans="1:26" ht="15.75" customHeight="1" x14ac:dyDescent="0.2">
      <c r="A798" s="388"/>
      <c r="B798" s="388"/>
      <c r="C798" s="388"/>
      <c r="D798" s="388"/>
      <c r="E798" s="388"/>
      <c r="F798" s="388"/>
      <c r="G798" s="404"/>
      <c r="H798" s="388"/>
      <c r="I798" s="388"/>
      <c r="J798" s="388"/>
      <c r="K798" s="388"/>
      <c r="L798" s="388"/>
      <c r="M798" s="388"/>
      <c r="N798" s="388"/>
      <c r="O798" s="388"/>
      <c r="P798" s="388"/>
      <c r="Q798" s="388"/>
      <c r="R798" s="388"/>
      <c r="S798" s="388"/>
      <c r="T798" s="388"/>
      <c r="U798" s="388"/>
      <c r="V798" s="388"/>
      <c r="W798" s="388"/>
      <c r="X798" s="388"/>
      <c r="Y798" s="388"/>
      <c r="Z798" s="388"/>
    </row>
    <row r="799" spans="1:26" ht="15.75" customHeight="1" x14ac:dyDescent="0.2">
      <c r="A799" s="388"/>
      <c r="B799" s="388"/>
      <c r="C799" s="388"/>
      <c r="D799" s="388"/>
      <c r="E799" s="388"/>
      <c r="F799" s="388"/>
      <c r="G799" s="404"/>
      <c r="H799" s="388"/>
      <c r="I799" s="388"/>
      <c r="J799" s="388"/>
      <c r="K799" s="388"/>
      <c r="L799" s="388"/>
      <c r="M799" s="388"/>
      <c r="N799" s="388"/>
      <c r="O799" s="388"/>
      <c r="P799" s="388"/>
      <c r="Q799" s="388"/>
      <c r="R799" s="388"/>
      <c r="S799" s="388"/>
      <c r="T799" s="388"/>
      <c r="U799" s="388"/>
      <c r="V799" s="388"/>
      <c r="W799" s="388"/>
      <c r="X799" s="388"/>
      <c r="Y799" s="388"/>
      <c r="Z799" s="388"/>
    </row>
    <row r="800" spans="1:26" ht="15.75" customHeight="1" x14ac:dyDescent="0.2">
      <c r="A800" s="388"/>
      <c r="B800" s="388"/>
      <c r="C800" s="388"/>
      <c r="D800" s="388"/>
      <c r="E800" s="388"/>
      <c r="F800" s="388"/>
      <c r="G800" s="404"/>
      <c r="H800" s="388"/>
      <c r="I800" s="388"/>
      <c r="J800" s="388"/>
      <c r="K800" s="388"/>
      <c r="L800" s="388"/>
      <c r="M800" s="388"/>
      <c r="N800" s="388"/>
      <c r="O800" s="388"/>
      <c r="P800" s="388"/>
      <c r="Q800" s="388"/>
      <c r="R800" s="388"/>
      <c r="S800" s="388"/>
      <c r="T800" s="388"/>
      <c r="U800" s="388"/>
      <c r="V800" s="388"/>
      <c r="W800" s="388"/>
      <c r="X800" s="388"/>
      <c r="Y800" s="388"/>
      <c r="Z800" s="388"/>
    </row>
    <row r="801" spans="1:26" ht="15.75" customHeight="1" x14ac:dyDescent="0.2">
      <c r="A801" s="388"/>
      <c r="B801" s="388"/>
      <c r="C801" s="388"/>
      <c r="D801" s="388"/>
      <c r="E801" s="388"/>
      <c r="F801" s="388"/>
      <c r="G801" s="404"/>
      <c r="H801" s="388"/>
      <c r="I801" s="388"/>
      <c r="J801" s="388"/>
      <c r="K801" s="388"/>
      <c r="L801" s="388"/>
      <c r="M801" s="388"/>
      <c r="N801" s="388"/>
      <c r="O801" s="388"/>
      <c r="P801" s="388"/>
      <c r="Q801" s="388"/>
      <c r="R801" s="388"/>
      <c r="S801" s="388"/>
      <c r="T801" s="388"/>
      <c r="U801" s="388"/>
      <c r="V801" s="388"/>
      <c r="W801" s="388"/>
      <c r="X801" s="388"/>
      <c r="Y801" s="388"/>
      <c r="Z801" s="388"/>
    </row>
    <row r="802" spans="1:26" ht="15.75" customHeight="1" x14ac:dyDescent="0.2">
      <c r="A802" s="388"/>
      <c r="B802" s="388"/>
      <c r="C802" s="388"/>
      <c r="D802" s="388"/>
      <c r="E802" s="388"/>
      <c r="F802" s="388"/>
      <c r="G802" s="404"/>
      <c r="H802" s="388"/>
      <c r="I802" s="388"/>
      <c r="J802" s="388"/>
      <c r="K802" s="388"/>
      <c r="L802" s="388"/>
      <c r="M802" s="388"/>
      <c r="N802" s="388"/>
      <c r="O802" s="388"/>
      <c r="P802" s="388"/>
      <c r="Q802" s="388"/>
      <c r="R802" s="388"/>
      <c r="S802" s="388"/>
      <c r="T802" s="388"/>
      <c r="U802" s="388"/>
      <c r="V802" s="388"/>
      <c r="W802" s="388"/>
      <c r="X802" s="388"/>
      <c r="Y802" s="388"/>
      <c r="Z802" s="388"/>
    </row>
    <row r="803" spans="1:26" ht="15.75" customHeight="1" x14ac:dyDescent="0.2">
      <c r="A803" s="388"/>
      <c r="B803" s="388"/>
      <c r="C803" s="388"/>
      <c r="D803" s="388"/>
      <c r="E803" s="388"/>
      <c r="F803" s="388"/>
      <c r="G803" s="404"/>
      <c r="H803" s="388"/>
      <c r="I803" s="388"/>
      <c r="J803" s="388"/>
      <c r="K803" s="388"/>
      <c r="L803" s="388"/>
      <c r="M803" s="388"/>
      <c r="N803" s="388"/>
      <c r="O803" s="388"/>
      <c r="P803" s="388"/>
      <c r="Q803" s="388"/>
      <c r="R803" s="388"/>
      <c r="S803" s="388"/>
      <c r="T803" s="388"/>
      <c r="U803" s="388"/>
      <c r="V803" s="388"/>
      <c r="W803" s="388"/>
      <c r="X803" s="388"/>
      <c r="Y803" s="388"/>
      <c r="Z803" s="388"/>
    </row>
    <row r="804" spans="1:26" ht="15.75" customHeight="1" x14ac:dyDescent="0.2">
      <c r="A804" s="388"/>
      <c r="B804" s="388"/>
      <c r="C804" s="388"/>
      <c r="D804" s="388"/>
      <c r="E804" s="388"/>
      <c r="F804" s="388"/>
      <c r="G804" s="404"/>
      <c r="H804" s="388"/>
      <c r="I804" s="388"/>
      <c r="J804" s="388"/>
      <c r="K804" s="388"/>
      <c r="L804" s="388"/>
      <c r="M804" s="388"/>
      <c r="N804" s="388"/>
      <c r="O804" s="388"/>
      <c r="P804" s="388"/>
      <c r="Q804" s="388"/>
      <c r="R804" s="388"/>
      <c r="S804" s="388"/>
      <c r="T804" s="388"/>
      <c r="U804" s="388"/>
      <c r="V804" s="388"/>
      <c r="W804" s="388"/>
      <c r="X804" s="388"/>
      <c r="Y804" s="388"/>
      <c r="Z804" s="388"/>
    </row>
    <row r="805" spans="1:26" ht="15.75" customHeight="1" x14ac:dyDescent="0.2">
      <c r="A805" s="388"/>
      <c r="B805" s="388"/>
      <c r="C805" s="388"/>
      <c r="D805" s="388"/>
      <c r="E805" s="388"/>
      <c r="F805" s="388"/>
      <c r="G805" s="404"/>
      <c r="H805" s="388"/>
      <c r="I805" s="388"/>
      <c r="J805" s="388"/>
      <c r="K805" s="388"/>
      <c r="L805" s="388"/>
      <c r="M805" s="388"/>
      <c r="N805" s="388"/>
      <c r="O805" s="388"/>
      <c r="P805" s="388"/>
      <c r="Q805" s="388"/>
      <c r="R805" s="388"/>
      <c r="S805" s="388"/>
      <c r="T805" s="388"/>
      <c r="U805" s="388"/>
      <c r="V805" s="388"/>
      <c r="W805" s="388"/>
      <c r="X805" s="388"/>
      <c r="Y805" s="388"/>
      <c r="Z805" s="388"/>
    </row>
    <row r="806" spans="1:26" ht="15.75" customHeight="1" x14ac:dyDescent="0.2">
      <c r="A806" s="388"/>
      <c r="B806" s="388"/>
      <c r="C806" s="388"/>
      <c r="D806" s="388"/>
      <c r="E806" s="388"/>
      <c r="F806" s="388"/>
      <c r="G806" s="404"/>
      <c r="H806" s="388"/>
      <c r="I806" s="388"/>
      <c r="J806" s="388"/>
      <c r="K806" s="388"/>
      <c r="L806" s="388"/>
      <c r="M806" s="388"/>
      <c r="N806" s="388"/>
      <c r="O806" s="388"/>
      <c r="P806" s="388"/>
      <c r="Q806" s="388"/>
      <c r="R806" s="388"/>
      <c r="S806" s="388"/>
      <c r="T806" s="388"/>
      <c r="U806" s="388"/>
      <c r="V806" s="388"/>
      <c r="W806" s="388"/>
      <c r="X806" s="388"/>
      <c r="Y806" s="388"/>
      <c r="Z806" s="388"/>
    </row>
    <row r="807" spans="1:26" ht="15.75" customHeight="1" x14ac:dyDescent="0.2">
      <c r="A807" s="388"/>
      <c r="B807" s="388"/>
      <c r="C807" s="388"/>
      <c r="D807" s="388"/>
      <c r="E807" s="388"/>
      <c r="F807" s="388"/>
      <c r="G807" s="404"/>
      <c r="H807" s="388"/>
      <c r="I807" s="388"/>
      <c r="J807" s="388"/>
      <c r="K807" s="388"/>
      <c r="L807" s="388"/>
      <c r="M807" s="388"/>
      <c r="N807" s="388"/>
      <c r="O807" s="388"/>
      <c r="P807" s="388"/>
      <c r="Q807" s="388"/>
      <c r="R807" s="388"/>
      <c r="S807" s="388"/>
      <c r="T807" s="388"/>
      <c r="U807" s="388"/>
      <c r="V807" s="388"/>
      <c r="W807" s="388"/>
      <c r="X807" s="388"/>
      <c r="Y807" s="388"/>
      <c r="Z807" s="388"/>
    </row>
    <row r="808" spans="1:26" ht="15.75" customHeight="1" x14ac:dyDescent="0.2">
      <c r="A808" s="388"/>
      <c r="B808" s="388"/>
      <c r="C808" s="388"/>
      <c r="D808" s="388"/>
      <c r="E808" s="388"/>
      <c r="F808" s="388"/>
      <c r="G808" s="404"/>
      <c r="H808" s="388"/>
      <c r="I808" s="388"/>
      <c r="J808" s="388"/>
      <c r="K808" s="388"/>
      <c r="L808" s="388"/>
      <c r="M808" s="388"/>
      <c r="N808" s="388"/>
      <c r="O808" s="388"/>
      <c r="P808" s="388"/>
      <c r="Q808" s="388"/>
      <c r="R808" s="388"/>
      <c r="S808" s="388"/>
      <c r="T808" s="388"/>
      <c r="U808" s="388"/>
      <c r="V808" s="388"/>
      <c r="W808" s="388"/>
      <c r="X808" s="388"/>
      <c r="Y808" s="388"/>
      <c r="Z808" s="388"/>
    </row>
    <row r="809" spans="1:26" ht="15.75" customHeight="1" x14ac:dyDescent="0.2">
      <c r="A809" s="388"/>
      <c r="B809" s="388"/>
      <c r="C809" s="388"/>
      <c r="D809" s="388"/>
      <c r="E809" s="388"/>
      <c r="F809" s="388"/>
      <c r="G809" s="404"/>
      <c r="H809" s="388"/>
      <c r="I809" s="388"/>
      <c r="J809" s="388"/>
      <c r="K809" s="388"/>
      <c r="L809" s="388"/>
      <c r="M809" s="388"/>
      <c r="N809" s="388"/>
      <c r="O809" s="388"/>
      <c r="P809" s="388"/>
      <c r="Q809" s="388"/>
      <c r="R809" s="388"/>
      <c r="S809" s="388"/>
      <c r="T809" s="388"/>
      <c r="U809" s="388"/>
      <c r="V809" s="388"/>
      <c r="W809" s="388"/>
      <c r="X809" s="388"/>
      <c r="Y809" s="388"/>
      <c r="Z809" s="388"/>
    </row>
    <row r="810" spans="1:26" ht="15.75" customHeight="1" x14ac:dyDescent="0.2">
      <c r="A810" s="388"/>
      <c r="B810" s="388"/>
      <c r="C810" s="388"/>
      <c r="D810" s="388"/>
      <c r="E810" s="388"/>
      <c r="F810" s="388"/>
      <c r="G810" s="404"/>
      <c r="H810" s="388"/>
      <c r="I810" s="388"/>
      <c r="J810" s="388"/>
      <c r="K810" s="388"/>
      <c r="L810" s="388"/>
      <c r="M810" s="388"/>
      <c r="N810" s="388"/>
      <c r="O810" s="388"/>
      <c r="P810" s="388"/>
      <c r="Q810" s="388"/>
      <c r="R810" s="388"/>
      <c r="S810" s="388"/>
      <c r="T810" s="388"/>
      <c r="U810" s="388"/>
      <c r="V810" s="388"/>
      <c r="W810" s="388"/>
      <c r="X810" s="388"/>
      <c r="Y810" s="388"/>
      <c r="Z810" s="388"/>
    </row>
    <row r="811" spans="1:26" ht="15.75" customHeight="1" x14ac:dyDescent="0.2">
      <c r="A811" s="388"/>
      <c r="B811" s="388"/>
      <c r="C811" s="388"/>
      <c r="D811" s="388"/>
      <c r="E811" s="388"/>
      <c r="F811" s="388"/>
      <c r="G811" s="404"/>
      <c r="H811" s="388"/>
      <c r="I811" s="388"/>
      <c r="J811" s="388"/>
      <c r="K811" s="388"/>
      <c r="L811" s="388"/>
      <c r="M811" s="388"/>
      <c r="N811" s="388"/>
      <c r="O811" s="388"/>
      <c r="P811" s="388"/>
      <c r="Q811" s="388"/>
      <c r="R811" s="388"/>
      <c r="S811" s="388"/>
      <c r="T811" s="388"/>
      <c r="U811" s="388"/>
      <c r="V811" s="388"/>
      <c r="W811" s="388"/>
      <c r="X811" s="388"/>
      <c r="Y811" s="388"/>
      <c r="Z811" s="388"/>
    </row>
    <row r="812" spans="1:26" ht="15.75" customHeight="1" x14ac:dyDescent="0.2">
      <c r="A812" s="388"/>
      <c r="B812" s="388"/>
      <c r="C812" s="388"/>
      <c r="D812" s="388"/>
      <c r="E812" s="388"/>
      <c r="F812" s="388"/>
      <c r="G812" s="404"/>
      <c r="H812" s="388"/>
      <c r="I812" s="388"/>
      <c r="J812" s="388"/>
      <c r="K812" s="388"/>
      <c r="L812" s="388"/>
      <c r="M812" s="388"/>
      <c r="N812" s="388"/>
      <c r="O812" s="388"/>
      <c r="P812" s="388"/>
      <c r="Q812" s="388"/>
      <c r="R812" s="388"/>
      <c r="S812" s="388"/>
      <c r="T812" s="388"/>
      <c r="U812" s="388"/>
      <c r="V812" s="388"/>
      <c r="W812" s="388"/>
      <c r="X812" s="388"/>
      <c r="Y812" s="388"/>
      <c r="Z812" s="388"/>
    </row>
    <row r="813" spans="1:26" ht="15.75" customHeight="1" x14ac:dyDescent="0.2">
      <c r="A813" s="388"/>
      <c r="B813" s="388"/>
      <c r="C813" s="388"/>
      <c r="D813" s="388"/>
      <c r="E813" s="388"/>
      <c r="F813" s="388"/>
      <c r="G813" s="404"/>
      <c r="H813" s="388"/>
      <c r="I813" s="388"/>
      <c r="J813" s="388"/>
      <c r="K813" s="388"/>
      <c r="L813" s="388"/>
      <c r="M813" s="388"/>
      <c r="N813" s="388"/>
      <c r="O813" s="388"/>
      <c r="P813" s="388"/>
      <c r="Q813" s="388"/>
      <c r="R813" s="388"/>
      <c r="S813" s="388"/>
      <c r="T813" s="388"/>
      <c r="U813" s="388"/>
      <c r="V813" s="388"/>
      <c r="W813" s="388"/>
      <c r="X813" s="388"/>
      <c r="Y813" s="388"/>
      <c r="Z813" s="388"/>
    </row>
    <row r="814" spans="1:26" ht="15.75" customHeight="1" x14ac:dyDescent="0.2">
      <c r="A814" s="388"/>
      <c r="B814" s="388"/>
      <c r="C814" s="388"/>
      <c r="D814" s="388"/>
      <c r="E814" s="388"/>
      <c r="F814" s="388"/>
      <c r="G814" s="404"/>
      <c r="H814" s="388"/>
      <c r="I814" s="388"/>
      <c r="J814" s="388"/>
      <c r="K814" s="388"/>
      <c r="L814" s="388"/>
      <c r="M814" s="388"/>
      <c r="N814" s="388"/>
      <c r="O814" s="388"/>
      <c r="P814" s="388"/>
      <c r="Q814" s="388"/>
      <c r="R814" s="388"/>
      <c r="S814" s="388"/>
      <c r="T814" s="388"/>
      <c r="U814" s="388"/>
      <c r="V814" s="388"/>
      <c r="W814" s="388"/>
      <c r="X814" s="388"/>
      <c r="Y814" s="388"/>
      <c r="Z814" s="388"/>
    </row>
    <row r="815" spans="1:26" ht="15.75" customHeight="1" x14ac:dyDescent="0.2">
      <c r="A815" s="388"/>
      <c r="B815" s="388"/>
      <c r="C815" s="388"/>
      <c r="D815" s="388"/>
      <c r="E815" s="388"/>
      <c r="F815" s="388"/>
      <c r="G815" s="404"/>
      <c r="H815" s="388"/>
      <c r="I815" s="388"/>
      <c r="J815" s="388"/>
      <c r="K815" s="388"/>
      <c r="L815" s="388"/>
      <c r="M815" s="388"/>
      <c r="N815" s="388"/>
      <c r="O815" s="388"/>
      <c r="P815" s="388"/>
      <c r="Q815" s="388"/>
      <c r="R815" s="388"/>
      <c r="S815" s="388"/>
      <c r="T815" s="388"/>
      <c r="U815" s="388"/>
      <c r="V815" s="388"/>
      <c r="W815" s="388"/>
      <c r="X815" s="388"/>
      <c r="Y815" s="388"/>
      <c r="Z815" s="388"/>
    </row>
    <row r="816" spans="1:26" ht="15.75" customHeight="1" x14ac:dyDescent="0.2">
      <c r="A816" s="388"/>
      <c r="B816" s="388"/>
      <c r="C816" s="388"/>
      <c r="D816" s="388"/>
      <c r="E816" s="388"/>
      <c r="F816" s="388"/>
      <c r="G816" s="404"/>
      <c r="H816" s="388"/>
      <c r="I816" s="388"/>
      <c r="J816" s="388"/>
      <c r="K816" s="388"/>
      <c r="L816" s="388"/>
      <c r="M816" s="388"/>
      <c r="N816" s="388"/>
      <c r="O816" s="388"/>
      <c r="P816" s="388"/>
      <c r="Q816" s="388"/>
      <c r="R816" s="388"/>
      <c r="S816" s="388"/>
      <c r="T816" s="388"/>
      <c r="U816" s="388"/>
      <c r="V816" s="388"/>
      <c r="W816" s="388"/>
      <c r="X816" s="388"/>
      <c r="Y816" s="388"/>
      <c r="Z816" s="388"/>
    </row>
    <row r="817" spans="1:26" ht="15.75" customHeight="1" x14ac:dyDescent="0.2">
      <c r="A817" s="388"/>
      <c r="B817" s="388"/>
      <c r="C817" s="388"/>
      <c r="D817" s="388"/>
      <c r="E817" s="388"/>
      <c r="F817" s="388"/>
      <c r="G817" s="404"/>
      <c r="H817" s="388"/>
      <c r="I817" s="388"/>
      <c r="J817" s="388"/>
      <c r="K817" s="388"/>
      <c r="L817" s="388"/>
      <c r="M817" s="388"/>
      <c r="N817" s="388"/>
      <c r="O817" s="388"/>
      <c r="P817" s="388"/>
      <c r="Q817" s="388"/>
      <c r="R817" s="388"/>
      <c r="S817" s="388"/>
      <c r="T817" s="388"/>
      <c r="U817" s="388"/>
      <c r="V817" s="388"/>
      <c r="W817" s="388"/>
      <c r="X817" s="388"/>
      <c r="Y817" s="388"/>
      <c r="Z817" s="388"/>
    </row>
    <row r="818" spans="1:26" ht="15.75" customHeight="1" x14ac:dyDescent="0.2">
      <c r="A818" s="388"/>
      <c r="B818" s="388"/>
      <c r="C818" s="388"/>
      <c r="D818" s="388"/>
      <c r="E818" s="388"/>
      <c r="F818" s="388"/>
      <c r="G818" s="404"/>
      <c r="H818" s="388"/>
      <c r="I818" s="388"/>
      <c r="J818" s="388"/>
      <c r="K818" s="388"/>
      <c r="L818" s="388"/>
      <c r="M818" s="388"/>
      <c r="N818" s="388"/>
      <c r="O818" s="388"/>
      <c r="P818" s="388"/>
      <c r="Q818" s="388"/>
      <c r="R818" s="388"/>
      <c r="S818" s="388"/>
      <c r="T818" s="388"/>
      <c r="U818" s="388"/>
      <c r="V818" s="388"/>
      <c r="W818" s="388"/>
      <c r="X818" s="388"/>
      <c r="Y818" s="388"/>
      <c r="Z818" s="388"/>
    </row>
    <row r="819" spans="1:26" ht="15.75" customHeight="1" x14ac:dyDescent="0.2">
      <c r="A819" s="388"/>
      <c r="B819" s="388"/>
      <c r="C819" s="388"/>
      <c r="D819" s="388"/>
      <c r="E819" s="388"/>
      <c r="F819" s="388"/>
      <c r="G819" s="404"/>
      <c r="H819" s="388"/>
      <c r="I819" s="388"/>
      <c r="J819" s="388"/>
      <c r="K819" s="388"/>
      <c r="L819" s="388"/>
      <c r="M819" s="388"/>
      <c r="N819" s="388"/>
      <c r="O819" s="388"/>
      <c r="P819" s="388"/>
      <c r="Q819" s="388"/>
      <c r="R819" s="388"/>
      <c r="S819" s="388"/>
      <c r="T819" s="388"/>
      <c r="U819" s="388"/>
      <c r="V819" s="388"/>
      <c r="W819" s="388"/>
      <c r="X819" s="388"/>
      <c r="Y819" s="388"/>
      <c r="Z819" s="388"/>
    </row>
    <row r="820" spans="1:26" ht="15.75" customHeight="1" x14ac:dyDescent="0.2">
      <c r="A820" s="388"/>
      <c r="B820" s="388"/>
      <c r="C820" s="388"/>
      <c r="D820" s="388"/>
      <c r="E820" s="388"/>
      <c r="F820" s="388"/>
      <c r="G820" s="404"/>
      <c r="H820" s="388"/>
      <c r="I820" s="388"/>
      <c r="J820" s="388"/>
      <c r="K820" s="388"/>
      <c r="L820" s="388"/>
      <c r="M820" s="388"/>
      <c r="N820" s="388"/>
      <c r="O820" s="388"/>
      <c r="P820" s="388"/>
      <c r="Q820" s="388"/>
      <c r="R820" s="388"/>
      <c r="S820" s="388"/>
      <c r="T820" s="388"/>
      <c r="U820" s="388"/>
      <c r="V820" s="388"/>
      <c r="W820" s="388"/>
      <c r="X820" s="388"/>
      <c r="Y820" s="388"/>
      <c r="Z820" s="388"/>
    </row>
    <row r="821" spans="1:26" ht="15.75" customHeight="1" x14ac:dyDescent="0.2">
      <c r="A821" s="388"/>
      <c r="B821" s="388"/>
      <c r="C821" s="388"/>
      <c r="D821" s="388"/>
      <c r="E821" s="388"/>
      <c r="F821" s="388"/>
      <c r="G821" s="404"/>
      <c r="H821" s="388"/>
      <c r="I821" s="388"/>
      <c r="J821" s="388"/>
      <c r="K821" s="388"/>
      <c r="L821" s="388"/>
      <c r="M821" s="388"/>
      <c r="N821" s="388"/>
      <c r="O821" s="388"/>
      <c r="P821" s="388"/>
      <c r="Q821" s="388"/>
      <c r="R821" s="388"/>
      <c r="S821" s="388"/>
      <c r="T821" s="388"/>
      <c r="U821" s="388"/>
      <c r="V821" s="388"/>
      <c r="W821" s="388"/>
      <c r="X821" s="388"/>
      <c r="Y821" s="388"/>
      <c r="Z821" s="388"/>
    </row>
    <row r="822" spans="1:26" ht="15.75" customHeight="1" x14ac:dyDescent="0.2">
      <c r="A822" s="388"/>
      <c r="B822" s="388"/>
      <c r="C822" s="388"/>
      <c r="D822" s="388"/>
      <c r="E822" s="388"/>
      <c r="F822" s="388"/>
      <c r="G822" s="404"/>
      <c r="H822" s="388"/>
      <c r="I822" s="388"/>
      <c r="J822" s="388"/>
      <c r="K822" s="388"/>
      <c r="L822" s="388"/>
      <c r="M822" s="388"/>
      <c r="N822" s="388"/>
      <c r="O822" s="388"/>
      <c r="P822" s="388"/>
      <c r="Q822" s="388"/>
      <c r="R822" s="388"/>
      <c r="S822" s="388"/>
      <c r="T822" s="388"/>
      <c r="U822" s="388"/>
      <c r="V822" s="388"/>
      <c r="W822" s="388"/>
      <c r="X822" s="388"/>
      <c r="Y822" s="388"/>
      <c r="Z822" s="388"/>
    </row>
    <row r="823" spans="1:26" ht="15.75" customHeight="1" x14ac:dyDescent="0.2">
      <c r="A823" s="388"/>
      <c r="B823" s="388"/>
      <c r="C823" s="388"/>
      <c r="D823" s="388"/>
      <c r="E823" s="388"/>
      <c r="F823" s="388"/>
      <c r="G823" s="404"/>
      <c r="H823" s="388"/>
      <c r="I823" s="388"/>
      <c r="J823" s="388"/>
      <c r="K823" s="388"/>
      <c r="L823" s="388"/>
      <c r="M823" s="388"/>
      <c r="N823" s="388"/>
      <c r="O823" s="388"/>
      <c r="P823" s="388"/>
      <c r="Q823" s="388"/>
      <c r="R823" s="388"/>
      <c r="S823" s="388"/>
      <c r="T823" s="388"/>
      <c r="U823" s="388"/>
      <c r="V823" s="388"/>
      <c r="W823" s="388"/>
      <c r="X823" s="388"/>
      <c r="Y823" s="388"/>
      <c r="Z823" s="388"/>
    </row>
    <row r="824" spans="1:26" ht="15.75" customHeight="1" x14ac:dyDescent="0.2">
      <c r="A824" s="388"/>
      <c r="B824" s="388"/>
      <c r="C824" s="388"/>
      <c r="D824" s="388"/>
      <c r="E824" s="388"/>
      <c r="F824" s="388"/>
      <c r="G824" s="404"/>
      <c r="H824" s="388"/>
      <c r="I824" s="388"/>
      <c r="J824" s="388"/>
      <c r="K824" s="388"/>
      <c r="L824" s="388"/>
      <c r="M824" s="388"/>
      <c r="N824" s="388"/>
      <c r="O824" s="388"/>
      <c r="P824" s="388"/>
      <c r="Q824" s="388"/>
      <c r="R824" s="388"/>
      <c r="S824" s="388"/>
      <c r="T824" s="388"/>
      <c r="U824" s="388"/>
      <c r="V824" s="388"/>
      <c r="W824" s="388"/>
      <c r="X824" s="388"/>
      <c r="Y824" s="388"/>
      <c r="Z824" s="388"/>
    </row>
    <row r="825" spans="1:26" ht="15.75" customHeight="1" x14ac:dyDescent="0.2">
      <c r="A825" s="388"/>
      <c r="B825" s="388"/>
      <c r="C825" s="388"/>
      <c r="D825" s="388"/>
      <c r="E825" s="388"/>
      <c r="F825" s="388"/>
      <c r="G825" s="404"/>
      <c r="H825" s="388"/>
      <c r="I825" s="388"/>
      <c r="J825" s="388"/>
      <c r="K825" s="388"/>
      <c r="L825" s="388"/>
      <c r="M825" s="388"/>
      <c r="N825" s="388"/>
      <c r="O825" s="388"/>
      <c r="P825" s="388"/>
      <c r="Q825" s="388"/>
      <c r="R825" s="388"/>
      <c r="S825" s="388"/>
      <c r="T825" s="388"/>
      <c r="U825" s="388"/>
      <c r="V825" s="388"/>
      <c r="W825" s="388"/>
      <c r="X825" s="388"/>
      <c r="Y825" s="388"/>
      <c r="Z825" s="388"/>
    </row>
    <row r="826" spans="1:26" ht="15.75" customHeight="1" x14ac:dyDescent="0.2">
      <c r="A826" s="388"/>
      <c r="B826" s="388"/>
      <c r="C826" s="388"/>
      <c r="D826" s="388"/>
      <c r="E826" s="388"/>
      <c r="F826" s="388"/>
      <c r="G826" s="404"/>
      <c r="H826" s="388"/>
      <c r="I826" s="388"/>
      <c r="J826" s="388"/>
      <c r="K826" s="388"/>
      <c r="L826" s="388"/>
      <c r="M826" s="388"/>
      <c r="N826" s="388"/>
      <c r="O826" s="388"/>
      <c r="P826" s="388"/>
      <c r="Q826" s="388"/>
      <c r="R826" s="388"/>
      <c r="S826" s="388"/>
      <c r="T826" s="388"/>
      <c r="U826" s="388"/>
      <c r="V826" s="388"/>
      <c r="W826" s="388"/>
      <c r="X826" s="388"/>
      <c r="Y826" s="388"/>
      <c r="Z826" s="388"/>
    </row>
    <row r="827" spans="1:26" ht="15.75" customHeight="1" x14ac:dyDescent="0.2">
      <c r="A827" s="388"/>
      <c r="B827" s="388"/>
      <c r="C827" s="388"/>
      <c r="D827" s="388"/>
      <c r="E827" s="388"/>
      <c r="F827" s="388"/>
      <c r="G827" s="404"/>
      <c r="H827" s="388"/>
      <c r="I827" s="388"/>
      <c r="J827" s="388"/>
      <c r="K827" s="388"/>
      <c r="L827" s="388"/>
      <c r="M827" s="388"/>
      <c r="N827" s="388"/>
      <c r="O827" s="388"/>
      <c r="P827" s="388"/>
      <c r="Q827" s="388"/>
      <c r="R827" s="388"/>
      <c r="S827" s="388"/>
      <c r="T827" s="388"/>
      <c r="U827" s="388"/>
      <c r="V827" s="388"/>
      <c r="W827" s="388"/>
      <c r="X827" s="388"/>
      <c r="Y827" s="388"/>
      <c r="Z827" s="388"/>
    </row>
    <row r="828" spans="1:26" ht="15.75" customHeight="1" x14ac:dyDescent="0.2">
      <c r="A828" s="388"/>
      <c r="B828" s="388"/>
      <c r="C828" s="388"/>
      <c r="D828" s="388"/>
      <c r="E828" s="388"/>
      <c r="F828" s="388"/>
      <c r="G828" s="404"/>
      <c r="H828" s="388"/>
      <c r="I828" s="388"/>
      <c r="J828" s="388"/>
      <c r="K828" s="388"/>
      <c r="L828" s="388"/>
      <c r="M828" s="388"/>
      <c r="N828" s="388"/>
      <c r="O828" s="388"/>
      <c r="P828" s="388"/>
      <c r="Q828" s="388"/>
      <c r="R828" s="388"/>
      <c r="S828" s="388"/>
      <c r="T828" s="388"/>
      <c r="U828" s="388"/>
      <c r="V828" s="388"/>
      <c r="W828" s="388"/>
      <c r="X828" s="388"/>
      <c r="Y828" s="388"/>
      <c r="Z828" s="388"/>
    </row>
    <row r="829" spans="1:26" ht="15.75" customHeight="1" x14ac:dyDescent="0.2">
      <c r="A829" s="388"/>
      <c r="B829" s="388"/>
      <c r="C829" s="388"/>
      <c r="D829" s="388"/>
      <c r="E829" s="388"/>
      <c r="F829" s="388"/>
      <c r="G829" s="404"/>
      <c r="H829" s="388"/>
      <c r="I829" s="388"/>
      <c r="J829" s="388"/>
      <c r="K829" s="388"/>
      <c r="L829" s="388"/>
      <c r="M829" s="388"/>
      <c r="N829" s="388"/>
      <c r="O829" s="388"/>
      <c r="P829" s="388"/>
      <c r="Q829" s="388"/>
      <c r="R829" s="388"/>
      <c r="S829" s="388"/>
      <c r="T829" s="388"/>
      <c r="U829" s="388"/>
      <c r="V829" s="388"/>
      <c r="W829" s="388"/>
      <c r="X829" s="388"/>
      <c r="Y829" s="388"/>
      <c r="Z829" s="388"/>
    </row>
    <row r="830" spans="1:26" ht="15.75" customHeight="1" x14ac:dyDescent="0.2">
      <c r="A830" s="388"/>
      <c r="B830" s="388"/>
      <c r="C830" s="388"/>
      <c r="D830" s="388"/>
      <c r="E830" s="388"/>
      <c r="F830" s="388"/>
      <c r="G830" s="404"/>
      <c r="H830" s="388"/>
      <c r="I830" s="388"/>
      <c r="J830" s="388"/>
      <c r="K830" s="388"/>
      <c r="L830" s="388"/>
      <c r="M830" s="388"/>
      <c r="N830" s="388"/>
      <c r="O830" s="388"/>
      <c r="P830" s="388"/>
      <c r="Q830" s="388"/>
      <c r="R830" s="388"/>
      <c r="S830" s="388"/>
      <c r="T830" s="388"/>
      <c r="U830" s="388"/>
      <c r="V830" s="388"/>
      <c r="W830" s="388"/>
      <c r="X830" s="388"/>
      <c r="Y830" s="388"/>
      <c r="Z830" s="388"/>
    </row>
    <row r="831" spans="1:26" ht="15.75" customHeight="1" x14ac:dyDescent="0.2">
      <c r="A831" s="388"/>
      <c r="B831" s="388"/>
      <c r="C831" s="388"/>
      <c r="D831" s="388"/>
      <c r="E831" s="388"/>
      <c r="F831" s="388"/>
      <c r="G831" s="404"/>
      <c r="H831" s="388"/>
      <c r="I831" s="388"/>
      <c r="J831" s="388"/>
      <c r="K831" s="388"/>
      <c r="L831" s="388"/>
      <c r="M831" s="388"/>
      <c r="N831" s="388"/>
      <c r="O831" s="388"/>
      <c r="P831" s="388"/>
      <c r="Q831" s="388"/>
      <c r="R831" s="388"/>
      <c r="S831" s="388"/>
      <c r="T831" s="388"/>
      <c r="U831" s="388"/>
      <c r="V831" s="388"/>
      <c r="W831" s="388"/>
      <c r="X831" s="388"/>
      <c r="Y831" s="388"/>
      <c r="Z831" s="388"/>
    </row>
    <row r="832" spans="1:26" ht="15.75" customHeight="1" x14ac:dyDescent="0.2">
      <c r="A832" s="388"/>
      <c r="B832" s="388"/>
      <c r="C832" s="388"/>
      <c r="D832" s="388"/>
      <c r="E832" s="388"/>
      <c r="F832" s="388"/>
      <c r="G832" s="404"/>
      <c r="H832" s="388"/>
      <c r="I832" s="388"/>
      <c r="J832" s="388"/>
      <c r="K832" s="388"/>
      <c r="L832" s="388"/>
      <c r="M832" s="388"/>
      <c r="N832" s="388"/>
      <c r="O832" s="388"/>
      <c r="P832" s="388"/>
      <c r="Q832" s="388"/>
      <c r="R832" s="388"/>
      <c r="S832" s="388"/>
      <c r="T832" s="388"/>
      <c r="U832" s="388"/>
      <c r="V832" s="388"/>
      <c r="W832" s="388"/>
      <c r="X832" s="388"/>
      <c r="Y832" s="388"/>
      <c r="Z832" s="388"/>
    </row>
    <row r="833" spans="1:26" ht="15.75" customHeight="1" x14ac:dyDescent="0.2">
      <c r="A833" s="388"/>
      <c r="B833" s="388"/>
      <c r="C833" s="388"/>
      <c r="D833" s="388"/>
      <c r="E833" s="388"/>
      <c r="F833" s="388"/>
      <c r="G833" s="404"/>
      <c r="H833" s="388"/>
      <c r="I833" s="388"/>
      <c r="J833" s="388"/>
      <c r="K833" s="388"/>
      <c r="L833" s="388"/>
      <c r="M833" s="388"/>
      <c r="N833" s="388"/>
      <c r="O833" s="388"/>
      <c r="P833" s="388"/>
      <c r="Q833" s="388"/>
      <c r="R833" s="388"/>
      <c r="S833" s="388"/>
      <c r="T833" s="388"/>
      <c r="U833" s="388"/>
      <c r="V833" s="388"/>
      <c r="W833" s="388"/>
      <c r="X833" s="388"/>
      <c r="Y833" s="388"/>
      <c r="Z833" s="388"/>
    </row>
    <row r="834" spans="1:26" ht="15.75" customHeight="1" x14ac:dyDescent="0.2">
      <c r="A834" s="388"/>
      <c r="B834" s="388"/>
      <c r="C834" s="388"/>
      <c r="D834" s="388"/>
      <c r="E834" s="388"/>
      <c r="F834" s="388"/>
      <c r="G834" s="404"/>
      <c r="H834" s="388"/>
      <c r="I834" s="388"/>
      <c r="J834" s="388"/>
      <c r="K834" s="388"/>
      <c r="L834" s="388"/>
      <c r="M834" s="388"/>
      <c r="N834" s="388"/>
      <c r="O834" s="388"/>
      <c r="P834" s="388"/>
      <c r="Q834" s="388"/>
      <c r="R834" s="388"/>
      <c r="S834" s="388"/>
      <c r="T834" s="388"/>
      <c r="U834" s="388"/>
      <c r="V834" s="388"/>
      <c r="W834" s="388"/>
      <c r="X834" s="388"/>
      <c r="Y834" s="388"/>
      <c r="Z834" s="388"/>
    </row>
    <row r="835" spans="1:26" ht="15.75" customHeight="1" x14ac:dyDescent="0.2">
      <c r="A835" s="388"/>
      <c r="B835" s="388"/>
      <c r="C835" s="388"/>
      <c r="D835" s="388"/>
      <c r="E835" s="388"/>
      <c r="F835" s="388"/>
      <c r="G835" s="404"/>
      <c r="H835" s="388"/>
      <c r="I835" s="388"/>
      <c r="J835" s="388"/>
      <c r="K835" s="388"/>
      <c r="L835" s="388"/>
      <c r="M835" s="388"/>
      <c r="N835" s="388"/>
      <c r="O835" s="388"/>
      <c r="P835" s="388"/>
      <c r="Q835" s="388"/>
      <c r="R835" s="388"/>
      <c r="S835" s="388"/>
      <c r="T835" s="388"/>
      <c r="U835" s="388"/>
      <c r="V835" s="388"/>
      <c r="W835" s="388"/>
      <c r="X835" s="388"/>
      <c r="Y835" s="388"/>
      <c r="Z835" s="388"/>
    </row>
    <row r="836" spans="1:26" ht="15.75" customHeight="1" x14ac:dyDescent="0.2">
      <c r="A836" s="388"/>
      <c r="B836" s="388"/>
      <c r="C836" s="388"/>
      <c r="D836" s="388"/>
      <c r="E836" s="388"/>
      <c r="F836" s="388"/>
      <c r="G836" s="404"/>
      <c r="H836" s="388"/>
      <c r="I836" s="388"/>
      <c r="J836" s="388"/>
      <c r="K836" s="388"/>
      <c r="L836" s="388"/>
      <c r="M836" s="388"/>
      <c r="N836" s="388"/>
      <c r="O836" s="388"/>
      <c r="P836" s="388"/>
      <c r="Q836" s="388"/>
      <c r="R836" s="388"/>
      <c r="S836" s="388"/>
      <c r="T836" s="388"/>
      <c r="U836" s="388"/>
      <c r="V836" s="388"/>
      <c r="W836" s="388"/>
      <c r="X836" s="388"/>
      <c r="Y836" s="388"/>
      <c r="Z836" s="388"/>
    </row>
    <row r="837" spans="1:26" ht="15.75" customHeight="1" x14ac:dyDescent="0.2">
      <c r="A837" s="388"/>
      <c r="B837" s="388"/>
      <c r="C837" s="388"/>
      <c r="D837" s="388"/>
      <c r="E837" s="388"/>
      <c r="F837" s="388"/>
      <c r="G837" s="404"/>
      <c r="H837" s="388"/>
      <c r="I837" s="388"/>
      <c r="J837" s="388"/>
      <c r="K837" s="388"/>
      <c r="L837" s="388"/>
      <c r="M837" s="388"/>
      <c r="N837" s="388"/>
      <c r="O837" s="388"/>
      <c r="P837" s="388"/>
      <c r="Q837" s="388"/>
      <c r="R837" s="388"/>
      <c r="S837" s="388"/>
      <c r="T837" s="388"/>
      <c r="U837" s="388"/>
      <c r="V837" s="388"/>
      <c r="W837" s="388"/>
      <c r="X837" s="388"/>
      <c r="Y837" s="388"/>
      <c r="Z837" s="388"/>
    </row>
    <row r="838" spans="1:26" ht="15.75" customHeight="1" x14ac:dyDescent="0.2">
      <c r="A838" s="388"/>
      <c r="B838" s="388"/>
      <c r="C838" s="388"/>
      <c r="D838" s="388"/>
      <c r="E838" s="388"/>
      <c r="F838" s="388"/>
      <c r="G838" s="404"/>
      <c r="H838" s="388"/>
      <c r="I838" s="388"/>
      <c r="J838" s="388"/>
      <c r="K838" s="388"/>
      <c r="L838" s="388"/>
      <c r="M838" s="388"/>
      <c r="N838" s="388"/>
      <c r="O838" s="388"/>
      <c r="P838" s="388"/>
      <c r="Q838" s="388"/>
      <c r="R838" s="388"/>
      <c r="S838" s="388"/>
      <c r="T838" s="388"/>
      <c r="U838" s="388"/>
      <c r="V838" s="388"/>
      <c r="W838" s="388"/>
      <c r="X838" s="388"/>
      <c r="Y838" s="388"/>
      <c r="Z838" s="388"/>
    </row>
    <row r="839" spans="1:26" ht="15.75" customHeight="1" x14ac:dyDescent="0.2">
      <c r="A839" s="388"/>
      <c r="B839" s="388"/>
      <c r="C839" s="388"/>
      <c r="D839" s="388"/>
      <c r="E839" s="388"/>
      <c r="F839" s="388"/>
      <c r="G839" s="404"/>
      <c r="H839" s="388"/>
      <c r="I839" s="388"/>
      <c r="J839" s="388"/>
      <c r="K839" s="388"/>
      <c r="L839" s="388"/>
      <c r="M839" s="388"/>
      <c r="N839" s="388"/>
      <c r="O839" s="388"/>
      <c r="P839" s="388"/>
      <c r="Q839" s="388"/>
      <c r="R839" s="388"/>
      <c r="S839" s="388"/>
      <c r="T839" s="388"/>
      <c r="U839" s="388"/>
      <c r="V839" s="388"/>
      <c r="W839" s="388"/>
      <c r="X839" s="388"/>
      <c r="Y839" s="388"/>
      <c r="Z839" s="388"/>
    </row>
    <row r="840" spans="1:26" ht="15.75" customHeight="1" x14ac:dyDescent="0.2">
      <c r="A840" s="388"/>
      <c r="B840" s="388"/>
      <c r="C840" s="388"/>
      <c r="D840" s="388"/>
      <c r="E840" s="388"/>
      <c r="F840" s="388"/>
      <c r="G840" s="404"/>
      <c r="H840" s="388"/>
      <c r="I840" s="388"/>
      <c r="J840" s="388"/>
      <c r="K840" s="388"/>
      <c r="L840" s="388"/>
      <c r="M840" s="388"/>
      <c r="N840" s="388"/>
      <c r="O840" s="388"/>
      <c r="P840" s="388"/>
      <c r="Q840" s="388"/>
      <c r="R840" s="388"/>
      <c r="S840" s="388"/>
      <c r="T840" s="388"/>
      <c r="U840" s="388"/>
      <c r="V840" s="388"/>
      <c r="W840" s="388"/>
      <c r="X840" s="388"/>
      <c r="Y840" s="388"/>
      <c r="Z840" s="388"/>
    </row>
    <row r="841" spans="1:26" ht="15.75" customHeight="1" x14ac:dyDescent="0.2">
      <c r="A841" s="388"/>
      <c r="B841" s="388"/>
      <c r="C841" s="388"/>
      <c r="D841" s="388"/>
      <c r="E841" s="388"/>
      <c r="F841" s="388"/>
      <c r="G841" s="404"/>
      <c r="H841" s="388"/>
      <c r="I841" s="388"/>
      <c r="J841" s="388"/>
      <c r="K841" s="388"/>
      <c r="L841" s="388"/>
      <c r="M841" s="388"/>
      <c r="N841" s="388"/>
      <c r="O841" s="388"/>
      <c r="P841" s="388"/>
      <c r="Q841" s="388"/>
      <c r="R841" s="388"/>
      <c r="S841" s="388"/>
      <c r="T841" s="388"/>
      <c r="U841" s="388"/>
      <c r="V841" s="388"/>
      <c r="W841" s="388"/>
      <c r="X841" s="388"/>
      <c r="Y841" s="388"/>
      <c r="Z841" s="388"/>
    </row>
    <row r="842" spans="1:26" ht="15.75" customHeight="1" x14ac:dyDescent="0.2">
      <c r="A842" s="388"/>
      <c r="B842" s="388"/>
      <c r="C842" s="388"/>
      <c r="D842" s="388"/>
      <c r="E842" s="388"/>
      <c r="F842" s="388"/>
      <c r="G842" s="404"/>
      <c r="H842" s="388"/>
      <c r="I842" s="388"/>
      <c r="J842" s="388"/>
      <c r="K842" s="388"/>
      <c r="L842" s="388"/>
      <c r="M842" s="388"/>
      <c r="N842" s="388"/>
      <c r="O842" s="388"/>
      <c r="P842" s="388"/>
      <c r="Q842" s="388"/>
      <c r="R842" s="388"/>
      <c r="S842" s="388"/>
      <c r="T842" s="388"/>
      <c r="U842" s="388"/>
      <c r="V842" s="388"/>
      <c r="W842" s="388"/>
      <c r="X842" s="388"/>
      <c r="Y842" s="388"/>
      <c r="Z842" s="388"/>
    </row>
    <row r="843" spans="1:26" ht="15.75" customHeight="1" x14ac:dyDescent="0.2">
      <c r="A843" s="388"/>
      <c r="B843" s="388"/>
      <c r="C843" s="388"/>
      <c r="D843" s="388"/>
      <c r="E843" s="388"/>
      <c r="F843" s="388"/>
      <c r="G843" s="404"/>
      <c r="H843" s="388"/>
      <c r="I843" s="388"/>
      <c r="J843" s="388"/>
      <c r="K843" s="388"/>
      <c r="L843" s="388"/>
      <c r="M843" s="388"/>
      <c r="N843" s="388"/>
      <c r="O843" s="388"/>
      <c r="P843" s="388"/>
      <c r="Q843" s="388"/>
      <c r="R843" s="388"/>
      <c r="S843" s="388"/>
      <c r="T843" s="388"/>
      <c r="U843" s="388"/>
      <c r="V843" s="388"/>
      <c r="W843" s="388"/>
      <c r="X843" s="388"/>
      <c r="Y843" s="388"/>
      <c r="Z843" s="388"/>
    </row>
    <row r="844" spans="1:26" ht="15.75" customHeight="1" x14ac:dyDescent="0.2">
      <c r="A844" s="388"/>
      <c r="B844" s="388"/>
      <c r="C844" s="388"/>
      <c r="D844" s="388"/>
      <c r="E844" s="388"/>
      <c r="F844" s="388"/>
      <c r="G844" s="404"/>
      <c r="H844" s="388"/>
      <c r="I844" s="388"/>
      <c r="J844" s="388"/>
      <c r="K844" s="388"/>
      <c r="L844" s="388"/>
      <c r="M844" s="388"/>
      <c r="N844" s="388"/>
      <c r="O844" s="388"/>
      <c r="P844" s="388"/>
      <c r="Q844" s="388"/>
      <c r="R844" s="388"/>
      <c r="S844" s="388"/>
      <c r="T844" s="388"/>
      <c r="U844" s="388"/>
      <c r="V844" s="388"/>
      <c r="W844" s="388"/>
      <c r="X844" s="388"/>
      <c r="Y844" s="388"/>
      <c r="Z844" s="388"/>
    </row>
    <row r="845" spans="1:26" ht="15.75" customHeight="1" x14ac:dyDescent="0.2">
      <c r="A845" s="388"/>
      <c r="B845" s="388"/>
      <c r="C845" s="388"/>
      <c r="D845" s="388"/>
      <c r="E845" s="388"/>
      <c r="F845" s="388"/>
      <c r="G845" s="404"/>
      <c r="H845" s="388"/>
      <c r="I845" s="388"/>
      <c r="J845" s="388"/>
      <c r="K845" s="388"/>
      <c r="L845" s="388"/>
      <c r="M845" s="388"/>
      <c r="N845" s="388"/>
      <c r="O845" s="388"/>
      <c r="P845" s="388"/>
      <c r="Q845" s="388"/>
      <c r="R845" s="388"/>
      <c r="S845" s="388"/>
      <c r="T845" s="388"/>
      <c r="U845" s="388"/>
      <c r="V845" s="388"/>
      <c r="W845" s="388"/>
      <c r="X845" s="388"/>
      <c r="Y845" s="388"/>
      <c r="Z845" s="388"/>
    </row>
    <row r="846" spans="1:26" ht="15.75" customHeight="1" x14ac:dyDescent="0.2">
      <c r="A846" s="388"/>
      <c r="B846" s="388"/>
      <c r="C846" s="388"/>
      <c r="D846" s="388"/>
      <c r="E846" s="388"/>
      <c r="F846" s="388"/>
      <c r="G846" s="404"/>
      <c r="H846" s="388"/>
      <c r="I846" s="388"/>
      <c r="J846" s="388"/>
      <c r="K846" s="388"/>
      <c r="L846" s="388"/>
      <c r="M846" s="388"/>
      <c r="N846" s="388"/>
      <c r="O846" s="388"/>
      <c r="P846" s="388"/>
      <c r="Q846" s="388"/>
      <c r="R846" s="388"/>
      <c r="S846" s="388"/>
      <c r="T846" s="388"/>
      <c r="U846" s="388"/>
      <c r="V846" s="388"/>
      <c r="W846" s="388"/>
      <c r="X846" s="388"/>
      <c r="Y846" s="388"/>
      <c r="Z846" s="388"/>
    </row>
    <row r="847" spans="1:26" ht="15.75" customHeight="1" x14ac:dyDescent="0.2">
      <c r="A847" s="388"/>
      <c r="B847" s="388"/>
      <c r="C847" s="388"/>
      <c r="D847" s="388"/>
      <c r="E847" s="388"/>
      <c r="F847" s="388"/>
      <c r="G847" s="404"/>
      <c r="H847" s="388"/>
      <c r="I847" s="388"/>
      <c r="J847" s="388"/>
      <c r="K847" s="388"/>
      <c r="L847" s="388"/>
      <c r="M847" s="388"/>
      <c r="N847" s="388"/>
      <c r="O847" s="388"/>
      <c r="P847" s="388"/>
      <c r="Q847" s="388"/>
      <c r="R847" s="388"/>
      <c r="S847" s="388"/>
      <c r="T847" s="388"/>
      <c r="U847" s="388"/>
      <c r="V847" s="388"/>
      <c r="W847" s="388"/>
      <c r="X847" s="388"/>
      <c r="Y847" s="388"/>
      <c r="Z847" s="388"/>
    </row>
    <row r="848" spans="1:26" ht="15.75" customHeight="1" x14ac:dyDescent="0.2">
      <c r="A848" s="388"/>
      <c r="B848" s="388"/>
      <c r="C848" s="388"/>
      <c r="D848" s="388"/>
      <c r="E848" s="388"/>
      <c r="F848" s="388"/>
      <c r="G848" s="404"/>
      <c r="H848" s="388"/>
      <c r="I848" s="388"/>
      <c r="J848" s="388"/>
      <c r="K848" s="388"/>
      <c r="L848" s="388"/>
      <c r="M848" s="388"/>
      <c r="N848" s="388"/>
      <c r="O848" s="388"/>
      <c r="P848" s="388"/>
      <c r="Q848" s="388"/>
      <c r="R848" s="388"/>
      <c r="S848" s="388"/>
      <c r="T848" s="388"/>
      <c r="U848" s="388"/>
      <c r="V848" s="388"/>
      <c r="W848" s="388"/>
      <c r="X848" s="388"/>
      <c r="Y848" s="388"/>
      <c r="Z848" s="388"/>
    </row>
    <row r="849" spans="1:26" ht="15.75" customHeight="1" x14ac:dyDescent="0.2">
      <c r="A849" s="388"/>
      <c r="B849" s="388"/>
      <c r="C849" s="388"/>
      <c r="D849" s="388"/>
      <c r="E849" s="388"/>
      <c r="F849" s="388"/>
      <c r="G849" s="404"/>
      <c r="H849" s="388"/>
      <c r="I849" s="388"/>
      <c r="J849" s="388"/>
      <c r="K849" s="388"/>
      <c r="L849" s="388"/>
      <c r="M849" s="388"/>
      <c r="N849" s="388"/>
      <c r="O849" s="388"/>
      <c r="P849" s="388"/>
      <c r="Q849" s="388"/>
      <c r="R849" s="388"/>
      <c r="S849" s="388"/>
      <c r="T849" s="388"/>
      <c r="U849" s="388"/>
      <c r="V849" s="388"/>
      <c r="W849" s="388"/>
      <c r="X849" s="388"/>
      <c r="Y849" s="388"/>
      <c r="Z849" s="388"/>
    </row>
    <row r="850" spans="1:26" ht="15.75" customHeight="1" x14ac:dyDescent="0.2">
      <c r="A850" s="388"/>
      <c r="B850" s="388"/>
      <c r="C850" s="388"/>
      <c r="D850" s="388"/>
      <c r="E850" s="388"/>
      <c r="F850" s="388"/>
      <c r="G850" s="404"/>
      <c r="H850" s="388"/>
      <c r="I850" s="388"/>
      <c r="J850" s="388"/>
      <c r="K850" s="388"/>
      <c r="L850" s="388"/>
      <c r="M850" s="388"/>
      <c r="N850" s="388"/>
      <c r="O850" s="388"/>
      <c r="P850" s="388"/>
      <c r="Q850" s="388"/>
      <c r="R850" s="388"/>
      <c r="S850" s="388"/>
      <c r="T850" s="388"/>
      <c r="U850" s="388"/>
      <c r="V850" s="388"/>
      <c r="W850" s="388"/>
      <c r="X850" s="388"/>
      <c r="Y850" s="388"/>
      <c r="Z850" s="388"/>
    </row>
    <row r="851" spans="1:26" ht="15.75" customHeight="1" x14ac:dyDescent="0.2">
      <c r="A851" s="388"/>
      <c r="B851" s="388"/>
      <c r="C851" s="388"/>
      <c r="D851" s="388"/>
      <c r="E851" s="388"/>
      <c r="F851" s="388"/>
      <c r="G851" s="404"/>
      <c r="H851" s="388"/>
      <c r="I851" s="388"/>
      <c r="J851" s="388"/>
      <c r="K851" s="388"/>
      <c r="L851" s="388"/>
      <c r="M851" s="388"/>
      <c r="N851" s="388"/>
      <c r="O851" s="388"/>
      <c r="P851" s="388"/>
      <c r="Q851" s="388"/>
      <c r="R851" s="388"/>
      <c r="S851" s="388"/>
      <c r="T851" s="388"/>
      <c r="U851" s="388"/>
      <c r="V851" s="388"/>
      <c r="W851" s="388"/>
      <c r="X851" s="388"/>
      <c r="Y851" s="388"/>
      <c r="Z851" s="388"/>
    </row>
    <row r="852" spans="1:26" ht="15.75" customHeight="1" x14ac:dyDescent="0.2">
      <c r="A852" s="388"/>
      <c r="B852" s="388"/>
      <c r="C852" s="388"/>
      <c r="D852" s="388"/>
      <c r="E852" s="388"/>
      <c r="F852" s="388"/>
      <c r="G852" s="404"/>
      <c r="H852" s="388"/>
      <c r="I852" s="388"/>
      <c r="J852" s="388"/>
      <c r="K852" s="388"/>
      <c r="L852" s="388"/>
      <c r="M852" s="388"/>
      <c r="N852" s="388"/>
      <c r="O852" s="388"/>
      <c r="P852" s="388"/>
      <c r="Q852" s="388"/>
      <c r="R852" s="388"/>
      <c r="S852" s="388"/>
      <c r="T852" s="388"/>
      <c r="U852" s="388"/>
      <c r="V852" s="388"/>
      <c r="W852" s="388"/>
      <c r="X852" s="388"/>
      <c r="Y852" s="388"/>
      <c r="Z852" s="388"/>
    </row>
    <row r="853" spans="1:26" ht="15.75" customHeight="1" x14ac:dyDescent="0.2">
      <c r="A853" s="388"/>
      <c r="B853" s="388"/>
      <c r="C853" s="388"/>
      <c r="D853" s="388"/>
      <c r="E853" s="388"/>
      <c r="F853" s="388"/>
      <c r="G853" s="404"/>
      <c r="H853" s="388"/>
      <c r="I853" s="388"/>
      <c r="J853" s="388"/>
      <c r="K853" s="388"/>
      <c r="L853" s="388"/>
      <c r="M853" s="388"/>
      <c r="N853" s="388"/>
      <c r="O853" s="388"/>
      <c r="P853" s="388"/>
      <c r="Q853" s="388"/>
      <c r="R853" s="388"/>
      <c r="S853" s="388"/>
      <c r="T853" s="388"/>
      <c r="U853" s="388"/>
      <c r="V853" s="388"/>
      <c r="W853" s="388"/>
      <c r="X853" s="388"/>
      <c r="Y853" s="388"/>
      <c r="Z853" s="388"/>
    </row>
    <row r="854" spans="1:26" ht="15.75" customHeight="1" x14ac:dyDescent="0.2">
      <c r="A854" s="388"/>
      <c r="B854" s="388"/>
      <c r="C854" s="388"/>
      <c r="D854" s="388"/>
      <c r="E854" s="388"/>
      <c r="F854" s="388"/>
      <c r="G854" s="404"/>
      <c r="H854" s="388"/>
      <c r="I854" s="388"/>
      <c r="J854" s="388"/>
      <c r="K854" s="388"/>
      <c r="L854" s="388"/>
      <c r="M854" s="388"/>
      <c r="N854" s="388"/>
      <c r="O854" s="388"/>
      <c r="P854" s="388"/>
      <c r="Q854" s="388"/>
      <c r="R854" s="388"/>
      <c r="S854" s="388"/>
      <c r="T854" s="388"/>
      <c r="U854" s="388"/>
      <c r="V854" s="388"/>
      <c r="W854" s="388"/>
      <c r="X854" s="388"/>
      <c r="Y854" s="388"/>
      <c r="Z854" s="388"/>
    </row>
    <row r="855" spans="1:26" ht="15.75" customHeight="1" x14ac:dyDescent="0.2">
      <c r="A855" s="388"/>
      <c r="B855" s="388"/>
      <c r="C855" s="388"/>
      <c r="D855" s="388"/>
      <c r="E855" s="388"/>
      <c r="F855" s="388"/>
      <c r="G855" s="404"/>
      <c r="H855" s="388"/>
      <c r="I855" s="388"/>
      <c r="J855" s="388"/>
      <c r="K855" s="388"/>
      <c r="L855" s="388"/>
      <c r="M855" s="388"/>
      <c r="N855" s="388"/>
      <c r="O855" s="388"/>
      <c r="P855" s="388"/>
      <c r="Q855" s="388"/>
      <c r="R855" s="388"/>
      <c r="S855" s="388"/>
      <c r="T855" s="388"/>
      <c r="U855" s="388"/>
      <c r="V855" s="388"/>
      <c r="W855" s="388"/>
      <c r="X855" s="388"/>
      <c r="Y855" s="388"/>
      <c r="Z855" s="388"/>
    </row>
    <row r="856" spans="1:26" ht="15.75" customHeight="1" x14ac:dyDescent="0.2">
      <c r="A856" s="388"/>
      <c r="B856" s="388"/>
      <c r="C856" s="388"/>
      <c r="D856" s="388"/>
      <c r="E856" s="388"/>
      <c r="F856" s="388"/>
      <c r="G856" s="404"/>
      <c r="H856" s="388"/>
      <c r="I856" s="388"/>
      <c r="J856" s="388"/>
      <c r="K856" s="388"/>
      <c r="L856" s="388"/>
      <c r="M856" s="388"/>
      <c r="N856" s="388"/>
      <c r="O856" s="388"/>
      <c r="P856" s="388"/>
      <c r="Q856" s="388"/>
      <c r="R856" s="388"/>
      <c r="S856" s="388"/>
      <c r="T856" s="388"/>
      <c r="U856" s="388"/>
      <c r="V856" s="388"/>
      <c r="W856" s="388"/>
      <c r="X856" s="388"/>
      <c r="Y856" s="388"/>
      <c r="Z856" s="388"/>
    </row>
    <row r="857" spans="1:26" ht="15.75" customHeight="1" x14ac:dyDescent="0.2">
      <c r="A857" s="388"/>
      <c r="B857" s="388"/>
      <c r="C857" s="388"/>
      <c r="D857" s="388"/>
      <c r="E857" s="388"/>
      <c r="F857" s="388"/>
      <c r="G857" s="404"/>
      <c r="H857" s="388"/>
      <c r="I857" s="388"/>
      <c r="J857" s="388"/>
      <c r="K857" s="388"/>
      <c r="L857" s="388"/>
      <c r="M857" s="388"/>
      <c r="N857" s="388"/>
      <c r="O857" s="388"/>
      <c r="P857" s="388"/>
      <c r="Q857" s="388"/>
      <c r="R857" s="388"/>
      <c r="S857" s="388"/>
      <c r="T857" s="388"/>
      <c r="U857" s="388"/>
      <c r="V857" s="388"/>
      <c r="W857" s="388"/>
      <c r="X857" s="388"/>
      <c r="Y857" s="388"/>
      <c r="Z857" s="388"/>
    </row>
    <row r="858" spans="1:26" ht="15.75" customHeight="1" x14ac:dyDescent="0.2">
      <c r="A858" s="388"/>
      <c r="B858" s="388"/>
      <c r="C858" s="388"/>
      <c r="D858" s="388"/>
      <c r="E858" s="388"/>
      <c r="F858" s="388"/>
      <c r="G858" s="404"/>
      <c r="H858" s="388"/>
      <c r="I858" s="388"/>
      <c r="J858" s="388"/>
      <c r="K858" s="388"/>
      <c r="L858" s="388"/>
      <c r="M858" s="388"/>
      <c r="N858" s="388"/>
      <c r="O858" s="388"/>
      <c r="P858" s="388"/>
      <c r="Q858" s="388"/>
      <c r="R858" s="388"/>
      <c r="S858" s="388"/>
      <c r="T858" s="388"/>
      <c r="U858" s="388"/>
      <c r="V858" s="388"/>
      <c r="W858" s="388"/>
      <c r="X858" s="388"/>
      <c r="Y858" s="388"/>
      <c r="Z858" s="388"/>
    </row>
    <row r="859" spans="1:26" ht="15.75" customHeight="1" x14ac:dyDescent="0.2">
      <c r="A859" s="388"/>
      <c r="B859" s="388"/>
      <c r="C859" s="388"/>
      <c r="D859" s="388"/>
      <c r="E859" s="388"/>
      <c r="F859" s="388"/>
      <c r="G859" s="404"/>
      <c r="H859" s="388"/>
      <c r="I859" s="388"/>
      <c r="J859" s="388"/>
      <c r="K859" s="388"/>
      <c r="L859" s="388"/>
      <c r="M859" s="388"/>
      <c r="N859" s="388"/>
      <c r="O859" s="388"/>
      <c r="P859" s="388"/>
      <c r="Q859" s="388"/>
      <c r="R859" s="388"/>
      <c r="S859" s="388"/>
      <c r="T859" s="388"/>
      <c r="U859" s="388"/>
      <c r="V859" s="388"/>
      <c r="W859" s="388"/>
      <c r="X859" s="388"/>
      <c r="Y859" s="388"/>
      <c r="Z859" s="388"/>
    </row>
    <row r="860" spans="1:26" ht="15.75" customHeight="1" x14ac:dyDescent="0.2">
      <c r="A860" s="388"/>
      <c r="B860" s="388"/>
      <c r="C860" s="388"/>
      <c r="D860" s="388"/>
      <c r="E860" s="388"/>
      <c r="F860" s="388"/>
      <c r="G860" s="404"/>
      <c r="H860" s="388"/>
      <c r="I860" s="388"/>
      <c r="J860" s="388"/>
      <c r="K860" s="388"/>
      <c r="L860" s="388"/>
      <c r="M860" s="388"/>
      <c r="N860" s="388"/>
      <c r="O860" s="388"/>
      <c r="P860" s="388"/>
      <c r="Q860" s="388"/>
      <c r="R860" s="388"/>
      <c r="S860" s="388"/>
      <c r="T860" s="388"/>
      <c r="U860" s="388"/>
      <c r="V860" s="388"/>
      <c r="W860" s="388"/>
      <c r="X860" s="388"/>
      <c r="Y860" s="388"/>
      <c r="Z860" s="388"/>
    </row>
    <row r="861" spans="1:26" ht="15.75" customHeight="1" x14ac:dyDescent="0.2">
      <c r="A861" s="388"/>
      <c r="B861" s="388"/>
      <c r="C861" s="388"/>
      <c r="D861" s="388"/>
      <c r="E861" s="388"/>
      <c r="F861" s="388"/>
      <c r="G861" s="404"/>
      <c r="H861" s="388"/>
      <c r="I861" s="388"/>
      <c r="J861" s="388"/>
      <c r="K861" s="388"/>
      <c r="L861" s="388"/>
      <c r="M861" s="388"/>
      <c r="N861" s="388"/>
      <c r="O861" s="388"/>
      <c r="P861" s="388"/>
      <c r="Q861" s="388"/>
      <c r="R861" s="388"/>
      <c r="S861" s="388"/>
      <c r="T861" s="388"/>
      <c r="U861" s="388"/>
      <c r="V861" s="388"/>
      <c r="W861" s="388"/>
      <c r="X861" s="388"/>
      <c r="Y861" s="388"/>
      <c r="Z861" s="388"/>
    </row>
    <row r="862" spans="1:26" ht="15.75" customHeight="1" x14ac:dyDescent="0.2">
      <c r="A862" s="388"/>
      <c r="B862" s="388"/>
      <c r="C862" s="388"/>
      <c r="D862" s="388"/>
      <c r="E862" s="388"/>
      <c r="F862" s="388"/>
      <c r="G862" s="404"/>
      <c r="H862" s="388"/>
      <c r="I862" s="388"/>
      <c r="J862" s="388"/>
      <c r="K862" s="388"/>
      <c r="L862" s="388"/>
      <c r="M862" s="388"/>
      <c r="N862" s="388"/>
      <c r="O862" s="388"/>
      <c r="P862" s="388"/>
      <c r="Q862" s="388"/>
      <c r="R862" s="388"/>
      <c r="S862" s="388"/>
      <c r="T862" s="388"/>
      <c r="U862" s="388"/>
      <c r="V862" s="388"/>
      <c r="W862" s="388"/>
      <c r="X862" s="388"/>
      <c r="Y862" s="388"/>
      <c r="Z862" s="388"/>
    </row>
    <row r="863" spans="1:26" ht="15.75" customHeight="1" x14ac:dyDescent="0.2">
      <c r="A863" s="388"/>
      <c r="B863" s="388"/>
      <c r="C863" s="388"/>
      <c r="D863" s="388"/>
      <c r="E863" s="388"/>
      <c r="F863" s="388"/>
      <c r="G863" s="404"/>
      <c r="H863" s="388"/>
      <c r="I863" s="388"/>
      <c r="J863" s="388"/>
      <c r="K863" s="388"/>
      <c r="L863" s="388"/>
      <c r="M863" s="388"/>
      <c r="N863" s="388"/>
      <c r="O863" s="388"/>
      <c r="P863" s="388"/>
      <c r="Q863" s="388"/>
      <c r="R863" s="388"/>
      <c r="S863" s="388"/>
      <c r="T863" s="388"/>
      <c r="U863" s="388"/>
      <c r="V863" s="388"/>
      <c r="W863" s="388"/>
      <c r="X863" s="388"/>
      <c r="Y863" s="388"/>
      <c r="Z863" s="388"/>
    </row>
    <row r="864" spans="1:26" ht="15.75" customHeight="1" x14ac:dyDescent="0.2">
      <c r="A864" s="388"/>
      <c r="B864" s="388"/>
      <c r="C864" s="388"/>
      <c r="D864" s="388"/>
      <c r="E864" s="388"/>
      <c r="F864" s="388"/>
      <c r="G864" s="404"/>
      <c r="H864" s="388"/>
      <c r="I864" s="388"/>
      <c r="J864" s="388"/>
      <c r="K864" s="388"/>
      <c r="L864" s="388"/>
      <c r="M864" s="388"/>
      <c r="N864" s="388"/>
      <c r="O864" s="388"/>
      <c r="P864" s="388"/>
      <c r="Q864" s="388"/>
      <c r="R864" s="388"/>
      <c r="S864" s="388"/>
      <c r="T864" s="388"/>
      <c r="U864" s="388"/>
      <c r="V864" s="388"/>
      <c r="W864" s="388"/>
      <c r="X864" s="388"/>
      <c r="Y864" s="388"/>
      <c r="Z864" s="388"/>
    </row>
    <row r="865" spans="1:26" ht="15.75" customHeight="1" x14ac:dyDescent="0.2">
      <c r="A865" s="388"/>
      <c r="B865" s="388"/>
      <c r="C865" s="388"/>
      <c r="D865" s="388"/>
      <c r="E865" s="388"/>
      <c r="F865" s="388"/>
      <c r="G865" s="404"/>
      <c r="H865" s="388"/>
      <c r="I865" s="388"/>
      <c r="J865" s="388"/>
      <c r="K865" s="388"/>
      <c r="L865" s="388"/>
      <c r="M865" s="388"/>
      <c r="N865" s="388"/>
      <c r="O865" s="388"/>
      <c r="P865" s="388"/>
      <c r="Q865" s="388"/>
      <c r="R865" s="388"/>
      <c r="S865" s="388"/>
      <c r="T865" s="388"/>
      <c r="U865" s="388"/>
      <c r="V865" s="388"/>
      <c r="W865" s="388"/>
      <c r="X865" s="388"/>
      <c r="Y865" s="388"/>
      <c r="Z865" s="388"/>
    </row>
    <row r="866" spans="1:26" ht="15.75" customHeight="1" x14ac:dyDescent="0.2">
      <c r="A866" s="388"/>
      <c r="B866" s="388"/>
      <c r="C866" s="388"/>
      <c r="D866" s="388"/>
      <c r="E866" s="388"/>
      <c r="F866" s="388"/>
      <c r="G866" s="404"/>
      <c r="H866" s="388"/>
      <c r="I866" s="388"/>
      <c r="J866" s="388"/>
      <c r="K866" s="388"/>
      <c r="L866" s="388"/>
      <c r="M866" s="388"/>
      <c r="N866" s="388"/>
      <c r="O866" s="388"/>
      <c r="P866" s="388"/>
      <c r="Q866" s="388"/>
      <c r="R866" s="388"/>
      <c r="S866" s="388"/>
      <c r="T866" s="388"/>
      <c r="U866" s="388"/>
      <c r="V866" s="388"/>
      <c r="W866" s="388"/>
      <c r="X866" s="388"/>
      <c r="Y866" s="388"/>
      <c r="Z866" s="388"/>
    </row>
    <row r="867" spans="1:26" ht="15.75" customHeight="1" x14ac:dyDescent="0.2">
      <c r="A867" s="388"/>
      <c r="B867" s="388"/>
      <c r="C867" s="388"/>
      <c r="D867" s="388"/>
      <c r="E867" s="388"/>
      <c r="F867" s="388"/>
      <c r="G867" s="404"/>
      <c r="H867" s="388"/>
      <c r="I867" s="388"/>
      <c r="J867" s="388"/>
      <c r="K867" s="388"/>
      <c r="L867" s="388"/>
      <c r="M867" s="388"/>
      <c r="N867" s="388"/>
      <c r="O867" s="388"/>
      <c r="P867" s="388"/>
      <c r="Q867" s="388"/>
      <c r="R867" s="388"/>
      <c r="S867" s="388"/>
      <c r="T867" s="388"/>
      <c r="U867" s="388"/>
      <c r="V867" s="388"/>
      <c r="W867" s="388"/>
      <c r="X867" s="388"/>
      <c r="Y867" s="388"/>
      <c r="Z867" s="388"/>
    </row>
    <row r="868" spans="1:26" ht="15.75" customHeight="1" x14ac:dyDescent="0.2">
      <c r="A868" s="388"/>
      <c r="B868" s="388"/>
      <c r="C868" s="388"/>
      <c r="D868" s="388"/>
      <c r="E868" s="388"/>
      <c r="F868" s="388"/>
      <c r="G868" s="404"/>
      <c r="H868" s="388"/>
      <c r="I868" s="388"/>
      <c r="J868" s="388"/>
      <c r="K868" s="388"/>
      <c r="L868" s="388"/>
      <c r="M868" s="388"/>
      <c r="N868" s="388"/>
      <c r="O868" s="388"/>
      <c r="P868" s="388"/>
      <c r="Q868" s="388"/>
      <c r="R868" s="388"/>
      <c r="S868" s="388"/>
      <c r="T868" s="388"/>
      <c r="U868" s="388"/>
      <c r="V868" s="388"/>
      <c r="W868" s="388"/>
      <c r="X868" s="388"/>
      <c r="Y868" s="388"/>
      <c r="Z868" s="388"/>
    </row>
    <row r="869" spans="1:26" ht="15.75" customHeight="1" x14ac:dyDescent="0.2">
      <c r="A869" s="388"/>
      <c r="B869" s="388"/>
      <c r="C869" s="388"/>
      <c r="D869" s="388"/>
      <c r="E869" s="388"/>
      <c r="F869" s="388"/>
      <c r="G869" s="404"/>
      <c r="H869" s="388"/>
      <c r="I869" s="388"/>
      <c r="J869" s="388"/>
      <c r="K869" s="388"/>
      <c r="L869" s="388"/>
      <c r="M869" s="388"/>
      <c r="N869" s="388"/>
      <c r="O869" s="388"/>
      <c r="P869" s="388"/>
      <c r="Q869" s="388"/>
      <c r="R869" s="388"/>
      <c r="S869" s="388"/>
      <c r="T869" s="388"/>
      <c r="U869" s="388"/>
      <c r="V869" s="388"/>
      <c r="W869" s="388"/>
      <c r="X869" s="388"/>
      <c r="Y869" s="388"/>
      <c r="Z869" s="388"/>
    </row>
    <row r="870" spans="1:26" ht="15.75" customHeight="1" x14ac:dyDescent="0.2">
      <c r="A870" s="388"/>
      <c r="B870" s="388"/>
      <c r="C870" s="388"/>
      <c r="D870" s="388"/>
      <c r="E870" s="388"/>
      <c r="F870" s="388"/>
      <c r="G870" s="404"/>
      <c r="H870" s="388"/>
      <c r="I870" s="388"/>
      <c r="J870" s="388"/>
      <c r="K870" s="388"/>
      <c r="L870" s="388"/>
      <c r="M870" s="388"/>
      <c r="N870" s="388"/>
      <c r="O870" s="388"/>
      <c r="P870" s="388"/>
      <c r="Q870" s="388"/>
      <c r="R870" s="388"/>
      <c r="S870" s="388"/>
      <c r="T870" s="388"/>
      <c r="U870" s="388"/>
      <c r="V870" s="388"/>
      <c r="W870" s="388"/>
      <c r="X870" s="388"/>
      <c r="Y870" s="388"/>
      <c r="Z870" s="388"/>
    </row>
    <row r="871" spans="1:26" ht="15.75" customHeight="1" x14ac:dyDescent="0.2">
      <c r="A871" s="388"/>
      <c r="B871" s="388"/>
      <c r="C871" s="388"/>
      <c r="D871" s="388"/>
      <c r="E871" s="388"/>
      <c r="F871" s="388"/>
      <c r="G871" s="404"/>
      <c r="H871" s="388"/>
      <c r="I871" s="388"/>
      <c r="J871" s="388"/>
      <c r="K871" s="388"/>
      <c r="L871" s="388"/>
      <c r="M871" s="388"/>
      <c r="N871" s="388"/>
      <c r="O871" s="388"/>
      <c r="P871" s="388"/>
      <c r="Q871" s="388"/>
      <c r="R871" s="388"/>
      <c r="S871" s="388"/>
      <c r="T871" s="388"/>
      <c r="U871" s="388"/>
      <c r="V871" s="388"/>
      <c r="W871" s="388"/>
      <c r="X871" s="388"/>
      <c r="Y871" s="388"/>
      <c r="Z871" s="388"/>
    </row>
    <row r="872" spans="1:26" ht="15.75" customHeight="1" x14ac:dyDescent="0.2">
      <c r="A872" s="388"/>
      <c r="B872" s="388"/>
      <c r="C872" s="388"/>
      <c r="D872" s="388"/>
      <c r="E872" s="388"/>
      <c r="F872" s="388"/>
      <c r="G872" s="404"/>
      <c r="H872" s="388"/>
      <c r="I872" s="388"/>
      <c r="J872" s="388"/>
      <c r="K872" s="388"/>
      <c r="L872" s="388"/>
      <c r="M872" s="388"/>
      <c r="N872" s="388"/>
      <c r="O872" s="388"/>
      <c r="P872" s="388"/>
      <c r="Q872" s="388"/>
      <c r="R872" s="388"/>
      <c r="S872" s="388"/>
      <c r="T872" s="388"/>
      <c r="U872" s="388"/>
      <c r="V872" s="388"/>
      <c r="W872" s="388"/>
      <c r="X872" s="388"/>
      <c r="Y872" s="388"/>
      <c r="Z872" s="388"/>
    </row>
    <row r="873" spans="1:26" ht="15.75" customHeight="1" x14ac:dyDescent="0.2">
      <c r="A873" s="388"/>
      <c r="B873" s="388"/>
      <c r="C873" s="388"/>
      <c r="D873" s="388"/>
      <c r="E873" s="388"/>
      <c r="F873" s="388"/>
      <c r="G873" s="404"/>
      <c r="H873" s="388"/>
      <c r="I873" s="388"/>
      <c r="J873" s="388"/>
      <c r="K873" s="388"/>
      <c r="L873" s="388"/>
      <c r="M873" s="388"/>
      <c r="N873" s="388"/>
      <c r="O873" s="388"/>
      <c r="P873" s="388"/>
      <c r="Q873" s="388"/>
      <c r="R873" s="388"/>
      <c r="S873" s="388"/>
      <c r="T873" s="388"/>
      <c r="U873" s="388"/>
      <c r="V873" s="388"/>
      <c r="W873" s="388"/>
      <c r="X873" s="388"/>
      <c r="Y873" s="388"/>
      <c r="Z873" s="388"/>
    </row>
    <row r="874" spans="1:26" ht="15.75" customHeight="1" x14ac:dyDescent="0.2">
      <c r="A874" s="388"/>
      <c r="B874" s="388"/>
      <c r="C874" s="388"/>
      <c r="D874" s="388"/>
      <c r="E874" s="388"/>
      <c r="F874" s="388"/>
      <c r="G874" s="404"/>
      <c r="H874" s="388"/>
      <c r="I874" s="388"/>
      <c r="J874" s="388"/>
      <c r="K874" s="388"/>
      <c r="L874" s="388"/>
      <c r="M874" s="388"/>
      <c r="N874" s="388"/>
      <c r="O874" s="388"/>
      <c r="P874" s="388"/>
      <c r="Q874" s="388"/>
      <c r="R874" s="388"/>
      <c r="S874" s="388"/>
      <c r="T874" s="388"/>
      <c r="U874" s="388"/>
      <c r="V874" s="388"/>
      <c r="W874" s="388"/>
      <c r="X874" s="388"/>
      <c r="Y874" s="388"/>
      <c r="Z874" s="388"/>
    </row>
    <row r="875" spans="1:26" ht="15.75" customHeight="1" x14ac:dyDescent="0.2">
      <c r="A875" s="388"/>
      <c r="B875" s="388"/>
      <c r="C875" s="388"/>
      <c r="D875" s="388"/>
      <c r="E875" s="388"/>
      <c r="F875" s="388"/>
      <c r="G875" s="404"/>
      <c r="H875" s="388"/>
      <c r="I875" s="388"/>
      <c r="J875" s="388"/>
      <c r="K875" s="388"/>
      <c r="L875" s="388"/>
      <c r="M875" s="388"/>
      <c r="N875" s="388"/>
      <c r="O875" s="388"/>
      <c r="P875" s="388"/>
      <c r="Q875" s="388"/>
      <c r="R875" s="388"/>
      <c r="S875" s="388"/>
      <c r="T875" s="388"/>
      <c r="U875" s="388"/>
      <c r="V875" s="388"/>
      <c r="W875" s="388"/>
      <c r="X875" s="388"/>
      <c r="Y875" s="388"/>
      <c r="Z875" s="388"/>
    </row>
    <row r="876" spans="1:26" ht="15.75" customHeight="1" x14ac:dyDescent="0.2">
      <c r="A876" s="388"/>
      <c r="B876" s="388"/>
      <c r="C876" s="388"/>
      <c r="D876" s="388"/>
      <c r="E876" s="388"/>
      <c r="F876" s="388"/>
      <c r="G876" s="404"/>
      <c r="H876" s="388"/>
      <c r="I876" s="388"/>
      <c r="J876" s="388"/>
      <c r="K876" s="388"/>
      <c r="L876" s="388"/>
      <c r="M876" s="388"/>
      <c r="N876" s="388"/>
      <c r="O876" s="388"/>
      <c r="P876" s="388"/>
      <c r="Q876" s="388"/>
      <c r="R876" s="388"/>
      <c r="S876" s="388"/>
      <c r="T876" s="388"/>
      <c r="U876" s="388"/>
      <c r="V876" s="388"/>
      <c r="W876" s="388"/>
      <c r="X876" s="388"/>
      <c r="Y876" s="388"/>
      <c r="Z876" s="388"/>
    </row>
    <row r="877" spans="1:26" ht="15.75" customHeight="1" x14ac:dyDescent="0.2">
      <c r="A877" s="388"/>
      <c r="B877" s="388"/>
      <c r="C877" s="388"/>
      <c r="D877" s="388"/>
      <c r="E877" s="388"/>
      <c r="F877" s="388"/>
      <c r="G877" s="404"/>
      <c r="H877" s="388"/>
      <c r="I877" s="388"/>
      <c r="J877" s="388"/>
      <c r="K877" s="388"/>
      <c r="L877" s="388"/>
      <c r="M877" s="388"/>
      <c r="N877" s="388"/>
      <c r="O877" s="388"/>
      <c r="P877" s="388"/>
      <c r="Q877" s="388"/>
      <c r="R877" s="388"/>
      <c r="S877" s="388"/>
      <c r="T877" s="388"/>
      <c r="U877" s="388"/>
      <c r="V877" s="388"/>
      <c r="W877" s="388"/>
      <c r="X877" s="388"/>
      <c r="Y877" s="388"/>
      <c r="Z877" s="388"/>
    </row>
    <row r="878" spans="1:26" ht="15.75" customHeight="1" x14ac:dyDescent="0.2">
      <c r="A878" s="388"/>
      <c r="B878" s="388"/>
      <c r="C878" s="388"/>
      <c r="D878" s="388"/>
      <c r="E878" s="388"/>
      <c r="F878" s="388"/>
      <c r="G878" s="404"/>
      <c r="H878" s="388"/>
      <c r="I878" s="388"/>
      <c r="J878" s="388"/>
      <c r="K878" s="388"/>
      <c r="L878" s="388"/>
      <c r="M878" s="388"/>
      <c r="N878" s="388"/>
      <c r="O878" s="388"/>
      <c r="P878" s="388"/>
      <c r="Q878" s="388"/>
      <c r="R878" s="388"/>
      <c r="S878" s="388"/>
      <c r="T878" s="388"/>
      <c r="U878" s="388"/>
      <c r="V878" s="388"/>
      <c r="W878" s="388"/>
      <c r="X878" s="388"/>
      <c r="Y878" s="388"/>
      <c r="Z878" s="388"/>
    </row>
    <row r="879" spans="1:26" ht="15.75" customHeight="1" x14ac:dyDescent="0.2">
      <c r="A879" s="388"/>
      <c r="B879" s="388"/>
      <c r="C879" s="388"/>
      <c r="D879" s="388"/>
      <c r="E879" s="388"/>
      <c r="F879" s="388"/>
      <c r="G879" s="404"/>
      <c r="H879" s="388"/>
      <c r="I879" s="388"/>
      <c r="J879" s="388"/>
      <c r="K879" s="388"/>
      <c r="L879" s="388"/>
      <c r="M879" s="388"/>
      <c r="N879" s="388"/>
      <c r="O879" s="388"/>
      <c r="P879" s="388"/>
      <c r="Q879" s="388"/>
      <c r="R879" s="388"/>
      <c r="S879" s="388"/>
      <c r="T879" s="388"/>
      <c r="U879" s="388"/>
      <c r="V879" s="388"/>
      <c r="W879" s="388"/>
      <c r="X879" s="388"/>
      <c r="Y879" s="388"/>
      <c r="Z879" s="388"/>
    </row>
    <row r="880" spans="1:26" ht="15.75" customHeight="1" x14ac:dyDescent="0.2">
      <c r="A880" s="388"/>
      <c r="B880" s="388"/>
      <c r="C880" s="388"/>
      <c r="D880" s="388"/>
      <c r="E880" s="388"/>
      <c r="F880" s="388"/>
      <c r="G880" s="404"/>
      <c r="H880" s="388"/>
      <c r="I880" s="388"/>
      <c r="J880" s="388"/>
      <c r="K880" s="388"/>
      <c r="L880" s="388"/>
      <c r="M880" s="388"/>
      <c r="N880" s="388"/>
      <c r="O880" s="388"/>
      <c r="P880" s="388"/>
      <c r="Q880" s="388"/>
      <c r="R880" s="388"/>
      <c r="S880" s="388"/>
      <c r="T880" s="388"/>
      <c r="U880" s="388"/>
      <c r="V880" s="388"/>
      <c r="W880" s="388"/>
      <c r="X880" s="388"/>
      <c r="Y880" s="388"/>
      <c r="Z880" s="388"/>
    </row>
    <row r="881" spans="1:26" ht="15.75" customHeight="1" x14ac:dyDescent="0.2">
      <c r="A881" s="388"/>
      <c r="B881" s="388"/>
      <c r="C881" s="388"/>
      <c r="D881" s="388"/>
      <c r="E881" s="388"/>
      <c r="F881" s="388"/>
      <c r="G881" s="404"/>
      <c r="H881" s="388"/>
      <c r="I881" s="388"/>
      <c r="J881" s="388"/>
      <c r="K881" s="388"/>
      <c r="L881" s="388"/>
      <c r="M881" s="388"/>
      <c r="N881" s="388"/>
      <c r="O881" s="388"/>
      <c r="P881" s="388"/>
      <c r="Q881" s="388"/>
      <c r="R881" s="388"/>
      <c r="S881" s="388"/>
      <c r="T881" s="388"/>
      <c r="U881" s="388"/>
      <c r="V881" s="388"/>
      <c r="W881" s="388"/>
      <c r="X881" s="388"/>
      <c r="Y881" s="388"/>
      <c r="Z881" s="388"/>
    </row>
    <row r="882" spans="1:26" ht="15.75" customHeight="1" x14ac:dyDescent="0.2">
      <c r="A882" s="388"/>
      <c r="B882" s="388"/>
      <c r="C882" s="388"/>
      <c r="D882" s="388"/>
      <c r="E882" s="388"/>
      <c r="F882" s="388"/>
      <c r="G882" s="404"/>
      <c r="H882" s="388"/>
      <c r="I882" s="388"/>
      <c r="J882" s="388"/>
      <c r="K882" s="388"/>
      <c r="L882" s="388"/>
      <c r="M882" s="388"/>
      <c r="N882" s="388"/>
      <c r="O882" s="388"/>
      <c r="P882" s="388"/>
      <c r="Q882" s="388"/>
      <c r="R882" s="388"/>
      <c r="S882" s="388"/>
      <c r="T882" s="388"/>
      <c r="U882" s="388"/>
      <c r="V882" s="388"/>
      <c r="W882" s="388"/>
      <c r="X882" s="388"/>
      <c r="Y882" s="388"/>
      <c r="Z882" s="388"/>
    </row>
    <row r="883" spans="1:26" ht="15.75" customHeight="1" x14ac:dyDescent="0.2">
      <c r="A883" s="388"/>
      <c r="B883" s="388"/>
      <c r="C883" s="388"/>
      <c r="D883" s="388"/>
      <c r="E883" s="388"/>
      <c r="F883" s="388"/>
      <c r="G883" s="404"/>
      <c r="H883" s="388"/>
      <c r="I883" s="388"/>
      <c r="J883" s="388"/>
      <c r="K883" s="388"/>
      <c r="L883" s="388"/>
      <c r="M883" s="388"/>
      <c r="N883" s="388"/>
      <c r="O883" s="388"/>
      <c r="P883" s="388"/>
      <c r="Q883" s="388"/>
      <c r="R883" s="388"/>
      <c r="S883" s="388"/>
      <c r="T883" s="388"/>
      <c r="U883" s="388"/>
      <c r="V883" s="388"/>
      <c r="W883" s="388"/>
      <c r="X883" s="388"/>
      <c r="Y883" s="388"/>
      <c r="Z883" s="388"/>
    </row>
    <row r="884" spans="1:26" ht="15.75" customHeight="1" x14ac:dyDescent="0.2">
      <c r="A884" s="388"/>
      <c r="B884" s="388"/>
      <c r="C884" s="388"/>
      <c r="D884" s="388"/>
      <c r="E884" s="388"/>
      <c r="F884" s="388"/>
      <c r="G884" s="404"/>
      <c r="H884" s="388"/>
      <c r="I884" s="388"/>
      <c r="J884" s="388"/>
      <c r="K884" s="388"/>
      <c r="L884" s="388"/>
      <c r="M884" s="388"/>
      <c r="N884" s="388"/>
      <c r="O884" s="388"/>
      <c r="P884" s="388"/>
      <c r="Q884" s="388"/>
      <c r="R884" s="388"/>
      <c r="S884" s="388"/>
      <c r="T884" s="388"/>
      <c r="U884" s="388"/>
      <c r="V884" s="388"/>
      <c r="W884" s="388"/>
      <c r="X884" s="388"/>
      <c r="Y884" s="388"/>
      <c r="Z884" s="388"/>
    </row>
    <row r="885" spans="1:26" ht="15.75" customHeight="1" x14ac:dyDescent="0.2">
      <c r="A885" s="388"/>
      <c r="B885" s="388"/>
      <c r="C885" s="388"/>
      <c r="D885" s="388"/>
      <c r="E885" s="388"/>
      <c r="F885" s="388"/>
      <c r="G885" s="404"/>
      <c r="H885" s="388"/>
      <c r="I885" s="388"/>
      <c r="J885" s="388"/>
      <c r="K885" s="388"/>
      <c r="L885" s="388"/>
      <c r="M885" s="388"/>
      <c r="N885" s="388"/>
      <c r="O885" s="388"/>
      <c r="P885" s="388"/>
      <c r="Q885" s="388"/>
      <c r="R885" s="388"/>
      <c r="S885" s="388"/>
      <c r="T885" s="388"/>
      <c r="U885" s="388"/>
      <c r="V885" s="388"/>
      <c r="W885" s="388"/>
      <c r="X885" s="388"/>
      <c r="Y885" s="388"/>
      <c r="Z885" s="388"/>
    </row>
    <row r="886" spans="1:26" ht="15.75" customHeight="1" x14ac:dyDescent="0.2">
      <c r="A886" s="388"/>
      <c r="B886" s="388"/>
      <c r="C886" s="388"/>
      <c r="D886" s="388"/>
      <c r="E886" s="388"/>
      <c r="F886" s="388"/>
      <c r="G886" s="404"/>
      <c r="H886" s="388"/>
      <c r="I886" s="388"/>
      <c r="J886" s="388"/>
      <c r="K886" s="388"/>
      <c r="L886" s="388"/>
      <c r="M886" s="388"/>
      <c r="N886" s="388"/>
      <c r="O886" s="388"/>
      <c r="P886" s="388"/>
      <c r="Q886" s="388"/>
      <c r="R886" s="388"/>
      <c r="S886" s="388"/>
      <c r="T886" s="388"/>
      <c r="U886" s="388"/>
      <c r="V886" s="388"/>
      <c r="W886" s="388"/>
      <c r="X886" s="388"/>
      <c r="Y886" s="388"/>
      <c r="Z886" s="388"/>
    </row>
    <row r="887" spans="1:26" ht="15.75" customHeight="1" x14ac:dyDescent="0.2">
      <c r="A887" s="388"/>
      <c r="B887" s="388"/>
      <c r="C887" s="388"/>
      <c r="D887" s="388"/>
      <c r="E887" s="388"/>
      <c r="F887" s="388"/>
      <c r="G887" s="404"/>
      <c r="H887" s="388"/>
      <c r="I887" s="388"/>
      <c r="J887" s="388"/>
      <c r="K887" s="388"/>
      <c r="L887" s="388"/>
      <c r="M887" s="388"/>
      <c r="N887" s="388"/>
      <c r="O887" s="388"/>
      <c r="P887" s="388"/>
      <c r="Q887" s="388"/>
      <c r="R887" s="388"/>
      <c r="S887" s="388"/>
      <c r="T887" s="388"/>
      <c r="U887" s="388"/>
      <c r="V887" s="388"/>
      <c r="W887" s="388"/>
      <c r="X887" s="388"/>
      <c r="Y887" s="388"/>
      <c r="Z887" s="388"/>
    </row>
    <row r="888" spans="1:26" ht="15.75" customHeight="1" x14ac:dyDescent="0.2">
      <c r="A888" s="388"/>
      <c r="B888" s="388"/>
      <c r="C888" s="388"/>
      <c r="D888" s="388"/>
      <c r="E888" s="388"/>
      <c r="F888" s="388"/>
      <c r="G888" s="404"/>
      <c r="H888" s="388"/>
      <c r="I888" s="388"/>
      <c r="J888" s="388"/>
      <c r="K888" s="388"/>
      <c r="L888" s="388"/>
      <c r="M888" s="388"/>
      <c r="N888" s="388"/>
      <c r="O888" s="388"/>
      <c r="P888" s="388"/>
      <c r="Q888" s="388"/>
      <c r="R888" s="388"/>
      <c r="S888" s="388"/>
      <c r="T888" s="388"/>
      <c r="U888" s="388"/>
      <c r="V888" s="388"/>
      <c r="W888" s="388"/>
      <c r="X888" s="388"/>
      <c r="Y888" s="388"/>
      <c r="Z888" s="388"/>
    </row>
    <row r="889" spans="1:26" ht="15.75" customHeight="1" x14ac:dyDescent="0.2">
      <c r="A889" s="388"/>
      <c r="B889" s="388"/>
      <c r="C889" s="388"/>
      <c r="D889" s="388"/>
      <c r="E889" s="388"/>
      <c r="F889" s="388"/>
      <c r="G889" s="404"/>
      <c r="H889" s="388"/>
      <c r="I889" s="388"/>
      <c r="J889" s="388"/>
      <c r="K889" s="388"/>
      <c r="L889" s="388"/>
      <c r="M889" s="388"/>
      <c r="N889" s="388"/>
      <c r="O889" s="388"/>
      <c r="P889" s="388"/>
      <c r="Q889" s="388"/>
      <c r="R889" s="388"/>
      <c r="S889" s="388"/>
      <c r="T889" s="388"/>
      <c r="U889" s="388"/>
      <c r="V889" s="388"/>
      <c r="W889" s="388"/>
      <c r="X889" s="388"/>
      <c r="Y889" s="388"/>
      <c r="Z889" s="388"/>
    </row>
    <row r="890" spans="1:26" ht="15.75" customHeight="1" x14ac:dyDescent="0.2">
      <c r="A890" s="388"/>
      <c r="B890" s="388"/>
      <c r="C890" s="388"/>
      <c r="D890" s="388"/>
      <c r="E890" s="388"/>
      <c r="F890" s="388"/>
      <c r="G890" s="404"/>
      <c r="H890" s="388"/>
      <c r="I890" s="388"/>
      <c r="J890" s="388"/>
      <c r="K890" s="388"/>
      <c r="L890" s="388"/>
      <c r="M890" s="388"/>
      <c r="N890" s="388"/>
      <c r="O890" s="388"/>
      <c r="P890" s="388"/>
      <c r="Q890" s="388"/>
      <c r="R890" s="388"/>
      <c r="S890" s="388"/>
      <c r="T890" s="388"/>
      <c r="U890" s="388"/>
      <c r="V890" s="388"/>
      <c r="W890" s="388"/>
      <c r="X890" s="388"/>
      <c r="Y890" s="388"/>
      <c r="Z890" s="388"/>
    </row>
    <row r="891" spans="1:26" ht="15.75" customHeight="1" x14ac:dyDescent="0.2">
      <c r="A891" s="388"/>
      <c r="B891" s="388"/>
      <c r="C891" s="388"/>
      <c r="D891" s="388"/>
      <c r="E891" s="388"/>
      <c r="F891" s="388"/>
      <c r="G891" s="404"/>
      <c r="H891" s="388"/>
      <c r="I891" s="388"/>
      <c r="J891" s="388"/>
      <c r="K891" s="388"/>
      <c r="L891" s="388"/>
      <c r="M891" s="388"/>
      <c r="N891" s="388"/>
      <c r="O891" s="388"/>
      <c r="P891" s="388"/>
      <c r="Q891" s="388"/>
      <c r="R891" s="388"/>
      <c r="S891" s="388"/>
      <c r="T891" s="388"/>
      <c r="U891" s="388"/>
      <c r="V891" s="388"/>
      <c r="W891" s="388"/>
      <c r="X891" s="388"/>
      <c r="Y891" s="388"/>
      <c r="Z891" s="388"/>
    </row>
    <row r="892" spans="1:26" ht="15.75" customHeight="1" x14ac:dyDescent="0.2">
      <c r="A892" s="388"/>
      <c r="B892" s="388"/>
      <c r="C892" s="388"/>
      <c r="D892" s="388"/>
      <c r="E892" s="388"/>
      <c r="F892" s="388"/>
      <c r="G892" s="404"/>
      <c r="H892" s="388"/>
      <c r="I892" s="388"/>
      <c r="J892" s="388"/>
      <c r="K892" s="388"/>
      <c r="L892" s="388"/>
      <c r="M892" s="388"/>
      <c r="N892" s="388"/>
      <c r="O892" s="388"/>
      <c r="P892" s="388"/>
      <c r="Q892" s="388"/>
      <c r="R892" s="388"/>
      <c r="S892" s="388"/>
      <c r="T892" s="388"/>
      <c r="U892" s="388"/>
      <c r="V892" s="388"/>
      <c r="W892" s="388"/>
      <c r="X892" s="388"/>
      <c r="Y892" s="388"/>
      <c r="Z892" s="388"/>
    </row>
    <row r="893" spans="1:26" ht="15.75" customHeight="1" x14ac:dyDescent="0.2">
      <c r="A893" s="388"/>
      <c r="B893" s="388"/>
      <c r="C893" s="388"/>
      <c r="D893" s="388"/>
      <c r="E893" s="388"/>
      <c r="F893" s="388"/>
      <c r="G893" s="404"/>
      <c r="H893" s="388"/>
      <c r="I893" s="388"/>
      <c r="J893" s="388"/>
      <c r="K893" s="388"/>
      <c r="L893" s="388"/>
      <c r="M893" s="388"/>
      <c r="N893" s="388"/>
      <c r="O893" s="388"/>
      <c r="P893" s="388"/>
      <c r="Q893" s="388"/>
      <c r="R893" s="388"/>
      <c r="S893" s="388"/>
      <c r="T893" s="388"/>
      <c r="U893" s="388"/>
      <c r="V893" s="388"/>
      <c r="W893" s="388"/>
      <c r="X893" s="388"/>
      <c r="Y893" s="388"/>
      <c r="Z893" s="388"/>
    </row>
    <row r="894" spans="1:26" ht="15.75" customHeight="1" x14ac:dyDescent="0.2">
      <c r="A894" s="388"/>
      <c r="B894" s="388"/>
      <c r="C894" s="388"/>
      <c r="D894" s="388"/>
      <c r="E894" s="388"/>
      <c r="F894" s="388"/>
      <c r="G894" s="404"/>
      <c r="H894" s="388"/>
      <c r="I894" s="388"/>
      <c r="J894" s="388"/>
      <c r="K894" s="388"/>
      <c r="L894" s="388"/>
      <c r="M894" s="388"/>
      <c r="N894" s="388"/>
      <c r="O894" s="388"/>
      <c r="P894" s="388"/>
      <c r="Q894" s="388"/>
      <c r="R894" s="388"/>
      <c r="S894" s="388"/>
      <c r="T894" s="388"/>
      <c r="U894" s="388"/>
      <c r="V894" s="388"/>
      <c r="W894" s="388"/>
      <c r="X894" s="388"/>
      <c r="Y894" s="388"/>
      <c r="Z894" s="388"/>
    </row>
    <row r="895" spans="1:26" ht="15.75" customHeight="1" x14ac:dyDescent="0.2">
      <c r="A895" s="388"/>
      <c r="B895" s="388"/>
      <c r="C895" s="388"/>
      <c r="D895" s="388"/>
      <c r="E895" s="388"/>
      <c r="F895" s="388"/>
      <c r="G895" s="404"/>
      <c r="H895" s="388"/>
      <c r="I895" s="388"/>
      <c r="J895" s="388"/>
      <c r="K895" s="388"/>
      <c r="L895" s="388"/>
      <c r="M895" s="388"/>
      <c r="N895" s="388"/>
      <c r="O895" s="388"/>
      <c r="P895" s="388"/>
      <c r="Q895" s="388"/>
      <c r="R895" s="388"/>
      <c r="S895" s="388"/>
      <c r="T895" s="388"/>
      <c r="U895" s="388"/>
      <c r="V895" s="388"/>
      <c r="W895" s="388"/>
      <c r="X895" s="388"/>
      <c r="Y895" s="388"/>
      <c r="Z895" s="388"/>
    </row>
    <row r="896" spans="1:26" ht="15.75" customHeight="1" x14ac:dyDescent="0.2">
      <c r="A896" s="388"/>
      <c r="B896" s="388"/>
      <c r="C896" s="388"/>
      <c r="D896" s="388"/>
      <c r="E896" s="388"/>
      <c r="F896" s="388"/>
      <c r="G896" s="404"/>
      <c r="H896" s="388"/>
      <c r="I896" s="388"/>
      <c r="J896" s="388"/>
      <c r="K896" s="388"/>
      <c r="L896" s="388"/>
      <c r="M896" s="388"/>
      <c r="N896" s="388"/>
      <c r="O896" s="388"/>
      <c r="P896" s="388"/>
      <c r="Q896" s="388"/>
      <c r="R896" s="388"/>
      <c r="S896" s="388"/>
      <c r="T896" s="388"/>
      <c r="U896" s="388"/>
      <c r="V896" s="388"/>
      <c r="W896" s="388"/>
      <c r="X896" s="388"/>
      <c r="Y896" s="388"/>
      <c r="Z896" s="388"/>
    </row>
    <row r="897" spans="1:26" ht="15.75" customHeight="1" x14ac:dyDescent="0.2">
      <c r="A897" s="388"/>
      <c r="B897" s="388"/>
      <c r="C897" s="388"/>
      <c r="D897" s="388"/>
      <c r="E897" s="388"/>
      <c r="F897" s="388"/>
      <c r="G897" s="404"/>
      <c r="H897" s="388"/>
      <c r="I897" s="388"/>
      <c r="J897" s="388"/>
      <c r="K897" s="388"/>
      <c r="L897" s="388"/>
      <c r="M897" s="388"/>
      <c r="N897" s="388"/>
      <c r="O897" s="388"/>
      <c r="P897" s="388"/>
      <c r="Q897" s="388"/>
      <c r="R897" s="388"/>
      <c r="S897" s="388"/>
      <c r="T897" s="388"/>
      <c r="U897" s="388"/>
      <c r="V897" s="388"/>
      <c r="W897" s="388"/>
      <c r="X897" s="388"/>
      <c r="Y897" s="388"/>
      <c r="Z897" s="388"/>
    </row>
    <row r="898" spans="1:26" ht="15.75" customHeight="1" x14ac:dyDescent="0.2">
      <c r="A898" s="388"/>
      <c r="B898" s="388"/>
      <c r="C898" s="388"/>
      <c r="D898" s="388"/>
      <c r="E898" s="388"/>
      <c r="F898" s="388"/>
      <c r="G898" s="404"/>
      <c r="H898" s="388"/>
      <c r="I898" s="388"/>
      <c r="J898" s="388"/>
      <c r="K898" s="388"/>
      <c r="L898" s="388"/>
      <c r="M898" s="388"/>
      <c r="N898" s="388"/>
      <c r="O898" s="388"/>
      <c r="P898" s="388"/>
      <c r="Q898" s="388"/>
      <c r="R898" s="388"/>
      <c r="S898" s="388"/>
      <c r="T898" s="388"/>
      <c r="U898" s="388"/>
      <c r="V898" s="388"/>
      <c r="W898" s="388"/>
      <c r="X898" s="388"/>
      <c r="Y898" s="388"/>
      <c r="Z898" s="388"/>
    </row>
    <row r="899" spans="1:26" ht="15.75" customHeight="1" x14ac:dyDescent="0.2">
      <c r="A899" s="388"/>
      <c r="B899" s="388"/>
      <c r="C899" s="388"/>
      <c r="D899" s="388"/>
      <c r="E899" s="388"/>
      <c r="F899" s="388"/>
      <c r="G899" s="404"/>
      <c r="H899" s="388"/>
      <c r="I899" s="388"/>
      <c r="J899" s="388"/>
      <c r="K899" s="388"/>
      <c r="L899" s="388"/>
      <c r="M899" s="388"/>
      <c r="N899" s="388"/>
      <c r="O899" s="388"/>
      <c r="P899" s="388"/>
      <c r="Q899" s="388"/>
      <c r="R899" s="388"/>
      <c r="S899" s="388"/>
      <c r="T899" s="388"/>
      <c r="U899" s="388"/>
      <c r="V899" s="388"/>
      <c r="W899" s="388"/>
      <c r="X899" s="388"/>
      <c r="Y899" s="388"/>
      <c r="Z899" s="388"/>
    </row>
    <row r="900" spans="1:26" ht="15.75" customHeight="1" x14ac:dyDescent="0.2">
      <c r="A900" s="388"/>
      <c r="B900" s="388"/>
      <c r="C900" s="388"/>
      <c r="D900" s="388"/>
      <c r="E900" s="388"/>
      <c r="F900" s="388"/>
      <c r="G900" s="404"/>
      <c r="H900" s="388"/>
      <c r="I900" s="388"/>
      <c r="J900" s="388"/>
      <c r="K900" s="388"/>
      <c r="L900" s="388"/>
      <c r="M900" s="388"/>
      <c r="N900" s="388"/>
      <c r="O900" s="388"/>
      <c r="P900" s="388"/>
      <c r="Q900" s="388"/>
      <c r="R900" s="388"/>
      <c r="S900" s="388"/>
      <c r="T900" s="388"/>
      <c r="U900" s="388"/>
      <c r="V900" s="388"/>
      <c r="W900" s="388"/>
      <c r="X900" s="388"/>
      <c r="Y900" s="388"/>
      <c r="Z900" s="388"/>
    </row>
    <row r="901" spans="1:26" ht="15.75" customHeight="1" x14ac:dyDescent="0.2">
      <c r="A901" s="388"/>
      <c r="B901" s="388"/>
      <c r="C901" s="388"/>
      <c r="D901" s="388"/>
      <c r="E901" s="388"/>
      <c r="F901" s="388"/>
      <c r="G901" s="404"/>
      <c r="H901" s="388"/>
      <c r="I901" s="388"/>
      <c r="J901" s="388"/>
      <c r="K901" s="388"/>
      <c r="L901" s="388"/>
      <c r="M901" s="388"/>
      <c r="N901" s="388"/>
      <c r="O901" s="388"/>
      <c r="P901" s="388"/>
      <c r="Q901" s="388"/>
      <c r="R901" s="388"/>
      <c r="S901" s="388"/>
      <c r="T901" s="388"/>
      <c r="U901" s="388"/>
      <c r="V901" s="388"/>
      <c r="W901" s="388"/>
      <c r="X901" s="388"/>
      <c r="Y901" s="388"/>
      <c r="Z901" s="388"/>
    </row>
    <row r="902" spans="1:26" ht="15.75" customHeight="1" x14ac:dyDescent="0.2">
      <c r="A902" s="388"/>
      <c r="B902" s="388"/>
      <c r="C902" s="388"/>
      <c r="D902" s="388"/>
      <c r="E902" s="388"/>
      <c r="F902" s="388"/>
      <c r="G902" s="404"/>
      <c r="H902" s="388"/>
      <c r="I902" s="388"/>
      <c r="J902" s="388"/>
      <c r="K902" s="388"/>
      <c r="L902" s="388"/>
      <c r="M902" s="388"/>
      <c r="N902" s="388"/>
      <c r="O902" s="388"/>
      <c r="P902" s="388"/>
      <c r="Q902" s="388"/>
      <c r="R902" s="388"/>
      <c r="S902" s="388"/>
      <c r="T902" s="388"/>
      <c r="U902" s="388"/>
      <c r="V902" s="388"/>
      <c r="W902" s="388"/>
      <c r="X902" s="388"/>
      <c r="Y902" s="388"/>
      <c r="Z902" s="388"/>
    </row>
    <row r="903" spans="1:26" ht="15.75" customHeight="1" x14ac:dyDescent="0.2">
      <c r="A903" s="388"/>
      <c r="B903" s="388"/>
      <c r="C903" s="388"/>
      <c r="D903" s="388"/>
      <c r="E903" s="388"/>
      <c r="F903" s="388"/>
      <c r="G903" s="404"/>
      <c r="H903" s="388"/>
      <c r="I903" s="388"/>
      <c r="J903" s="388"/>
      <c r="K903" s="388"/>
      <c r="L903" s="388"/>
      <c r="M903" s="388"/>
      <c r="N903" s="388"/>
      <c r="O903" s="388"/>
      <c r="P903" s="388"/>
      <c r="Q903" s="388"/>
      <c r="R903" s="388"/>
      <c r="S903" s="388"/>
      <c r="T903" s="388"/>
      <c r="U903" s="388"/>
      <c r="V903" s="388"/>
      <c r="W903" s="388"/>
      <c r="X903" s="388"/>
      <c r="Y903" s="388"/>
      <c r="Z903" s="388"/>
    </row>
    <row r="904" spans="1:26" ht="15.75" customHeight="1" x14ac:dyDescent="0.2">
      <c r="A904" s="388"/>
      <c r="B904" s="388"/>
      <c r="C904" s="388"/>
      <c r="D904" s="388"/>
      <c r="E904" s="388"/>
      <c r="F904" s="388"/>
      <c r="G904" s="404"/>
      <c r="H904" s="388"/>
      <c r="I904" s="388"/>
      <c r="J904" s="388"/>
      <c r="K904" s="388"/>
      <c r="L904" s="388"/>
      <c r="M904" s="388"/>
      <c r="N904" s="388"/>
      <c r="O904" s="388"/>
      <c r="P904" s="388"/>
      <c r="Q904" s="388"/>
      <c r="R904" s="388"/>
      <c r="S904" s="388"/>
      <c r="T904" s="388"/>
      <c r="U904" s="388"/>
      <c r="V904" s="388"/>
      <c r="W904" s="388"/>
      <c r="X904" s="388"/>
      <c r="Y904" s="388"/>
      <c r="Z904" s="388"/>
    </row>
    <row r="905" spans="1:26" ht="15.75" customHeight="1" x14ac:dyDescent="0.2">
      <c r="A905" s="388"/>
      <c r="B905" s="388"/>
      <c r="C905" s="388"/>
      <c r="D905" s="388"/>
      <c r="E905" s="388"/>
      <c r="F905" s="388"/>
      <c r="G905" s="404"/>
      <c r="H905" s="388"/>
      <c r="I905" s="388"/>
      <c r="J905" s="388"/>
      <c r="K905" s="388"/>
      <c r="L905" s="388"/>
      <c r="M905" s="388"/>
      <c r="N905" s="388"/>
      <c r="O905" s="388"/>
      <c r="P905" s="388"/>
      <c r="Q905" s="388"/>
      <c r="R905" s="388"/>
      <c r="S905" s="388"/>
      <c r="T905" s="388"/>
      <c r="U905" s="388"/>
      <c r="V905" s="388"/>
      <c r="W905" s="388"/>
      <c r="X905" s="388"/>
      <c r="Y905" s="388"/>
      <c r="Z905" s="388"/>
    </row>
    <row r="906" spans="1:26" ht="15.75" customHeight="1" x14ac:dyDescent="0.2">
      <c r="A906" s="388"/>
      <c r="B906" s="388"/>
      <c r="C906" s="388"/>
      <c r="D906" s="388"/>
      <c r="E906" s="388"/>
      <c r="F906" s="388"/>
      <c r="G906" s="404"/>
      <c r="H906" s="388"/>
      <c r="I906" s="388"/>
      <c r="J906" s="388"/>
      <c r="K906" s="388"/>
      <c r="L906" s="388"/>
      <c r="M906" s="388"/>
      <c r="N906" s="388"/>
      <c r="O906" s="388"/>
      <c r="P906" s="388"/>
      <c r="Q906" s="388"/>
      <c r="R906" s="388"/>
      <c r="S906" s="388"/>
      <c r="T906" s="388"/>
      <c r="U906" s="388"/>
      <c r="V906" s="388"/>
      <c r="W906" s="388"/>
      <c r="X906" s="388"/>
      <c r="Y906" s="388"/>
      <c r="Z906" s="388"/>
    </row>
    <row r="907" spans="1:26" ht="15.75" customHeight="1" x14ac:dyDescent="0.2">
      <c r="A907" s="388"/>
      <c r="B907" s="388"/>
      <c r="C907" s="388"/>
      <c r="D907" s="388"/>
      <c r="E907" s="388"/>
      <c r="F907" s="388"/>
      <c r="G907" s="404"/>
      <c r="H907" s="388"/>
      <c r="I907" s="388"/>
      <c r="J907" s="388"/>
      <c r="K907" s="388"/>
      <c r="L907" s="388"/>
      <c r="M907" s="388"/>
      <c r="N907" s="388"/>
      <c r="O907" s="388"/>
      <c r="P907" s="388"/>
      <c r="Q907" s="388"/>
      <c r="R907" s="388"/>
      <c r="S907" s="388"/>
      <c r="T907" s="388"/>
      <c r="U907" s="388"/>
      <c r="V907" s="388"/>
      <c r="W907" s="388"/>
      <c r="X907" s="388"/>
      <c r="Y907" s="388"/>
      <c r="Z907" s="388"/>
    </row>
    <row r="908" spans="1:26" ht="15.75" customHeight="1" x14ac:dyDescent="0.2">
      <c r="A908" s="388"/>
      <c r="B908" s="388"/>
      <c r="C908" s="388"/>
      <c r="D908" s="388"/>
      <c r="E908" s="388"/>
      <c r="F908" s="388"/>
      <c r="G908" s="404"/>
      <c r="H908" s="388"/>
      <c r="I908" s="388"/>
      <c r="J908" s="388"/>
      <c r="K908" s="388"/>
      <c r="L908" s="388"/>
      <c r="M908" s="388"/>
      <c r="N908" s="388"/>
      <c r="O908" s="388"/>
      <c r="P908" s="388"/>
      <c r="Q908" s="388"/>
      <c r="R908" s="388"/>
      <c r="S908" s="388"/>
      <c r="T908" s="388"/>
      <c r="U908" s="388"/>
      <c r="V908" s="388"/>
      <c r="W908" s="388"/>
      <c r="X908" s="388"/>
      <c r="Y908" s="388"/>
      <c r="Z908" s="388"/>
    </row>
    <row r="909" spans="1:26" ht="15.75" customHeight="1" x14ac:dyDescent="0.2">
      <c r="A909" s="388"/>
      <c r="B909" s="388"/>
      <c r="C909" s="388"/>
      <c r="D909" s="388"/>
      <c r="E909" s="388"/>
      <c r="F909" s="388"/>
      <c r="G909" s="404"/>
      <c r="H909" s="388"/>
      <c r="I909" s="388"/>
      <c r="J909" s="388"/>
      <c r="K909" s="388"/>
      <c r="L909" s="388"/>
      <c r="M909" s="388"/>
      <c r="N909" s="388"/>
      <c r="O909" s="388"/>
      <c r="P909" s="388"/>
      <c r="Q909" s="388"/>
      <c r="R909" s="388"/>
      <c r="S909" s="388"/>
      <c r="T909" s="388"/>
      <c r="U909" s="388"/>
      <c r="V909" s="388"/>
      <c r="W909" s="388"/>
      <c r="X909" s="388"/>
      <c r="Y909" s="388"/>
      <c r="Z909" s="388"/>
    </row>
    <row r="910" spans="1:26" ht="15.75" customHeight="1" x14ac:dyDescent="0.2">
      <c r="A910" s="388"/>
      <c r="B910" s="388"/>
      <c r="C910" s="388"/>
      <c r="D910" s="388"/>
      <c r="E910" s="388"/>
      <c r="F910" s="388"/>
      <c r="G910" s="404"/>
      <c r="H910" s="388"/>
      <c r="I910" s="388"/>
      <c r="J910" s="388"/>
      <c r="K910" s="388"/>
      <c r="L910" s="388"/>
      <c r="M910" s="388"/>
      <c r="N910" s="388"/>
      <c r="O910" s="388"/>
      <c r="P910" s="388"/>
      <c r="Q910" s="388"/>
      <c r="R910" s="388"/>
      <c r="S910" s="388"/>
      <c r="T910" s="388"/>
      <c r="U910" s="388"/>
      <c r="V910" s="388"/>
      <c r="W910" s="388"/>
      <c r="X910" s="388"/>
      <c r="Y910" s="388"/>
      <c r="Z910" s="388"/>
    </row>
    <row r="911" spans="1:26" ht="15.75" customHeight="1" x14ac:dyDescent="0.2">
      <c r="A911" s="388"/>
      <c r="B911" s="388"/>
      <c r="C911" s="388"/>
      <c r="D911" s="388"/>
      <c r="E911" s="388"/>
      <c r="F911" s="388"/>
      <c r="G911" s="404"/>
      <c r="H911" s="388"/>
      <c r="I911" s="388"/>
      <c r="J911" s="388"/>
      <c r="K911" s="388"/>
      <c r="L911" s="388"/>
      <c r="M911" s="388"/>
      <c r="N911" s="388"/>
      <c r="O911" s="388"/>
      <c r="P911" s="388"/>
      <c r="Q911" s="388"/>
      <c r="R911" s="388"/>
      <c r="S911" s="388"/>
      <c r="T911" s="388"/>
      <c r="U911" s="388"/>
      <c r="V911" s="388"/>
      <c r="W911" s="388"/>
      <c r="X911" s="388"/>
      <c r="Y911" s="388"/>
      <c r="Z911" s="388"/>
    </row>
    <row r="912" spans="1:26" ht="15.75" customHeight="1" x14ac:dyDescent="0.2">
      <c r="A912" s="388"/>
      <c r="B912" s="388"/>
      <c r="C912" s="388"/>
      <c r="D912" s="388"/>
      <c r="E912" s="388"/>
      <c r="F912" s="388"/>
      <c r="G912" s="404"/>
      <c r="H912" s="388"/>
      <c r="I912" s="388"/>
      <c r="J912" s="388"/>
      <c r="K912" s="388"/>
      <c r="L912" s="388"/>
      <c r="M912" s="388"/>
      <c r="N912" s="388"/>
      <c r="O912" s="388"/>
      <c r="P912" s="388"/>
      <c r="Q912" s="388"/>
      <c r="R912" s="388"/>
      <c r="S912" s="388"/>
      <c r="T912" s="388"/>
      <c r="U912" s="388"/>
      <c r="V912" s="388"/>
      <c r="W912" s="388"/>
      <c r="X912" s="388"/>
      <c r="Y912" s="388"/>
      <c r="Z912" s="388"/>
    </row>
    <row r="913" spans="1:26" ht="15.75" customHeight="1" x14ac:dyDescent="0.2">
      <c r="A913" s="388"/>
      <c r="B913" s="388"/>
      <c r="C913" s="388"/>
      <c r="D913" s="388"/>
      <c r="E913" s="388"/>
      <c r="F913" s="388"/>
      <c r="G913" s="404"/>
      <c r="H913" s="388"/>
      <c r="I913" s="388"/>
      <c r="J913" s="388"/>
      <c r="K913" s="388"/>
      <c r="L913" s="388"/>
      <c r="M913" s="388"/>
      <c r="N913" s="388"/>
      <c r="O913" s="388"/>
      <c r="P913" s="388"/>
      <c r="Q913" s="388"/>
      <c r="R913" s="388"/>
      <c r="S913" s="388"/>
      <c r="T913" s="388"/>
      <c r="U913" s="388"/>
      <c r="V913" s="388"/>
      <c r="W913" s="388"/>
      <c r="X913" s="388"/>
      <c r="Y913" s="388"/>
      <c r="Z913" s="388"/>
    </row>
    <row r="914" spans="1:26" ht="15.75" customHeight="1" x14ac:dyDescent="0.2">
      <c r="A914" s="388"/>
      <c r="B914" s="388"/>
      <c r="C914" s="388"/>
      <c r="D914" s="388"/>
      <c r="E914" s="388"/>
      <c r="F914" s="388"/>
      <c r="G914" s="404"/>
      <c r="H914" s="388"/>
      <c r="I914" s="388"/>
      <c r="J914" s="388"/>
      <c r="K914" s="388"/>
      <c r="L914" s="388"/>
      <c r="M914" s="388"/>
      <c r="N914" s="388"/>
      <c r="O914" s="388"/>
      <c r="P914" s="388"/>
      <c r="Q914" s="388"/>
      <c r="R914" s="388"/>
      <c r="S914" s="388"/>
      <c r="T914" s="388"/>
      <c r="U914" s="388"/>
      <c r="V914" s="388"/>
      <c r="W914" s="388"/>
      <c r="X914" s="388"/>
      <c r="Y914" s="388"/>
      <c r="Z914" s="388"/>
    </row>
    <row r="915" spans="1:26" ht="15.75" customHeight="1" x14ac:dyDescent="0.2">
      <c r="A915" s="388"/>
      <c r="B915" s="388"/>
      <c r="C915" s="388"/>
      <c r="D915" s="388"/>
      <c r="E915" s="388"/>
      <c r="F915" s="388"/>
      <c r="G915" s="404"/>
      <c r="H915" s="388"/>
      <c r="I915" s="388"/>
      <c r="J915" s="388"/>
      <c r="K915" s="388"/>
      <c r="L915" s="388"/>
      <c r="M915" s="388"/>
      <c r="N915" s="388"/>
      <c r="O915" s="388"/>
      <c r="P915" s="388"/>
      <c r="Q915" s="388"/>
      <c r="R915" s="388"/>
      <c r="S915" s="388"/>
      <c r="T915" s="388"/>
      <c r="U915" s="388"/>
      <c r="V915" s="388"/>
      <c r="W915" s="388"/>
      <c r="X915" s="388"/>
      <c r="Y915" s="388"/>
      <c r="Z915" s="388"/>
    </row>
    <row r="916" spans="1:26" ht="15.75" customHeight="1" x14ac:dyDescent="0.2">
      <c r="A916" s="388"/>
      <c r="B916" s="388"/>
      <c r="C916" s="388"/>
      <c r="D916" s="388"/>
      <c r="E916" s="388"/>
      <c r="F916" s="388"/>
      <c r="G916" s="404"/>
      <c r="H916" s="388"/>
      <c r="I916" s="388"/>
      <c r="J916" s="388"/>
      <c r="K916" s="388"/>
      <c r="L916" s="388"/>
      <c r="M916" s="388"/>
      <c r="N916" s="388"/>
      <c r="O916" s="388"/>
      <c r="P916" s="388"/>
      <c r="Q916" s="388"/>
      <c r="R916" s="388"/>
      <c r="S916" s="388"/>
      <c r="T916" s="388"/>
      <c r="U916" s="388"/>
      <c r="V916" s="388"/>
      <c r="W916" s="388"/>
      <c r="X916" s="388"/>
      <c r="Y916" s="388"/>
      <c r="Z916" s="388"/>
    </row>
    <row r="917" spans="1:26" ht="15.75" customHeight="1" x14ac:dyDescent="0.2">
      <c r="A917" s="388"/>
      <c r="B917" s="388"/>
      <c r="C917" s="388"/>
      <c r="D917" s="388"/>
      <c r="E917" s="388"/>
      <c r="F917" s="388"/>
      <c r="G917" s="404"/>
      <c r="H917" s="388"/>
      <c r="I917" s="388"/>
      <c r="J917" s="388"/>
      <c r="K917" s="388"/>
      <c r="L917" s="388"/>
      <c r="M917" s="388"/>
      <c r="N917" s="388"/>
      <c r="O917" s="388"/>
      <c r="P917" s="388"/>
      <c r="Q917" s="388"/>
      <c r="R917" s="388"/>
      <c r="S917" s="388"/>
      <c r="T917" s="388"/>
      <c r="U917" s="388"/>
      <c r="V917" s="388"/>
      <c r="W917" s="388"/>
      <c r="X917" s="388"/>
      <c r="Y917" s="388"/>
      <c r="Z917" s="388"/>
    </row>
    <row r="918" spans="1:26" ht="15.75" customHeight="1" x14ac:dyDescent="0.2">
      <c r="A918" s="388"/>
      <c r="B918" s="388"/>
      <c r="C918" s="388"/>
      <c r="D918" s="388"/>
      <c r="E918" s="388"/>
      <c r="F918" s="388"/>
      <c r="G918" s="404"/>
      <c r="H918" s="388"/>
      <c r="I918" s="388"/>
      <c r="J918" s="388"/>
      <c r="K918" s="388"/>
      <c r="L918" s="388"/>
      <c r="M918" s="388"/>
      <c r="N918" s="388"/>
      <c r="O918" s="388"/>
      <c r="P918" s="388"/>
      <c r="Q918" s="388"/>
      <c r="R918" s="388"/>
      <c r="S918" s="388"/>
      <c r="T918" s="388"/>
      <c r="U918" s="388"/>
      <c r="V918" s="388"/>
      <c r="W918" s="388"/>
      <c r="X918" s="388"/>
      <c r="Y918" s="388"/>
      <c r="Z918" s="388"/>
    </row>
    <row r="919" spans="1:26" ht="15.75" customHeight="1" x14ac:dyDescent="0.2">
      <c r="A919" s="388"/>
      <c r="B919" s="388"/>
      <c r="C919" s="388"/>
      <c r="D919" s="388"/>
      <c r="E919" s="388"/>
      <c r="F919" s="388"/>
      <c r="G919" s="404"/>
      <c r="H919" s="388"/>
      <c r="I919" s="388"/>
      <c r="J919" s="388"/>
      <c r="K919" s="388"/>
      <c r="L919" s="388"/>
      <c r="M919" s="388"/>
      <c r="N919" s="388"/>
      <c r="O919" s="388"/>
      <c r="P919" s="388"/>
      <c r="Q919" s="388"/>
      <c r="R919" s="388"/>
      <c r="S919" s="388"/>
      <c r="T919" s="388"/>
      <c r="U919" s="388"/>
      <c r="V919" s="388"/>
      <c r="W919" s="388"/>
      <c r="X919" s="388"/>
      <c r="Y919" s="388"/>
      <c r="Z919" s="388"/>
    </row>
    <row r="920" spans="1:26" ht="15.75" customHeight="1" x14ac:dyDescent="0.2">
      <c r="A920" s="388"/>
      <c r="B920" s="388"/>
      <c r="C920" s="388"/>
      <c r="D920" s="388"/>
      <c r="E920" s="388"/>
      <c r="F920" s="388"/>
      <c r="G920" s="404"/>
      <c r="H920" s="388"/>
      <c r="I920" s="388"/>
      <c r="J920" s="388"/>
      <c r="K920" s="388"/>
      <c r="L920" s="388"/>
      <c r="M920" s="388"/>
      <c r="N920" s="388"/>
      <c r="O920" s="388"/>
      <c r="P920" s="388"/>
      <c r="Q920" s="388"/>
      <c r="R920" s="388"/>
      <c r="S920" s="388"/>
      <c r="T920" s="388"/>
      <c r="U920" s="388"/>
      <c r="V920" s="388"/>
      <c r="W920" s="388"/>
      <c r="X920" s="388"/>
      <c r="Y920" s="388"/>
      <c r="Z920" s="388"/>
    </row>
    <row r="921" spans="1:26" ht="15.75" customHeight="1" x14ac:dyDescent="0.2">
      <c r="A921" s="388"/>
      <c r="B921" s="388"/>
      <c r="C921" s="388"/>
      <c r="D921" s="388"/>
      <c r="E921" s="388"/>
      <c r="F921" s="388"/>
      <c r="G921" s="404"/>
      <c r="H921" s="388"/>
      <c r="I921" s="388"/>
      <c r="J921" s="388"/>
      <c r="K921" s="388"/>
      <c r="L921" s="388"/>
      <c r="M921" s="388"/>
      <c r="N921" s="388"/>
      <c r="O921" s="388"/>
      <c r="P921" s="388"/>
      <c r="Q921" s="388"/>
      <c r="R921" s="388"/>
      <c r="S921" s="388"/>
      <c r="T921" s="388"/>
      <c r="U921" s="388"/>
      <c r="V921" s="388"/>
      <c r="W921" s="388"/>
      <c r="X921" s="388"/>
      <c r="Y921" s="388"/>
      <c r="Z921" s="388"/>
    </row>
    <row r="922" spans="1:26" ht="15.75" customHeight="1" x14ac:dyDescent="0.2">
      <c r="A922" s="388"/>
      <c r="B922" s="388"/>
      <c r="C922" s="388"/>
      <c r="D922" s="388"/>
      <c r="E922" s="388"/>
      <c r="F922" s="388"/>
      <c r="G922" s="404"/>
      <c r="H922" s="388"/>
      <c r="I922" s="388"/>
      <c r="J922" s="388"/>
      <c r="K922" s="388"/>
      <c r="L922" s="388"/>
      <c r="M922" s="388"/>
      <c r="N922" s="388"/>
      <c r="O922" s="388"/>
      <c r="P922" s="388"/>
      <c r="Q922" s="388"/>
      <c r="R922" s="388"/>
      <c r="S922" s="388"/>
      <c r="T922" s="388"/>
      <c r="U922" s="388"/>
      <c r="V922" s="388"/>
      <c r="W922" s="388"/>
      <c r="X922" s="388"/>
      <c r="Y922" s="388"/>
      <c r="Z922" s="388"/>
    </row>
    <row r="923" spans="1:26" ht="15.75" customHeight="1" x14ac:dyDescent="0.2">
      <c r="A923" s="388"/>
      <c r="B923" s="388"/>
      <c r="C923" s="388"/>
      <c r="D923" s="388"/>
      <c r="E923" s="388"/>
      <c r="F923" s="388"/>
      <c r="G923" s="404"/>
      <c r="H923" s="388"/>
      <c r="I923" s="388"/>
      <c r="J923" s="388"/>
      <c r="K923" s="388"/>
      <c r="L923" s="388"/>
      <c r="M923" s="388"/>
      <c r="N923" s="388"/>
      <c r="O923" s="388"/>
      <c r="P923" s="388"/>
      <c r="Q923" s="388"/>
      <c r="R923" s="388"/>
      <c r="S923" s="388"/>
      <c r="T923" s="388"/>
      <c r="U923" s="388"/>
      <c r="V923" s="388"/>
      <c r="W923" s="388"/>
      <c r="X923" s="388"/>
      <c r="Y923" s="388"/>
      <c r="Z923" s="388"/>
    </row>
    <row r="924" spans="1:26" ht="15.75" customHeight="1" x14ac:dyDescent="0.2">
      <c r="A924" s="388"/>
      <c r="B924" s="388"/>
      <c r="C924" s="388"/>
      <c r="D924" s="388"/>
      <c r="E924" s="388"/>
      <c r="F924" s="388"/>
      <c r="G924" s="404"/>
      <c r="H924" s="388"/>
      <c r="I924" s="388"/>
      <c r="J924" s="388"/>
      <c r="K924" s="388"/>
      <c r="L924" s="388"/>
      <c r="M924" s="388"/>
      <c r="N924" s="388"/>
      <c r="O924" s="388"/>
      <c r="P924" s="388"/>
      <c r="Q924" s="388"/>
      <c r="R924" s="388"/>
      <c r="S924" s="388"/>
      <c r="T924" s="388"/>
      <c r="U924" s="388"/>
      <c r="V924" s="388"/>
      <c r="W924" s="388"/>
      <c r="X924" s="388"/>
      <c r="Y924" s="388"/>
      <c r="Z924" s="388"/>
    </row>
    <row r="925" spans="1:26" ht="15.75" customHeight="1" x14ac:dyDescent="0.2">
      <c r="A925" s="388"/>
      <c r="B925" s="388"/>
      <c r="C925" s="388"/>
      <c r="D925" s="388"/>
      <c r="E925" s="388"/>
      <c r="F925" s="388"/>
      <c r="G925" s="404"/>
      <c r="H925" s="388"/>
      <c r="I925" s="388"/>
      <c r="J925" s="388"/>
      <c r="K925" s="388"/>
      <c r="L925" s="388"/>
      <c r="M925" s="388"/>
      <c r="N925" s="388"/>
      <c r="O925" s="388"/>
      <c r="P925" s="388"/>
      <c r="Q925" s="388"/>
      <c r="R925" s="388"/>
      <c r="S925" s="388"/>
      <c r="T925" s="388"/>
      <c r="U925" s="388"/>
      <c r="V925" s="388"/>
      <c r="W925" s="388"/>
      <c r="X925" s="388"/>
      <c r="Y925" s="388"/>
      <c r="Z925" s="388"/>
    </row>
    <row r="926" spans="1:26" ht="15.75" customHeight="1" x14ac:dyDescent="0.2">
      <c r="A926" s="388"/>
      <c r="B926" s="388"/>
      <c r="C926" s="388"/>
      <c r="D926" s="388"/>
      <c r="E926" s="388"/>
      <c r="F926" s="388"/>
      <c r="G926" s="404"/>
      <c r="H926" s="388"/>
      <c r="I926" s="388"/>
      <c r="J926" s="388"/>
      <c r="K926" s="388"/>
      <c r="L926" s="388"/>
      <c r="M926" s="388"/>
      <c r="N926" s="388"/>
      <c r="O926" s="388"/>
      <c r="P926" s="388"/>
      <c r="Q926" s="388"/>
      <c r="R926" s="388"/>
      <c r="S926" s="388"/>
      <c r="T926" s="388"/>
      <c r="U926" s="388"/>
      <c r="V926" s="388"/>
      <c r="W926" s="388"/>
      <c r="X926" s="388"/>
      <c r="Y926" s="388"/>
      <c r="Z926" s="388"/>
    </row>
    <row r="927" spans="1:26" ht="15.75" customHeight="1" x14ac:dyDescent="0.2">
      <c r="A927" s="388"/>
      <c r="B927" s="388"/>
      <c r="C927" s="388"/>
      <c r="D927" s="388"/>
      <c r="E927" s="388"/>
      <c r="F927" s="388"/>
      <c r="G927" s="404"/>
      <c r="H927" s="388"/>
      <c r="I927" s="388"/>
      <c r="J927" s="388"/>
      <c r="K927" s="388"/>
      <c r="L927" s="388"/>
      <c r="M927" s="388"/>
      <c r="N927" s="388"/>
      <c r="O927" s="388"/>
      <c r="P927" s="388"/>
      <c r="Q927" s="388"/>
      <c r="R927" s="388"/>
      <c r="S927" s="388"/>
      <c r="T927" s="388"/>
      <c r="U927" s="388"/>
      <c r="V927" s="388"/>
      <c r="W927" s="388"/>
      <c r="X927" s="388"/>
      <c r="Y927" s="388"/>
      <c r="Z927" s="388"/>
    </row>
    <row r="928" spans="1:26" ht="15.75" customHeight="1" x14ac:dyDescent="0.2">
      <c r="A928" s="388"/>
      <c r="B928" s="388"/>
      <c r="C928" s="388"/>
      <c r="D928" s="388"/>
      <c r="E928" s="388"/>
      <c r="F928" s="388"/>
      <c r="G928" s="404"/>
      <c r="H928" s="388"/>
      <c r="I928" s="388"/>
      <c r="J928" s="388"/>
      <c r="K928" s="388"/>
      <c r="L928" s="388"/>
      <c r="M928" s="388"/>
      <c r="N928" s="388"/>
      <c r="O928" s="388"/>
      <c r="P928" s="388"/>
      <c r="Q928" s="388"/>
      <c r="R928" s="388"/>
      <c r="S928" s="388"/>
      <c r="T928" s="388"/>
      <c r="U928" s="388"/>
      <c r="V928" s="388"/>
      <c r="W928" s="388"/>
      <c r="X928" s="388"/>
      <c r="Y928" s="388"/>
      <c r="Z928" s="388"/>
    </row>
    <row r="929" spans="1:26" ht="15.75" customHeight="1" x14ac:dyDescent="0.2">
      <c r="A929" s="388"/>
      <c r="B929" s="388"/>
      <c r="C929" s="388"/>
      <c r="D929" s="388"/>
      <c r="E929" s="388"/>
      <c r="F929" s="388"/>
      <c r="G929" s="404"/>
      <c r="H929" s="388"/>
      <c r="I929" s="388"/>
      <c r="J929" s="388"/>
      <c r="K929" s="388"/>
      <c r="L929" s="388"/>
      <c r="M929" s="388"/>
      <c r="N929" s="388"/>
      <c r="O929" s="388"/>
      <c r="P929" s="388"/>
      <c r="Q929" s="388"/>
      <c r="R929" s="388"/>
      <c r="S929" s="388"/>
      <c r="T929" s="388"/>
      <c r="U929" s="388"/>
      <c r="V929" s="388"/>
      <c r="W929" s="388"/>
      <c r="X929" s="388"/>
      <c r="Y929" s="388"/>
      <c r="Z929" s="388"/>
    </row>
    <row r="930" spans="1:26" ht="15.75" customHeight="1" x14ac:dyDescent="0.2">
      <c r="A930" s="388"/>
      <c r="B930" s="388"/>
      <c r="C930" s="388"/>
      <c r="D930" s="388"/>
      <c r="E930" s="388"/>
      <c r="F930" s="388"/>
      <c r="G930" s="404"/>
      <c r="H930" s="388"/>
      <c r="I930" s="388"/>
      <c r="J930" s="388"/>
      <c r="K930" s="388"/>
      <c r="L930" s="388"/>
      <c r="M930" s="388"/>
      <c r="N930" s="388"/>
      <c r="O930" s="388"/>
      <c r="P930" s="388"/>
      <c r="Q930" s="388"/>
      <c r="R930" s="388"/>
      <c r="S930" s="388"/>
      <c r="T930" s="388"/>
      <c r="U930" s="388"/>
      <c r="V930" s="388"/>
      <c r="W930" s="388"/>
      <c r="X930" s="388"/>
      <c r="Y930" s="388"/>
      <c r="Z930" s="388"/>
    </row>
    <row r="931" spans="1:26" ht="15.75" customHeight="1" x14ac:dyDescent="0.2">
      <c r="A931" s="388"/>
      <c r="B931" s="388"/>
      <c r="C931" s="388"/>
      <c r="D931" s="388"/>
      <c r="E931" s="388"/>
      <c r="F931" s="388"/>
      <c r="G931" s="404"/>
      <c r="H931" s="388"/>
      <c r="I931" s="388"/>
      <c r="J931" s="388"/>
      <c r="K931" s="388"/>
      <c r="L931" s="388"/>
      <c r="M931" s="388"/>
      <c r="N931" s="388"/>
      <c r="O931" s="388"/>
      <c r="P931" s="388"/>
      <c r="Q931" s="388"/>
      <c r="R931" s="388"/>
      <c r="S931" s="388"/>
      <c r="T931" s="388"/>
      <c r="U931" s="388"/>
      <c r="V931" s="388"/>
      <c r="W931" s="388"/>
      <c r="X931" s="388"/>
      <c r="Y931" s="388"/>
      <c r="Z931" s="388"/>
    </row>
    <row r="932" spans="1:26" ht="15.75" customHeight="1" x14ac:dyDescent="0.2">
      <c r="A932" s="388"/>
      <c r="B932" s="388"/>
      <c r="C932" s="388"/>
      <c r="D932" s="388"/>
      <c r="E932" s="388"/>
      <c r="F932" s="388"/>
      <c r="G932" s="404"/>
      <c r="H932" s="388"/>
      <c r="I932" s="388"/>
      <c r="J932" s="388"/>
      <c r="K932" s="388"/>
      <c r="L932" s="388"/>
      <c r="M932" s="388"/>
      <c r="N932" s="388"/>
      <c r="O932" s="388"/>
      <c r="P932" s="388"/>
      <c r="Q932" s="388"/>
      <c r="R932" s="388"/>
      <c r="S932" s="388"/>
      <c r="T932" s="388"/>
      <c r="U932" s="388"/>
      <c r="V932" s="388"/>
      <c r="W932" s="388"/>
      <c r="X932" s="388"/>
      <c r="Y932" s="388"/>
      <c r="Z932" s="388"/>
    </row>
    <row r="933" spans="1:26" ht="15.75" customHeight="1" x14ac:dyDescent="0.2">
      <c r="A933" s="388"/>
      <c r="B933" s="388"/>
      <c r="C933" s="388"/>
      <c r="D933" s="388"/>
      <c r="E933" s="388"/>
      <c r="F933" s="388"/>
      <c r="G933" s="404"/>
      <c r="H933" s="388"/>
      <c r="I933" s="388"/>
      <c r="J933" s="388"/>
      <c r="K933" s="388"/>
      <c r="L933" s="388"/>
      <c r="M933" s="388"/>
      <c r="N933" s="388"/>
      <c r="O933" s="388"/>
      <c r="P933" s="388"/>
      <c r="Q933" s="388"/>
      <c r="R933" s="388"/>
      <c r="S933" s="388"/>
      <c r="T933" s="388"/>
      <c r="U933" s="388"/>
      <c r="V933" s="388"/>
      <c r="W933" s="388"/>
      <c r="X933" s="388"/>
      <c r="Y933" s="388"/>
      <c r="Z933" s="388"/>
    </row>
    <row r="934" spans="1:26" ht="15.75" customHeight="1" x14ac:dyDescent="0.2">
      <c r="A934" s="388"/>
      <c r="B934" s="388"/>
      <c r="C934" s="388"/>
      <c r="D934" s="388"/>
      <c r="E934" s="388"/>
      <c r="F934" s="388"/>
      <c r="G934" s="404"/>
      <c r="H934" s="388"/>
      <c r="I934" s="388"/>
      <c r="J934" s="388"/>
      <c r="K934" s="388"/>
      <c r="L934" s="388"/>
      <c r="M934" s="388"/>
      <c r="N934" s="388"/>
      <c r="O934" s="388"/>
      <c r="P934" s="388"/>
      <c r="Q934" s="388"/>
      <c r="R934" s="388"/>
      <c r="S934" s="388"/>
      <c r="T934" s="388"/>
      <c r="U934" s="388"/>
      <c r="V934" s="388"/>
      <c r="W934" s="388"/>
      <c r="X934" s="388"/>
      <c r="Y934" s="388"/>
      <c r="Z934" s="388"/>
    </row>
    <row r="935" spans="1:26" ht="15.75" customHeight="1" x14ac:dyDescent="0.2">
      <c r="A935" s="388"/>
      <c r="B935" s="388"/>
      <c r="C935" s="388"/>
      <c r="D935" s="388"/>
      <c r="E935" s="388"/>
      <c r="F935" s="388"/>
      <c r="G935" s="404"/>
      <c r="H935" s="388"/>
      <c r="I935" s="388"/>
      <c r="J935" s="388"/>
      <c r="K935" s="388"/>
      <c r="L935" s="388"/>
      <c r="M935" s="388"/>
      <c r="N935" s="388"/>
      <c r="O935" s="388"/>
      <c r="P935" s="388"/>
      <c r="Q935" s="388"/>
      <c r="R935" s="388"/>
      <c r="S935" s="388"/>
      <c r="T935" s="388"/>
      <c r="U935" s="388"/>
      <c r="V935" s="388"/>
      <c r="W935" s="388"/>
      <c r="X935" s="388"/>
      <c r="Y935" s="388"/>
      <c r="Z935" s="388"/>
    </row>
    <row r="936" spans="1:26" ht="15.75" customHeight="1" x14ac:dyDescent="0.2">
      <c r="A936" s="388"/>
      <c r="B936" s="388"/>
      <c r="C936" s="388"/>
      <c r="D936" s="388"/>
      <c r="E936" s="388"/>
      <c r="F936" s="388"/>
      <c r="G936" s="404"/>
      <c r="H936" s="388"/>
      <c r="I936" s="388"/>
      <c r="J936" s="388"/>
      <c r="K936" s="388"/>
      <c r="L936" s="388"/>
      <c r="M936" s="388"/>
      <c r="N936" s="388"/>
      <c r="O936" s="388"/>
      <c r="P936" s="388"/>
      <c r="Q936" s="388"/>
      <c r="R936" s="388"/>
      <c r="S936" s="388"/>
      <c r="T936" s="388"/>
      <c r="U936" s="388"/>
      <c r="V936" s="388"/>
      <c r="W936" s="388"/>
      <c r="X936" s="388"/>
      <c r="Y936" s="388"/>
      <c r="Z936" s="388"/>
    </row>
    <row r="937" spans="1:26" ht="15.75" customHeight="1" x14ac:dyDescent="0.2">
      <c r="A937" s="388"/>
      <c r="B937" s="388"/>
      <c r="C937" s="388"/>
      <c r="D937" s="388"/>
      <c r="E937" s="388"/>
      <c r="F937" s="388"/>
      <c r="G937" s="404"/>
      <c r="H937" s="388"/>
      <c r="I937" s="388"/>
      <c r="J937" s="388"/>
      <c r="K937" s="388"/>
      <c r="L937" s="388"/>
      <c r="M937" s="388"/>
      <c r="N937" s="388"/>
      <c r="O937" s="388"/>
      <c r="P937" s="388"/>
      <c r="Q937" s="388"/>
      <c r="R937" s="388"/>
      <c r="S937" s="388"/>
      <c r="T937" s="388"/>
      <c r="U937" s="388"/>
      <c r="V937" s="388"/>
      <c r="W937" s="388"/>
      <c r="X937" s="388"/>
      <c r="Y937" s="388"/>
      <c r="Z937" s="388"/>
    </row>
    <row r="938" spans="1:26" ht="15.75" customHeight="1" x14ac:dyDescent="0.2">
      <c r="A938" s="388"/>
      <c r="B938" s="388"/>
      <c r="C938" s="388"/>
      <c r="D938" s="388"/>
      <c r="E938" s="388"/>
      <c r="F938" s="388"/>
      <c r="G938" s="404"/>
      <c r="H938" s="388"/>
      <c r="I938" s="388"/>
      <c r="J938" s="388"/>
      <c r="K938" s="388"/>
      <c r="L938" s="388"/>
      <c r="M938" s="388"/>
      <c r="N938" s="388"/>
      <c r="O938" s="388"/>
      <c r="P938" s="388"/>
      <c r="Q938" s="388"/>
      <c r="R938" s="388"/>
      <c r="S938" s="388"/>
      <c r="T938" s="388"/>
      <c r="U938" s="388"/>
      <c r="V938" s="388"/>
      <c r="W938" s="388"/>
      <c r="X938" s="388"/>
      <c r="Y938" s="388"/>
      <c r="Z938" s="388"/>
    </row>
    <row r="939" spans="1:26" ht="15.75" customHeight="1" x14ac:dyDescent="0.2">
      <c r="A939" s="388"/>
      <c r="B939" s="388"/>
      <c r="C939" s="388"/>
      <c r="D939" s="388"/>
      <c r="E939" s="388"/>
      <c r="F939" s="388"/>
      <c r="G939" s="404"/>
      <c r="H939" s="388"/>
      <c r="I939" s="388"/>
      <c r="J939" s="388"/>
      <c r="K939" s="388"/>
      <c r="L939" s="388"/>
      <c r="M939" s="388"/>
      <c r="N939" s="388"/>
      <c r="O939" s="388"/>
      <c r="P939" s="388"/>
      <c r="Q939" s="388"/>
      <c r="R939" s="388"/>
      <c r="S939" s="388"/>
      <c r="T939" s="388"/>
      <c r="U939" s="388"/>
      <c r="V939" s="388"/>
      <c r="W939" s="388"/>
      <c r="X939" s="388"/>
      <c r="Y939" s="388"/>
      <c r="Z939" s="388"/>
    </row>
    <row r="940" spans="1:26" ht="15.75" customHeight="1" x14ac:dyDescent="0.2">
      <c r="A940" s="388"/>
      <c r="B940" s="388"/>
      <c r="C940" s="388"/>
      <c r="D940" s="388"/>
      <c r="E940" s="388"/>
      <c r="F940" s="388"/>
      <c r="G940" s="404"/>
      <c r="H940" s="388"/>
      <c r="I940" s="388"/>
      <c r="J940" s="388"/>
      <c r="K940" s="388"/>
      <c r="L940" s="388"/>
      <c r="M940" s="388"/>
      <c r="N940" s="388"/>
      <c r="O940" s="388"/>
      <c r="P940" s="388"/>
      <c r="Q940" s="388"/>
      <c r="R940" s="388"/>
      <c r="S940" s="388"/>
      <c r="T940" s="388"/>
      <c r="U940" s="388"/>
      <c r="V940" s="388"/>
      <c r="W940" s="388"/>
      <c r="X940" s="388"/>
      <c r="Y940" s="388"/>
      <c r="Z940" s="388"/>
    </row>
    <row r="941" spans="1:26" ht="15.75" customHeight="1" x14ac:dyDescent="0.2">
      <c r="A941" s="388"/>
      <c r="B941" s="388"/>
      <c r="C941" s="388"/>
      <c r="D941" s="388"/>
      <c r="E941" s="388"/>
      <c r="F941" s="388"/>
      <c r="G941" s="404"/>
      <c r="H941" s="388"/>
      <c r="I941" s="388"/>
      <c r="J941" s="388"/>
      <c r="K941" s="388"/>
      <c r="L941" s="388"/>
      <c r="M941" s="388"/>
      <c r="N941" s="388"/>
      <c r="O941" s="388"/>
      <c r="P941" s="388"/>
      <c r="Q941" s="388"/>
      <c r="R941" s="388"/>
      <c r="S941" s="388"/>
      <c r="T941" s="388"/>
      <c r="U941" s="388"/>
      <c r="V941" s="388"/>
      <c r="W941" s="388"/>
      <c r="X941" s="388"/>
      <c r="Y941" s="388"/>
      <c r="Z941" s="388"/>
    </row>
    <row r="942" spans="1:26" ht="15.75" customHeight="1" x14ac:dyDescent="0.2">
      <c r="A942" s="388"/>
      <c r="B942" s="388"/>
      <c r="C942" s="388"/>
      <c r="D942" s="388"/>
      <c r="E942" s="388"/>
      <c r="F942" s="388"/>
      <c r="G942" s="404"/>
      <c r="H942" s="388"/>
      <c r="I942" s="388"/>
      <c r="J942" s="388"/>
      <c r="K942" s="388"/>
      <c r="L942" s="388"/>
      <c r="M942" s="388"/>
      <c r="N942" s="388"/>
      <c r="O942" s="388"/>
      <c r="P942" s="388"/>
      <c r="Q942" s="388"/>
      <c r="R942" s="388"/>
      <c r="S942" s="388"/>
      <c r="T942" s="388"/>
      <c r="U942" s="388"/>
      <c r="V942" s="388"/>
      <c r="W942" s="388"/>
      <c r="X942" s="388"/>
      <c r="Y942" s="388"/>
      <c r="Z942" s="388"/>
    </row>
    <row r="943" spans="1:26" ht="15.75" customHeight="1" x14ac:dyDescent="0.2">
      <c r="A943" s="388"/>
      <c r="B943" s="388"/>
      <c r="C943" s="388"/>
      <c r="D943" s="388"/>
      <c r="E943" s="388"/>
      <c r="F943" s="388"/>
      <c r="G943" s="404"/>
      <c r="H943" s="388"/>
      <c r="I943" s="388"/>
      <c r="J943" s="388"/>
      <c r="K943" s="388"/>
      <c r="L943" s="388"/>
      <c r="M943" s="388"/>
      <c r="N943" s="388"/>
      <c r="O943" s="388"/>
      <c r="P943" s="388"/>
      <c r="Q943" s="388"/>
      <c r="R943" s="388"/>
      <c r="S943" s="388"/>
      <c r="T943" s="388"/>
      <c r="U943" s="388"/>
      <c r="V943" s="388"/>
      <c r="W943" s="388"/>
      <c r="X943" s="388"/>
      <c r="Y943" s="388"/>
      <c r="Z943" s="388"/>
    </row>
    <row r="944" spans="1:26" ht="15.75" customHeight="1" x14ac:dyDescent="0.2">
      <c r="A944" s="388"/>
      <c r="B944" s="388"/>
      <c r="C944" s="388"/>
      <c r="D944" s="388"/>
      <c r="E944" s="388"/>
      <c r="F944" s="388"/>
      <c r="G944" s="404"/>
      <c r="H944" s="388"/>
      <c r="I944" s="388"/>
      <c r="J944" s="388"/>
      <c r="K944" s="388"/>
      <c r="L944" s="388"/>
      <c r="M944" s="388"/>
      <c r="N944" s="388"/>
      <c r="O944" s="388"/>
      <c r="P944" s="388"/>
      <c r="Q944" s="388"/>
      <c r="R944" s="388"/>
      <c r="S944" s="388"/>
      <c r="T944" s="388"/>
      <c r="U944" s="388"/>
      <c r="V944" s="388"/>
      <c r="W944" s="388"/>
      <c r="X944" s="388"/>
      <c r="Y944" s="388"/>
      <c r="Z944" s="388"/>
    </row>
    <row r="945" spans="1:26" ht="15.75" customHeight="1" x14ac:dyDescent="0.2">
      <c r="A945" s="388"/>
      <c r="B945" s="388"/>
      <c r="C945" s="388"/>
      <c r="D945" s="388"/>
      <c r="E945" s="388"/>
      <c r="F945" s="388"/>
      <c r="G945" s="404"/>
      <c r="H945" s="388"/>
      <c r="I945" s="388"/>
      <c r="J945" s="388"/>
      <c r="K945" s="388"/>
      <c r="L945" s="388"/>
      <c r="M945" s="388"/>
      <c r="N945" s="388"/>
      <c r="O945" s="388"/>
      <c r="P945" s="388"/>
      <c r="Q945" s="388"/>
      <c r="R945" s="388"/>
      <c r="S945" s="388"/>
      <c r="T945" s="388"/>
      <c r="U945" s="388"/>
      <c r="V945" s="388"/>
      <c r="W945" s="388"/>
      <c r="X945" s="388"/>
      <c r="Y945" s="388"/>
      <c r="Z945" s="388"/>
    </row>
    <row r="946" spans="1:26" ht="15.75" customHeight="1" x14ac:dyDescent="0.2">
      <c r="A946" s="388"/>
      <c r="B946" s="388"/>
      <c r="C946" s="388"/>
      <c r="D946" s="388"/>
      <c r="E946" s="388"/>
      <c r="F946" s="388"/>
      <c r="G946" s="404"/>
      <c r="H946" s="388"/>
      <c r="I946" s="388"/>
      <c r="J946" s="388"/>
      <c r="K946" s="388"/>
      <c r="L946" s="388"/>
      <c r="M946" s="388"/>
      <c r="N946" s="388"/>
      <c r="O946" s="388"/>
      <c r="P946" s="388"/>
      <c r="Q946" s="388"/>
      <c r="R946" s="388"/>
      <c r="S946" s="388"/>
      <c r="T946" s="388"/>
      <c r="U946" s="388"/>
      <c r="V946" s="388"/>
      <c r="W946" s="388"/>
      <c r="X946" s="388"/>
      <c r="Y946" s="388"/>
      <c r="Z946" s="388"/>
    </row>
    <row r="947" spans="1:26" ht="15.75" customHeight="1" x14ac:dyDescent="0.2">
      <c r="A947" s="388"/>
      <c r="B947" s="388"/>
      <c r="C947" s="388"/>
      <c r="D947" s="388"/>
      <c r="E947" s="388"/>
      <c r="F947" s="388"/>
      <c r="G947" s="404"/>
      <c r="H947" s="388"/>
      <c r="I947" s="388"/>
      <c r="J947" s="388"/>
      <c r="K947" s="388"/>
      <c r="L947" s="388"/>
      <c r="M947" s="388"/>
      <c r="N947" s="388"/>
      <c r="O947" s="388"/>
      <c r="P947" s="388"/>
      <c r="Q947" s="388"/>
      <c r="R947" s="388"/>
      <c r="S947" s="388"/>
      <c r="T947" s="388"/>
      <c r="U947" s="388"/>
      <c r="V947" s="388"/>
      <c r="W947" s="388"/>
      <c r="X947" s="388"/>
      <c r="Y947" s="388"/>
      <c r="Z947" s="388"/>
    </row>
    <row r="948" spans="1:26" ht="15.75" customHeight="1" x14ac:dyDescent="0.2">
      <c r="A948" s="388"/>
      <c r="B948" s="388"/>
      <c r="C948" s="388"/>
      <c r="D948" s="388"/>
      <c r="E948" s="388"/>
      <c r="F948" s="388"/>
      <c r="G948" s="404"/>
      <c r="H948" s="388"/>
      <c r="I948" s="388"/>
      <c r="J948" s="388"/>
      <c r="K948" s="388"/>
      <c r="L948" s="388"/>
      <c r="M948" s="388"/>
      <c r="N948" s="388"/>
      <c r="O948" s="388"/>
      <c r="P948" s="388"/>
      <c r="Q948" s="388"/>
      <c r="R948" s="388"/>
      <c r="S948" s="388"/>
      <c r="T948" s="388"/>
      <c r="U948" s="388"/>
      <c r="V948" s="388"/>
      <c r="W948" s="388"/>
      <c r="X948" s="388"/>
      <c r="Y948" s="388"/>
      <c r="Z948" s="388"/>
    </row>
    <row r="949" spans="1:26" ht="15.75" customHeight="1" x14ac:dyDescent="0.2">
      <c r="A949" s="388"/>
      <c r="B949" s="388"/>
      <c r="C949" s="388"/>
      <c r="D949" s="388"/>
      <c r="E949" s="388"/>
      <c r="F949" s="388"/>
      <c r="G949" s="404"/>
      <c r="H949" s="388"/>
      <c r="I949" s="388"/>
      <c r="J949" s="388"/>
      <c r="K949" s="388"/>
      <c r="L949" s="388"/>
      <c r="M949" s="388"/>
      <c r="N949" s="388"/>
      <c r="O949" s="388"/>
      <c r="P949" s="388"/>
      <c r="Q949" s="388"/>
      <c r="R949" s="388"/>
      <c r="S949" s="388"/>
      <c r="T949" s="388"/>
      <c r="U949" s="388"/>
      <c r="V949" s="388"/>
      <c r="W949" s="388"/>
      <c r="X949" s="388"/>
      <c r="Y949" s="388"/>
      <c r="Z949" s="388"/>
    </row>
    <row r="950" spans="1:26" ht="15.75" customHeight="1" x14ac:dyDescent="0.2">
      <c r="A950" s="388"/>
      <c r="B950" s="388"/>
      <c r="C950" s="388"/>
      <c r="D950" s="388"/>
      <c r="E950" s="388"/>
      <c r="F950" s="388"/>
      <c r="G950" s="404"/>
      <c r="H950" s="388"/>
      <c r="I950" s="388"/>
      <c r="J950" s="388"/>
      <c r="K950" s="388"/>
      <c r="L950" s="388"/>
      <c r="M950" s="388"/>
      <c r="N950" s="388"/>
      <c r="O950" s="388"/>
      <c r="P950" s="388"/>
      <c r="Q950" s="388"/>
      <c r="R950" s="388"/>
      <c r="S950" s="388"/>
      <c r="T950" s="388"/>
      <c r="U950" s="388"/>
      <c r="V950" s="388"/>
      <c r="W950" s="388"/>
      <c r="X950" s="388"/>
      <c r="Y950" s="388"/>
      <c r="Z950" s="388"/>
    </row>
    <row r="951" spans="1:26" ht="15.75" customHeight="1" x14ac:dyDescent="0.2">
      <c r="A951" s="388"/>
      <c r="B951" s="388"/>
      <c r="C951" s="388"/>
      <c r="D951" s="388"/>
      <c r="E951" s="388"/>
      <c r="F951" s="388"/>
      <c r="G951" s="404"/>
      <c r="H951" s="388"/>
      <c r="I951" s="388"/>
      <c r="J951" s="388"/>
      <c r="K951" s="388"/>
      <c r="L951" s="388"/>
      <c r="M951" s="388"/>
      <c r="N951" s="388"/>
      <c r="O951" s="388"/>
      <c r="P951" s="388"/>
      <c r="Q951" s="388"/>
      <c r="R951" s="388"/>
      <c r="S951" s="388"/>
      <c r="T951" s="388"/>
      <c r="U951" s="388"/>
      <c r="V951" s="388"/>
      <c r="W951" s="388"/>
      <c r="X951" s="388"/>
      <c r="Y951" s="388"/>
      <c r="Z951" s="388"/>
    </row>
    <row r="952" spans="1:26" ht="15.75" customHeight="1" x14ac:dyDescent="0.2">
      <c r="A952" s="388"/>
      <c r="B952" s="388"/>
      <c r="C952" s="388"/>
      <c r="D952" s="388"/>
      <c r="E952" s="388"/>
      <c r="F952" s="388"/>
      <c r="G952" s="404"/>
      <c r="H952" s="388"/>
      <c r="I952" s="388"/>
      <c r="J952" s="388"/>
      <c r="K952" s="388"/>
      <c r="L952" s="388"/>
      <c r="M952" s="388"/>
      <c r="N952" s="388"/>
      <c r="O952" s="388"/>
      <c r="P952" s="388"/>
      <c r="Q952" s="388"/>
      <c r="R952" s="388"/>
      <c r="S952" s="388"/>
      <c r="T952" s="388"/>
      <c r="U952" s="388"/>
      <c r="V952" s="388"/>
      <c r="W952" s="388"/>
      <c r="X952" s="388"/>
      <c r="Y952" s="388"/>
      <c r="Z952" s="388"/>
    </row>
    <row r="953" spans="1:26" ht="15.75" customHeight="1" x14ac:dyDescent="0.2">
      <c r="A953" s="388"/>
      <c r="B953" s="388"/>
      <c r="C953" s="388"/>
      <c r="D953" s="388"/>
      <c r="E953" s="388"/>
      <c r="F953" s="388"/>
      <c r="G953" s="404"/>
      <c r="H953" s="388"/>
      <c r="I953" s="388"/>
      <c r="J953" s="388"/>
      <c r="K953" s="388"/>
      <c r="L953" s="388"/>
      <c r="M953" s="388"/>
      <c r="N953" s="388"/>
      <c r="O953" s="388"/>
      <c r="P953" s="388"/>
      <c r="Q953" s="388"/>
      <c r="R953" s="388"/>
      <c r="S953" s="388"/>
      <c r="T953" s="388"/>
      <c r="U953" s="388"/>
      <c r="V953" s="388"/>
      <c r="W953" s="388"/>
      <c r="X953" s="388"/>
      <c r="Y953" s="388"/>
      <c r="Z953" s="388"/>
    </row>
    <row r="954" spans="1:26" ht="15.75" customHeight="1" x14ac:dyDescent="0.2">
      <c r="A954" s="388"/>
      <c r="B954" s="388"/>
      <c r="C954" s="388"/>
      <c r="D954" s="388"/>
      <c r="E954" s="388"/>
      <c r="F954" s="388"/>
      <c r="G954" s="404"/>
      <c r="H954" s="388"/>
      <c r="I954" s="388"/>
      <c r="J954" s="388"/>
      <c r="K954" s="388"/>
      <c r="L954" s="388"/>
      <c r="M954" s="388"/>
      <c r="N954" s="388"/>
      <c r="O954" s="388"/>
      <c r="P954" s="388"/>
      <c r="Q954" s="388"/>
      <c r="R954" s="388"/>
      <c r="S954" s="388"/>
      <c r="T954" s="388"/>
      <c r="U954" s="388"/>
      <c r="V954" s="388"/>
      <c r="W954" s="388"/>
      <c r="X954" s="388"/>
      <c r="Y954" s="388"/>
      <c r="Z954" s="388"/>
    </row>
    <row r="955" spans="1:26" ht="15.75" customHeight="1" x14ac:dyDescent="0.2">
      <c r="A955" s="388"/>
      <c r="B955" s="388"/>
      <c r="C955" s="388"/>
      <c r="D955" s="388"/>
      <c r="E955" s="388"/>
      <c r="F955" s="388"/>
      <c r="G955" s="404"/>
      <c r="H955" s="388"/>
      <c r="I955" s="388"/>
      <c r="J955" s="388"/>
      <c r="K955" s="388"/>
      <c r="L955" s="388"/>
      <c r="M955" s="388"/>
      <c r="N955" s="388"/>
      <c r="O955" s="388"/>
      <c r="P955" s="388"/>
      <c r="Q955" s="388"/>
      <c r="R955" s="388"/>
      <c r="S955" s="388"/>
      <c r="T955" s="388"/>
      <c r="U955" s="388"/>
      <c r="V955" s="388"/>
      <c r="W955" s="388"/>
      <c r="X955" s="388"/>
      <c r="Y955" s="388"/>
      <c r="Z955" s="388"/>
    </row>
    <row r="956" spans="1:26" ht="15.75" customHeight="1" x14ac:dyDescent="0.2">
      <c r="A956" s="388"/>
      <c r="B956" s="388"/>
      <c r="C956" s="388"/>
      <c r="D956" s="388"/>
      <c r="E956" s="388"/>
      <c r="F956" s="388"/>
      <c r="G956" s="404"/>
      <c r="H956" s="388"/>
      <c r="I956" s="388"/>
      <c r="J956" s="388"/>
      <c r="K956" s="388"/>
      <c r="L956" s="388"/>
      <c r="M956" s="388"/>
      <c r="N956" s="388"/>
      <c r="O956" s="388"/>
      <c r="P956" s="388"/>
      <c r="Q956" s="388"/>
      <c r="R956" s="388"/>
      <c r="S956" s="388"/>
      <c r="T956" s="388"/>
      <c r="U956" s="388"/>
      <c r="V956" s="388"/>
      <c r="W956" s="388"/>
      <c r="X956" s="388"/>
      <c r="Y956" s="388"/>
      <c r="Z956" s="388"/>
    </row>
    <row r="957" spans="1:26" ht="15.75" customHeight="1" x14ac:dyDescent="0.2">
      <c r="A957" s="388"/>
      <c r="B957" s="388"/>
      <c r="C957" s="388"/>
      <c r="D957" s="388"/>
      <c r="E957" s="388"/>
      <c r="F957" s="388"/>
      <c r="G957" s="404"/>
      <c r="H957" s="388"/>
      <c r="I957" s="388"/>
      <c r="J957" s="388"/>
      <c r="K957" s="388"/>
      <c r="L957" s="388"/>
      <c r="M957" s="388"/>
      <c r="N957" s="388"/>
      <c r="O957" s="388"/>
      <c r="P957" s="388"/>
      <c r="Q957" s="388"/>
      <c r="R957" s="388"/>
      <c r="S957" s="388"/>
      <c r="T957" s="388"/>
      <c r="U957" s="388"/>
      <c r="V957" s="388"/>
      <c r="W957" s="388"/>
      <c r="X957" s="388"/>
      <c r="Y957" s="388"/>
      <c r="Z957" s="388"/>
    </row>
    <row r="958" spans="1:26" ht="15.75" customHeight="1" x14ac:dyDescent="0.2">
      <c r="A958" s="388"/>
      <c r="B958" s="388"/>
      <c r="C958" s="388"/>
      <c r="D958" s="388"/>
      <c r="E958" s="388"/>
      <c r="F958" s="388"/>
      <c r="G958" s="404"/>
      <c r="H958" s="388"/>
      <c r="I958" s="388"/>
      <c r="J958" s="388"/>
      <c r="K958" s="388"/>
      <c r="L958" s="388"/>
      <c r="M958" s="388"/>
      <c r="N958" s="388"/>
      <c r="O958" s="388"/>
      <c r="P958" s="388"/>
      <c r="Q958" s="388"/>
      <c r="R958" s="388"/>
      <c r="S958" s="388"/>
      <c r="T958" s="388"/>
      <c r="U958" s="388"/>
      <c r="V958" s="388"/>
      <c r="W958" s="388"/>
      <c r="X958" s="388"/>
      <c r="Y958" s="388"/>
      <c r="Z958" s="388"/>
    </row>
    <row r="959" spans="1:26" ht="15.75" customHeight="1" x14ac:dyDescent="0.2">
      <c r="A959" s="388"/>
      <c r="B959" s="388"/>
      <c r="C959" s="388"/>
      <c r="D959" s="388"/>
      <c r="E959" s="388"/>
      <c r="F959" s="388"/>
      <c r="G959" s="404"/>
      <c r="H959" s="388"/>
      <c r="I959" s="388"/>
      <c r="J959" s="388"/>
      <c r="K959" s="388"/>
      <c r="L959" s="388"/>
      <c r="M959" s="388"/>
      <c r="N959" s="388"/>
      <c r="O959" s="388"/>
      <c r="P959" s="388"/>
      <c r="Q959" s="388"/>
      <c r="R959" s="388"/>
      <c r="S959" s="388"/>
      <c r="T959" s="388"/>
      <c r="U959" s="388"/>
      <c r="V959" s="388"/>
      <c r="W959" s="388"/>
      <c r="X959" s="388"/>
      <c r="Y959" s="388"/>
      <c r="Z959" s="388"/>
    </row>
    <row r="960" spans="1:26" ht="15.75" customHeight="1" x14ac:dyDescent="0.2">
      <c r="A960" s="388"/>
      <c r="B960" s="388"/>
      <c r="C960" s="388"/>
      <c r="D960" s="388"/>
      <c r="E960" s="388"/>
      <c r="F960" s="388"/>
      <c r="G960" s="404"/>
      <c r="H960" s="388"/>
      <c r="I960" s="388"/>
      <c r="J960" s="388"/>
      <c r="K960" s="388"/>
      <c r="L960" s="388"/>
      <c r="M960" s="388"/>
      <c r="N960" s="388"/>
      <c r="O960" s="388"/>
      <c r="P960" s="388"/>
      <c r="Q960" s="388"/>
      <c r="R960" s="388"/>
      <c r="S960" s="388"/>
      <c r="T960" s="388"/>
      <c r="U960" s="388"/>
      <c r="V960" s="388"/>
      <c r="W960" s="388"/>
      <c r="X960" s="388"/>
      <c r="Y960" s="388"/>
      <c r="Z960" s="388"/>
    </row>
    <row r="961" spans="1:26" ht="15.75" customHeight="1" x14ac:dyDescent="0.2">
      <c r="A961" s="388"/>
      <c r="B961" s="388"/>
      <c r="C961" s="388"/>
      <c r="D961" s="388"/>
      <c r="E961" s="388"/>
      <c r="F961" s="388"/>
      <c r="G961" s="404"/>
      <c r="H961" s="388"/>
      <c r="I961" s="388"/>
      <c r="J961" s="388"/>
      <c r="K961" s="388"/>
      <c r="L961" s="388"/>
      <c r="M961" s="388"/>
      <c r="N961" s="388"/>
      <c r="O961" s="388"/>
      <c r="P961" s="388"/>
      <c r="Q961" s="388"/>
      <c r="R961" s="388"/>
      <c r="S961" s="388"/>
      <c r="T961" s="388"/>
      <c r="U961" s="388"/>
      <c r="V961" s="388"/>
      <c r="W961" s="388"/>
      <c r="X961" s="388"/>
      <c r="Y961" s="388"/>
      <c r="Z961" s="388"/>
    </row>
    <row r="962" spans="1:26" ht="15.75" customHeight="1" x14ac:dyDescent="0.2">
      <c r="A962" s="388"/>
      <c r="B962" s="388"/>
      <c r="C962" s="388"/>
      <c r="D962" s="388"/>
      <c r="E962" s="388"/>
      <c r="F962" s="388"/>
      <c r="G962" s="404"/>
      <c r="H962" s="388"/>
      <c r="I962" s="388"/>
      <c r="J962" s="388"/>
      <c r="K962" s="388"/>
      <c r="L962" s="388"/>
      <c r="M962" s="388"/>
      <c r="N962" s="388"/>
      <c r="O962" s="388"/>
      <c r="P962" s="388"/>
      <c r="Q962" s="388"/>
      <c r="R962" s="388"/>
      <c r="S962" s="388"/>
      <c r="T962" s="388"/>
      <c r="U962" s="388"/>
      <c r="V962" s="388"/>
      <c r="W962" s="388"/>
      <c r="X962" s="388"/>
      <c r="Y962" s="388"/>
      <c r="Z962" s="388"/>
    </row>
    <row r="963" spans="1:26" ht="15.75" customHeight="1" x14ac:dyDescent="0.2">
      <c r="A963" s="388"/>
      <c r="B963" s="388"/>
      <c r="C963" s="388"/>
      <c r="D963" s="388"/>
      <c r="E963" s="388"/>
      <c r="F963" s="388"/>
      <c r="G963" s="404"/>
      <c r="H963" s="388"/>
      <c r="I963" s="388"/>
      <c r="J963" s="388"/>
      <c r="K963" s="388"/>
      <c r="L963" s="388"/>
      <c r="M963" s="388"/>
      <c r="N963" s="388"/>
      <c r="O963" s="388"/>
      <c r="P963" s="388"/>
      <c r="Q963" s="388"/>
      <c r="R963" s="388"/>
      <c r="S963" s="388"/>
      <c r="T963" s="388"/>
      <c r="U963" s="388"/>
      <c r="V963" s="388"/>
      <c r="W963" s="388"/>
      <c r="X963" s="388"/>
      <c r="Y963" s="388"/>
      <c r="Z963" s="388"/>
    </row>
    <row r="964" spans="1:26" ht="15.75" customHeight="1" x14ac:dyDescent="0.2">
      <c r="A964" s="388"/>
      <c r="B964" s="388"/>
      <c r="C964" s="388"/>
      <c r="D964" s="388"/>
      <c r="E964" s="388"/>
      <c r="F964" s="388"/>
      <c r="G964" s="404"/>
      <c r="H964" s="388"/>
      <c r="I964" s="388"/>
      <c r="J964" s="388"/>
      <c r="K964" s="388"/>
      <c r="L964" s="388"/>
      <c r="M964" s="388"/>
      <c r="N964" s="388"/>
      <c r="O964" s="388"/>
      <c r="P964" s="388"/>
      <c r="Q964" s="388"/>
      <c r="R964" s="388"/>
      <c r="S964" s="388"/>
      <c r="T964" s="388"/>
      <c r="U964" s="388"/>
      <c r="V964" s="388"/>
      <c r="W964" s="388"/>
      <c r="X964" s="388"/>
      <c r="Y964" s="388"/>
      <c r="Z964" s="388"/>
    </row>
    <row r="965" spans="1:26" ht="15.75" customHeight="1" x14ac:dyDescent="0.2">
      <c r="A965" s="388"/>
      <c r="B965" s="388"/>
      <c r="C965" s="388"/>
      <c r="D965" s="388"/>
      <c r="E965" s="388"/>
      <c r="F965" s="388"/>
      <c r="G965" s="404"/>
      <c r="H965" s="388"/>
      <c r="I965" s="388"/>
      <c r="J965" s="388"/>
      <c r="K965" s="388"/>
      <c r="L965" s="388"/>
      <c r="M965" s="388"/>
      <c r="N965" s="388"/>
      <c r="O965" s="388"/>
      <c r="P965" s="388"/>
      <c r="Q965" s="388"/>
      <c r="R965" s="388"/>
      <c r="S965" s="388"/>
      <c r="T965" s="388"/>
      <c r="U965" s="388"/>
      <c r="V965" s="388"/>
      <c r="W965" s="388"/>
      <c r="X965" s="388"/>
      <c r="Y965" s="388"/>
      <c r="Z965" s="388"/>
    </row>
    <row r="966" spans="1:26" ht="15.75" customHeight="1" x14ac:dyDescent="0.2">
      <c r="A966" s="388"/>
      <c r="B966" s="388"/>
      <c r="C966" s="388"/>
      <c r="D966" s="388"/>
      <c r="E966" s="388"/>
      <c r="F966" s="388"/>
      <c r="G966" s="404"/>
      <c r="H966" s="388"/>
      <c r="I966" s="388"/>
      <c r="J966" s="388"/>
      <c r="K966" s="388"/>
      <c r="L966" s="388"/>
      <c r="M966" s="388"/>
      <c r="N966" s="388"/>
      <c r="O966" s="388"/>
      <c r="P966" s="388"/>
      <c r="Q966" s="388"/>
      <c r="R966" s="388"/>
      <c r="S966" s="388"/>
      <c r="T966" s="388"/>
      <c r="U966" s="388"/>
      <c r="V966" s="388"/>
      <c r="W966" s="388"/>
      <c r="X966" s="388"/>
      <c r="Y966" s="388"/>
      <c r="Z966" s="388"/>
    </row>
    <row r="967" spans="1:26" ht="15.75" customHeight="1" x14ac:dyDescent="0.2">
      <c r="A967" s="388"/>
      <c r="B967" s="388"/>
      <c r="C967" s="388"/>
      <c r="D967" s="388"/>
      <c r="E967" s="388"/>
      <c r="F967" s="388"/>
      <c r="G967" s="404"/>
      <c r="H967" s="388"/>
      <c r="I967" s="388"/>
      <c r="J967" s="388"/>
      <c r="K967" s="388"/>
      <c r="L967" s="388"/>
      <c r="M967" s="388"/>
      <c r="N967" s="388"/>
      <c r="O967" s="388"/>
      <c r="P967" s="388"/>
      <c r="Q967" s="388"/>
      <c r="R967" s="388"/>
      <c r="S967" s="388"/>
      <c r="T967" s="388"/>
      <c r="U967" s="388"/>
      <c r="V967" s="388"/>
      <c r="W967" s="388"/>
      <c r="X967" s="388"/>
      <c r="Y967" s="388"/>
      <c r="Z967" s="388"/>
    </row>
    <row r="968" spans="1:26" ht="15.75" customHeight="1" x14ac:dyDescent="0.2">
      <c r="A968" s="388"/>
      <c r="B968" s="388"/>
      <c r="C968" s="388"/>
      <c r="D968" s="388"/>
      <c r="E968" s="388"/>
      <c r="F968" s="388"/>
      <c r="G968" s="404"/>
      <c r="H968" s="388"/>
      <c r="I968" s="388"/>
      <c r="J968" s="388"/>
      <c r="K968" s="388"/>
      <c r="L968" s="388"/>
      <c r="M968" s="388"/>
      <c r="N968" s="388"/>
      <c r="O968" s="388"/>
      <c r="P968" s="388"/>
      <c r="Q968" s="388"/>
      <c r="R968" s="388"/>
      <c r="S968" s="388"/>
      <c r="T968" s="388"/>
      <c r="U968" s="388"/>
      <c r="V968" s="388"/>
      <c r="W968" s="388"/>
      <c r="X968" s="388"/>
      <c r="Y968" s="388"/>
      <c r="Z968" s="388"/>
    </row>
    <row r="969" spans="1:26" ht="15.75" customHeight="1" x14ac:dyDescent="0.2">
      <c r="A969" s="388"/>
      <c r="B969" s="388"/>
      <c r="C969" s="388"/>
      <c r="D969" s="388"/>
      <c r="E969" s="388"/>
      <c r="F969" s="388"/>
      <c r="G969" s="404"/>
      <c r="H969" s="388"/>
      <c r="I969" s="388"/>
      <c r="J969" s="388"/>
      <c r="K969" s="388"/>
      <c r="L969" s="388"/>
      <c r="M969" s="388"/>
      <c r="N969" s="388"/>
      <c r="O969" s="388"/>
      <c r="P969" s="388"/>
      <c r="Q969" s="388"/>
      <c r="R969" s="388"/>
      <c r="S969" s="388"/>
      <c r="T969" s="388"/>
      <c r="U969" s="388"/>
      <c r="V969" s="388"/>
      <c r="W969" s="388"/>
      <c r="X969" s="388"/>
      <c r="Y969" s="388"/>
      <c r="Z969" s="388"/>
    </row>
    <row r="970" spans="1:26" ht="15.75" customHeight="1" x14ac:dyDescent="0.2">
      <c r="A970" s="388"/>
      <c r="B970" s="388"/>
      <c r="C970" s="388"/>
      <c r="D970" s="388"/>
      <c r="E970" s="388"/>
      <c r="F970" s="388"/>
      <c r="G970" s="404"/>
      <c r="H970" s="388"/>
      <c r="I970" s="388"/>
      <c r="J970" s="388"/>
      <c r="K970" s="388"/>
      <c r="L970" s="388"/>
      <c r="M970" s="388"/>
      <c r="N970" s="388"/>
      <c r="O970" s="388"/>
      <c r="P970" s="388"/>
      <c r="Q970" s="388"/>
      <c r="R970" s="388"/>
      <c r="S970" s="388"/>
      <c r="T970" s="388"/>
      <c r="U970" s="388"/>
      <c r="V970" s="388"/>
      <c r="W970" s="388"/>
      <c r="X970" s="388"/>
      <c r="Y970" s="388"/>
      <c r="Z970" s="388"/>
    </row>
    <row r="971" spans="1:26" ht="15.75" customHeight="1" x14ac:dyDescent="0.2">
      <c r="A971" s="388"/>
      <c r="B971" s="388"/>
      <c r="C971" s="388"/>
      <c r="D971" s="388"/>
      <c r="E971" s="388"/>
      <c r="F971" s="388"/>
      <c r="G971" s="404"/>
      <c r="H971" s="388"/>
      <c r="I971" s="388"/>
      <c r="J971" s="388"/>
      <c r="K971" s="388"/>
      <c r="L971" s="388"/>
      <c r="M971" s="388"/>
      <c r="N971" s="388"/>
      <c r="O971" s="388"/>
      <c r="P971" s="388"/>
      <c r="Q971" s="388"/>
      <c r="R971" s="388"/>
      <c r="S971" s="388"/>
      <c r="T971" s="388"/>
      <c r="U971" s="388"/>
      <c r="V971" s="388"/>
      <c r="W971" s="388"/>
      <c r="X971" s="388"/>
      <c r="Y971" s="388"/>
      <c r="Z971" s="388"/>
    </row>
    <row r="972" spans="1:26" ht="15.75" customHeight="1" x14ac:dyDescent="0.2">
      <c r="A972" s="388"/>
      <c r="B972" s="388"/>
      <c r="C972" s="388"/>
      <c r="D972" s="388"/>
      <c r="E972" s="388"/>
      <c r="F972" s="388"/>
      <c r="G972" s="404"/>
      <c r="H972" s="388"/>
      <c r="I972" s="388"/>
      <c r="J972" s="388"/>
      <c r="K972" s="388"/>
      <c r="L972" s="388"/>
      <c r="M972" s="388"/>
      <c r="N972" s="388"/>
      <c r="O972" s="388"/>
      <c r="P972" s="388"/>
      <c r="Q972" s="388"/>
      <c r="R972" s="388"/>
      <c r="S972" s="388"/>
      <c r="T972" s="388"/>
      <c r="U972" s="388"/>
      <c r="V972" s="388"/>
      <c r="W972" s="388"/>
      <c r="X972" s="388"/>
      <c r="Y972" s="388"/>
      <c r="Z972" s="388"/>
    </row>
    <row r="973" spans="1:26" ht="15.75" customHeight="1" x14ac:dyDescent="0.2">
      <c r="A973" s="388"/>
      <c r="B973" s="388"/>
      <c r="C973" s="388"/>
      <c r="D973" s="388"/>
      <c r="E973" s="388"/>
      <c r="F973" s="388"/>
      <c r="G973" s="404"/>
      <c r="H973" s="388"/>
      <c r="I973" s="388"/>
      <c r="J973" s="388"/>
      <c r="K973" s="388"/>
      <c r="L973" s="388"/>
      <c r="M973" s="388"/>
      <c r="N973" s="388"/>
      <c r="O973" s="388"/>
      <c r="P973" s="388"/>
      <c r="Q973" s="388"/>
      <c r="R973" s="388"/>
      <c r="S973" s="388"/>
      <c r="T973" s="388"/>
      <c r="U973" s="388"/>
      <c r="V973" s="388"/>
      <c r="W973" s="388"/>
      <c r="X973" s="388"/>
      <c r="Y973" s="388"/>
      <c r="Z973" s="388"/>
    </row>
    <row r="974" spans="1:26" ht="15.75" customHeight="1" x14ac:dyDescent="0.2">
      <c r="A974" s="388"/>
      <c r="B974" s="388"/>
      <c r="C974" s="388"/>
      <c r="D974" s="388"/>
      <c r="E974" s="388"/>
      <c r="F974" s="388"/>
      <c r="G974" s="404"/>
      <c r="H974" s="388"/>
      <c r="I974" s="388"/>
      <c r="J974" s="388"/>
      <c r="K974" s="388"/>
      <c r="L974" s="388"/>
      <c r="M974" s="388"/>
      <c r="N974" s="388"/>
      <c r="O974" s="388"/>
      <c r="P974" s="388"/>
      <c r="Q974" s="388"/>
      <c r="R974" s="388"/>
      <c r="S974" s="388"/>
      <c r="T974" s="388"/>
      <c r="U974" s="388"/>
      <c r="V974" s="388"/>
      <c r="W974" s="388"/>
      <c r="X974" s="388"/>
      <c r="Y974" s="388"/>
      <c r="Z974" s="388"/>
    </row>
    <row r="975" spans="1:26" ht="15.75" customHeight="1" x14ac:dyDescent="0.2">
      <c r="A975" s="388"/>
      <c r="B975" s="388"/>
      <c r="C975" s="388"/>
      <c r="D975" s="388"/>
      <c r="E975" s="388"/>
      <c r="F975" s="388"/>
      <c r="G975" s="404"/>
      <c r="H975" s="388"/>
      <c r="I975" s="388"/>
      <c r="J975" s="388"/>
      <c r="K975" s="388"/>
      <c r="L975" s="388"/>
      <c r="M975" s="388"/>
      <c r="N975" s="388"/>
      <c r="O975" s="388"/>
      <c r="P975" s="388"/>
      <c r="Q975" s="388"/>
      <c r="R975" s="388"/>
      <c r="S975" s="388"/>
      <c r="T975" s="388"/>
      <c r="U975" s="388"/>
      <c r="V975" s="388"/>
      <c r="W975" s="388"/>
      <c r="X975" s="388"/>
      <c r="Y975" s="388"/>
      <c r="Z975" s="388"/>
    </row>
    <row r="976" spans="1:26" ht="15.75" customHeight="1" x14ac:dyDescent="0.2">
      <c r="A976" s="388"/>
      <c r="B976" s="388"/>
      <c r="C976" s="388"/>
      <c r="D976" s="388"/>
      <c r="E976" s="388"/>
      <c r="F976" s="388"/>
      <c r="G976" s="404"/>
      <c r="H976" s="388"/>
      <c r="I976" s="388"/>
      <c r="J976" s="388"/>
      <c r="K976" s="388"/>
      <c r="L976" s="388"/>
      <c r="M976" s="388"/>
      <c r="N976" s="388"/>
      <c r="O976" s="388"/>
      <c r="P976" s="388"/>
      <c r="Q976" s="388"/>
      <c r="R976" s="388"/>
      <c r="S976" s="388"/>
      <c r="T976" s="388"/>
      <c r="U976" s="388"/>
      <c r="V976" s="388"/>
      <c r="W976" s="388"/>
      <c r="X976" s="388"/>
      <c r="Y976" s="388"/>
      <c r="Z976" s="388"/>
    </row>
    <row r="977" spans="1:26" ht="15.75" customHeight="1" x14ac:dyDescent="0.2">
      <c r="A977" s="388"/>
      <c r="B977" s="388"/>
      <c r="C977" s="388"/>
      <c r="D977" s="388"/>
      <c r="E977" s="388"/>
      <c r="F977" s="388"/>
      <c r="G977" s="404"/>
      <c r="H977" s="388"/>
      <c r="I977" s="388"/>
      <c r="J977" s="388"/>
      <c r="K977" s="388"/>
      <c r="L977" s="388"/>
      <c r="M977" s="388"/>
      <c r="N977" s="388"/>
      <c r="O977" s="388"/>
      <c r="P977" s="388"/>
      <c r="Q977" s="388"/>
      <c r="R977" s="388"/>
      <c r="S977" s="388"/>
      <c r="T977" s="388"/>
      <c r="U977" s="388"/>
      <c r="V977" s="388"/>
      <c r="W977" s="388"/>
      <c r="X977" s="388"/>
      <c r="Y977" s="388"/>
      <c r="Z977" s="388"/>
    </row>
    <row r="978" spans="1:26" ht="15.75" customHeight="1" x14ac:dyDescent="0.2">
      <c r="A978" s="388"/>
      <c r="B978" s="388"/>
      <c r="C978" s="388"/>
      <c r="D978" s="388"/>
      <c r="E978" s="388"/>
      <c r="F978" s="388"/>
      <c r="G978" s="404"/>
      <c r="H978" s="388"/>
      <c r="I978" s="388"/>
      <c r="J978" s="388"/>
      <c r="K978" s="388"/>
      <c r="L978" s="388"/>
      <c r="M978" s="388"/>
      <c r="N978" s="388"/>
      <c r="O978" s="388"/>
      <c r="P978" s="388"/>
      <c r="Q978" s="388"/>
      <c r="R978" s="388"/>
      <c r="S978" s="388"/>
      <c r="T978" s="388"/>
      <c r="U978" s="388"/>
      <c r="V978" s="388"/>
      <c r="W978" s="388"/>
      <c r="X978" s="388"/>
      <c r="Y978" s="388"/>
      <c r="Z978" s="388"/>
    </row>
    <row r="979" spans="1:26" ht="15.75" customHeight="1" x14ac:dyDescent="0.2">
      <c r="A979" s="388"/>
      <c r="B979" s="388"/>
      <c r="C979" s="388"/>
      <c r="D979" s="388"/>
      <c r="E979" s="388"/>
      <c r="F979" s="388"/>
      <c r="G979" s="404"/>
      <c r="H979" s="388"/>
      <c r="I979" s="388"/>
      <c r="J979" s="388"/>
      <c r="K979" s="388"/>
      <c r="L979" s="388"/>
      <c r="M979" s="388"/>
      <c r="N979" s="388"/>
      <c r="O979" s="388"/>
      <c r="P979" s="388"/>
      <c r="Q979" s="388"/>
      <c r="R979" s="388"/>
      <c r="S979" s="388"/>
      <c r="T979" s="388"/>
      <c r="U979" s="388"/>
      <c r="V979" s="388"/>
      <c r="W979" s="388"/>
      <c r="X979" s="388"/>
      <c r="Y979" s="388"/>
      <c r="Z979" s="388"/>
    </row>
    <row r="980" spans="1:26" ht="15.75" customHeight="1" x14ac:dyDescent="0.2">
      <c r="A980" s="388"/>
      <c r="B980" s="388"/>
      <c r="C980" s="388"/>
      <c r="D980" s="388"/>
      <c r="E980" s="388"/>
      <c r="F980" s="388"/>
      <c r="G980" s="404"/>
      <c r="H980" s="388"/>
      <c r="I980" s="388"/>
      <c r="J980" s="388"/>
      <c r="K980" s="388"/>
      <c r="L980" s="388"/>
      <c r="M980" s="388"/>
      <c r="N980" s="388"/>
      <c r="O980" s="388"/>
      <c r="P980" s="388"/>
      <c r="Q980" s="388"/>
      <c r="R980" s="388"/>
      <c r="S980" s="388"/>
      <c r="T980" s="388"/>
      <c r="U980" s="388"/>
      <c r="V980" s="388"/>
      <c r="W980" s="388"/>
      <c r="X980" s="388"/>
      <c r="Y980" s="388"/>
      <c r="Z980" s="388"/>
    </row>
    <row r="981" spans="1:26" ht="15.75" customHeight="1" x14ac:dyDescent="0.2">
      <c r="A981" s="388"/>
      <c r="B981" s="388"/>
      <c r="C981" s="388"/>
      <c r="D981" s="388"/>
      <c r="E981" s="388"/>
      <c r="F981" s="388"/>
      <c r="G981" s="404"/>
      <c r="H981" s="388"/>
      <c r="I981" s="388"/>
      <c r="J981" s="388"/>
      <c r="K981" s="388"/>
      <c r="L981" s="388"/>
      <c r="M981" s="388"/>
      <c r="N981" s="388"/>
      <c r="O981" s="388"/>
      <c r="P981" s="388"/>
      <c r="Q981" s="388"/>
      <c r="R981" s="388"/>
      <c r="S981" s="388"/>
      <c r="T981" s="388"/>
      <c r="U981" s="388"/>
      <c r="V981" s="388"/>
      <c r="W981" s="388"/>
      <c r="X981" s="388"/>
      <c r="Y981" s="388"/>
      <c r="Z981" s="388"/>
    </row>
    <row r="982" spans="1:26" ht="15.75" customHeight="1" x14ac:dyDescent="0.2">
      <c r="A982" s="388"/>
      <c r="B982" s="388"/>
      <c r="C982" s="388"/>
      <c r="D982" s="388"/>
      <c r="E982" s="388"/>
      <c r="F982" s="388"/>
      <c r="G982" s="404"/>
      <c r="H982" s="388"/>
      <c r="I982" s="388"/>
      <c r="J982" s="388"/>
      <c r="K982" s="388"/>
      <c r="L982" s="388"/>
      <c r="M982" s="388"/>
      <c r="N982" s="388"/>
      <c r="O982" s="388"/>
      <c r="P982" s="388"/>
      <c r="Q982" s="388"/>
      <c r="R982" s="388"/>
      <c r="S982" s="388"/>
      <c r="T982" s="388"/>
      <c r="U982" s="388"/>
      <c r="V982" s="388"/>
      <c r="W982" s="388"/>
      <c r="X982" s="388"/>
      <c r="Y982" s="388"/>
      <c r="Z982" s="388"/>
    </row>
    <row r="983" spans="1:26" ht="15.75" customHeight="1" x14ac:dyDescent="0.2">
      <c r="A983" s="388"/>
      <c r="B983" s="388"/>
      <c r="C983" s="388"/>
      <c r="D983" s="388"/>
      <c r="E983" s="388"/>
      <c r="F983" s="388"/>
      <c r="G983" s="404"/>
      <c r="H983" s="388"/>
      <c r="I983" s="388"/>
      <c r="J983" s="388"/>
      <c r="K983" s="388"/>
      <c r="L983" s="388"/>
      <c r="M983" s="388"/>
      <c r="N983" s="388"/>
      <c r="O983" s="388"/>
      <c r="P983" s="388"/>
      <c r="Q983" s="388"/>
      <c r="R983" s="388"/>
      <c r="S983" s="388"/>
      <c r="T983" s="388"/>
      <c r="U983" s="388"/>
      <c r="V983" s="388"/>
      <c r="W983" s="388"/>
      <c r="X983" s="388"/>
      <c r="Y983" s="388"/>
      <c r="Z983" s="388"/>
    </row>
    <row r="984" spans="1:26" ht="15.75" customHeight="1" x14ac:dyDescent="0.2">
      <c r="A984" s="388"/>
      <c r="B984" s="388"/>
      <c r="C984" s="388"/>
      <c r="D984" s="388"/>
      <c r="E984" s="388"/>
      <c r="F984" s="388"/>
      <c r="G984" s="404"/>
      <c r="H984" s="388"/>
      <c r="I984" s="388"/>
      <c r="J984" s="388"/>
      <c r="K984" s="388"/>
      <c r="L984" s="388"/>
      <c r="M984" s="388"/>
      <c r="N984" s="388"/>
      <c r="O984" s="388"/>
      <c r="P984" s="388"/>
      <c r="Q984" s="388"/>
      <c r="R984" s="388"/>
      <c r="S984" s="388"/>
      <c r="T984" s="388"/>
      <c r="U984" s="388"/>
      <c r="V984" s="388"/>
      <c r="W984" s="388"/>
      <c r="X984" s="388"/>
      <c r="Y984" s="388"/>
      <c r="Z984" s="388"/>
    </row>
    <row r="985" spans="1:26" ht="15.75" customHeight="1" x14ac:dyDescent="0.2">
      <c r="A985" s="388"/>
      <c r="B985" s="388"/>
      <c r="C985" s="388"/>
      <c r="D985" s="388"/>
      <c r="E985" s="388"/>
      <c r="F985" s="388"/>
      <c r="G985" s="404"/>
      <c r="H985" s="388"/>
      <c r="I985" s="388"/>
      <c r="J985" s="388"/>
      <c r="K985" s="388"/>
      <c r="L985" s="388"/>
      <c r="M985" s="388"/>
      <c r="N985" s="388"/>
      <c r="O985" s="388"/>
      <c r="P985" s="388"/>
      <c r="Q985" s="388"/>
      <c r="R985" s="388"/>
      <c r="S985" s="388"/>
      <c r="T985" s="388"/>
      <c r="U985" s="388"/>
      <c r="V985" s="388"/>
      <c r="W985" s="388"/>
      <c r="X985" s="388"/>
      <c r="Y985" s="388"/>
      <c r="Z985" s="388"/>
    </row>
    <row r="986" spans="1:26" ht="15.75" customHeight="1" x14ac:dyDescent="0.2">
      <c r="A986" s="388"/>
      <c r="B986" s="388"/>
      <c r="C986" s="388"/>
      <c r="D986" s="388"/>
      <c r="E986" s="388"/>
      <c r="F986" s="388"/>
      <c r="G986" s="404"/>
      <c r="H986" s="388"/>
      <c r="I986" s="388"/>
      <c r="J986" s="388"/>
      <c r="K986" s="388"/>
      <c r="L986" s="388"/>
      <c r="M986" s="388"/>
      <c r="N986" s="388"/>
      <c r="O986" s="388"/>
      <c r="P986" s="388"/>
      <c r="Q986" s="388"/>
      <c r="R986" s="388"/>
      <c r="S986" s="388"/>
      <c r="T986" s="388"/>
      <c r="U986" s="388"/>
      <c r="V986" s="388"/>
      <c r="W986" s="388"/>
      <c r="X986" s="388"/>
      <c r="Y986" s="388"/>
      <c r="Z986" s="388"/>
    </row>
    <row r="987" spans="1:26" ht="15.75" customHeight="1" x14ac:dyDescent="0.2">
      <c r="A987" s="388"/>
      <c r="B987" s="388"/>
      <c r="C987" s="388"/>
      <c r="D987" s="388"/>
      <c r="E987" s="388"/>
      <c r="F987" s="388"/>
      <c r="G987" s="404"/>
      <c r="H987" s="388"/>
      <c r="I987" s="388"/>
      <c r="J987" s="388"/>
      <c r="K987" s="388"/>
      <c r="L987" s="388"/>
      <c r="M987" s="388"/>
      <c r="N987" s="388"/>
      <c r="O987" s="388"/>
      <c r="P987" s="388"/>
      <c r="Q987" s="388"/>
      <c r="R987" s="388"/>
      <c r="S987" s="388"/>
      <c r="T987" s="388"/>
      <c r="U987" s="388"/>
      <c r="V987" s="388"/>
      <c r="W987" s="388"/>
      <c r="X987" s="388"/>
      <c r="Y987" s="388"/>
      <c r="Z987" s="388"/>
    </row>
    <row r="988" spans="1:26" ht="15.75" customHeight="1" x14ac:dyDescent="0.2">
      <c r="A988" s="388"/>
      <c r="B988" s="388"/>
      <c r="C988" s="388"/>
      <c r="D988" s="388"/>
      <c r="E988" s="388"/>
      <c r="F988" s="388"/>
      <c r="G988" s="404"/>
      <c r="H988" s="388"/>
      <c r="I988" s="388"/>
      <c r="J988" s="388"/>
      <c r="K988" s="388"/>
      <c r="L988" s="388"/>
      <c r="M988" s="388"/>
      <c r="N988" s="388"/>
      <c r="O988" s="388"/>
      <c r="P988" s="388"/>
      <c r="Q988" s="388"/>
      <c r="R988" s="388"/>
      <c r="S988" s="388"/>
      <c r="T988" s="388"/>
      <c r="U988" s="388"/>
      <c r="V988" s="388"/>
      <c r="W988" s="388"/>
      <c r="X988" s="388"/>
      <c r="Y988" s="388"/>
      <c r="Z988" s="388"/>
    </row>
    <row r="989" spans="1:26" ht="15.75" customHeight="1" x14ac:dyDescent="0.2">
      <c r="A989" s="388"/>
      <c r="B989" s="388"/>
      <c r="C989" s="388"/>
      <c r="D989" s="388"/>
      <c r="E989" s="388"/>
      <c r="F989" s="388"/>
      <c r="G989" s="404"/>
      <c r="H989" s="388"/>
      <c r="I989" s="388"/>
      <c r="J989" s="388"/>
      <c r="K989" s="388"/>
      <c r="L989" s="388"/>
      <c r="M989" s="388"/>
      <c r="N989" s="388"/>
      <c r="O989" s="388"/>
      <c r="P989" s="388"/>
      <c r="Q989" s="388"/>
      <c r="R989" s="388"/>
      <c r="S989" s="388"/>
      <c r="T989" s="388"/>
      <c r="U989" s="388"/>
      <c r="V989" s="388"/>
      <c r="W989" s="388"/>
      <c r="X989" s="388"/>
      <c r="Y989" s="388"/>
      <c r="Z989" s="388"/>
    </row>
    <row r="990" spans="1:26" ht="15.75" customHeight="1" x14ac:dyDescent="0.2">
      <c r="A990" s="388"/>
      <c r="B990" s="388"/>
      <c r="C990" s="388"/>
      <c r="D990" s="388"/>
      <c r="E990" s="388"/>
      <c r="F990" s="388"/>
      <c r="G990" s="404"/>
      <c r="H990" s="388"/>
      <c r="I990" s="388"/>
      <c r="J990" s="388"/>
      <c r="K990" s="388"/>
      <c r="L990" s="388"/>
      <c r="M990" s="388"/>
      <c r="N990" s="388"/>
      <c r="O990" s="388"/>
      <c r="P990" s="388"/>
      <c r="Q990" s="388"/>
      <c r="R990" s="388"/>
      <c r="S990" s="388"/>
      <c r="T990" s="388"/>
      <c r="U990" s="388"/>
      <c r="V990" s="388"/>
      <c r="W990" s="388"/>
      <c r="X990" s="388"/>
      <c r="Y990" s="388"/>
      <c r="Z990" s="388"/>
    </row>
    <row r="991" spans="1:26" ht="15.75" customHeight="1" x14ac:dyDescent="0.2">
      <c r="A991" s="388"/>
      <c r="B991" s="388"/>
      <c r="C991" s="388"/>
      <c r="D991" s="388"/>
      <c r="E991" s="388"/>
      <c r="F991" s="388"/>
      <c r="G991" s="404"/>
      <c r="H991" s="388"/>
      <c r="I991" s="388"/>
      <c r="J991" s="388"/>
      <c r="K991" s="388"/>
      <c r="L991" s="388"/>
      <c r="M991" s="388"/>
      <c r="N991" s="388"/>
      <c r="O991" s="388"/>
      <c r="P991" s="388"/>
      <c r="Q991" s="388"/>
      <c r="R991" s="388"/>
      <c r="S991" s="388"/>
      <c r="T991" s="388"/>
      <c r="U991" s="388"/>
      <c r="V991" s="388"/>
      <c r="W991" s="388"/>
      <c r="X991" s="388"/>
      <c r="Y991" s="388"/>
      <c r="Z991" s="388"/>
    </row>
    <row r="992" spans="1:26" ht="15.75" customHeight="1" x14ac:dyDescent="0.2">
      <c r="A992" s="388"/>
      <c r="B992" s="388"/>
      <c r="C992" s="388"/>
      <c r="D992" s="388"/>
      <c r="E992" s="388"/>
      <c r="F992" s="388"/>
      <c r="G992" s="404"/>
      <c r="H992" s="388"/>
      <c r="I992" s="388"/>
      <c r="J992" s="388"/>
      <c r="K992" s="388"/>
      <c r="L992" s="388"/>
      <c r="M992" s="388"/>
      <c r="N992" s="388"/>
      <c r="O992" s="388"/>
      <c r="P992" s="388"/>
      <c r="Q992" s="388"/>
      <c r="R992" s="388"/>
      <c r="S992" s="388"/>
      <c r="T992" s="388"/>
      <c r="U992" s="388"/>
      <c r="V992" s="388"/>
      <c r="W992" s="388"/>
      <c r="X992" s="388"/>
      <c r="Y992" s="388"/>
      <c r="Z992" s="388"/>
    </row>
    <row r="993" spans="1:26" ht="15.75" customHeight="1" x14ac:dyDescent="0.2">
      <c r="A993" s="388"/>
      <c r="B993" s="388"/>
      <c r="C993" s="388"/>
      <c r="D993" s="388"/>
      <c r="E993" s="388"/>
      <c r="F993" s="388"/>
      <c r="G993" s="404"/>
      <c r="H993" s="388"/>
      <c r="I993" s="388"/>
      <c r="J993" s="388"/>
      <c r="K993" s="388"/>
      <c r="L993" s="388"/>
      <c r="M993" s="388"/>
      <c r="N993" s="388"/>
      <c r="O993" s="388"/>
      <c r="P993" s="388"/>
      <c r="Q993" s="388"/>
      <c r="R993" s="388"/>
      <c r="S993" s="388"/>
      <c r="T993" s="388"/>
      <c r="U993" s="388"/>
      <c r="V993" s="388"/>
      <c r="W993" s="388"/>
      <c r="X993" s="388"/>
      <c r="Y993" s="388"/>
      <c r="Z993" s="388"/>
    </row>
    <row r="994" spans="1:26" ht="15.75" customHeight="1" x14ac:dyDescent="0.2">
      <c r="A994" s="388"/>
      <c r="B994" s="388"/>
      <c r="C994" s="388"/>
      <c r="D994" s="388"/>
      <c r="E994" s="388"/>
      <c r="F994" s="388"/>
      <c r="G994" s="404"/>
      <c r="H994" s="388"/>
      <c r="I994" s="388"/>
      <c r="J994" s="388"/>
      <c r="K994" s="388"/>
      <c r="L994" s="388"/>
      <c r="M994" s="388"/>
      <c r="N994" s="388"/>
      <c r="O994" s="388"/>
      <c r="P994" s="388"/>
      <c r="Q994" s="388"/>
      <c r="R994" s="388"/>
      <c r="S994" s="388"/>
      <c r="T994" s="388"/>
      <c r="U994" s="388"/>
      <c r="V994" s="388"/>
      <c r="W994" s="388"/>
      <c r="X994" s="388"/>
      <c r="Y994" s="388"/>
      <c r="Z994" s="388"/>
    </row>
    <row r="995" spans="1:26" ht="15.75" customHeight="1" x14ac:dyDescent="0.2">
      <c r="A995" s="388"/>
      <c r="B995" s="388"/>
      <c r="C995" s="388"/>
      <c r="D995" s="388"/>
      <c r="E995" s="388"/>
      <c r="F995" s="388"/>
      <c r="G995" s="404"/>
      <c r="H995" s="388"/>
      <c r="I995" s="388"/>
      <c r="J995" s="388"/>
      <c r="K995" s="388"/>
      <c r="L995" s="388"/>
      <c r="M995" s="388"/>
      <c r="N995" s="388"/>
      <c r="O995" s="388"/>
      <c r="P995" s="388"/>
      <c r="Q995" s="388"/>
      <c r="R995" s="388"/>
      <c r="S995" s="388"/>
      <c r="T995" s="388"/>
      <c r="U995" s="388"/>
      <c r="V995" s="388"/>
      <c r="W995" s="388"/>
      <c r="X995" s="388"/>
      <c r="Y995" s="388"/>
      <c r="Z995" s="388"/>
    </row>
    <row r="996" spans="1:26" ht="15.75" customHeight="1" x14ac:dyDescent="0.2">
      <c r="A996" s="388"/>
      <c r="B996" s="388"/>
      <c r="C996" s="388"/>
      <c r="D996" s="388"/>
      <c r="E996" s="388"/>
      <c r="F996" s="388"/>
      <c r="G996" s="404"/>
      <c r="H996" s="388"/>
      <c r="I996" s="388"/>
      <c r="J996" s="388"/>
      <c r="K996" s="388"/>
      <c r="L996" s="388"/>
      <c r="M996" s="388"/>
      <c r="N996" s="388"/>
      <c r="O996" s="388"/>
      <c r="P996" s="388"/>
      <c r="Q996" s="388"/>
      <c r="R996" s="388"/>
      <c r="S996" s="388"/>
      <c r="T996" s="388"/>
      <c r="U996" s="388"/>
      <c r="V996" s="388"/>
      <c r="W996" s="388"/>
      <c r="X996" s="388"/>
      <c r="Y996" s="388"/>
      <c r="Z996" s="388"/>
    </row>
    <row r="997" spans="1:26" ht="15.75" customHeight="1" x14ac:dyDescent="0.2">
      <c r="A997" s="388"/>
      <c r="B997" s="388"/>
      <c r="C997" s="388"/>
      <c r="D997" s="388"/>
      <c r="E997" s="388"/>
      <c r="F997" s="388"/>
      <c r="G997" s="404"/>
      <c r="H997" s="388"/>
      <c r="I997" s="388"/>
      <c r="J997" s="388"/>
      <c r="K997" s="388"/>
      <c r="L997" s="388"/>
      <c r="M997" s="388"/>
      <c r="N997" s="388"/>
      <c r="O997" s="388"/>
      <c r="P997" s="388"/>
      <c r="Q997" s="388"/>
      <c r="R997" s="388"/>
      <c r="S997" s="388"/>
      <c r="T997" s="388"/>
      <c r="U997" s="388"/>
      <c r="V997" s="388"/>
      <c r="W997" s="388"/>
      <c r="X997" s="388"/>
      <c r="Y997" s="388"/>
      <c r="Z997" s="388"/>
    </row>
    <row r="998" spans="1:26" ht="15.75" customHeight="1" x14ac:dyDescent="0.2">
      <c r="A998" s="388"/>
      <c r="B998" s="388"/>
      <c r="C998" s="388"/>
      <c r="D998" s="388"/>
      <c r="E998" s="388"/>
      <c r="F998" s="388"/>
      <c r="G998" s="404"/>
      <c r="H998" s="388"/>
      <c r="I998" s="388"/>
      <c r="J998" s="388"/>
      <c r="K998" s="388"/>
      <c r="L998" s="388"/>
      <c r="M998" s="388"/>
      <c r="N998" s="388"/>
      <c r="O998" s="388"/>
      <c r="P998" s="388"/>
      <c r="Q998" s="388"/>
      <c r="R998" s="388"/>
      <c r="S998" s="388"/>
      <c r="T998" s="388"/>
      <c r="U998" s="388"/>
      <c r="V998" s="388"/>
      <c r="W998" s="388"/>
      <c r="X998" s="388"/>
      <c r="Y998" s="388"/>
      <c r="Z998" s="388"/>
    </row>
    <row r="999" spans="1:26" ht="15.75" customHeight="1" x14ac:dyDescent="0.2">
      <c r="A999" s="388"/>
      <c r="B999" s="388"/>
      <c r="C999" s="388"/>
      <c r="D999" s="388"/>
      <c r="E999" s="388"/>
      <c r="F999" s="388"/>
      <c r="G999" s="404"/>
      <c r="H999" s="388"/>
      <c r="I999" s="388"/>
      <c r="J999" s="388"/>
      <c r="K999" s="388"/>
      <c r="L999" s="388"/>
      <c r="M999" s="388"/>
      <c r="N999" s="388"/>
      <c r="O999" s="388"/>
      <c r="P999" s="388"/>
      <c r="Q999" s="388"/>
      <c r="R999" s="388"/>
      <c r="S999" s="388"/>
      <c r="T999" s="388"/>
      <c r="U999" s="388"/>
      <c r="V999" s="388"/>
      <c r="W999" s="388"/>
      <c r="X999" s="388"/>
      <c r="Y999" s="388"/>
      <c r="Z999" s="388"/>
    </row>
    <row r="1000" spans="1:26" ht="15.75" customHeight="1" x14ac:dyDescent="0.2">
      <c r="A1000" s="388"/>
      <c r="B1000" s="388"/>
      <c r="C1000" s="388"/>
      <c r="D1000" s="388"/>
      <c r="E1000" s="388"/>
      <c r="F1000" s="388"/>
      <c r="G1000" s="404"/>
      <c r="H1000" s="388"/>
      <c r="I1000" s="388"/>
      <c r="J1000" s="388"/>
      <c r="K1000" s="388"/>
      <c r="L1000" s="388"/>
      <c r="M1000" s="388"/>
      <c r="N1000" s="388"/>
      <c r="O1000" s="388"/>
      <c r="P1000" s="388"/>
      <c r="Q1000" s="388"/>
      <c r="R1000" s="388"/>
      <c r="S1000" s="388"/>
      <c r="T1000" s="388"/>
      <c r="U1000" s="388"/>
      <c r="V1000" s="388"/>
      <c r="W1000" s="388"/>
      <c r="X1000" s="388"/>
      <c r="Y1000" s="388"/>
      <c r="Z1000" s="388"/>
    </row>
  </sheetData>
  <mergeCells count="1">
    <mergeCell ref="A1:F1"/>
  </mergeCell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D94D8"/>
  </sheetPr>
  <dimension ref="A1:AA1000"/>
  <sheetViews>
    <sheetView workbookViewId="0"/>
  </sheetViews>
  <sheetFormatPr baseColWidth="10" defaultColWidth="11.1640625" defaultRowHeight="15" customHeight="1" x14ac:dyDescent="0.2"/>
  <cols>
    <col min="1" max="1" width="6.1640625" customWidth="1"/>
    <col min="2" max="2" width="42.83203125" customWidth="1"/>
    <col min="3" max="3" width="28.1640625" customWidth="1"/>
    <col min="4" max="4" width="9.1640625" customWidth="1"/>
    <col min="5" max="14" width="9.1640625" hidden="1" customWidth="1"/>
    <col min="15" max="15" width="12" customWidth="1"/>
    <col min="16" max="16" width="9.1640625" customWidth="1"/>
    <col min="17" max="17" width="14.6640625" customWidth="1"/>
    <col min="18" max="18" width="39.6640625" customWidth="1"/>
    <col min="19" max="27" width="9.1640625" customWidth="1"/>
  </cols>
  <sheetData>
    <row r="1" spans="1:27" ht="23.25" customHeight="1" x14ac:dyDescent="0.2">
      <c r="A1" s="388"/>
      <c r="B1" s="770" t="s">
        <v>1910</v>
      </c>
      <c r="C1" s="661"/>
      <c r="D1" s="661"/>
      <c r="E1" s="661"/>
      <c r="F1" s="661"/>
      <c r="G1" s="661"/>
      <c r="H1" s="661"/>
      <c r="I1" s="661"/>
      <c r="J1" s="661"/>
      <c r="K1" s="661"/>
      <c r="L1" s="661"/>
      <c r="M1" s="661"/>
      <c r="N1" s="661"/>
      <c r="O1" s="661"/>
      <c r="P1" s="661"/>
      <c r="Q1" s="661"/>
      <c r="R1" s="388"/>
      <c r="S1" s="387"/>
      <c r="T1" s="387"/>
      <c r="U1" s="387"/>
      <c r="V1" s="387"/>
      <c r="W1" s="387"/>
      <c r="X1" s="387"/>
      <c r="Y1" s="387"/>
      <c r="Z1" s="387"/>
      <c r="AA1" s="387"/>
    </row>
    <row r="2" spans="1:27" ht="59" x14ac:dyDescent="0.2">
      <c r="A2" s="291" t="s">
        <v>15</v>
      </c>
      <c r="B2" s="291" t="s">
        <v>580</v>
      </c>
      <c r="C2" s="291" t="s">
        <v>1911</v>
      </c>
      <c r="D2" s="291" t="s">
        <v>582</v>
      </c>
      <c r="E2" s="291" t="s">
        <v>1912</v>
      </c>
      <c r="F2" s="291" t="s">
        <v>1913</v>
      </c>
      <c r="G2" s="291" t="s">
        <v>1914</v>
      </c>
      <c r="H2" s="291" t="s">
        <v>1915</v>
      </c>
      <c r="I2" s="291" t="s">
        <v>1916</v>
      </c>
      <c r="J2" s="291" t="s">
        <v>1917</v>
      </c>
      <c r="K2" s="291" t="s">
        <v>1918</v>
      </c>
      <c r="L2" s="291" t="s">
        <v>1919</v>
      </c>
      <c r="M2" s="291" t="s">
        <v>1920</v>
      </c>
      <c r="N2" s="291" t="s">
        <v>1921</v>
      </c>
      <c r="O2" s="291" t="s">
        <v>1922</v>
      </c>
      <c r="P2" s="291" t="s">
        <v>1923</v>
      </c>
      <c r="Q2" s="291" t="s">
        <v>1924</v>
      </c>
      <c r="R2" s="291" t="s">
        <v>21</v>
      </c>
      <c r="S2" s="387"/>
      <c r="T2" s="387"/>
      <c r="U2" s="387"/>
      <c r="V2" s="387"/>
      <c r="W2" s="387"/>
      <c r="X2" s="387"/>
      <c r="Y2" s="387"/>
      <c r="Z2" s="387"/>
      <c r="AA2" s="387"/>
    </row>
    <row r="3" spans="1:27" ht="19" x14ac:dyDescent="0.2">
      <c r="A3" s="352"/>
      <c r="B3" s="405" t="s">
        <v>1925</v>
      </c>
      <c r="C3" s="81"/>
      <c r="D3" s="81"/>
      <c r="E3" s="352"/>
      <c r="F3" s="352"/>
      <c r="G3" s="352"/>
      <c r="H3" s="352"/>
      <c r="I3" s="352"/>
      <c r="J3" s="352"/>
      <c r="K3" s="352"/>
      <c r="L3" s="352"/>
      <c r="M3" s="352"/>
      <c r="N3" s="352"/>
      <c r="O3" s="390"/>
      <c r="P3" s="83"/>
      <c r="Q3" s="83"/>
      <c r="R3" s="83"/>
      <c r="S3" s="387"/>
      <c r="T3" s="387"/>
      <c r="U3" s="387"/>
      <c r="V3" s="387"/>
      <c r="W3" s="387"/>
      <c r="X3" s="387"/>
      <c r="Y3" s="387"/>
      <c r="Z3" s="387"/>
      <c r="AA3" s="387"/>
    </row>
    <row r="4" spans="1:27" ht="95" x14ac:dyDescent="0.2">
      <c r="A4" s="83">
        <v>1</v>
      </c>
      <c r="B4" s="83" t="s">
        <v>1926</v>
      </c>
      <c r="C4" s="83" t="s">
        <v>1927</v>
      </c>
      <c r="D4" s="390">
        <v>1.5</v>
      </c>
      <c r="E4" s="390">
        <v>1</v>
      </c>
      <c r="F4" s="390">
        <v>3</v>
      </c>
      <c r="G4" s="390">
        <v>2</v>
      </c>
      <c r="H4" s="390">
        <v>2</v>
      </c>
      <c r="I4" s="390">
        <v>2</v>
      </c>
      <c r="J4" s="390"/>
      <c r="K4" s="390"/>
      <c r="L4" s="390"/>
      <c r="M4" s="390"/>
      <c r="N4" s="390"/>
      <c r="O4" s="390">
        <v>3</v>
      </c>
      <c r="P4" s="390">
        <f t="shared" ref="P4:P10" si="0">O4*D4</f>
        <v>4.5</v>
      </c>
      <c r="Q4" s="406">
        <f t="shared" ref="Q4:Q10" si="1">IF(P4&gt;3,1,IF(P4&gt;2,0.6,IF(P4&gt;1,0.1,IF(P4&gt;0,0.05,IF(P4&lt;=0,0)))))</f>
        <v>1</v>
      </c>
      <c r="R4" s="407" t="s">
        <v>1928</v>
      </c>
      <c r="S4" s="387"/>
      <c r="T4" s="387"/>
      <c r="U4" s="387"/>
      <c r="V4" s="387"/>
      <c r="W4" s="387"/>
      <c r="X4" s="387"/>
      <c r="Y4" s="387"/>
      <c r="Z4" s="387"/>
      <c r="AA4" s="387"/>
    </row>
    <row r="5" spans="1:27" ht="114" x14ac:dyDescent="0.2">
      <c r="A5" s="83">
        <v>2</v>
      </c>
      <c r="B5" s="83" t="s">
        <v>1929</v>
      </c>
      <c r="C5" s="263" t="s">
        <v>1930</v>
      </c>
      <c r="D5" s="390">
        <v>0.5</v>
      </c>
      <c r="E5" s="390">
        <v>5</v>
      </c>
      <c r="F5" s="390">
        <v>3</v>
      </c>
      <c r="G5" s="390">
        <v>2</v>
      </c>
      <c r="H5" s="390">
        <v>2</v>
      </c>
      <c r="I5" s="390">
        <v>2</v>
      </c>
      <c r="J5" s="390"/>
      <c r="K5" s="390"/>
      <c r="L5" s="390"/>
      <c r="M5" s="390"/>
      <c r="N5" s="390"/>
      <c r="O5" s="390">
        <v>3</v>
      </c>
      <c r="P5" s="390">
        <f t="shared" si="0"/>
        <v>1.5</v>
      </c>
      <c r="Q5" s="406">
        <f t="shared" si="1"/>
        <v>0.1</v>
      </c>
      <c r="R5" s="408" t="s">
        <v>1931</v>
      </c>
      <c r="S5" s="387"/>
      <c r="T5" s="387"/>
      <c r="U5" s="387"/>
      <c r="V5" s="409"/>
      <c r="W5" s="387"/>
      <c r="X5" s="387"/>
      <c r="Y5" s="387"/>
      <c r="Z5" s="387"/>
      <c r="AA5" s="387"/>
    </row>
    <row r="6" spans="1:27" ht="57" x14ac:dyDescent="0.2">
      <c r="A6" s="83">
        <v>3</v>
      </c>
      <c r="B6" s="83" t="s">
        <v>1932</v>
      </c>
      <c r="C6" s="263" t="s">
        <v>1933</v>
      </c>
      <c r="D6" s="390">
        <v>1</v>
      </c>
      <c r="E6" s="390">
        <v>3</v>
      </c>
      <c r="F6" s="390">
        <v>3</v>
      </c>
      <c r="G6" s="390">
        <v>2</v>
      </c>
      <c r="H6" s="390">
        <v>2</v>
      </c>
      <c r="I6" s="390">
        <v>2</v>
      </c>
      <c r="J6" s="390"/>
      <c r="K6" s="390"/>
      <c r="L6" s="390"/>
      <c r="M6" s="390"/>
      <c r="N6" s="390"/>
      <c r="O6" s="390">
        <v>3</v>
      </c>
      <c r="P6" s="390">
        <f t="shared" si="0"/>
        <v>3</v>
      </c>
      <c r="Q6" s="406">
        <f t="shared" si="1"/>
        <v>0.6</v>
      </c>
      <c r="R6" s="408" t="s">
        <v>1934</v>
      </c>
      <c r="S6" s="387"/>
      <c r="T6" s="387"/>
      <c r="U6" s="387"/>
      <c r="V6" s="387"/>
      <c r="W6" s="387"/>
      <c r="X6" s="387"/>
      <c r="Y6" s="387"/>
      <c r="Z6" s="387"/>
      <c r="AA6" s="387"/>
    </row>
    <row r="7" spans="1:27" ht="95" x14ac:dyDescent="0.2">
      <c r="A7" s="83">
        <v>4</v>
      </c>
      <c r="B7" s="83" t="s">
        <v>1935</v>
      </c>
      <c r="C7" s="83" t="s">
        <v>1936</v>
      </c>
      <c r="D7" s="390">
        <v>0.5</v>
      </c>
      <c r="E7" s="390">
        <v>1</v>
      </c>
      <c r="F7" s="390">
        <v>3</v>
      </c>
      <c r="G7" s="390">
        <v>2</v>
      </c>
      <c r="H7" s="390">
        <v>1</v>
      </c>
      <c r="I7" s="390">
        <v>2</v>
      </c>
      <c r="J7" s="390"/>
      <c r="K7" s="390"/>
      <c r="L7" s="390"/>
      <c r="M7" s="390"/>
      <c r="N7" s="390"/>
      <c r="O7" s="390">
        <v>3</v>
      </c>
      <c r="P7" s="390">
        <f t="shared" si="0"/>
        <v>1.5</v>
      </c>
      <c r="Q7" s="406">
        <f t="shared" si="1"/>
        <v>0.1</v>
      </c>
      <c r="R7" s="408" t="s">
        <v>1937</v>
      </c>
      <c r="S7" s="387"/>
      <c r="T7" s="387"/>
      <c r="U7" s="387"/>
      <c r="V7" s="387"/>
      <c r="W7" s="387"/>
      <c r="X7" s="387"/>
      <c r="Y7" s="387"/>
      <c r="Z7" s="387"/>
      <c r="AA7" s="387"/>
    </row>
    <row r="8" spans="1:27" ht="57" x14ac:dyDescent="0.2">
      <c r="A8" s="83">
        <v>5</v>
      </c>
      <c r="B8" s="83" t="s">
        <v>1938</v>
      </c>
      <c r="C8" s="83" t="s">
        <v>1939</v>
      </c>
      <c r="D8" s="390">
        <v>1</v>
      </c>
      <c r="E8" s="390">
        <v>2</v>
      </c>
      <c r="F8" s="390">
        <v>3</v>
      </c>
      <c r="G8" s="390">
        <v>2</v>
      </c>
      <c r="H8" s="390">
        <v>1</v>
      </c>
      <c r="I8" s="390">
        <v>0</v>
      </c>
      <c r="J8" s="390"/>
      <c r="K8" s="390"/>
      <c r="L8" s="390"/>
      <c r="M8" s="390"/>
      <c r="N8" s="390"/>
      <c r="O8" s="390">
        <v>3</v>
      </c>
      <c r="P8" s="390">
        <f t="shared" si="0"/>
        <v>3</v>
      </c>
      <c r="Q8" s="406">
        <f t="shared" si="1"/>
        <v>0.6</v>
      </c>
      <c r="R8" s="408" t="s">
        <v>1940</v>
      </c>
      <c r="S8" s="387"/>
      <c r="T8" s="387"/>
      <c r="U8" s="387"/>
      <c r="V8" s="387"/>
      <c r="W8" s="387"/>
      <c r="X8" s="387"/>
      <c r="Y8" s="387"/>
      <c r="Z8" s="387"/>
      <c r="AA8" s="387"/>
    </row>
    <row r="9" spans="1:27" ht="38" x14ac:dyDescent="0.2">
      <c r="A9" s="83">
        <v>6</v>
      </c>
      <c r="B9" s="83" t="s">
        <v>602</v>
      </c>
      <c r="C9" s="83" t="s">
        <v>1941</v>
      </c>
      <c r="D9" s="391">
        <v>2</v>
      </c>
      <c r="E9" s="390">
        <v>2</v>
      </c>
      <c r="F9" s="390">
        <v>1</v>
      </c>
      <c r="G9" s="390">
        <v>3</v>
      </c>
      <c r="H9" s="390">
        <v>2</v>
      </c>
      <c r="I9" s="390">
        <v>2</v>
      </c>
      <c r="J9" s="390"/>
      <c r="K9" s="390"/>
      <c r="L9" s="390"/>
      <c r="M9" s="390"/>
      <c r="N9" s="390"/>
      <c r="O9" s="390">
        <v>4</v>
      </c>
      <c r="P9" s="390">
        <f t="shared" si="0"/>
        <v>8</v>
      </c>
      <c r="Q9" s="406">
        <f t="shared" si="1"/>
        <v>1</v>
      </c>
      <c r="R9" s="408" t="s">
        <v>1942</v>
      </c>
      <c r="S9" s="387"/>
      <c r="T9" s="387"/>
      <c r="U9" s="387"/>
      <c r="V9" s="387"/>
      <c r="W9" s="387"/>
      <c r="X9" s="387"/>
      <c r="Y9" s="387"/>
      <c r="Z9" s="387"/>
      <c r="AA9" s="387"/>
    </row>
    <row r="10" spans="1:27" ht="114" x14ac:dyDescent="0.2">
      <c r="A10" s="83">
        <v>7</v>
      </c>
      <c r="B10" s="410" t="s">
        <v>1943</v>
      </c>
      <c r="C10" s="83" t="s">
        <v>1944</v>
      </c>
      <c r="D10" s="390">
        <v>-1</v>
      </c>
      <c r="E10" s="390">
        <v>0</v>
      </c>
      <c r="F10" s="390">
        <v>0</v>
      </c>
      <c r="G10" s="390">
        <v>0</v>
      </c>
      <c r="H10" s="390">
        <v>0</v>
      </c>
      <c r="I10" s="390">
        <v>0</v>
      </c>
      <c r="J10" s="390"/>
      <c r="K10" s="390"/>
      <c r="L10" s="390"/>
      <c r="M10" s="390"/>
      <c r="N10" s="390"/>
      <c r="O10" s="390">
        <v>0</v>
      </c>
      <c r="P10" s="390">
        <f t="shared" si="0"/>
        <v>0</v>
      </c>
      <c r="Q10" s="406">
        <f t="shared" si="1"/>
        <v>0</v>
      </c>
      <c r="R10" s="408" t="s">
        <v>1945</v>
      </c>
      <c r="S10" s="387"/>
      <c r="T10" s="387"/>
      <c r="U10" s="387"/>
      <c r="V10" s="387"/>
      <c r="W10" s="387"/>
      <c r="X10" s="387"/>
      <c r="Y10" s="387"/>
      <c r="Z10" s="387"/>
      <c r="AA10" s="387"/>
    </row>
    <row r="11" spans="1:27" ht="19" x14ac:dyDescent="0.2">
      <c r="A11" s="352"/>
      <c r="B11" s="352" t="s">
        <v>1946</v>
      </c>
      <c r="C11" s="83" t="s">
        <v>1947</v>
      </c>
      <c r="D11" s="390"/>
      <c r="E11" s="390"/>
      <c r="F11" s="390"/>
      <c r="G11" s="390"/>
      <c r="H11" s="352"/>
      <c r="I11" s="352"/>
      <c r="J11" s="352"/>
      <c r="K11" s="352"/>
      <c r="L11" s="352"/>
      <c r="M11" s="352"/>
      <c r="N11" s="352"/>
      <c r="O11" s="352"/>
      <c r="P11" s="352">
        <f>SUM(P3:P10)</f>
        <v>21.5</v>
      </c>
      <c r="Q11" s="390"/>
      <c r="R11" s="390"/>
      <c r="S11" s="387"/>
      <c r="T11" s="387"/>
      <c r="U11" s="387"/>
      <c r="V11" s="387"/>
      <c r="W11" s="387"/>
      <c r="X11" s="387"/>
      <c r="Y11" s="387"/>
      <c r="Z11" s="387"/>
      <c r="AA11" s="387"/>
    </row>
    <row r="12" spans="1:27" ht="38" x14ac:dyDescent="0.2">
      <c r="A12" s="352"/>
      <c r="B12" s="352" t="s">
        <v>1948</v>
      </c>
      <c r="C12" s="83" t="s">
        <v>1949</v>
      </c>
      <c r="D12" s="390"/>
      <c r="E12" s="390"/>
      <c r="F12" s="390"/>
      <c r="G12" s="390"/>
      <c r="H12" s="352"/>
      <c r="I12" s="352"/>
      <c r="J12" s="352"/>
      <c r="K12" s="352"/>
      <c r="L12" s="352"/>
      <c r="M12" s="352"/>
      <c r="N12" s="352"/>
      <c r="O12" s="352"/>
      <c r="P12" s="352">
        <f>1.4-0.0362*P11</f>
        <v>0.62169999999999981</v>
      </c>
      <c r="Q12" s="390"/>
      <c r="R12" s="390"/>
      <c r="S12" s="387"/>
      <c r="T12" s="387"/>
      <c r="U12" s="387"/>
      <c r="V12" s="387"/>
      <c r="W12" s="387"/>
      <c r="X12" s="387"/>
      <c r="Y12" s="387"/>
      <c r="Z12" s="387"/>
      <c r="AA12" s="387"/>
    </row>
    <row r="13" spans="1:27" ht="12.75" customHeight="1" x14ac:dyDescent="0.2">
      <c r="A13" s="387"/>
      <c r="B13" s="387"/>
      <c r="C13" s="387"/>
      <c r="D13" s="387"/>
      <c r="E13" s="387"/>
      <c r="F13" s="387"/>
      <c r="G13" s="387"/>
      <c r="H13" s="387"/>
      <c r="I13" s="387"/>
      <c r="J13" s="387"/>
      <c r="K13" s="387"/>
      <c r="L13" s="387"/>
      <c r="M13" s="387"/>
      <c r="N13" s="387"/>
      <c r="O13" s="387"/>
      <c r="P13" s="387"/>
      <c r="Q13" s="387"/>
      <c r="R13" s="387"/>
      <c r="S13" s="387"/>
      <c r="T13" s="387"/>
      <c r="U13" s="387"/>
      <c r="V13" s="387"/>
      <c r="W13" s="387"/>
      <c r="X13" s="387"/>
      <c r="Y13" s="387"/>
      <c r="Z13" s="387"/>
      <c r="AA13" s="387"/>
    </row>
    <row r="14" spans="1:27" ht="12.75" customHeight="1" x14ac:dyDescent="0.2">
      <c r="A14" s="387"/>
      <c r="B14" s="387"/>
      <c r="C14" s="387"/>
      <c r="D14" s="387"/>
      <c r="E14" s="387"/>
      <c r="F14" s="387"/>
      <c r="G14" s="387"/>
      <c r="H14" s="387"/>
      <c r="I14" s="387"/>
      <c r="J14" s="387"/>
      <c r="K14" s="387"/>
      <c r="L14" s="387"/>
      <c r="M14" s="387"/>
      <c r="N14" s="387"/>
      <c r="O14" s="387"/>
      <c r="P14" s="387"/>
      <c r="Q14" s="387"/>
      <c r="R14" s="387"/>
      <c r="S14" s="387"/>
      <c r="T14" s="387"/>
      <c r="U14" s="387"/>
      <c r="V14" s="387"/>
      <c r="W14" s="387"/>
      <c r="X14" s="387"/>
      <c r="Y14" s="387"/>
      <c r="Z14" s="387"/>
      <c r="AA14" s="387"/>
    </row>
    <row r="15" spans="1:27" ht="12.75" customHeight="1" x14ac:dyDescent="0.2">
      <c r="A15" s="387"/>
      <c r="B15" s="387"/>
      <c r="C15" s="387"/>
      <c r="D15" s="387"/>
      <c r="E15" s="387"/>
      <c r="F15" s="387"/>
      <c r="G15" s="387"/>
      <c r="H15" s="387"/>
      <c r="I15" s="387"/>
      <c r="J15" s="387"/>
      <c r="K15" s="387"/>
      <c r="L15" s="387"/>
      <c r="M15" s="387"/>
      <c r="N15" s="387"/>
      <c r="O15" s="387"/>
      <c r="P15" s="387"/>
      <c r="Q15" s="387"/>
      <c r="R15" s="387"/>
      <c r="S15" s="387"/>
      <c r="T15" s="387"/>
      <c r="U15" s="387"/>
      <c r="V15" s="387"/>
      <c r="W15" s="387"/>
      <c r="X15" s="387"/>
      <c r="Y15" s="387"/>
      <c r="Z15" s="387"/>
      <c r="AA15" s="387"/>
    </row>
    <row r="16" spans="1:27" ht="12.75" customHeight="1" x14ac:dyDescent="0.2">
      <c r="A16" s="387"/>
      <c r="B16" s="387"/>
      <c r="C16" s="387"/>
      <c r="D16" s="387"/>
      <c r="E16" s="387"/>
      <c r="F16" s="387"/>
      <c r="G16" s="387"/>
      <c r="H16" s="387"/>
      <c r="I16" s="387"/>
      <c r="J16" s="387"/>
      <c r="K16" s="387"/>
      <c r="L16" s="387"/>
      <c r="M16" s="387"/>
      <c r="N16" s="387"/>
      <c r="O16" s="387"/>
      <c r="P16" s="387"/>
      <c r="Q16" s="387"/>
      <c r="R16" s="387"/>
      <c r="S16" s="387"/>
      <c r="T16" s="387"/>
      <c r="U16" s="387"/>
      <c r="V16" s="387"/>
      <c r="W16" s="387"/>
      <c r="X16" s="387"/>
      <c r="Y16" s="387"/>
      <c r="Z16" s="387"/>
      <c r="AA16" s="387"/>
    </row>
    <row r="17" spans="1:27" ht="12.75" customHeight="1" x14ac:dyDescent="0.2">
      <c r="A17" s="387"/>
      <c r="B17" s="387"/>
      <c r="C17" s="387"/>
      <c r="D17" s="387"/>
      <c r="E17" s="387"/>
      <c r="F17" s="387"/>
      <c r="G17" s="387"/>
      <c r="H17" s="387"/>
      <c r="I17" s="387"/>
      <c r="J17" s="387"/>
      <c r="K17" s="387"/>
      <c r="L17" s="387"/>
      <c r="M17" s="387"/>
      <c r="N17" s="387"/>
      <c r="O17" s="387"/>
      <c r="P17" s="387"/>
      <c r="Q17" s="387"/>
      <c r="R17" s="387"/>
      <c r="S17" s="387"/>
      <c r="T17" s="387"/>
      <c r="U17" s="387"/>
      <c r="V17" s="387"/>
      <c r="W17" s="387"/>
      <c r="X17" s="387"/>
      <c r="Y17" s="387"/>
      <c r="Z17" s="387"/>
      <c r="AA17" s="387"/>
    </row>
    <row r="18" spans="1:27" ht="12.75" customHeight="1" x14ac:dyDescent="0.2">
      <c r="A18" s="387"/>
      <c r="B18" s="387"/>
      <c r="C18" s="387"/>
      <c r="D18" s="387"/>
      <c r="E18" s="387"/>
      <c r="F18" s="387"/>
      <c r="G18" s="387"/>
      <c r="H18" s="387"/>
      <c r="I18" s="387"/>
      <c r="J18" s="387"/>
      <c r="K18" s="387"/>
      <c r="L18" s="387"/>
      <c r="M18" s="387"/>
      <c r="N18" s="387"/>
      <c r="O18" s="387"/>
      <c r="P18" s="387"/>
      <c r="Q18" s="387"/>
      <c r="R18" s="387"/>
      <c r="S18" s="387"/>
      <c r="T18" s="387"/>
      <c r="U18" s="387"/>
      <c r="V18" s="387"/>
      <c r="W18" s="387"/>
      <c r="X18" s="387"/>
      <c r="Y18" s="387"/>
      <c r="Z18" s="387"/>
      <c r="AA18" s="387"/>
    </row>
    <row r="19" spans="1:27" ht="12.75" customHeight="1" x14ac:dyDescent="0.2">
      <c r="A19" s="387"/>
      <c r="B19" s="387"/>
      <c r="C19" s="387"/>
      <c r="D19" s="387"/>
      <c r="E19" s="387"/>
      <c r="F19" s="387"/>
      <c r="G19" s="387"/>
      <c r="H19" s="387"/>
      <c r="I19" s="387"/>
      <c r="J19" s="387"/>
      <c r="K19" s="387"/>
      <c r="L19" s="387"/>
      <c r="M19" s="387"/>
      <c r="N19" s="387"/>
      <c r="O19" s="387"/>
      <c r="P19" s="387"/>
      <c r="Q19" s="387"/>
      <c r="R19" s="387"/>
      <c r="S19" s="387"/>
      <c r="T19" s="387"/>
      <c r="U19" s="387"/>
      <c r="V19" s="387"/>
      <c r="W19" s="387"/>
      <c r="X19" s="387"/>
      <c r="Y19" s="387"/>
      <c r="Z19" s="387"/>
      <c r="AA19" s="387"/>
    </row>
    <row r="20" spans="1:27" ht="12.75" customHeight="1" x14ac:dyDescent="0.2">
      <c r="A20" s="387"/>
      <c r="B20" s="387"/>
      <c r="C20" s="387"/>
      <c r="D20" s="387"/>
      <c r="E20" s="387"/>
      <c r="F20" s="387"/>
      <c r="G20" s="387"/>
      <c r="H20" s="387"/>
      <c r="I20" s="387"/>
      <c r="J20" s="387"/>
      <c r="K20" s="387"/>
      <c r="L20" s="387"/>
      <c r="M20" s="387"/>
      <c r="N20" s="387"/>
      <c r="O20" s="387"/>
      <c r="P20" s="387"/>
      <c r="Q20" s="387"/>
      <c r="R20" s="387"/>
      <c r="S20" s="387"/>
      <c r="T20" s="387"/>
      <c r="U20" s="387"/>
      <c r="V20" s="387"/>
      <c r="W20" s="387"/>
      <c r="X20" s="387"/>
      <c r="Y20" s="387"/>
      <c r="Z20" s="387"/>
      <c r="AA20" s="387"/>
    </row>
    <row r="21" spans="1:27" ht="12.75" customHeight="1" x14ac:dyDescent="0.2">
      <c r="A21" s="387"/>
      <c r="B21" s="387"/>
      <c r="C21" s="387"/>
      <c r="D21" s="387"/>
      <c r="E21" s="387"/>
      <c r="F21" s="387"/>
      <c r="G21" s="387"/>
      <c r="H21" s="387"/>
      <c r="I21" s="387"/>
      <c r="J21" s="387"/>
      <c r="K21" s="387"/>
      <c r="L21" s="387"/>
      <c r="M21" s="387"/>
      <c r="N21" s="387"/>
      <c r="O21" s="387"/>
      <c r="P21" s="387"/>
      <c r="Q21" s="387"/>
      <c r="R21" s="387"/>
      <c r="S21" s="387"/>
      <c r="T21" s="387"/>
      <c r="U21" s="387"/>
      <c r="V21" s="387"/>
      <c r="W21" s="387"/>
      <c r="X21" s="387"/>
      <c r="Y21" s="387"/>
      <c r="Z21" s="387"/>
      <c r="AA21" s="387"/>
    </row>
    <row r="22" spans="1:27" ht="12.75" customHeight="1" x14ac:dyDescent="0.2">
      <c r="A22" s="387"/>
      <c r="B22" s="387"/>
      <c r="C22" s="387"/>
      <c r="D22" s="387"/>
      <c r="E22" s="387"/>
      <c r="F22" s="387"/>
      <c r="G22" s="387"/>
      <c r="H22" s="387"/>
      <c r="I22" s="387"/>
      <c r="J22" s="387"/>
      <c r="K22" s="387"/>
      <c r="L22" s="387"/>
      <c r="M22" s="387"/>
      <c r="N22" s="387"/>
      <c r="O22" s="387"/>
      <c r="P22" s="387"/>
      <c r="Q22" s="387"/>
      <c r="R22" s="387"/>
      <c r="S22" s="387"/>
      <c r="T22" s="387"/>
      <c r="U22" s="387"/>
      <c r="V22" s="387"/>
      <c r="W22" s="387"/>
      <c r="X22" s="387"/>
      <c r="Y22" s="387"/>
      <c r="Z22" s="387"/>
      <c r="AA22" s="387"/>
    </row>
    <row r="23" spans="1:27" ht="12.75" customHeight="1" x14ac:dyDescent="0.2">
      <c r="A23" s="387"/>
      <c r="B23" s="387"/>
      <c r="C23" s="387"/>
      <c r="D23" s="387"/>
      <c r="E23" s="387"/>
      <c r="F23" s="387"/>
      <c r="G23" s="387"/>
      <c r="H23" s="387"/>
      <c r="I23" s="387"/>
      <c r="J23" s="387"/>
      <c r="K23" s="387"/>
      <c r="L23" s="387"/>
      <c r="M23" s="387"/>
      <c r="N23" s="387"/>
      <c r="O23" s="387"/>
      <c r="P23" s="387"/>
      <c r="Q23" s="387"/>
      <c r="R23" s="387"/>
      <c r="S23" s="387"/>
      <c r="T23" s="387"/>
      <c r="U23" s="387"/>
      <c r="V23" s="387"/>
      <c r="W23" s="387"/>
      <c r="X23" s="387"/>
      <c r="Y23" s="387"/>
      <c r="Z23" s="387"/>
      <c r="AA23" s="387"/>
    </row>
    <row r="24" spans="1:27" ht="12.75" customHeight="1" x14ac:dyDescent="0.2">
      <c r="A24" s="387"/>
      <c r="B24" s="387"/>
      <c r="C24" s="387"/>
      <c r="D24" s="387"/>
      <c r="E24" s="387"/>
      <c r="F24" s="387"/>
      <c r="G24" s="387"/>
      <c r="H24" s="387"/>
      <c r="I24" s="387"/>
      <c r="J24" s="387"/>
      <c r="K24" s="387"/>
      <c r="L24" s="387"/>
      <c r="M24" s="387"/>
      <c r="N24" s="387"/>
      <c r="O24" s="387"/>
      <c r="P24" s="387"/>
      <c r="Q24" s="387"/>
      <c r="R24" s="387"/>
      <c r="S24" s="387"/>
      <c r="T24" s="387"/>
      <c r="U24" s="387"/>
      <c r="V24" s="387"/>
      <c r="W24" s="387"/>
      <c r="X24" s="387"/>
      <c r="Y24" s="387"/>
      <c r="Z24" s="387"/>
      <c r="AA24" s="387"/>
    </row>
    <row r="25" spans="1:27" ht="12.75" customHeight="1" x14ac:dyDescent="0.2">
      <c r="A25" s="387"/>
      <c r="B25" s="387"/>
      <c r="C25" s="387"/>
      <c r="D25" s="387"/>
      <c r="E25" s="387"/>
      <c r="F25" s="387"/>
      <c r="G25" s="387"/>
      <c r="H25" s="387"/>
      <c r="I25" s="387"/>
      <c r="J25" s="387"/>
      <c r="K25" s="387"/>
      <c r="L25" s="387"/>
      <c r="M25" s="387"/>
      <c r="N25" s="387"/>
      <c r="O25" s="387"/>
      <c r="P25" s="387"/>
      <c r="Q25" s="387"/>
      <c r="R25" s="387"/>
      <c r="S25" s="387"/>
      <c r="T25" s="387"/>
      <c r="U25" s="387"/>
      <c r="V25" s="387"/>
      <c r="W25" s="387"/>
      <c r="X25" s="387"/>
      <c r="Y25" s="387"/>
      <c r="Z25" s="387"/>
      <c r="AA25" s="387"/>
    </row>
    <row r="26" spans="1:27" ht="12.75" customHeight="1" x14ac:dyDescent="0.2">
      <c r="A26" s="387"/>
      <c r="B26" s="387"/>
      <c r="C26" s="387"/>
      <c r="D26" s="387"/>
      <c r="E26" s="387"/>
      <c r="F26" s="387"/>
      <c r="G26" s="387"/>
      <c r="H26" s="387"/>
      <c r="I26" s="387"/>
      <c r="J26" s="387"/>
      <c r="K26" s="387"/>
      <c r="L26" s="387"/>
      <c r="M26" s="387"/>
      <c r="N26" s="387"/>
      <c r="O26" s="387"/>
      <c r="P26" s="387"/>
      <c r="Q26" s="387"/>
      <c r="R26" s="387"/>
      <c r="S26" s="387"/>
      <c r="T26" s="387"/>
      <c r="U26" s="387"/>
      <c r="V26" s="387"/>
      <c r="W26" s="387"/>
      <c r="X26" s="387"/>
      <c r="Y26" s="387"/>
      <c r="Z26" s="387"/>
      <c r="AA26" s="387"/>
    </row>
    <row r="27" spans="1:27" ht="12.75" customHeight="1" x14ac:dyDescent="0.2">
      <c r="A27" s="387"/>
      <c r="B27" s="387"/>
      <c r="C27" s="387"/>
      <c r="D27" s="387"/>
      <c r="E27" s="387"/>
      <c r="F27" s="387"/>
      <c r="G27" s="387"/>
      <c r="H27" s="387"/>
      <c r="I27" s="387"/>
      <c r="J27" s="387"/>
      <c r="K27" s="387"/>
      <c r="L27" s="387"/>
      <c r="M27" s="387"/>
      <c r="N27" s="387"/>
      <c r="O27" s="387"/>
      <c r="P27" s="387"/>
      <c r="Q27" s="387"/>
      <c r="R27" s="387"/>
      <c r="S27" s="387"/>
      <c r="T27" s="387"/>
      <c r="U27" s="387"/>
      <c r="V27" s="387"/>
      <c r="W27" s="387"/>
      <c r="X27" s="387"/>
      <c r="Y27" s="387"/>
      <c r="Z27" s="387"/>
      <c r="AA27" s="387"/>
    </row>
    <row r="28" spans="1:27" ht="12.75" customHeight="1" x14ac:dyDescent="0.2">
      <c r="A28" s="387"/>
      <c r="B28" s="387"/>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7"/>
      <c r="AA28" s="387"/>
    </row>
    <row r="29" spans="1:27" ht="12.75" customHeight="1" x14ac:dyDescent="0.2">
      <c r="A29" s="387"/>
      <c r="B29" s="387"/>
      <c r="C29" s="387"/>
      <c r="D29" s="387"/>
      <c r="E29" s="387"/>
      <c r="F29" s="387"/>
      <c r="G29" s="387"/>
      <c r="H29" s="387"/>
      <c r="I29" s="387"/>
      <c r="J29" s="387"/>
      <c r="K29" s="387"/>
      <c r="L29" s="387"/>
      <c r="M29" s="387"/>
      <c r="N29" s="387"/>
      <c r="O29" s="387"/>
      <c r="P29" s="387"/>
      <c r="Q29" s="387"/>
      <c r="R29" s="387"/>
      <c r="S29" s="387"/>
      <c r="T29" s="387"/>
      <c r="U29" s="387"/>
      <c r="V29" s="387"/>
      <c r="W29" s="387"/>
      <c r="X29" s="387"/>
      <c r="Y29" s="387"/>
      <c r="Z29" s="387"/>
      <c r="AA29" s="387"/>
    </row>
    <row r="30" spans="1:27" ht="12.75" customHeight="1" x14ac:dyDescent="0.2">
      <c r="A30" s="387"/>
      <c r="B30" s="387"/>
      <c r="C30" s="387"/>
      <c r="D30" s="387"/>
      <c r="E30" s="387"/>
      <c r="F30" s="387"/>
      <c r="G30" s="387"/>
      <c r="H30" s="387"/>
      <c r="I30" s="387"/>
      <c r="J30" s="387"/>
      <c r="K30" s="387"/>
      <c r="L30" s="387"/>
      <c r="M30" s="387"/>
      <c r="N30" s="387"/>
      <c r="O30" s="387"/>
      <c r="P30" s="387"/>
      <c r="Q30" s="387"/>
      <c r="R30" s="387"/>
      <c r="S30" s="387"/>
      <c r="T30" s="387"/>
      <c r="U30" s="387"/>
      <c r="V30" s="387"/>
      <c r="W30" s="387"/>
      <c r="X30" s="387"/>
      <c r="Y30" s="387"/>
      <c r="Z30" s="387"/>
      <c r="AA30" s="387"/>
    </row>
    <row r="31" spans="1:27" ht="12.75" customHeight="1" x14ac:dyDescent="0.2">
      <c r="A31" s="387"/>
      <c r="B31" s="387"/>
      <c r="C31" s="387"/>
      <c r="D31" s="387"/>
      <c r="E31" s="387"/>
      <c r="F31" s="387"/>
      <c r="G31" s="387"/>
      <c r="H31" s="387"/>
      <c r="I31" s="387"/>
      <c r="J31" s="387"/>
      <c r="K31" s="387"/>
      <c r="L31" s="387"/>
      <c r="M31" s="387"/>
      <c r="N31" s="387"/>
      <c r="O31" s="387"/>
      <c r="P31" s="387"/>
      <c r="Q31" s="387"/>
      <c r="R31" s="387"/>
      <c r="S31" s="387"/>
      <c r="T31" s="387"/>
      <c r="U31" s="387"/>
      <c r="V31" s="387"/>
      <c r="W31" s="387"/>
      <c r="X31" s="387"/>
      <c r="Y31" s="387"/>
      <c r="Z31" s="387"/>
      <c r="AA31" s="387"/>
    </row>
    <row r="32" spans="1:27" ht="12.75" customHeight="1" x14ac:dyDescent="0.2">
      <c r="A32" s="387"/>
      <c r="B32" s="387"/>
      <c r="C32" s="387"/>
      <c r="D32" s="387"/>
      <c r="E32" s="387"/>
      <c r="F32" s="387"/>
      <c r="G32" s="387"/>
      <c r="H32" s="387"/>
      <c r="I32" s="387"/>
      <c r="J32" s="387"/>
      <c r="K32" s="387"/>
      <c r="L32" s="387"/>
      <c r="M32" s="387"/>
      <c r="N32" s="387"/>
      <c r="O32" s="387"/>
      <c r="P32" s="387"/>
      <c r="Q32" s="387"/>
      <c r="R32" s="387"/>
      <c r="S32" s="387"/>
      <c r="T32" s="387"/>
      <c r="U32" s="387"/>
      <c r="V32" s="387"/>
      <c r="W32" s="387"/>
      <c r="X32" s="387"/>
      <c r="Y32" s="387"/>
      <c r="Z32" s="387"/>
      <c r="AA32" s="387"/>
    </row>
    <row r="33" spans="1:27" ht="12.75" customHeight="1" x14ac:dyDescent="0.2">
      <c r="A33" s="387"/>
      <c r="B33" s="387"/>
      <c r="C33" s="387"/>
      <c r="D33" s="387"/>
      <c r="E33" s="387"/>
      <c r="F33" s="387"/>
      <c r="G33" s="387"/>
      <c r="H33" s="387"/>
      <c r="I33" s="387"/>
      <c r="J33" s="387"/>
      <c r="K33" s="387"/>
      <c r="L33" s="387"/>
      <c r="M33" s="387"/>
      <c r="N33" s="387"/>
      <c r="O33" s="387"/>
      <c r="P33" s="387"/>
      <c r="Q33" s="387"/>
      <c r="R33" s="387"/>
      <c r="S33" s="387"/>
      <c r="T33" s="387"/>
      <c r="U33" s="387"/>
      <c r="V33" s="387"/>
      <c r="W33" s="387"/>
      <c r="X33" s="387"/>
      <c r="Y33" s="387"/>
      <c r="Z33" s="387"/>
      <c r="AA33" s="387"/>
    </row>
    <row r="34" spans="1:27" ht="12.75" customHeight="1" x14ac:dyDescent="0.2">
      <c r="A34" s="387"/>
      <c r="B34" s="387"/>
      <c r="C34" s="387"/>
      <c r="D34" s="387"/>
      <c r="E34" s="387"/>
      <c r="F34" s="387"/>
      <c r="G34" s="387"/>
      <c r="H34" s="387"/>
      <c r="I34" s="387"/>
      <c r="J34" s="387"/>
      <c r="K34" s="387"/>
      <c r="L34" s="387"/>
      <c r="M34" s="387"/>
      <c r="N34" s="387"/>
      <c r="O34" s="387"/>
      <c r="P34" s="387"/>
      <c r="Q34" s="387"/>
      <c r="R34" s="387"/>
      <c r="S34" s="387"/>
      <c r="T34" s="387"/>
      <c r="U34" s="387"/>
      <c r="V34" s="387"/>
      <c r="W34" s="387"/>
      <c r="X34" s="387"/>
      <c r="Y34" s="387"/>
      <c r="Z34" s="387"/>
      <c r="AA34" s="387"/>
    </row>
    <row r="35" spans="1:27" ht="12.75" customHeight="1" x14ac:dyDescent="0.2">
      <c r="A35" s="387"/>
      <c r="B35" s="387"/>
      <c r="C35" s="387"/>
      <c r="D35" s="387"/>
      <c r="E35" s="387"/>
      <c r="F35" s="387"/>
      <c r="G35" s="387"/>
      <c r="H35" s="387"/>
      <c r="I35" s="387"/>
      <c r="J35" s="387"/>
      <c r="K35" s="387"/>
      <c r="L35" s="387"/>
      <c r="M35" s="387"/>
      <c r="N35" s="387"/>
      <c r="O35" s="387"/>
      <c r="P35" s="387"/>
      <c r="Q35" s="387"/>
      <c r="R35" s="387"/>
      <c r="S35" s="387"/>
      <c r="T35" s="387"/>
      <c r="U35" s="387"/>
      <c r="V35" s="387"/>
      <c r="W35" s="387"/>
      <c r="X35" s="387"/>
      <c r="Y35" s="387"/>
      <c r="Z35" s="387"/>
      <c r="AA35" s="387"/>
    </row>
    <row r="36" spans="1:27" ht="12.75" customHeight="1" x14ac:dyDescent="0.2">
      <c r="A36" s="387"/>
      <c r="B36" s="387"/>
      <c r="C36" s="387"/>
      <c r="D36" s="387"/>
      <c r="E36" s="387"/>
      <c r="F36" s="387"/>
      <c r="G36" s="387"/>
      <c r="H36" s="387"/>
      <c r="I36" s="387"/>
      <c r="J36" s="387"/>
      <c r="K36" s="387"/>
      <c r="L36" s="387"/>
      <c r="M36" s="387"/>
      <c r="N36" s="387"/>
      <c r="O36" s="387"/>
      <c r="P36" s="387"/>
      <c r="Q36" s="387"/>
      <c r="R36" s="387"/>
      <c r="S36" s="387"/>
      <c r="T36" s="387"/>
      <c r="U36" s="387"/>
      <c r="V36" s="387"/>
      <c r="W36" s="387"/>
      <c r="X36" s="387"/>
      <c r="Y36" s="387"/>
      <c r="Z36" s="387"/>
      <c r="AA36" s="387"/>
    </row>
    <row r="37" spans="1:27" ht="12.75" customHeight="1" x14ac:dyDescent="0.2">
      <c r="A37" s="387"/>
      <c r="B37" s="387"/>
      <c r="C37" s="387"/>
      <c r="D37" s="387"/>
      <c r="E37" s="387"/>
      <c r="F37" s="387"/>
      <c r="G37" s="387"/>
      <c r="H37" s="387"/>
      <c r="I37" s="387"/>
      <c r="J37" s="387"/>
      <c r="K37" s="387"/>
      <c r="L37" s="387"/>
      <c r="M37" s="387"/>
      <c r="N37" s="387"/>
      <c r="O37" s="387"/>
      <c r="P37" s="387"/>
      <c r="Q37" s="387"/>
      <c r="R37" s="387"/>
      <c r="S37" s="387"/>
      <c r="T37" s="387"/>
      <c r="U37" s="387"/>
      <c r="V37" s="387"/>
      <c r="W37" s="387"/>
      <c r="X37" s="387"/>
      <c r="Y37" s="387"/>
      <c r="Z37" s="387"/>
      <c r="AA37" s="387"/>
    </row>
    <row r="38" spans="1:27" ht="12.75" customHeight="1" x14ac:dyDescent="0.2">
      <c r="A38" s="387"/>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c r="AA38" s="387"/>
    </row>
    <row r="39" spans="1:27" ht="12.75" customHeight="1" x14ac:dyDescent="0.2">
      <c r="A39" s="387"/>
      <c r="B39" s="387"/>
      <c r="C39" s="387"/>
      <c r="D39" s="387"/>
      <c r="E39" s="387"/>
      <c r="F39" s="387"/>
      <c r="G39" s="387"/>
      <c r="H39" s="387"/>
      <c r="I39" s="387"/>
      <c r="J39" s="387"/>
      <c r="K39" s="387"/>
      <c r="L39" s="387"/>
      <c r="M39" s="387"/>
      <c r="N39" s="387"/>
      <c r="O39" s="387"/>
      <c r="P39" s="387"/>
      <c r="Q39" s="387"/>
      <c r="R39" s="387"/>
      <c r="S39" s="387"/>
      <c r="T39" s="387"/>
      <c r="U39" s="387"/>
      <c r="V39" s="387"/>
      <c r="W39" s="387"/>
      <c r="X39" s="387"/>
      <c r="Y39" s="387"/>
      <c r="Z39" s="387"/>
      <c r="AA39" s="387"/>
    </row>
    <row r="40" spans="1:27" ht="12.75" customHeight="1" x14ac:dyDescent="0.2">
      <c r="A40" s="387"/>
      <c r="B40" s="387"/>
      <c r="C40" s="387"/>
      <c r="D40" s="387"/>
      <c r="E40" s="387"/>
      <c r="F40" s="387"/>
      <c r="G40" s="387"/>
      <c r="H40" s="387"/>
      <c r="I40" s="387"/>
      <c r="J40" s="387"/>
      <c r="K40" s="387"/>
      <c r="L40" s="387"/>
      <c r="M40" s="387"/>
      <c r="N40" s="387"/>
      <c r="O40" s="387"/>
      <c r="P40" s="387"/>
      <c r="Q40" s="387"/>
      <c r="R40" s="387"/>
      <c r="S40" s="387"/>
      <c r="T40" s="387"/>
      <c r="U40" s="387"/>
      <c r="V40" s="387"/>
      <c r="W40" s="387"/>
      <c r="X40" s="387"/>
      <c r="Y40" s="387"/>
      <c r="Z40" s="387"/>
      <c r="AA40" s="387"/>
    </row>
    <row r="41" spans="1:27" ht="12.75" customHeight="1" x14ac:dyDescent="0.2">
      <c r="A41" s="387"/>
      <c r="B41" s="387"/>
      <c r="C41" s="387"/>
      <c r="D41" s="387"/>
      <c r="E41" s="387"/>
      <c r="F41" s="387"/>
      <c r="G41" s="387"/>
      <c r="H41" s="387"/>
      <c r="I41" s="387"/>
      <c r="J41" s="387"/>
      <c r="K41" s="387"/>
      <c r="L41" s="387"/>
      <c r="M41" s="387"/>
      <c r="N41" s="387"/>
      <c r="O41" s="387"/>
      <c r="P41" s="387"/>
      <c r="Q41" s="387"/>
      <c r="R41" s="387"/>
      <c r="S41" s="387"/>
      <c r="T41" s="387"/>
      <c r="U41" s="387"/>
      <c r="V41" s="387"/>
      <c r="W41" s="387"/>
      <c r="X41" s="387"/>
      <c r="Y41" s="387"/>
      <c r="Z41" s="387"/>
      <c r="AA41" s="387"/>
    </row>
    <row r="42" spans="1:27" ht="12.75" customHeight="1" x14ac:dyDescent="0.2">
      <c r="A42" s="387"/>
      <c r="B42" s="387"/>
      <c r="C42" s="387"/>
      <c r="D42" s="387"/>
      <c r="E42" s="387"/>
      <c r="F42" s="387"/>
      <c r="G42" s="387"/>
      <c r="H42" s="387"/>
      <c r="I42" s="387"/>
      <c r="J42" s="387"/>
      <c r="K42" s="387"/>
      <c r="L42" s="387"/>
      <c r="M42" s="387"/>
      <c r="N42" s="387"/>
      <c r="O42" s="387"/>
      <c r="P42" s="387"/>
      <c r="Q42" s="387"/>
      <c r="R42" s="387"/>
      <c r="S42" s="387"/>
      <c r="T42" s="387"/>
      <c r="U42" s="387"/>
      <c r="V42" s="387"/>
      <c r="W42" s="387"/>
      <c r="X42" s="387"/>
      <c r="Y42" s="387"/>
      <c r="Z42" s="387"/>
      <c r="AA42" s="387"/>
    </row>
    <row r="43" spans="1:27" ht="12.75" customHeight="1" x14ac:dyDescent="0.2">
      <c r="A43" s="387"/>
      <c r="B43" s="387"/>
      <c r="C43" s="387"/>
      <c r="D43" s="387"/>
      <c r="E43" s="387"/>
      <c r="F43" s="387"/>
      <c r="G43" s="387"/>
      <c r="H43" s="387"/>
      <c r="I43" s="387"/>
      <c r="J43" s="387"/>
      <c r="K43" s="387"/>
      <c r="L43" s="387"/>
      <c r="M43" s="387"/>
      <c r="N43" s="387"/>
      <c r="O43" s="387"/>
      <c r="P43" s="387"/>
      <c r="Q43" s="387"/>
      <c r="R43" s="387"/>
      <c r="S43" s="387"/>
      <c r="T43" s="387"/>
      <c r="U43" s="387"/>
      <c r="V43" s="387"/>
      <c r="W43" s="387"/>
      <c r="X43" s="387"/>
      <c r="Y43" s="387"/>
      <c r="Z43" s="387"/>
      <c r="AA43" s="387"/>
    </row>
    <row r="44" spans="1:27" ht="12.75" customHeight="1" x14ac:dyDescent="0.2">
      <c r="A44" s="387"/>
      <c r="B44" s="387"/>
      <c r="C44" s="387"/>
      <c r="D44" s="387"/>
      <c r="E44" s="387"/>
      <c r="F44" s="387"/>
      <c r="G44" s="387"/>
      <c r="H44" s="387"/>
      <c r="I44" s="387"/>
      <c r="J44" s="387"/>
      <c r="K44" s="387"/>
      <c r="L44" s="387"/>
      <c r="M44" s="387"/>
      <c r="N44" s="387"/>
      <c r="O44" s="387"/>
      <c r="P44" s="387"/>
      <c r="Q44" s="387"/>
      <c r="R44" s="387"/>
      <c r="S44" s="387"/>
      <c r="T44" s="387"/>
      <c r="U44" s="387"/>
      <c r="V44" s="387"/>
      <c r="W44" s="387"/>
      <c r="X44" s="387"/>
      <c r="Y44" s="387"/>
      <c r="Z44" s="387"/>
      <c r="AA44" s="387"/>
    </row>
    <row r="45" spans="1:27" ht="12.75" customHeight="1" x14ac:dyDescent="0.2">
      <c r="A45" s="387"/>
      <c r="B45" s="387"/>
      <c r="C45" s="387"/>
      <c r="D45" s="387"/>
      <c r="E45" s="387"/>
      <c r="F45" s="387"/>
      <c r="G45" s="387"/>
      <c r="H45" s="387"/>
      <c r="I45" s="387"/>
      <c r="J45" s="387"/>
      <c r="K45" s="387"/>
      <c r="L45" s="387"/>
      <c r="M45" s="387"/>
      <c r="N45" s="387"/>
      <c r="O45" s="387"/>
      <c r="P45" s="387"/>
      <c r="Q45" s="387"/>
      <c r="R45" s="387"/>
      <c r="S45" s="387"/>
      <c r="T45" s="387"/>
      <c r="U45" s="387"/>
      <c r="V45" s="387"/>
      <c r="W45" s="387"/>
      <c r="X45" s="387"/>
      <c r="Y45" s="387"/>
      <c r="Z45" s="387"/>
      <c r="AA45" s="387"/>
    </row>
    <row r="46" spans="1:27" ht="12.75" customHeight="1" x14ac:dyDescent="0.2">
      <c r="A46" s="387"/>
      <c r="B46" s="387"/>
      <c r="C46" s="387"/>
      <c r="D46" s="387"/>
      <c r="E46" s="387"/>
      <c r="F46" s="387"/>
      <c r="G46" s="387"/>
      <c r="H46" s="387"/>
      <c r="I46" s="387"/>
      <c r="J46" s="387"/>
      <c r="K46" s="387"/>
      <c r="L46" s="387"/>
      <c r="M46" s="387"/>
      <c r="N46" s="387"/>
      <c r="O46" s="387"/>
      <c r="P46" s="387"/>
      <c r="Q46" s="387"/>
      <c r="R46" s="387"/>
      <c r="S46" s="387"/>
      <c r="T46" s="387"/>
      <c r="U46" s="387"/>
      <c r="V46" s="387"/>
      <c r="W46" s="387"/>
      <c r="X46" s="387"/>
      <c r="Y46" s="387"/>
      <c r="Z46" s="387"/>
      <c r="AA46" s="387"/>
    </row>
    <row r="47" spans="1:27" ht="12.75" customHeight="1" x14ac:dyDescent="0.2">
      <c r="A47" s="387"/>
      <c r="B47" s="387"/>
      <c r="C47" s="387"/>
      <c r="D47" s="387"/>
      <c r="E47" s="387"/>
      <c r="F47" s="387"/>
      <c r="G47" s="387"/>
      <c r="H47" s="387"/>
      <c r="I47" s="387"/>
      <c r="J47" s="387"/>
      <c r="K47" s="387"/>
      <c r="L47" s="387"/>
      <c r="M47" s="387"/>
      <c r="N47" s="387"/>
      <c r="O47" s="387"/>
      <c r="P47" s="387"/>
      <c r="Q47" s="387"/>
      <c r="R47" s="387"/>
      <c r="S47" s="387"/>
      <c r="T47" s="387"/>
      <c r="U47" s="387"/>
      <c r="V47" s="387"/>
      <c r="W47" s="387"/>
      <c r="X47" s="387"/>
      <c r="Y47" s="387"/>
      <c r="Z47" s="387"/>
      <c r="AA47" s="387"/>
    </row>
    <row r="48" spans="1:27" ht="12.75" customHeight="1" x14ac:dyDescent="0.2">
      <c r="A48" s="387"/>
      <c r="B48" s="387"/>
      <c r="C48" s="387"/>
      <c r="D48" s="387"/>
      <c r="E48" s="387"/>
      <c r="F48" s="387"/>
      <c r="G48" s="387"/>
      <c r="H48" s="387"/>
      <c r="I48" s="387"/>
      <c r="J48" s="387"/>
      <c r="K48" s="387"/>
      <c r="L48" s="387"/>
      <c r="M48" s="387"/>
      <c r="N48" s="387"/>
      <c r="O48" s="387"/>
      <c r="P48" s="387"/>
      <c r="Q48" s="387"/>
      <c r="R48" s="387"/>
      <c r="S48" s="387"/>
      <c r="T48" s="387"/>
      <c r="U48" s="387"/>
      <c r="V48" s="387"/>
      <c r="W48" s="387"/>
      <c r="X48" s="387"/>
      <c r="Y48" s="387"/>
      <c r="Z48" s="387"/>
      <c r="AA48" s="387"/>
    </row>
    <row r="49" spans="1:27" ht="12.75" customHeight="1" x14ac:dyDescent="0.2">
      <c r="A49" s="387"/>
      <c r="B49" s="387"/>
      <c r="C49" s="387"/>
      <c r="D49" s="387"/>
      <c r="E49" s="387"/>
      <c r="F49" s="387"/>
      <c r="G49" s="387"/>
      <c r="H49" s="387"/>
      <c r="I49" s="387"/>
      <c r="J49" s="387"/>
      <c r="K49" s="387"/>
      <c r="L49" s="387"/>
      <c r="M49" s="387"/>
      <c r="N49" s="387"/>
      <c r="O49" s="387"/>
      <c r="P49" s="387"/>
      <c r="Q49" s="387"/>
      <c r="R49" s="387"/>
      <c r="S49" s="387"/>
      <c r="T49" s="387"/>
      <c r="U49" s="387"/>
      <c r="V49" s="387"/>
      <c r="W49" s="387"/>
      <c r="X49" s="387"/>
      <c r="Y49" s="387"/>
      <c r="Z49" s="387"/>
      <c r="AA49" s="387"/>
    </row>
    <row r="50" spans="1:27" ht="12.75" customHeight="1" x14ac:dyDescent="0.2">
      <c r="A50" s="387"/>
      <c r="B50" s="387"/>
      <c r="C50" s="387"/>
      <c r="D50" s="387"/>
      <c r="E50" s="387"/>
      <c r="F50" s="387"/>
      <c r="G50" s="387"/>
      <c r="H50" s="387"/>
      <c r="I50" s="387"/>
      <c r="J50" s="387"/>
      <c r="K50" s="387"/>
      <c r="L50" s="387"/>
      <c r="M50" s="387"/>
      <c r="N50" s="387"/>
      <c r="O50" s="387"/>
      <c r="P50" s="387"/>
      <c r="Q50" s="387"/>
      <c r="R50" s="387"/>
      <c r="S50" s="387"/>
      <c r="T50" s="387"/>
      <c r="U50" s="387"/>
      <c r="V50" s="387"/>
      <c r="W50" s="387"/>
      <c r="X50" s="387"/>
      <c r="Y50" s="387"/>
      <c r="Z50" s="387"/>
      <c r="AA50" s="387"/>
    </row>
    <row r="51" spans="1:27" ht="12.75" customHeight="1" x14ac:dyDescent="0.2">
      <c r="A51" s="387"/>
      <c r="B51" s="387"/>
      <c r="C51" s="387"/>
      <c r="D51" s="387"/>
      <c r="E51" s="387"/>
      <c r="F51" s="387"/>
      <c r="G51" s="387"/>
      <c r="H51" s="387"/>
      <c r="I51" s="387"/>
      <c r="J51" s="387"/>
      <c r="K51" s="387"/>
      <c r="L51" s="387"/>
      <c r="M51" s="387"/>
      <c r="N51" s="387"/>
      <c r="O51" s="387"/>
      <c r="P51" s="387"/>
      <c r="Q51" s="387"/>
      <c r="R51" s="387"/>
      <c r="S51" s="387"/>
      <c r="T51" s="387"/>
      <c r="U51" s="387"/>
      <c r="V51" s="387"/>
      <c r="W51" s="387"/>
      <c r="X51" s="387"/>
      <c r="Y51" s="387"/>
      <c r="Z51" s="387"/>
      <c r="AA51" s="387"/>
    </row>
    <row r="52" spans="1:27" ht="12.75" customHeight="1" x14ac:dyDescent="0.2">
      <c r="A52" s="387"/>
      <c r="B52" s="387"/>
      <c r="C52" s="387"/>
      <c r="D52" s="387"/>
      <c r="E52" s="387"/>
      <c r="F52" s="387"/>
      <c r="G52" s="387"/>
      <c r="H52" s="387"/>
      <c r="I52" s="387"/>
      <c r="J52" s="387"/>
      <c r="K52" s="387"/>
      <c r="L52" s="387"/>
      <c r="M52" s="387"/>
      <c r="N52" s="387"/>
      <c r="O52" s="387"/>
      <c r="P52" s="387"/>
      <c r="Q52" s="387"/>
      <c r="R52" s="387"/>
      <c r="S52" s="387"/>
      <c r="T52" s="387"/>
      <c r="U52" s="387"/>
      <c r="V52" s="387"/>
      <c r="W52" s="387"/>
      <c r="X52" s="387"/>
      <c r="Y52" s="387"/>
      <c r="Z52" s="387"/>
      <c r="AA52" s="387"/>
    </row>
    <row r="53" spans="1:27" ht="12.75" customHeight="1" x14ac:dyDescent="0.2">
      <c r="A53" s="387"/>
      <c r="B53" s="387"/>
      <c r="C53" s="387"/>
      <c r="D53" s="387"/>
      <c r="E53" s="387"/>
      <c r="F53" s="387"/>
      <c r="G53" s="387"/>
      <c r="H53" s="387"/>
      <c r="I53" s="387"/>
      <c r="J53" s="387"/>
      <c r="K53" s="387"/>
      <c r="L53" s="387"/>
      <c r="M53" s="387"/>
      <c r="N53" s="387"/>
      <c r="O53" s="387"/>
      <c r="P53" s="387"/>
      <c r="Q53" s="387"/>
      <c r="R53" s="387"/>
      <c r="S53" s="387"/>
      <c r="T53" s="387"/>
      <c r="U53" s="387"/>
      <c r="V53" s="387"/>
      <c r="W53" s="387"/>
      <c r="X53" s="387"/>
      <c r="Y53" s="387"/>
      <c r="Z53" s="387"/>
      <c r="AA53" s="387"/>
    </row>
    <row r="54" spans="1:27" ht="12.75" customHeight="1" x14ac:dyDescent="0.2">
      <c r="A54" s="387"/>
      <c r="B54" s="387"/>
      <c r="C54" s="387"/>
      <c r="D54" s="387"/>
      <c r="E54" s="387"/>
      <c r="F54" s="387"/>
      <c r="G54" s="387"/>
      <c r="H54" s="387"/>
      <c r="I54" s="387"/>
      <c r="J54" s="387"/>
      <c r="K54" s="387"/>
      <c r="L54" s="387"/>
      <c r="M54" s="387"/>
      <c r="N54" s="387"/>
      <c r="O54" s="387"/>
      <c r="P54" s="387"/>
      <c r="Q54" s="387"/>
      <c r="R54" s="387"/>
      <c r="S54" s="387"/>
      <c r="T54" s="387"/>
      <c r="U54" s="387"/>
      <c r="V54" s="387"/>
      <c r="W54" s="387"/>
      <c r="X54" s="387"/>
      <c r="Y54" s="387"/>
      <c r="Z54" s="387"/>
      <c r="AA54" s="387"/>
    </row>
    <row r="55" spans="1:27" ht="12.75" customHeight="1" x14ac:dyDescent="0.2">
      <c r="A55" s="387"/>
      <c r="B55" s="387"/>
      <c r="C55" s="387"/>
      <c r="D55" s="387"/>
      <c r="E55" s="387"/>
      <c r="F55" s="387"/>
      <c r="G55" s="387"/>
      <c r="H55" s="387"/>
      <c r="I55" s="387"/>
      <c r="J55" s="387"/>
      <c r="K55" s="387"/>
      <c r="L55" s="387"/>
      <c r="M55" s="387"/>
      <c r="N55" s="387"/>
      <c r="O55" s="387"/>
      <c r="P55" s="387"/>
      <c r="Q55" s="387"/>
      <c r="R55" s="387"/>
      <c r="S55" s="387"/>
      <c r="T55" s="387"/>
      <c r="U55" s="387"/>
      <c r="V55" s="387"/>
      <c r="W55" s="387"/>
      <c r="X55" s="387"/>
      <c r="Y55" s="387"/>
      <c r="Z55" s="387"/>
      <c r="AA55" s="387"/>
    </row>
    <row r="56" spans="1:27" ht="12.75" customHeight="1" x14ac:dyDescent="0.2">
      <c r="A56" s="387"/>
      <c r="B56" s="387"/>
      <c r="C56" s="387"/>
      <c r="D56" s="387"/>
      <c r="E56" s="387"/>
      <c r="F56" s="387"/>
      <c r="G56" s="387"/>
      <c r="H56" s="387"/>
      <c r="I56" s="387"/>
      <c r="J56" s="387"/>
      <c r="K56" s="387"/>
      <c r="L56" s="387"/>
      <c r="M56" s="387"/>
      <c r="N56" s="387"/>
      <c r="O56" s="387"/>
      <c r="P56" s="387"/>
      <c r="Q56" s="387"/>
      <c r="R56" s="387"/>
      <c r="S56" s="387"/>
      <c r="T56" s="387"/>
      <c r="U56" s="387"/>
      <c r="V56" s="387"/>
      <c r="W56" s="387"/>
      <c r="X56" s="387"/>
      <c r="Y56" s="387"/>
      <c r="Z56" s="387"/>
      <c r="AA56" s="387"/>
    </row>
    <row r="57" spans="1:27" ht="12.75" customHeight="1" x14ac:dyDescent="0.2">
      <c r="A57" s="387"/>
      <c r="B57" s="387"/>
      <c r="C57" s="387"/>
      <c r="D57" s="387"/>
      <c r="E57" s="387"/>
      <c r="F57" s="387"/>
      <c r="G57" s="387"/>
      <c r="H57" s="387"/>
      <c r="I57" s="387"/>
      <c r="J57" s="387"/>
      <c r="K57" s="387"/>
      <c r="L57" s="387"/>
      <c r="M57" s="387"/>
      <c r="N57" s="387"/>
      <c r="O57" s="387"/>
      <c r="P57" s="387"/>
      <c r="Q57" s="387"/>
      <c r="R57" s="387"/>
      <c r="S57" s="387"/>
      <c r="T57" s="387"/>
      <c r="U57" s="387"/>
      <c r="V57" s="387"/>
      <c r="W57" s="387"/>
      <c r="X57" s="387"/>
      <c r="Y57" s="387"/>
      <c r="Z57" s="387"/>
      <c r="AA57" s="387"/>
    </row>
    <row r="58" spans="1:27" ht="12.75" customHeight="1" x14ac:dyDescent="0.2">
      <c r="A58" s="387"/>
      <c r="B58" s="387"/>
      <c r="C58" s="387"/>
      <c r="D58" s="387"/>
      <c r="E58" s="387"/>
      <c r="F58" s="387"/>
      <c r="G58" s="387"/>
      <c r="H58" s="387"/>
      <c r="I58" s="387"/>
      <c r="J58" s="387"/>
      <c r="K58" s="387"/>
      <c r="L58" s="387"/>
      <c r="M58" s="387"/>
      <c r="N58" s="387"/>
      <c r="O58" s="387"/>
      <c r="P58" s="387"/>
      <c r="Q58" s="387"/>
      <c r="R58" s="387"/>
      <c r="S58" s="387"/>
      <c r="T58" s="387"/>
      <c r="U58" s="387"/>
      <c r="V58" s="387"/>
      <c r="W58" s="387"/>
      <c r="X58" s="387"/>
      <c r="Y58" s="387"/>
      <c r="Z58" s="387"/>
      <c r="AA58" s="387"/>
    </row>
    <row r="59" spans="1:27" ht="12.75" customHeight="1" x14ac:dyDescent="0.2">
      <c r="A59" s="387"/>
      <c r="B59" s="387"/>
      <c r="C59" s="387"/>
      <c r="D59" s="387"/>
      <c r="E59" s="387"/>
      <c r="F59" s="387"/>
      <c r="G59" s="387"/>
      <c r="H59" s="387"/>
      <c r="I59" s="387"/>
      <c r="J59" s="387"/>
      <c r="K59" s="387"/>
      <c r="L59" s="387"/>
      <c r="M59" s="387"/>
      <c r="N59" s="387"/>
      <c r="O59" s="387"/>
      <c r="P59" s="387"/>
      <c r="Q59" s="387"/>
      <c r="R59" s="387"/>
      <c r="S59" s="387"/>
      <c r="T59" s="387"/>
      <c r="U59" s="387"/>
      <c r="V59" s="387"/>
      <c r="W59" s="387"/>
      <c r="X59" s="387"/>
      <c r="Y59" s="387"/>
      <c r="Z59" s="387"/>
      <c r="AA59" s="387"/>
    </row>
    <row r="60" spans="1:27" ht="12.75" customHeight="1" x14ac:dyDescent="0.2">
      <c r="A60" s="387"/>
      <c r="B60" s="387"/>
      <c r="C60" s="387"/>
      <c r="D60" s="387"/>
      <c r="E60" s="387"/>
      <c r="F60" s="387"/>
      <c r="G60" s="387"/>
      <c r="H60" s="387"/>
      <c r="I60" s="387"/>
      <c r="J60" s="387"/>
      <c r="K60" s="387"/>
      <c r="L60" s="387"/>
      <c r="M60" s="387"/>
      <c r="N60" s="387"/>
      <c r="O60" s="387"/>
      <c r="P60" s="387"/>
      <c r="Q60" s="387"/>
      <c r="R60" s="387"/>
      <c r="S60" s="387"/>
      <c r="T60" s="387"/>
      <c r="U60" s="387"/>
      <c r="V60" s="387"/>
      <c r="W60" s="387"/>
      <c r="X60" s="387"/>
      <c r="Y60" s="387"/>
      <c r="Z60" s="387"/>
      <c r="AA60" s="387"/>
    </row>
    <row r="61" spans="1:27" ht="12.75" customHeight="1" x14ac:dyDescent="0.2">
      <c r="A61" s="387"/>
      <c r="B61" s="387"/>
      <c r="C61" s="387"/>
      <c r="D61" s="387"/>
      <c r="E61" s="387"/>
      <c r="F61" s="387"/>
      <c r="G61" s="387"/>
      <c r="H61" s="387"/>
      <c r="I61" s="387"/>
      <c r="J61" s="387"/>
      <c r="K61" s="387"/>
      <c r="L61" s="387"/>
      <c r="M61" s="387"/>
      <c r="N61" s="387"/>
      <c r="O61" s="387"/>
      <c r="P61" s="387"/>
      <c r="Q61" s="387"/>
      <c r="R61" s="387"/>
      <c r="S61" s="387"/>
      <c r="T61" s="387"/>
      <c r="U61" s="387"/>
      <c r="V61" s="387"/>
      <c r="W61" s="387"/>
      <c r="X61" s="387"/>
      <c r="Y61" s="387"/>
      <c r="Z61" s="387"/>
      <c r="AA61" s="387"/>
    </row>
    <row r="62" spans="1:27" ht="12.75" customHeight="1" x14ac:dyDescent="0.2">
      <c r="A62" s="387"/>
      <c r="B62" s="387"/>
      <c r="C62" s="387"/>
      <c r="D62" s="387"/>
      <c r="E62" s="387"/>
      <c r="F62" s="387"/>
      <c r="G62" s="387"/>
      <c r="H62" s="387"/>
      <c r="I62" s="387"/>
      <c r="J62" s="387"/>
      <c r="K62" s="387"/>
      <c r="L62" s="387"/>
      <c r="M62" s="387"/>
      <c r="N62" s="387"/>
      <c r="O62" s="387"/>
      <c r="P62" s="387"/>
      <c r="Q62" s="387"/>
      <c r="R62" s="387"/>
      <c r="S62" s="387"/>
      <c r="T62" s="387"/>
      <c r="U62" s="387"/>
      <c r="V62" s="387"/>
      <c r="W62" s="387"/>
      <c r="X62" s="387"/>
      <c r="Y62" s="387"/>
      <c r="Z62" s="387"/>
      <c r="AA62" s="387"/>
    </row>
    <row r="63" spans="1:27" ht="12.75" customHeight="1" x14ac:dyDescent="0.2">
      <c r="A63" s="387"/>
      <c r="B63" s="387"/>
      <c r="C63" s="387"/>
      <c r="D63" s="387"/>
      <c r="E63" s="387"/>
      <c r="F63" s="387"/>
      <c r="G63" s="387"/>
      <c r="H63" s="387"/>
      <c r="I63" s="387"/>
      <c r="J63" s="387"/>
      <c r="K63" s="387"/>
      <c r="L63" s="387"/>
      <c r="M63" s="387"/>
      <c r="N63" s="387"/>
      <c r="O63" s="387"/>
      <c r="P63" s="387"/>
      <c r="Q63" s="387"/>
      <c r="R63" s="387"/>
      <c r="S63" s="387"/>
      <c r="T63" s="387"/>
      <c r="U63" s="387"/>
      <c r="V63" s="387"/>
      <c r="W63" s="387"/>
      <c r="X63" s="387"/>
      <c r="Y63" s="387"/>
      <c r="Z63" s="387"/>
      <c r="AA63" s="387"/>
    </row>
    <row r="64" spans="1:27" ht="12.75" customHeight="1" x14ac:dyDescent="0.2">
      <c r="A64" s="387"/>
      <c r="B64" s="387"/>
      <c r="C64" s="387"/>
      <c r="D64" s="387"/>
      <c r="E64" s="387"/>
      <c r="F64" s="387"/>
      <c r="G64" s="387"/>
      <c r="H64" s="387"/>
      <c r="I64" s="387"/>
      <c r="J64" s="387"/>
      <c r="K64" s="387"/>
      <c r="L64" s="387"/>
      <c r="M64" s="387"/>
      <c r="N64" s="387"/>
      <c r="O64" s="387"/>
      <c r="P64" s="387"/>
      <c r="Q64" s="387"/>
      <c r="R64" s="387"/>
      <c r="S64" s="387"/>
      <c r="T64" s="387"/>
      <c r="U64" s="387"/>
      <c r="V64" s="387"/>
      <c r="W64" s="387"/>
      <c r="X64" s="387"/>
      <c r="Y64" s="387"/>
      <c r="Z64" s="387"/>
      <c r="AA64" s="387"/>
    </row>
    <row r="65" spans="1:27" ht="12.75" customHeight="1" x14ac:dyDescent="0.2">
      <c r="A65" s="387"/>
      <c r="B65" s="387"/>
      <c r="C65" s="387"/>
      <c r="D65" s="387"/>
      <c r="E65" s="387"/>
      <c r="F65" s="387"/>
      <c r="G65" s="387"/>
      <c r="H65" s="387"/>
      <c r="I65" s="387"/>
      <c r="J65" s="387"/>
      <c r="K65" s="387"/>
      <c r="L65" s="387"/>
      <c r="M65" s="387"/>
      <c r="N65" s="387"/>
      <c r="O65" s="387"/>
      <c r="P65" s="387"/>
      <c r="Q65" s="387"/>
      <c r="R65" s="387"/>
      <c r="S65" s="387"/>
      <c r="T65" s="387"/>
      <c r="U65" s="387"/>
      <c r="V65" s="387"/>
      <c r="W65" s="387"/>
      <c r="X65" s="387"/>
      <c r="Y65" s="387"/>
      <c r="Z65" s="387"/>
      <c r="AA65" s="387"/>
    </row>
    <row r="66" spans="1:27" ht="12.75" customHeight="1" x14ac:dyDescent="0.2">
      <c r="A66" s="387"/>
      <c r="B66" s="387"/>
      <c r="C66" s="387"/>
      <c r="D66" s="387"/>
      <c r="E66" s="387"/>
      <c r="F66" s="387"/>
      <c r="G66" s="387"/>
      <c r="H66" s="387"/>
      <c r="I66" s="387"/>
      <c r="J66" s="387"/>
      <c r="K66" s="387"/>
      <c r="L66" s="387"/>
      <c r="M66" s="387"/>
      <c r="N66" s="387"/>
      <c r="O66" s="387"/>
      <c r="P66" s="387"/>
      <c r="Q66" s="387"/>
      <c r="R66" s="387"/>
      <c r="S66" s="387"/>
      <c r="T66" s="387"/>
      <c r="U66" s="387"/>
      <c r="V66" s="387"/>
      <c r="W66" s="387"/>
      <c r="X66" s="387"/>
      <c r="Y66" s="387"/>
      <c r="Z66" s="387"/>
      <c r="AA66" s="387"/>
    </row>
    <row r="67" spans="1:27" ht="12.75" customHeight="1" x14ac:dyDescent="0.2">
      <c r="A67" s="387"/>
      <c r="B67" s="387"/>
      <c r="C67" s="387"/>
      <c r="D67" s="387"/>
      <c r="E67" s="387"/>
      <c r="F67" s="387"/>
      <c r="G67" s="387"/>
      <c r="H67" s="387"/>
      <c r="I67" s="387"/>
      <c r="J67" s="387"/>
      <c r="K67" s="387"/>
      <c r="L67" s="387"/>
      <c r="M67" s="387"/>
      <c r="N67" s="387"/>
      <c r="O67" s="387"/>
      <c r="P67" s="387"/>
      <c r="Q67" s="387"/>
      <c r="R67" s="387"/>
      <c r="S67" s="387"/>
      <c r="T67" s="387"/>
      <c r="U67" s="387"/>
      <c r="V67" s="387"/>
      <c r="W67" s="387"/>
      <c r="X67" s="387"/>
      <c r="Y67" s="387"/>
      <c r="Z67" s="387"/>
      <c r="AA67" s="387"/>
    </row>
    <row r="68" spans="1:27" ht="12.75" customHeight="1" x14ac:dyDescent="0.2">
      <c r="A68" s="387"/>
      <c r="B68" s="387"/>
      <c r="C68" s="387"/>
      <c r="D68" s="387"/>
      <c r="E68" s="387"/>
      <c r="F68" s="387"/>
      <c r="G68" s="387"/>
      <c r="H68" s="387"/>
      <c r="I68" s="387"/>
      <c r="J68" s="387"/>
      <c r="K68" s="387"/>
      <c r="L68" s="387"/>
      <c r="M68" s="387"/>
      <c r="N68" s="387"/>
      <c r="O68" s="387"/>
      <c r="P68" s="387"/>
      <c r="Q68" s="387"/>
      <c r="R68" s="387"/>
      <c r="S68" s="387"/>
      <c r="T68" s="387"/>
      <c r="U68" s="387"/>
      <c r="V68" s="387"/>
      <c r="W68" s="387"/>
      <c r="X68" s="387"/>
      <c r="Y68" s="387"/>
      <c r="Z68" s="387"/>
      <c r="AA68" s="387"/>
    </row>
    <row r="69" spans="1:27" ht="12.75" customHeight="1" x14ac:dyDescent="0.2">
      <c r="A69" s="387"/>
      <c r="B69" s="387"/>
      <c r="C69" s="387"/>
      <c r="D69" s="387"/>
      <c r="E69" s="387"/>
      <c r="F69" s="387"/>
      <c r="G69" s="387"/>
      <c r="H69" s="387"/>
      <c r="I69" s="387"/>
      <c r="J69" s="387"/>
      <c r="K69" s="387"/>
      <c r="L69" s="387"/>
      <c r="M69" s="387"/>
      <c r="N69" s="387"/>
      <c r="O69" s="387"/>
      <c r="P69" s="387"/>
      <c r="Q69" s="387"/>
      <c r="R69" s="387"/>
      <c r="S69" s="387"/>
      <c r="T69" s="387"/>
      <c r="U69" s="387"/>
      <c r="V69" s="387"/>
      <c r="W69" s="387"/>
      <c r="X69" s="387"/>
      <c r="Y69" s="387"/>
      <c r="Z69" s="387"/>
      <c r="AA69" s="387"/>
    </row>
    <row r="70" spans="1:27" ht="12.75" customHeight="1" x14ac:dyDescent="0.2">
      <c r="A70" s="387"/>
      <c r="B70" s="387"/>
      <c r="C70" s="387"/>
      <c r="D70" s="387"/>
      <c r="E70" s="387"/>
      <c r="F70" s="387"/>
      <c r="G70" s="387"/>
      <c r="H70" s="387"/>
      <c r="I70" s="387"/>
      <c r="J70" s="387"/>
      <c r="K70" s="387"/>
      <c r="L70" s="387"/>
      <c r="M70" s="387"/>
      <c r="N70" s="387"/>
      <c r="O70" s="387"/>
      <c r="P70" s="387"/>
      <c r="Q70" s="387"/>
      <c r="R70" s="387"/>
      <c r="S70" s="387"/>
      <c r="T70" s="387"/>
      <c r="U70" s="387"/>
      <c r="V70" s="387"/>
      <c r="W70" s="387"/>
      <c r="X70" s="387"/>
      <c r="Y70" s="387"/>
      <c r="Z70" s="387"/>
      <c r="AA70" s="387"/>
    </row>
    <row r="71" spans="1:27" ht="12.75" customHeight="1" x14ac:dyDescent="0.2">
      <c r="A71" s="387"/>
      <c r="B71" s="387"/>
      <c r="C71" s="387"/>
      <c r="D71" s="387"/>
      <c r="E71" s="387"/>
      <c r="F71" s="387"/>
      <c r="G71" s="387"/>
      <c r="H71" s="387"/>
      <c r="I71" s="387"/>
      <c r="J71" s="387"/>
      <c r="K71" s="387"/>
      <c r="L71" s="387"/>
      <c r="M71" s="387"/>
      <c r="N71" s="387"/>
      <c r="O71" s="387"/>
      <c r="P71" s="387"/>
      <c r="Q71" s="387"/>
      <c r="R71" s="387"/>
      <c r="S71" s="387"/>
      <c r="T71" s="387"/>
      <c r="U71" s="387"/>
      <c r="V71" s="387"/>
      <c r="W71" s="387"/>
      <c r="X71" s="387"/>
      <c r="Y71" s="387"/>
      <c r="Z71" s="387"/>
      <c r="AA71" s="387"/>
    </row>
    <row r="72" spans="1:27" ht="12.75" customHeight="1" x14ac:dyDescent="0.2">
      <c r="A72" s="387"/>
      <c r="B72" s="387"/>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c r="AA72" s="387"/>
    </row>
    <row r="73" spans="1:27" ht="12.75" customHeight="1" x14ac:dyDescent="0.2">
      <c r="A73" s="387"/>
      <c r="B73" s="387"/>
      <c r="C73" s="387"/>
      <c r="D73" s="387"/>
      <c r="E73" s="387"/>
      <c r="F73" s="387"/>
      <c r="G73" s="387"/>
      <c r="H73" s="387"/>
      <c r="I73" s="387"/>
      <c r="J73" s="387"/>
      <c r="K73" s="387"/>
      <c r="L73" s="387"/>
      <c r="M73" s="387"/>
      <c r="N73" s="387"/>
      <c r="O73" s="387"/>
      <c r="P73" s="387"/>
      <c r="Q73" s="387"/>
      <c r="R73" s="387"/>
      <c r="S73" s="387"/>
      <c r="T73" s="387"/>
      <c r="U73" s="387"/>
      <c r="V73" s="387"/>
      <c r="W73" s="387"/>
      <c r="X73" s="387"/>
      <c r="Y73" s="387"/>
      <c r="Z73" s="387"/>
      <c r="AA73" s="387"/>
    </row>
    <row r="74" spans="1:27" ht="12.75" customHeight="1" x14ac:dyDescent="0.2">
      <c r="A74" s="387"/>
      <c r="B74" s="387"/>
      <c r="C74" s="387"/>
      <c r="D74" s="387"/>
      <c r="E74" s="387"/>
      <c r="F74" s="387"/>
      <c r="G74" s="387"/>
      <c r="H74" s="387"/>
      <c r="I74" s="387"/>
      <c r="J74" s="387"/>
      <c r="K74" s="387"/>
      <c r="L74" s="387"/>
      <c r="M74" s="387"/>
      <c r="N74" s="387"/>
      <c r="O74" s="387"/>
      <c r="P74" s="387"/>
      <c r="Q74" s="387"/>
      <c r="R74" s="387"/>
      <c r="S74" s="387"/>
      <c r="T74" s="387"/>
      <c r="U74" s="387"/>
      <c r="V74" s="387"/>
      <c r="W74" s="387"/>
      <c r="X74" s="387"/>
      <c r="Y74" s="387"/>
      <c r="Z74" s="387"/>
      <c r="AA74" s="387"/>
    </row>
    <row r="75" spans="1:27" ht="12.75" customHeight="1" x14ac:dyDescent="0.2">
      <c r="A75" s="387"/>
      <c r="B75" s="387"/>
      <c r="C75" s="387"/>
      <c r="D75" s="387"/>
      <c r="E75" s="387"/>
      <c r="F75" s="387"/>
      <c r="G75" s="387"/>
      <c r="H75" s="387"/>
      <c r="I75" s="387"/>
      <c r="J75" s="387"/>
      <c r="K75" s="387"/>
      <c r="L75" s="387"/>
      <c r="M75" s="387"/>
      <c r="N75" s="387"/>
      <c r="O75" s="387"/>
      <c r="P75" s="387"/>
      <c r="Q75" s="387"/>
      <c r="R75" s="387"/>
      <c r="S75" s="387"/>
      <c r="T75" s="387"/>
      <c r="U75" s="387"/>
      <c r="V75" s="387"/>
      <c r="W75" s="387"/>
      <c r="X75" s="387"/>
      <c r="Y75" s="387"/>
      <c r="Z75" s="387"/>
      <c r="AA75" s="387"/>
    </row>
    <row r="76" spans="1:27" ht="12.75" customHeight="1" x14ac:dyDescent="0.2">
      <c r="A76" s="387"/>
      <c r="B76" s="387"/>
      <c r="C76" s="387"/>
      <c r="D76" s="387"/>
      <c r="E76" s="387"/>
      <c r="F76" s="387"/>
      <c r="G76" s="387"/>
      <c r="H76" s="387"/>
      <c r="I76" s="387"/>
      <c r="J76" s="387"/>
      <c r="K76" s="387"/>
      <c r="L76" s="387"/>
      <c r="M76" s="387"/>
      <c r="N76" s="387"/>
      <c r="O76" s="387"/>
      <c r="P76" s="387"/>
      <c r="Q76" s="387"/>
      <c r="R76" s="387"/>
      <c r="S76" s="387"/>
      <c r="T76" s="387"/>
      <c r="U76" s="387"/>
      <c r="V76" s="387"/>
      <c r="W76" s="387"/>
      <c r="X76" s="387"/>
      <c r="Y76" s="387"/>
      <c r="Z76" s="387"/>
      <c r="AA76" s="387"/>
    </row>
    <row r="77" spans="1:27" ht="12.75" customHeight="1" x14ac:dyDescent="0.2">
      <c r="A77" s="387"/>
      <c r="B77" s="387"/>
      <c r="C77" s="387"/>
      <c r="D77" s="387"/>
      <c r="E77" s="387"/>
      <c r="F77" s="387"/>
      <c r="G77" s="387"/>
      <c r="H77" s="387"/>
      <c r="I77" s="387"/>
      <c r="J77" s="387"/>
      <c r="K77" s="387"/>
      <c r="L77" s="387"/>
      <c r="M77" s="387"/>
      <c r="N77" s="387"/>
      <c r="O77" s="387"/>
      <c r="P77" s="387"/>
      <c r="Q77" s="387"/>
      <c r="R77" s="387"/>
      <c r="S77" s="387"/>
      <c r="T77" s="387"/>
      <c r="U77" s="387"/>
      <c r="V77" s="387"/>
      <c r="W77" s="387"/>
      <c r="X77" s="387"/>
      <c r="Y77" s="387"/>
      <c r="Z77" s="387"/>
      <c r="AA77" s="387"/>
    </row>
    <row r="78" spans="1:27" ht="12.75" customHeight="1" x14ac:dyDescent="0.2">
      <c r="A78" s="387"/>
      <c r="B78" s="387"/>
      <c r="C78" s="387"/>
      <c r="D78" s="387"/>
      <c r="E78" s="387"/>
      <c r="F78" s="387"/>
      <c r="G78" s="387"/>
      <c r="H78" s="387"/>
      <c r="I78" s="387"/>
      <c r="J78" s="387"/>
      <c r="K78" s="387"/>
      <c r="L78" s="387"/>
      <c r="M78" s="387"/>
      <c r="N78" s="387"/>
      <c r="O78" s="387"/>
      <c r="P78" s="387"/>
      <c r="Q78" s="387"/>
      <c r="R78" s="387"/>
      <c r="S78" s="387"/>
      <c r="T78" s="387"/>
      <c r="U78" s="387"/>
      <c r="V78" s="387"/>
      <c r="W78" s="387"/>
      <c r="X78" s="387"/>
      <c r="Y78" s="387"/>
      <c r="Z78" s="387"/>
      <c r="AA78" s="387"/>
    </row>
    <row r="79" spans="1:27" ht="12.75" customHeight="1" x14ac:dyDescent="0.2">
      <c r="A79" s="387"/>
      <c r="B79" s="387"/>
      <c r="C79" s="387"/>
      <c r="D79" s="387"/>
      <c r="E79" s="387"/>
      <c r="F79" s="387"/>
      <c r="G79" s="387"/>
      <c r="H79" s="387"/>
      <c r="I79" s="387"/>
      <c r="J79" s="387"/>
      <c r="K79" s="387"/>
      <c r="L79" s="387"/>
      <c r="M79" s="387"/>
      <c r="N79" s="387"/>
      <c r="O79" s="387"/>
      <c r="P79" s="387"/>
      <c r="Q79" s="387"/>
      <c r="R79" s="387"/>
      <c r="S79" s="387"/>
      <c r="T79" s="387"/>
      <c r="U79" s="387"/>
      <c r="V79" s="387"/>
      <c r="W79" s="387"/>
      <c r="X79" s="387"/>
      <c r="Y79" s="387"/>
      <c r="Z79" s="387"/>
      <c r="AA79" s="387"/>
    </row>
    <row r="80" spans="1:27" ht="12.75" customHeight="1" x14ac:dyDescent="0.2">
      <c r="A80" s="387"/>
      <c r="B80" s="387"/>
      <c r="C80" s="387"/>
      <c r="D80" s="387"/>
      <c r="E80" s="387"/>
      <c r="F80" s="387"/>
      <c r="G80" s="387"/>
      <c r="H80" s="387"/>
      <c r="I80" s="387"/>
      <c r="J80" s="387"/>
      <c r="K80" s="387"/>
      <c r="L80" s="387"/>
      <c r="M80" s="387"/>
      <c r="N80" s="387"/>
      <c r="O80" s="387"/>
      <c r="P80" s="387"/>
      <c r="Q80" s="387"/>
      <c r="R80" s="387"/>
      <c r="S80" s="387"/>
      <c r="T80" s="387"/>
      <c r="U80" s="387"/>
      <c r="V80" s="387"/>
      <c r="W80" s="387"/>
      <c r="X80" s="387"/>
      <c r="Y80" s="387"/>
      <c r="Z80" s="387"/>
      <c r="AA80" s="387"/>
    </row>
    <row r="81" spans="1:27" ht="12.75" customHeight="1" x14ac:dyDescent="0.2">
      <c r="A81" s="387"/>
      <c r="B81" s="387"/>
      <c r="C81" s="387"/>
      <c r="D81" s="387"/>
      <c r="E81" s="387"/>
      <c r="F81" s="387"/>
      <c r="G81" s="387"/>
      <c r="H81" s="387"/>
      <c r="I81" s="387"/>
      <c r="J81" s="387"/>
      <c r="K81" s="387"/>
      <c r="L81" s="387"/>
      <c r="M81" s="387"/>
      <c r="N81" s="387"/>
      <c r="O81" s="387"/>
      <c r="P81" s="387"/>
      <c r="Q81" s="387"/>
      <c r="R81" s="387"/>
      <c r="S81" s="387"/>
      <c r="T81" s="387"/>
      <c r="U81" s="387"/>
      <c r="V81" s="387"/>
      <c r="W81" s="387"/>
      <c r="X81" s="387"/>
      <c r="Y81" s="387"/>
      <c r="Z81" s="387"/>
      <c r="AA81" s="387"/>
    </row>
    <row r="82" spans="1:27" ht="12.75" customHeight="1" x14ac:dyDescent="0.2">
      <c r="A82" s="387"/>
      <c r="B82" s="387"/>
      <c r="C82" s="387"/>
      <c r="D82" s="387"/>
      <c r="E82" s="387"/>
      <c r="F82" s="387"/>
      <c r="G82" s="387"/>
      <c r="H82" s="387"/>
      <c r="I82" s="387"/>
      <c r="J82" s="387"/>
      <c r="K82" s="387"/>
      <c r="L82" s="387"/>
      <c r="M82" s="387"/>
      <c r="N82" s="387"/>
      <c r="O82" s="387"/>
      <c r="P82" s="387"/>
      <c r="Q82" s="387"/>
      <c r="R82" s="387"/>
      <c r="S82" s="387"/>
      <c r="T82" s="387"/>
      <c r="U82" s="387"/>
      <c r="V82" s="387"/>
      <c r="W82" s="387"/>
      <c r="X82" s="387"/>
      <c r="Y82" s="387"/>
      <c r="Z82" s="387"/>
      <c r="AA82" s="387"/>
    </row>
    <row r="83" spans="1:27" ht="12.75" customHeight="1" x14ac:dyDescent="0.2">
      <c r="A83" s="387"/>
      <c r="B83" s="387"/>
      <c r="C83" s="387"/>
      <c r="D83" s="387"/>
      <c r="E83" s="387"/>
      <c r="F83" s="387"/>
      <c r="G83" s="387"/>
      <c r="H83" s="387"/>
      <c r="I83" s="387"/>
      <c r="J83" s="387"/>
      <c r="K83" s="387"/>
      <c r="L83" s="387"/>
      <c r="M83" s="387"/>
      <c r="N83" s="387"/>
      <c r="O83" s="387"/>
      <c r="P83" s="387"/>
      <c r="Q83" s="387"/>
      <c r="R83" s="387"/>
      <c r="S83" s="387"/>
      <c r="T83" s="387"/>
      <c r="U83" s="387"/>
      <c r="V83" s="387"/>
      <c r="W83" s="387"/>
      <c r="X83" s="387"/>
      <c r="Y83" s="387"/>
      <c r="Z83" s="387"/>
      <c r="AA83" s="387"/>
    </row>
    <row r="84" spans="1:27" ht="12.75" customHeight="1" x14ac:dyDescent="0.2">
      <c r="A84" s="387"/>
      <c r="B84" s="387"/>
      <c r="C84" s="387"/>
      <c r="D84" s="387"/>
      <c r="E84" s="387"/>
      <c r="F84" s="387"/>
      <c r="G84" s="387"/>
      <c r="H84" s="387"/>
      <c r="I84" s="387"/>
      <c r="J84" s="387"/>
      <c r="K84" s="387"/>
      <c r="L84" s="387"/>
      <c r="M84" s="387"/>
      <c r="N84" s="387"/>
      <c r="O84" s="387"/>
      <c r="P84" s="387"/>
      <c r="Q84" s="387"/>
      <c r="R84" s="387"/>
      <c r="S84" s="387"/>
      <c r="T84" s="387"/>
      <c r="U84" s="387"/>
      <c r="V84" s="387"/>
      <c r="W84" s="387"/>
      <c r="X84" s="387"/>
      <c r="Y84" s="387"/>
      <c r="Z84" s="387"/>
      <c r="AA84" s="387"/>
    </row>
    <row r="85" spans="1:27" ht="12.75" customHeight="1" x14ac:dyDescent="0.2">
      <c r="A85" s="387"/>
      <c r="B85" s="387"/>
      <c r="C85" s="387"/>
      <c r="D85" s="387"/>
      <c r="E85" s="387"/>
      <c r="F85" s="387"/>
      <c r="G85" s="387"/>
      <c r="H85" s="387"/>
      <c r="I85" s="387"/>
      <c r="J85" s="387"/>
      <c r="K85" s="387"/>
      <c r="L85" s="387"/>
      <c r="M85" s="387"/>
      <c r="N85" s="387"/>
      <c r="O85" s="387"/>
      <c r="P85" s="387"/>
      <c r="Q85" s="387"/>
      <c r="R85" s="387"/>
      <c r="S85" s="387"/>
      <c r="T85" s="387"/>
      <c r="U85" s="387"/>
      <c r="V85" s="387"/>
      <c r="W85" s="387"/>
      <c r="X85" s="387"/>
      <c r="Y85" s="387"/>
      <c r="Z85" s="387"/>
      <c r="AA85" s="387"/>
    </row>
    <row r="86" spans="1:27" ht="12.75" customHeight="1" x14ac:dyDescent="0.2">
      <c r="A86" s="387"/>
      <c r="B86" s="387"/>
      <c r="C86" s="387"/>
      <c r="D86" s="387"/>
      <c r="E86" s="387"/>
      <c r="F86" s="387"/>
      <c r="G86" s="387"/>
      <c r="H86" s="387"/>
      <c r="I86" s="387"/>
      <c r="J86" s="387"/>
      <c r="K86" s="387"/>
      <c r="L86" s="387"/>
      <c r="M86" s="387"/>
      <c r="N86" s="387"/>
      <c r="O86" s="387"/>
      <c r="P86" s="387"/>
      <c r="Q86" s="387"/>
      <c r="R86" s="387"/>
      <c r="S86" s="387"/>
      <c r="T86" s="387"/>
      <c r="U86" s="387"/>
      <c r="V86" s="387"/>
      <c r="W86" s="387"/>
      <c r="X86" s="387"/>
      <c r="Y86" s="387"/>
      <c r="Z86" s="387"/>
      <c r="AA86" s="387"/>
    </row>
    <row r="87" spans="1:27" ht="12.75" customHeight="1" x14ac:dyDescent="0.2">
      <c r="A87" s="387"/>
      <c r="B87" s="387"/>
      <c r="C87" s="387"/>
      <c r="D87" s="387"/>
      <c r="E87" s="387"/>
      <c r="F87" s="387"/>
      <c r="G87" s="387"/>
      <c r="H87" s="387"/>
      <c r="I87" s="387"/>
      <c r="J87" s="387"/>
      <c r="K87" s="387"/>
      <c r="L87" s="387"/>
      <c r="M87" s="387"/>
      <c r="N87" s="387"/>
      <c r="O87" s="387"/>
      <c r="P87" s="387"/>
      <c r="Q87" s="387"/>
      <c r="R87" s="387"/>
      <c r="S87" s="387"/>
      <c r="T87" s="387"/>
      <c r="U87" s="387"/>
      <c r="V87" s="387"/>
      <c r="W87" s="387"/>
      <c r="X87" s="387"/>
      <c r="Y87" s="387"/>
      <c r="Z87" s="387"/>
      <c r="AA87" s="387"/>
    </row>
    <row r="88" spans="1:27" ht="12.75" customHeight="1" x14ac:dyDescent="0.2">
      <c r="A88" s="387"/>
      <c r="B88" s="387"/>
      <c r="C88" s="387"/>
      <c r="D88" s="387"/>
      <c r="E88" s="387"/>
      <c r="F88" s="387"/>
      <c r="G88" s="387"/>
      <c r="H88" s="387"/>
      <c r="I88" s="387"/>
      <c r="J88" s="387"/>
      <c r="K88" s="387"/>
      <c r="L88" s="387"/>
      <c r="M88" s="387"/>
      <c r="N88" s="387"/>
      <c r="O88" s="387"/>
      <c r="P88" s="387"/>
      <c r="Q88" s="387"/>
      <c r="R88" s="387"/>
      <c r="S88" s="387"/>
      <c r="T88" s="387"/>
      <c r="U88" s="387"/>
      <c r="V88" s="387"/>
      <c r="W88" s="387"/>
      <c r="X88" s="387"/>
      <c r="Y88" s="387"/>
      <c r="Z88" s="387"/>
      <c r="AA88" s="387"/>
    </row>
    <row r="89" spans="1:27" ht="12.75" customHeight="1" x14ac:dyDescent="0.2">
      <c r="A89" s="387"/>
      <c r="B89" s="387"/>
      <c r="C89" s="387"/>
      <c r="D89" s="387"/>
      <c r="E89" s="387"/>
      <c r="F89" s="387"/>
      <c r="G89" s="387"/>
      <c r="H89" s="387"/>
      <c r="I89" s="387"/>
      <c r="J89" s="387"/>
      <c r="K89" s="387"/>
      <c r="L89" s="387"/>
      <c r="M89" s="387"/>
      <c r="N89" s="387"/>
      <c r="O89" s="387"/>
      <c r="P89" s="387"/>
      <c r="Q89" s="387"/>
      <c r="R89" s="387"/>
      <c r="S89" s="387"/>
      <c r="T89" s="387"/>
      <c r="U89" s="387"/>
      <c r="V89" s="387"/>
      <c r="W89" s="387"/>
      <c r="X89" s="387"/>
      <c r="Y89" s="387"/>
      <c r="Z89" s="387"/>
      <c r="AA89" s="387"/>
    </row>
    <row r="90" spans="1:27" ht="12.75" customHeight="1" x14ac:dyDescent="0.2">
      <c r="A90" s="387"/>
      <c r="B90" s="387"/>
      <c r="C90" s="387"/>
      <c r="D90" s="387"/>
      <c r="E90" s="387"/>
      <c r="F90" s="387"/>
      <c r="G90" s="387"/>
      <c r="H90" s="387"/>
      <c r="I90" s="387"/>
      <c r="J90" s="387"/>
      <c r="K90" s="387"/>
      <c r="L90" s="387"/>
      <c r="M90" s="387"/>
      <c r="N90" s="387"/>
      <c r="O90" s="387"/>
      <c r="P90" s="387"/>
      <c r="Q90" s="387"/>
      <c r="R90" s="387"/>
      <c r="S90" s="387"/>
      <c r="T90" s="387"/>
      <c r="U90" s="387"/>
      <c r="V90" s="387"/>
      <c r="W90" s="387"/>
      <c r="X90" s="387"/>
      <c r="Y90" s="387"/>
      <c r="Z90" s="387"/>
      <c r="AA90" s="387"/>
    </row>
    <row r="91" spans="1:27" ht="12.75" customHeight="1" x14ac:dyDescent="0.2">
      <c r="A91" s="387"/>
      <c r="B91" s="387"/>
      <c r="C91" s="387"/>
      <c r="D91" s="387"/>
      <c r="E91" s="387"/>
      <c r="F91" s="387"/>
      <c r="G91" s="387"/>
      <c r="H91" s="387"/>
      <c r="I91" s="387"/>
      <c r="J91" s="387"/>
      <c r="K91" s="387"/>
      <c r="L91" s="387"/>
      <c r="M91" s="387"/>
      <c r="N91" s="387"/>
      <c r="O91" s="387"/>
      <c r="P91" s="387"/>
      <c r="Q91" s="387"/>
      <c r="R91" s="387"/>
      <c r="S91" s="387"/>
      <c r="T91" s="387"/>
      <c r="U91" s="387"/>
      <c r="V91" s="387"/>
      <c r="W91" s="387"/>
      <c r="X91" s="387"/>
      <c r="Y91" s="387"/>
      <c r="Z91" s="387"/>
      <c r="AA91" s="387"/>
    </row>
    <row r="92" spans="1:27" ht="12.75" customHeight="1" x14ac:dyDescent="0.2">
      <c r="A92" s="387"/>
      <c r="B92" s="387"/>
      <c r="C92" s="387"/>
      <c r="D92" s="387"/>
      <c r="E92" s="387"/>
      <c r="F92" s="387"/>
      <c r="G92" s="387"/>
      <c r="H92" s="387"/>
      <c r="I92" s="387"/>
      <c r="J92" s="387"/>
      <c r="K92" s="387"/>
      <c r="L92" s="387"/>
      <c r="M92" s="387"/>
      <c r="N92" s="387"/>
      <c r="O92" s="387"/>
      <c r="P92" s="387"/>
      <c r="Q92" s="387"/>
      <c r="R92" s="387"/>
      <c r="S92" s="387"/>
      <c r="T92" s="387"/>
      <c r="U92" s="387"/>
      <c r="V92" s="387"/>
      <c r="W92" s="387"/>
      <c r="X92" s="387"/>
      <c r="Y92" s="387"/>
      <c r="Z92" s="387"/>
      <c r="AA92" s="387"/>
    </row>
    <row r="93" spans="1:27" ht="12.75" customHeight="1" x14ac:dyDescent="0.2">
      <c r="A93" s="387"/>
      <c r="B93" s="387"/>
      <c r="C93" s="387"/>
      <c r="D93" s="387"/>
      <c r="E93" s="387"/>
      <c r="F93" s="387"/>
      <c r="G93" s="387"/>
      <c r="H93" s="387"/>
      <c r="I93" s="387"/>
      <c r="J93" s="387"/>
      <c r="K93" s="387"/>
      <c r="L93" s="387"/>
      <c r="M93" s="387"/>
      <c r="N93" s="387"/>
      <c r="O93" s="387"/>
      <c r="P93" s="387"/>
      <c r="Q93" s="387"/>
      <c r="R93" s="387"/>
      <c r="S93" s="387"/>
      <c r="T93" s="387"/>
      <c r="U93" s="387"/>
      <c r="V93" s="387"/>
      <c r="W93" s="387"/>
      <c r="X93" s="387"/>
      <c r="Y93" s="387"/>
      <c r="Z93" s="387"/>
      <c r="AA93" s="387"/>
    </row>
    <row r="94" spans="1:27" ht="12.75" customHeight="1" x14ac:dyDescent="0.2">
      <c r="A94" s="387"/>
      <c r="B94" s="387"/>
      <c r="C94" s="387"/>
      <c r="D94" s="387"/>
      <c r="E94" s="387"/>
      <c r="F94" s="387"/>
      <c r="G94" s="387"/>
      <c r="H94" s="387"/>
      <c r="I94" s="387"/>
      <c r="J94" s="387"/>
      <c r="K94" s="387"/>
      <c r="L94" s="387"/>
      <c r="M94" s="387"/>
      <c r="N94" s="387"/>
      <c r="O94" s="387"/>
      <c r="P94" s="387"/>
      <c r="Q94" s="387"/>
      <c r="R94" s="387"/>
      <c r="S94" s="387"/>
      <c r="T94" s="387"/>
      <c r="U94" s="387"/>
      <c r="V94" s="387"/>
      <c r="W94" s="387"/>
      <c r="X94" s="387"/>
      <c r="Y94" s="387"/>
      <c r="Z94" s="387"/>
      <c r="AA94" s="387"/>
    </row>
    <row r="95" spans="1:27" ht="12.75" customHeight="1" x14ac:dyDescent="0.2">
      <c r="A95" s="387"/>
      <c r="B95" s="387"/>
      <c r="C95" s="387"/>
      <c r="D95" s="387"/>
      <c r="E95" s="387"/>
      <c r="F95" s="387"/>
      <c r="G95" s="387"/>
      <c r="H95" s="387"/>
      <c r="I95" s="387"/>
      <c r="J95" s="387"/>
      <c r="K95" s="387"/>
      <c r="L95" s="387"/>
      <c r="M95" s="387"/>
      <c r="N95" s="387"/>
      <c r="O95" s="387"/>
      <c r="P95" s="387"/>
      <c r="Q95" s="387"/>
      <c r="R95" s="387"/>
      <c r="S95" s="387"/>
      <c r="T95" s="387"/>
      <c r="U95" s="387"/>
      <c r="V95" s="387"/>
      <c r="W95" s="387"/>
      <c r="X95" s="387"/>
      <c r="Y95" s="387"/>
      <c r="Z95" s="387"/>
      <c r="AA95" s="387"/>
    </row>
    <row r="96" spans="1:27" ht="12.75" customHeight="1" x14ac:dyDescent="0.2">
      <c r="A96" s="387"/>
      <c r="B96" s="387"/>
      <c r="C96" s="387"/>
      <c r="D96" s="387"/>
      <c r="E96" s="387"/>
      <c r="F96" s="387"/>
      <c r="G96" s="387"/>
      <c r="H96" s="387"/>
      <c r="I96" s="387"/>
      <c r="J96" s="387"/>
      <c r="K96" s="387"/>
      <c r="L96" s="387"/>
      <c r="M96" s="387"/>
      <c r="N96" s="387"/>
      <c r="O96" s="387"/>
      <c r="P96" s="387"/>
      <c r="Q96" s="387"/>
      <c r="R96" s="387"/>
      <c r="S96" s="387"/>
      <c r="T96" s="387"/>
      <c r="U96" s="387"/>
      <c r="V96" s="387"/>
      <c r="W96" s="387"/>
      <c r="X96" s="387"/>
      <c r="Y96" s="387"/>
      <c r="Z96" s="387"/>
      <c r="AA96" s="387"/>
    </row>
    <row r="97" spans="1:27" ht="12.75" customHeight="1" x14ac:dyDescent="0.2">
      <c r="A97" s="387"/>
      <c r="B97" s="387"/>
      <c r="C97" s="387"/>
      <c r="D97" s="387"/>
      <c r="E97" s="387"/>
      <c r="F97" s="387"/>
      <c r="G97" s="387"/>
      <c r="H97" s="387"/>
      <c r="I97" s="387"/>
      <c r="J97" s="387"/>
      <c r="K97" s="387"/>
      <c r="L97" s="387"/>
      <c r="M97" s="387"/>
      <c r="N97" s="387"/>
      <c r="O97" s="387"/>
      <c r="P97" s="387"/>
      <c r="Q97" s="387"/>
      <c r="R97" s="387"/>
      <c r="S97" s="387"/>
      <c r="T97" s="387"/>
      <c r="U97" s="387"/>
      <c r="V97" s="387"/>
      <c r="W97" s="387"/>
      <c r="X97" s="387"/>
      <c r="Y97" s="387"/>
      <c r="Z97" s="387"/>
      <c r="AA97" s="387"/>
    </row>
    <row r="98" spans="1:27" ht="12.75" customHeight="1" x14ac:dyDescent="0.2">
      <c r="A98" s="387"/>
      <c r="B98" s="387"/>
      <c r="C98" s="387"/>
      <c r="D98" s="387"/>
      <c r="E98" s="387"/>
      <c r="F98" s="387"/>
      <c r="G98" s="387"/>
      <c r="H98" s="387"/>
      <c r="I98" s="387"/>
      <c r="J98" s="387"/>
      <c r="K98" s="387"/>
      <c r="L98" s="387"/>
      <c r="M98" s="387"/>
      <c r="N98" s="387"/>
      <c r="O98" s="387"/>
      <c r="P98" s="387"/>
      <c r="Q98" s="387"/>
      <c r="R98" s="387"/>
      <c r="S98" s="387"/>
      <c r="T98" s="387"/>
      <c r="U98" s="387"/>
      <c r="V98" s="387"/>
      <c r="W98" s="387"/>
      <c r="X98" s="387"/>
      <c r="Y98" s="387"/>
      <c r="Z98" s="387"/>
      <c r="AA98" s="387"/>
    </row>
    <row r="99" spans="1:27" ht="12.75" customHeight="1" x14ac:dyDescent="0.2">
      <c r="A99" s="387"/>
      <c r="B99" s="387"/>
      <c r="C99" s="387"/>
      <c r="D99" s="387"/>
      <c r="E99" s="387"/>
      <c r="F99" s="387"/>
      <c r="G99" s="387"/>
      <c r="H99" s="387"/>
      <c r="I99" s="387"/>
      <c r="J99" s="387"/>
      <c r="K99" s="387"/>
      <c r="L99" s="387"/>
      <c r="M99" s="387"/>
      <c r="N99" s="387"/>
      <c r="O99" s="387"/>
      <c r="P99" s="387"/>
      <c r="Q99" s="387"/>
      <c r="R99" s="387"/>
      <c r="S99" s="387"/>
      <c r="T99" s="387"/>
      <c r="U99" s="387"/>
      <c r="V99" s="387"/>
      <c r="W99" s="387"/>
      <c r="X99" s="387"/>
      <c r="Y99" s="387"/>
      <c r="Z99" s="387"/>
      <c r="AA99" s="387"/>
    </row>
    <row r="100" spans="1:27" ht="12.75" customHeight="1" x14ac:dyDescent="0.2">
      <c r="A100" s="387"/>
      <c r="B100" s="387"/>
      <c r="C100" s="387"/>
      <c r="D100" s="387"/>
      <c r="E100" s="387"/>
      <c r="F100" s="387"/>
      <c r="G100" s="387"/>
      <c r="H100" s="387"/>
      <c r="I100" s="387"/>
      <c r="J100" s="387"/>
      <c r="K100" s="387"/>
      <c r="L100" s="387"/>
      <c r="M100" s="387"/>
      <c r="N100" s="387"/>
      <c r="O100" s="387"/>
      <c r="P100" s="387"/>
      <c r="Q100" s="387"/>
      <c r="R100" s="387"/>
      <c r="S100" s="387"/>
      <c r="T100" s="387"/>
      <c r="U100" s="387"/>
      <c r="V100" s="387"/>
      <c r="W100" s="387"/>
      <c r="X100" s="387"/>
      <c r="Y100" s="387"/>
      <c r="Z100" s="387"/>
      <c r="AA100" s="387"/>
    </row>
    <row r="101" spans="1:27" ht="12.75" customHeight="1" x14ac:dyDescent="0.2">
      <c r="A101" s="387"/>
      <c r="B101" s="387"/>
      <c r="C101" s="387"/>
      <c r="D101" s="387"/>
      <c r="E101" s="387"/>
      <c r="F101" s="387"/>
      <c r="G101" s="387"/>
      <c r="H101" s="387"/>
      <c r="I101" s="387"/>
      <c r="J101" s="387"/>
      <c r="K101" s="387"/>
      <c r="L101" s="387"/>
      <c r="M101" s="387"/>
      <c r="N101" s="387"/>
      <c r="O101" s="387"/>
      <c r="P101" s="387"/>
      <c r="Q101" s="387"/>
      <c r="R101" s="387"/>
      <c r="S101" s="387"/>
      <c r="T101" s="387"/>
      <c r="U101" s="387"/>
      <c r="V101" s="387"/>
      <c r="W101" s="387"/>
      <c r="X101" s="387"/>
      <c r="Y101" s="387"/>
      <c r="Z101" s="387"/>
      <c r="AA101" s="387"/>
    </row>
    <row r="102" spans="1:27" ht="12.75" customHeight="1" x14ac:dyDescent="0.2">
      <c r="A102" s="387"/>
      <c r="B102" s="387"/>
      <c r="C102" s="387"/>
      <c r="D102" s="387"/>
      <c r="E102" s="387"/>
      <c r="F102" s="387"/>
      <c r="G102" s="387"/>
      <c r="H102" s="387"/>
      <c r="I102" s="387"/>
      <c r="J102" s="387"/>
      <c r="K102" s="387"/>
      <c r="L102" s="387"/>
      <c r="M102" s="387"/>
      <c r="N102" s="387"/>
      <c r="O102" s="387"/>
      <c r="P102" s="387"/>
      <c r="Q102" s="387"/>
      <c r="R102" s="387"/>
      <c r="S102" s="387"/>
      <c r="T102" s="387"/>
      <c r="U102" s="387"/>
      <c r="V102" s="387"/>
      <c r="W102" s="387"/>
      <c r="X102" s="387"/>
      <c r="Y102" s="387"/>
      <c r="Z102" s="387"/>
      <c r="AA102" s="387"/>
    </row>
    <row r="103" spans="1:27" ht="12.75" customHeight="1" x14ac:dyDescent="0.2">
      <c r="A103" s="387"/>
      <c r="B103" s="387"/>
      <c r="C103" s="387"/>
      <c r="D103" s="387"/>
      <c r="E103" s="387"/>
      <c r="F103" s="387"/>
      <c r="G103" s="387"/>
      <c r="H103" s="387"/>
      <c r="I103" s="387"/>
      <c r="J103" s="387"/>
      <c r="K103" s="387"/>
      <c r="L103" s="387"/>
      <c r="M103" s="387"/>
      <c r="N103" s="387"/>
      <c r="O103" s="387"/>
      <c r="P103" s="387"/>
      <c r="Q103" s="387"/>
      <c r="R103" s="387"/>
      <c r="S103" s="387"/>
      <c r="T103" s="387"/>
      <c r="U103" s="387"/>
      <c r="V103" s="387"/>
      <c r="W103" s="387"/>
      <c r="X103" s="387"/>
      <c r="Y103" s="387"/>
      <c r="Z103" s="387"/>
      <c r="AA103" s="387"/>
    </row>
    <row r="104" spans="1:27" ht="12.75" customHeight="1" x14ac:dyDescent="0.2">
      <c r="A104" s="387"/>
      <c r="B104" s="387"/>
      <c r="C104" s="387"/>
      <c r="D104" s="387"/>
      <c r="E104" s="387"/>
      <c r="F104" s="387"/>
      <c r="G104" s="387"/>
      <c r="H104" s="387"/>
      <c r="I104" s="387"/>
      <c r="J104" s="387"/>
      <c r="K104" s="387"/>
      <c r="L104" s="387"/>
      <c r="M104" s="387"/>
      <c r="N104" s="387"/>
      <c r="O104" s="387"/>
      <c r="P104" s="387"/>
      <c r="Q104" s="387"/>
      <c r="R104" s="387"/>
      <c r="S104" s="387"/>
      <c r="T104" s="387"/>
      <c r="U104" s="387"/>
      <c r="V104" s="387"/>
      <c r="W104" s="387"/>
      <c r="X104" s="387"/>
      <c r="Y104" s="387"/>
      <c r="Z104" s="387"/>
      <c r="AA104" s="387"/>
    </row>
    <row r="105" spans="1:27" ht="12.75" customHeight="1" x14ac:dyDescent="0.2">
      <c r="A105" s="387"/>
      <c r="B105" s="387"/>
      <c r="C105" s="387"/>
      <c r="D105" s="387"/>
      <c r="E105" s="387"/>
      <c r="F105" s="387"/>
      <c r="G105" s="387"/>
      <c r="H105" s="387"/>
      <c r="I105" s="387"/>
      <c r="J105" s="387"/>
      <c r="K105" s="387"/>
      <c r="L105" s="387"/>
      <c r="M105" s="387"/>
      <c r="N105" s="387"/>
      <c r="O105" s="387"/>
      <c r="P105" s="387"/>
      <c r="Q105" s="387"/>
      <c r="R105" s="387"/>
      <c r="S105" s="387"/>
      <c r="T105" s="387"/>
      <c r="U105" s="387"/>
      <c r="V105" s="387"/>
      <c r="W105" s="387"/>
      <c r="X105" s="387"/>
      <c r="Y105" s="387"/>
      <c r="Z105" s="387"/>
      <c r="AA105" s="387"/>
    </row>
    <row r="106" spans="1:27" ht="12.75" customHeight="1" x14ac:dyDescent="0.2">
      <c r="A106" s="387"/>
      <c r="B106" s="387"/>
      <c r="C106" s="387"/>
      <c r="D106" s="387"/>
      <c r="E106" s="387"/>
      <c r="F106" s="387"/>
      <c r="G106" s="387"/>
      <c r="H106" s="387"/>
      <c r="I106" s="387"/>
      <c r="J106" s="387"/>
      <c r="K106" s="387"/>
      <c r="L106" s="387"/>
      <c r="M106" s="387"/>
      <c r="N106" s="387"/>
      <c r="O106" s="387"/>
      <c r="P106" s="387"/>
      <c r="Q106" s="387"/>
      <c r="R106" s="387"/>
      <c r="S106" s="387"/>
      <c r="T106" s="387"/>
      <c r="U106" s="387"/>
      <c r="V106" s="387"/>
      <c r="W106" s="387"/>
      <c r="X106" s="387"/>
      <c r="Y106" s="387"/>
      <c r="Z106" s="387"/>
      <c r="AA106" s="387"/>
    </row>
    <row r="107" spans="1:27" ht="12.75" customHeight="1" x14ac:dyDescent="0.2">
      <c r="A107" s="387"/>
      <c r="B107" s="387"/>
      <c r="C107" s="387"/>
      <c r="D107" s="387"/>
      <c r="E107" s="387"/>
      <c r="F107" s="387"/>
      <c r="G107" s="387"/>
      <c r="H107" s="387"/>
      <c r="I107" s="387"/>
      <c r="J107" s="387"/>
      <c r="K107" s="387"/>
      <c r="L107" s="387"/>
      <c r="M107" s="387"/>
      <c r="N107" s="387"/>
      <c r="O107" s="387"/>
      <c r="P107" s="387"/>
      <c r="Q107" s="387"/>
      <c r="R107" s="387"/>
      <c r="S107" s="387"/>
      <c r="T107" s="387"/>
      <c r="U107" s="387"/>
      <c r="V107" s="387"/>
      <c r="W107" s="387"/>
      <c r="X107" s="387"/>
      <c r="Y107" s="387"/>
      <c r="Z107" s="387"/>
      <c r="AA107" s="387"/>
    </row>
    <row r="108" spans="1:27" ht="12.75" customHeight="1" x14ac:dyDescent="0.2">
      <c r="A108" s="387"/>
      <c r="B108" s="387"/>
      <c r="C108" s="387"/>
      <c r="D108" s="387"/>
      <c r="E108" s="387"/>
      <c r="F108" s="387"/>
      <c r="G108" s="387"/>
      <c r="H108" s="387"/>
      <c r="I108" s="387"/>
      <c r="J108" s="387"/>
      <c r="K108" s="387"/>
      <c r="L108" s="387"/>
      <c r="M108" s="387"/>
      <c r="N108" s="387"/>
      <c r="O108" s="387"/>
      <c r="P108" s="387"/>
      <c r="Q108" s="387"/>
      <c r="R108" s="387"/>
      <c r="S108" s="387"/>
      <c r="T108" s="387"/>
      <c r="U108" s="387"/>
      <c r="V108" s="387"/>
      <c r="W108" s="387"/>
      <c r="X108" s="387"/>
      <c r="Y108" s="387"/>
      <c r="Z108" s="387"/>
      <c r="AA108" s="387"/>
    </row>
    <row r="109" spans="1:27" ht="12.75" customHeight="1" x14ac:dyDescent="0.2">
      <c r="A109" s="387"/>
      <c r="B109" s="387"/>
      <c r="C109" s="387"/>
      <c r="D109" s="387"/>
      <c r="E109" s="387"/>
      <c r="F109" s="387"/>
      <c r="G109" s="387"/>
      <c r="H109" s="387"/>
      <c r="I109" s="387"/>
      <c r="J109" s="387"/>
      <c r="K109" s="387"/>
      <c r="L109" s="387"/>
      <c r="M109" s="387"/>
      <c r="N109" s="387"/>
      <c r="O109" s="387"/>
      <c r="P109" s="387"/>
      <c r="Q109" s="387"/>
      <c r="R109" s="387"/>
      <c r="S109" s="387"/>
      <c r="T109" s="387"/>
      <c r="U109" s="387"/>
      <c r="V109" s="387"/>
      <c r="W109" s="387"/>
      <c r="X109" s="387"/>
      <c r="Y109" s="387"/>
      <c r="Z109" s="387"/>
      <c r="AA109" s="387"/>
    </row>
    <row r="110" spans="1:27" ht="12.75" customHeight="1" x14ac:dyDescent="0.2">
      <c r="A110" s="387"/>
      <c r="B110" s="387"/>
      <c r="C110" s="387"/>
      <c r="D110" s="387"/>
      <c r="E110" s="387"/>
      <c r="F110" s="387"/>
      <c r="G110" s="387"/>
      <c r="H110" s="387"/>
      <c r="I110" s="387"/>
      <c r="J110" s="387"/>
      <c r="K110" s="387"/>
      <c r="L110" s="387"/>
      <c r="M110" s="387"/>
      <c r="N110" s="387"/>
      <c r="O110" s="387"/>
      <c r="P110" s="387"/>
      <c r="Q110" s="387"/>
      <c r="R110" s="387"/>
      <c r="S110" s="387"/>
      <c r="T110" s="387"/>
      <c r="U110" s="387"/>
      <c r="V110" s="387"/>
      <c r="W110" s="387"/>
      <c r="X110" s="387"/>
      <c r="Y110" s="387"/>
      <c r="Z110" s="387"/>
      <c r="AA110" s="387"/>
    </row>
    <row r="111" spans="1:27" ht="12.75" customHeight="1" x14ac:dyDescent="0.2">
      <c r="A111" s="387"/>
      <c r="B111" s="387"/>
      <c r="C111" s="387"/>
      <c r="D111" s="387"/>
      <c r="E111" s="387"/>
      <c r="F111" s="387"/>
      <c r="G111" s="387"/>
      <c r="H111" s="387"/>
      <c r="I111" s="387"/>
      <c r="J111" s="387"/>
      <c r="K111" s="387"/>
      <c r="L111" s="387"/>
      <c r="M111" s="387"/>
      <c r="N111" s="387"/>
      <c r="O111" s="387"/>
      <c r="P111" s="387"/>
      <c r="Q111" s="387"/>
      <c r="R111" s="387"/>
      <c r="S111" s="387"/>
      <c r="T111" s="387"/>
      <c r="U111" s="387"/>
      <c r="V111" s="387"/>
      <c r="W111" s="387"/>
      <c r="X111" s="387"/>
      <c r="Y111" s="387"/>
      <c r="Z111" s="387"/>
      <c r="AA111" s="387"/>
    </row>
    <row r="112" spans="1:27" ht="12.75" customHeight="1" x14ac:dyDescent="0.2">
      <c r="A112" s="387"/>
      <c r="B112" s="387"/>
      <c r="C112" s="387"/>
      <c r="D112" s="387"/>
      <c r="E112" s="387"/>
      <c r="F112" s="387"/>
      <c r="G112" s="387"/>
      <c r="H112" s="387"/>
      <c r="I112" s="387"/>
      <c r="J112" s="387"/>
      <c r="K112" s="387"/>
      <c r="L112" s="387"/>
      <c r="M112" s="387"/>
      <c r="N112" s="387"/>
      <c r="O112" s="387"/>
      <c r="P112" s="387"/>
      <c r="Q112" s="387"/>
      <c r="R112" s="387"/>
      <c r="S112" s="387"/>
      <c r="T112" s="387"/>
      <c r="U112" s="387"/>
      <c r="V112" s="387"/>
      <c r="W112" s="387"/>
      <c r="X112" s="387"/>
      <c r="Y112" s="387"/>
      <c r="Z112" s="387"/>
      <c r="AA112" s="387"/>
    </row>
    <row r="113" spans="1:27" ht="12.75" customHeight="1" x14ac:dyDescent="0.2">
      <c r="A113" s="387"/>
      <c r="B113" s="387"/>
      <c r="C113" s="387"/>
      <c r="D113" s="387"/>
      <c r="E113" s="387"/>
      <c r="F113" s="387"/>
      <c r="G113" s="387"/>
      <c r="H113" s="387"/>
      <c r="I113" s="387"/>
      <c r="J113" s="387"/>
      <c r="K113" s="387"/>
      <c r="L113" s="387"/>
      <c r="M113" s="387"/>
      <c r="N113" s="387"/>
      <c r="O113" s="387"/>
      <c r="P113" s="387"/>
      <c r="Q113" s="387"/>
      <c r="R113" s="387"/>
      <c r="S113" s="387"/>
      <c r="T113" s="387"/>
      <c r="U113" s="387"/>
      <c r="V113" s="387"/>
      <c r="W113" s="387"/>
      <c r="X113" s="387"/>
      <c r="Y113" s="387"/>
      <c r="Z113" s="387"/>
      <c r="AA113" s="387"/>
    </row>
    <row r="114" spans="1:27" ht="12.75" customHeight="1" x14ac:dyDescent="0.2">
      <c r="A114" s="387"/>
      <c r="B114" s="387"/>
      <c r="C114" s="387"/>
      <c r="D114" s="387"/>
      <c r="E114" s="387"/>
      <c r="F114" s="387"/>
      <c r="G114" s="387"/>
      <c r="H114" s="387"/>
      <c r="I114" s="387"/>
      <c r="J114" s="387"/>
      <c r="K114" s="387"/>
      <c r="L114" s="387"/>
      <c r="M114" s="387"/>
      <c r="N114" s="387"/>
      <c r="O114" s="387"/>
      <c r="P114" s="387"/>
      <c r="Q114" s="387"/>
      <c r="R114" s="387"/>
      <c r="S114" s="387"/>
      <c r="T114" s="387"/>
      <c r="U114" s="387"/>
      <c r="V114" s="387"/>
      <c r="W114" s="387"/>
      <c r="X114" s="387"/>
      <c r="Y114" s="387"/>
      <c r="Z114" s="387"/>
      <c r="AA114" s="387"/>
    </row>
    <row r="115" spans="1:27" ht="12.75" customHeight="1" x14ac:dyDescent="0.2">
      <c r="A115" s="387"/>
      <c r="B115" s="387"/>
      <c r="C115" s="387"/>
      <c r="D115" s="387"/>
      <c r="E115" s="387"/>
      <c r="F115" s="387"/>
      <c r="G115" s="387"/>
      <c r="H115" s="387"/>
      <c r="I115" s="387"/>
      <c r="J115" s="387"/>
      <c r="K115" s="387"/>
      <c r="L115" s="387"/>
      <c r="M115" s="387"/>
      <c r="N115" s="387"/>
      <c r="O115" s="387"/>
      <c r="P115" s="387"/>
      <c r="Q115" s="387"/>
      <c r="R115" s="387"/>
      <c r="S115" s="387"/>
      <c r="T115" s="387"/>
      <c r="U115" s="387"/>
      <c r="V115" s="387"/>
      <c r="W115" s="387"/>
      <c r="X115" s="387"/>
      <c r="Y115" s="387"/>
      <c r="Z115" s="387"/>
      <c r="AA115" s="387"/>
    </row>
    <row r="116" spans="1:27" ht="12.75" customHeight="1" x14ac:dyDescent="0.2">
      <c r="A116" s="387"/>
      <c r="B116" s="387"/>
      <c r="C116" s="387"/>
      <c r="D116" s="387"/>
      <c r="E116" s="387"/>
      <c r="F116" s="387"/>
      <c r="G116" s="387"/>
      <c r="H116" s="387"/>
      <c r="I116" s="387"/>
      <c r="J116" s="387"/>
      <c r="K116" s="387"/>
      <c r="L116" s="387"/>
      <c r="M116" s="387"/>
      <c r="N116" s="387"/>
      <c r="O116" s="387"/>
      <c r="P116" s="387"/>
      <c r="Q116" s="387"/>
      <c r="R116" s="387"/>
      <c r="S116" s="387"/>
      <c r="T116" s="387"/>
      <c r="U116" s="387"/>
      <c r="V116" s="387"/>
      <c r="W116" s="387"/>
      <c r="X116" s="387"/>
      <c r="Y116" s="387"/>
      <c r="Z116" s="387"/>
      <c r="AA116" s="387"/>
    </row>
    <row r="117" spans="1:27" ht="12.75" customHeight="1" x14ac:dyDescent="0.2">
      <c r="A117" s="387"/>
      <c r="B117" s="387"/>
      <c r="C117" s="387"/>
      <c r="D117" s="387"/>
      <c r="E117" s="387"/>
      <c r="F117" s="387"/>
      <c r="G117" s="387"/>
      <c r="H117" s="387"/>
      <c r="I117" s="387"/>
      <c r="J117" s="387"/>
      <c r="K117" s="387"/>
      <c r="L117" s="387"/>
      <c r="M117" s="387"/>
      <c r="N117" s="387"/>
      <c r="O117" s="387"/>
      <c r="P117" s="387"/>
      <c r="Q117" s="387"/>
      <c r="R117" s="387"/>
      <c r="S117" s="387"/>
      <c r="T117" s="387"/>
      <c r="U117" s="387"/>
      <c r="V117" s="387"/>
      <c r="W117" s="387"/>
      <c r="X117" s="387"/>
      <c r="Y117" s="387"/>
      <c r="Z117" s="387"/>
      <c r="AA117" s="387"/>
    </row>
    <row r="118" spans="1:27" ht="12.75" customHeight="1" x14ac:dyDescent="0.2">
      <c r="A118" s="387"/>
      <c r="B118" s="387"/>
      <c r="C118" s="387"/>
      <c r="D118" s="387"/>
      <c r="E118" s="387"/>
      <c r="F118" s="387"/>
      <c r="G118" s="387"/>
      <c r="H118" s="387"/>
      <c r="I118" s="387"/>
      <c r="J118" s="387"/>
      <c r="K118" s="387"/>
      <c r="L118" s="387"/>
      <c r="M118" s="387"/>
      <c r="N118" s="387"/>
      <c r="O118" s="387"/>
      <c r="P118" s="387"/>
      <c r="Q118" s="387"/>
      <c r="R118" s="387"/>
      <c r="S118" s="387"/>
      <c r="T118" s="387"/>
      <c r="U118" s="387"/>
      <c r="V118" s="387"/>
      <c r="W118" s="387"/>
      <c r="X118" s="387"/>
      <c r="Y118" s="387"/>
      <c r="Z118" s="387"/>
      <c r="AA118" s="387"/>
    </row>
    <row r="119" spans="1:27" ht="12.75" customHeight="1" x14ac:dyDescent="0.2">
      <c r="A119" s="387"/>
      <c r="B119" s="387"/>
      <c r="C119" s="387"/>
      <c r="D119" s="387"/>
      <c r="E119" s="387"/>
      <c r="F119" s="387"/>
      <c r="G119" s="387"/>
      <c r="H119" s="387"/>
      <c r="I119" s="387"/>
      <c r="J119" s="387"/>
      <c r="K119" s="387"/>
      <c r="L119" s="387"/>
      <c r="M119" s="387"/>
      <c r="N119" s="387"/>
      <c r="O119" s="387"/>
      <c r="P119" s="387"/>
      <c r="Q119" s="387"/>
      <c r="R119" s="387"/>
      <c r="S119" s="387"/>
      <c r="T119" s="387"/>
      <c r="U119" s="387"/>
      <c r="V119" s="387"/>
      <c r="W119" s="387"/>
      <c r="X119" s="387"/>
      <c r="Y119" s="387"/>
      <c r="Z119" s="387"/>
      <c r="AA119" s="387"/>
    </row>
    <row r="120" spans="1:27" ht="12.75" customHeight="1" x14ac:dyDescent="0.2">
      <c r="A120" s="387"/>
      <c r="B120" s="387"/>
      <c r="C120" s="387"/>
      <c r="D120" s="387"/>
      <c r="E120" s="387"/>
      <c r="F120" s="387"/>
      <c r="G120" s="387"/>
      <c r="H120" s="387"/>
      <c r="I120" s="387"/>
      <c r="J120" s="387"/>
      <c r="K120" s="387"/>
      <c r="L120" s="387"/>
      <c r="M120" s="387"/>
      <c r="N120" s="387"/>
      <c r="O120" s="387"/>
      <c r="P120" s="387"/>
      <c r="Q120" s="387"/>
      <c r="R120" s="387"/>
      <c r="S120" s="387"/>
      <c r="T120" s="387"/>
      <c r="U120" s="387"/>
      <c r="V120" s="387"/>
      <c r="W120" s="387"/>
      <c r="X120" s="387"/>
      <c r="Y120" s="387"/>
      <c r="Z120" s="387"/>
      <c r="AA120" s="387"/>
    </row>
    <row r="121" spans="1:27" ht="12.75" customHeight="1" x14ac:dyDescent="0.2">
      <c r="A121" s="387"/>
      <c r="B121" s="387"/>
      <c r="C121" s="387"/>
      <c r="D121" s="387"/>
      <c r="E121" s="387"/>
      <c r="F121" s="387"/>
      <c r="G121" s="387"/>
      <c r="H121" s="387"/>
      <c r="I121" s="387"/>
      <c r="J121" s="387"/>
      <c r="K121" s="387"/>
      <c r="L121" s="387"/>
      <c r="M121" s="387"/>
      <c r="N121" s="387"/>
      <c r="O121" s="387"/>
      <c r="P121" s="387"/>
      <c r="Q121" s="387"/>
      <c r="R121" s="387"/>
      <c r="S121" s="387"/>
      <c r="T121" s="387"/>
      <c r="U121" s="387"/>
      <c r="V121" s="387"/>
      <c r="W121" s="387"/>
      <c r="X121" s="387"/>
      <c r="Y121" s="387"/>
      <c r="Z121" s="387"/>
      <c r="AA121" s="387"/>
    </row>
    <row r="122" spans="1:27" ht="12.75" customHeight="1" x14ac:dyDescent="0.2">
      <c r="A122" s="387"/>
      <c r="B122" s="387"/>
      <c r="C122" s="387"/>
      <c r="D122" s="387"/>
      <c r="E122" s="387"/>
      <c r="F122" s="387"/>
      <c r="G122" s="387"/>
      <c r="H122" s="387"/>
      <c r="I122" s="387"/>
      <c r="J122" s="387"/>
      <c r="K122" s="387"/>
      <c r="L122" s="387"/>
      <c r="M122" s="387"/>
      <c r="N122" s="387"/>
      <c r="O122" s="387"/>
      <c r="P122" s="387"/>
      <c r="Q122" s="387"/>
      <c r="R122" s="387"/>
      <c r="S122" s="387"/>
      <c r="T122" s="387"/>
      <c r="U122" s="387"/>
      <c r="V122" s="387"/>
      <c r="W122" s="387"/>
      <c r="X122" s="387"/>
      <c r="Y122" s="387"/>
      <c r="Z122" s="387"/>
      <c r="AA122" s="387"/>
    </row>
    <row r="123" spans="1:27" ht="12.75" customHeight="1" x14ac:dyDescent="0.2">
      <c r="A123" s="387"/>
      <c r="B123" s="387"/>
      <c r="C123" s="387"/>
      <c r="D123" s="387"/>
      <c r="E123" s="387"/>
      <c r="F123" s="387"/>
      <c r="G123" s="387"/>
      <c r="H123" s="387"/>
      <c r="I123" s="387"/>
      <c r="J123" s="387"/>
      <c r="K123" s="387"/>
      <c r="L123" s="387"/>
      <c r="M123" s="387"/>
      <c r="N123" s="387"/>
      <c r="O123" s="387"/>
      <c r="P123" s="387"/>
      <c r="Q123" s="387"/>
      <c r="R123" s="387"/>
      <c r="S123" s="387"/>
      <c r="T123" s="387"/>
      <c r="U123" s="387"/>
      <c r="V123" s="387"/>
      <c r="W123" s="387"/>
      <c r="X123" s="387"/>
      <c r="Y123" s="387"/>
      <c r="Z123" s="387"/>
      <c r="AA123" s="387"/>
    </row>
    <row r="124" spans="1:27" ht="12.75" customHeight="1" x14ac:dyDescent="0.2">
      <c r="A124" s="387"/>
      <c r="B124" s="387"/>
      <c r="C124" s="387"/>
      <c r="D124" s="387"/>
      <c r="E124" s="387"/>
      <c r="F124" s="387"/>
      <c r="G124" s="387"/>
      <c r="H124" s="387"/>
      <c r="I124" s="387"/>
      <c r="J124" s="387"/>
      <c r="K124" s="387"/>
      <c r="L124" s="387"/>
      <c r="M124" s="387"/>
      <c r="N124" s="387"/>
      <c r="O124" s="387"/>
      <c r="P124" s="387"/>
      <c r="Q124" s="387"/>
      <c r="R124" s="387"/>
      <c r="S124" s="387"/>
      <c r="T124" s="387"/>
      <c r="U124" s="387"/>
      <c r="V124" s="387"/>
      <c r="W124" s="387"/>
      <c r="X124" s="387"/>
      <c r="Y124" s="387"/>
      <c r="Z124" s="387"/>
      <c r="AA124" s="387"/>
    </row>
    <row r="125" spans="1:27" ht="12.75" customHeight="1" x14ac:dyDescent="0.2">
      <c r="A125" s="387"/>
      <c r="B125" s="387"/>
      <c r="C125" s="387"/>
      <c r="D125" s="387"/>
      <c r="E125" s="387"/>
      <c r="F125" s="387"/>
      <c r="G125" s="387"/>
      <c r="H125" s="387"/>
      <c r="I125" s="387"/>
      <c r="J125" s="387"/>
      <c r="K125" s="387"/>
      <c r="L125" s="387"/>
      <c r="M125" s="387"/>
      <c r="N125" s="387"/>
      <c r="O125" s="387"/>
      <c r="P125" s="387"/>
      <c r="Q125" s="387"/>
      <c r="R125" s="387"/>
      <c r="S125" s="387"/>
      <c r="T125" s="387"/>
      <c r="U125" s="387"/>
      <c r="V125" s="387"/>
      <c r="W125" s="387"/>
      <c r="X125" s="387"/>
      <c r="Y125" s="387"/>
      <c r="Z125" s="387"/>
      <c r="AA125" s="387"/>
    </row>
    <row r="126" spans="1:27" ht="12.75" customHeight="1" x14ac:dyDescent="0.2">
      <c r="A126" s="387"/>
      <c r="B126" s="387"/>
      <c r="C126" s="387"/>
      <c r="D126" s="387"/>
      <c r="E126" s="387"/>
      <c r="F126" s="387"/>
      <c r="G126" s="387"/>
      <c r="H126" s="387"/>
      <c r="I126" s="387"/>
      <c r="J126" s="387"/>
      <c r="K126" s="387"/>
      <c r="L126" s="387"/>
      <c r="M126" s="387"/>
      <c r="N126" s="387"/>
      <c r="O126" s="387"/>
      <c r="P126" s="387"/>
      <c r="Q126" s="387"/>
      <c r="R126" s="387"/>
      <c r="S126" s="387"/>
      <c r="T126" s="387"/>
      <c r="U126" s="387"/>
      <c r="V126" s="387"/>
      <c r="W126" s="387"/>
      <c r="X126" s="387"/>
      <c r="Y126" s="387"/>
      <c r="Z126" s="387"/>
      <c r="AA126" s="387"/>
    </row>
    <row r="127" spans="1:27" ht="12.75" customHeight="1" x14ac:dyDescent="0.2">
      <c r="A127" s="387"/>
      <c r="B127" s="387"/>
      <c r="C127" s="387"/>
      <c r="D127" s="387"/>
      <c r="E127" s="387"/>
      <c r="F127" s="387"/>
      <c r="G127" s="387"/>
      <c r="H127" s="387"/>
      <c r="I127" s="387"/>
      <c r="J127" s="387"/>
      <c r="K127" s="387"/>
      <c r="L127" s="387"/>
      <c r="M127" s="387"/>
      <c r="N127" s="387"/>
      <c r="O127" s="387"/>
      <c r="P127" s="387"/>
      <c r="Q127" s="387"/>
      <c r="R127" s="387"/>
      <c r="S127" s="387"/>
      <c r="T127" s="387"/>
      <c r="U127" s="387"/>
      <c r="V127" s="387"/>
      <c r="W127" s="387"/>
      <c r="X127" s="387"/>
      <c r="Y127" s="387"/>
      <c r="Z127" s="387"/>
      <c r="AA127" s="387"/>
    </row>
    <row r="128" spans="1:27" ht="12.75" customHeight="1" x14ac:dyDescent="0.2">
      <c r="A128" s="387"/>
      <c r="B128" s="387"/>
      <c r="C128" s="387"/>
      <c r="D128" s="387"/>
      <c r="E128" s="387"/>
      <c r="F128" s="387"/>
      <c r="G128" s="387"/>
      <c r="H128" s="387"/>
      <c r="I128" s="387"/>
      <c r="J128" s="387"/>
      <c r="K128" s="387"/>
      <c r="L128" s="387"/>
      <c r="M128" s="387"/>
      <c r="N128" s="387"/>
      <c r="O128" s="387"/>
      <c r="P128" s="387"/>
      <c r="Q128" s="387"/>
      <c r="R128" s="387"/>
      <c r="S128" s="387"/>
      <c r="T128" s="387"/>
      <c r="U128" s="387"/>
      <c r="V128" s="387"/>
      <c r="W128" s="387"/>
      <c r="X128" s="387"/>
      <c r="Y128" s="387"/>
      <c r="Z128" s="387"/>
      <c r="AA128" s="387"/>
    </row>
    <row r="129" spans="1:27" ht="12.75" customHeight="1" x14ac:dyDescent="0.2">
      <c r="A129" s="387"/>
      <c r="B129" s="387"/>
      <c r="C129" s="387"/>
      <c r="D129" s="387"/>
      <c r="E129" s="387"/>
      <c r="F129" s="387"/>
      <c r="G129" s="387"/>
      <c r="H129" s="387"/>
      <c r="I129" s="387"/>
      <c r="J129" s="387"/>
      <c r="K129" s="387"/>
      <c r="L129" s="387"/>
      <c r="M129" s="387"/>
      <c r="N129" s="387"/>
      <c r="O129" s="387"/>
      <c r="P129" s="387"/>
      <c r="Q129" s="387"/>
      <c r="R129" s="387"/>
      <c r="S129" s="387"/>
      <c r="T129" s="387"/>
      <c r="U129" s="387"/>
      <c r="V129" s="387"/>
      <c r="W129" s="387"/>
      <c r="X129" s="387"/>
      <c r="Y129" s="387"/>
      <c r="Z129" s="387"/>
      <c r="AA129" s="387"/>
    </row>
    <row r="130" spans="1:27" ht="12.75" customHeight="1" x14ac:dyDescent="0.2">
      <c r="A130" s="387"/>
      <c r="B130" s="387"/>
      <c r="C130" s="387"/>
      <c r="D130" s="387"/>
      <c r="E130" s="387"/>
      <c r="F130" s="387"/>
      <c r="G130" s="387"/>
      <c r="H130" s="387"/>
      <c r="I130" s="387"/>
      <c r="J130" s="387"/>
      <c r="K130" s="387"/>
      <c r="L130" s="387"/>
      <c r="M130" s="387"/>
      <c r="N130" s="387"/>
      <c r="O130" s="387"/>
      <c r="P130" s="387"/>
      <c r="Q130" s="387"/>
      <c r="R130" s="387"/>
      <c r="S130" s="387"/>
      <c r="T130" s="387"/>
      <c r="U130" s="387"/>
      <c r="V130" s="387"/>
      <c r="W130" s="387"/>
      <c r="X130" s="387"/>
      <c r="Y130" s="387"/>
      <c r="Z130" s="387"/>
      <c r="AA130" s="387"/>
    </row>
    <row r="131" spans="1:27" ht="12.75" customHeight="1" x14ac:dyDescent="0.2">
      <c r="A131" s="387"/>
      <c r="B131" s="387"/>
      <c r="C131" s="387"/>
      <c r="D131" s="387"/>
      <c r="E131" s="387"/>
      <c r="F131" s="387"/>
      <c r="G131" s="387"/>
      <c r="H131" s="387"/>
      <c r="I131" s="387"/>
      <c r="J131" s="387"/>
      <c r="K131" s="387"/>
      <c r="L131" s="387"/>
      <c r="M131" s="387"/>
      <c r="N131" s="387"/>
      <c r="O131" s="387"/>
      <c r="P131" s="387"/>
      <c r="Q131" s="387"/>
      <c r="R131" s="387"/>
      <c r="S131" s="387"/>
      <c r="T131" s="387"/>
      <c r="U131" s="387"/>
      <c r="V131" s="387"/>
      <c r="W131" s="387"/>
      <c r="X131" s="387"/>
      <c r="Y131" s="387"/>
      <c r="Z131" s="387"/>
      <c r="AA131" s="387"/>
    </row>
    <row r="132" spans="1:27" ht="12.75" customHeight="1" x14ac:dyDescent="0.2">
      <c r="A132" s="387"/>
      <c r="B132" s="387"/>
      <c r="C132" s="387"/>
      <c r="D132" s="387"/>
      <c r="E132" s="387"/>
      <c r="F132" s="387"/>
      <c r="G132" s="387"/>
      <c r="H132" s="387"/>
      <c r="I132" s="387"/>
      <c r="J132" s="387"/>
      <c r="K132" s="387"/>
      <c r="L132" s="387"/>
      <c r="M132" s="387"/>
      <c r="N132" s="387"/>
      <c r="O132" s="387"/>
      <c r="P132" s="387"/>
      <c r="Q132" s="387"/>
      <c r="R132" s="387"/>
      <c r="S132" s="387"/>
      <c r="T132" s="387"/>
      <c r="U132" s="387"/>
      <c r="V132" s="387"/>
      <c r="W132" s="387"/>
      <c r="X132" s="387"/>
      <c r="Y132" s="387"/>
      <c r="Z132" s="387"/>
      <c r="AA132" s="387"/>
    </row>
    <row r="133" spans="1:27" ht="12.75" customHeight="1" x14ac:dyDescent="0.2">
      <c r="A133" s="387"/>
      <c r="B133" s="387"/>
      <c r="C133" s="387"/>
      <c r="D133" s="387"/>
      <c r="E133" s="387"/>
      <c r="F133" s="387"/>
      <c r="G133" s="387"/>
      <c r="H133" s="387"/>
      <c r="I133" s="387"/>
      <c r="J133" s="387"/>
      <c r="K133" s="387"/>
      <c r="L133" s="387"/>
      <c r="M133" s="387"/>
      <c r="N133" s="387"/>
      <c r="O133" s="387"/>
      <c r="P133" s="387"/>
      <c r="Q133" s="387"/>
      <c r="R133" s="387"/>
      <c r="S133" s="387"/>
      <c r="T133" s="387"/>
      <c r="U133" s="387"/>
      <c r="V133" s="387"/>
      <c r="W133" s="387"/>
      <c r="X133" s="387"/>
      <c r="Y133" s="387"/>
      <c r="Z133" s="387"/>
      <c r="AA133" s="387"/>
    </row>
    <row r="134" spans="1:27" ht="12.75" customHeight="1" x14ac:dyDescent="0.2">
      <c r="A134" s="387"/>
      <c r="B134" s="387"/>
      <c r="C134" s="387"/>
      <c r="D134" s="387"/>
      <c r="E134" s="387"/>
      <c r="F134" s="387"/>
      <c r="G134" s="387"/>
      <c r="H134" s="387"/>
      <c r="I134" s="387"/>
      <c r="J134" s="387"/>
      <c r="K134" s="387"/>
      <c r="L134" s="387"/>
      <c r="M134" s="387"/>
      <c r="N134" s="387"/>
      <c r="O134" s="387"/>
      <c r="P134" s="387"/>
      <c r="Q134" s="387"/>
      <c r="R134" s="387"/>
      <c r="S134" s="387"/>
      <c r="T134" s="387"/>
      <c r="U134" s="387"/>
      <c r="V134" s="387"/>
      <c r="W134" s="387"/>
      <c r="X134" s="387"/>
      <c r="Y134" s="387"/>
      <c r="Z134" s="387"/>
      <c r="AA134" s="387"/>
    </row>
    <row r="135" spans="1:27" ht="12.75" customHeight="1" x14ac:dyDescent="0.2">
      <c r="A135" s="387"/>
      <c r="B135" s="387"/>
      <c r="C135" s="387"/>
      <c r="D135" s="387"/>
      <c r="E135" s="387"/>
      <c r="F135" s="387"/>
      <c r="G135" s="387"/>
      <c r="H135" s="387"/>
      <c r="I135" s="387"/>
      <c r="J135" s="387"/>
      <c r="K135" s="387"/>
      <c r="L135" s="387"/>
      <c r="M135" s="387"/>
      <c r="N135" s="387"/>
      <c r="O135" s="387"/>
      <c r="P135" s="387"/>
      <c r="Q135" s="387"/>
      <c r="R135" s="387"/>
      <c r="S135" s="387"/>
      <c r="T135" s="387"/>
      <c r="U135" s="387"/>
      <c r="V135" s="387"/>
      <c r="W135" s="387"/>
      <c r="X135" s="387"/>
      <c r="Y135" s="387"/>
      <c r="Z135" s="387"/>
      <c r="AA135" s="387"/>
    </row>
    <row r="136" spans="1:27" ht="12.75" customHeight="1" x14ac:dyDescent="0.2">
      <c r="A136" s="387"/>
      <c r="B136" s="387"/>
      <c r="C136" s="387"/>
      <c r="D136" s="387"/>
      <c r="E136" s="387"/>
      <c r="F136" s="387"/>
      <c r="G136" s="387"/>
      <c r="H136" s="387"/>
      <c r="I136" s="387"/>
      <c r="J136" s="387"/>
      <c r="K136" s="387"/>
      <c r="L136" s="387"/>
      <c r="M136" s="387"/>
      <c r="N136" s="387"/>
      <c r="O136" s="387"/>
      <c r="P136" s="387"/>
      <c r="Q136" s="387"/>
      <c r="R136" s="387"/>
      <c r="S136" s="387"/>
      <c r="T136" s="387"/>
      <c r="U136" s="387"/>
      <c r="V136" s="387"/>
      <c r="W136" s="387"/>
      <c r="X136" s="387"/>
      <c r="Y136" s="387"/>
      <c r="Z136" s="387"/>
      <c r="AA136" s="387"/>
    </row>
    <row r="137" spans="1:27" ht="12.75" customHeight="1" x14ac:dyDescent="0.2">
      <c r="A137" s="387"/>
      <c r="B137" s="387"/>
      <c r="C137" s="387"/>
      <c r="D137" s="387"/>
      <c r="E137" s="387"/>
      <c r="F137" s="387"/>
      <c r="G137" s="387"/>
      <c r="H137" s="387"/>
      <c r="I137" s="387"/>
      <c r="J137" s="387"/>
      <c r="K137" s="387"/>
      <c r="L137" s="387"/>
      <c r="M137" s="387"/>
      <c r="N137" s="387"/>
      <c r="O137" s="387"/>
      <c r="P137" s="387"/>
      <c r="Q137" s="387"/>
      <c r="R137" s="387"/>
      <c r="S137" s="387"/>
      <c r="T137" s="387"/>
      <c r="U137" s="387"/>
      <c r="V137" s="387"/>
      <c r="W137" s="387"/>
      <c r="X137" s="387"/>
      <c r="Y137" s="387"/>
      <c r="Z137" s="387"/>
      <c r="AA137" s="387"/>
    </row>
    <row r="138" spans="1:27" ht="12.75" customHeight="1" x14ac:dyDescent="0.2">
      <c r="A138" s="387"/>
      <c r="B138" s="387"/>
      <c r="C138" s="387"/>
      <c r="D138" s="387"/>
      <c r="E138" s="387"/>
      <c r="F138" s="387"/>
      <c r="G138" s="387"/>
      <c r="H138" s="387"/>
      <c r="I138" s="387"/>
      <c r="J138" s="387"/>
      <c r="K138" s="387"/>
      <c r="L138" s="387"/>
      <c r="M138" s="387"/>
      <c r="N138" s="387"/>
      <c r="O138" s="387"/>
      <c r="P138" s="387"/>
      <c r="Q138" s="387"/>
      <c r="R138" s="387"/>
      <c r="S138" s="387"/>
      <c r="T138" s="387"/>
      <c r="U138" s="387"/>
      <c r="V138" s="387"/>
      <c r="W138" s="387"/>
      <c r="X138" s="387"/>
      <c r="Y138" s="387"/>
      <c r="Z138" s="387"/>
      <c r="AA138" s="387"/>
    </row>
    <row r="139" spans="1:27" ht="12.75" customHeight="1" x14ac:dyDescent="0.2">
      <c r="A139" s="387"/>
      <c r="B139" s="387"/>
      <c r="C139" s="387"/>
      <c r="D139" s="387"/>
      <c r="E139" s="387"/>
      <c r="F139" s="387"/>
      <c r="G139" s="387"/>
      <c r="H139" s="387"/>
      <c r="I139" s="387"/>
      <c r="J139" s="387"/>
      <c r="K139" s="387"/>
      <c r="L139" s="387"/>
      <c r="M139" s="387"/>
      <c r="N139" s="387"/>
      <c r="O139" s="387"/>
      <c r="P139" s="387"/>
      <c r="Q139" s="387"/>
      <c r="R139" s="387"/>
      <c r="S139" s="387"/>
      <c r="T139" s="387"/>
      <c r="U139" s="387"/>
      <c r="V139" s="387"/>
      <c r="W139" s="387"/>
      <c r="X139" s="387"/>
      <c r="Y139" s="387"/>
      <c r="Z139" s="387"/>
      <c r="AA139" s="387"/>
    </row>
    <row r="140" spans="1:27" ht="12.75" customHeight="1" x14ac:dyDescent="0.2">
      <c r="A140" s="387"/>
      <c r="B140" s="387"/>
      <c r="C140" s="387"/>
      <c r="D140" s="387"/>
      <c r="E140" s="387"/>
      <c r="F140" s="387"/>
      <c r="G140" s="387"/>
      <c r="H140" s="387"/>
      <c r="I140" s="387"/>
      <c r="J140" s="387"/>
      <c r="K140" s="387"/>
      <c r="L140" s="387"/>
      <c r="M140" s="387"/>
      <c r="N140" s="387"/>
      <c r="O140" s="387"/>
      <c r="P140" s="387"/>
      <c r="Q140" s="387"/>
      <c r="R140" s="387"/>
      <c r="S140" s="387"/>
      <c r="T140" s="387"/>
      <c r="U140" s="387"/>
      <c r="V140" s="387"/>
      <c r="W140" s="387"/>
      <c r="X140" s="387"/>
      <c r="Y140" s="387"/>
      <c r="Z140" s="387"/>
      <c r="AA140" s="387"/>
    </row>
    <row r="141" spans="1:27" ht="12.75" customHeight="1" x14ac:dyDescent="0.2">
      <c r="A141" s="387"/>
      <c r="B141" s="387"/>
      <c r="C141" s="387"/>
      <c r="D141" s="387"/>
      <c r="E141" s="387"/>
      <c r="F141" s="387"/>
      <c r="G141" s="387"/>
      <c r="H141" s="387"/>
      <c r="I141" s="387"/>
      <c r="J141" s="387"/>
      <c r="K141" s="387"/>
      <c r="L141" s="387"/>
      <c r="M141" s="387"/>
      <c r="N141" s="387"/>
      <c r="O141" s="387"/>
      <c r="P141" s="387"/>
      <c r="Q141" s="387"/>
      <c r="R141" s="387"/>
      <c r="S141" s="387"/>
      <c r="T141" s="387"/>
      <c r="U141" s="387"/>
      <c r="V141" s="387"/>
      <c r="W141" s="387"/>
      <c r="X141" s="387"/>
      <c r="Y141" s="387"/>
      <c r="Z141" s="387"/>
      <c r="AA141" s="387"/>
    </row>
    <row r="142" spans="1:27" ht="12.75" customHeight="1" x14ac:dyDescent="0.2">
      <c r="A142" s="387"/>
      <c r="B142" s="387"/>
      <c r="C142" s="387"/>
      <c r="D142" s="387"/>
      <c r="E142" s="387"/>
      <c r="F142" s="387"/>
      <c r="G142" s="387"/>
      <c r="H142" s="387"/>
      <c r="I142" s="387"/>
      <c r="J142" s="387"/>
      <c r="K142" s="387"/>
      <c r="L142" s="387"/>
      <c r="M142" s="387"/>
      <c r="N142" s="387"/>
      <c r="O142" s="387"/>
      <c r="P142" s="387"/>
      <c r="Q142" s="387"/>
      <c r="R142" s="387"/>
      <c r="S142" s="387"/>
      <c r="T142" s="387"/>
      <c r="U142" s="387"/>
      <c r="V142" s="387"/>
      <c r="W142" s="387"/>
      <c r="X142" s="387"/>
      <c r="Y142" s="387"/>
      <c r="Z142" s="387"/>
      <c r="AA142" s="387"/>
    </row>
    <row r="143" spans="1:27" ht="12.75" customHeight="1" x14ac:dyDescent="0.2">
      <c r="A143" s="387"/>
      <c r="B143" s="387"/>
      <c r="C143" s="387"/>
      <c r="D143" s="387"/>
      <c r="E143" s="387"/>
      <c r="F143" s="387"/>
      <c r="G143" s="387"/>
      <c r="H143" s="387"/>
      <c r="I143" s="387"/>
      <c r="J143" s="387"/>
      <c r="K143" s="387"/>
      <c r="L143" s="387"/>
      <c r="M143" s="387"/>
      <c r="N143" s="387"/>
      <c r="O143" s="387"/>
      <c r="P143" s="387"/>
      <c r="Q143" s="387"/>
      <c r="R143" s="387"/>
      <c r="S143" s="387"/>
      <c r="T143" s="387"/>
      <c r="U143" s="387"/>
      <c r="V143" s="387"/>
      <c r="W143" s="387"/>
      <c r="X143" s="387"/>
      <c r="Y143" s="387"/>
      <c r="Z143" s="387"/>
      <c r="AA143" s="387"/>
    </row>
    <row r="144" spans="1:27" ht="12.75" customHeight="1" x14ac:dyDescent="0.2">
      <c r="A144" s="387"/>
      <c r="B144" s="387"/>
      <c r="C144" s="387"/>
      <c r="D144" s="387"/>
      <c r="E144" s="387"/>
      <c r="F144" s="387"/>
      <c r="G144" s="387"/>
      <c r="H144" s="387"/>
      <c r="I144" s="387"/>
      <c r="J144" s="387"/>
      <c r="K144" s="387"/>
      <c r="L144" s="387"/>
      <c r="M144" s="387"/>
      <c r="N144" s="387"/>
      <c r="O144" s="387"/>
      <c r="P144" s="387"/>
      <c r="Q144" s="387"/>
      <c r="R144" s="387"/>
      <c r="S144" s="387"/>
      <c r="T144" s="387"/>
      <c r="U144" s="387"/>
      <c r="V144" s="387"/>
      <c r="W144" s="387"/>
      <c r="X144" s="387"/>
      <c r="Y144" s="387"/>
      <c r="Z144" s="387"/>
      <c r="AA144" s="387"/>
    </row>
    <row r="145" spans="1:27" ht="12.75" customHeight="1" x14ac:dyDescent="0.2">
      <c r="A145" s="387"/>
      <c r="B145" s="387"/>
      <c r="C145" s="387"/>
      <c r="D145" s="387"/>
      <c r="E145" s="387"/>
      <c r="F145" s="387"/>
      <c r="G145" s="387"/>
      <c r="H145" s="387"/>
      <c r="I145" s="387"/>
      <c r="J145" s="387"/>
      <c r="K145" s="387"/>
      <c r="L145" s="387"/>
      <c r="M145" s="387"/>
      <c r="N145" s="387"/>
      <c r="O145" s="387"/>
      <c r="P145" s="387"/>
      <c r="Q145" s="387"/>
      <c r="R145" s="387"/>
      <c r="S145" s="387"/>
      <c r="T145" s="387"/>
      <c r="U145" s="387"/>
      <c r="V145" s="387"/>
      <c r="W145" s="387"/>
      <c r="X145" s="387"/>
      <c r="Y145" s="387"/>
      <c r="Z145" s="387"/>
      <c r="AA145" s="387"/>
    </row>
    <row r="146" spans="1:27" ht="12.75" customHeight="1" x14ac:dyDescent="0.2">
      <c r="A146" s="387"/>
      <c r="B146" s="387"/>
      <c r="C146" s="387"/>
      <c r="D146" s="387"/>
      <c r="E146" s="387"/>
      <c r="F146" s="387"/>
      <c r="G146" s="387"/>
      <c r="H146" s="387"/>
      <c r="I146" s="387"/>
      <c r="J146" s="387"/>
      <c r="K146" s="387"/>
      <c r="L146" s="387"/>
      <c r="M146" s="387"/>
      <c r="N146" s="387"/>
      <c r="O146" s="387"/>
      <c r="P146" s="387"/>
      <c r="Q146" s="387"/>
      <c r="R146" s="387"/>
      <c r="S146" s="387"/>
      <c r="T146" s="387"/>
      <c r="U146" s="387"/>
      <c r="V146" s="387"/>
      <c r="W146" s="387"/>
      <c r="X146" s="387"/>
      <c r="Y146" s="387"/>
      <c r="Z146" s="387"/>
      <c r="AA146" s="387"/>
    </row>
    <row r="147" spans="1:27" ht="12.75" customHeight="1" x14ac:dyDescent="0.2">
      <c r="A147" s="387"/>
      <c r="B147" s="387"/>
      <c r="C147" s="387"/>
      <c r="D147" s="387"/>
      <c r="E147" s="387"/>
      <c r="F147" s="387"/>
      <c r="G147" s="387"/>
      <c r="H147" s="387"/>
      <c r="I147" s="387"/>
      <c r="J147" s="387"/>
      <c r="K147" s="387"/>
      <c r="L147" s="387"/>
      <c r="M147" s="387"/>
      <c r="N147" s="387"/>
      <c r="O147" s="387"/>
      <c r="P147" s="387"/>
      <c r="Q147" s="387"/>
      <c r="R147" s="387"/>
      <c r="S147" s="387"/>
      <c r="T147" s="387"/>
      <c r="U147" s="387"/>
      <c r="V147" s="387"/>
      <c r="W147" s="387"/>
      <c r="X147" s="387"/>
      <c r="Y147" s="387"/>
      <c r="Z147" s="387"/>
      <c r="AA147" s="387"/>
    </row>
    <row r="148" spans="1:27" ht="12.75" customHeight="1" x14ac:dyDescent="0.2">
      <c r="A148" s="387"/>
      <c r="B148" s="387"/>
      <c r="C148" s="387"/>
      <c r="D148" s="387"/>
      <c r="E148" s="387"/>
      <c r="F148" s="387"/>
      <c r="G148" s="387"/>
      <c r="H148" s="387"/>
      <c r="I148" s="387"/>
      <c r="J148" s="387"/>
      <c r="K148" s="387"/>
      <c r="L148" s="387"/>
      <c r="M148" s="387"/>
      <c r="N148" s="387"/>
      <c r="O148" s="387"/>
      <c r="P148" s="387"/>
      <c r="Q148" s="387"/>
      <c r="R148" s="387"/>
      <c r="S148" s="387"/>
      <c r="T148" s="387"/>
      <c r="U148" s="387"/>
      <c r="V148" s="387"/>
      <c r="W148" s="387"/>
      <c r="X148" s="387"/>
      <c r="Y148" s="387"/>
      <c r="Z148" s="387"/>
      <c r="AA148" s="387"/>
    </row>
    <row r="149" spans="1:27" ht="12.75" customHeight="1" x14ac:dyDescent="0.2">
      <c r="A149" s="387"/>
      <c r="B149" s="387"/>
      <c r="C149" s="387"/>
      <c r="D149" s="387"/>
      <c r="E149" s="387"/>
      <c r="F149" s="387"/>
      <c r="G149" s="387"/>
      <c r="H149" s="387"/>
      <c r="I149" s="387"/>
      <c r="J149" s="387"/>
      <c r="K149" s="387"/>
      <c r="L149" s="387"/>
      <c r="M149" s="387"/>
      <c r="N149" s="387"/>
      <c r="O149" s="387"/>
      <c r="P149" s="387"/>
      <c r="Q149" s="387"/>
      <c r="R149" s="387"/>
      <c r="S149" s="387"/>
      <c r="T149" s="387"/>
      <c r="U149" s="387"/>
      <c r="V149" s="387"/>
      <c r="W149" s="387"/>
      <c r="X149" s="387"/>
      <c r="Y149" s="387"/>
      <c r="Z149" s="387"/>
      <c r="AA149" s="387"/>
    </row>
    <row r="150" spans="1:27" ht="12.75" customHeight="1" x14ac:dyDescent="0.2">
      <c r="A150" s="387"/>
      <c r="B150" s="387"/>
      <c r="C150" s="387"/>
      <c r="D150" s="387"/>
      <c r="E150" s="387"/>
      <c r="F150" s="387"/>
      <c r="G150" s="387"/>
      <c r="H150" s="387"/>
      <c r="I150" s="387"/>
      <c r="J150" s="387"/>
      <c r="K150" s="387"/>
      <c r="L150" s="387"/>
      <c r="M150" s="387"/>
      <c r="N150" s="387"/>
      <c r="O150" s="387"/>
      <c r="P150" s="387"/>
      <c r="Q150" s="387"/>
      <c r="R150" s="387"/>
      <c r="S150" s="387"/>
      <c r="T150" s="387"/>
      <c r="U150" s="387"/>
      <c r="V150" s="387"/>
      <c r="W150" s="387"/>
      <c r="X150" s="387"/>
      <c r="Y150" s="387"/>
      <c r="Z150" s="387"/>
      <c r="AA150" s="387"/>
    </row>
    <row r="151" spans="1:27" ht="12.75" customHeight="1" x14ac:dyDescent="0.2">
      <c r="A151" s="387"/>
      <c r="B151" s="387"/>
      <c r="C151" s="387"/>
      <c r="D151" s="387"/>
      <c r="E151" s="387"/>
      <c r="F151" s="387"/>
      <c r="G151" s="387"/>
      <c r="H151" s="387"/>
      <c r="I151" s="387"/>
      <c r="J151" s="387"/>
      <c r="K151" s="387"/>
      <c r="L151" s="387"/>
      <c r="M151" s="387"/>
      <c r="N151" s="387"/>
      <c r="O151" s="387"/>
      <c r="P151" s="387"/>
      <c r="Q151" s="387"/>
      <c r="R151" s="387"/>
      <c r="S151" s="387"/>
      <c r="T151" s="387"/>
      <c r="U151" s="387"/>
      <c r="V151" s="387"/>
      <c r="W151" s="387"/>
      <c r="X151" s="387"/>
      <c r="Y151" s="387"/>
      <c r="Z151" s="387"/>
      <c r="AA151" s="387"/>
    </row>
    <row r="152" spans="1:27" ht="12.75" customHeight="1" x14ac:dyDescent="0.2">
      <c r="A152" s="387"/>
      <c r="B152" s="387"/>
      <c r="C152" s="387"/>
      <c r="D152" s="387"/>
      <c r="E152" s="387"/>
      <c r="F152" s="387"/>
      <c r="G152" s="387"/>
      <c r="H152" s="387"/>
      <c r="I152" s="387"/>
      <c r="J152" s="387"/>
      <c r="K152" s="387"/>
      <c r="L152" s="387"/>
      <c r="M152" s="387"/>
      <c r="N152" s="387"/>
      <c r="O152" s="387"/>
      <c r="P152" s="387"/>
      <c r="Q152" s="387"/>
      <c r="R152" s="387"/>
      <c r="S152" s="387"/>
      <c r="T152" s="387"/>
      <c r="U152" s="387"/>
      <c r="V152" s="387"/>
      <c r="W152" s="387"/>
      <c r="X152" s="387"/>
      <c r="Y152" s="387"/>
      <c r="Z152" s="387"/>
      <c r="AA152" s="387"/>
    </row>
    <row r="153" spans="1:27" ht="12.75" customHeight="1" x14ac:dyDescent="0.2">
      <c r="A153" s="387"/>
      <c r="B153" s="387"/>
      <c r="C153" s="387"/>
      <c r="D153" s="387"/>
      <c r="E153" s="387"/>
      <c r="F153" s="387"/>
      <c r="G153" s="387"/>
      <c r="H153" s="387"/>
      <c r="I153" s="387"/>
      <c r="J153" s="387"/>
      <c r="K153" s="387"/>
      <c r="L153" s="387"/>
      <c r="M153" s="387"/>
      <c r="N153" s="387"/>
      <c r="O153" s="387"/>
      <c r="P153" s="387"/>
      <c r="Q153" s="387"/>
      <c r="R153" s="387"/>
      <c r="S153" s="387"/>
      <c r="T153" s="387"/>
      <c r="U153" s="387"/>
      <c r="V153" s="387"/>
      <c r="W153" s="387"/>
      <c r="X153" s="387"/>
      <c r="Y153" s="387"/>
      <c r="Z153" s="387"/>
      <c r="AA153" s="387"/>
    </row>
    <row r="154" spans="1:27" ht="12.75" customHeight="1" x14ac:dyDescent="0.2">
      <c r="A154" s="387"/>
      <c r="B154" s="387"/>
      <c r="C154" s="387"/>
      <c r="D154" s="387"/>
      <c r="E154" s="387"/>
      <c r="F154" s="387"/>
      <c r="G154" s="387"/>
      <c r="H154" s="387"/>
      <c r="I154" s="387"/>
      <c r="J154" s="387"/>
      <c r="K154" s="387"/>
      <c r="L154" s="387"/>
      <c r="M154" s="387"/>
      <c r="N154" s="387"/>
      <c r="O154" s="387"/>
      <c r="P154" s="387"/>
      <c r="Q154" s="387"/>
      <c r="R154" s="387"/>
      <c r="S154" s="387"/>
      <c r="T154" s="387"/>
      <c r="U154" s="387"/>
      <c r="V154" s="387"/>
      <c r="W154" s="387"/>
      <c r="X154" s="387"/>
      <c r="Y154" s="387"/>
      <c r="Z154" s="387"/>
      <c r="AA154" s="387"/>
    </row>
    <row r="155" spans="1:27" ht="12.75" customHeight="1" x14ac:dyDescent="0.2">
      <c r="A155" s="387"/>
      <c r="B155" s="387"/>
      <c r="C155" s="387"/>
      <c r="D155" s="387"/>
      <c r="E155" s="387"/>
      <c r="F155" s="387"/>
      <c r="G155" s="387"/>
      <c r="H155" s="387"/>
      <c r="I155" s="387"/>
      <c r="J155" s="387"/>
      <c r="K155" s="387"/>
      <c r="L155" s="387"/>
      <c r="M155" s="387"/>
      <c r="N155" s="387"/>
      <c r="O155" s="387"/>
      <c r="P155" s="387"/>
      <c r="Q155" s="387"/>
      <c r="R155" s="387"/>
      <c r="S155" s="387"/>
      <c r="T155" s="387"/>
      <c r="U155" s="387"/>
      <c r="V155" s="387"/>
      <c r="W155" s="387"/>
      <c r="X155" s="387"/>
      <c r="Y155" s="387"/>
      <c r="Z155" s="387"/>
      <c r="AA155" s="387"/>
    </row>
    <row r="156" spans="1:27" ht="12.75" customHeight="1" x14ac:dyDescent="0.2">
      <c r="A156" s="387"/>
      <c r="B156" s="387"/>
      <c r="C156" s="387"/>
      <c r="D156" s="387"/>
      <c r="E156" s="387"/>
      <c r="F156" s="387"/>
      <c r="G156" s="387"/>
      <c r="H156" s="387"/>
      <c r="I156" s="387"/>
      <c r="J156" s="387"/>
      <c r="K156" s="387"/>
      <c r="L156" s="387"/>
      <c r="M156" s="387"/>
      <c r="N156" s="387"/>
      <c r="O156" s="387"/>
      <c r="P156" s="387"/>
      <c r="Q156" s="387"/>
      <c r="R156" s="387"/>
      <c r="S156" s="387"/>
      <c r="T156" s="387"/>
      <c r="U156" s="387"/>
      <c r="V156" s="387"/>
      <c r="W156" s="387"/>
      <c r="X156" s="387"/>
      <c r="Y156" s="387"/>
      <c r="Z156" s="387"/>
      <c r="AA156" s="387"/>
    </row>
    <row r="157" spans="1:27" ht="12.75" customHeight="1" x14ac:dyDescent="0.2">
      <c r="A157" s="387"/>
      <c r="B157" s="387"/>
      <c r="C157" s="387"/>
      <c r="D157" s="387"/>
      <c r="E157" s="387"/>
      <c r="F157" s="387"/>
      <c r="G157" s="387"/>
      <c r="H157" s="387"/>
      <c r="I157" s="387"/>
      <c r="J157" s="387"/>
      <c r="K157" s="387"/>
      <c r="L157" s="387"/>
      <c r="M157" s="387"/>
      <c r="N157" s="387"/>
      <c r="O157" s="387"/>
      <c r="P157" s="387"/>
      <c r="Q157" s="387"/>
      <c r="R157" s="387"/>
      <c r="S157" s="387"/>
      <c r="T157" s="387"/>
      <c r="U157" s="387"/>
      <c r="V157" s="387"/>
      <c r="W157" s="387"/>
      <c r="X157" s="387"/>
      <c r="Y157" s="387"/>
      <c r="Z157" s="387"/>
      <c r="AA157" s="387"/>
    </row>
    <row r="158" spans="1:27" ht="12.75" customHeight="1" x14ac:dyDescent="0.2">
      <c r="A158" s="387"/>
      <c r="B158" s="387"/>
      <c r="C158" s="387"/>
      <c r="D158" s="387"/>
      <c r="E158" s="387"/>
      <c r="F158" s="387"/>
      <c r="G158" s="387"/>
      <c r="H158" s="387"/>
      <c r="I158" s="387"/>
      <c r="J158" s="387"/>
      <c r="K158" s="387"/>
      <c r="L158" s="387"/>
      <c r="M158" s="387"/>
      <c r="N158" s="387"/>
      <c r="O158" s="387"/>
      <c r="P158" s="387"/>
      <c r="Q158" s="387"/>
      <c r="R158" s="387"/>
      <c r="S158" s="387"/>
      <c r="T158" s="387"/>
      <c r="U158" s="387"/>
      <c r="V158" s="387"/>
      <c r="W158" s="387"/>
      <c r="X158" s="387"/>
      <c r="Y158" s="387"/>
      <c r="Z158" s="387"/>
      <c r="AA158" s="387"/>
    </row>
    <row r="159" spans="1:27" ht="12.75" customHeight="1" x14ac:dyDescent="0.2">
      <c r="A159" s="387"/>
      <c r="B159" s="387"/>
      <c r="C159" s="387"/>
      <c r="D159" s="387"/>
      <c r="E159" s="387"/>
      <c r="F159" s="387"/>
      <c r="G159" s="387"/>
      <c r="H159" s="387"/>
      <c r="I159" s="387"/>
      <c r="J159" s="387"/>
      <c r="K159" s="387"/>
      <c r="L159" s="387"/>
      <c r="M159" s="387"/>
      <c r="N159" s="387"/>
      <c r="O159" s="387"/>
      <c r="P159" s="387"/>
      <c r="Q159" s="387"/>
      <c r="R159" s="387"/>
      <c r="S159" s="387"/>
      <c r="T159" s="387"/>
      <c r="U159" s="387"/>
      <c r="V159" s="387"/>
      <c r="W159" s="387"/>
      <c r="X159" s="387"/>
      <c r="Y159" s="387"/>
      <c r="Z159" s="387"/>
      <c r="AA159" s="387"/>
    </row>
    <row r="160" spans="1:27" ht="12.75" customHeight="1" x14ac:dyDescent="0.2">
      <c r="A160" s="387"/>
      <c r="B160" s="387"/>
      <c r="C160" s="387"/>
      <c r="D160" s="387"/>
      <c r="E160" s="387"/>
      <c r="F160" s="387"/>
      <c r="G160" s="387"/>
      <c r="H160" s="387"/>
      <c r="I160" s="387"/>
      <c r="J160" s="387"/>
      <c r="K160" s="387"/>
      <c r="L160" s="387"/>
      <c r="M160" s="387"/>
      <c r="N160" s="387"/>
      <c r="O160" s="387"/>
      <c r="P160" s="387"/>
      <c r="Q160" s="387"/>
      <c r="R160" s="387"/>
      <c r="S160" s="387"/>
      <c r="T160" s="387"/>
      <c r="U160" s="387"/>
      <c r="V160" s="387"/>
      <c r="W160" s="387"/>
      <c r="X160" s="387"/>
      <c r="Y160" s="387"/>
      <c r="Z160" s="387"/>
      <c r="AA160" s="387"/>
    </row>
    <row r="161" spans="1:27" ht="12.75" customHeight="1" x14ac:dyDescent="0.2">
      <c r="A161" s="387"/>
      <c r="B161" s="387"/>
      <c r="C161" s="387"/>
      <c r="D161" s="387"/>
      <c r="E161" s="387"/>
      <c r="F161" s="387"/>
      <c r="G161" s="387"/>
      <c r="H161" s="387"/>
      <c r="I161" s="387"/>
      <c r="J161" s="387"/>
      <c r="K161" s="387"/>
      <c r="L161" s="387"/>
      <c r="M161" s="387"/>
      <c r="N161" s="387"/>
      <c r="O161" s="387"/>
      <c r="P161" s="387"/>
      <c r="Q161" s="387"/>
      <c r="R161" s="387"/>
      <c r="S161" s="387"/>
      <c r="T161" s="387"/>
      <c r="U161" s="387"/>
      <c r="V161" s="387"/>
      <c r="W161" s="387"/>
      <c r="X161" s="387"/>
      <c r="Y161" s="387"/>
      <c r="Z161" s="387"/>
      <c r="AA161" s="387"/>
    </row>
    <row r="162" spans="1:27" ht="12.75" customHeight="1" x14ac:dyDescent="0.2">
      <c r="A162" s="387"/>
      <c r="B162" s="387"/>
      <c r="C162" s="387"/>
      <c r="D162" s="387"/>
      <c r="E162" s="387"/>
      <c r="F162" s="387"/>
      <c r="G162" s="387"/>
      <c r="H162" s="387"/>
      <c r="I162" s="387"/>
      <c r="J162" s="387"/>
      <c r="K162" s="387"/>
      <c r="L162" s="387"/>
      <c r="M162" s="387"/>
      <c r="N162" s="387"/>
      <c r="O162" s="387"/>
      <c r="P162" s="387"/>
      <c r="Q162" s="387"/>
      <c r="R162" s="387"/>
      <c r="S162" s="387"/>
      <c r="T162" s="387"/>
      <c r="U162" s="387"/>
      <c r="V162" s="387"/>
      <c r="W162" s="387"/>
      <c r="X162" s="387"/>
      <c r="Y162" s="387"/>
      <c r="Z162" s="387"/>
      <c r="AA162" s="387"/>
    </row>
    <row r="163" spans="1:27" ht="12.75" customHeight="1" x14ac:dyDescent="0.2">
      <c r="A163" s="387"/>
      <c r="B163" s="387"/>
      <c r="C163" s="387"/>
      <c r="D163" s="387"/>
      <c r="E163" s="387"/>
      <c r="F163" s="387"/>
      <c r="G163" s="387"/>
      <c r="H163" s="387"/>
      <c r="I163" s="387"/>
      <c r="J163" s="387"/>
      <c r="K163" s="387"/>
      <c r="L163" s="387"/>
      <c r="M163" s="387"/>
      <c r="N163" s="387"/>
      <c r="O163" s="387"/>
      <c r="P163" s="387"/>
      <c r="Q163" s="387"/>
      <c r="R163" s="387"/>
      <c r="S163" s="387"/>
      <c r="T163" s="387"/>
      <c r="U163" s="387"/>
      <c r="V163" s="387"/>
      <c r="W163" s="387"/>
      <c r="X163" s="387"/>
      <c r="Y163" s="387"/>
      <c r="Z163" s="387"/>
      <c r="AA163" s="387"/>
    </row>
    <row r="164" spans="1:27" ht="12.75" customHeight="1" x14ac:dyDescent="0.2">
      <c r="A164" s="387"/>
      <c r="B164" s="387"/>
      <c r="C164" s="387"/>
      <c r="D164" s="387"/>
      <c r="E164" s="387"/>
      <c r="F164" s="387"/>
      <c r="G164" s="387"/>
      <c r="H164" s="387"/>
      <c r="I164" s="387"/>
      <c r="J164" s="387"/>
      <c r="K164" s="387"/>
      <c r="L164" s="387"/>
      <c r="M164" s="387"/>
      <c r="N164" s="387"/>
      <c r="O164" s="387"/>
      <c r="P164" s="387"/>
      <c r="Q164" s="387"/>
      <c r="R164" s="387"/>
      <c r="S164" s="387"/>
      <c r="T164" s="387"/>
      <c r="U164" s="387"/>
      <c r="V164" s="387"/>
      <c r="W164" s="387"/>
      <c r="X164" s="387"/>
      <c r="Y164" s="387"/>
      <c r="Z164" s="387"/>
      <c r="AA164" s="387"/>
    </row>
    <row r="165" spans="1:27" ht="12.75" customHeight="1" x14ac:dyDescent="0.2">
      <c r="A165" s="387"/>
      <c r="B165" s="387"/>
      <c r="C165" s="387"/>
      <c r="D165" s="387"/>
      <c r="E165" s="387"/>
      <c r="F165" s="387"/>
      <c r="G165" s="387"/>
      <c r="H165" s="387"/>
      <c r="I165" s="387"/>
      <c r="J165" s="387"/>
      <c r="K165" s="387"/>
      <c r="L165" s="387"/>
      <c r="M165" s="387"/>
      <c r="N165" s="387"/>
      <c r="O165" s="387"/>
      <c r="P165" s="387"/>
      <c r="Q165" s="387"/>
      <c r="R165" s="387"/>
      <c r="S165" s="387"/>
      <c r="T165" s="387"/>
      <c r="U165" s="387"/>
      <c r="V165" s="387"/>
      <c r="W165" s="387"/>
      <c r="X165" s="387"/>
      <c r="Y165" s="387"/>
      <c r="Z165" s="387"/>
      <c r="AA165" s="387"/>
    </row>
    <row r="166" spans="1:27" ht="12.75" customHeight="1" x14ac:dyDescent="0.2">
      <c r="A166" s="387"/>
      <c r="B166" s="387"/>
      <c r="C166" s="387"/>
      <c r="D166" s="387"/>
      <c r="E166" s="387"/>
      <c r="F166" s="387"/>
      <c r="G166" s="387"/>
      <c r="H166" s="387"/>
      <c r="I166" s="387"/>
      <c r="J166" s="387"/>
      <c r="K166" s="387"/>
      <c r="L166" s="387"/>
      <c r="M166" s="387"/>
      <c r="N166" s="387"/>
      <c r="O166" s="387"/>
      <c r="P166" s="387"/>
      <c r="Q166" s="387"/>
      <c r="R166" s="387"/>
      <c r="S166" s="387"/>
      <c r="T166" s="387"/>
      <c r="U166" s="387"/>
      <c r="V166" s="387"/>
      <c r="W166" s="387"/>
      <c r="X166" s="387"/>
      <c r="Y166" s="387"/>
      <c r="Z166" s="387"/>
      <c r="AA166" s="387"/>
    </row>
    <row r="167" spans="1:27" ht="12.75" customHeight="1" x14ac:dyDescent="0.2">
      <c r="A167" s="387"/>
      <c r="B167" s="387"/>
      <c r="C167" s="387"/>
      <c r="D167" s="387"/>
      <c r="E167" s="387"/>
      <c r="F167" s="387"/>
      <c r="G167" s="387"/>
      <c r="H167" s="387"/>
      <c r="I167" s="387"/>
      <c r="J167" s="387"/>
      <c r="K167" s="387"/>
      <c r="L167" s="387"/>
      <c r="M167" s="387"/>
      <c r="N167" s="387"/>
      <c r="O167" s="387"/>
      <c r="P167" s="387"/>
      <c r="Q167" s="387"/>
      <c r="R167" s="387"/>
      <c r="S167" s="387"/>
      <c r="T167" s="387"/>
      <c r="U167" s="387"/>
      <c r="V167" s="387"/>
      <c r="W167" s="387"/>
      <c r="X167" s="387"/>
      <c r="Y167" s="387"/>
      <c r="Z167" s="387"/>
      <c r="AA167" s="387"/>
    </row>
    <row r="168" spans="1:27" ht="12.75" customHeight="1" x14ac:dyDescent="0.2">
      <c r="A168" s="387"/>
      <c r="B168" s="387"/>
      <c r="C168" s="387"/>
      <c r="D168" s="387"/>
      <c r="E168" s="387"/>
      <c r="F168" s="387"/>
      <c r="G168" s="387"/>
      <c r="H168" s="387"/>
      <c r="I168" s="387"/>
      <c r="J168" s="387"/>
      <c r="K168" s="387"/>
      <c r="L168" s="387"/>
      <c r="M168" s="387"/>
      <c r="N168" s="387"/>
      <c r="O168" s="387"/>
      <c r="P168" s="387"/>
      <c r="Q168" s="387"/>
      <c r="R168" s="387"/>
      <c r="S168" s="387"/>
      <c r="T168" s="387"/>
      <c r="U168" s="387"/>
      <c r="V168" s="387"/>
      <c r="W168" s="387"/>
      <c r="X168" s="387"/>
      <c r="Y168" s="387"/>
      <c r="Z168" s="387"/>
      <c r="AA168" s="387"/>
    </row>
    <row r="169" spans="1:27" ht="12.75" customHeight="1" x14ac:dyDescent="0.2">
      <c r="A169" s="387"/>
      <c r="B169" s="387"/>
      <c r="C169" s="387"/>
      <c r="D169" s="387"/>
      <c r="E169" s="387"/>
      <c r="F169" s="387"/>
      <c r="G169" s="387"/>
      <c r="H169" s="387"/>
      <c r="I169" s="387"/>
      <c r="J169" s="387"/>
      <c r="K169" s="387"/>
      <c r="L169" s="387"/>
      <c r="M169" s="387"/>
      <c r="N169" s="387"/>
      <c r="O169" s="387"/>
      <c r="P169" s="387"/>
      <c r="Q169" s="387"/>
      <c r="R169" s="387"/>
      <c r="S169" s="387"/>
      <c r="T169" s="387"/>
      <c r="U169" s="387"/>
      <c r="V169" s="387"/>
      <c r="W169" s="387"/>
      <c r="X169" s="387"/>
      <c r="Y169" s="387"/>
      <c r="Z169" s="387"/>
      <c r="AA169" s="387"/>
    </row>
    <row r="170" spans="1:27" ht="12.75" customHeight="1" x14ac:dyDescent="0.2">
      <c r="A170" s="387"/>
      <c r="B170" s="387"/>
      <c r="C170" s="387"/>
      <c r="D170" s="387"/>
      <c r="E170" s="387"/>
      <c r="F170" s="387"/>
      <c r="G170" s="387"/>
      <c r="H170" s="387"/>
      <c r="I170" s="387"/>
      <c r="J170" s="387"/>
      <c r="K170" s="387"/>
      <c r="L170" s="387"/>
      <c r="M170" s="387"/>
      <c r="N170" s="387"/>
      <c r="O170" s="387"/>
      <c r="P170" s="387"/>
      <c r="Q170" s="387"/>
      <c r="R170" s="387"/>
      <c r="S170" s="387"/>
      <c r="T170" s="387"/>
      <c r="U170" s="387"/>
      <c r="V170" s="387"/>
      <c r="W170" s="387"/>
      <c r="X170" s="387"/>
      <c r="Y170" s="387"/>
      <c r="Z170" s="387"/>
      <c r="AA170" s="387"/>
    </row>
    <row r="171" spans="1:27" ht="12.75" customHeight="1" x14ac:dyDescent="0.2">
      <c r="A171" s="387"/>
      <c r="B171" s="387"/>
      <c r="C171" s="387"/>
      <c r="D171" s="387"/>
      <c r="E171" s="387"/>
      <c r="F171" s="387"/>
      <c r="G171" s="387"/>
      <c r="H171" s="387"/>
      <c r="I171" s="387"/>
      <c r="J171" s="387"/>
      <c r="K171" s="387"/>
      <c r="L171" s="387"/>
      <c r="M171" s="387"/>
      <c r="N171" s="387"/>
      <c r="O171" s="387"/>
      <c r="P171" s="387"/>
      <c r="Q171" s="387"/>
      <c r="R171" s="387"/>
      <c r="S171" s="387"/>
      <c r="T171" s="387"/>
      <c r="U171" s="387"/>
      <c r="V171" s="387"/>
      <c r="W171" s="387"/>
      <c r="X171" s="387"/>
      <c r="Y171" s="387"/>
      <c r="Z171" s="387"/>
      <c r="AA171" s="387"/>
    </row>
    <row r="172" spans="1:27" ht="12.75" customHeight="1" x14ac:dyDescent="0.2">
      <c r="A172" s="387"/>
      <c r="B172" s="387"/>
      <c r="C172" s="387"/>
      <c r="D172" s="387"/>
      <c r="E172" s="387"/>
      <c r="F172" s="387"/>
      <c r="G172" s="387"/>
      <c r="H172" s="387"/>
      <c r="I172" s="387"/>
      <c r="J172" s="387"/>
      <c r="K172" s="387"/>
      <c r="L172" s="387"/>
      <c r="M172" s="387"/>
      <c r="N172" s="387"/>
      <c r="O172" s="387"/>
      <c r="P172" s="387"/>
      <c r="Q172" s="387"/>
      <c r="R172" s="387"/>
      <c r="S172" s="387"/>
      <c r="T172" s="387"/>
      <c r="U172" s="387"/>
      <c r="V172" s="387"/>
      <c r="W172" s="387"/>
      <c r="X172" s="387"/>
      <c r="Y172" s="387"/>
      <c r="Z172" s="387"/>
      <c r="AA172" s="387"/>
    </row>
    <row r="173" spans="1:27" ht="12.75" customHeight="1" x14ac:dyDescent="0.2">
      <c r="A173" s="387"/>
      <c r="B173" s="387"/>
      <c r="C173" s="387"/>
      <c r="D173" s="387"/>
      <c r="E173" s="387"/>
      <c r="F173" s="387"/>
      <c r="G173" s="387"/>
      <c r="H173" s="387"/>
      <c r="I173" s="387"/>
      <c r="J173" s="387"/>
      <c r="K173" s="387"/>
      <c r="L173" s="387"/>
      <c r="M173" s="387"/>
      <c r="N173" s="387"/>
      <c r="O173" s="387"/>
      <c r="P173" s="387"/>
      <c r="Q173" s="387"/>
      <c r="R173" s="387"/>
      <c r="S173" s="387"/>
      <c r="T173" s="387"/>
      <c r="U173" s="387"/>
      <c r="V173" s="387"/>
      <c r="W173" s="387"/>
      <c r="X173" s="387"/>
      <c r="Y173" s="387"/>
      <c r="Z173" s="387"/>
      <c r="AA173" s="387"/>
    </row>
    <row r="174" spans="1:27" ht="12.75" customHeight="1" x14ac:dyDescent="0.2">
      <c r="A174" s="387"/>
      <c r="B174" s="387"/>
      <c r="C174" s="387"/>
      <c r="D174" s="387"/>
      <c r="E174" s="387"/>
      <c r="F174" s="387"/>
      <c r="G174" s="387"/>
      <c r="H174" s="387"/>
      <c r="I174" s="387"/>
      <c r="J174" s="387"/>
      <c r="K174" s="387"/>
      <c r="L174" s="387"/>
      <c r="M174" s="387"/>
      <c r="N174" s="387"/>
      <c r="O174" s="387"/>
      <c r="P174" s="387"/>
      <c r="Q174" s="387"/>
      <c r="R174" s="387"/>
      <c r="S174" s="387"/>
      <c r="T174" s="387"/>
      <c r="U174" s="387"/>
      <c r="V174" s="387"/>
      <c r="W174" s="387"/>
      <c r="X174" s="387"/>
      <c r="Y174" s="387"/>
      <c r="Z174" s="387"/>
      <c r="AA174" s="387"/>
    </row>
    <row r="175" spans="1:27" ht="12.75" customHeight="1" x14ac:dyDescent="0.2">
      <c r="A175" s="387"/>
      <c r="B175" s="387"/>
      <c r="C175" s="387"/>
      <c r="D175" s="387"/>
      <c r="E175" s="387"/>
      <c r="F175" s="387"/>
      <c r="G175" s="387"/>
      <c r="H175" s="387"/>
      <c r="I175" s="387"/>
      <c r="J175" s="387"/>
      <c r="K175" s="387"/>
      <c r="L175" s="387"/>
      <c r="M175" s="387"/>
      <c r="N175" s="387"/>
      <c r="O175" s="387"/>
      <c r="P175" s="387"/>
      <c r="Q175" s="387"/>
      <c r="R175" s="387"/>
      <c r="S175" s="387"/>
      <c r="T175" s="387"/>
      <c r="U175" s="387"/>
      <c r="V175" s="387"/>
      <c r="W175" s="387"/>
      <c r="X175" s="387"/>
      <c r="Y175" s="387"/>
      <c r="Z175" s="387"/>
      <c r="AA175" s="387"/>
    </row>
    <row r="176" spans="1:27" ht="12.75" customHeight="1" x14ac:dyDescent="0.2">
      <c r="A176" s="387"/>
      <c r="B176" s="387"/>
      <c r="C176" s="387"/>
      <c r="D176" s="387"/>
      <c r="E176" s="387"/>
      <c r="F176" s="387"/>
      <c r="G176" s="387"/>
      <c r="H176" s="387"/>
      <c r="I176" s="387"/>
      <c r="J176" s="387"/>
      <c r="K176" s="387"/>
      <c r="L176" s="387"/>
      <c r="M176" s="387"/>
      <c r="N176" s="387"/>
      <c r="O176" s="387"/>
      <c r="P176" s="387"/>
      <c r="Q176" s="387"/>
      <c r="R176" s="387"/>
      <c r="S176" s="387"/>
      <c r="T176" s="387"/>
      <c r="U176" s="387"/>
      <c r="V176" s="387"/>
      <c r="W176" s="387"/>
      <c r="X176" s="387"/>
      <c r="Y176" s="387"/>
      <c r="Z176" s="387"/>
      <c r="AA176" s="387"/>
    </row>
    <row r="177" spans="1:27" ht="12.75" customHeight="1" x14ac:dyDescent="0.2">
      <c r="A177" s="387"/>
      <c r="B177" s="387"/>
      <c r="C177" s="387"/>
      <c r="D177" s="387"/>
      <c r="E177" s="387"/>
      <c r="F177" s="387"/>
      <c r="G177" s="387"/>
      <c r="H177" s="387"/>
      <c r="I177" s="387"/>
      <c r="J177" s="387"/>
      <c r="K177" s="387"/>
      <c r="L177" s="387"/>
      <c r="M177" s="387"/>
      <c r="N177" s="387"/>
      <c r="O177" s="387"/>
      <c r="P177" s="387"/>
      <c r="Q177" s="387"/>
      <c r="R177" s="387"/>
      <c r="S177" s="387"/>
      <c r="T177" s="387"/>
      <c r="U177" s="387"/>
      <c r="V177" s="387"/>
      <c r="W177" s="387"/>
      <c r="X177" s="387"/>
      <c r="Y177" s="387"/>
      <c r="Z177" s="387"/>
      <c r="AA177" s="387"/>
    </row>
    <row r="178" spans="1:27" ht="12.75" customHeight="1" x14ac:dyDescent="0.2">
      <c r="A178" s="387"/>
      <c r="B178" s="387"/>
      <c r="C178" s="387"/>
      <c r="D178" s="387"/>
      <c r="E178" s="387"/>
      <c r="F178" s="387"/>
      <c r="G178" s="387"/>
      <c r="H178" s="387"/>
      <c r="I178" s="387"/>
      <c r="J178" s="387"/>
      <c r="K178" s="387"/>
      <c r="L178" s="387"/>
      <c r="M178" s="387"/>
      <c r="N178" s="387"/>
      <c r="O178" s="387"/>
      <c r="P178" s="387"/>
      <c r="Q178" s="387"/>
      <c r="R178" s="387"/>
      <c r="S178" s="387"/>
      <c r="T178" s="387"/>
      <c r="U178" s="387"/>
      <c r="V178" s="387"/>
      <c r="W178" s="387"/>
      <c r="X178" s="387"/>
      <c r="Y178" s="387"/>
      <c r="Z178" s="387"/>
      <c r="AA178" s="387"/>
    </row>
    <row r="179" spans="1:27" ht="12.75" customHeight="1" x14ac:dyDescent="0.2">
      <c r="A179" s="387"/>
      <c r="B179" s="387"/>
      <c r="C179" s="387"/>
      <c r="D179" s="387"/>
      <c r="E179" s="387"/>
      <c r="F179" s="387"/>
      <c r="G179" s="387"/>
      <c r="H179" s="387"/>
      <c r="I179" s="387"/>
      <c r="J179" s="387"/>
      <c r="K179" s="387"/>
      <c r="L179" s="387"/>
      <c r="M179" s="387"/>
      <c r="N179" s="387"/>
      <c r="O179" s="387"/>
      <c r="P179" s="387"/>
      <c r="Q179" s="387"/>
      <c r="R179" s="387"/>
      <c r="S179" s="387"/>
      <c r="T179" s="387"/>
      <c r="U179" s="387"/>
      <c r="V179" s="387"/>
      <c r="W179" s="387"/>
      <c r="X179" s="387"/>
      <c r="Y179" s="387"/>
      <c r="Z179" s="387"/>
      <c r="AA179" s="387"/>
    </row>
    <row r="180" spans="1:27" ht="12.75" customHeight="1" x14ac:dyDescent="0.2">
      <c r="A180" s="387"/>
      <c r="B180" s="387"/>
      <c r="C180" s="387"/>
      <c r="D180" s="387"/>
      <c r="E180" s="387"/>
      <c r="F180" s="387"/>
      <c r="G180" s="387"/>
      <c r="H180" s="387"/>
      <c r="I180" s="387"/>
      <c r="J180" s="387"/>
      <c r="K180" s="387"/>
      <c r="L180" s="387"/>
      <c r="M180" s="387"/>
      <c r="N180" s="387"/>
      <c r="O180" s="387"/>
      <c r="P180" s="387"/>
      <c r="Q180" s="387"/>
      <c r="R180" s="387"/>
      <c r="S180" s="387"/>
      <c r="T180" s="387"/>
      <c r="U180" s="387"/>
      <c r="V180" s="387"/>
      <c r="W180" s="387"/>
      <c r="X180" s="387"/>
      <c r="Y180" s="387"/>
      <c r="Z180" s="387"/>
      <c r="AA180" s="387"/>
    </row>
    <row r="181" spans="1:27" ht="12.75" customHeight="1" x14ac:dyDescent="0.2">
      <c r="A181" s="387"/>
      <c r="B181" s="387"/>
      <c r="C181" s="387"/>
      <c r="D181" s="387"/>
      <c r="E181" s="387"/>
      <c r="F181" s="387"/>
      <c r="G181" s="387"/>
      <c r="H181" s="387"/>
      <c r="I181" s="387"/>
      <c r="J181" s="387"/>
      <c r="K181" s="387"/>
      <c r="L181" s="387"/>
      <c r="M181" s="387"/>
      <c r="N181" s="387"/>
      <c r="O181" s="387"/>
      <c r="P181" s="387"/>
      <c r="Q181" s="387"/>
      <c r="R181" s="387"/>
      <c r="S181" s="387"/>
      <c r="T181" s="387"/>
      <c r="U181" s="387"/>
      <c r="V181" s="387"/>
      <c r="W181" s="387"/>
      <c r="X181" s="387"/>
      <c r="Y181" s="387"/>
      <c r="Z181" s="387"/>
      <c r="AA181" s="387"/>
    </row>
    <row r="182" spans="1:27" ht="12.75" customHeight="1" x14ac:dyDescent="0.2">
      <c r="A182" s="387"/>
      <c r="B182" s="387"/>
      <c r="C182" s="387"/>
      <c r="D182" s="387"/>
      <c r="E182" s="387"/>
      <c r="F182" s="387"/>
      <c r="G182" s="387"/>
      <c r="H182" s="387"/>
      <c r="I182" s="387"/>
      <c r="J182" s="387"/>
      <c r="K182" s="387"/>
      <c r="L182" s="387"/>
      <c r="M182" s="387"/>
      <c r="N182" s="387"/>
      <c r="O182" s="387"/>
      <c r="P182" s="387"/>
      <c r="Q182" s="387"/>
      <c r="R182" s="387"/>
      <c r="S182" s="387"/>
      <c r="T182" s="387"/>
      <c r="U182" s="387"/>
      <c r="V182" s="387"/>
      <c r="W182" s="387"/>
      <c r="X182" s="387"/>
      <c r="Y182" s="387"/>
      <c r="Z182" s="387"/>
      <c r="AA182" s="387"/>
    </row>
    <row r="183" spans="1:27" ht="12.75" customHeight="1" x14ac:dyDescent="0.2">
      <c r="A183" s="387"/>
      <c r="B183" s="387"/>
      <c r="C183" s="387"/>
      <c r="D183" s="387"/>
      <c r="E183" s="387"/>
      <c r="F183" s="387"/>
      <c r="G183" s="387"/>
      <c r="H183" s="387"/>
      <c r="I183" s="387"/>
      <c r="J183" s="387"/>
      <c r="K183" s="387"/>
      <c r="L183" s="387"/>
      <c r="M183" s="387"/>
      <c r="N183" s="387"/>
      <c r="O183" s="387"/>
      <c r="P183" s="387"/>
      <c r="Q183" s="387"/>
      <c r="R183" s="387"/>
      <c r="S183" s="387"/>
      <c r="T183" s="387"/>
      <c r="U183" s="387"/>
      <c r="V183" s="387"/>
      <c r="W183" s="387"/>
      <c r="X183" s="387"/>
      <c r="Y183" s="387"/>
      <c r="Z183" s="387"/>
      <c r="AA183" s="387"/>
    </row>
    <row r="184" spans="1:27" ht="12.75" customHeight="1" x14ac:dyDescent="0.2">
      <c r="A184" s="387"/>
      <c r="B184" s="387"/>
      <c r="C184" s="387"/>
      <c r="D184" s="387"/>
      <c r="E184" s="387"/>
      <c r="F184" s="387"/>
      <c r="G184" s="387"/>
      <c r="H184" s="387"/>
      <c r="I184" s="387"/>
      <c r="J184" s="387"/>
      <c r="K184" s="387"/>
      <c r="L184" s="387"/>
      <c r="M184" s="387"/>
      <c r="N184" s="387"/>
      <c r="O184" s="387"/>
      <c r="P184" s="387"/>
      <c r="Q184" s="387"/>
      <c r="R184" s="387"/>
      <c r="S184" s="387"/>
      <c r="T184" s="387"/>
      <c r="U184" s="387"/>
      <c r="V184" s="387"/>
      <c r="W184" s="387"/>
      <c r="X184" s="387"/>
      <c r="Y184" s="387"/>
      <c r="Z184" s="387"/>
      <c r="AA184" s="387"/>
    </row>
    <row r="185" spans="1:27" ht="12.75" customHeight="1" x14ac:dyDescent="0.2">
      <c r="A185" s="387"/>
      <c r="B185" s="387"/>
      <c r="C185" s="387"/>
      <c r="D185" s="387"/>
      <c r="E185" s="387"/>
      <c r="F185" s="387"/>
      <c r="G185" s="387"/>
      <c r="H185" s="387"/>
      <c r="I185" s="387"/>
      <c r="J185" s="387"/>
      <c r="K185" s="387"/>
      <c r="L185" s="387"/>
      <c r="M185" s="387"/>
      <c r="N185" s="387"/>
      <c r="O185" s="387"/>
      <c r="P185" s="387"/>
      <c r="Q185" s="387"/>
      <c r="R185" s="387"/>
      <c r="S185" s="387"/>
      <c r="T185" s="387"/>
      <c r="U185" s="387"/>
      <c r="V185" s="387"/>
      <c r="W185" s="387"/>
      <c r="X185" s="387"/>
      <c r="Y185" s="387"/>
      <c r="Z185" s="387"/>
      <c r="AA185" s="387"/>
    </row>
    <row r="186" spans="1:27" ht="12.75" customHeight="1" x14ac:dyDescent="0.2">
      <c r="A186" s="387"/>
      <c r="B186" s="387"/>
      <c r="C186" s="387"/>
      <c r="D186" s="387"/>
      <c r="E186" s="387"/>
      <c r="F186" s="387"/>
      <c r="G186" s="387"/>
      <c r="H186" s="387"/>
      <c r="I186" s="387"/>
      <c r="J186" s="387"/>
      <c r="K186" s="387"/>
      <c r="L186" s="387"/>
      <c r="M186" s="387"/>
      <c r="N186" s="387"/>
      <c r="O186" s="387"/>
      <c r="P186" s="387"/>
      <c r="Q186" s="387"/>
      <c r="R186" s="387"/>
      <c r="S186" s="387"/>
      <c r="T186" s="387"/>
      <c r="U186" s="387"/>
      <c r="V186" s="387"/>
      <c r="W186" s="387"/>
      <c r="X186" s="387"/>
      <c r="Y186" s="387"/>
      <c r="Z186" s="387"/>
      <c r="AA186" s="387"/>
    </row>
    <row r="187" spans="1:27" ht="12.75" customHeight="1" x14ac:dyDescent="0.2">
      <c r="A187" s="387"/>
      <c r="B187" s="387"/>
      <c r="C187" s="387"/>
      <c r="D187" s="387"/>
      <c r="E187" s="387"/>
      <c r="F187" s="387"/>
      <c r="G187" s="387"/>
      <c r="H187" s="387"/>
      <c r="I187" s="387"/>
      <c r="J187" s="387"/>
      <c r="K187" s="387"/>
      <c r="L187" s="387"/>
      <c r="M187" s="387"/>
      <c r="N187" s="387"/>
      <c r="O187" s="387"/>
      <c r="P187" s="387"/>
      <c r="Q187" s="387"/>
      <c r="R187" s="387"/>
      <c r="S187" s="387"/>
      <c r="T187" s="387"/>
      <c r="U187" s="387"/>
      <c r="V187" s="387"/>
      <c r="W187" s="387"/>
      <c r="X187" s="387"/>
      <c r="Y187" s="387"/>
      <c r="Z187" s="387"/>
      <c r="AA187" s="387"/>
    </row>
    <row r="188" spans="1:27" ht="12.75" customHeight="1" x14ac:dyDescent="0.2">
      <c r="A188" s="387"/>
      <c r="B188" s="387"/>
      <c r="C188" s="387"/>
      <c r="D188" s="387"/>
      <c r="E188" s="387"/>
      <c r="F188" s="387"/>
      <c r="G188" s="387"/>
      <c r="H188" s="387"/>
      <c r="I188" s="387"/>
      <c r="J188" s="387"/>
      <c r="K188" s="387"/>
      <c r="L188" s="387"/>
      <c r="M188" s="387"/>
      <c r="N188" s="387"/>
      <c r="O188" s="387"/>
      <c r="P188" s="387"/>
      <c r="Q188" s="387"/>
      <c r="R188" s="387"/>
      <c r="S188" s="387"/>
      <c r="T188" s="387"/>
      <c r="U188" s="387"/>
      <c r="V188" s="387"/>
      <c r="W188" s="387"/>
      <c r="X188" s="387"/>
      <c r="Y188" s="387"/>
      <c r="Z188" s="387"/>
      <c r="AA188" s="387"/>
    </row>
    <row r="189" spans="1:27" ht="12.75" customHeight="1" x14ac:dyDescent="0.2">
      <c r="A189" s="387"/>
      <c r="B189" s="387"/>
      <c r="C189" s="387"/>
      <c r="D189" s="387"/>
      <c r="E189" s="387"/>
      <c r="F189" s="387"/>
      <c r="G189" s="387"/>
      <c r="H189" s="387"/>
      <c r="I189" s="387"/>
      <c r="J189" s="387"/>
      <c r="K189" s="387"/>
      <c r="L189" s="387"/>
      <c r="M189" s="387"/>
      <c r="N189" s="387"/>
      <c r="O189" s="387"/>
      <c r="P189" s="387"/>
      <c r="Q189" s="387"/>
      <c r="R189" s="387"/>
      <c r="S189" s="387"/>
      <c r="T189" s="387"/>
      <c r="U189" s="387"/>
      <c r="V189" s="387"/>
      <c r="W189" s="387"/>
      <c r="X189" s="387"/>
      <c r="Y189" s="387"/>
      <c r="Z189" s="387"/>
      <c r="AA189" s="387"/>
    </row>
    <row r="190" spans="1:27" ht="12.75" customHeight="1" x14ac:dyDescent="0.2">
      <c r="A190" s="387"/>
      <c r="B190" s="387"/>
      <c r="C190" s="387"/>
      <c r="D190" s="387"/>
      <c r="E190" s="387"/>
      <c r="F190" s="387"/>
      <c r="G190" s="387"/>
      <c r="H190" s="387"/>
      <c r="I190" s="387"/>
      <c r="J190" s="387"/>
      <c r="K190" s="387"/>
      <c r="L190" s="387"/>
      <c r="M190" s="387"/>
      <c r="N190" s="387"/>
      <c r="O190" s="387"/>
      <c r="P190" s="387"/>
      <c r="Q190" s="387"/>
      <c r="R190" s="387"/>
      <c r="S190" s="387"/>
      <c r="T190" s="387"/>
      <c r="U190" s="387"/>
      <c r="V190" s="387"/>
      <c r="W190" s="387"/>
      <c r="X190" s="387"/>
      <c r="Y190" s="387"/>
      <c r="Z190" s="387"/>
      <c r="AA190" s="387"/>
    </row>
    <row r="191" spans="1:27" ht="12.75" customHeight="1" x14ac:dyDescent="0.2">
      <c r="A191" s="387"/>
      <c r="B191" s="387"/>
      <c r="C191" s="387"/>
      <c r="D191" s="387"/>
      <c r="E191" s="387"/>
      <c r="F191" s="387"/>
      <c r="G191" s="387"/>
      <c r="H191" s="387"/>
      <c r="I191" s="387"/>
      <c r="J191" s="387"/>
      <c r="K191" s="387"/>
      <c r="L191" s="387"/>
      <c r="M191" s="387"/>
      <c r="N191" s="387"/>
      <c r="O191" s="387"/>
      <c r="P191" s="387"/>
      <c r="Q191" s="387"/>
      <c r="R191" s="387"/>
      <c r="S191" s="387"/>
      <c r="T191" s="387"/>
      <c r="U191" s="387"/>
      <c r="V191" s="387"/>
      <c r="W191" s="387"/>
      <c r="X191" s="387"/>
      <c r="Y191" s="387"/>
      <c r="Z191" s="387"/>
      <c r="AA191" s="387"/>
    </row>
    <row r="192" spans="1:27" ht="12.75" customHeight="1" x14ac:dyDescent="0.2">
      <c r="A192" s="387"/>
      <c r="B192" s="387"/>
      <c r="C192" s="387"/>
      <c r="D192" s="387"/>
      <c r="E192" s="387"/>
      <c r="F192" s="387"/>
      <c r="G192" s="387"/>
      <c r="H192" s="387"/>
      <c r="I192" s="387"/>
      <c r="J192" s="387"/>
      <c r="K192" s="387"/>
      <c r="L192" s="387"/>
      <c r="M192" s="387"/>
      <c r="N192" s="387"/>
      <c r="O192" s="387"/>
      <c r="P192" s="387"/>
      <c r="Q192" s="387"/>
      <c r="R192" s="387"/>
      <c r="S192" s="387"/>
      <c r="T192" s="387"/>
      <c r="U192" s="387"/>
      <c r="V192" s="387"/>
      <c r="W192" s="387"/>
      <c r="X192" s="387"/>
      <c r="Y192" s="387"/>
      <c r="Z192" s="387"/>
      <c r="AA192" s="387"/>
    </row>
    <row r="193" spans="1:27" ht="12.75" customHeight="1" x14ac:dyDescent="0.2">
      <c r="A193" s="387"/>
      <c r="B193" s="387"/>
      <c r="C193" s="387"/>
      <c r="D193" s="387"/>
      <c r="E193" s="387"/>
      <c r="F193" s="387"/>
      <c r="G193" s="387"/>
      <c r="H193" s="387"/>
      <c r="I193" s="387"/>
      <c r="J193" s="387"/>
      <c r="K193" s="387"/>
      <c r="L193" s="387"/>
      <c r="M193" s="387"/>
      <c r="N193" s="387"/>
      <c r="O193" s="387"/>
      <c r="P193" s="387"/>
      <c r="Q193" s="387"/>
      <c r="R193" s="387"/>
      <c r="S193" s="387"/>
      <c r="T193" s="387"/>
      <c r="U193" s="387"/>
      <c r="V193" s="387"/>
      <c r="W193" s="387"/>
      <c r="X193" s="387"/>
      <c r="Y193" s="387"/>
      <c r="Z193" s="387"/>
      <c r="AA193" s="387"/>
    </row>
    <row r="194" spans="1:27" ht="12.75" customHeight="1" x14ac:dyDescent="0.2">
      <c r="A194" s="387"/>
      <c r="B194" s="387"/>
      <c r="C194" s="387"/>
      <c r="D194" s="387"/>
      <c r="E194" s="387"/>
      <c r="F194" s="387"/>
      <c r="G194" s="387"/>
      <c r="H194" s="387"/>
      <c r="I194" s="387"/>
      <c r="J194" s="387"/>
      <c r="K194" s="387"/>
      <c r="L194" s="387"/>
      <c r="M194" s="387"/>
      <c r="N194" s="387"/>
      <c r="O194" s="387"/>
      <c r="P194" s="387"/>
      <c r="Q194" s="387"/>
      <c r="R194" s="387"/>
      <c r="S194" s="387"/>
      <c r="T194" s="387"/>
      <c r="U194" s="387"/>
      <c r="V194" s="387"/>
      <c r="W194" s="387"/>
      <c r="X194" s="387"/>
      <c r="Y194" s="387"/>
      <c r="Z194" s="387"/>
      <c r="AA194" s="387"/>
    </row>
    <row r="195" spans="1:27" ht="12.75" customHeight="1" x14ac:dyDescent="0.2">
      <c r="A195" s="387"/>
      <c r="B195" s="387"/>
      <c r="C195" s="387"/>
      <c r="D195" s="387"/>
      <c r="E195" s="387"/>
      <c r="F195" s="387"/>
      <c r="G195" s="387"/>
      <c r="H195" s="387"/>
      <c r="I195" s="387"/>
      <c r="J195" s="387"/>
      <c r="K195" s="387"/>
      <c r="L195" s="387"/>
      <c r="M195" s="387"/>
      <c r="N195" s="387"/>
      <c r="O195" s="387"/>
      <c r="P195" s="387"/>
      <c r="Q195" s="387"/>
      <c r="R195" s="387"/>
      <c r="S195" s="387"/>
      <c r="T195" s="387"/>
      <c r="U195" s="387"/>
      <c r="V195" s="387"/>
      <c r="W195" s="387"/>
      <c r="X195" s="387"/>
      <c r="Y195" s="387"/>
      <c r="Z195" s="387"/>
      <c r="AA195" s="387"/>
    </row>
    <row r="196" spans="1:27" ht="12.75" customHeight="1" x14ac:dyDescent="0.2">
      <c r="A196" s="387"/>
      <c r="B196" s="387"/>
      <c r="C196" s="387"/>
      <c r="D196" s="387"/>
      <c r="E196" s="387"/>
      <c r="F196" s="387"/>
      <c r="G196" s="387"/>
      <c r="H196" s="387"/>
      <c r="I196" s="387"/>
      <c r="J196" s="387"/>
      <c r="K196" s="387"/>
      <c r="L196" s="387"/>
      <c r="M196" s="387"/>
      <c r="N196" s="387"/>
      <c r="O196" s="387"/>
      <c r="P196" s="387"/>
      <c r="Q196" s="387"/>
      <c r="R196" s="387"/>
      <c r="S196" s="387"/>
      <c r="T196" s="387"/>
      <c r="U196" s="387"/>
      <c r="V196" s="387"/>
      <c r="W196" s="387"/>
      <c r="X196" s="387"/>
      <c r="Y196" s="387"/>
      <c r="Z196" s="387"/>
      <c r="AA196" s="387"/>
    </row>
    <row r="197" spans="1:27" ht="12.75" customHeight="1" x14ac:dyDescent="0.2">
      <c r="A197" s="387"/>
      <c r="B197" s="387"/>
      <c r="C197" s="387"/>
      <c r="D197" s="387"/>
      <c r="E197" s="387"/>
      <c r="F197" s="387"/>
      <c r="G197" s="387"/>
      <c r="H197" s="387"/>
      <c r="I197" s="387"/>
      <c r="J197" s="387"/>
      <c r="K197" s="387"/>
      <c r="L197" s="387"/>
      <c r="M197" s="387"/>
      <c r="N197" s="387"/>
      <c r="O197" s="387"/>
      <c r="P197" s="387"/>
      <c r="Q197" s="387"/>
      <c r="R197" s="387"/>
      <c r="S197" s="387"/>
      <c r="T197" s="387"/>
      <c r="U197" s="387"/>
      <c r="V197" s="387"/>
      <c r="W197" s="387"/>
      <c r="X197" s="387"/>
      <c r="Y197" s="387"/>
      <c r="Z197" s="387"/>
      <c r="AA197" s="387"/>
    </row>
    <row r="198" spans="1:27" ht="12.75" customHeight="1" x14ac:dyDescent="0.2">
      <c r="A198" s="387"/>
      <c r="B198" s="387"/>
      <c r="C198" s="387"/>
      <c r="D198" s="387"/>
      <c r="E198" s="387"/>
      <c r="F198" s="387"/>
      <c r="G198" s="387"/>
      <c r="H198" s="387"/>
      <c r="I198" s="387"/>
      <c r="J198" s="387"/>
      <c r="K198" s="387"/>
      <c r="L198" s="387"/>
      <c r="M198" s="387"/>
      <c r="N198" s="387"/>
      <c r="O198" s="387"/>
      <c r="P198" s="387"/>
      <c r="Q198" s="387"/>
      <c r="R198" s="387"/>
      <c r="S198" s="387"/>
      <c r="T198" s="387"/>
      <c r="U198" s="387"/>
      <c r="V198" s="387"/>
      <c r="W198" s="387"/>
      <c r="X198" s="387"/>
      <c r="Y198" s="387"/>
      <c r="Z198" s="387"/>
      <c r="AA198" s="387"/>
    </row>
    <row r="199" spans="1:27" ht="12.75" customHeight="1" x14ac:dyDescent="0.2">
      <c r="A199" s="387"/>
      <c r="B199" s="387"/>
      <c r="C199" s="387"/>
      <c r="D199" s="387"/>
      <c r="E199" s="387"/>
      <c r="F199" s="387"/>
      <c r="G199" s="387"/>
      <c r="H199" s="387"/>
      <c r="I199" s="387"/>
      <c r="J199" s="387"/>
      <c r="K199" s="387"/>
      <c r="L199" s="387"/>
      <c r="M199" s="387"/>
      <c r="N199" s="387"/>
      <c r="O199" s="387"/>
      <c r="P199" s="387"/>
      <c r="Q199" s="387"/>
      <c r="R199" s="387"/>
      <c r="S199" s="387"/>
      <c r="T199" s="387"/>
      <c r="U199" s="387"/>
      <c r="V199" s="387"/>
      <c r="W199" s="387"/>
      <c r="X199" s="387"/>
      <c r="Y199" s="387"/>
      <c r="Z199" s="387"/>
      <c r="AA199" s="387"/>
    </row>
    <row r="200" spans="1:27" ht="12.75" customHeight="1" x14ac:dyDescent="0.2">
      <c r="A200" s="387"/>
      <c r="B200" s="387"/>
      <c r="C200" s="387"/>
      <c r="D200" s="387"/>
      <c r="E200" s="387"/>
      <c r="F200" s="387"/>
      <c r="G200" s="387"/>
      <c r="H200" s="387"/>
      <c r="I200" s="387"/>
      <c r="J200" s="387"/>
      <c r="K200" s="387"/>
      <c r="L200" s="387"/>
      <c r="M200" s="387"/>
      <c r="N200" s="387"/>
      <c r="O200" s="387"/>
      <c r="P200" s="387"/>
      <c r="Q200" s="387"/>
      <c r="R200" s="387"/>
      <c r="S200" s="387"/>
      <c r="T200" s="387"/>
      <c r="U200" s="387"/>
      <c r="V200" s="387"/>
      <c r="W200" s="387"/>
      <c r="X200" s="387"/>
      <c r="Y200" s="387"/>
      <c r="Z200" s="387"/>
      <c r="AA200" s="387"/>
    </row>
    <row r="201" spans="1:27" ht="12.75" customHeight="1" x14ac:dyDescent="0.2">
      <c r="A201" s="387"/>
      <c r="B201" s="387"/>
      <c r="C201" s="387"/>
      <c r="D201" s="387"/>
      <c r="E201" s="387"/>
      <c r="F201" s="387"/>
      <c r="G201" s="387"/>
      <c r="H201" s="387"/>
      <c r="I201" s="387"/>
      <c r="J201" s="387"/>
      <c r="K201" s="387"/>
      <c r="L201" s="387"/>
      <c r="M201" s="387"/>
      <c r="N201" s="387"/>
      <c r="O201" s="387"/>
      <c r="P201" s="387"/>
      <c r="Q201" s="387"/>
      <c r="R201" s="387"/>
      <c r="S201" s="387"/>
      <c r="T201" s="387"/>
      <c r="U201" s="387"/>
      <c r="V201" s="387"/>
      <c r="W201" s="387"/>
      <c r="X201" s="387"/>
      <c r="Y201" s="387"/>
      <c r="Z201" s="387"/>
      <c r="AA201" s="387"/>
    </row>
    <row r="202" spans="1:27" ht="12.75" customHeight="1" x14ac:dyDescent="0.2">
      <c r="A202" s="387"/>
      <c r="B202" s="387"/>
      <c r="C202" s="387"/>
      <c r="D202" s="387"/>
      <c r="E202" s="387"/>
      <c r="F202" s="387"/>
      <c r="G202" s="387"/>
      <c r="H202" s="387"/>
      <c r="I202" s="387"/>
      <c r="J202" s="387"/>
      <c r="K202" s="387"/>
      <c r="L202" s="387"/>
      <c r="M202" s="387"/>
      <c r="N202" s="387"/>
      <c r="O202" s="387"/>
      <c r="P202" s="387"/>
      <c r="Q202" s="387"/>
      <c r="R202" s="387"/>
      <c r="S202" s="387"/>
      <c r="T202" s="387"/>
      <c r="U202" s="387"/>
      <c r="V202" s="387"/>
      <c r="W202" s="387"/>
      <c r="X202" s="387"/>
      <c r="Y202" s="387"/>
      <c r="Z202" s="387"/>
      <c r="AA202" s="387"/>
    </row>
    <row r="203" spans="1:27" ht="12.75" customHeight="1" x14ac:dyDescent="0.2">
      <c r="A203" s="387"/>
      <c r="B203" s="387"/>
      <c r="C203" s="387"/>
      <c r="D203" s="387"/>
      <c r="E203" s="387"/>
      <c r="F203" s="387"/>
      <c r="G203" s="387"/>
      <c r="H203" s="387"/>
      <c r="I203" s="387"/>
      <c r="J203" s="387"/>
      <c r="K203" s="387"/>
      <c r="L203" s="387"/>
      <c r="M203" s="387"/>
      <c r="N203" s="387"/>
      <c r="O203" s="387"/>
      <c r="P203" s="387"/>
      <c r="Q203" s="387"/>
      <c r="R203" s="387"/>
      <c r="S203" s="387"/>
      <c r="T203" s="387"/>
      <c r="U203" s="387"/>
      <c r="V203" s="387"/>
      <c r="W203" s="387"/>
      <c r="X203" s="387"/>
      <c r="Y203" s="387"/>
      <c r="Z203" s="387"/>
      <c r="AA203" s="387"/>
    </row>
    <row r="204" spans="1:27" ht="12.75" customHeight="1" x14ac:dyDescent="0.2">
      <c r="A204" s="387"/>
      <c r="B204" s="387"/>
      <c r="C204" s="387"/>
      <c r="D204" s="387"/>
      <c r="E204" s="387"/>
      <c r="F204" s="387"/>
      <c r="G204" s="387"/>
      <c r="H204" s="387"/>
      <c r="I204" s="387"/>
      <c r="J204" s="387"/>
      <c r="K204" s="387"/>
      <c r="L204" s="387"/>
      <c r="M204" s="387"/>
      <c r="N204" s="387"/>
      <c r="O204" s="387"/>
      <c r="P204" s="387"/>
      <c r="Q204" s="387"/>
      <c r="R204" s="387"/>
      <c r="S204" s="387"/>
      <c r="T204" s="387"/>
      <c r="U204" s="387"/>
      <c r="V204" s="387"/>
      <c r="W204" s="387"/>
      <c r="X204" s="387"/>
      <c r="Y204" s="387"/>
      <c r="Z204" s="387"/>
      <c r="AA204" s="387"/>
    </row>
    <row r="205" spans="1:27" ht="12.75" customHeight="1" x14ac:dyDescent="0.2">
      <c r="A205" s="387"/>
      <c r="B205" s="387"/>
      <c r="C205" s="387"/>
      <c r="D205" s="387"/>
      <c r="E205" s="387"/>
      <c r="F205" s="387"/>
      <c r="G205" s="387"/>
      <c r="H205" s="387"/>
      <c r="I205" s="387"/>
      <c r="J205" s="387"/>
      <c r="K205" s="387"/>
      <c r="L205" s="387"/>
      <c r="M205" s="387"/>
      <c r="N205" s="387"/>
      <c r="O205" s="387"/>
      <c r="P205" s="387"/>
      <c r="Q205" s="387"/>
      <c r="R205" s="387"/>
      <c r="S205" s="387"/>
      <c r="T205" s="387"/>
      <c r="U205" s="387"/>
      <c r="V205" s="387"/>
      <c r="W205" s="387"/>
      <c r="X205" s="387"/>
      <c r="Y205" s="387"/>
      <c r="Z205" s="387"/>
      <c r="AA205" s="387"/>
    </row>
    <row r="206" spans="1:27" ht="12.75" customHeight="1" x14ac:dyDescent="0.2">
      <c r="A206" s="387"/>
      <c r="B206" s="387"/>
      <c r="C206" s="387"/>
      <c r="D206" s="387"/>
      <c r="E206" s="387"/>
      <c r="F206" s="387"/>
      <c r="G206" s="387"/>
      <c r="H206" s="387"/>
      <c r="I206" s="387"/>
      <c r="J206" s="387"/>
      <c r="K206" s="387"/>
      <c r="L206" s="387"/>
      <c r="M206" s="387"/>
      <c r="N206" s="387"/>
      <c r="O206" s="387"/>
      <c r="P206" s="387"/>
      <c r="Q206" s="387"/>
      <c r="R206" s="387"/>
      <c r="S206" s="387"/>
      <c r="T206" s="387"/>
      <c r="U206" s="387"/>
      <c r="V206" s="387"/>
      <c r="W206" s="387"/>
      <c r="X206" s="387"/>
      <c r="Y206" s="387"/>
      <c r="Z206" s="387"/>
      <c r="AA206" s="387"/>
    </row>
    <row r="207" spans="1:27" ht="12.75" customHeight="1" x14ac:dyDescent="0.2">
      <c r="A207" s="387"/>
      <c r="B207" s="387"/>
      <c r="C207" s="387"/>
      <c r="D207" s="387"/>
      <c r="E207" s="387"/>
      <c r="F207" s="387"/>
      <c r="G207" s="387"/>
      <c r="H207" s="387"/>
      <c r="I207" s="387"/>
      <c r="J207" s="387"/>
      <c r="K207" s="387"/>
      <c r="L207" s="387"/>
      <c r="M207" s="387"/>
      <c r="N207" s="387"/>
      <c r="O207" s="387"/>
      <c r="P207" s="387"/>
      <c r="Q207" s="387"/>
      <c r="R207" s="387"/>
      <c r="S207" s="387"/>
      <c r="T207" s="387"/>
      <c r="U207" s="387"/>
      <c r="V207" s="387"/>
      <c r="W207" s="387"/>
      <c r="X207" s="387"/>
      <c r="Y207" s="387"/>
      <c r="Z207" s="387"/>
      <c r="AA207" s="387"/>
    </row>
    <row r="208" spans="1:27" ht="12.75" customHeight="1" x14ac:dyDescent="0.2">
      <c r="A208" s="387"/>
      <c r="B208" s="387"/>
      <c r="C208" s="387"/>
      <c r="D208" s="387"/>
      <c r="E208" s="387"/>
      <c r="F208" s="387"/>
      <c r="G208" s="387"/>
      <c r="H208" s="387"/>
      <c r="I208" s="387"/>
      <c r="J208" s="387"/>
      <c r="K208" s="387"/>
      <c r="L208" s="387"/>
      <c r="M208" s="387"/>
      <c r="N208" s="387"/>
      <c r="O208" s="387"/>
      <c r="P208" s="387"/>
      <c r="Q208" s="387"/>
      <c r="R208" s="387"/>
      <c r="S208" s="387"/>
      <c r="T208" s="387"/>
      <c r="U208" s="387"/>
      <c r="V208" s="387"/>
      <c r="W208" s="387"/>
      <c r="X208" s="387"/>
      <c r="Y208" s="387"/>
      <c r="Z208" s="387"/>
      <c r="AA208" s="387"/>
    </row>
    <row r="209" spans="1:27" ht="12.75" customHeight="1" x14ac:dyDescent="0.2">
      <c r="A209" s="387"/>
      <c r="B209" s="387"/>
      <c r="C209" s="387"/>
      <c r="D209" s="387"/>
      <c r="E209" s="387"/>
      <c r="F209" s="387"/>
      <c r="G209" s="387"/>
      <c r="H209" s="387"/>
      <c r="I209" s="387"/>
      <c r="J209" s="387"/>
      <c r="K209" s="387"/>
      <c r="L209" s="387"/>
      <c r="M209" s="387"/>
      <c r="N209" s="387"/>
      <c r="O209" s="387"/>
      <c r="P209" s="387"/>
      <c r="Q209" s="387"/>
      <c r="R209" s="387"/>
      <c r="S209" s="387"/>
      <c r="T209" s="387"/>
      <c r="U209" s="387"/>
      <c r="V209" s="387"/>
      <c r="W209" s="387"/>
      <c r="X209" s="387"/>
      <c r="Y209" s="387"/>
      <c r="Z209" s="387"/>
      <c r="AA209" s="387"/>
    </row>
    <row r="210" spans="1:27" ht="12.75" customHeight="1" x14ac:dyDescent="0.2">
      <c r="A210" s="387"/>
      <c r="B210" s="387"/>
      <c r="C210" s="387"/>
      <c r="D210" s="387"/>
      <c r="E210" s="387"/>
      <c r="F210" s="387"/>
      <c r="G210" s="387"/>
      <c r="H210" s="387"/>
      <c r="I210" s="387"/>
      <c r="J210" s="387"/>
      <c r="K210" s="387"/>
      <c r="L210" s="387"/>
      <c r="M210" s="387"/>
      <c r="N210" s="387"/>
      <c r="O210" s="387"/>
      <c r="P210" s="387"/>
      <c r="Q210" s="387"/>
      <c r="R210" s="387"/>
      <c r="S210" s="387"/>
      <c r="T210" s="387"/>
      <c r="U210" s="387"/>
      <c r="V210" s="387"/>
      <c r="W210" s="387"/>
      <c r="X210" s="387"/>
      <c r="Y210" s="387"/>
      <c r="Z210" s="387"/>
      <c r="AA210" s="387"/>
    </row>
    <row r="211" spans="1:27" ht="12.75" customHeight="1" x14ac:dyDescent="0.2">
      <c r="A211" s="387"/>
      <c r="B211" s="387"/>
      <c r="C211" s="387"/>
      <c r="D211" s="387"/>
      <c r="E211" s="387"/>
      <c r="F211" s="387"/>
      <c r="G211" s="387"/>
      <c r="H211" s="387"/>
      <c r="I211" s="387"/>
      <c r="J211" s="387"/>
      <c r="K211" s="387"/>
      <c r="L211" s="387"/>
      <c r="M211" s="387"/>
      <c r="N211" s="387"/>
      <c r="O211" s="387"/>
      <c r="P211" s="387"/>
      <c r="Q211" s="387"/>
      <c r="R211" s="387"/>
      <c r="S211" s="387"/>
      <c r="T211" s="387"/>
      <c r="U211" s="387"/>
      <c r="V211" s="387"/>
      <c r="W211" s="387"/>
      <c r="X211" s="387"/>
      <c r="Y211" s="387"/>
      <c r="Z211" s="387"/>
      <c r="AA211" s="387"/>
    </row>
    <row r="212" spans="1:27" ht="12.75" customHeight="1" x14ac:dyDescent="0.2">
      <c r="A212" s="387"/>
      <c r="B212" s="387"/>
      <c r="C212" s="387"/>
      <c r="D212" s="387"/>
      <c r="E212" s="387"/>
      <c r="F212" s="387"/>
      <c r="G212" s="387"/>
      <c r="H212" s="387"/>
      <c r="I212" s="387"/>
      <c r="J212" s="387"/>
      <c r="K212" s="387"/>
      <c r="L212" s="387"/>
      <c r="M212" s="387"/>
      <c r="N212" s="387"/>
      <c r="O212" s="387"/>
      <c r="P212" s="387"/>
      <c r="Q212" s="387"/>
      <c r="R212" s="387"/>
      <c r="S212" s="387"/>
      <c r="T212" s="387"/>
      <c r="U212" s="387"/>
      <c r="V212" s="387"/>
      <c r="W212" s="387"/>
      <c r="X212" s="387"/>
      <c r="Y212" s="387"/>
      <c r="Z212" s="387"/>
      <c r="AA212" s="387"/>
    </row>
    <row r="213" spans="1:27" ht="12.75" customHeight="1" x14ac:dyDescent="0.2">
      <c r="A213" s="387"/>
      <c r="B213" s="387"/>
      <c r="C213" s="387"/>
      <c r="D213" s="387"/>
      <c r="E213" s="387"/>
      <c r="F213" s="387"/>
      <c r="G213" s="387"/>
      <c r="H213" s="387"/>
      <c r="I213" s="387"/>
      <c r="J213" s="387"/>
      <c r="K213" s="387"/>
      <c r="L213" s="387"/>
      <c r="M213" s="387"/>
      <c r="N213" s="387"/>
      <c r="O213" s="387"/>
      <c r="P213" s="387"/>
      <c r="Q213" s="387"/>
      <c r="R213" s="387"/>
      <c r="S213" s="387"/>
      <c r="T213" s="387"/>
      <c r="U213" s="387"/>
      <c r="V213" s="387"/>
      <c r="W213" s="387"/>
      <c r="X213" s="387"/>
      <c r="Y213" s="387"/>
      <c r="Z213" s="387"/>
      <c r="AA213" s="387"/>
    </row>
    <row r="214" spans="1:27" ht="12.75" customHeight="1" x14ac:dyDescent="0.2">
      <c r="A214" s="387"/>
      <c r="B214" s="387"/>
      <c r="C214" s="387"/>
      <c r="D214" s="387"/>
      <c r="E214" s="387"/>
      <c r="F214" s="387"/>
      <c r="G214" s="387"/>
      <c r="H214" s="387"/>
      <c r="I214" s="387"/>
      <c r="J214" s="387"/>
      <c r="K214" s="387"/>
      <c r="L214" s="387"/>
      <c r="M214" s="387"/>
      <c r="N214" s="387"/>
      <c r="O214" s="387"/>
      <c r="P214" s="387"/>
      <c r="Q214" s="387"/>
      <c r="R214" s="387"/>
      <c r="S214" s="387"/>
      <c r="T214" s="387"/>
      <c r="U214" s="387"/>
      <c r="V214" s="387"/>
      <c r="W214" s="387"/>
      <c r="X214" s="387"/>
      <c r="Y214" s="387"/>
      <c r="Z214" s="387"/>
      <c r="AA214" s="387"/>
    </row>
    <row r="215" spans="1:27" ht="12.75" customHeight="1" x14ac:dyDescent="0.2">
      <c r="A215" s="387"/>
      <c r="B215" s="387"/>
      <c r="C215" s="387"/>
      <c r="D215" s="387"/>
      <c r="E215" s="387"/>
      <c r="F215" s="387"/>
      <c r="G215" s="387"/>
      <c r="H215" s="387"/>
      <c r="I215" s="387"/>
      <c r="J215" s="387"/>
      <c r="K215" s="387"/>
      <c r="L215" s="387"/>
      <c r="M215" s="387"/>
      <c r="N215" s="387"/>
      <c r="O215" s="387"/>
      <c r="P215" s="387"/>
      <c r="Q215" s="387"/>
      <c r="R215" s="387"/>
      <c r="S215" s="387"/>
      <c r="T215" s="387"/>
      <c r="U215" s="387"/>
      <c r="V215" s="387"/>
      <c r="W215" s="387"/>
      <c r="X215" s="387"/>
      <c r="Y215" s="387"/>
      <c r="Z215" s="387"/>
      <c r="AA215" s="387"/>
    </row>
    <row r="216" spans="1:27" ht="12.75" customHeight="1" x14ac:dyDescent="0.2">
      <c r="A216" s="387"/>
      <c r="B216" s="387"/>
      <c r="C216" s="387"/>
      <c r="D216" s="387"/>
      <c r="E216" s="387"/>
      <c r="F216" s="387"/>
      <c r="G216" s="387"/>
      <c r="H216" s="387"/>
      <c r="I216" s="387"/>
      <c r="J216" s="387"/>
      <c r="K216" s="387"/>
      <c r="L216" s="387"/>
      <c r="M216" s="387"/>
      <c r="N216" s="387"/>
      <c r="O216" s="387"/>
      <c r="P216" s="387"/>
      <c r="Q216" s="387"/>
      <c r="R216" s="387"/>
      <c r="S216" s="387"/>
      <c r="T216" s="387"/>
      <c r="U216" s="387"/>
      <c r="V216" s="387"/>
      <c r="W216" s="387"/>
      <c r="X216" s="387"/>
      <c r="Y216" s="387"/>
      <c r="Z216" s="387"/>
      <c r="AA216" s="387"/>
    </row>
    <row r="217" spans="1:27" ht="12.75" customHeight="1" x14ac:dyDescent="0.2">
      <c r="A217" s="387"/>
      <c r="B217" s="387"/>
      <c r="C217" s="387"/>
      <c r="D217" s="387"/>
      <c r="E217" s="387"/>
      <c r="F217" s="387"/>
      <c r="G217" s="387"/>
      <c r="H217" s="387"/>
      <c r="I217" s="387"/>
      <c r="J217" s="387"/>
      <c r="K217" s="387"/>
      <c r="L217" s="387"/>
      <c r="M217" s="387"/>
      <c r="N217" s="387"/>
      <c r="O217" s="387"/>
      <c r="P217" s="387"/>
      <c r="Q217" s="387"/>
      <c r="R217" s="387"/>
      <c r="S217" s="387"/>
      <c r="T217" s="387"/>
      <c r="U217" s="387"/>
      <c r="V217" s="387"/>
      <c r="W217" s="387"/>
      <c r="X217" s="387"/>
      <c r="Y217" s="387"/>
      <c r="Z217" s="387"/>
      <c r="AA217" s="387"/>
    </row>
    <row r="218" spans="1:27" ht="12.75" customHeight="1" x14ac:dyDescent="0.2">
      <c r="A218" s="387"/>
      <c r="B218" s="387"/>
      <c r="C218" s="387"/>
      <c r="D218" s="387"/>
      <c r="E218" s="387"/>
      <c r="F218" s="387"/>
      <c r="G218" s="387"/>
      <c r="H218" s="387"/>
      <c r="I218" s="387"/>
      <c r="J218" s="387"/>
      <c r="K218" s="387"/>
      <c r="L218" s="387"/>
      <c r="M218" s="387"/>
      <c r="N218" s="387"/>
      <c r="O218" s="387"/>
      <c r="P218" s="387"/>
      <c r="Q218" s="387"/>
      <c r="R218" s="387"/>
      <c r="S218" s="387"/>
      <c r="T218" s="387"/>
      <c r="U218" s="387"/>
      <c r="V218" s="387"/>
      <c r="W218" s="387"/>
      <c r="X218" s="387"/>
      <c r="Y218" s="387"/>
      <c r="Z218" s="387"/>
      <c r="AA218" s="387"/>
    </row>
    <row r="219" spans="1:27" ht="12.75" customHeight="1" x14ac:dyDescent="0.2">
      <c r="A219" s="387"/>
      <c r="B219" s="387"/>
      <c r="C219" s="387"/>
      <c r="D219" s="387"/>
      <c r="E219" s="387"/>
      <c r="F219" s="387"/>
      <c r="G219" s="387"/>
      <c r="H219" s="387"/>
      <c r="I219" s="387"/>
      <c r="J219" s="387"/>
      <c r="K219" s="387"/>
      <c r="L219" s="387"/>
      <c r="M219" s="387"/>
      <c r="N219" s="387"/>
      <c r="O219" s="387"/>
      <c r="P219" s="387"/>
      <c r="Q219" s="387"/>
      <c r="R219" s="387"/>
      <c r="S219" s="387"/>
      <c r="T219" s="387"/>
      <c r="U219" s="387"/>
      <c r="V219" s="387"/>
      <c r="W219" s="387"/>
      <c r="X219" s="387"/>
      <c r="Y219" s="387"/>
      <c r="Z219" s="387"/>
      <c r="AA219" s="387"/>
    </row>
    <row r="220" spans="1:27" ht="12.75" customHeight="1" x14ac:dyDescent="0.2">
      <c r="A220" s="387"/>
      <c r="B220" s="387"/>
      <c r="C220" s="387"/>
      <c r="D220" s="387"/>
      <c r="E220" s="387"/>
      <c r="F220" s="387"/>
      <c r="G220" s="387"/>
      <c r="H220" s="387"/>
      <c r="I220" s="387"/>
      <c r="J220" s="387"/>
      <c r="K220" s="387"/>
      <c r="L220" s="387"/>
      <c r="M220" s="387"/>
      <c r="N220" s="387"/>
      <c r="O220" s="387"/>
      <c r="P220" s="387"/>
      <c r="Q220" s="387"/>
      <c r="R220" s="387"/>
      <c r="S220" s="387"/>
      <c r="T220" s="387"/>
      <c r="U220" s="387"/>
      <c r="V220" s="387"/>
      <c r="W220" s="387"/>
      <c r="X220" s="387"/>
      <c r="Y220" s="387"/>
      <c r="Z220" s="387"/>
      <c r="AA220" s="387"/>
    </row>
    <row r="221" spans="1:27" ht="15.75" customHeight="1" x14ac:dyDescent="0.2">
      <c r="A221" s="388"/>
      <c r="B221" s="388"/>
      <c r="C221" s="388"/>
      <c r="D221" s="388"/>
      <c r="E221" s="388"/>
      <c r="F221" s="388"/>
      <c r="G221" s="388"/>
      <c r="H221" s="388"/>
      <c r="I221" s="388"/>
      <c r="J221" s="388"/>
      <c r="K221" s="388"/>
      <c r="L221" s="388"/>
      <c r="M221" s="388"/>
      <c r="N221" s="388"/>
      <c r="O221" s="388"/>
      <c r="P221" s="388"/>
      <c r="Q221" s="388"/>
      <c r="R221" s="388"/>
      <c r="S221" s="388"/>
      <c r="T221" s="388"/>
      <c r="U221" s="388"/>
      <c r="V221" s="388"/>
      <c r="W221" s="388"/>
      <c r="X221" s="388"/>
      <c r="Y221" s="388"/>
      <c r="Z221" s="388"/>
      <c r="AA221" s="388"/>
    </row>
    <row r="222" spans="1:27" ht="15.75" customHeight="1" x14ac:dyDescent="0.2">
      <c r="A222" s="388"/>
      <c r="B222" s="388"/>
      <c r="C222" s="388"/>
      <c r="D222" s="388"/>
      <c r="E222" s="388"/>
      <c r="F222" s="388"/>
      <c r="G222" s="388"/>
      <c r="H222" s="388"/>
      <c r="I222" s="388"/>
      <c r="J222" s="388"/>
      <c r="K222" s="388"/>
      <c r="L222" s="388"/>
      <c r="M222" s="388"/>
      <c r="N222" s="388"/>
      <c r="O222" s="388"/>
      <c r="P222" s="388"/>
      <c r="Q222" s="388"/>
      <c r="R222" s="388"/>
      <c r="S222" s="388"/>
      <c r="T222" s="388"/>
      <c r="U222" s="388"/>
      <c r="V222" s="388"/>
      <c r="W222" s="388"/>
      <c r="X222" s="388"/>
      <c r="Y222" s="388"/>
      <c r="Z222" s="388"/>
      <c r="AA222" s="388"/>
    </row>
    <row r="223" spans="1:27" ht="15.75" customHeight="1" x14ac:dyDescent="0.2">
      <c r="A223" s="388"/>
      <c r="B223" s="388"/>
      <c r="C223" s="388"/>
      <c r="D223" s="388"/>
      <c r="E223" s="388"/>
      <c r="F223" s="388"/>
      <c r="G223" s="388"/>
      <c r="H223" s="388"/>
      <c r="I223" s="388"/>
      <c r="J223" s="388"/>
      <c r="K223" s="388"/>
      <c r="L223" s="388"/>
      <c r="M223" s="388"/>
      <c r="N223" s="388"/>
      <c r="O223" s="388"/>
      <c r="P223" s="388"/>
      <c r="Q223" s="388"/>
      <c r="R223" s="388"/>
      <c r="S223" s="388"/>
      <c r="T223" s="388"/>
      <c r="U223" s="388"/>
      <c r="V223" s="388"/>
      <c r="W223" s="388"/>
      <c r="X223" s="388"/>
      <c r="Y223" s="388"/>
      <c r="Z223" s="388"/>
      <c r="AA223" s="388"/>
    </row>
    <row r="224" spans="1:27" ht="15.75" customHeight="1" x14ac:dyDescent="0.2">
      <c r="A224" s="388"/>
      <c r="B224" s="388"/>
      <c r="C224" s="388"/>
      <c r="D224" s="388"/>
      <c r="E224" s="388"/>
      <c r="F224" s="388"/>
      <c r="G224" s="388"/>
      <c r="H224" s="388"/>
      <c r="I224" s="388"/>
      <c r="J224" s="388"/>
      <c r="K224" s="388"/>
      <c r="L224" s="388"/>
      <c r="M224" s="388"/>
      <c r="N224" s="388"/>
      <c r="O224" s="388"/>
      <c r="P224" s="388"/>
      <c r="Q224" s="388"/>
      <c r="R224" s="388"/>
      <c r="S224" s="388"/>
      <c r="T224" s="388"/>
      <c r="U224" s="388"/>
      <c r="V224" s="388"/>
      <c r="W224" s="388"/>
      <c r="X224" s="388"/>
      <c r="Y224" s="388"/>
      <c r="Z224" s="388"/>
      <c r="AA224" s="388"/>
    </row>
    <row r="225" spans="1:27" ht="15.75" customHeight="1" x14ac:dyDescent="0.2">
      <c r="A225" s="388"/>
      <c r="B225" s="388"/>
      <c r="C225" s="388"/>
      <c r="D225" s="388"/>
      <c r="E225" s="388"/>
      <c r="F225" s="388"/>
      <c r="G225" s="388"/>
      <c r="H225" s="388"/>
      <c r="I225" s="388"/>
      <c r="J225" s="388"/>
      <c r="K225" s="388"/>
      <c r="L225" s="388"/>
      <c r="M225" s="388"/>
      <c r="N225" s="388"/>
      <c r="O225" s="388"/>
      <c r="P225" s="388"/>
      <c r="Q225" s="388"/>
      <c r="R225" s="388"/>
      <c r="S225" s="388"/>
      <c r="T225" s="388"/>
      <c r="U225" s="388"/>
      <c r="V225" s="388"/>
      <c r="W225" s="388"/>
      <c r="X225" s="388"/>
      <c r="Y225" s="388"/>
      <c r="Z225" s="388"/>
      <c r="AA225" s="388"/>
    </row>
    <row r="226" spans="1:27" ht="15.75" customHeight="1" x14ac:dyDescent="0.2">
      <c r="A226" s="388"/>
      <c r="B226" s="388"/>
      <c r="C226" s="388"/>
      <c r="D226" s="388"/>
      <c r="E226" s="388"/>
      <c r="F226" s="388"/>
      <c r="G226" s="388"/>
      <c r="H226" s="388"/>
      <c r="I226" s="388"/>
      <c r="J226" s="388"/>
      <c r="K226" s="388"/>
      <c r="L226" s="388"/>
      <c r="M226" s="388"/>
      <c r="N226" s="388"/>
      <c r="O226" s="388"/>
      <c r="P226" s="388"/>
      <c r="Q226" s="388"/>
      <c r="R226" s="388"/>
      <c r="S226" s="388"/>
      <c r="T226" s="388"/>
      <c r="U226" s="388"/>
      <c r="V226" s="388"/>
      <c r="W226" s="388"/>
      <c r="X226" s="388"/>
      <c r="Y226" s="388"/>
      <c r="Z226" s="388"/>
      <c r="AA226" s="388"/>
    </row>
    <row r="227" spans="1:27" ht="15.75" customHeight="1" x14ac:dyDescent="0.2">
      <c r="A227" s="388"/>
      <c r="B227" s="388"/>
      <c r="C227" s="388"/>
      <c r="D227" s="388"/>
      <c r="E227" s="388"/>
      <c r="F227" s="388"/>
      <c r="G227" s="388"/>
      <c r="H227" s="388"/>
      <c r="I227" s="388"/>
      <c r="J227" s="388"/>
      <c r="K227" s="388"/>
      <c r="L227" s="388"/>
      <c r="M227" s="388"/>
      <c r="N227" s="388"/>
      <c r="O227" s="388"/>
      <c r="P227" s="388"/>
      <c r="Q227" s="388"/>
      <c r="R227" s="388"/>
      <c r="S227" s="388"/>
      <c r="T227" s="388"/>
      <c r="U227" s="388"/>
      <c r="V227" s="388"/>
      <c r="W227" s="388"/>
      <c r="X227" s="388"/>
      <c r="Y227" s="388"/>
      <c r="Z227" s="388"/>
      <c r="AA227" s="388"/>
    </row>
    <row r="228" spans="1:27" ht="15.75" customHeight="1" x14ac:dyDescent="0.2">
      <c r="A228" s="388"/>
      <c r="B228" s="388"/>
      <c r="C228" s="388"/>
      <c r="D228" s="388"/>
      <c r="E228" s="388"/>
      <c r="F228" s="388"/>
      <c r="G228" s="388"/>
      <c r="H228" s="388"/>
      <c r="I228" s="388"/>
      <c r="J228" s="388"/>
      <c r="K228" s="388"/>
      <c r="L228" s="388"/>
      <c r="M228" s="388"/>
      <c r="N228" s="388"/>
      <c r="O228" s="388"/>
      <c r="P228" s="388"/>
      <c r="Q228" s="388"/>
      <c r="R228" s="388"/>
      <c r="S228" s="388"/>
      <c r="T228" s="388"/>
      <c r="U228" s="388"/>
      <c r="V228" s="388"/>
      <c r="W228" s="388"/>
      <c r="X228" s="388"/>
      <c r="Y228" s="388"/>
      <c r="Z228" s="388"/>
      <c r="AA228" s="388"/>
    </row>
    <row r="229" spans="1:27" ht="15.75" customHeight="1" x14ac:dyDescent="0.2">
      <c r="A229" s="388"/>
      <c r="B229" s="388"/>
      <c r="C229" s="388"/>
      <c r="D229" s="388"/>
      <c r="E229" s="388"/>
      <c r="F229" s="388"/>
      <c r="G229" s="388"/>
      <c r="H229" s="388"/>
      <c r="I229" s="388"/>
      <c r="J229" s="388"/>
      <c r="K229" s="388"/>
      <c r="L229" s="388"/>
      <c r="M229" s="388"/>
      <c r="N229" s="388"/>
      <c r="O229" s="388"/>
      <c r="P229" s="388"/>
      <c r="Q229" s="388"/>
      <c r="R229" s="388"/>
      <c r="S229" s="388"/>
      <c r="T229" s="388"/>
      <c r="U229" s="388"/>
      <c r="V229" s="388"/>
      <c r="W229" s="388"/>
      <c r="X229" s="388"/>
      <c r="Y229" s="388"/>
      <c r="Z229" s="388"/>
      <c r="AA229" s="388"/>
    </row>
    <row r="230" spans="1:27" ht="15.75" customHeight="1" x14ac:dyDescent="0.2">
      <c r="A230" s="388"/>
      <c r="B230" s="388"/>
      <c r="C230" s="388"/>
      <c r="D230" s="388"/>
      <c r="E230" s="388"/>
      <c r="F230" s="388"/>
      <c r="G230" s="388"/>
      <c r="H230" s="388"/>
      <c r="I230" s="388"/>
      <c r="J230" s="388"/>
      <c r="K230" s="388"/>
      <c r="L230" s="388"/>
      <c r="M230" s="388"/>
      <c r="N230" s="388"/>
      <c r="O230" s="388"/>
      <c r="P230" s="388"/>
      <c r="Q230" s="388"/>
      <c r="R230" s="388"/>
      <c r="S230" s="388"/>
      <c r="T230" s="388"/>
      <c r="U230" s="388"/>
      <c r="V230" s="388"/>
      <c r="W230" s="388"/>
      <c r="X230" s="388"/>
      <c r="Y230" s="388"/>
      <c r="Z230" s="388"/>
      <c r="AA230" s="388"/>
    </row>
    <row r="231" spans="1:27" ht="15.75" customHeight="1" x14ac:dyDescent="0.2">
      <c r="A231" s="388"/>
      <c r="B231" s="388"/>
      <c r="C231" s="388"/>
      <c r="D231" s="388"/>
      <c r="E231" s="388"/>
      <c r="F231" s="388"/>
      <c r="G231" s="388"/>
      <c r="H231" s="388"/>
      <c r="I231" s="388"/>
      <c r="J231" s="388"/>
      <c r="K231" s="388"/>
      <c r="L231" s="388"/>
      <c r="M231" s="388"/>
      <c r="N231" s="388"/>
      <c r="O231" s="388"/>
      <c r="P231" s="388"/>
      <c r="Q231" s="388"/>
      <c r="R231" s="388"/>
      <c r="S231" s="388"/>
      <c r="T231" s="388"/>
      <c r="U231" s="388"/>
      <c r="V231" s="388"/>
      <c r="W231" s="388"/>
      <c r="X231" s="388"/>
      <c r="Y231" s="388"/>
      <c r="Z231" s="388"/>
      <c r="AA231" s="388"/>
    </row>
    <row r="232" spans="1:27" ht="15.75" customHeight="1" x14ac:dyDescent="0.2">
      <c r="A232" s="388"/>
      <c r="B232" s="388"/>
      <c r="C232" s="388"/>
      <c r="D232" s="388"/>
      <c r="E232" s="388"/>
      <c r="F232" s="388"/>
      <c r="G232" s="388"/>
      <c r="H232" s="388"/>
      <c r="I232" s="388"/>
      <c r="J232" s="388"/>
      <c r="K232" s="388"/>
      <c r="L232" s="388"/>
      <c r="M232" s="388"/>
      <c r="N232" s="388"/>
      <c r="O232" s="388"/>
      <c r="P232" s="388"/>
      <c r="Q232" s="388"/>
      <c r="R232" s="388"/>
      <c r="S232" s="388"/>
      <c r="T232" s="388"/>
      <c r="U232" s="388"/>
      <c r="V232" s="388"/>
      <c r="W232" s="388"/>
      <c r="X232" s="388"/>
      <c r="Y232" s="388"/>
      <c r="Z232" s="388"/>
      <c r="AA232" s="388"/>
    </row>
    <row r="233" spans="1:27" ht="15.75" customHeight="1" x14ac:dyDescent="0.2">
      <c r="A233" s="388"/>
      <c r="B233" s="388"/>
      <c r="C233" s="388"/>
      <c r="D233" s="388"/>
      <c r="E233" s="388"/>
      <c r="F233" s="388"/>
      <c r="G233" s="388"/>
      <c r="H233" s="388"/>
      <c r="I233" s="388"/>
      <c r="J233" s="388"/>
      <c r="K233" s="388"/>
      <c r="L233" s="388"/>
      <c r="M233" s="388"/>
      <c r="N233" s="388"/>
      <c r="O233" s="388"/>
      <c r="P233" s="388"/>
      <c r="Q233" s="388"/>
      <c r="R233" s="388"/>
      <c r="S233" s="388"/>
      <c r="T233" s="388"/>
      <c r="U233" s="388"/>
      <c r="V233" s="388"/>
      <c r="W233" s="388"/>
      <c r="X233" s="388"/>
      <c r="Y233" s="388"/>
      <c r="Z233" s="388"/>
      <c r="AA233" s="388"/>
    </row>
    <row r="234" spans="1:27" ht="15.75" customHeight="1" x14ac:dyDescent="0.2">
      <c r="A234" s="388"/>
      <c r="B234" s="388"/>
      <c r="C234" s="388"/>
      <c r="D234" s="388"/>
      <c r="E234" s="388"/>
      <c r="F234" s="388"/>
      <c r="G234" s="388"/>
      <c r="H234" s="388"/>
      <c r="I234" s="388"/>
      <c r="J234" s="388"/>
      <c r="K234" s="388"/>
      <c r="L234" s="388"/>
      <c r="M234" s="388"/>
      <c r="N234" s="388"/>
      <c r="O234" s="388"/>
      <c r="P234" s="388"/>
      <c r="Q234" s="388"/>
      <c r="R234" s="388"/>
      <c r="S234" s="388"/>
      <c r="T234" s="388"/>
      <c r="U234" s="388"/>
      <c r="V234" s="388"/>
      <c r="W234" s="388"/>
      <c r="X234" s="388"/>
      <c r="Y234" s="388"/>
      <c r="Z234" s="388"/>
      <c r="AA234" s="388"/>
    </row>
    <row r="235" spans="1:27" ht="15.75" customHeight="1" x14ac:dyDescent="0.2">
      <c r="A235" s="388"/>
      <c r="B235" s="388"/>
      <c r="C235" s="388"/>
      <c r="D235" s="388"/>
      <c r="E235" s="388"/>
      <c r="F235" s="388"/>
      <c r="G235" s="388"/>
      <c r="H235" s="388"/>
      <c r="I235" s="388"/>
      <c r="J235" s="388"/>
      <c r="K235" s="388"/>
      <c r="L235" s="388"/>
      <c r="M235" s="388"/>
      <c r="N235" s="388"/>
      <c r="O235" s="388"/>
      <c r="P235" s="388"/>
      <c r="Q235" s="388"/>
      <c r="R235" s="388"/>
      <c r="S235" s="388"/>
      <c r="T235" s="388"/>
      <c r="U235" s="388"/>
      <c r="V235" s="388"/>
      <c r="W235" s="388"/>
      <c r="X235" s="388"/>
      <c r="Y235" s="388"/>
      <c r="Z235" s="388"/>
      <c r="AA235" s="388"/>
    </row>
    <row r="236" spans="1:27" ht="15.75" customHeight="1" x14ac:dyDescent="0.2">
      <c r="A236" s="388"/>
      <c r="B236" s="388"/>
      <c r="C236" s="388"/>
      <c r="D236" s="388"/>
      <c r="E236" s="388"/>
      <c r="F236" s="388"/>
      <c r="G236" s="388"/>
      <c r="H236" s="388"/>
      <c r="I236" s="388"/>
      <c r="J236" s="388"/>
      <c r="K236" s="388"/>
      <c r="L236" s="388"/>
      <c r="M236" s="388"/>
      <c r="N236" s="388"/>
      <c r="O236" s="388"/>
      <c r="P236" s="388"/>
      <c r="Q236" s="388"/>
      <c r="R236" s="388"/>
      <c r="S236" s="388"/>
      <c r="T236" s="388"/>
      <c r="U236" s="388"/>
      <c r="V236" s="388"/>
      <c r="W236" s="388"/>
      <c r="X236" s="388"/>
      <c r="Y236" s="388"/>
      <c r="Z236" s="388"/>
      <c r="AA236" s="388"/>
    </row>
    <row r="237" spans="1:27" ht="15.75" customHeight="1" x14ac:dyDescent="0.2">
      <c r="A237" s="388"/>
      <c r="B237" s="388"/>
      <c r="C237" s="388"/>
      <c r="D237" s="388"/>
      <c r="E237" s="388"/>
      <c r="F237" s="388"/>
      <c r="G237" s="388"/>
      <c r="H237" s="388"/>
      <c r="I237" s="388"/>
      <c r="J237" s="388"/>
      <c r="K237" s="388"/>
      <c r="L237" s="388"/>
      <c r="M237" s="388"/>
      <c r="N237" s="388"/>
      <c r="O237" s="388"/>
      <c r="P237" s="388"/>
      <c r="Q237" s="388"/>
      <c r="R237" s="388"/>
      <c r="S237" s="388"/>
      <c r="T237" s="388"/>
      <c r="U237" s="388"/>
      <c r="V237" s="388"/>
      <c r="W237" s="388"/>
      <c r="X237" s="388"/>
      <c r="Y237" s="388"/>
      <c r="Z237" s="388"/>
      <c r="AA237" s="388"/>
    </row>
    <row r="238" spans="1:27" ht="15.75" customHeight="1" x14ac:dyDescent="0.2">
      <c r="A238" s="388"/>
      <c r="B238" s="388"/>
      <c r="C238" s="388"/>
      <c r="D238" s="388"/>
      <c r="E238" s="388"/>
      <c r="F238" s="388"/>
      <c r="G238" s="388"/>
      <c r="H238" s="388"/>
      <c r="I238" s="388"/>
      <c r="J238" s="388"/>
      <c r="K238" s="388"/>
      <c r="L238" s="388"/>
      <c r="M238" s="388"/>
      <c r="N238" s="388"/>
      <c r="O238" s="388"/>
      <c r="P238" s="388"/>
      <c r="Q238" s="388"/>
      <c r="R238" s="388"/>
      <c r="S238" s="388"/>
      <c r="T238" s="388"/>
      <c r="U238" s="388"/>
      <c r="V238" s="388"/>
      <c r="W238" s="388"/>
      <c r="X238" s="388"/>
      <c r="Y238" s="388"/>
      <c r="Z238" s="388"/>
      <c r="AA238" s="388"/>
    </row>
    <row r="239" spans="1:27" ht="15.75" customHeight="1" x14ac:dyDescent="0.2">
      <c r="A239" s="388"/>
      <c r="B239" s="388"/>
      <c r="C239" s="388"/>
      <c r="D239" s="388"/>
      <c r="E239" s="388"/>
      <c r="F239" s="388"/>
      <c r="G239" s="388"/>
      <c r="H239" s="388"/>
      <c r="I239" s="388"/>
      <c r="J239" s="388"/>
      <c r="K239" s="388"/>
      <c r="L239" s="388"/>
      <c r="M239" s="388"/>
      <c r="N239" s="388"/>
      <c r="O239" s="388"/>
      <c r="P239" s="388"/>
      <c r="Q239" s="388"/>
      <c r="R239" s="388"/>
      <c r="S239" s="388"/>
      <c r="T239" s="388"/>
      <c r="U239" s="388"/>
      <c r="V239" s="388"/>
      <c r="W239" s="388"/>
      <c r="X239" s="388"/>
      <c r="Y239" s="388"/>
      <c r="Z239" s="388"/>
      <c r="AA239" s="388"/>
    </row>
    <row r="240" spans="1:27" ht="15.75" customHeight="1" x14ac:dyDescent="0.2">
      <c r="A240" s="388"/>
      <c r="B240" s="388"/>
      <c r="C240" s="388"/>
      <c r="D240" s="388"/>
      <c r="E240" s="388"/>
      <c r="F240" s="388"/>
      <c r="G240" s="388"/>
      <c r="H240" s="388"/>
      <c r="I240" s="388"/>
      <c r="J240" s="388"/>
      <c r="K240" s="388"/>
      <c r="L240" s="388"/>
      <c r="M240" s="388"/>
      <c r="N240" s="388"/>
      <c r="O240" s="388"/>
      <c r="P240" s="388"/>
      <c r="Q240" s="388"/>
      <c r="R240" s="388"/>
      <c r="S240" s="388"/>
      <c r="T240" s="388"/>
      <c r="U240" s="388"/>
      <c r="V240" s="388"/>
      <c r="W240" s="388"/>
      <c r="X240" s="388"/>
      <c r="Y240" s="388"/>
      <c r="Z240" s="388"/>
      <c r="AA240" s="388"/>
    </row>
    <row r="241" spans="1:27" ht="15.75" customHeight="1" x14ac:dyDescent="0.2">
      <c r="A241" s="388"/>
      <c r="B241" s="388"/>
      <c r="C241" s="388"/>
      <c r="D241" s="388"/>
      <c r="E241" s="388"/>
      <c r="F241" s="388"/>
      <c r="G241" s="388"/>
      <c r="H241" s="388"/>
      <c r="I241" s="388"/>
      <c r="J241" s="388"/>
      <c r="K241" s="388"/>
      <c r="L241" s="388"/>
      <c r="M241" s="388"/>
      <c r="N241" s="388"/>
      <c r="O241" s="388"/>
      <c r="P241" s="388"/>
      <c r="Q241" s="388"/>
      <c r="R241" s="388"/>
      <c r="S241" s="388"/>
      <c r="T241" s="388"/>
      <c r="U241" s="388"/>
      <c r="V241" s="388"/>
      <c r="W241" s="388"/>
      <c r="X241" s="388"/>
      <c r="Y241" s="388"/>
      <c r="Z241" s="388"/>
      <c r="AA241" s="388"/>
    </row>
    <row r="242" spans="1:27" ht="15.75" customHeight="1" x14ac:dyDescent="0.2">
      <c r="A242" s="388"/>
      <c r="B242" s="388"/>
      <c r="C242" s="388"/>
      <c r="D242" s="388"/>
      <c r="E242" s="388"/>
      <c r="F242" s="388"/>
      <c r="G242" s="388"/>
      <c r="H242" s="388"/>
      <c r="I242" s="388"/>
      <c r="J242" s="388"/>
      <c r="K242" s="388"/>
      <c r="L242" s="388"/>
      <c r="M242" s="388"/>
      <c r="N242" s="388"/>
      <c r="O242" s="388"/>
      <c r="P242" s="388"/>
      <c r="Q242" s="388"/>
      <c r="R242" s="388"/>
      <c r="S242" s="388"/>
      <c r="T242" s="388"/>
      <c r="U242" s="388"/>
      <c r="V242" s="388"/>
      <c r="W242" s="388"/>
      <c r="X242" s="388"/>
      <c r="Y242" s="388"/>
      <c r="Z242" s="388"/>
      <c r="AA242" s="388"/>
    </row>
    <row r="243" spans="1:27" ht="15.75" customHeight="1" x14ac:dyDescent="0.2">
      <c r="A243" s="388"/>
      <c r="B243" s="388"/>
      <c r="C243" s="388"/>
      <c r="D243" s="388"/>
      <c r="E243" s="388"/>
      <c r="F243" s="388"/>
      <c r="G243" s="388"/>
      <c r="H243" s="388"/>
      <c r="I243" s="388"/>
      <c r="J243" s="388"/>
      <c r="K243" s="388"/>
      <c r="L243" s="388"/>
      <c r="M243" s="388"/>
      <c r="N243" s="388"/>
      <c r="O243" s="388"/>
      <c r="P243" s="388"/>
      <c r="Q243" s="388"/>
      <c r="R243" s="388"/>
      <c r="S243" s="388"/>
      <c r="T243" s="388"/>
      <c r="U243" s="388"/>
      <c r="V243" s="388"/>
      <c r="W243" s="388"/>
      <c r="X243" s="388"/>
      <c r="Y243" s="388"/>
      <c r="Z243" s="388"/>
      <c r="AA243" s="388"/>
    </row>
    <row r="244" spans="1:27" ht="15.75" customHeight="1" x14ac:dyDescent="0.2">
      <c r="A244" s="388"/>
      <c r="B244" s="388"/>
      <c r="C244" s="388"/>
      <c r="D244" s="388"/>
      <c r="E244" s="388"/>
      <c r="F244" s="388"/>
      <c r="G244" s="388"/>
      <c r="H244" s="388"/>
      <c r="I244" s="388"/>
      <c r="J244" s="388"/>
      <c r="K244" s="388"/>
      <c r="L244" s="388"/>
      <c r="M244" s="388"/>
      <c r="N244" s="388"/>
      <c r="O244" s="388"/>
      <c r="P244" s="388"/>
      <c r="Q244" s="388"/>
      <c r="R244" s="388"/>
      <c r="S244" s="388"/>
      <c r="T244" s="388"/>
      <c r="U244" s="388"/>
      <c r="V244" s="388"/>
      <c r="W244" s="388"/>
      <c r="X244" s="388"/>
      <c r="Y244" s="388"/>
      <c r="Z244" s="388"/>
      <c r="AA244" s="388"/>
    </row>
    <row r="245" spans="1:27" ht="15.75" customHeight="1" x14ac:dyDescent="0.2">
      <c r="A245" s="388"/>
      <c r="B245" s="388"/>
      <c r="C245" s="388"/>
      <c r="D245" s="388"/>
      <c r="E245" s="388"/>
      <c r="F245" s="388"/>
      <c r="G245" s="388"/>
      <c r="H245" s="388"/>
      <c r="I245" s="388"/>
      <c r="J245" s="388"/>
      <c r="K245" s="388"/>
      <c r="L245" s="388"/>
      <c r="M245" s="388"/>
      <c r="N245" s="388"/>
      <c r="O245" s="388"/>
      <c r="P245" s="388"/>
      <c r="Q245" s="388"/>
      <c r="R245" s="388"/>
      <c r="S245" s="388"/>
      <c r="T245" s="388"/>
      <c r="U245" s="388"/>
      <c r="V245" s="388"/>
      <c r="W245" s="388"/>
      <c r="X245" s="388"/>
      <c r="Y245" s="388"/>
      <c r="Z245" s="388"/>
      <c r="AA245" s="388"/>
    </row>
    <row r="246" spans="1:27" ht="15.75" customHeight="1" x14ac:dyDescent="0.2">
      <c r="A246" s="388"/>
      <c r="B246" s="388"/>
      <c r="C246" s="388"/>
      <c r="D246" s="388"/>
      <c r="E246" s="388"/>
      <c r="F246" s="388"/>
      <c r="G246" s="388"/>
      <c r="H246" s="388"/>
      <c r="I246" s="388"/>
      <c r="J246" s="388"/>
      <c r="K246" s="388"/>
      <c r="L246" s="388"/>
      <c r="M246" s="388"/>
      <c r="N246" s="388"/>
      <c r="O246" s="388"/>
      <c r="P246" s="388"/>
      <c r="Q246" s="388"/>
      <c r="R246" s="388"/>
      <c r="S246" s="388"/>
      <c r="T246" s="388"/>
      <c r="U246" s="388"/>
      <c r="V246" s="388"/>
      <c r="W246" s="388"/>
      <c r="X246" s="388"/>
      <c r="Y246" s="388"/>
      <c r="Z246" s="388"/>
      <c r="AA246" s="388"/>
    </row>
    <row r="247" spans="1:27" ht="15.75" customHeight="1" x14ac:dyDescent="0.2">
      <c r="A247" s="388"/>
      <c r="B247" s="388"/>
      <c r="C247" s="388"/>
      <c r="D247" s="388"/>
      <c r="E247" s="388"/>
      <c r="F247" s="388"/>
      <c r="G247" s="388"/>
      <c r="H247" s="388"/>
      <c r="I247" s="388"/>
      <c r="J247" s="388"/>
      <c r="K247" s="388"/>
      <c r="L247" s="388"/>
      <c r="M247" s="388"/>
      <c r="N247" s="388"/>
      <c r="O247" s="388"/>
      <c r="P247" s="388"/>
      <c r="Q247" s="388"/>
      <c r="R247" s="388"/>
      <c r="S247" s="388"/>
      <c r="T247" s="388"/>
      <c r="U247" s="388"/>
      <c r="V247" s="388"/>
      <c r="W247" s="388"/>
      <c r="X247" s="388"/>
      <c r="Y247" s="388"/>
      <c r="Z247" s="388"/>
      <c r="AA247" s="388"/>
    </row>
    <row r="248" spans="1:27" ht="15.75" customHeight="1" x14ac:dyDescent="0.2">
      <c r="A248" s="388"/>
      <c r="B248" s="388"/>
      <c r="C248" s="388"/>
      <c r="D248" s="388"/>
      <c r="E248" s="388"/>
      <c r="F248" s="388"/>
      <c r="G248" s="388"/>
      <c r="H248" s="388"/>
      <c r="I248" s="388"/>
      <c r="J248" s="388"/>
      <c r="K248" s="388"/>
      <c r="L248" s="388"/>
      <c r="M248" s="388"/>
      <c r="N248" s="388"/>
      <c r="O248" s="388"/>
      <c r="P248" s="388"/>
      <c r="Q248" s="388"/>
      <c r="R248" s="388"/>
      <c r="S248" s="388"/>
      <c r="T248" s="388"/>
      <c r="U248" s="388"/>
      <c r="V248" s="388"/>
      <c r="W248" s="388"/>
      <c r="X248" s="388"/>
      <c r="Y248" s="388"/>
      <c r="Z248" s="388"/>
      <c r="AA248" s="388"/>
    </row>
    <row r="249" spans="1:27" ht="15.75" customHeight="1" x14ac:dyDescent="0.2">
      <c r="A249" s="388"/>
      <c r="B249" s="388"/>
      <c r="C249" s="388"/>
      <c r="D249" s="388"/>
      <c r="E249" s="388"/>
      <c r="F249" s="388"/>
      <c r="G249" s="388"/>
      <c r="H249" s="388"/>
      <c r="I249" s="388"/>
      <c r="J249" s="388"/>
      <c r="K249" s="388"/>
      <c r="L249" s="388"/>
      <c r="M249" s="388"/>
      <c r="N249" s="388"/>
      <c r="O249" s="388"/>
      <c r="P249" s="388"/>
      <c r="Q249" s="388"/>
      <c r="R249" s="388"/>
      <c r="S249" s="388"/>
      <c r="T249" s="388"/>
      <c r="U249" s="388"/>
      <c r="V249" s="388"/>
      <c r="W249" s="388"/>
      <c r="X249" s="388"/>
      <c r="Y249" s="388"/>
      <c r="Z249" s="388"/>
      <c r="AA249" s="388"/>
    </row>
    <row r="250" spans="1:27" ht="15.75" customHeight="1" x14ac:dyDescent="0.2">
      <c r="A250" s="388"/>
      <c r="B250" s="388"/>
      <c r="C250" s="388"/>
      <c r="D250" s="388"/>
      <c r="E250" s="388"/>
      <c r="F250" s="388"/>
      <c r="G250" s="388"/>
      <c r="H250" s="388"/>
      <c r="I250" s="388"/>
      <c r="J250" s="388"/>
      <c r="K250" s="388"/>
      <c r="L250" s="388"/>
      <c r="M250" s="388"/>
      <c r="N250" s="388"/>
      <c r="O250" s="388"/>
      <c r="P250" s="388"/>
      <c r="Q250" s="388"/>
      <c r="R250" s="388"/>
      <c r="S250" s="388"/>
      <c r="T250" s="388"/>
      <c r="U250" s="388"/>
      <c r="V250" s="388"/>
      <c r="W250" s="388"/>
      <c r="X250" s="388"/>
      <c r="Y250" s="388"/>
      <c r="Z250" s="388"/>
      <c r="AA250" s="388"/>
    </row>
    <row r="251" spans="1:27" ht="15.75" customHeight="1" x14ac:dyDescent="0.2">
      <c r="A251" s="388"/>
      <c r="B251" s="388"/>
      <c r="C251" s="388"/>
      <c r="D251" s="388"/>
      <c r="E251" s="388"/>
      <c r="F251" s="388"/>
      <c r="G251" s="388"/>
      <c r="H251" s="388"/>
      <c r="I251" s="388"/>
      <c r="J251" s="388"/>
      <c r="K251" s="388"/>
      <c r="L251" s="388"/>
      <c r="M251" s="388"/>
      <c r="N251" s="388"/>
      <c r="O251" s="388"/>
      <c r="P251" s="388"/>
      <c r="Q251" s="388"/>
      <c r="R251" s="388"/>
      <c r="S251" s="388"/>
      <c r="T251" s="388"/>
      <c r="U251" s="388"/>
      <c r="V251" s="388"/>
      <c r="W251" s="388"/>
      <c r="X251" s="388"/>
      <c r="Y251" s="388"/>
      <c r="Z251" s="388"/>
      <c r="AA251" s="388"/>
    </row>
    <row r="252" spans="1:27" ht="15.75" customHeight="1" x14ac:dyDescent="0.2">
      <c r="A252" s="388"/>
      <c r="B252" s="388"/>
      <c r="C252" s="388"/>
      <c r="D252" s="388"/>
      <c r="E252" s="388"/>
      <c r="F252" s="388"/>
      <c r="G252" s="388"/>
      <c r="H252" s="388"/>
      <c r="I252" s="388"/>
      <c r="J252" s="388"/>
      <c r="K252" s="388"/>
      <c r="L252" s="388"/>
      <c r="M252" s="388"/>
      <c r="N252" s="388"/>
      <c r="O252" s="388"/>
      <c r="P252" s="388"/>
      <c r="Q252" s="388"/>
      <c r="R252" s="388"/>
      <c r="S252" s="388"/>
      <c r="T252" s="388"/>
      <c r="U252" s="388"/>
      <c r="V252" s="388"/>
      <c r="W252" s="388"/>
      <c r="X252" s="388"/>
      <c r="Y252" s="388"/>
      <c r="Z252" s="388"/>
      <c r="AA252" s="388"/>
    </row>
    <row r="253" spans="1:27" ht="15.75" customHeight="1" x14ac:dyDescent="0.2">
      <c r="A253" s="388"/>
      <c r="B253" s="388"/>
      <c r="C253" s="388"/>
      <c r="D253" s="388"/>
      <c r="E253" s="388"/>
      <c r="F253" s="388"/>
      <c r="G253" s="388"/>
      <c r="H253" s="388"/>
      <c r="I253" s="388"/>
      <c r="J253" s="388"/>
      <c r="K253" s="388"/>
      <c r="L253" s="388"/>
      <c r="M253" s="388"/>
      <c r="N253" s="388"/>
      <c r="O253" s="388"/>
      <c r="P253" s="388"/>
      <c r="Q253" s="388"/>
      <c r="R253" s="388"/>
      <c r="S253" s="388"/>
      <c r="T253" s="388"/>
      <c r="U253" s="388"/>
      <c r="V253" s="388"/>
      <c r="W253" s="388"/>
      <c r="X253" s="388"/>
      <c r="Y253" s="388"/>
      <c r="Z253" s="388"/>
      <c r="AA253" s="388"/>
    </row>
    <row r="254" spans="1:27" ht="15.75" customHeight="1" x14ac:dyDescent="0.2">
      <c r="A254" s="388"/>
      <c r="B254" s="388"/>
      <c r="C254" s="388"/>
      <c r="D254" s="388"/>
      <c r="E254" s="388"/>
      <c r="F254" s="388"/>
      <c r="G254" s="388"/>
      <c r="H254" s="388"/>
      <c r="I254" s="388"/>
      <c r="J254" s="388"/>
      <c r="K254" s="388"/>
      <c r="L254" s="388"/>
      <c r="M254" s="388"/>
      <c r="N254" s="388"/>
      <c r="O254" s="388"/>
      <c r="P254" s="388"/>
      <c r="Q254" s="388"/>
      <c r="R254" s="388"/>
      <c r="S254" s="388"/>
      <c r="T254" s="388"/>
      <c r="U254" s="388"/>
      <c r="V254" s="388"/>
      <c r="W254" s="388"/>
      <c r="X254" s="388"/>
      <c r="Y254" s="388"/>
      <c r="Z254" s="388"/>
      <c r="AA254" s="388"/>
    </row>
    <row r="255" spans="1:27" ht="15.75" customHeight="1" x14ac:dyDescent="0.2">
      <c r="A255" s="388"/>
      <c r="B255" s="388"/>
      <c r="C255" s="388"/>
      <c r="D255" s="388"/>
      <c r="E255" s="388"/>
      <c r="F255" s="388"/>
      <c r="G255" s="388"/>
      <c r="H255" s="388"/>
      <c r="I255" s="388"/>
      <c r="J255" s="388"/>
      <c r="K255" s="388"/>
      <c r="L255" s="388"/>
      <c r="M255" s="388"/>
      <c r="N255" s="388"/>
      <c r="O255" s="388"/>
      <c r="P255" s="388"/>
      <c r="Q255" s="388"/>
      <c r="R255" s="388"/>
      <c r="S255" s="388"/>
      <c r="T255" s="388"/>
      <c r="U255" s="388"/>
      <c r="V255" s="388"/>
      <c r="W255" s="388"/>
      <c r="X255" s="388"/>
      <c r="Y255" s="388"/>
      <c r="Z255" s="388"/>
      <c r="AA255" s="388"/>
    </row>
    <row r="256" spans="1:27" ht="15.75" customHeight="1" x14ac:dyDescent="0.2">
      <c r="A256" s="388"/>
      <c r="B256" s="388"/>
      <c r="C256" s="388"/>
      <c r="D256" s="388"/>
      <c r="E256" s="388"/>
      <c r="F256" s="388"/>
      <c r="G256" s="388"/>
      <c r="H256" s="388"/>
      <c r="I256" s="388"/>
      <c r="J256" s="388"/>
      <c r="K256" s="388"/>
      <c r="L256" s="388"/>
      <c r="M256" s="388"/>
      <c r="N256" s="388"/>
      <c r="O256" s="388"/>
      <c r="P256" s="388"/>
      <c r="Q256" s="388"/>
      <c r="R256" s="388"/>
      <c r="S256" s="388"/>
      <c r="T256" s="388"/>
      <c r="U256" s="388"/>
      <c r="V256" s="388"/>
      <c r="W256" s="388"/>
      <c r="X256" s="388"/>
      <c r="Y256" s="388"/>
      <c r="Z256" s="388"/>
      <c r="AA256" s="388"/>
    </row>
    <row r="257" spans="1:27" ht="15.75" customHeight="1" x14ac:dyDescent="0.2">
      <c r="A257" s="388"/>
      <c r="B257" s="388"/>
      <c r="C257" s="388"/>
      <c r="D257" s="388"/>
      <c r="E257" s="388"/>
      <c r="F257" s="388"/>
      <c r="G257" s="388"/>
      <c r="H257" s="388"/>
      <c r="I257" s="388"/>
      <c r="J257" s="388"/>
      <c r="K257" s="388"/>
      <c r="L257" s="388"/>
      <c r="M257" s="388"/>
      <c r="N257" s="388"/>
      <c r="O257" s="388"/>
      <c r="P257" s="388"/>
      <c r="Q257" s="388"/>
      <c r="R257" s="388"/>
      <c r="S257" s="388"/>
      <c r="T257" s="388"/>
      <c r="U257" s="388"/>
      <c r="V257" s="388"/>
      <c r="W257" s="388"/>
      <c r="X257" s="388"/>
      <c r="Y257" s="388"/>
      <c r="Z257" s="388"/>
      <c r="AA257" s="388"/>
    </row>
    <row r="258" spans="1:27" ht="15.75" customHeight="1" x14ac:dyDescent="0.2">
      <c r="A258" s="388"/>
      <c r="B258" s="388"/>
      <c r="C258" s="388"/>
      <c r="D258" s="388"/>
      <c r="E258" s="388"/>
      <c r="F258" s="388"/>
      <c r="G258" s="388"/>
      <c r="H258" s="388"/>
      <c r="I258" s="388"/>
      <c r="J258" s="388"/>
      <c r="K258" s="388"/>
      <c r="L258" s="388"/>
      <c r="M258" s="388"/>
      <c r="N258" s="388"/>
      <c r="O258" s="388"/>
      <c r="P258" s="388"/>
      <c r="Q258" s="388"/>
      <c r="R258" s="388"/>
      <c r="S258" s="388"/>
      <c r="T258" s="388"/>
      <c r="U258" s="388"/>
      <c r="V258" s="388"/>
      <c r="W258" s="388"/>
      <c r="X258" s="388"/>
      <c r="Y258" s="388"/>
      <c r="Z258" s="388"/>
      <c r="AA258" s="388"/>
    </row>
    <row r="259" spans="1:27" ht="15.75" customHeight="1" x14ac:dyDescent="0.2">
      <c r="A259" s="388"/>
      <c r="B259" s="388"/>
      <c r="C259" s="388"/>
      <c r="D259" s="388"/>
      <c r="E259" s="388"/>
      <c r="F259" s="388"/>
      <c r="G259" s="388"/>
      <c r="H259" s="388"/>
      <c r="I259" s="388"/>
      <c r="J259" s="388"/>
      <c r="K259" s="388"/>
      <c r="L259" s="388"/>
      <c r="M259" s="388"/>
      <c r="N259" s="388"/>
      <c r="O259" s="388"/>
      <c r="P259" s="388"/>
      <c r="Q259" s="388"/>
      <c r="R259" s="388"/>
      <c r="S259" s="388"/>
      <c r="T259" s="388"/>
      <c r="U259" s="388"/>
      <c r="V259" s="388"/>
      <c r="W259" s="388"/>
      <c r="X259" s="388"/>
      <c r="Y259" s="388"/>
      <c r="Z259" s="388"/>
      <c r="AA259" s="388"/>
    </row>
    <row r="260" spans="1:27" ht="15.75" customHeight="1" x14ac:dyDescent="0.2">
      <c r="A260" s="388"/>
      <c r="B260" s="388"/>
      <c r="C260" s="388"/>
      <c r="D260" s="388"/>
      <c r="E260" s="388"/>
      <c r="F260" s="388"/>
      <c r="G260" s="388"/>
      <c r="H260" s="388"/>
      <c r="I260" s="388"/>
      <c r="J260" s="388"/>
      <c r="K260" s="388"/>
      <c r="L260" s="388"/>
      <c r="M260" s="388"/>
      <c r="N260" s="388"/>
      <c r="O260" s="388"/>
      <c r="P260" s="388"/>
      <c r="Q260" s="388"/>
      <c r="R260" s="388"/>
      <c r="S260" s="388"/>
      <c r="T260" s="388"/>
      <c r="U260" s="388"/>
      <c r="V260" s="388"/>
      <c r="W260" s="388"/>
      <c r="X260" s="388"/>
      <c r="Y260" s="388"/>
      <c r="Z260" s="388"/>
      <c r="AA260" s="388"/>
    </row>
    <row r="261" spans="1:27" ht="15.75" customHeight="1" x14ac:dyDescent="0.2">
      <c r="A261" s="388"/>
      <c r="B261" s="388"/>
      <c r="C261" s="388"/>
      <c r="D261" s="388"/>
      <c r="E261" s="388"/>
      <c r="F261" s="388"/>
      <c r="G261" s="388"/>
      <c r="H261" s="388"/>
      <c r="I261" s="388"/>
      <c r="J261" s="388"/>
      <c r="K261" s="388"/>
      <c r="L261" s="388"/>
      <c r="M261" s="388"/>
      <c r="N261" s="388"/>
      <c r="O261" s="388"/>
      <c r="P261" s="388"/>
      <c r="Q261" s="388"/>
      <c r="R261" s="388"/>
      <c r="S261" s="388"/>
      <c r="T261" s="388"/>
      <c r="U261" s="388"/>
      <c r="V261" s="388"/>
      <c r="W261" s="388"/>
      <c r="X261" s="388"/>
      <c r="Y261" s="388"/>
      <c r="Z261" s="388"/>
      <c r="AA261" s="388"/>
    </row>
    <row r="262" spans="1:27" ht="15.75" customHeight="1" x14ac:dyDescent="0.2">
      <c r="A262" s="388"/>
      <c r="B262" s="388"/>
      <c r="C262" s="388"/>
      <c r="D262" s="388"/>
      <c r="E262" s="388"/>
      <c r="F262" s="388"/>
      <c r="G262" s="388"/>
      <c r="H262" s="388"/>
      <c r="I262" s="388"/>
      <c r="J262" s="388"/>
      <c r="K262" s="388"/>
      <c r="L262" s="388"/>
      <c r="M262" s="388"/>
      <c r="N262" s="388"/>
      <c r="O262" s="388"/>
      <c r="P262" s="388"/>
      <c r="Q262" s="388"/>
      <c r="R262" s="388"/>
      <c r="S262" s="388"/>
      <c r="T262" s="388"/>
      <c r="U262" s="388"/>
      <c r="V262" s="388"/>
      <c r="W262" s="388"/>
      <c r="X262" s="388"/>
      <c r="Y262" s="388"/>
      <c r="Z262" s="388"/>
      <c r="AA262" s="388"/>
    </row>
    <row r="263" spans="1:27" ht="15.75" customHeight="1" x14ac:dyDescent="0.2">
      <c r="A263" s="388"/>
      <c r="B263" s="388"/>
      <c r="C263" s="388"/>
      <c r="D263" s="388"/>
      <c r="E263" s="388"/>
      <c r="F263" s="388"/>
      <c r="G263" s="388"/>
      <c r="H263" s="388"/>
      <c r="I263" s="388"/>
      <c r="J263" s="388"/>
      <c r="K263" s="388"/>
      <c r="L263" s="388"/>
      <c r="M263" s="388"/>
      <c r="N263" s="388"/>
      <c r="O263" s="388"/>
      <c r="P263" s="388"/>
      <c r="Q263" s="388"/>
      <c r="R263" s="388"/>
      <c r="S263" s="388"/>
      <c r="T263" s="388"/>
      <c r="U263" s="388"/>
      <c r="V263" s="388"/>
      <c r="W263" s="388"/>
      <c r="X263" s="388"/>
      <c r="Y263" s="388"/>
      <c r="Z263" s="388"/>
      <c r="AA263" s="388"/>
    </row>
    <row r="264" spans="1:27" ht="15.75" customHeight="1" x14ac:dyDescent="0.2">
      <c r="A264" s="388"/>
      <c r="B264" s="388"/>
      <c r="C264" s="388"/>
      <c r="D264" s="388"/>
      <c r="E264" s="388"/>
      <c r="F264" s="388"/>
      <c r="G264" s="388"/>
      <c r="H264" s="388"/>
      <c r="I264" s="388"/>
      <c r="J264" s="388"/>
      <c r="K264" s="388"/>
      <c r="L264" s="388"/>
      <c r="M264" s="388"/>
      <c r="N264" s="388"/>
      <c r="O264" s="388"/>
      <c r="P264" s="388"/>
      <c r="Q264" s="388"/>
      <c r="R264" s="388"/>
      <c r="S264" s="388"/>
      <c r="T264" s="388"/>
      <c r="U264" s="388"/>
      <c r="V264" s="388"/>
      <c r="W264" s="388"/>
      <c r="X264" s="388"/>
      <c r="Y264" s="388"/>
      <c r="Z264" s="388"/>
      <c r="AA264" s="388"/>
    </row>
    <row r="265" spans="1:27" ht="15.75" customHeight="1" x14ac:dyDescent="0.2">
      <c r="A265" s="388"/>
      <c r="B265" s="388"/>
      <c r="C265" s="388"/>
      <c r="D265" s="388"/>
      <c r="E265" s="388"/>
      <c r="F265" s="388"/>
      <c r="G265" s="388"/>
      <c r="H265" s="388"/>
      <c r="I265" s="388"/>
      <c r="J265" s="388"/>
      <c r="K265" s="388"/>
      <c r="L265" s="388"/>
      <c r="M265" s="388"/>
      <c r="N265" s="388"/>
      <c r="O265" s="388"/>
      <c r="P265" s="388"/>
      <c r="Q265" s="388"/>
      <c r="R265" s="388"/>
      <c r="S265" s="388"/>
      <c r="T265" s="388"/>
      <c r="U265" s="388"/>
      <c r="V265" s="388"/>
      <c r="W265" s="388"/>
      <c r="X265" s="388"/>
      <c r="Y265" s="388"/>
      <c r="Z265" s="388"/>
      <c r="AA265" s="388"/>
    </row>
    <row r="266" spans="1:27" ht="15.75" customHeight="1" x14ac:dyDescent="0.2">
      <c r="A266" s="388"/>
      <c r="B266" s="388"/>
      <c r="C266" s="388"/>
      <c r="D266" s="388"/>
      <c r="E266" s="388"/>
      <c r="F266" s="388"/>
      <c r="G266" s="388"/>
      <c r="H266" s="388"/>
      <c r="I266" s="388"/>
      <c r="J266" s="388"/>
      <c r="K266" s="388"/>
      <c r="L266" s="388"/>
      <c r="M266" s="388"/>
      <c r="N266" s="388"/>
      <c r="O266" s="388"/>
      <c r="P266" s="388"/>
      <c r="Q266" s="388"/>
      <c r="R266" s="388"/>
      <c r="S266" s="388"/>
      <c r="T266" s="388"/>
      <c r="U266" s="388"/>
      <c r="V266" s="388"/>
      <c r="W266" s="388"/>
      <c r="X266" s="388"/>
      <c r="Y266" s="388"/>
      <c r="Z266" s="388"/>
      <c r="AA266" s="388"/>
    </row>
    <row r="267" spans="1:27" ht="15.75" customHeight="1" x14ac:dyDescent="0.2">
      <c r="A267" s="388"/>
      <c r="B267" s="388"/>
      <c r="C267" s="388"/>
      <c r="D267" s="388"/>
      <c r="E267" s="388"/>
      <c r="F267" s="388"/>
      <c r="G267" s="388"/>
      <c r="H267" s="388"/>
      <c r="I267" s="388"/>
      <c r="J267" s="388"/>
      <c r="K267" s="388"/>
      <c r="L267" s="388"/>
      <c r="M267" s="388"/>
      <c r="N267" s="388"/>
      <c r="O267" s="388"/>
      <c r="P267" s="388"/>
      <c r="Q267" s="388"/>
      <c r="R267" s="388"/>
      <c r="S267" s="388"/>
      <c r="T267" s="388"/>
      <c r="U267" s="388"/>
      <c r="V267" s="388"/>
      <c r="W267" s="388"/>
      <c r="X267" s="388"/>
      <c r="Y267" s="388"/>
      <c r="Z267" s="388"/>
      <c r="AA267" s="388"/>
    </row>
    <row r="268" spans="1:27" ht="15.75" customHeight="1" x14ac:dyDescent="0.2">
      <c r="A268" s="388"/>
      <c r="B268" s="388"/>
      <c r="C268" s="388"/>
      <c r="D268" s="388"/>
      <c r="E268" s="388"/>
      <c r="F268" s="388"/>
      <c r="G268" s="388"/>
      <c r="H268" s="388"/>
      <c r="I268" s="388"/>
      <c r="J268" s="388"/>
      <c r="K268" s="388"/>
      <c r="L268" s="388"/>
      <c r="M268" s="388"/>
      <c r="N268" s="388"/>
      <c r="O268" s="388"/>
      <c r="P268" s="388"/>
      <c r="Q268" s="388"/>
      <c r="R268" s="388"/>
      <c r="S268" s="388"/>
      <c r="T268" s="388"/>
      <c r="U268" s="388"/>
      <c r="V268" s="388"/>
      <c r="W268" s="388"/>
      <c r="X268" s="388"/>
      <c r="Y268" s="388"/>
      <c r="Z268" s="388"/>
      <c r="AA268" s="388"/>
    </row>
    <row r="269" spans="1:27" ht="15.75" customHeight="1" x14ac:dyDescent="0.2">
      <c r="A269" s="388"/>
      <c r="B269" s="388"/>
      <c r="C269" s="388"/>
      <c r="D269" s="388"/>
      <c r="E269" s="388"/>
      <c r="F269" s="388"/>
      <c r="G269" s="388"/>
      <c r="H269" s="388"/>
      <c r="I269" s="388"/>
      <c r="J269" s="388"/>
      <c r="K269" s="388"/>
      <c r="L269" s="388"/>
      <c r="M269" s="388"/>
      <c r="N269" s="388"/>
      <c r="O269" s="388"/>
      <c r="P269" s="388"/>
      <c r="Q269" s="388"/>
      <c r="R269" s="388"/>
      <c r="S269" s="388"/>
      <c r="T269" s="388"/>
      <c r="U269" s="388"/>
      <c r="V269" s="388"/>
      <c r="W269" s="388"/>
      <c r="X269" s="388"/>
      <c r="Y269" s="388"/>
      <c r="Z269" s="388"/>
      <c r="AA269" s="388"/>
    </row>
    <row r="270" spans="1:27" ht="15.75" customHeight="1" x14ac:dyDescent="0.2">
      <c r="A270" s="388"/>
      <c r="B270" s="388"/>
      <c r="C270" s="388"/>
      <c r="D270" s="388"/>
      <c r="E270" s="388"/>
      <c r="F270" s="388"/>
      <c r="G270" s="388"/>
      <c r="H270" s="388"/>
      <c r="I270" s="388"/>
      <c r="J270" s="388"/>
      <c r="K270" s="388"/>
      <c r="L270" s="388"/>
      <c r="M270" s="388"/>
      <c r="N270" s="388"/>
      <c r="O270" s="388"/>
      <c r="P270" s="388"/>
      <c r="Q270" s="388"/>
      <c r="R270" s="388"/>
      <c r="S270" s="388"/>
      <c r="T270" s="388"/>
      <c r="U270" s="388"/>
      <c r="V270" s="388"/>
      <c r="W270" s="388"/>
      <c r="X270" s="388"/>
      <c r="Y270" s="388"/>
      <c r="Z270" s="388"/>
      <c r="AA270" s="388"/>
    </row>
    <row r="271" spans="1:27" ht="15.75" customHeight="1" x14ac:dyDescent="0.2">
      <c r="A271" s="388"/>
      <c r="B271" s="388"/>
      <c r="C271" s="388"/>
      <c r="D271" s="388"/>
      <c r="E271" s="388"/>
      <c r="F271" s="388"/>
      <c r="G271" s="388"/>
      <c r="H271" s="388"/>
      <c r="I271" s="388"/>
      <c r="J271" s="388"/>
      <c r="K271" s="388"/>
      <c r="L271" s="388"/>
      <c r="M271" s="388"/>
      <c r="N271" s="388"/>
      <c r="O271" s="388"/>
      <c r="P271" s="388"/>
      <c r="Q271" s="388"/>
      <c r="R271" s="388"/>
      <c r="S271" s="388"/>
      <c r="T271" s="388"/>
      <c r="U271" s="388"/>
      <c r="V271" s="388"/>
      <c r="W271" s="388"/>
      <c r="X271" s="388"/>
      <c r="Y271" s="388"/>
      <c r="Z271" s="388"/>
      <c r="AA271" s="388"/>
    </row>
    <row r="272" spans="1:27" ht="15.75" customHeight="1" x14ac:dyDescent="0.2">
      <c r="A272" s="388"/>
      <c r="B272" s="388"/>
      <c r="C272" s="388"/>
      <c r="D272" s="388"/>
      <c r="E272" s="388"/>
      <c r="F272" s="388"/>
      <c r="G272" s="388"/>
      <c r="H272" s="388"/>
      <c r="I272" s="388"/>
      <c r="J272" s="388"/>
      <c r="K272" s="388"/>
      <c r="L272" s="388"/>
      <c r="M272" s="388"/>
      <c r="N272" s="388"/>
      <c r="O272" s="388"/>
      <c r="P272" s="388"/>
      <c r="Q272" s="388"/>
      <c r="R272" s="388"/>
      <c r="S272" s="388"/>
      <c r="T272" s="388"/>
      <c r="U272" s="388"/>
      <c r="V272" s="388"/>
      <c r="W272" s="388"/>
      <c r="X272" s="388"/>
      <c r="Y272" s="388"/>
      <c r="Z272" s="388"/>
      <c r="AA272" s="388"/>
    </row>
    <row r="273" spans="1:27" ht="15.75" customHeight="1" x14ac:dyDescent="0.2">
      <c r="A273" s="388"/>
      <c r="B273" s="388"/>
      <c r="C273" s="388"/>
      <c r="D273" s="388"/>
      <c r="E273" s="388"/>
      <c r="F273" s="388"/>
      <c r="G273" s="388"/>
      <c r="H273" s="388"/>
      <c r="I273" s="388"/>
      <c r="J273" s="388"/>
      <c r="K273" s="388"/>
      <c r="L273" s="388"/>
      <c r="M273" s="388"/>
      <c r="N273" s="388"/>
      <c r="O273" s="388"/>
      <c r="P273" s="388"/>
      <c r="Q273" s="388"/>
      <c r="R273" s="388"/>
      <c r="S273" s="388"/>
      <c r="T273" s="388"/>
      <c r="U273" s="388"/>
      <c r="V273" s="388"/>
      <c r="W273" s="388"/>
      <c r="X273" s="388"/>
      <c r="Y273" s="388"/>
      <c r="Z273" s="388"/>
      <c r="AA273" s="388"/>
    </row>
    <row r="274" spans="1:27" ht="15.75" customHeight="1" x14ac:dyDescent="0.2">
      <c r="A274" s="388"/>
      <c r="B274" s="388"/>
      <c r="C274" s="388"/>
      <c r="D274" s="388"/>
      <c r="E274" s="388"/>
      <c r="F274" s="388"/>
      <c r="G274" s="388"/>
      <c r="H274" s="388"/>
      <c r="I274" s="388"/>
      <c r="J274" s="388"/>
      <c r="K274" s="388"/>
      <c r="L274" s="388"/>
      <c r="M274" s="388"/>
      <c r="N274" s="388"/>
      <c r="O274" s="388"/>
      <c r="P274" s="388"/>
      <c r="Q274" s="388"/>
      <c r="R274" s="388"/>
      <c r="S274" s="388"/>
      <c r="T274" s="388"/>
      <c r="U274" s="388"/>
      <c r="V274" s="388"/>
      <c r="W274" s="388"/>
      <c r="X274" s="388"/>
      <c r="Y274" s="388"/>
      <c r="Z274" s="388"/>
      <c r="AA274" s="388"/>
    </row>
    <row r="275" spans="1:27" ht="15.75" customHeight="1" x14ac:dyDescent="0.2">
      <c r="A275" s="388"/>
      <c r="B275" s="388"/>
      <c r="C275" s="388"/>
      <c r="D275" s="388"/>
      <c r="E275" s="388"/>
      <c r="F275" s="388"/>
      <c r="G275" s="388"/>
      <c r="H275" s="388"/>
      <c r="I275" s="388"/>
      <c r="J275" s="388"/>
      <c r="K275" s="388"/>
      <c r="L275" s="388"/>
      <c r="M275" s="388"/>
      <c r="N275" s="388"/>
      <c r="O275" s="388"/>
      <c r="P275" s="388"/>
      <c r="Q275" s="388"/>
      <c r="R275" s="388"/>
      <c r="S275" s="388"/>
      <c r="T275" s="388"/>
      <c r="U275" s="388"/>
      <c r="V275" s="388"/>
      <c r="W275" s="388"/>
      <c r="X275" s="388"/>
      <c r="Y275" s="388"/>
      <c r="Z275" s="388"/>
      <c r="AA275" s="388"/>
    </row>
    <row r="276" spans="1:27" ht="15.75" customHeight="1" x14ac:dyDescent="0.2">
      <c r="A276" s="388"/>
      <c r="B276" s="388"/>
      <c r="C276" s="388"/>
      <c r="D276" s="388"/>
      <c r="E276" s="388"/>
      <c r="F276" s="388"/>
      <c r="G276" s="388"/>
      <c r="H276" s="388"/>
      <c r="I276" s="388"/>
      <c r="J276" s="388"/>
      <c r="K276" s="388"/>
      <c r="L276" s="388"/>
      <c r="M276" s="388"/>
      <c r="N276" s="388"/>
      <c r="O276" s="388"/>
      <c r="P276" s="388"/>
      <c r="Q276" s="388"/>
      <c r="R276" s="388"/>
      <c r="S276" s="388"/>
      <c r="T276" s="388"/>
      <c r="U276" s="388"/>
      <c r="V276" s="388"/>
      <c r="W276" s="388"/>
      <c r="X276" s="388"/>
      <c r="Y276" s="388"/>
      <c r="Z276" s="388"/>
      <c r="AA276" s="388"/>
    </row>
    <row r="277" spans="1:27" ht="15.75" customHeight="1" x14ac:dyDescent="0.2">
      <c r="A277" s="388"/>
      <c r="B277" s="388"/>
      <c r="C277" s="388"/>
      <c r="D277" s="388"/>
      <c r="E277" s="388"/>
      <c r="F277" s="388"/>
      <c r="G277" s="388"/>
      <c r="H277" s="388"/>
      <c r="I277" s="388"/>
      <c r="J277" s="388"/>
      <c r="K277" s="388"/>
      <c r="L277" s="388"/>
      <c r="M277" s="388"/>
      <c r="N277" s="388"/>
      <c r="O277" s="388"/>
      <c r="P277" s="388"/>
      <c r="Q277" s="388"/>
      <c r="R277" s="388"/>
      <c r="S277" s="388"/>
      <c r="T277" s="388"/>
      <c r="U277" s="388"/>
      <c r="V277" s="388"/>
      <c r="W277" s="388"/>
      <c r="X277" s="388"/>
      <c r="Y277" s="388"/>
      <c r="Z277" s="388"/>
      <c r="AA277" s="388"/>
    </row>
    <row r="278" spans="1:27" ht="15.75" customHeight="1" x14ac:dyDescent="0.2">
      <c r="A278" s="388"/>
      <c r="B278" s="388"/>
      <c r="C278" s="388"/>
      <c r="D278" s="388"/>
      <c r="E278" s="388"/>
      <c r="F278" s="388"/>
      <c r="G278" s="388"/>
      <c r="H278" s="388"/>
      <c r="I278" s="388"/>
      <c r="J278" s="388"/>
      <c r="K278" s="388"/>
      <c r="L278" s="388"/>
      <c r="M278" s="388"/>
      <c r="N278" s="388"/>
      <c r="O278" s="388"/>
      <c r="P278" s="388"/>
      <c r="Q278" s="388"/>
      <c r="R278" s="388"/>
      <c r="S278" s="388"/>
      <c r="T278" s="388"/>
      <c r="U278" s="388"/>
      <c r="V278" s="388"/>
      <c r="W278" s="388"/>
      <c r="X278" s="388"/>
      <c r="Y278" s="388"/>
      <c r="Z278" s="388"/>
      <c r="AA278" s="388"/>
    </row>
    <row r="279" spans="1:27" ht="15.75" customHeight="1" x14ac:dyDescent="0.2">
      <c r="A279" s="388"/>
      <c r="B279" s="388"/>
      <c r="C279" s="388"/>
      <c r="D279" s="388"/>
      <c r="E279" s="388"/>
      <c r="F279" s="388"/>
      <c r="G279" s="388"/>
      <c r="H279" s="388"/>
      <c r="I279" s="388"/>
      <c r="J279" s="388"/>
      <c r="K279" s="388"/>
      <c r="L279" s="388"/>
      <c r="M279" s="388"/>
      <c r="N279" s="388"/>
      <c r="O279" s="388"/>
      <c r="P279" s="388"/>
      <c r="Q279" s="388"/>
      <c r="R279" s="388"/>
      <c r="S279" s="388"/>
      <c r="T279" s="388"/>
      <c r="U279" s="388"/>
      <c r="V279" s="388"/>
      <c r="W279" s="388"/>
      <c r="X279" s="388"/>
      <c r="Y279" s="388"/>
      <c r="Z279" s="388"/>
      <c r="AA279" s="388"/>
    </row>
    <row r="280" spans="1:27" ht="15.75" customHeight="1" x14ac:dyDescent="0.2">
      <c r="A280" s="388"/>
      <c r="B280" s="388"/>
      <c r="C280" s="388"/>
      <c r="D280" s="388"/>
      <c r="E280" s="388"/>
      <c r="F280" s="388"/>
      <c r="G280" s="388"/>
      <c r="H280" s="388"/>
      <c r="I280" s="388"/>
      <c r="J280" s="388"/>
      <c r="K280" s="388"/>
      <c r="L280" s="388"/>
      <c r="M280" s="388"/>
      <c r="N280" s="388"/>
      <c r="O280" s="388"/>
      <c r="P280" s="388"/>
      <c r="Q280" s="388"/>
      <c r="R280" s="388"/>
      <c r="S280" s="388"/>
      <c r="T280" s="388"/>
      <c r="U280" s="388"/>
      <c r="V280" s="388"/>
      <c r="W280" s="388"/>
      <c r="X280" s="388"/>
      <c r="Y280" s="388"/>
      <c r="Z280" s="388"/>
      <c r="AA280" s="388"/>
    </row>
    <row r="281" spans="1:27" ht="15.75" customHeight="1" x14ac:dyDescent="0.2">
      <c r="A281" s="388"/>
      <c r="B281" s="388"/>
      <c r="C281" s="388"/>
      <c r="D281" s="388"/>
      <c r="E281" s="388"/>
      <c r="F281" s="388"/>
      <c r="G281" s="388"/>
      <c r="H281" s="388"/>
      <c r="I281" s="388"/>
      <c r="J281" s="388"/>
      <c r="K281" s="388"/>
      <c r="L281" s="388"/>
      <c r="M281" s="388"/>
      <c r="N281" s="388"/>
      <c r="O281" s="388"/>
      <c r="P281" s="388"/>
      <c r="Q281" s="388"/>
      <c r="R281" s="388"/>
      <c r="S281" s="388"/>
      <c r="T281" s="388"/>
      <c r="U281" s="388"/>
      <c r="V281" s="388"/>
      <c r="W281" s="388"/>
      <c r="X281" s="388"/>
      <c r="Y281" s="388"/>
      <c r="Z281" s="388"/>
      <c r="AA281" s="388"/>
    </row>
    <row r="282" spans="1:27" ht="15.75" customHeight="1" x14ac:dyDescent="0.2">
      <c r="A282" s="388"/>
      <c r="B282" s="388"/>
      <c r="C282" s="388"/>
      <c r="D282" s="388"/>
      <c r="E282" s="388"/>
      <c r="F282" s="388"/>
      <c r="G282" s="388"/>
      <c r="H282" s="388"/>
      <c r="I282" s="388"/>
      <c r="J282" s="388"/>
      <c r="K282" s="388"/>
      <c r="L282" s="388"/>
      <c r="M282" s="388"/>
      <c r="N282" s="388"/>
      <c r="O282" s="388"/>
      <c r="P282" s="388"/>
      <c r="Q282" s="388"/>
      <c r="R282" s="388"/>
      <c r="S282" s="388"/>
      <c r="T282" s="388"/>
      <c r="U282" s="388"/>
      <c r="V282" s="388"/>
      <c r="W282" s="388"/>
      <c r="X282" s="388"/>
      <c r="Y282" s="388"/>
      <c r="Z282" s="388"/>
      <c r="AA282" s="388"/>
    </row>
    <row r="283" spans="1:27" ht="15.75" customHeight="1" x14ac:dyDescent="0.2">
      <c r="A283" s="388"/>
      <c r="B283" s="388"/>
      <c r="C283" s="388"/>
      <c r="D283" s="388"/>
      <c r="E283" s="388"/>
      <c r="F283" s="388"/>
      <c r="G283" s="388"/>
      <c r="H283" s="388"/>
      <c r="I283" s="388"/>
      <c r="J283" s="388"/>
      <c r="K283" s="388"/>
      <c r="L283" s="388"/>
      <c r="M283" s="388"/>
      <c r="N283" s="388"/>
      <c r="O283" s="388"/>
      <c r="P283" s="388"/>
      <c r="Q283" s="388"/>
      <c r="R283" s="388"/>
      <c r="S283" s="388"/>
      <c r="T283" s="388"/>
      <c r="U283" s="388"/>
      <c r="V283" s="388"/>
      <c r="W283" s="388"/>
      <c r="X283" s="388"/>
      <c r="Y283" s="388"/>
      <c r="Z283" s="388"/>
      <c r="AA283" s="388"/>
    </row>
    <row r="284" spans="1:27" ht="15.75" customHeight="1" x14ac:dyDescent="0.2">
      <c r="A284" s="388"/>
      <c r="B284" s="388"/>
      <c r="C284" s="388"/>
      <c r="D284" s="388"/>
      <c r="E284" s="388"/>
      <c r="F284" s="388"/>
      <c r="G284" s="388"/>
      <c r="H284" s="388"/>
      <c r="I284" s="388"/>
      <c r="J284" s="388"/>
      <c r="K284" s="388"/>
      <c r="L284" s="388"/>
      <c r="M284" s="388"/>
      <c r="N284" s="388"/>
      <c r="O284" s="388"/>
      <c r="P284" s="388"/>
      <c r="Q284" s="388"/>
      <c r="R284" s="388"/>
      <c r="S284" s="388"/>
      <c r="T284" s="388"/>
      <c r="U284" s="388"/>
      <c r="V284" s="388"/>
      <c r="W284" s="388"/>
      <c r="X284" s="388"/>
      <c r="Y284" s="388"/>
      <c r="Z284" s="388"/>
      <c r="AA284" s="388"/>
    </row>
    <row r="285" spans="1:27" ht="15.75" customHeight="1" x14ac:dyDescent="0.2">
      <c r="A285" s="388"/>
      <c r="B285" s="388"/>
      <c r="C285" s="388"/>
      <c r="D285" s="388"/>
      <c r="E285" s="388"/>
      <c r="F285" s="388"/>
      <c r="G285" s="388"/>
      <c r="H285" s="388"/>
      <c r="I285" s="388"/>
      <c r="J285" s="388"/>
      <c r="K285" s="388"/>
      <c r="L285" s="388"/>
      <c r="M285" s="388"/>
      <c r="N285" s="388"/>
      <c r="O285" s="388"/>
      <c r="P285" s="388"/>
      <c r="Q285" s="388"/>
      <c r="R285" s="388"/>
      <c r="S285" s="388"/>
      <c r="T285" s="388"/>
      <c r="U285" s="388"/>
      <c r="V285" s="388"/>
      <c r="W285" s="388"/>
      <c r="X285" s="388"/>
      <c r="Y285" s="388"/>
      <c r="Z285" s="388"/>
      <c r="AA285" s="388"/>
    </row>
    <row r="286" spans="1:27" ht="15.75" customHeight="1" x14ac:dyDescent="0.2">
      <c r="A286" s="388"/>
      <c r="B286" s="388"/>
      <c r="C286" s="388"/>
      <c r="D286" s="388"/>
      <c r="E286" s="388"/>
      <c r="F286" s="388"/>
      <c r="G286" s="388"/>
      <c r="H286" s="388"/>
      <c r="I286" s="388"/>
      <c r="J286" s="388"/>
      <c r="K286" s="388"/>
      <c r="L286" s="388"/>
      <c r="M286" s="388"/>
      <c r="N286" s="388"/>
      <c r="O286" s="388"/>
      <c r="P286" s="388"/>
      <c r="Q286" s="388"/>
      <c r="R286" s="388"/>
      <c r="S286" s="388"/>
      <c r="T286" s="388"/>
      <c r="U286" s="388"/>
      <c r="V286" s="388"/>
      <c r="W286" s="388"/>
      <c r="X286" s="388"/>
      <c r="Y286" s="388"/>
      <c r="Z286" s="388"/>
      <c r="AA286" s="388"/>
    </row>
    <row r="287" spans="1:27" ht="15.75" customHeight="1" x14ac:dyDescent="0.2">
      <c r="A287" s="388"/>
      <c r="B287" s="388"/>
      <c r="C287" s="388"/>
      <c r="D287" s="388"/>
      <c r="E287" s="388"/>
      <c r="F287" s="388"/>
      <c r="G287" s="388"/>
      <c r="H287" s="388"/>
      <c r="I287" s="388"/>
      <c r="J287" s="388"/>
      <c r="K287" s="388"/>
      <c r="L287" s="388"/>
      <c r="M287" s="388"/>
      <c r="N287" s="388"/>
      <c r="O287" s="388"/>
      <c r="P287" s="388"/>
      <c r="Q287" s="388"/>
      <c r="R287" s="388"/>
      <c r="S287" s="388"/>
      <c r="T287" s="388"/>
      <c r="U287" s="388"/>
      <c r="V287" s="388"/>
      <c r="W287" s="388"/>
      <c r="X287" s="388"/>
      <c r="Y287" s="388"/>
      <c r="Z287" s="388"/>
      <c r="AA287" s="388"/>
    </row>
    <row r="288" spans="1:27" ht="15.75" customHeight="1" x14ac:dyDescent="0.2">
      <c r="A288" s="388"/>
      <c r="B288" s="388"/>
      <c r="C288" s="388"/>
      <c r="D288" s="388"/>
      <c r="E288" s="388"/>
      <c r="F288" s="388"/>
      <c r="G288" s="388"/>
      <c r="H288" s="388"/>
      <c r="I288" s="388"/>
      <c r="J288" s="388"/>
      <c r="K288" s="388"/>
      <c r="L288" s="388"/>
      <c r="M288" s="388"/>
      <c r="N288" s="388"/>
      <c r="O288" s="388"/>
      <c r="P288" s="388"/>
      <c r="Q288" s="388"/>
      <c r="R288" s="388"/>
      <c r="S288" s="388"/>
      <c r="T288" s="388"/>
      <c r="U288" s="388"/>
      <c r="V288" s="388"/>
      <c r="W288" s="388"/>
      <c r="X288" s="388"/>
      <c r="Y288" s="388"/>
      <c r="Z288" s="388"/>
      <c r="AA288" s="388"/>
    </row>
    <row r="289" spans="1:27" ht="15.75" customHeight="1" x14ac:dyDescent="0.2">
      <c r="A289" s="388"/>
      <c r="B289" s="388"/>
      <c r="C289" s="388"/>
      <c r="D289" s="388"/>
      <c r="E289" s="388"/>
      <c r="F289" s="388"/>
      <c r="G289" s="388"/>
      <c r="H289" s="388"/>
      <c r="I289" s="388"/>
      <c r="J289" s="388"/>
      <c r="K289" s="388"/>
      <c r="L289" s="388"/>
      <c r="M289" s="388"/>
      <c r="N289" s="388"/>
      <c r="O289" s="388"/>
      <c r="P289" s="388"/>
      <c r="Q289" s="388"/>
      <c r="R289" s="388"/>
      <c r="S289" s="388"/>
      <c r="T289" s="388"/>
      <c r="U289" s="388"/>
      <c r="V289" s="388"/>
      <c r="W289" s="388"/>
      <c r="X289" s="388"/>
      <c r="Y289" s="388"/>
      <c r="Z289" s="388"/>
      <c r="AA289" s="388"/>
    </row>
    <row r="290" spans="1:27" ht="15.75" customHeight="1" x14ac:dyDescent="0.2">
      <c r="A290" s="388"/>
      <c r="B290" s="388"/>
      <c r="C290" s="388"/>
      <c r="D290" s="388"/>
      <c r="E290" s="388"/>
      <c r="F290" s="388"/>
      <c r="G290" s="388"/>
      <c r="H290" s="388"/>
      <c r="I290" s="388"/>
      <c r="J290" s="388"/>
      <c r="K290" s="388"/>
      <c r="L290" s="388"/>
      <c r="M290" s="388"/>
      <c r="N290" s="388"/>
      <c r="O290" s="388"/>
      <c r="P290" s="388"/>
      <c r="Q290" s="388"/>
      <c r="R290" s="388"/>
      <c r="S290" s="388"/>
      <c r="T290" s="388"/>
      <c r="U290" s="388"/>
      <c r="V290" s="388"/>
      <c r="W290" s="388"/>
      <c r="X290" s="388"/>
      <c r="Y290" s="388"/>
      <c r="Z290" s="388"/>
      <c r="AA290" s="388"/>
    </row>
    <row r="291" spans="1:27" ht="15.75" customHeight="1" x14ac:dyDescent="0.2">
      <c r="A291" s="388"/>
      <c r="B291" s="388"/>
      <c r="C291" s="388"/>
      <c r="D291" s="388"/>
      <c r="E291" s="388"/>
      <c r="F291" s="388"/>
      <c r="G291" s="388"/>
      <c r="H291" s="388"/>
      <c r="I291" s="388"/>
      <c r="J291" s="388"/>
      <c r="K291" s="388"/>
      <c r="L291" s="388"/>
      <c r="M291" s="388"/>
      <c r="N291" s="388"/>
      <c r="O291" s="388"/>
      <c r="P291" s="388"/>
      <c r="Q291" s="388"/>
      <c r="R291" s="388"/>
      <c r="S291" s="388"/>
      <c r="T291" s="388"/>
      <c r="U291" s="388"/>
      <c r="V291" s="388"/>
      <c r="W291" s="388"/>
      <c r="X291" s="388"/>
      <c r="Y291" s="388"/>
      <c r="Z291" s="388"/>
      <c r="AA291" s="388"/>
    </row>
    <row r="292" spans="1:27" ht="15.75" customHeight="1" x14ac:dyDescent="0.2">
      <c r="A292" s="388"/>
      <c r="B292" s="388"/>
      <c r="C292" s="388"/>
      <c r="D292" s="388"/>
      <c r="E292" s="388"/>
      <c r="F292" s="388"/>
      <c r="G292" s="388"/>
      <c r="H292" s="388"/>
      <c r="I292" s="388"/>
      <c r="J292" s="388"/>
      <c r="K292" s="388"/>
      <c r="L292" s="388"/>
      <c r="M292" s="388"/>
      <c r="N292" s="388"/>
      <c r="O292" s="388"/>
      <c r="P292" s="388"/>
      <c r="Q292" s="388"/>
      <c r="R292" s="388"/>
      <c r="S292" s="388"/>
      <c r="T292" s="388"/>
      <c r="U292" s="388"/>
      <c r="V292" s="388"/>
      <c r="W292" s="388"/>
      <c r="X292" s="388"/>
      <c r="Y292" s="388"/>
      <c r="Z292" s="388"/>
      <c r="AA292" s="388"/>
    </row>
    <row r="293" spans="1:27" ht="15.75" customHeight="1" x14ac:dyDescent="0.2">
      <c r="A293" s="388"/>
      <c r="B293" s="388"/>
      <c r="C293" s="388"/>
      <c r="D293" s="388"/>
      <c r="E293" s="388"/>
      <c r="F293" s="388"/>
      <c r="G293" s="388"/>
      <c r="H293" s="388"/>
      <c r="I293" s="388"/>
      <c r="J293" s="388"/>
      <c r="K293" s="388"/>
      <c r="L293" s="388"/>
      <c r="M293" s="388"/>
      <c r="N293" s="388"/>
      <c r="O293" s="388"/>
      <c r="P293" s="388"/>
      <c r="Q293" s="388"/>
      <c r="R293" s="388"/>
      <c r="S293" s="388"/>
      <c r="T293" s="388"/>
      <c r="U293" s="388"/>
      <c r="V293" s="388"/>
      <c r="W293" s="388"/>
      <c r="X293" s="388"/>
      <c r="Y293" s="388"/>
      <c r="Z293" s="388"/>
      <c r="AA293" s="388"/>
    </row>
    <row r="294" spans="1:27" ht="15.75" customHeight="1" x14ac:dyDescent="0.2">
      <c r="A294" s="388"/>
      <c r="B294" s="388"/>
      <c r="C294" s="388"/>
      <c r="D294" s="388"/>
      <c r="E294" s="388"/>
      <c r="F294" s="388"/>
      <c r="G294" s="388"/>
      <c r="H294" s="388"/>
      <c r="I294" s="388"/>
      <c r="J294" s="388"/>
      <c r="K294" s="388"/>
      <c r="L294" s="388"/>
      <c r="M294" s="388"/>
      <c r="N294" s="388"/>
      <c r="O294" s="388"/>
      <c r="P294" s="388"/>
      <c r="Q294" s="388"/>
      <c r="R294" s="388"/>
      <c r="S294" s="388"/>
      <c r="T294" s="388"/>
      <c r="U294" s="388"/>
      <c r="V294" s="388"/>
      <c r="W294" s="388"/>
      <c r="X294" s="388"/>
      <c r="Y294" s="388"/>
      <c r="Z294" s="388"/>
      <c r="AA294" s="388"/>
    </row>
    <row r="295" spans="1:27" ht="15.75" customHeight="1" x14ac:dyDescent="0.2">
      <c r="A295" s="388"/>
      <c r="B295" s="388"/>
      <c r="C295" s="388"/>
      <c r="D295" s="388"/>
      <c r="E295" s="388"/>
      <c r="F295" s="388"/>
      <c r="G295" s="388"/>
      <c r="H295" s="388"/>
      <c r="I295" s="388"/>
      <c r="J295" s="388"/>
      <c r="K295" s="388"/>
      <c r="L295" s="388"/>
      <c r="M295" s="388"/>
      <c r="N295" s="388"/>
      <c r="O295" s="388"/>
      <c r="P295" s="388"/>
      <c r="Q295" s="388"/>
      <c r="R295" s="388"/>
      <c r="S295" s="388"/>
      <c r="T295" s="388"/>
      <c r="U295" s="388"/>
      <c r="V295" s="388"/>
      <c r="W295" s="388"/>
      <c r="X295" s="388"/>
      <c r="Y295" s="388"/>
      <c r="Z295" s="388"/>
      <c r="AA295" s="388"/>
    </row>
    <row r="296" spans="1:27" ht="15.75" customHeight="1" x14ac:dyDescent="0.2">
      <c r="A296" s="388"/>
      <c r="B296" s="388"/>
      <c r="C296" s="388"/>
      <c r="D296" s="388"/>
      <c r="E296" s="388"/>
      <c r="F296" s="388"/>
      <c r="G296" s="388"/>
      <c r="H296" s="388"/>
      <c r="I296" s="388"/>
      <c r="J296" s="388"/>
      <c r="K296" s="388"/>
      <c r="L296" s="388"/>
      <c r="M296" s="388"/>
      <c r="N296" s="388"/>
      <c r="O296" s="388"/>
      <c r="P296" s="388"/>
      <c r="Q296" s="388"/>
      <c r="R296" s="388"/>
      <c r="S296" s="388"/>
      <c r="T296" s="388"/>
      <c r="U296" s="388"/>
      <c r="V296" s="388"/>
      <c r="W296" s="388"/>
      <c r="X296" s="388"/>
      <c r="Y296" s="388"/>
      <c r="Z296" s="388"/>
      <c r="AA296" s="388"/>
    </row>
    <row r="297" spans="1:27" ht="15.75" customHeight="1" x14ac:dyDescent="0.2">
      <c r="A297" s="388"/>
      <c r="B297" s="388"/>
      <c r="C297" s="388"/>
      <c r="D297" s="388"/>
      <c r="E297" s="388"/>
      <c r="F297" s="388"/>
      <c r="G297" s="388"/>
      <c r="H297" s="388"/>
      <c r="I297" s="388"/>
      <c r="J297" s="388"/>
      <c r="K297" s="388"/>
      <c r="L297" s="388"/>
      <c r="M297" s="388"/>
      <c r="N297" s="388"/>
      <c r="O297" s="388"/>
      <c r="P297" s="388"/>
      <c r="Q297" s="388"/>
      <c r="R297" s="388"/>
      <c r="S297" s="388"/>
      <c r="T297" s="388"/>
      <c r="U297" s="388"/>
      <c r="V297" s="388"/>
      <c r="W297" s="388"/>
      <c r="X297" s="388"/>
      <c r="Y297" s="388"/>
      <c r="Z297" s="388"/>
      <c r="AA297" s="388"/>
    </row>
    <row r="298" spans="1:27" ht="15.75" customHeight="1" x14ac:dyDescent="0.2">
      <c r="A298" s="388"/>
      <c r="B298" s="388"/>
      <c r="C298" s="388"/>
      <c r="D298" s="388"/>
      <c r="E298" s="388"/>
      <c r="F298" s="388"/>
      <c r="G298" s="388"/>
      <c r="H298" s="388"/>
      <c r="I298" s="388"/>
      <c r="J298" s="388"/>
      <c r="K298" s="388"/>
      <c r="L298" s="388"/>
      <c r="M298" s="388"/>
      <c r="N298" s="388"/>
      <c r="O298" s="388"/>
      <c r="P298" s="388"/>
      <c r="Q298" s="388"/>
      <c r="R298" s="388"/>
      <c r="S298" s="388"/>
      <c r="T298" s="388"/>
      <c r="U298" s="388"/>
      <c r="V298" s="388"/>
      <c r="W298" s="388"/>
      <c r="X298" s="388"/>
      <c r="Y298" s="388"/>
      <c r="Z298" s="388"/>
      <c r="AA298" s="388"/>
    </row>
    <row r="299" spans="1:27" ht="15.75" customHeight="1" x14ac:dyDescent="0.2">
      <c r="A299" s="388"/>
      <c r="B299" s="388"/>
      <c r="C299" s="388"/>
      <c r="D299" s="388"/>
      <c r="E299" s="388"/>
      <c r="F299" s="388"/>
      <c r="G299" s="388"/>
      <c r="H299" s="388"/>
      <c r="I299" s="388"/>
      <c r="J299" s="388"/>
      <c r="K299" s="388"/>
      <c r="L299" s="388"/>
      <c r="M299" s="388"/>
      <c r="N299" s="388"/>
      <c r="O299" s="388"/>
      <c r="P299" s="388"/>
      <c r="Q299" s="388"/>
      <c r="R299" s="388"/>
      <c r="S299" s="388"/>
      <c r="T299" s="388"/>
      <c r="U299" s="388"/>
      <c r="V299" s="388"/>
      <c r="W299" s="388"/>
      <c r="X299" s="388"/>
      <c r="Y299" s="388"/>
      <c r="Z299" s="388"/>
      <c r="AA299" s="388"/>
    </row>
    <row r="300" spans="1:27" ht="15.75" customHeight="1" x14ac:dyDescent="0.2">
      <c r="A300" s="388"/>
      <c r="B300" s="388"/>
      <c r="C300" s="388"/>
      <c r="D300" s="388"/>
      <c r="E300" s="388"/>
      <c r="F300" s="388"/>
      <c r="G300" s="388"/>
      <c r="H300" s="388"/>
      <c r="I300" s="388"/>
      <c r="J300" s="388"/>
      <c r="K300" s="388"/>
      <c r="L300" s="388"/>
      <c r="M300" s="388"/>
      <c r="N300" s="388"/>
      <c r="O300" s="388"/>
      <c r="P300" s="388"/>
      <c r="Q300" s="388"/>
      <c r="R300" s="388"/>
      <c r="S300" s="388"/>
      <c r="T300" s="388"/>
      <c r="U300" s="388"/>
      <c r="V300" s="388"/>
      <c r="W300" s="388"/>
      <c r="X300" s="388"/>
      <c r="Y300" s="388"/>
      <c r="Z300" s="388"/>
      <c r="AA300" s="388"/>
    </row>
    <row r="301" spans="1:27" ht="15.75" customHeight="1" x14ac:dyDescent="0.2">
      <c r="A301" s="388"/>
      <c r="B301" s="388"/>
      <c r="C301" s="388"/>
      <c r="D301" s="388"/>
      <c r="E301" s="388"/>
      <c r="F301" s="388"/>
      <c r="G301" s="388"/>
      <c r="H301" s="388"/>
      <c r="I301" s="388"/>
      <c r="J301" s="388"/>
      <c r="K301" s="388"/>
      <c r="L301" s="388"/>
      <c r="M301" s="388"/>
      <c r="N301" s="388"/>
      <c r="O301" s="388"/>
      <c r="P301" s="388"/>
      <c r="Q301" s="388"/>
      <c r="R301" s="388"/>
      <c r="S301" s="388"/>
      <c r="T301" s="388"/>
      <c r="U301" s="388"/>
      <c r="V301" s="388"/>
      <c r="W301" s="388"/>
      <c r="X301" s="388"/>
      <c r="Y301" s="388"/>
      <c r="Z301" s="388"/>
      <c r="AA301" s="388"/>
    </row>
    <row r="302" spans="1:27" ht="15.75" customHeight="1" x14ac:dyDescent="0.2">
      <c r="A302" s="388"/>
      <c r="B302" s="388"/>
      <c r="C302" s="388"/>
      <c r="D302" s="388"/>
      <c r="E302" s="388"/>
      <c r="F302" s="388"/>
      <c r="G302" s="388"/>
      <c r="H302" s="388"/>
      <c r="I302" s="388"/>
      <c r="J302" s="388"/>
      <c r="K302" s="388"/>
      <c r="L302" s="388"/>
      <c r="M302" s="388"/>
      <c r="N302" s="388"/>
      <c r="O302" s="388"/>
      <c r="P302" s="388"/>
      <c r="Q302" s="388"/>
      <c r="R302" s="388"/>
      <c r="S302" s="388"/>
      <c r="T302" s="388"/>
      <c r="U302" s="388"/>
      <c r="V302" s="388"/>
      <c r="W302" s="388"/>
      <c r="X302" s="388"/>
      <c r="Y302" s="388"/>
      <c r="Z302" s="388"/>
      <c r="AA302" s="388"/>
    </row>
    <row r="303" spans="1:27" ht="15.75" customHeight="1" x14ac:dyDescent="0.2">
      <c r="A303" s="388"/>
      <c r="B303" s="388"/>
      <c r="C303" s="388"/>
      <c r="D303" s="388"/>
      <c r="E303" s="388"/>
      <c r="F303" s="388"/>
      <c r="G303" s="388"/>
      <c r="H303" s="388"/>
      <c r="I303" s="388"/>
      <c r="J303" s="388"/>
      <c r="K303" s="388"/>
      <c r="L303" s="388"/>
      <c r="M303" s="388"/>
      <c r="N303" s="388"/>
      <c r="O303" s="388"/>
      <c r="P303" s="388"/>
      <c r="Q303" s="388"/>
      <c r="R303" s="388"/>
      <c r="S303" s="388"/>
      <c r="T303" s="388"/>
      <c r="U303" s="388"/>
      <c r="V303" s="388"/>
      <c r="W303" s="388"/>
      <c r="X303" s="388"/>
      <c r="Y303" s="388"/>
      <c r="Z303" s="388"/>
      <c r="AA303" s="388"/>
    </row>
    <row r="304" spans="1:27" ht="15.75" customHeight="1" x14ac:dyDescent="0.2">
      <c r="A304" s="388"/>
      <c r="B304" s="388"/>
      <c r="C304" s="388"/>
      <c r="D304" s="388"/>
      <c r="E304" s="388"/>
      <c r="F304" s="388"/>
      <c r="G304" s="388"/>
      <c r="H304" s="388"/>
      <c r="I304" s="388"/>
      <c r="J304" s="388"/>
      <c r="K304" s="388"/>
      <c r="L304" s="388"/>
      <c r="M304" s="388"/>
      <c r="N304" s="388"/>
      <c r="O304" s="388"/>
      <c r="P304" s="388"/>
      <c r="Q304" s="388"/>
      <c r="R304" s="388"/>
      <c r="S304" s="388"/>
      <c r="T304" s="388"/>
      <c r="U304" s="388"/>
      <c r="V304" s="388"/>
      <c r="W304" s="388"/>
      <c r="X304" s="388"/>
      <c r="Y304" s="388"/>
      <c r="Z304" s="388"/>
      <c r="AA304" s="388"/>
    </row>
    <row r="305" spans="1:27" ht="15.75" customHeight="1" x14ac:dyDescent="0.2">
      <c r="A305" s="388"/>
      <c r="B305" s="388"/>
      <c r="C305" s="388"/>
      <c r="D305" s="388"/>
      <c r="E305" s="388"/>
      <c r="F305" s="388"/>
      <c r="G305" s="388"/>
      <c r="H305" s="388"/>
      <c r="I305" s="388"/>
      <c r="J305" s="388"/>
      <c r="K305" s="388"/>
      <c r="L305" s="388"/>
      <c r="M305" s="388"/>
      <c r="N305" s="388"/>
      <c r="O305" s="388"/>
      <c r="P305" s="388"/>
      <c r="Q305" s="388"/>
      <c r="R305" s="388"/>
      <c r="S305" s="388"/>
      <c r="T305" s="388"/>
      <c r="U305" s="388"/>
      <c r="V305" s="388"/>
      <c r="W305" s="388"/>
      <c r="X305" s="388"/>
      <c r="Y305" s="388"/>
      <c r="Z305" s="388"/>
      <c r="AA305" s="388"/>
    </row>
    <row r="306" spans="1:27" ht="15.75" customHeight="1" x14ac:dyDescent="0.2">
      <c r="A306" s="388"/>
      <c r="B306" s="388"/>
      <c r="C306" s="388"/>
      <c r="D306" s="388"/>
      <c r="E306" s="388"/>
      <c r="F306" s="388"/>
      <c r="G306" s="388"/>
      <c r="H306" s="388"/>
      <c r="I306" s="388"/>
      <c r="J306" s="388"/>
      <c r="K306" s="388"/>
      <c r="L306" s="388"/>
      <c r="M306" s="388"/>
      <c r="N306" s="388"/>
      <c r="O306" s="388"/>
      <c r="P306" s="388"/>
      <c r="Q306" s="388"/>
      <c r="R306" s="388"/>
      <c r="S306" s="388"/>
      <c r="T306" s="388"/>
      <c r="U306" s="388"/>
      <c r="V306" s="388"/>
      <c r="W306" s="388"/>
      <c r="X306" s="388"/>
      <c r="Y306" s="388"/>
      <c r="Z306" s="388"/>
      <c r="AA306" s="388"/>
    </row>
    <row r="307" spans="1:27" ht="15.75" customHeight="1" x14ac:dyDescent="0.2">
      <c r="A307" s="388"/>
      <c r="B307" s="388"/>
      <c r="C307" s="388"/>
      <c r="D307" s="388"/>
      <c r="E307" s="388"/>
      <c r="F307" s="388"/>
      <c r="G307" s="388"/>
      <c r="H307" s="388"/>
      <c r="I307" s="388"/>
      <c r="J307" s="388"/>
      <c r="K307" s="388"/>
      <c r="L307" s="388"/>
      <c r="M307" s="388"/>
      <c r="N307" s="388"/>
      <c r="O307" s="388"/>
      <c r="P307" s="388"/>
      <c r="Q307" s="388"/>
      <c r="R307" s="388"/>
      <c r="S307" s="388"/>
      <c r="T307" s="388"/>
      <c r="U307" s="388"/>
      <c r="V307" s="388"/>
      <c r="W307" s="388"/>
      <c r="X307" s="388"/>
      <c r="Y307" s="388"/>
      <c r="Z307" s="388"/>
      <c r="AA307" s="388"/>
    </row>
    <row r="308" spans="1:27" ht="15.75" customHeight="1" x14ac:dyDescent="0.2">
      <c r="A308" s="388"/>
      <c r="B308" s="388"/>
      <c r="C308" s="388"/>
      <c r="D308" s="388"/>
      <c r="E308" s="388"/>
      <c r="F308" s="388"/>
      <c r="G308" s="388"/>
      <c r="H308" s="388"/>
      <c r="I308" s="388"/>
      <c r="J308" s="388"/>
      <c r="K308" s="388"/>
      <c r="L308" s="388"/>
      <c r="M308" s="388"/>
      <c r="N308" s="388"/>
      <c r="O308" s="388"/>
      <c r="P308" s="388"/>
      <c r="Q308" s="388"/>
      <c r="R308" s="388"/>
      <c r="S308" s="388"/>
      <c r="T308" s="388"/>
      <c r="U308" s="388"/>
      <c r="V308" s="388"/>
      <c r="W308" s="388"/>
      <c r="X308" s="388"/>
      <c r="Y308" s="388"/>
      <c r="Z308" s="388"/>
      <c r="AA308" s="388"/>
    </row>
    <row r="309" spans="1:27" ht="15.75" customHeight="1" x14ac:dyDescent="0.2">
      <c r="A309" s="388"/>
      <c r="B309" s="388"/>
      <c r="C309" s="388"/>
      <c r="D309" s="388"/>
      <c r="E309" s="388"/>
      <c r="F309" s="388"/>
      <c r="G309" s="388"/>
      <c r="H309" s="388"/>
      <c r="I309" s="388"/>
      <c r="J309" s="388"/>
      <c r="K309" s="388"/>
      <c r="L309" s="388"/>
      <c r="M309" s="388"/>
      <c r="N309" s="388"/>
      <c r="O309" s="388"/>
      <c r="P309" s="388"/>
      <c r="Q309" s="388"/>
      <c r="R309" s="388"/>
      <c r="S309" s="388"/>
      <c r="T309" s="388"/>
      <c r="U309" s="388"/>
      <c r="V309" s="388"/>
      <c r="W309" s="388"/>
      <c r="X309" s="388"/>
      <c r="Y309" s="388"/>
      <c r="Z309" s="388"/>
      <c r="AA309" s="388"/>
    </row>
    <row r="310" spans="1:27" ht="15.75" customHeight="1" x14ac:dyDescent="0.2">
      <c r="A310" s="388"/>
      <c r="B310" s="388"/>
      <c r="C310" s="388"/>
      <c r="D310" s="388"/>
      <c r="E310" s="388"/>
      <c r="F310" s="388"/>
      <c r="G310" s="388"/>
      <c r="H310" s="388"/>
      <c r="I310" s="388"/>
      <c r="J310" s="388"/>
      <c r="K310" s="388"/>
      <c r="L310" s="388"/>
      <c r="M310" s="388"/>
      <c r="N310" s="388"/>
      <c r="O310" s="388"/>
      <c r="P310" s="388"/>
      <c r="Q310" s="388"/>
      <c r="R310" s="388"/>
      <c r="S310" s="388"/>
      <c r="T310" s="388"/>
      <c r="U310" s="388"/>
      <c r="V310" s="388"/>
      <c r="W310" s="388"/>
      <c r="X310" s="388"/>
      <c r="Y310" s="388"/>
      <c r="Z310" s="388"/>
      <c r="AA310" s="388"/>
    </row>
    <row r="311" spans="1:27" ht="15.75" customHeight="1" x14ac:dyDescent="0.2">
      <c r="A311" s="388"/>
      <c r="B311" s="388"/>
      <c r="C311" s="388"/>
      <c r="D311" s="388"/>
      <c r="E311" s="388"/>
      <c r="F311" s="388"/>
      <c r="G311" s="388"/>
      <c r="H311" s="388"/>
      <c r="I311" s="388"/>
      <c r="J311" s="388"/>
      <c r="K311" s="388"/>
      <c r="L311" s="388"/>
      <c r="M311" s="388"/>
      <c r="N311" s="388"/>
      <c r="O311" s="388"/>
      <c r="P311" s="388"/>
      <c r="Q311" s="388"/>
      <c r="R311" s="388"/>
      <c r="S311" s="388"/>
      <c r="T311" s="388"/>
      <c r="U311" s="388"/>
      <c r="V311" s="388"/>
      <c r="W311" s="388"/>
      <c r="X311" s="388"/>
      <c r="Y311" s="388"/>
      <c r="Z311" s="388"/>
      <c r="AA311" s="388"/>
    </row>
    <row r="312" spans="1:27" ht="15.75" customHeight="1" x14ac:dyDescent="0.2">
      <c r="A312" s="388"/>
      <c r="B312" s="388"/>
      <c r="C312" s="388"/>
      <c r="D312" s="388"/>
      <c r="E312" s="388"/>
      <c r="F312" s="388"/>
      <c r="G312" s="388"/>
      <c r="H312" s="388"/>
      <c r="I312" s="388"/>
      <c r="J312" s="388"/>
      <c r="K312" s="388"/>
      <c r="L312" s="388"/>
      <c r="M312" s="388"/>
      <c r="N312" s="388"/>
      <c r="O312" s="388"/>
      <c r="P312" s="388"/>
      <c r="Q312" s="388"/>
      <c r="R312" s="388"/>
      <c r="S312" s="388"/>
      <c r="T312" s="388"/>
      <c r="U312" s="388"/>
      <c r="V312" s="388"/>
      <c r="W312" s="388"/>
      <c r="X312" s="388"/>
      <c r="Y312" s="388"/>
      <c r="Z312" s="388"/>
      <c r="AA312" s="388"/>
    </row>
    <row r="313" spans="1:27" ht="15.75" customHeight="1" x14ac:dyDescent="0.2">
      <c r="A313" s="388"/>
      <c r="B313" s="388"/>
      <c r="C313" s="388"/>
      <c r="D313" s="388"/>
      <c r="E313" s="388"/>
      <c r="F313" s="388"/>
      <c r="G313" s="388"/>
      <c r="H313" s="388"/>
      <c r="I313" s="388"/>
      <c r="J313" s="388"/>
      <c r="K313" s="388"/>
      <c r="L313" s="388"/>
      <c r="M313" s="388"/>
      <c r="N313" s="388"/>
      <c r="O313" s="388"/>
      <c r="P313" s="388"/>
      <c r="Q313" s="388"/>
      <c r="R313" s="388"/>
      <c r="S313" s="388"/>
      <c r="T313" s="388"/>
      <c r="U313" s="388"/>
      <c r="V313" s="388"/>
      <c r="W313" s="388"/>
      <c r="X313" s="388"/>
      <c r="Y313" s="388"/>
      <c r="Z313" s="388"/>
      <c r="AA313" s="388"/>
    </row>
    <row r="314" spans="1:27" ht="15.75" customHeight="1" x14ac:dyDescent="0.2">
      <c r="A314" s="388"/>
      <c r="B314" s="388"/>
      <c r="C314" s="388"/>
      <c r="D314" s="388"/>
      <c r="E314" s="388"/>
      <c r="F314" s="388"/>
      <c r="G314" s="388"/>
      <c r="H314" s="388"/>
      <c r="I314" s="388"/>
      <c r="J314" s="388"/>
      <c r="K314" s="388"/>
      <c r="L314" s="388"/>
      <c r="M314" s="388"/>
      <c r="N314" s="388"/>
      <c r="O314" s="388"/>
      <c r="P314" s="388"/>
      <c r="Q314" s="388"/>
      <c r="R314" s="388"/>
      <c r="S314" s="388"/>
      <c r="T314" s="388"/>
      <c r="U314" s="388"/>
      <c r="V314" s="388"/>
      <c r="W314" s="388"/>
      <c r="X314" s="388"/>
      <c r="Y314" s="388"/>
      <c r="Z314" s="388"/>
      <c r="AA314" s="388"/>
    </row>
    <row r="315" spans="1:27" ht="15.75" customHeight="1" x14ac:dyDescent="0.2">
      <c r="A315" s="388"/>
      <c r="B315" s="388"/>
      <c r="C315" s="388"/>
      <c r="D315" s="388"/>
      <c r="E315" s="388"/>
      <c r="F315" s="388"/>
      <c r="G315" s="388"/>
      <c r="H315" s="388"/>
      <c r="I315" s="388"/>
      <c r="J315" s="388"/>
      <c r="K315" s="388"/>
      <c r="L315" s="388"/>
      <c r="M315" s="388"/>
      <c r="N315" s="388"/>
      <c r="O315" s="388"/>
      <c r="P315" s="388"/>
      <c r="Q315" s="388"/>
      <c r="R315" s="388"/>
      <c r="S315" s="388"/>
      <c r="T315" s="388"/>
      <c r="U315" s="388"/>
      <c r="V315" s="388"/>
      <c r="W315" s="388"/>
      <c r="X315" s="388"/>
      <c r="Y315" s="388"/>
      <c r="Z315" s="388"/>
      <c r="AA315" s="388"/>
    </row>
    <row r="316" spans="1:27" ht="15.75" customHeight="1" x14ac:dyDescent="0.2">
      <c r="A316" s="388"/>
      <c r="B316" s="388"/>
      <c r="C316" s="388"/>
      <c r="D316" s="388"/>
      <c r="E316" s="388"/>
      <c r="F316" s="388"/>
      <c r="G316" s="388"/>
      <c r="H316" s="388"/>
      <c r="I316" s="388"/>
      <c r="J316" s="388"/>
      <c r="K316" s="388"/>
      <c r="L316" s="388"/>
      <c r="M316" s="388"/>
      <c r="N316" s="388"/>
      <c r="O316" s="388"/>
      <c r="P316" s="388"/>
      <c r="Q316" s="388"/>
      <c r="R316" s="388"/>
      <c r="S316" s="388"/>
      <c r="T316" s="388"/>
      <c r="U316" s="388"/>
      <c r="V316" s="388"/>
      <c r="W316" s="388"/>
      <c r="X316" s="388"/>
      <c r="Y316" s="388"/>
      <c r="Z316" s="388"/>
      <c r="AA316" s="388"/>
    </row>
    <row r="317" spans="1:27" ht="15.75" customHeight="1" x14ac:dyDescent="0.2">
      <c r="A317" s="388"/>
      <c r="B317" s="388"/>
      <c r="C317" s="388"/>
      <c r="D317" s="388"/>
      <c r="E317" s="388"/>
      <c r="F317" s="388"/>
      <c r="G317" s="388"/>
      <c r="H317" s="388"/>
      <c r="I317" s="388"/>
      <c r="J317" s="388"/>
      <c r="K317" s="388"/>
      <c r="L317" s="388"/>
      <c r="M317" s="388"/>
      <c r="N317" s="388"/>
      <c r="O317" s="388"/>
      <c r="P317" s="388"/>
      <c r="Q317" s="388"/>
      <c r="R317" s="388"/>
      <c r="S317" s="388"/>
      <c r="T317" s="388"/>
      <c r="U317" s="388"/>
      <c r="V317" s="388"/>
      <c r="W317" s="388"/>
      <c r="X317" s="388"/>
      <c r="Y317" s="388"/>
      <c r="Z317" s="388"/>
      <c r="AA317" s="388"/>
    </row>
    <row r="318" spans="1:27" ht="15.75" customHeight="1" x14ac:dyDescent="0.2">
      <c r="A318" s="388"/>
      <c r="B318" s="388"/>
      <c r="C318" s="388"/>
      <c r="D318" s="388"/>
      <c r="E318" s="388"/>
      <c r="F318" s="388"/>
      <c r="G318" s="388"/>
      <c r="H318" s="388"/>
      <c r="I318" s="388"/>
      <c r="J318" s="388"/>
      <c r="K318" s="388"/>
      <c r="L318" s="388"/>
      <c r="M318" s="388"/>
      <c r="N318" s="388"/>
      <c r="O318" s="388"/>
      <c r="P318" s="388"/>
      <c r="Q318" s="388"/>
      <c r="R318" s="388"/>
      <c r="S318" s="388"/>
      <c r="T318" s="388"/>
      <c r="U318" s="388"/>
      <c r="V318" s="388"/>
      <c r="W318" s="388"/>
      <c r="X318" s="388"/>
      <c r="Y318" s="388"/>
      <c r="Z318" s="388"/>
      <c r="AA318" s="388"/>
    </row>
    <row r="319" spans="1:27" ht="15.75" customHeight="1" x14ac:dyDescent="0.2">
      <c r="A319" s="388"/>
      <c r="B319" s="388"/>
      <c r="C319" s="388"/>
      <c r="D319" s="388"/>
      <c r="E319" s="388"/>
      <c r="F319" s="388"/>
      <c r="G319" s="388"/>
      <c r="H319" s="388"/>
      <c r="I319" s="388"/>
      <c r="J319" s="388"/>
      <c r="K319" s="388"/>
      <c r="L319" s="388"/>
      <c r="M319" s="388"/>
      <c r="N319" s="388"/>
      <c r="O319" s="388"/>
      <c r="P319" s="388"/>
      <c r="Q319" s="388"/>
      <c r="R319" s="388"/>
      <c r="S319" s="388"/>
      <c r="T319" s="388"/>
      <c r="U319" s="388"/>
      <c r="V319" s="388"/>
      <c r="W319" s="388"/>
      <c r="X319" s="388"/>
      <c r="Y319" s="388"/>
      <c r="Z319" s="388"/>
      <c r="AA319" s="388"/>
    </row>
    <row r="320" spans="1:27" ht="15.75" customHeight="1" x14ac:dyDescent="0.2">
      <c r="A320" s="388"/>
      <c r="B320" s="388"/>
      <c r="C320" s="388"/>
      <c r="D320" s="388"/>
      <c r="E320" s="388"/>
      <c r="F320" s="388"/>
      <c r="G320" s="388"/>
      <c r="H320" s="388"/>
      <c r="I320" s="388"/>
      <c r="J320" s="388"/>
      <c r="K320" s="388"/>
      <c r="L320" s="388"/>
      <c r="M320" s="388"/>
      <c r="N320" s="388"/>
      <c r="O320" s="388"/>
      <c r="P320" s="388"/>
      <c r="Q320" s="388"/>
      <c r="R320" s="388"/>
      <c r="S320" s="388"/>
      <c r="T320" s="388"/>
      <c r="U320" s="388"/>
      <c r="V320" s="388"/>
      <c r="W320" s="388"/>
      <c r="X320" s="388"/>
      <c r="Y320" s="388"/>
      <c r="Z320" s="388"/>
      <c r="AA320" s="388"/>
    </row>
    <row r="321" spans="1:27" ht="15.75" customHeight="1" x14ac:dyDescent="0.2">
      <c r="A321" s="388"/>
      <c r="B321" s="388"/>
      <c r="C321" s="388"/>
      <c r="D321" s="388"/>
      <c r="E321" s="388"/>
      <c r="F321" s="388"/>
      <c r="G321" s="388"/>
      <c r="H321" s="388"/>
      <c r="I321" s="388"/>
      <c r="J321" s="388"/>
      <c r="K321" s="388"/>
      <c r="L321" s="388"/>
      <c r="M321" s="388"/>
      <c r="N321" s="388"/>
      <c r="O321" s="388"/>
      <c r="P321" s="388"/>
      <c r="Q321" s="388"/>
      <c r="R321" s="388"/>
      <c r="S321" s="388"/>
      <c r="T321" s="388"/>
      <c r="U321" s="388"/>
      <c r="V321" s="388"/>
      <c r="W321" s="388"/>
      <c r="X321" s="388"/>
      <c r="Y321" s="388"/>
      <c r="Z321" s="388"/>
      <c r="AA321" s="388"/>
    </row>
    <row r="322" spans="1:27" ht="15.75" customHeight="1" x14ac:dyDescent="0.2">
      <c r="A322" s="388"/>
      <c r="B322" s="388"/>
      <c r="C322" s="388"/>
      <c r="D322" s="388"/>
      <c r="E322" s="388"/>
      <c r="F322" s="388"/>
      <c r="G322" s="388"/>
      <c r="H322" s="388"/>
      <c r="I322" s="388"/>
      <c r="J322" s="388"/>
      <c r="K322" s="388"/>
      <c r="L322" s="388"/>
      <c r="M322" s="388"/>
      <c r="N322" s="388"/>
      <c r="O322" s="388"/>
      <c r="P322" s="388"/>
      <c r="Q322" s="388"/>
      <c r="R322" s="388"/>
      <c r="S322" s="388"/>
      <c r="T322" s="388"/>
      <c r="U322" s="388"/>
      <c r="V322" s="388"/>
      <c r="W322" s="388"/>
      <c r="X322" s="388"/>
      <c r="Y322" s="388"/>
      <c r="Z322" s="388"/>
      <c r="AA322" s="388"/>
    </row>
    <row r="323" spans="1:27" ht="15.75" customHeight="1" x14ac:dyDescent="0.2">
      <c r="A323" s="388"/>
      <c r="B323" s="388"/>
      <c r="C323" s="388"/>
      <c r="D323" s="388"/>
      <c r="E323" s="388"/>
      <c r="F323" s="388"/>
      <c r="G323" s="388"/>
      <c r="H323" s="388"/>
      <c r="I323" s="388"/>
      <c r="J323" s="388"/>
      <c r="K323" s="388"/>
      <c r="L323" s="388"/>
      <c r="M323" s="388"/>
      <c r="N323" s="388"/>
      <c r="O323" s="388"/>
      <c r="P323" s="388"/>
      <c r="Q323" s="388"/>
      <c r="R323" s="388"/>
      <c r="S323" s="388"/>
      <c r="T323" s="388"/>
      <c r="U323" s="388"/>
      <c r="V323" s="388"/>
      <c r="W323" s="388"/>
      <c r="X323" s="388"/>
      <c r="Y323" s="388"/>
      <c r="Z323" s="388"/>
      <c r="AA323" s="388"/>
    </row>
    <row r="324" spans="1:27" ht="15.75" customHeight="1" x14ac:dyDescent="0.2">
      <c r="A324" s="388"/>
      <c r="B324" s="388"/>
      <c r="C324" s="388"/>
      <c r="D324" s="388"/>
      <c r="E324" s="388"/>
      <c r="F324" s="388"/>
      <c r="G324" s="388"/>
      <c r="H324" s="388"/>
      <c r="I324" s="388"/>
      <c r="J324" s="388"/>
      <c r="K324" s="388"/>
      <c r="L324" s="388"/>
      <c r="M324" s="388"/>
      <c r="N324" s="388"/>
      <c r="O324" s="388"/>
      <c r="P324" s="388"/>
      <c r="Q324" s="388"/>
      <c r="R324" s="388"/>
      <c r="S324" s="388"/>
      <c r="T324" s="388"/>
      <c r="U324" s="388"/>
      <c r="V324" s="388"/>
      <c r="W324" s="388"/>
      <c r="X324" s="388"/>
      <c r="Y324" s="388"/>
      <c r="Z324" s="388"/>
      <c r="AA324" s="388"/>
    </row>
    <row r="325" spans="1:27" ht="15.75" customHeight="1" x14ac:dyDescent="0.2">
      <c r="A325" s="388"/>
      <c r="B325" s="388"/>
      <c r="C325" s="388"/>
      <c r="D325" s="388"/>
      <c r="E325" s="388"/>
      <c r="F325" s="388"/>
      <c r="G325" s="388"/>
      <c r="H325" s="388"/>
      <c r="I325" s="388"/>
      <c r="J325" s="388"/>
      <c r="K325" s="388"/>
      <c r="L325" s="388"/>
      <c r="M325" s="388"/>
      <c r="N325" s="388"/>
      <c r="O325" s="388"/>
      <c r="P325" s="388"/>
      <c r="Q325" s="388"/>
      <c r="R325" s="388"/>
      <c r="S325" s="388"/>
      <c r="T325" s="388"/>
      <c r="U325" s="388"/>
      <c r="V325" s="388"/>
      <c r="W325" s="388"/>
      <c r="X325" s="388"/>
      <c r="Y325" s="388"/>
      <c r="Z325" s="388"/>
      <c r="AA325" s="388"/>
    </row>
    <row r="326" spans="1:27" ht="15.75" customHeight="1" x14ac:dyDescent="0.2">
      <c r="A326" s="388"/>
      <c r="B326" s="388"/>
      <c r="C326" s="388"/>
      <c r="D326" s="388"/>
      <c r="E326" s="388"/>
      <c r="F326" s="388"/>
      <c r="G326" s="388"/>
      <c r="H326" s="388"/>
      <c r="I326" s="388"/>
      <c r="J326" s="388"/>
      <c r="K326" s="388"/>
      <c r="L326" s="388"/>
      <c r="M326" s="388"/>
      <c r="N326" s="388"/>
      <c r="O326" s="388"/>
      <c r="P326" s="388"/>
      <c r="Q326" s="388"/>
      <c r="R326" s="388"/>
      <c r="S326" s="388"/>
      <c r="T326" s="388"/>
      <c r="U326" s="388"/>
      <c r="V326" s="388"/>
      <c r="W326" s="388"/>
      <c r="X326" s="388"/>
      <c r="Y326" s="388"/>
      <c r="Z326" s="388"/>
      <c r="AA326" s="388"/>
    </row>
    <row r="327" spans="1:27" ht="15.75" customHeight="1" x14ac:dyDescent="0.2">
      <c r="A327" s="388"/>
      <c r="B327" s="388"/>
      <c r="C327" s="388"/>
      <c r="D327" s="388"/>
      <c r="E327" s="388"/>
      <c r="F327" s="388"/>
      <c r="G327" s="388"/>
      <c r="H327" s="388"/>
      <c r="I327" s="388"/>
      <c r="J327" s="388"/>
      <c r="K327" s="388"/>
      <c r="L327" s="388"/>
      <c r="M327" s="388"/>
      <c r="N327" s="388"/>
      <c r="O327" s="388"/>
      <c r="P327" s="388"/>
      <c r="Q327" s="388"/>
      <c r="R327" s="388"/>
      <c r="S327" s="388"/>
      <c r="T327" s="388"/>
      <c r="U327" s="388"/>
      <c r="V327" s="388"/>
      <c r="W327" s="388"/>
      <c r="X327" s="388"/>
      <c r="Y327" s="388"/>
      <c r="Z327" s="388"/>
      <c r="AA327" s="388"/>
    </row>
    <row r="328" spans="1:27" ht="15.75" customHeight="1" x14ac:dyDescent="0.2">
      <c r="A328" s="388"/>
      <c r="B328" s="388"/>
      <c r="C328" s="388"/>
      <c r="D328" s="388"/>
      <c r="E328" s="388"/>
      <c r="F328" s="388"/>
      <c r="G328" s="388"/>
      <c r="H328" s="388"/>
      <c r="I328" s="388"/>
      <c r="J328" s="388"/>
      <c r="K328" s="388"/>
      <c r="L328" s="388"/>
      <c r="M328" s="388"/>
      <c r="N328" s="388"/>
      <c r="O328" s="388"/>
      <c r="P328" s="388"/>
      <c r="Q328" s="388"/>
      <c r="R328" s="388"/>
      <c r="S328" s="388"/>
      <c r="T328" s="388"/>
      <c r="U328" s="388"/>
      <c r="V328" s="388"/>
      <c r="W328" s="388"/>
      <c r="X328" s="388"/>
      <c r="Y328" s="388"/>
      <c r="Z328" s="388"/>
      <c r="AA328" s="388"/>
    </row>
    <row r="329" spans="1:27" ht="15.75" customHeight="1" x14ac:dyDescent="0.2">
      <c r="A329" s="388"/>
      <c r="B329" s="388"/>
      <c r="C329" s="388"/>
      <c r="D329" s="388"/>
      <c r="E329" s="388"/>
      <c r="F329" s="388"/>
      <c r="G329" s="388"/>
      <c r="H329" s="388"/>
      <c r="I329" s="388"/>
      <c r="J329" s="388"/>
      <c r="K329" s="388"/>
      <c r="L329" s="388"/>
      <c r="M329" s="388"/>
      <c r="N329" s="388"/>
      <c r="O329" s="388"/>
      <c r="P329" s="388"/>
      <c r="Q329" s="388"/>
      <c r="R329" s="388"/>
      <c r="S329" s="388"/>
      <c r="T329" s="388"/>
      <c r="U329" s="388"/>
      <c r="V329" s="388"/>
      <c r="W329" s="388"/>
      <c r="X329" s="388"/>
      <c r="Y329" s="388"/>
      <c r="Z329" s="388"/>
      <c r="AA329" s="388"/>
    </row>
    <row r="330" spans="1:27" ht="15.75" customHeight="1" x14ac:dyDescent="0.2">
      <c r="A330" s="388"/>
      <c r="B330" s="388"/>
      <c r="C330" s="388"/>
      <c r="D330" s="388"/>
      <c r="E330" s="388"/>
      <c r="F330" s="388"/>
      <c r="G330" s="388"/>
      <c r="H330" s="388"/>
      <c r="I330" s="388"/>
      <c r="J330" s="388"/>
      <c r="K330" s="388"/>
      <c r="L330" s="388"/>
      <c r="M330" s="388"/>
      <c r="N330" s="388"/>
      <c r="O330" s="388"/>
      <c r="P330" s="388"/>
      <c r="Q330" s="388"/>
      <c r="R330" s="388"/>
      <c r="S330" s="388"/>
      <c r="T330" s="388"/>
      <c r="U330" s="388"/>
      <c r="V330" s="388"/>
      <c r="W330" s="388"/>
      <c r="X330" s="388"/>
      <c r="Y330" s="388"/>
      <c r="Z330" s="388"/>
      <c r="AA330" s="388"/>
    </row>
    <row r="331" spans="1:27" ht="15.75" customHeight="1" x14ac:dyDescent="0.2">
      <c r="A331" s="388"/>
      <c r="B331" s="388"/>
      <c r="C331" s="388"/>
      <c r="D331" s="388"/>
      <c r="E331" s="388"/>
      <c r="F331" s="388"/>
      <c r="G331" s="388"/>
      <c r="H331" s="388"/>
      <c r="I331" s="388"/>
      <c r="J331" s="388"/>
      <c r="K331" s="388"/>
      <c r="L331" s="388"/>
      <c r="M331" s="388"/>
      <c r="N331" s="388"/>
      <c r="O331" s="388"/>
      <c r="P331" s="388"/>
      <c r="Q331" s="388"/>
      <c r="R331" s="388"/>
      <c r="S331" s="388"/>
      <c r="T331" s="388"/>
      <c r="U331" s="388"/>
      <c r="V331" s="388"/>
      <c r="W331" s="388"/>
      <c r="X331" s="388"/>
      <c r="Y331" s="388"/>
      <c r="Z331" s="388"/>
      <c r="AA331" s="388"/>
    </row>
    <row r="332" spans="1:27" ht="15.75" customHeight="1" x14ac:dyDescent="0.2">
      <c r="A332" s="388"/>
      <c r="B332" s="388"/>
      <c r="C332" s="388"/>
      <c r="D332" s="388"/>
      <c r="E332" s="388"/>
      <c r="F332" s="388"/>
      <c r="G332" s="388"/>
      <c r="H332" s="388"/>
      <c r="I332" s="388"/>
      <c r="J332" s="388"/>
      <c r="K332" s="388"/>
      <c r="L332" s="388"/>
      <c r="M332" s="388"/>
      <c r="N332" s="388"/>
      <c r="O332" s="388"/>
      <c r="P332" s="388"/>
      <c r="Q332" s="388"/>
      <c r="R332" s="388"/>
      <c r="S332" s="388"/>
      <c r="T332" s="388"/>
      <c r="U332" s="388"/>
      <c r="V332" s="388"/>
      <c r="W332" s="388"/>
      <c r="X332" s="388"/>
      <c r="Y332" s="388"/>
      <c r="Z332" s="388"/>
      <c r="AA332" s="388"/>
    </row>
    <row r="333" spans="1:27" ht="15.75" customHeight="1" x14ac:dyDescent="0.2">
      <c r="A333" s="388"/>
      <c r="B333" s="388"/>
      <c r="C333" s="388"/>
      <c r="D333" s="388"/>
      <c r="E333" s="388"/>
      <c r="F333" s="388"/>
      <c r="G333" s="388"/>
      <c r="H333" s="388"/>
      <c r="I333" s="388"/>
      <c r="J333" s="388"/>
      <c r="K333" s="388"/>
      <c r="L333" s="388"/>
      <c r="M333" s="388"/>
      <c r="N333" s="388"/>
      <c r="O333" s="388"/>
      <c r="P333" s="388"/>
      <c r="Q333" s="388"/>
      <c r="R333" s="388"/>
      <c r="S333" s="388"/>
      <c r="T333" s="388"/>
      <c r="U333" s="388"/>
      <c r="V333" s="388"/>
      <c r="W333" s="388"/>
      <c r="X333" s="388"/>
      <c r="Y333" s="388"/>
      <c r="Z333" s="388"/>
      <c r="AA333" s="388"/>
    </row>
    <row r="334" spans="1:27" ht="15.75" customHeight="1" x14ac:dyDescent="0.2">
      <c r="A334" s="388"/>
      <c r="B334" s="388"/>
      <c r="C334" s="388"/>
      <c r="D334" s="388"/>
      <c r="E334" s="388"/>
      <c r="F334" s="388"/>
      <c r="G334" s="388"/>
      <c r="H334" s="388"/>
      <c r="I334" s="388"/>
      <c r="J334" s="388"/>
      <c r="K334" s="388"/>
      <c r="L334" s="388"/>
      <c r="M334" s="388"/>
      <c r="N334" s="388"/>
      <c r="O334" s="388"/>
      <c r="P334" s="388"/>
      <c r="Q334" s="388"/>
      <c r="R334" s="388"/>
      <c r="S334" s="388"/>
      <c r="T334" s="388"/>
      <c r="U334" s="388"/>
      <c r="V334" s="388"/>
      <c r="W334" s="388"/>
      <c r="X334" s="388"/>
      <c r="Y334" s="388"/>
      <c r="Z334" s="388"/>
      <c r="AA334" s="388"/>
    </row>
    <row r="335" spans="1:27" ht="15.75" customHeight="1" x14ac:dyDescent="0.2">
      <c r="A335" s="388"/>
      <c r="B335" s="388"/>
      <c r="C335" s="388"/>
      <c r="D335" s="388"/>
      <c r="E335" s="388"/>
      <c r="F335" s="388"/>
      <c r="G335" s="388"/>
      <c r="H335" s="388"/>
      <c r="I335" s="388"/>
      <c r="J335" s="388"/>
      <c r="K335" s="388"/>
      <c r="L335" s="388"/>
      <c r="M335" s="388"/>
      <c r="N335" s="388"/>
      <c r="O335" s="388"/>
      <c r="P335" s="388"/>
      <c r="Q335" s="388"/>
      <c r="R335" s="388"/>
      <c r="S335" s="388"/>
      <c r="T335" s="388"/>
      <c r="U335" s="388"/>
      <c r="V335" s="388"/>
      <c r="W335" s="388"/>
      <c r="X335" s="388"/>
      <c r="Y335" s="388"/>
      <c r="Z335" s="388"/>
      <c r="AA335" s="388"/>
    </row>
    <row r="336" spans="1:27" ht="15.75" customHeight="1" x14ac:dyDescent="0.2">
      <c r="A336" s="388"/>
      <c r="B336" s="388"/>
      <c r="C336" s="388"/>
      <c r="D336" s="388"/>
      <c r="E336" s="388"/>
      <c r="F336" s="388"/>
      <c r="G336" s="388"/>
      <c r="H336" s="388"/>
      <c r="I336" s="388"/>
      <c r="J336" s="388"/>
      <c r="K336" s="388"/>
      <c r="L336" s="388"/>
      <c r="M336" s="388"/>
      <c r="N336" s="388"/>
      <c r="O336" s="388"/>
      <c r="P336" s="388"/>
      <c r="Q336" s="388"/>
      <c r="R336" s="388"/>
      <c r="S336" s="388"/>
      <c r="T336" s="388"/>
      <c r="U336" s="388"/>
      <c r="V336" s="388"/>
      <c r="W336" s="388"/>
      <c r="X336" s="388"/>
      <c r="Y336" s="388"/>
      <c r="Z336" s="388"/>
      <c r="AA336" s="388"/>
    </row>
    <row r="337" spans="1:27" ht="15.75" customHeight="1" x14ac:dyDescent="0.2">
      <c r="A337" s="388"/>
      <c r="B337" s="388"/>
      <c r="C337" s="388"/>
      <c r="D337" s="388"/>
      <c r="E337" s="388"/>
      <c r="F337" s="388"/>
      <c r="G337" s="388"/>
      <c r="H337" s="388"/>
      <c r="I337" s="388"/>
      <c r="J337" s="388"/>
      <c r="K337" s="388"/>
      <c r="L337" s="388"/>
      <c r="M337" s="388"/>
      <c r="N337" s="388"/>
      <c r="O337" s="388"/>
      <c r="P337" s="388"/>
      <c r="Q337" s="388"/>
      <c r="R337" s="388"/>
      <c r="S337" s="388"/>
      <c r="T337" s="388"/>
      <c r="U337" s="388"/>
      <c r="V337" s="388"/>
      <c r="W337" s="388"/>
      <c r="X337" s="388"/>
      <c r="Y337" s="388"/>
      <c r="Z337" s="388"/>
      <c r="AA337" s="388"/>
    </row>
    <row r="338" spans="1:27" ht="15.75" customHeight="1" x14ac:dyDescent="0.2">
      <c r="A338" s="388"/>
      <c r="B338" s="388"/>
      <c r="C338" s="388"/>
      <c r="D338" s="388"/>
      <c r="E338" s="388"/>
      <c r="F338" s="388"/>
      <c r="G338" s="388"/>
      <c r="H338" s="388"/>
      <c r="I338" s="388"/>
      <c r="J338" s="388"/>
      <c r="K338" s="388"/>
      <c r="L338" s="388"/>
      <c r="M338" s="388"/>
      <c r="N338" s="388"/>
      <c r="O338" s="388"/>
      <c r="P338" s="388"/>
      <c r="Q338" s="388"/>
      <c r="R338" s="388"/>
      <c r="S338" s="388"/>
      <c r="T338" s="388"/>
      <c r="U338" s="388"/>
      <c r="V338" s="388"/>
      <c r="W338" s="388"/>
      <c r="X338" s="388"/>
      <c r="Y338" s="388"/>
      <c r="Z338" s="388"/>
      <c r="AA338" s="388"/>
    </row>
    <row r="339" spans="1:27" ht="15.75" customHeight="1" x14ac:dyDescent="0.2">
      <c r="A339" s="388"/>
      <c r="B339" s="388"/>
      <c r="C339" s="388"/>
      <c r="D339" s="388"/>
      <c r="E339" s="388"/>
      <c r="F339" s="388"/>
      <c r="G339" s="388"/>
      <c r="H339" s="388"/>
      <c r="I339" s="388"/>
      <c r="J339" s="388"/>
      <c r="K339" s="388"/>
      <c r="L339" s="388"/>
      <c r="M339" s="388"/>
      <c r="N339" s="388"/>
      <c r="O339" s="388"/>
      <c r="P339" s="388"/>
      <c r="Q339" s="388"/>
      <c r="R339" s="388"/>
      <c r="S339" s="388"/>
      <c r="T339" s="388"/>
      <c r="U339" s="388"/>
      <c r="V339" s="388"/>
      <c r="W339" s="388"/>
      <c r="X339" s="388"/>
      <c r="Y339" s="388"/>
      <c r="Z339" s="388"/>
      <c r="AA339" s="388"/>
    </row>
    <row r="340" spans="1:27" ht="15.75" customHeight="1" x14ac:dyDescent="0.2">
      <c r="A340" s="388"/>
      <c r="B340" s="388"/>
      <c r="C340" s="388"/>
      <c r="D340" s="388"/>
      <c r="E340" s="388"/>
      <c r="F340" s="388"/>
      <c r="G340" s="388"/>
      <c r="H340" s="388"/>
      <c r="I340" s="388"/>
      <c r="J340" s="388"/>
      <c r="K340" s="388"/>
      <c r="L340" s="388"/>
      <c r="M340" s="388"/>
      <c r="N340" s="388"/>
      <c r="O340" s="388"/>
      <c r="P340" s="388"/>
      <c r="Q340" s="388"/>
      <c r="R340" s="388"/>
      <c r="S340" s="388"/>
      <c r="T340" s="388"/>
      <c r="U340" s="388"/>
      <c r="V340" s="388"/>
      <c r="W340" s="388"/>
      <c r="X340" s="388"/>
      <c r="Y340" s="388"/>
      <c r="Z340" s="388"/>
      <c r="AA340" s="388"/>
    </row>
    <row r="341" spans="1:27" ht="15.75" customHeight="1" x14ac:dyDescent="0.2">
      <c r="A341" s="388"/>
      <c r="B341" s="388"/>
      <c r="C341" s="388"/>
      <c r="D341" s="388"/>
      <c r="E341" s="388"/>
      <c r="F341" s="388"/>
      <c r="G341" s="388"/>
      <c r="H341" s="388"/>
      <c r="I341" s="388"/>
      <c r="J341" s="388"/>
      <c r="K341" s="388"/>
      <c r="L341" s="388"/>
      <c r="M341" s="388"/>
      <c r="N341" s="388"/>
      <c r="O341" s="388"/>
      <c r="P341" s="388"/>
      <c r="Q341" s="388"/>
      <c r="R341" s="388"/>
      <c r="S341" s="388"/>
      <c r="T341" s="388"/>
      <c r="U341" s="388"/>
      <c r="V341" s="388"/>
      <c r="W341" s="388"/>
      <c r="X341" s="388"/>
      <c r="Y341" s="388"/>
      <c r="Z341" s="388"/>
      <c r="AA341" s="388"/>
    </row>
    <row r="342" spans="1:27" ht="15.75" customHeight="1" x14ac:dyDescent="0.2">
      <c r="A342" s="388"/>
      <c r="B342" s="388"/>
      <c r="C342" s="388"/>
      <c r="D342" s="388"/>
      <c r="E342" s="388"/>
      <c r="F342" s="388"/>
      <c r="G342" s="388"/>
      <c r="H342" s="388"/>
      <c r="I342" s="388"/>
      <c r="J342" s="388"/>
      <c r="K342" s="388"/>
      <c r="L342" s="388"/>
      <c r="M342" s="388"/>
      <c r="N342" s="388"/>
      <c r="O342" s="388"/>
      <c r="P342" s="388"/>
      <c r="Q342" s="388"/>
      <c r="R342" s="388"/>
      <c r="S342" s="388"/>
      <c r="T342" s="388"/>
      <c r="U342" s="388"/>
      <c r="V342" s="388"/>
      <c r="W342" s="388"/>
      <c r="X342" s="388"/>
      <c r="Y342" s="388"/>
      <c r="Z342" s="388"/>
      <c r="AA342" s="388"/>
    </row>
    <row r="343" spans="1:27" ht="15.75" customHeight="1" x14ac:dyDescent="0.2">
      <c r="A343" s="388"/>
      <c r="B343" s="388"/>
      <c r="C343" s="388"/>
      <c r="D343" s="388"/>
      <c r="E343" s="388"/>
      <c r="F343" s="388"/>
      <c r="G343" s="388"/>
      <c r="H343" s="388"/>
      <c r="I343" s="388"/>
      <c r="J343" s="388"/>
      <c r="K343" s="388"/>
      <c r="L343" s="388"/>
      <c r="M343" s="388"/>
      <c r="N343" s="388"/>
      <c r="O343" s="388"/>
      <c r="P343" s="388"/>
      <c r="Q343" s="388"/>
      <c r="R343" s="388"/>
      <c r="S343" s="388"/>
      <c r="T343" s="388"/>
      <c r="U343" s="388"/>
      <c r="V343" s="388"/>
      <c r="W343" s="388"/>
      <c r="X343" s="388"/>
      <c r="Y343" s="388"/>
      <c r="Z343" s="388"/>
      <c r="AA343" s="388"/>
    </row>
    <row r="344" spans="1:27" ht="15.75" customHeight="1" x14ac:dyDescent="0.2">
      <c r="A344" s="388"/>
      <c r="B344" s="388"/>
      <c r="C344" s="388"/>
      <c r="D344" s="388"/>
      <c r="E344" s="388"/>
      <c r="F344" s="388"/>
      <c r="G344" s="388"/>
      <c r="H344" s="388"/>
      <c r="I344" s="388"/>
      <c r="J344" s="388"/>
      <c r="K344" s="388"/>
      <c r="L344" s="388"/>
      <c r="M344" s="388"/>
      <c r="N344" s="388"/>
      <c r="O344" s="388"/>
      <c r="P344" s="388"/>
      <c r="Q344" s="388"/>
      <c r="R344" s="388"/>
      <c r="S344" s="388"/>
      <c r="T344" s="388"/>
      <c r="U344" s="388"/>
      <c r="V344" s="388"/>
      <c r="W344" s="388"/>
      <c r="X344" s="388"/>
      <c r="Y344" s="388"/>
      <c r="Z344" s="388"/>
      <c r="AA344" s="388"/>
    </row>
    <row r="345" spans="1:27" ht="15.75" customHeight="1" x14ac:dyDescent="0.2">
      <c r="A345" s="388"/>
      <c r="B345" s="388"/>
      <c r="C345" s="388"/>
      <c r="D345" s="388"/>
      <c r="E345" s="388"/>
      <c r="F345" s="388"/>
      <c r="G345" s="388"/>
      <c r="H345" s="388"/>
      <c r="I345" s="388"/>
      <c r="J345" s="388"/>
      <c r="K345" s="388"/>
      <c r="L345" s="388"/>
      <c r="M345" s="388"/>
      <c r="N345" s="388"/>
      <c r="O345" s="388"/>
      <c r="P345" s="388"/>
      <c r="Q345" s="388"/>
      <c r="R345" s="388"/>
      <c r="S345" s="388"/>
      <c r="T345" s="388"/>
      <c r="U345" s="388"/>
      <c r="V345" s="388"/>
      <c r="W345" s="388"/>
      <c r="X345" s="388"/>
      <c r="Y345" s="388"/>
      <c r="Z345" s="388"/>
      <c r="AA345" s="388"/>
    </row>
    <row r="346" spans="1:27" ht="15.75" customHeight="1" x14ac:dyDescent="0.2">
      <c r="A346" s="388"/>
      <c r="B346" s="388"/>
      <c r="C346" s="388"/>
      <c r="D346" s="388"/>
      <c r="E346" s="388"/>
      <c r="F346" s="388"/>
      <c r="G346" s="388"/>
      <c r="H346" s="388"/>
      <c r="I346" s="388"/>
      <c r="J346" s="388"/>
      <c r="K346" s="388"/>
      <c r="L346" s="388"/>
      <c r="M346" s="388"/>
      <c r="N346" s="388"/>
      <c r="O346" s="388"/>
      <c r="P346" s="388"/>
      <c r="Q346" s="388"/>
      <c r="R346" s="388"/>
      <c r="S346" s="388"/>
      <c r="T346" s="388"/>
      <c r="U346" s="388"/>
      <c r="V346" s="388"/>
      <c r="W346" s="388"/>
      <c r="X346" s="388"/>
      <c r="Y346" s="388"/>
      <c r="Z346" s="388"/>
      <c r="AA346" s="388"/>
    </row>
    <row r="347" spans="1:27" ht="15.75" customHeight="1" x14ac:dyDescent="0.2">
      <c r="A347" s="388"/>
      <c r="B347" s="388"/>
      <c r="C347" s="388"/>
      <c r="D347" s="388"/>
      <c r="E347" s="388"/>
      <c r="F347" s="388"/>
      <c r="G347" s="388"/>
      <c r="H347" s="388"/>
      <c r="I347" s="388"/>
      <c r="J347" s="388"/>
      <c r="K347" s="388"/>
      <c r="L347" s="388"/>
      <c r="M347" s="388"/>
      <c r="N347" s="388"/>
      <c r="O347" s="388"/>
      <c r="P347" s="388"/>
      <c r="Q347" s="388"/>
      <c r="R347" s="388"/>
      <c r="S347" s="388"/>
      <c r="T347" s="388"/>
      <c r="U347" s="388"/>
      <c r="V347" s="388"/>
      <c r="W347" s="388"/>
      <c r="X347" s="388"/>
      <c r="Y347" s="388"/>
      <c r="Z347" s="388"/>
      <c r="AA347" s="388"/>
    </row>
    <row r="348" spans="1:27" ht="15.75" customHeight="1" x14ac:dyDescent="0.2">
      <c r="A348" s="388"/>
      <c r="B348" s="388"/>
      <c r="C348" s="388"/>
      <c r="D348" s="388"/>
      <c r="E348" s="388"/>
      <c r="F348" s="388"/>
      <c r="G348" s="388"/>
      <c r="H348" s="388"/>
      <c r="I348" s="388"/>
      <c r="J348" s="388"/>
      <c r="K348" s="388"/>
      <c r="L348" s="388"/>
      <c r="M348" s="388"/>
      <c r="N348" s="388"/>
      <c r="O348" s="388"/>
      <c r="P348" s="388"/>
      <c r="Q348" s="388"/>
      <c r="R348" s="388"/>
      <c r="S348" s="388"/>
      <c r="T348" s="388"/>
      <c r="U348" s="388"/>
      <c r="V348" s="388"/>
      <c r="W348" s="388"/>
      <c r="X348" s="388"/>
      <c r="Y348" s="388"/>
      <c r="Z348" s="388"/>
      <c r="AA348" s="388"/>
    </row>
    <row r="349" spans="1:27" ht="15.75" customHeight="1" x14ac:dyDescent="0.2">
      <c r="A349" s="388"/>
      <c r="B349" s="388"/>
      <c r="C349" s="388"/>
      <c r="D349" s="388"/>
      <c r="E349" s="388"/>
      <c r="F349" s="388"/>
      <c r="G349" s="388"/>
      <c r="H349" s="388"/>
      <c r="I349" s="388"/>
      <c r="J349" s="388"/>
      <c r="K349" s="388"/>
      <c r="L349" s="388"/>
      <c r="M349" s="388"/>
      <c r="N349" s="388"/>
      <c r="O349" s="388"/>
      <c r="P349" s="388"/>
      <c r="Q349" s="388"/>
      <c r="R349" s="388"/>
      <c r="S349" s="388"/>
      <c r="T349" s="388"/>
      <c r="U349" s="388"/>
      <c r="V349" s="388"/>
      <c r="W349" s="388"/>
      <c r="X349" s="388"/>
      <c r="Y349" s="388"/>
      <c r="Z349" s="388"/>
      <c r="AA349" s="388"/>
    </row>
    <row r="350" spans="1:27" ht="15.75" customHeight="1" x14ac:dyDescent="0.2">
      <c r="A350" s="388"/>
      <c r="B350" s="388"/>
      <c r="C350" s="388"/>
      <c r="D350" s="388"/>
      <c r="E350" s="388"/>
      <c r="F350" s="388"/>
      <c r="G350" s="388"/>
      <c r="H350" s="388"/>
      <c r="I350" s="388"/>
      <c r="J350" s="388"/>
      <c r="K350" s="388"/>
      <c r="L350" s="388"/>
      <c r="M350" s="388"/>
      <c r="N350" s="388"/>
      <c r="O350" s="388"/>
      <c r="P350" s="388"/>
      <c r="Q350" s="388"/>
      <c r="R350" s="388"/>
      <c r="S350" s="388"/>
      <c r="T350" s="388"/>
      <c r="U350" s="388"/>
      <c r="V350" s="388"/>
      <c r="W350" s="388"/>
      <c r="X350" s="388"/>
      <c r="Y350" s="388"/>
      <c r="Z350" s="388"/>
      <c r="AA350" s="388"/>
    </row>
    <row r="351" spans="1:27" ht="15.75" customHeight="1" x14ac:dyDescent="0.2">
      <c r="A351" s="388"/>
      <c r="B351" s="388"/>
      <c r="C351" s="388"/>
      <c r="D351" s="388"/>
      <c r="E351" s="388"/>
      <c r="F351" s="388"/>
      <c r="G351" s="388"/>
      <c r="H351" s="388"/>
      <c r="I351" s="388"/>
      <c r="J351" s="388"/>
      <c r="K351" s="388"/>
      <c r="L351" s="388"/>
      <c r="M351" s="388"/>
      <c r="N351" s="388"/>
      <c r="O351" s="388"/>
      <c r="P351" s="388"/>
      <c r="Q351" s="388"/>
      <c r="R351" s="388"/>
      <c r="S351" s="388"/>
      <c r="T351" s="388"/>
      <c r="U351" s="388"/>
      <c r="V351" s="388"/>
      <c r="W351" s="388"/>
      <c r="X351" s="388"/>
      <c r="Y351" s="388"/>
      <c r="Z351" s="388"/>
      <c r="AA351" s="388"/>
    </row>
    <row r="352" spans="1:27" ht="15.75" customHeight="1" x14ac:dyDescent="0.2">
      <c r="A352" s="388"/>
      <c r="B352" s="388"/>
      <c r="C352" s="388"/>
      <c r="D352" s="388"/>
      <c r="E352" s="388"/>
      <c r="F352" s="388"/>
      <c r="G352" s="388"/>
      <c r="H352" s="388"/>
      <c r="I352" s="388"/>
      <c r="J352" s="388"/>
      <c r="K352" s="388"/>
      <c r="L352" s="388"/>
      <c r="M352" s="388"/>
      <c r="N352" s="388"/>
      <c r="O352" s="388"/>
      <c r="P352" s="388"/>
      <c r="Q352" s="388"/>
      <c r="R352" s="388"/>
      <c r="S352" s="388"/>
      <c r="T352" s="388"/>
      <c r="U352" s="388"/>
      <c r="V352" s="388"/>
      <c r="W352" s="388"/>
      <c r="X352" s="388"/>
      <c r="Y352" s="388"/>
      <c r="Z352" s="388"/>
      <c r="AA352" s="388"/>
    </row>
    <row r="353" spans="1:27" ht="15.75" customHeight="1" x14ac:dyDescent="0.2">
      <c r="A353" s="388"/>
      <c r="B353" s="388"/>
      <c r="C353" s="388"/>
      <c r="D353" s="388"/>
      <c r="E353" s="388"/>
      <c r="F353" s="388"/>
      <c r="G353" s="388"/>
      <c r="H353" s="388"/>
      <c r="I353" s="388"/>
      <c r="J353" s="388"/>
      <c r="K353" s="388"/>
      <c r="L353" s="388"/>
      <c r="M353" s="388"/>
      <c r="N353" s="388"/>
      <c r="O353" s="388"/>
      <c r="P353" s="388"/>
      <c r="Q353" s="388"/>
      <c r="R353" s="388"/>
      <c r="S353" s="388"/>
      <c r="T353" s="388"/>
      <c r="U353" s="388"/>
      <c r="V353" s="388"/>
      <c r="W353" s="388"/>
      <c r="X353" s="388"/>
      <c r="Y353" s="388"/>
      <c r="Z353" s="388"/>
      <c r="AA353" s="388"/>
    </row>
    <row r="354" spans="1:27" ht="15.75" customHeight="1" x14ac:dyDescent="0.2">
      <c r="A354" s="388"/>
      <c r="B354" s="388"/>
      <c r="C354" s="388"/>
      <c r="D354" s="388"/>
      <c r="E354" s="388"/>
      <c r="F354" s="388"/>
      <c r="G354" s="388"/>
      <c r="H354" s="388"/>
      <c r="I354" s="388"/>
      <c r="J354" s="388"/>
      <c r="K354" s="388"/>
      <c r="L354" s="388"/>
      <c r="M354" s="388"/>
      <c r="N354" s="388"/>
      <c r="O354" s="388"/>
      <c r="P354" s="388"/>
      <c r="Q354" s="388"/>
      <c r="R354" s="388"/>
      <c r="S354" s="388"/>
      <c r="T354" s="388"/>
      <c r="U354" s="388"/>
      <c r="V354" s="388"/>
      <c r="W354" s="388"/>
      <c r="X354" s="388"/>
      <c r="Y354" s="388"/>
      <c r="Z354" s="388"/>
      <c r="AA354" s="388"/>
    </row>
    <row r="355" spans="1:27" ht="15.75" customHeight="1" x14ac:dyDescent="0.2">
      <c r="A355" s="388"/>
      <c r="B355" s="388"/>
      <c r="C355" s="388"/>
      <c r="D355" s="388"/>
      <c r="E355" s="388"/>
      <c r="F355" s="388"/>
      <c r="G355" s="388"/>
      <c r="H355" s="388"/>
      <c r="I355" s="388"/>
      <c r="J355" s="388"/>
      <c r="K355" s="388"/>
      <c r="L355" s="388"/>
      <c r="M355" s="388"/>
      <c r="N355" s="388"/>
      <c r="O355" s="388"/>
      <c r="P355" s="388"/>
      <c r="Q355" s="388"/>
      <c r="R355" s="388"/>
      <c r="S355" s="388"/>
      <c r="T355" s="388"/>
      <c r="U355" s="388"/>
      <c r="V355" s="388"/>
      <c r="W355" s="388"/>
      <c r="X355" s="388"/>
      <c r="Y355" s="388"/>
      <c r="Z355" s="388"/>
      <c r="AA355" s="388"/>
    </row>
    <row r="356" spans="1:27" ht="15.75" customHeight="1" x14ac:dyDescent="0.2">
      <c r="A356" s="388"/>
      <c r="B356" s="388"/>
      <c r="C356" s="388"/>
      <c r="D356" s="388"/>
      <c r="E356" s="388"/>
      <c r="F356" s="388"/>
      <c r="G356" s="388"/>
      <c r="H356" s="388"/>
      <c r="I356" s="388"/>
      <c r="J356" s="388"/>
      <c r="K356" s="388"/>
      <c r="L356" s="388"/>
      <c r="M356" s="388"/>
      <c r="N356" s="388"/>
      <c r="O356" s="388"/>
      <c r="P356" s="388"/>
      <c r="Q356" s="388"/>
      <c r="R356" s="388"/>
      <c r="S356" s="388"/>
      <c r="T356" s="388"/>
      <c r="U356" s="388"/>
      <c r="V356" s="388"/>
      <c r="W356" s="388"/>
      <c r="X356" s="388"/>
      <c r="Y356" s="388"/>
      <c r="Z356" s="388"/>
      <c r="AA356" s="388"/>
    </row>
    <row r="357" spans="1:27" ht="15.75" customHeight="1" x14ac:dyDescent="0.2">
      <c r="A357" s="388"/>
      <c r="B357" s="388"/>
      <c r="C357" s="388"/>
      <c r="D357" s="388"/>
      <c r="E357" s="388"/>
      <c r="F357" s="388"/>
      <c r="G357" s="388"/>
      <c r="H357" s="388"/>
      <c r="I357" s="388"/>
      <c r="J357" s="388"/>
      <c r="K357" s="388"/>
      <c r="L357" s="388"/>
      <c r="M357" s="388"/>
      <c r="N357" s="388"/>
      <c r="O357" s="388"/>
      <c r="P357" s="388"/>
      <c r="Q357" s="388"/>
      <c r="R357" s="388"/>
      <c r="S357" s="388"/>
      <c r="T357" s="388"/>
      <c r="U357" s="388"/>
      <c r="V357" s="388"/>
      <c r="W357" s="388"/>
      <c r="X357" s="388"/>
      <c r="Y357" s="388"/>
      <c r="Z357" s="388"/>
      <c r="AA357" s="388"/>
    </row>
    <row r="358" spans="1:27" ht="15.75" customHeight="1" x14ac:dyDescent="0.2">
      <c r="A358" s="388"/>
      <c r="B358" s="388"/>
      <c r="C358" s="388"/>
      <c r="D358" s="388"/>
      <c r="E358" s="388"/>
      <c r="F358" s="388"/>
      <c r="G358" s="388"/>
      <c r="H358" s="388"/>
      <c r="I358" s="388"/>
      <c r="J358" s="388"/>
      <c r="K358" s="388"/>
      <c r="L358" s="388"/>
      <c r="M358" s="388"/>
      <c r="N358" s="388"/>
      <c r="O358" s="388"/>
      <c r="P358" s="388"/>
      <c r="Q358" s="388"/>
      <c r="R358" s="388"/>
      <c r="S358" s="388"/>
      <c r="T358" s="388"/>
      <c r="U358" s="388"/>
      <c r="V358" s="388"/>
      <c r="W358" s="388"/>
      <c r="X358" s="388"/>
      <c r="Y358" s="388"/>
      <c r="Z358" s="388"/>
      <c r="AA358" s="388"/>
    </row>
    <row r="359" spans="1:27" ht="15.75" customHeight="1" x14ac:dyDescent="0.2">
      <c r="A359" s="388"/>
      <c r="B359" s="388"/>
      <c r="C359" s="388"/>
      <c r="D359" s="388"/>
      <c r="E359" s="388"/>
      <c r="F359" s="388"/>
      <c r="G359" s="388"/>
      <c r="H359" s="388"/>
      <c r="I359" s="388"/>
      <c r="J359" s="388"/>
      <c r="K359" s="388"/>
      <c r="L359" s="388"/>
      <c r="M359" s="388"/>
      <c r="N359" s="388"/>
      <c r="O359" s="388"/>
      <c r="P359" s="388"/>
      <c r="Q359" s="388"/>
      <c r="R359" s="388"/>
      <c r="S359" s="388"/>
      <c r="T359" s="388"/>
      <c r="U359" s="388"/>
      <c r="V359" s="388"/>
      <c r="W359" s="388"/>
      <c r="X359" s="388"/>
      <c r="Y359" s="388"/>
      <c r="Z359" s="388"/>
      <c r="AA359" s="388"/>
    </row>
    <row r="360" spans="1:27" ht="15.75" customHeight="1" x14ac:dyDescent="0.2">
      <c r="A360" s="388"/>
      <c r="B360" s="388"/>
      <c r="C360" s="388"/>
      <c r="D360" s="388"/>
      <c r="E360" s="388"/>
      <c r="F360" s="388"/>
      <c r="G360" s="388"/>
      <c r="H360" s="388"/>
      <c r="I360" s="388"/>
      <c r="J360" s="388"/>
      <c r="K360" s="388"/>
      <c r="L360" s="388"/>
      <c r="M360" s="388"/>
      <c r="N360" s="388"/>
      <c r="O360" s="388"/>
      <c r="P360" s="388"/>
      <c r="Q360" s="388"/>
      <c r="R360" s="388"/>
      <c r="S360" s="388"/>
      <c r="T360" s="388"/>
      <c r="U360" s="388"/>
      <c r="V360" s="388"/>
      <c r="W360" s="388"/>
      <c r="X360" s="388"/>
      <c r="Y360" s="388"/>
      <c r="Z360" s="388"/>
      <c r="AA360" s="388"/>
    </row>
    <row r="361" spans="1:27" ht="15.75" customHeight="1" x14ac:dyDescent="0.2">
      <c r="A361" s="388"/>
      <c r="B361" s="388"/>
      <c r="C361" s="388"/>
      <c r="D361" s="388"/>
      <c r="E361" s="388"/>
      <c r="F361" s="388"/>
      <c r="G361" s="388"/>
      <c r="H361" s="388"/>
      <c r="I361" s="388"/>
      <c r="J361" s="388"/>
      <c r="K361" s="388"/>
      <c r="L361" s="388"/>
      <c r="M361" s="388"/>
      <c r="N361" s="388"/>
      <c r="O361" s="388"/>
      <c r="P361" s="388"/>
      <c r="Q361" s="388"/>
      <c r="R361" s="388"/>
      <c r="S361" s="388"/>
      <c r="T361" s="388"/>
      <c r="U361" s="388"/>
      <c r="V361" s="388"/>
      <c r="W361" s="388"/>
      <c r="X361" s="388"/>
      <c r="Y361" s="388"/>
      <c r="Z361" s="388"/>
      <c r="AA361" s="388"/>
    </row>
    <row r="362" spans="1:27" ht="15.75" customHeight="1" x14ac:dyDescent="0.2">
      <c r="A362" s="388"/>
      <c r="B362" s="388"/>
      <c r="C362" s="388"/>
      <c r="D362" s="388"/>
      <c r="E362" s="388"/>
      <c r="F362" s="388"/>
      <c r="G362" s="388"/>
      <c r="H362" s="388"/>
      <c r="I362" s="388"/>
      <c r="J362" s="388"/>
      <c r="K362" s="388"/>
      <c r="L362" s="388"/>
      <c r="M362" s="388"/>
      <c r="N362" s="388"/>
      <c r="O362" s="388"/>
      <c r="P362" s="388"/>
      <c r="Q362" s="388"/>
      <c r="R362" s="388"/>
      <c r="S362" s="388"/>
      <c r="T362" s="388"/>
      <c r="U362" s="388"/>
      <c r="V362" s="388"/>
      <c r="W362" s="388"/>
      <c r="X362" s="388"/>
      <c r="Y362" s="388"/>
      <c r="Z362" s="388"/>
      <c r="AA362" s="388"/>
    </row>
    <row r="363" spans="1:27" ht="15.75" customHeight="1" x14ac:dyDescent="0.2">
      <c r="A363" s="388"/>
      <c r="B363" s="388"/>
      <c r="C363" s="388"/>
      <c r="D363" s="388"/>
      <c r="E363" s="388"/>
      <c r="F363" s="388"/>
      <c r="G363" s="388"/>
      <c r="H363" s="388"/>
      <c r="I363" s="388"/>
      <c r="J363" s="388"/>
      <c r="K363" s="388"/>
      <c r="L363" s="388"/>
      <c r="M363" s="388"/>
      <c r="N363" s="388"/>
      <c r="O363" s="388"/>
      <c r="P363" s="388"/>
      <c r="Q363" s="388"/>
      <c r="R363" s="388"/>
      <c r="S363" s="388"/>
      <c r="T363" s="388"/>
      <c r="U363" s="388"/>
      <c r="V363" s="388"/>
      <c r="W363" s="388"/>
      <c r="X363" s="388"/>
      <c r="Y363" s="388"/>
      <c r="Z363" s="388"/>
      <c r="AA363" s="388"/>
    </row>
    <row r="364" spans="1:27" ht="15.75" customHeight="1" x14ac:dyDescent="0.2">
      <c r="A364" s="388"/>
      <c r="B364" s="388"/>
      <c r="C364" s="388"/>
      <c r="D364" s="388"/>
      <c r="E364" s="388"/>
      <c r="F364" s="388"/>
      <c r="G364" s="388"/>
      <c r="H364" s="388"/>
      <c r="I364" s="388"/>
      <c r="J364" s="388"/>
      <c r="K364" s="388"/>
      <c r="L364" s="388"/>
      <c r="M364" s="388"/>
      <c r="N364" s="388"/>
      <c r="O364" s="388"/>
      <c r="P364" s="388"/>
      <c r="Q364" s="388"/>
      <c r="R364" s="388"/>
      <c r="S364" s="388"/>
      <c r="T364" s="388"/>
      <c r="U364" s="388"/>
      <c r="V364" s="388"/>
      <c r="W364" s="388"/>
      <c r="X364" s="388"/>
      <c r="Y364" s="388"/>
      <c r="Z364" s="388"/>
      <c r="AA364" s="388"/>
    </row>
    <row r="365" spans="1:27" ht="15.75" customHeight="1" x14ac:dyDescent="0.2">
      <c r="A365" s="388"/>
      <c r="B365" s="388"/>
      <c r="C365" s="388"/>
      <c r="D365" s="388"/>
      <c r="E365" s="388"/>
      <c r="F365" s="388"/>
      <c r="G365" s="388"/>
      <c r="H365" s="388"/>
      <c r="I365" s="388"/>
      <c r="J365" s="388"/>
      <c r="K365" s="388"/>
      <c r="L365" s="388"/>
      <c r="M365" s="388"/>
      <c r="N365" s="388"/>
      <c r="O365" s="388"/>
      <c r="P365" s="388"/>
      <c r="Q365" s="388"/>
      <c r="R365" s="388"/>
      <c r="S365" s="388"/>
      <c r="T365" s="388"/>
      <c r="U365" s="388"/>
      <c r="V365" s="388"/>
      <c r="W365" s="388"/>
      <c r="X365" s="388"/>
      <c r="Y365" s="388"/>
      <c r="Z365" s="388"/>
      <c r="AA365" s="388"/>
    </row>
    <row r="366" spans="1:27" ht="15.75" customHeight="1" x14ac:dyDescent="0.2">
      <c r="A366" s="388"/>
      <c r="B366" s="388"/>
      <c r="C366" s="388"/>
      <c r="D366" s="388"/>
      <c r="E366" s="388"/>
      <c r="F366" s="388"/>
      <c r="G366" s="388"/>
      <c r="H366" s="388"/>
      <c r="I366" s="388"/>
      <c r="J366" s="388"/>
      <c r="K366" s="388"/>
      <c r="L366" s="388"/>
      <c r="M366" s="388"/>
      <c r="N366" s="388"/>
      <c r="O366" s="388"/>
      <c r="P366" s="388"/>
      <c r="Q366" s="388"/>
      <c r="R366" s="388"/>
      <c r="S366" s="388"/>
      <c r="T366" s="388"/>
      <c r="U366" s="388"/>
      <c r="V366" s="388"/>
      <c r="W366" s="388"/>
      <c r="X366" s="388"/>
      <c r="Y366" s="388"/>
      <c r="Z366" s="388"/>
      <c r="AA366" s="388"/>
    </row>
    <row r="367" spans="1:27" ht="15.75" customHeight="1" x14ac:dyDescent="0.2">
      <c r="A367" s="388"/>
      <c r="B367" s="388"/>
      <c r="C367" s="388"/>
      <c r="D367" s="388"/>
      <c r="E367" s="388"/>
      <c r="F367" s="388"/>
      <c r="G367" s="388"/>
      <c r="H367" s="388"/>
      <c r="I367" s="388"/>
      <c r="J367" s="388"/>
      <c r="K367" s="388"/>
      <c r="L367" s="388"/>
      <c r="M367" s="388"/>
      <c r="N367" s="388"/>
      <c r="O367" s="388"/>
      <c r="P367" s="388"/>
      <c r="Q367" s="388"/>
      <c r="R367" s="388"/>
      <c r="S367" s="388"/>
      <c r="T367" s="388"/>
      <c r="U367" s="388"/>
      <c r="V367" s="388"/>
      <c r="W367" s="388"/>
      <c r="X367" s="388"/>
      <c r="Y367" s="388"/>
      <c r="Z367" s="388"/>
      <c r="AA367" s="388"/>
    </row>
    <row r="368" spans="1:27" ht="15.75" customHeight="1" x14ac:dyDescent="0.2">
      <c r="A368" s="388"/>
      <c r="B368" s="388"/>
      <c r="C368" s="388"/>
      <c r="D368" s="388"/>
      <c r="E368" s="388"/>
      <c r="F368" s="388"/>
      <c r="G368" s="388"/>
      <c r="H368" s="388"/>
      <c r="I368" s="388"/>
      <c r="J368" s="388"/>
      <c r="K368" s="388"/>
      <c r="L368" s="388"/>
      <c r="M368" s="388"/>
      <c r="N368" s="388"/>
      <c r="O368" s="388"/>
      <c r="P368" s="388"/>
      <c r="Q368" s="388"/>
      <c r="R368" s="388"/>
      <c r="S368" s="388"/>
      <c r="T368" s="388"/>
      <c r="U368" s="388"/>
      <c r="V368" s="388"/>
      <c r="W368" s="388"/>
      <c r="X368" s="388"/>
      <c r="Y368" s="388"/>
      <c r="Z368" s="388"/>
      <c r="AA368" s="388"/>
    </row>
    <row r="369" spans="1:27" ht="15.75" customHeight="1" x14ac:dyDescent="0.2">
      <c r="A369" s="388"/>
      <c r="B369" s="388"/>
      <c r="C369" s="388"/>
      <c r="D369" s="388"/>
      <c r="E369" s="388"/>
      <c r="F369" s="388"/>
      <c r="G369" s="388"/>
      <c r="H369" s="388"/>
      <c r="I369" s="388"/>
      <c r="J369" s="388"/>
      <c r="K369" s="388"/>
      <c r="L369" s="388"/>
      <c r="M369" s="388"/>
      <c r="N369" s="388"/>
      <c r="O369" s="388"/>
      <c r="P369" s="388"/>
      <c r="Q369" s="388"/>
      <c r="R369" s="388"/>
      <c r="S369" s="388"/>
      <c r="T369" s="388"/>
      <c r="U369" s="388"/>
      <c r="V369" s="388"/>
      <c r="W369" s="388"/>
      <c r="X369" s="388"/>
      <c r="Y369" s="388"/>
      <c r="Z369" s="388"/>
      <c r="AA369" s="388"/>
    </row>
    <row r="370" spans="1:27" ht="15.75" customHeight="1" x14ac:dyDescent="0.2">
      <c r="A370" s="388"/>
      <c r="B370" s="388"/>
      <c r="C370" s="388"/>
      <c r="D370" s="388"/>
      <c r="E370" s="388"/>
      <c r="F370" s="388"/>
      <c r="G370" s="388"/>
      <c r="H370" s="388"/>
      <c r="I370" s="388"/>
      <c r="J370" s="388"/>
      <c r="K370" s="388"/>
      <c r="L370" s="388"/>
      <c r="M370" s="388"/>
      <c r="N370" s="388"/>
      <c r="O370" s="388"/>
      <c r="P370" s="388"/>
      <c r="Q370" s="388"/>
      <c r="R370" s="388"/>
      <c r="S370" s="388"/>
      <c r="T370" s="388"/>
      <c r="U370" s="388"/>
      <c r="V370" s="388"/>
      <c r="W370" s="388"/>
      <c r="X370" s="388"/>
      <c r="Y370" s="388"/>
      <c r="Z370" s="388"/>
      <c r="AA370" s="388"/>
    </row>
    <row r="371" spans="1:27" ht="15.75" customHeight="1" x14ac:dyDescent="0.2">
      <c r="A371" s="388"/>
      <c r="B371" s="388"/>
      <c r="C371" s="388"/>
      <c r="D371" s="388"/>
      <c r="E371" s="388"/>
      <c r="F371" s="388"/>
      <c r="G371" s="388"/>
      <c r="H371" s="388"/>
      <c r="I371" s="388"/>
      <c r="J371" s="388"/>
      <c r="K371" s="388"/>
      <c r="L371" s="388"/>
      <c r="M371" s="388"/>
      <c r="N371" s="388"/>
      <c r="O371" s="388"/>
      <c r="P371" s="388"/>
      <c r="Q371" s="388"/>
      <c r="R371" s="388"/>
      <c r="S371" s="388"/>
      <c r="T371" s="388"/>
      <c r="U371" s="388"/>
      <c r="V371" s="388"/>
      <c r="W371" s="388"/>
      <c r="X371" s="388"/>
      <c r="Y371" s="388"/>
      <c r="Z371" s="388"/>
      <c r="AA371" s="388"/>
    </row>
    <row r="372" spans="1:27" ht="15.75" customHeight="1" x14ac:dyDescent="0.2">
      <c r="A372" s="388"/>
      <c r="B372" s="388"/>
      <c r="C372" s="388"/>
      <c r="D372" s="388"/>
      <c r="E372" s="388"/>
      <c r="F372" s="388"/>
      <c r="G372" s="388"/>
      <c r="H372" s="388"/>
      <c r="I372" s="388"/>
      <c r="J372" s="388"/>
      <c r="K372" s="388"/>
      <c r="L372" s="388"/>
      <c r="M372" s="388"/>
      <c r="N372" s="388"/>
      <c r="O372" s="388"/>
      <c r="P372" s="388"/>
      <c r="Q372" s="388"/>
      <c r="R372" s="388"/>
      <c r="S372" s="388"/>
      <c r="T372" s="388"/>
      <c r="U372" s="388"/>
      <c r="V372" s="388"/>
      <c r="W372" s="388"/>
      <c r="X372" s="388"/>
      <c r="Y372" s="388"/>
      <c r="Z372" s="388"/>
      <c r="AA372" s="388"/>
    </row>
    <row r="373" spans="1:27" ht="15.75" customHeight="1" x14ac:dyDescent="0.2">
      <c r="A373" s="388"/>
      <c r="B373" s="388"/>
      <c r="C373" s="388"/>
      <c r="D373" s="388"/>
      <c r="E373" s="388"/>
      <c r="F373" s="388"/>
      <c r="G373" s="388"/>
      <c r="H373" s="388"/>
      <c r="I373" s="388"/>
      <c r="J373" s="388"/>
      <c r="K373" s="388"/>
      <c r="L373" s="388"/>
      <c r="M373" s="388"/>
      <c r="N373" s="388"/>
      <c r="O373" s="388"/>
      <c r="P373" s="388"/>
      <c r="Q373" s="388"/>
      <c r="R373" s="388"/>
      <c r="S373" s="388"/>
      <c r="T373" s="388"/>
      <c r="U373" s="388"/>
      <c r="V373" s="388"/>
      <c r="W373" s="388"/>
      <c r="X373" s="388"/>
      <c r="Y373" s="388"/>
      <c r="Z373" s="388"/>
      <c r="AA373" s="388"/>
    </row>
    <row r="374" spans="1:27" ht="15.75" customHeight="1" x14ac:dyDescent="0.2">
      <c r="A374" s="388"/>
      <c r="B374" s="388"/>
      <c r="C374" s="388"/>
      <c r="D374" s="388"/>
      <c r="E374" s="388"/>
      <c r="F374" s="388"/>
      <c r="G374" s="388"/>
      <c r="H374" s="388"/>
      <c r="I374" s="388"/>
      <c r="J374" s="388"/>
      <c r="K374" s="388"/>
      <c r="L374" s="388"/>
      <c r="M374" s="388"/>
      <c r="N374" s="388"/>
      <c r="O374" s="388"/>
      <c r="P374" s="388"/>
      <c r="Q374" s="388"/>
      <c r="R374" s="388"/>
      <c r="S374" s="388"/>
      <c r="T374" s="388"/>
      <c r="U374" s="388"/>
      <c r="V374" s="388"/>
      <c r="W374" s="388"/>
      <c r="X374" s="388"/>
      <c r="Y374" s="388"/>
      <c r="Z374" s="388"/>
      <c r="AA374" s="388"/>
    </row>
    <row r="375" spans="1:27" ht="15.75" customHeight="1" x14ac:dyDescent="0.2">
      <c r="A375" s="388"/>
      <c r="B375" s="388"/>
      <c r="C375" s="388"/>
      <c r="D375" s="388"/>
      <c r="E375" s="388"/>
      <c r="F375" s="388"/>
      <c r="G375" s="388"/>
      <c r="H375" s="388"/>
      <c r="I375" s="388"/>
      <c r="J375" s="388"/>
      <c r="K375" s="388"/>
      <c r="L375" s="388"/>
      <c r="M375" s="388"/>
      <c r="N375" s="388"/>
      <c r="O375" s="388"/>
      <c r="P375" s="388"/>
      <c r="Q375" s="388"/>
      <c r="R375" s="388"/>
      <c r="S375" s="388"/>
      <c r="T375" s="388"/>
      <c r="U375" s="388"/>
      <c r="V375" s="388"/>
      <c r="W375" s="388"/>
      <c r="X375" s="388"/>
      <c r="Y375" s="388"/>
      <c r="Z375" s="388"/>
      <c r="AA375" s="388"/>
    </row>
    <row r="376" spans="1:27" ht="15.75" customHeight="1" x14ac:dyDescent="0.2">
      <c r="A376" s="388"/>
      <c r="B376" s="388"/>
      <c r="C376" s="388"/>
      <c r="D376" s="388"/>
      <c r="E376" s="388"/>
      <c r="F376" s="388"/>
      <c r="G376" s="388"/>
      <c r="H376" s="388"/>
      <c r="I376" s="388"/>
      <c r="J376" s="388"/>
      <c r="K376" s="388"/>
      <c r="L376" s="388"/>
      <c r="M376" s="388"/>
      <c r="N376" s="388"/>
      <c r="O376" s="388"/>
      <c r="P376" s="388"/>
      <c r="Q376" s="388"/>
      <c r="R376" s="388"/>
      <c r="S376" s="388"/>
      <c r="T376" s="388"/>
      <c r="U376" s="388"/>
      <c r="V376" s="388"/>
      <c r="W376" s="388"/>
      <c r="X376" s="388"/>
      <c r="Y376" s="388"/>
      <c r="Z376" s="388"/>
      <c r="AA376" s="388"/>
    </row>
    <row r="377" spans="1:27" ht="15.75" customHeight="1" x14ac:dyDescent="0.2">
      <c r="A377" s="388"/>
      <c r="B377" s="388"/>
      <c r="C377" s="388"/>
      <c r="D377" s="388"/>
      <c r="E377" s="388"/>
      <c r="F377" s="388"/>
      <c r="G377" s="388"/>
      <c r="H377" s="388"/>
      <c r="I377" s="388"/>
      <c r="J377" s="388"/>
      <c r="K377" s="388"/>
      <c r="L377" s="388"/>
      <c r="M377" s="388"/>
      <c r="N377" s="388"/>
      <c r="O377" s="388"/>
      <c r="P377" s="388"/>
      <c r="Q377" s="388"/>
      <c r="R377" s="388"/>
      <c r="S377" s="388"/>
      <c r="T377" s="388"/>
      <c r="U377" s="388"/>
      <c r="V377" s="388"/>
      <c r="W377" s="388"/>
      <c r="X377" s="388"/>
      <c r="Y377" s="388"/>
      <c r="Z377" s="388"/>
      <c r="AA377" s="388"/>
    </row>
    <row r="378" spans="1:27" ht="15.75" customHeight="1" x14ac:dyDescent="0.2">
      <c r="A378" s="388"/>
      <c r="B378" s="388"/>
      <c r="C378" s="388"/>
      <c r="D378" s="388"/>
      <c r="E378" s="388"/>
      <c r="F378" s="388"/>
      <c r="G378" s="388"/>
      <c r="H378" s="388"/>
      <c r="I378" s="388"/>
      <c r="J378" s="388"/>
      <c r="K378" s="388"/>
      <c r="L378" s="388"/>
      <c r="M378" s="388"/>
      <c r="N378" s="388"/>
      <c r="O378" s="388"/>
      <c r="P378" s="388"/>
      <c r="Q378" s="388"/>
      <c r="R378" s="388"/>
      <c r="S378" s="388"/>
      <c r="T378" s="388"/>
      <c r="U378" s="388"/>
      <c r="V378" s="388"/>
      <c r="W378" s="388"/>
      <c r="X378" s="388"/>
      <c r="Y378" s="388"/>
      <c r="Z378" s="388"/>
      <c r="AA378" s="388"/>
    </row>
    <row r="379" spans="1:27" ht="15.75" customHeight="1" x14ac:dyDescent="0.2">
      <c r="A379" s="388"/>
      <c r="B379" s="388"/>
      <c r="C379" s="388"/>
      <c r="D379" s="388"/>
      <c r="E379" s="388"/>
      <c r="F379" s="388"/>
      <c r="G379" s="388"/>
      <c r="H379" s="388"/>
      <c r="I379" s="388"/>
      <c r="J379" s="388"/>
      <c r="K379" s="388"/>
      <c r="L379" s="388"/>
      <c r="M379" s="388"/>
      <c r="N379" s="388"/>
      <c r="O379" s="388"/>
      <c r="P379" s="388"/>
      <c r="Q379" s="388"/>
      <c r="R379" s="388"/>
      <c r="S379" s="388"/>
      <c r="T379" s="388"/>
      <c r="U379" s="388"/>
      <c r="V379" s="388"/>
      <c r="W379" s="388"/>
      <c r="X379" s="388"/>
      <c r="Y379" s="388"/>
      <c r="Z379" s="388"/>
      <c r="AA379" s="388"/>
    </row>
    <row r="380" spans="1:27" ht="15.75" customHeight="1" x14ac:dyDescent="0.2">
      <c r="A380" s="388"/>
      <c r="B380" s="388"/>
      <c r="C380" s="388"/>
      <c r="D380" s="388"/>
      <c r="E380" s="388"/>
      <c r="F380" s="388"/>
      <c r="G380" s="388"/>
      <c r="H380" s="388"/>
      <c r="I380" s="388"/>
      <c r="J380" s="388"/>
      <c r="K380" s="388"/>
      <c r="L380" s="388"/>
      <c r="M380" s="388"/>
      <c r="N380" s="388"/>
      <c r="O380" s="388"/>
      <c r="P380" s="388"/>
      <c r="Q380" s="388"/>
      <c r="R380" s="388"/>
      <c r="S380" s="388"/>
      <c r="T380" s="388"/>
      <c r="U380" s="388"/>
      <c r="V380" s="388"/>
      <c r="W380" s="388"/>
      <c r="X380" s="388"/>
      <c r="Y380" s="388"/>
      <c r="Z380" s="388"/>
      <c r="AA380" s="388"/>
    </row>
    <row r="381" spans="1:27" ht="15.75" customHeight="1" x14ac:dyDescent="0.2">
      <c r="A381" s="388"/>
      <c r="B381" s="388"/>
      <c r="C381" s="388"/>
      <c r="D381" s="388"/>
      <c r="E381" s="388"/>
      <c r="F381" s="388"/>
      <c r="G381" s="388"/>
      <c r="H381" s="388"/>
      <c r="I381" s="388"/>
      <c r="J381" s="388"/>
      <c r="K381" s="388"/>
      <c r="L381" s="388"/>
      <c r="M381" s="388"/>
      <c r="N381" s="388"/>
      <c r="O381" s="388"/>
      <c r="P381" s="388"/>
      <c r="Q381" s="388"/>
      <c r="R381" s="388"/>
      <c r="S381" s="388"/>
      <c r="T381" s="388"/>
      <c r="U381" s="388"/>
      <c r="V381" s="388"/>
      <c r="W381" s="388"/>
      <c r="X381" s="388"/>
      <c r="Y381" s="388"/>
      <c r="Z381" s="388"/>
      <c r="AA381" s="388"/>
    </row>
    <row r="382" spans="1:27" ht="15.75" customHeight="1" x14ac:dyDescent="0.2">
      <c r="A382" s="388"/>
      <c r="B382" s="388"/>
      <c r="C382" s="388"/>
      <c r="D382" s="388"/>
      <c r="E382" s="388"/>
      <c r="F382" s="388"/>
      <c r="G382" s="388"/>
      <c r="H382" s="388"/>
      <c r="I382" s="388"/>
      <c r="J382" s="388"/>
      <c r="K382" s="388"/>
      <c r="L382" s="388"/>
      <c r="M382" s="388"/>
      <c r="N382" s="388"/>
      <c r="O382" s="388"/>
      <c r="P382" s="388"/>
      <c r="Q382" s="388"/>
      <c r="R382" s="388"/>
      <c r="S382" s="388"/>
      <c r="T382" s="388"/>
      <c r="U382" s="388"/>
      <c r="V382" s="388"/>
      <c r="W382" s="388"/>
      <c r="X382" s="388"/>
      <c r="Y382" s="388"/>
      <c r="Z382" s="388"/>
      <c r="AA382" s="388"/>
    </row>
    <row r="383" spans="1:27" ht="15.75" customHeight="1" x14ac:dyDescent="0.2">
      <c r="A383" s="388"/>
      <c r="B383" s="388"/>
      <c r="C383" s="388"/>
      <c r="D383" s="388"/>
      <c r="E383" s="388"/>
      <c r="F383" s="388"/>
      <c r="G383" s="388"/>
      <c r="H383" s="388"/>
      <c r="I383" s="388"/>
      <c r="J383" s="388"/>
      <c r="K383" s="388"/>
      <c r="L383" s="388"/>
      <c r="M383" s="388"/>
      <c r="N383" s="388"/>
      <c r="O383" s="388"/>
      <c r="P383" s="388"/>
      <c r="Q383" s="388"/>
      <c r="R383" s="388"/>
      <c r="S383" s="388"/>
      <c r="T383" s="388"/>
      <c r="U383" s="388"/>
      <c r="V383" s="388"/>
      <c r="W383" s="388"/>
      <c r="X383" s="388"/>
      <c r="Y383" s="388"/>
      <c r="Z383" s="388"/>
      <c r="AA383" s="388"/>
    </row>
    <row r="384" spans="1:27" ht="15.75" customHeight="1" x14ac:dyDescent="0.2">
      <c r="A384" s="388"/>
      <c r="B384" s="388"/>
      <c r="C384" s="388"/>
      <c r="D384" s="388"/>
      <c r="E384" s="388"/>
      <c r="F384" s="388"/>
      <c r="G384" s="388"/>
      <c r="H384" s="388"/>
      <c r="I384" s="388"/>
      <c r="J384" s="388"/>
      <c r="K384" s="388"/>
      <c r="L384" s="388"/>
      <c r="M384" s="388"/>
      <c r="N384" s="388"/>
      <c r="O384" s="388"/>
      <c r="P384" s="388"/>
      <c r="Q384" s="388"/>
      <c r="R384" s="388"/>
      <c r="S384" s="388"/>
      <c r="T384" s="388"/>
      <c r="U384" s="388"/>
      <c r="V384" s="388"/>
      <c r="W384" s="388"/>
      <c r="X384" s="388"/>
      <c r="Y384" s="388"/>
      <c r="Z384" s="388"/>
      <c r="AA384" s="388"/>
    </row>
    <row r="385" spans="1:27" ht="15.75" customHeight="1" x14ac:dyDescent="0.2">
      <c r="A385" s="388"/>
      <c r="B385" s="388"/>
      <c r="C385" s="388"/>
      <c r="D385" s="388"/>
      <c r="E385" s="388"/>
      <c r="F385" s="388"/>
      <c r="G385" s="388"/>
      <c r="H385" s="388"/>
      <c r="I385" s="388"/>
      <c r="J385" s="388"/>
      <c r="K385" s="388"/>
      <c r="L385" s="388"/>
      <c r="M385" s="388"/>
      <c r="N385" s="388"/>
      <c r="O385" s="388"/>
      <c r="P385" s="388"/>
      <c r="Q385" s="388"/>
      <c r="R385" s="388"/>
      <c r="S385" s="388"/>
      <c r="T385" s="388"/>
      <c r="U385" s="388"/>
      <c r="V385" s="388"/>
      <c r="W385" s="388"/>
      <c r="X385" s="388"/>
      <c r="Y385" s="388"/>
      <c r="Z385" s="388"/>
      <c r="AA385" s="388"/>
    </row>
    <row r="386" spans="1:27" ht="15.75" customHeight="1" x14ac:dyDescent="0.2">
      <c r="A386" s="388"/>
      <c r="B386" s="388"/>
      <c r="C386" s="388"/>
      <c r="D386" s="388"/>
      <c r="E386" s="388"/>
      <c r="F386" s="388"/>
      <c r="G386" s="388"/>
      <c r="H386" s="388"/>
      <c r="I386" s="388"/>
      <c r="J386" s="388"/>
      <c r="K386" s="388"/>
      <c r="L386" s="388"/>
      <c r="M386" s="388"/>
      <c r="N386" s="388"/>
      <c r="O386" s="388"/>
      <c r="P386" s="388"/>
      <c r="Q386" s="388"/>
      <c r="R386" s="388"/>
      <c r="S386" s="388"/>
      <c r="T386" s="388"/>
      <c r="U386" s="388"/>
      <c r="V386" s="388"/>
      <c r="W386" s="388"/>
      <c r="X386" s="388"/>
      <c r="Y386" s="388"/>
      <c r="Z386" s="388"/>
      <c r="AA386" s="388"/>
    </row>
    <row r="387" spans="1:27" ht="15.75" customHeight="1" x14ac:dyDescent="0.2">
      <c r="A387" s="388"/>
      <c r="B387" s="388"/>
      <c r="C387" s="388"/>
      <c r="D387" s="388"/>
      <c r="E387" s="388"/>
      <c r="F387" s="388"/>
      <c r="G387" s="388"/>
      <c r="H387" s="388"/>
      <c r="I387" s="388"/>
      <c r="J387" s="388"/>
      <c r="K387" s="388"/>
      <c r="L387" s="388"/>
      <c r="M387" s="388"/>
      <c r="N387" s="388"/>
      <c r="O387" s="388"/>
      <c r="P387" s="388"/>
      <c r="Q387" s="388"/>
      <c r="R387" s="388"/>
      <c r="S387" s="388"/>
      <c r="T387" s="388"/>
      <c r="U387" s="388"/>
      <c r="V387" s="388"/>
      <c r="W387" s="388"/>
      <c r="X387" s="388"/>
      <c r="Y387" s="388"/>
      <c r="Z387" s="388"/>
      <c r="AA387" s="388"/>
    </row>
    <row r="388" spans="1:27" ht="15.75" customHeight="1" x14ac:dyDescent="0.2">
      <c r="A388" s="388"/>
      <c r="B388" s="388"/>
      <c r="C388" s="388"/>
      <c r="D388" s="388"/>
      <c r="E388" s="388"/>
      <c r="F388" s="388"/>
      <c r="G388" s="388"/>
      <c r="H388" s="388"/>
      <c r="I388" s="388"/>
      <c r="J388" s="388"/>
      <c r="K388" s="388"/>
      <c r="L388" s="388"/>
      <c r="M388" s="388"/>
      <c r="N388" s="388"/>
      <c r="O388" s="388"/>
      <c r="P388" s="388"/>
      <c r="Q388" s="388"/>
      <c r="R388" s="388"/>
      <c r="S388" s="388"/>
      <c r="T388" s="388"/>
      <c r="U388" s="388"/>
      <c r="V388" s="388"/>
      <c r="W388" s="388"/>
      <c r="X388" s="388"/>
      <c r="Y388" s="388"/>
      <c r="Z388" s="388"/>
      <c r="AA388" s="388"/>
    </row>
    <row r="389" spans="1:27" ht="15.75" customHeight="1" x14ac:dyDescent="0.2">
      <c r="A389" s="388"/>
      <c r="B389" s="388"/>
      <c r="C389" s="388"/>
      <c r="D389" s="388"/>
      <c r="E389" s="388"/>
      <c r="F389" s="388"/>
      <c r="G389" s="388"/>
      <c r="H389" s="388"/>
      <c r="I389" s="388"/>
      <c r="J389" s="388"/>
      <c r="K389" s="388"/>
      <c r="L389" s="388"/>
      <c r="M389" s="388"/>
      <c r="N389" s="388"/>
      <c r="O389" s="388"/>
      <c r="P389" s="388"/>
      <c r="Q389" s="388"/>
      <c r="R389" s="388"/>
      <c r="S389" s="388"/>
      <c r="T389" s="388"/>
      <c r="U389" s="388"/>
      <c r="V389" s="388"/>
      <c r="W389" s="388"/>
      <c r="X389" s="388"/>
      <c r="Y389" s="388"/>
      <c r="Z389" s="388"/>
      <c r="AA389" s="388"/>
    </row>
    <row r="390" spans="1:27" ht="15.75" customHeight="1" x14ac:dyDescent="0.2">
      <c r="A390" s="388"/>
      <c r="B390" s="388"/>
      <c r="C390" s="388"/>
      <c r="D390" s="388"/>
      <c r="E390" s="388"/>
      <c r="F390" s="388"/>
      <c r="G390" s="388"/>
      <c r="H390" s="388"/>
      <c r="I390" s="388"/>
      <c r="J390" s="388"/>
      <c r="K390" s="388"/>
      <c r="L390" s="388"/>
      <c r="M390" s="388"/>
      <c r="N390" s="388"/>
      <c r="O390" s="388"/>
      <c r="P390" s="388"/>
      <c r="Q390" s="388"/>
      <c r="R390" s="388"/>
      <c r="S390" s="388"/>
      <c r="T390" s="388"/>
      <c r="U390" s="388"/>
      <c r="V390" s="388"/>
      <c r="W390" s="388"/>
      <c r="X390" s="388"/>
      <c r="Y390" s="388"/>
      <c r="Z390" s="388"/>
      <c r="AA390" s="388"/>
    </row>
    <row r="391" spans="1:27" ht="15.75" customHeight="1" x14ac:dyDescent="0.2">
      <c r="A391" s="388"/>
      <c r="B391" s="388"/>
      <c r="C391" s="388"/>
      <c r="D391" s="388"/>
      <c r="E391" s="388"/>
      <c r="F391" s="388"/>
      <c r="G391" s="388"/>
      <c r="H391" s="388"/>
      <c r="I391" s="388"/>
      <c r="J391" s="388"/>
      <c r="K391" s="388"/>
      <c r="L391" s="388"/>
      <c r="M391" s="388"/>
      <c r="N391" s="388"/>
      <c r="O391" s="388"/>
      <c r="P391" s="388"/>
      <c r="Q391" s="388"/>
      <c r="R391" s="388"/>
      <c r="S391" s="388"/>
      <c r="T391" s="388"/>
      <c r="U391" s="388"/>
      <c r="V391" s="388"/>
      <c r="W391" s="388"/>
      <c r="X391" s="388"/>
      <c r="Y391" s="388"/>
      <c r="Z391" s="388"/>
      <c r="AA391" s="388"/>
    </row>
    <row r="392" spans="1:27" ht="15.75" customHeight="1" x14ac:dyDescent="0.2">
      <c r="A392" s="388"/>
      <c r="B392" s="388"/>
      <c r="C392" s="388"/>
      <c r="D392" s="388"/>
      <c r="E392" s="388"/>
      <c r="F392" s="388"/>
      <c r="G392" s="388"/>
      <c r="H392" s="388"/>
      <c r="I392" s="388"/>
      <c r="J392" s="388"/>
      <c r="K392" s="388"/>
      <c r="L392" s="388"/>
      <c r="M392" s="388"/>
      <c r="N392" s="388"/>
      <c r="O392" s="388"/>
      <c r="P392" s="388"/>
      <c r="Q392" s="388"/>
      <c r="R392" s="388"/>
      <c r="S392" s="388"/>
      <c r="T392" s="388"/>
      <c r="U392" s="388"/>
      <c r="V392" s="388"/>
      <c r="W392" s="388"/>
      <c r="X392" s="388"/>
      <c r="Y392" s="388"/>
      <c r="Z392" s="388"/>
      <c r="AA392" s="388"/>
    </row>
    <row r="393" spans="1:27" ht="15.75" customHeight="1" x14ac:dyDescent="0.2">
      <c r="A393" s="388"/>
      <c r="B393" s="388"/>
      <c r="C393" s="388"/>
      <c r="D393" s="388"/>
      <c r="E393" s="388"/>
      <c r="F393" s="388"/>
      <c r="G393" s="388"/>
      <c r="H393" s="388"/>
      <c r="I393" s="388"/>
      <c r="J393" s="388"/>
      <c r="K393" s="388"/>
      <c r="L393" s="388"/>
      <c r="M393" s="388"/>
      <c r="N393" s="388"/>
      <c r="O393" s="388"/>
      <c r="P393" s="388"/>
      <c r="Q393" s="388"/>
      <c r="R393" s="388"/>
      <c r="S393" s="388"/>
      <c r="T393" s="388"/>
      <c r="U393" s="388"/>
      <c r="V393" s="388"/>
      <c r="W393" s="388"/>
      <c r="X393" s="388"/>
      <c r="Y393" s="388"/>
      <c r="Z393" s="388"/>
      <c r="AA393" s="388"/>
    </row>
    <row r="394" spans="1:27" ht="15.75" customHeight="1" x14ac:dyDescent="0.2">
      <c r="A394" s="388"/>
      <c r="B394" s="388"/>
      <c r="C394" s="388"/>
      <c r="D394" s="388"/>
      <c r="E394" s="388"/>
      <c r="F394" s="388"/>
      <c r="G394" s="388"/>
      <c r="H394" s="388"/>
      <c r="I394" s="388"/>
      <c r="J394" s="388"/>
      <c r="K394" s="388"/>
      <c r="L394" s="388"/>
      <c r="M394" s="388"/>
      <c r="N394" s="388"/>
      <c r="O394" s="388"/>
      <c r="P394" s="388"/>
      <c r="Q394" s="388"/>
      <c r="R394" s="388"/>
      <c r="S394" s="388"/>
      <c r="T394" s="388"/>
      <c r="U394" s="388"/>
      <c r="V394" s="388"/>
      <c r="W394" s="388"/>
      <c r="X394" s="388"/>
      <c r="Y394" s="388"/>
      <c r="Z394" s="388"/>
      <c r="AA394" s="388"/>
    </row>
    <row r="395" spans="1:27" ht="15.75" customHeight="1" x14ac:dyDescent="0.2">
      <c r="A395" s="388"/>
      <c r="B395" s="388"/>
      <c r="C395" s="388"/>
      <c r="D395" s="388"/>
      <c r="E395" s="388"/>
      <c r="F395" s="388"/>
      <c r="G395" s="388"/>
      <c r="H395" s="388"/>
      <c r="I395" s="388"/>
      <c r="J395" s="388"/>
      <c r="K395" s="388"/>
      <c r="L395" s="388"/>
      <c r="M395" s="388"/>
      <c r="N395" s="388"/>
      <c r="O395" s="388"/>
      <c r="P395" s="388"/>
      <c r="Q395" s="388"/>
      <c r="R395" s="388"/>
      <c r="S395" s="388"/>
      <c r="T395" s="388"/>
      <c r="U395" s="388"/>
      <c r="V395" s="388"/>
      <c r="W395" s="388"/>
      <c r="X395" s="388"/>
      <c r="Y395" s="388"/>
      <c r="Z395" s="388"/>
      <c r="AA395" s="388"/>
    </row>
    <row r="396" spans="1:27" ht="15.75" customHeight="1" x14ac:dyDescent="0.2">
      <c r="A396" s="388"/>
      <c r="B396" s="388"/>
      <c r="C396" s="388"/>
      <c r="D396" s="388"/>
      <c r="E396" s="388"/>
      <c r="F396" s="388"/>
      <c r="G396" s="388"/>
      <c r="H396" s="388"/>
      <c r="I396" s="388"/>
      <c r="J396" s="388"/>
      <c r="K396" s="388"/>
      <c r="L396" s="388"/>
      <c r="M396" s="388"/>
      <c r="N396" s="388"/>
      <c r="O396" s="388"/>
      <c r="P396" s="388"/>
      <c r="Q396" s="388"/>
      <c r="R396" s="388"/>
      <c r="S396" s="388"/>
      <c r="T396" s="388"/>
      <c r="U396" s="388"/>
      <c r="V396" s="388"/>
      <c r="W396" s="388"/>
      <c r="X396" s="388"/>
      <c r="Y396" s="388"/>
      <c r="Z396" s="388"/>
      <c r="AA396" s="388"/>
    </row>
    <row r="397" spans="1:27" ht="15.75" customHeight="1" x14ac:dyDescent="0.2">
      <c r="A397" s="388"/>
      <c r="B397" s="388"/>
      <c r="C397" s="388"/>
      <c r="D397" s="388"/>
      <c r="E397" s="388"/>
      <c r="F397" s="388"/>
      <c r="G397" s="388"/>
      <c r="H397" s="388"/>
      <c r="I397" s="388"/>
      <c r="J397" s="388"/>
      <c r="K397" s="388"/>
      <c r="L397" s="388"/>
      <c r="M397" s="388"/>
      <c r="N397" s="388"/>
      <c r="O397" s="388"/>
      <c r="P397" s="388"/>
      <c r="Q397" s="388"/>
      <c r="R397" s="388"/>
      <c r="S397" s="388"/>
      <c r="T397" s="388"/>
      <c r="U397" s="388"/>
      <c r="V397" s="388"/>
      <c r="W397" s="388"/>
      <c r="X397" s="388"/>
      <c r="Y397" s="388"/>
      <c r="Z397" s="388"/>
      <c r="AA397" s="388"/>
    </row>
    <row r="398" spans="1:27" ht="15.75" customHeight="1" x14ac:dyDescent="0.2">
      <c r="A398" s="388"/>
      <c r="B398" s="388"/>
      <c r="C398" s="388"/>
      <c r="D398" s="388"/>
      <c r="E398" s="388"/>
      <c r="F398" s="388"/>
      <c r="G398" s="388"/>
      <c r="H398" s="388"/>
      <c r="I398" s="388"/>
      <c r="J398" s="388"/>
      <c r="K398" s="388"/>
      <c r="L398" s="388"/>
      <c r="M398" s="388"/>
      <c r="N398" s="388"/>
      <c r="O398" s="388"/>
      <c r="P398" s="388"/>
      <c r="Q398" s="388"/>
      <c r="R398" s="388"/>
      <c r="S398" s="388"/>
      <c r="T398" s="388"/>
      <c r="U398" s="388"/>
      <c r="V398" s="388"/>
      <c r="W398" s="388"/>
      <c r="X398" s="388"/>
      <c r="Y398" s="388"/>
      <c r="Z398" s="388"/>
      <c r="AA398" s="388"/>
    </row>
    <row r="399" spans="1:27" ht="15.75" customHeight="1" x14ac:dyDescent="0.2">
      <c r="A399" s="388"/>
      <c r="B399" s="388"/>
      <c r="C399" s="388"/>
      <c r="D399" s="388"/>
      <c r="E399" s="388"/>
      <c r="F399" s="388"/>
      <c r="G399" s="388"/>
      <c r="H399" s="388"/>
      <c r="I399" s="388"/>
      <c r="J399" s="388"/>
      <c r="K399" s="388"/>
      <c r="L399" s="388"/>
      <c r="M399" s="388"/>
      <c r="N399" s="388"/>
      <c r="O399" s="388"/>
      <c r="P399" s="388"/>
      <c r="Q399" s="388"/>
      <c r="R399" s="388"/>
      <c r="S399" s="388"/>
      <c r="T399" s="388"/>
      <c r="U399" s="388"/>
      <c r="V399" s="388"/>
      <c r="W399" s="388"/>
      <c r="X399" s="388"/>
      <c r="Y399" s="388"/>
      <c r="Z399" s="388"/>
      <c r="AA399" s="388"/>
    </row>
    <row r="400" spans="1:27" ht="15.75" customHeight="1" x14ac:dyDescent="0.2">
      <c r="A400" s="388"/>
      <c r="B400" s="388"/>
      <c r="C400" s="388"/>
      <c r="D400" s="388"/>
      <c r="E400" s="388"/>
      <c r="F400" s="388"/>
      <c r="G400" s="388"/>
      <c r="H400" s="388"/>
      <c r="I400" s="388"/>
      <c r="J400" s="388"/>
      <c r="K400" s="388"/>
      <c r="L400" s="388"/>
      <c r="M400" s="388"/>
      <c r="N400" s="388"/>
      <c r="O400" s="388"/>
      <c r="P400" s="388"/>
      <c r="Q400" s="388"/>
      <c r="R400" s="388"/>
      <c r="S400" s="388"/>
      <c r="T400" s="388"/>
      <c r="U400" s="388"/>
      <c r="V400" s="388"/>
      <c r="W400" s="388"/>
      <c r="X400" s="388"/>
      <c r="Y400" s="388"/>
      <c r="Z400" s="388"/>
      <c r="AA400" s="388"/>
    </row>
    <row r="401" spans="1:27" ht="15.75" customHeight="1" x14ac:dyDescent="0.2">
      <c r="A401" s="388"/>
      <c r="B401" s="388"/>
      <c r="C401" s="388"/>
      <c r="D401" s="388"/>
      <c r="E401" s="388"/>
      <c r="F401" s="388"/>
      <c r="G401" s="388"/>
      <c r="H401" s="388"/>
      <c r="I401" s="388"/>
      <c r="J401" s="388"/>
      <c r="K401" s="388"/>
      <c r="L401" s="388"/>
      <c r="M401" s="388"/>
      <c r="N401" s="388"/>
      <c r="O401" s="388"/>
      <c r="P401" s="388"/>
      <c r="Q401" s="388"/>
      <c r="R401" s="388"/>
      <c r="S401" s="388"/>
      <c r="T401" s="388"/>
      <c r="U401" s="388"/>
      <c r="V401" s="388"/>
      <c r="W401" s="388"/>
      <c r="X401" s="388"/>
      <c r="Y401" s="388"/>
      <c r="Z401" s="388"/>
      <c r="AA401" s="388"/>
    </row>
    <row r="402" spans="1:27" ht="15.75" customHeight="1" x14ac:dyDescent="0.2">
      <c r="A402" s="388"/>
      <c r="B402" s="388"/>
      <c r="C402" s="388"/>
      <c r="D402" s="388"/>
      <c r="E402" s="388"/>
      <c r="F402" s="388"/>
      <c r="G402" s="388"/>
      <c r="H402" s="388"/>
      <c r="I402" s="388"/>
      <c r="J402" s="388"/>
      <c r="K402" s="388"/>
      <c r="L402" s="388"/>
      <c r="M402" s="388"/>
      <c r="N402" s="388"/>
      <c r="O402" s="388"/>
      <c r="P402" s="388"/>
      <c r="Q402" s="388"/>
      <c r="R402" s="388"/>
      <c r="S402" s="388"/>
      <c r="T402" s="388"/>
      <c r="U402" s="388"/>
      <c r="V402" s="388"/>
      <c r="W402" s="388"/>
      <c r="X402" s="388"/>
      <c r="Y402" s="388"/>
      <c r="Z402" s="388"/>
      <c r="AA402" s="388"/>
    </row>
    <row r="403" spans="1:27" ht="15.75" customHeight="1" x14ac:dyDescent="0.2">
      <c r="A403" s="388"/>
      <c r="B403" s="388"/>
      <c r="C403" s="388"/>
      <c r="D403" s="388"/>
      <c r="E403" s="388"/>
      <c r="F403" s="388"/>
      <c r="G403" s="388"/>
      <c r="H403" s="388"/>
      <c r="I403" s="388"/>
      <c r="J403" s="388"/>
      <c r="K403" s="388"/>
      <c r="L403" s="388"/>
      <c r="M403" s="388"/>
      <c r="N403" s="388"/>
      <c r="O403" s="388"/>
      <c r="P403" s="388"/>
      <c r="Q403" s="388"/>
      <c r="R403" s="388"/>
      <c r="S403" s="388"/>
      <c r="T403" s="388"/>
      <c r="U403" s="388"/>
      <c r="V403" s="388"/>
      <c r="W403" s="388"/>
      <c r="X403" s="388"/>
      <c r="Y403" s="388"/>
      <c r="Z403" s="388"/>
      <c r="AA403" s="388"/>
    </row>
    <row r="404" spans="1:27" ht="15.75" customHeight="1" x14ac:dyDescent="0.2">
      <c r="A404" s="388"/>
      <c r="B404" s="388"/>
      <c r="C404" s="388"/>
      <c r="D404" s="388"/>
      <c r="E404" s="388"/>
      <c r="F404" s="388"/>
      <c r="G404" s="388"/>
      <c r="H404" s="388"/>
      <c r="I404" s="388"/>
      <c r="J404" s="388"/>
      <c r="K404" s="388"/>
      <c r="L404" s="388"/>
      <c r="M404" s="388"/>
      <c r="N404" s="388"/>
      <c r="O404" s="388"/>
      <c r="P404" s="388"/>
      <c r="Q404" s="388"/>
      <c r="R404" s="388"/>
      <c r="S404" s="388"/>
      <c r="T404" s="388"/>
      <c r="U404" s="388"/>
      <c r="V404" s="388"/>
      <c r="W404" s="388"/>
      <c r="X404" s="388"/>
      <c r="Y404" s="388"/>
      <c r="Z404" s="388"/>
      <c r="AA404" s="388"/>
    </row>
    <row r="405" spans="1:27" ht="15.75" customHeight="1" x14ac:dyDescent="0.2">
      <c r="A405" s="388"/>
      <c r="B405" s="388"/>
      <c r="C405" s="388"/>
      <c r="D405" s="388"/>
      <c r="E405" s="388"/>
      <c r="F405" s="388"/>
      <c r="G405" s="388"/>
      <c r="H405" s="388"/>
      <c r="I405" s="388"/>
      <c r="J405" s="388"/>
      <c r="K405" s="388"/>
      <c r="L405" s="388"/>
      <c r="M405" s="388"/>
      <c r="N405" s="388"/>
      <c r="O405" s="388"/>
      <c r="P405" s="388"/>
      <c r="Q405" s="388"/>
      <c r="R405" s="388"/>
      <c r="S405" s="388"/>
      <c r="T405" s="388"/>
      <c r="U405" s="388"/>
      <c r="V405" s="388"/>
      <c r="W405" s="388"/>
      <c r="X405" s="388"/>
      <c r="Y405" s="388"/>
      <c r="Z405" s="388"/>
      <c r="AA405" s="388"/>
    </row>
    <row r="406" spans="1:27" ht="15.75" customHeight="1" x14ac:dyDescent="0.2">
      <c r="A406" s="388"/>
      <c r="B406" s="388"/>
      <c r="C406" s="388"/>
      <c r="D406" s="388"/>
      <c r="E406" s="388"/>
      <c r="F406" s="388"/>
      <c r="G406" s="388"/>
      <c r="H406" s="388"/>
      <c r="I406" s="388"/>
      <c r="J406" s="388"/>
      <c r="K406" s="388"/>
      <c r="L406" s="388"/>
      <c r="M406" s="388"/>
      <c r="N406" s="388"/>
      <c r="O406" s="388"/>
      <c r="P406" s="388"/>
      <c r="Q406" s="388"/>
      <c r="R406" s="388"/>
      <c r="S406" s="388"/>
      <c r="T406" s="388"/>
      <c r="U406" s="388"/>
      <c r="V406" s="388"/>
      <c r="W406" s="388"/>
      <c r="X406" s="388"/>
      <c r="Y406" s="388"/>
      <c r="Z406" s="388"/>
      <c r="AA406" s="388"/>
    </row>
    <row r="407" spans="1:27" ht="15.75" customHeight="1" x14ac:dyDescent="0.2">
      <c r="A407" s="388"/>
      <c r="B407" s="388"/>
      <c r="C407" s="388"/>
      <c r="D407" s="388"/>
      <c r="E407" s="388"/>
      <c r="F407" s="388"/>
      <c r="G407" s="388"/>
      <c r="H407" s="388"/>
      <c r="I407" s="388"/>
      <c r="J407" s="388"/>
      <c r="K407" s="388"/>
      <c r="L407" s="388"/>
      <c r="M407" s="388"/>
      <c r="N407" s="388"/>
      <c r="O407" s="388"/>
      <c r="P407" s="388"/>
      <c r="Q407" s="388"/>
      <c r="R407" s="388"/>
      <c r="S407" s="388"/>
      <c r="T407" s="388"/>
      <c r="U407" s="388"/>
      <c r="V407" s="388"/>
      <c r="W407" s="388"/>
      <c r="X407" s="388"/>
      <c r="Y407" s="388"/>
      <c r="Z407" s="388"/>
      <c r="AA407" s="388"/>
    </row>
    <row r="408" spans="1:27" ht="15.75" customHeight="1" x14ac:dyDescent="0.2">
      <c r="A408" s="388"/>
      <c r="B408" s="388"/>
      <c r="C408" s="388"/>
      <c r="D408" s="388"/>
      <c r="E408" s="388"/>
      <c r="F408" s="388"/>
      <c r="G408" s="388"/>
      <c r="H408" s="388"/>
      <c r="I408" s="388"/>
      <c r="J408" s="388"/>
      <c r="K408" s="388"/>
      <c r="L408" s="388"/>
      <c r="M408" s="388"/>
      <c r="N408" s="388"/>
      <c r="O408" s="388"/>
      <c r="P408" s="388"/>
      <c r="Q408" s="388"/>
      <c r="R408" s="388"/>
      <c r="S408" s="388"/>
      <c r="T408" s="388"/>
      <c r="U408" s="388"/>
      <c r="V408" s="388"/>
      <c r="W408" s="388"/>
      <c r="X408" s="388"/>
      <c r="Y408" s="388"/>
      <c r="Z408" s="388"/>
      <c r="AA408" s="388"/>
    </row>
    <row r="409" spans="1:27" ht="15.75" customHeight="1" x14ac:dyDescent="0.2">
      <c r="A409" s="388"/>
      <c r="B409" s="388"/>
      <c r="C409" s="388"/>
      <c r="D409" s="388"/>
      <c r="E409" s="388"/>
      <c r="F409" s="388"/>
      <c r="G409" s="388"/>
      <c r="H409" s="388"/>
      <c r="I409" s="388"/>
      <c r="J409" s="388"/>
      <c r="K409" s="388"/>
      <c r="L409" s="388"/>
      <c r="M409" s="388"/>
      <c r="N409" s="388"/>
      <c r="O409" s="388"/>
      <c r="P409" s="388"/>
      <c r="Q409" s="388"/>
      <c r="R409" s="388"/>
      <c r="S409" s="388"/>
      <c r="T409" s="388"/>
      <c r="U409" s="388"/>
      <c r="V409" s="388"/>
      <c r="W409" s="388"/>
      <c r="X409" s="388"/>
      <c r="Y409" s="388"/>
      <c r="Z409" s="388"/>
      <c r="AA409" s="388"/>
    </row>
    <row r="410" spans="1:27" ht="15.75" customHeight="1" x14ac:dyDescent="0.2">
      <c r="A410" s="388"/>
      <c r="B410" s="388"/>
      <c r="C410" s="388"/>
      <c r="D410" s="388"/>
      <c r="E410" s="388"/>
      <c r="F410" s="388"/>
      <c r="G410" s="388"/>
      <c r="H410" s="388"/>
      <c r="I410" s="388"/>
      <c r="J410" s="388"/>
      <c r="K410" s="388"/>
      <c r="L410" s="388"/>
      <c r="M410" s="388"/>
      <c r="N410" s="388"/>
      <c r="O410" s="388"/>
      <c r="P410" s="388"/>
      <c r="Q410" s="388"/>
      <c r="R410" s="388"/>
      <c r="S410" s="388"/>
      <c r="T410" s="388"/>
      <c r="U410" s="388"/>
      <c r="V410" s="388"/>
      <c r="W410" s="388"/>
      <c r="X410" s="388"/>
      <c r="Y410" s="388"/>
      <c r="Z410" s="388"/>
      <c r="AA410" s="388"/>
    </row>
    <row r="411" spans="1:27" ht="15.75" customHeight="1" x14ac:dyDescent="0.2">
      <c r="A411" s="388"/>
      <c r="B411" s="388"/>
      <c r="C411" s="388"/>
      <c r="D411" s="388"/>
      <c r="E411" s="388"/>
      <c r="F411" s="388"/>
      <c r="G411" s="388"/>
      <c r="H411" s="388"/>
      <c r="I411" s="388"/>
      <c r="J411" s="388"/>
      <c r="K411" s="388"/>
      <c r="L411" s="388"/>
      <c r="M411" s="388"/>
      <c r="N411" s="388"/>
      <c r="O411" s="388"/>
      <c r="P411" s="388"/>
      <c r="Q411" s="388"/>
      <c r="R411" s="388"/>
      <c r="S411" s="388"/>
      <c r="T411" s="388"/>
      <c r="U411" s="388"/>
      <c r="V411" s="388"/>
      <c r="W411" s="388"/>
      <c r="X411" s="388"/>
      <c r="Y411" s="388"/>
      <c r="Z411" s="388"/>
      <c r="AA411" s="388"/>
    </row>
    <row r="412" spans="1:27" ht="15.75" customHeight="1" x14ac:dyDescent="0.2">
      <c r="A412" s="388"/>
      <c r="B412" s="388"/>
      <c r="C412" s="388"/>
      <c r="D412" s="388"/>
      <c r="E412" s="388"/>
      <c r="F412" s="388"/>
      <c r="G412" s="388"/>
      <c r="H412" s="388"/>
      <c r="I412" s="388"/>
      <c r="J412" s="388"/>
      <c r="K412" s="388"/>
      <c r="L412" s="388"/>
      <c r="M412" s="388"/>
      <c r="N412" s="388"/>
      <c r="O412" s="388"/>
      <c r="P412" s="388"/>
      <c r="Q412" s="388"/>
      <c r="R412" s="388"/>
      <c r="S412" s="388"/>
      <c r="T412" s="388"/>
      <c r="U412" s="388"/>
      <c r="V412" s="388"/>
      <c r="W412" s="388"/>
      <c r="X412" s="388"/>
      <c r="Y412" s="388"/>
      <c r="Z412" s="388"/>
      <c r="AA412" s="388"/>
    </row>
    <row r="413" spans="1:27" ht="15.75" customHeight="1" x14ac:dyDescent="0.2">
      <c r="A413" s="388"/>
      <c r="B413" s="388"/>
      <c r="C413" s="388"/>
      <c r="D413" s="388"/>
      <c r="E413" s="388"/>
      <c r="F413" s="388"/>
      <c r="G413" s="388"/>
      <c r="H413" s="388"/>
      <c r="I413" s="388"/>
      <c r="J413" s="388"/>
      <c r="K413" s="388"/>
      <c r="L413" s="388"/>
      <c r="M413" s="388"/>
      <c r="N413" s="388"/>
      <c r="O413" s="388"/>
      <c r="P413" s="388"/>
      <c r="Q413" s="388"/>
      <c r="R413" s="388"/>
      <c r="S413" s="388"/>
      <c r="T413" s="388"/>
      <c r="U413" s="388"/>
      <c r="V413" s="388"/>
      <c r="W413" s="388"/>
      <c r="X413" s="388"/>
      <c r="Y413" s="388"/>
      <c r="Z413" s="388"/>
      <c r="AA413" s="388"/>
    </row>
    <row r="414" spans="1:27" ht="15.75" customHeight="1" x14ac:dyDescent="0.2">
      <c r="A414" s="388"/>
      <c r="B414" s="388"/>
      <c r="C414" s="388"/>
      <c r="D414" s="388"/>
      <c r="E414" s="388"/>
      <c r="F414" s="388"/>
      <c r="G414" s="388"/>
      <c r="H414" s="388"/>
      <c r="I414" s="388"/>
      <c r="J414" s="388"/>
      <c r="K414" s="388"/>
      <c r="L414" s="388"/>
      <c r="M414" s="388"/>
      <c r="N414" s="388"/>
      <c r="O414" s="388"/>
      <c r="P414" s="388"/>
      <c r="Q414" s="388"/>
      <c r="R414" s="388"/>
      <c r="S414" s="388"/>
      <c r="T414" s="388"/>
      <c r="U414" s="388"/>
      <c r="V414" s="388"/>
      <c r="W414" s="388"/>
      <c r="X414" s="388"/>
      <c r="Y414" s="388"/>
      <c r="Z414" s="388"/>
      <c r="AA414" s="388"/>
    </row>
    <row r="415" spans="1:27" ht="15.75" customHeight="1" x14ac:dyDescent="0.2">
      <c r="A415" s="388"/>
      <c r="B415" s="388"/>
      <c r="C415" s="388"/>
      <c r="D415" s="388"/>
      <c r="E415" s="388"/>
      <c r="F415" s="388"/>
      <c r="G415" s="388"/>
      <c r="H415" s="388"/>
      <c r="I415" s="388"/>
      <c r="J415" s="388"/>
      <c r="K415" s="388"/>
      <c r="L415" s="388"/>
      <c r="M415" s="388"/>
      <c r="N415" s="388"/>
      <c r="O415" s="388"/>
      <c r="P415" s="388"/>
      <c r="Q415" s="388"/>
      <c r="R415" s="388"/>
      <c r="S415" s="388"/>
      <c r="T415" s="388"/>
      <c r="U415" s="388"/>
      <c r="V415" s="388"/>
      <c r="W415" s="388"/>
      <c r="X415" s="388"/>
      <c r="Y415" s="388"/>
      <c r="Z415" s="388"/>
      <c r="AA415" s="388"/>
    </row>
    <row r="416" spans="1:27" ht="15.75" customHeight="1" x14ac:dyDescent="0.2">
      <c r="A416" s="388"/>
      <c r="B416" s="388"/>
      <c r="C416" s="388"/>
      <c r="D416" s="388"/>
      <c r="E416" s="388"/>
      <c r="F416" s="388"/>
      <c r="G416" s="388"/>
      <c r="H416" s="388"/>
      <c r="I416" s="388"/>
      <c r="J416" s="388"/>
      <c r="K416" s="388"/>
      <c r="L416" s="388"/>
      <c r="M416" s="388"/>
      <c r="N416" s="388"/>
      <c r="O416" s="388"/>
      <c r="P416" s="388"/>
      <c r="Q416" s="388"/>
      <c r="R416" s="388"/>
      <c r="S416" s="388"/>
      <c r="T416" s="388"/>
      <c r="U416" s="388"/>
      <c r="V416" s="388"/>
      <c r="W416" s="388"/>
      <c r="X416" s="388"/>
      <c r="Y416" s="388"/>
      <c r="Z416" s="388"/>
      <c r="AA416" s="388"/>
    </row>
    <row r="417" spans="1:27" ht="15.75" customHeight="1" x14ac:dyDescent="0.2">
      <c r="A417" s="388"/>
      <c r="B417" s="388"/>
      <c r="C417" s="388"/>
      <c r="D417" s="388"/>
      <c r="E417" s="388"/>
      <c r="F417" s="388"/>
      <c r="G417" s="388"/>
      <c r="H417" s="388"/>
      <c r="I417" s="388"/>
      <c r="J417" s="388"/>
      <c r="K417" s="388"/>
      <c r="L417" s="388"/>
      <c r="M417" s="388"/>
      <c r="N417" s="388"/>
      <c r="O417" s="388"/>
      <c r="P417" s="388"/>
      <c r="Q417" s="388"/>
      <c r="R417" s="388"/>
      <c r="S417" s="388"/>
      <c r="T417" s="388"/>
      <c r="U417" s="388"/>
      <c r="V417" s="388"/>
      <c r="W417" s="388"/>
      <c r="X417" s="388"/>
      <c r="Y417" s="388"/>
      <c r="Z417" s="388"/>
      <c r="AA417" s="388"/>
    </row>
    <row r="418" spans="1:27" ht="15.75" customHeight="1" x14ac:dyDescent="0.2">
      <c r="A418" s="388"/>
      <c r="B418" s="388"/>
      <c r="C418" s="388"/>
      <c r="D418" s="388"/>
      <c r="E418" s="388"/>
      <c r="F418" s="388"/>
      <c r="G418" s="388"/>
      <c r="H418" s="388"/>
      <c r="I418" s="388"/>
      <c r="J418" s="388"/>
      <c r="K418" s="388"/>
      <c r="L418" s="388"/>
      <c r="M418" s="388"/>
      <c r="N418" s="388"/>
      <c r="O418" s="388"/>
      <c r="P418" s="388"/>
      <c r="Q418" s="388"/>
      <c r="R418" s="388"/>
      <c r="S418" s="388"/>
      <c r="T418" s="388"/>
      <c r="U418" s="388"/>
      <c r="V418" s="388"/>
      <c r="W418" s="388"/>
      <c r="X418" s="388"/>
      <c r="Y418" s="388"/>
      <c r="Z418" s="388"/>
      <c r="AA418" s="388"/>
    </row>
    <row r="419" spans="1:27" ht="15.75" customHeight="1" x14ac:dyDescent="0.2">
      <c r="A419" s="388"/>
      <c r="B419" s="388"/>
      <c r="C419" s="388"/>
      <c r="D419" s="388"/>
      <c r="E419" s="388"/>
      <c r="F419" s="388"/>
      <c r="G419" s="388"/>
      <c r="H419" s="388"/>
      <c r="I419" s="388"/>
      <c r="J419" s="388"/>
      <c r="K419" s="388"/>
      <c r="L419" s="388"/>
      <c r="M419" s="388"/>
      <c r="N419" s="388"/>
      <c r="O419" s="388"/>
      <c r="P419" s="388"/>
      <c r="Q419" s="388"/>
      <c r="R419" s="388"/>
      <c r="S419" s="388"/>
      <c r="T419" s="388"/>
      <c r="U419" s="388"/>
      <c r="V419" s="388"/>
      <c r="W419" s="388"/>
      <c r="X419" s="388"/>
      <c r="Y419" s="388"/>
      <c r="Z419" s="388"/>
      <c r="AA419" s="388"/>
    </row>
    <row r="420" spans="1:27" ht="15.75" customHeight="1" x14ac:dyDescent="0.2">
      <c r="A420" s="388"/>
      <c r="B420" s="388"/>
      <c r="C420" s="388"/>
      <c r="D420" s="388"/>
      <c r="E420" s="388"/>
      <c r="F420" s="388"/>
      <c r="G420" s="388"/>
      <c r="H420" s="388"/>
      <c r="I420" s="388"/>
      <c r="J420" s="388"/>
      <c r="K420" s="388"/>
      <c r="L420" s="388"/>
      <c r="M420" s="388"/>
      <c r="N420" s="388"/>
      <c r="O420" s="388"/>
      <c r="P420" s="388"/>
      <c r="Q420" s="388"/>
      <c r="R420" s="388"/>
      <c r="S420" s="388"/>
      <c r="T420" s="388"/>
      <c r="U420" s="388"/>
      <c r="V420" s="388"/>
      <c r="W420" s="388"/>
      <c r="X420" s="388"/>
      <c r="Y420" s="388"/>
      <c r="Z420" s="388"/>
      <c r="AA420" s="388"/>
    </row>
    <row r="421" spans="1:27" ht="15.75" customHeight="1" x14ac:dyDescent="0.2">
      <c r="A421" s="388"/>
      <c r="B421" s="388"/>
      <c r="C421" s="388"/>
      <c r="D421" s="388"/>
      <c r="E421" s="388"/>
      <c r="F421" s="388"/>
      <c r="G421" s="388"/>
      <c r="H421" s="388"/>
      <c r="I421" s="388"/>
      <c r="J421" s="388"/>
      <c r="K421" s="388"/>
      <c r="L421" s="388"/>
      <c r="M421" s="388"/>
      <c r="N421" s="388"/>
      <c r="O421" s="388"/>
      <c r="P421" s="388"/>
      <c r="Q421" s="388"/>
      <c r="R421" s="388"/>
      <c r="S421" s="388"/>
      <c r="T421" s="388"/>
      <c r="U421" s="388"/>
      <c r="V421" s="388"/>
      <c r="W421" s="388"/>
      <c r="X421" s="388"/>
      <c r="Y421" s="388"/>
      <c r="Z421" s="388"/>
      <c r="AA421" s="388"/>
    </row>
    <row r="422" spans="1:27" ht="15.75" customHeight="1" x14ac:dyDescent="0.2">
      <c r="A422" s="388"/>
      <c r="B422" s="388"/>
      <c r="C422" s="388"/>
      <c r="D422" s="388"/>
      <c r="E422" s="388"/>
      <c r="F422" s="388"/>
      <c r="G422" s="388"/>
      <c r="H422" s="388"/>
      <c r="I422" s="388"/>
      <c r="J422" s="388"/>
      <c r="K422" s="388"/>
      <c r="L422" s="388"/>
      <c r="M422" s="388"/>
      <c r="N422" s="388"/>
      <c r="O422" s="388"/>
      <c r="P422" s="388"/>
      <c r="Q422" s="388"/>
      <c r="R422" s="388"/>
      <c r="S422" s="388"/>
      <c r="T422" s="388"/>
      <c r="U422" s="388"/>
      <c r="V422" s="388"/>
      <c r="W422" s="388"/>
      <c r="X422" s="388"/>
      <c r="Y422" s="388"/>
      <c r="Z422" s="388"/>
      <c r="AA422" s="388"/>
    </row>
    <row r="423" spans="1:27" ht="15.75" customHeight="1" x14ac:dyDescent="0.2">
      <c r="A423" s="388"/>
      <c r="B423" s="388"/>
      <c r="C423" s="388"/>
      <c r="D423" s="388"/>
      <c r="E423" s="388"/>
      <c r="F423" s="388"/>
      <c r="G423" s="388"/>
      <c r="H423" s="388"/>
      <c r="I423" s="388"/>
      <c r="J423" s="388"/>
      <c r="K423" s="388"/>
      <c r="L423" s="388"/>
      <c r="M423" s="388"/>
      <c r="N423" s="388"/>
      <c r="O423" s="388"/>
      <c r="P423" s="388"/>
      <c r="Q423" s="388"/>
      <c r="R423" s="388"/>
      <c r="S423" s="388"/>
      <c r="T423" s="388"/>
      <c r="U423" s="388"/>
      <c r="V423" s="388"/>
      <c r="W423" s="388"/>
      <c r="X423" s="388"/>
      <c r="Y423" s="388"/>
      <c r="Z423" s="388"/>
      <c r="AA423" s="388"/>
    </row>
    <row r="424" spans="1:27" ht="15.75" customHeight="1" x14ac:dyDescent="0.2">
      <c r="A424" s="388"/>
      <c r="B424" s="388"/>
      <c r="C424" s="388"/>
      <c r="D424" s="388"/>
      <c r="E424" s="388"/>
      <c r="F424" s="388"/>
      <c r="G424" s="388"/>
      <c r="H424" s="388"/>
      <c r="I424" s="388"/>
      <c r="J424" s="388"/>
      <c r="K424" s="388"/>
      <c r="L424" s="388"/>
      <c r="M424" s="388"/>
      <c r="N424" s="388"/>
      <c r="O424" s="388"/>
      <c r="P424" s="388"/>
      <c r="Q424" s="388"/>
      <c r="R424" s="388"/>
      <c r="S424" s="388"/>
      <c r="T424" s="388"/>
      <c r="U424" s="388"/>
      <c r="V424" s="388"/>
      <c r="W424" s="388"/>
      <c r="X424" s="388"/>
      <c r="Y424" s="388"/>
      <c r="Z424" s="388"/>
      <c r="AA424" s="388"/>
    </row>
    <row r="425" spans="1:27" ht="15.75" customHeight="1" x14ac:dyDescent="0.2">
      <c r="A425" s="388"/>
      <c r="B425" s="388"/>
      <c r="C425" s="388"/>
      <c r="D425" s="388"/>
      <c r="E425" s="388"/>
      <c r="F425" s="388"/>
      <c r="G425" s="388"/>
      <c r="H425" s="388"/>
      <c r="I425" s="388"/>
      <c r="J425" s="388"/>
      <c r="K425" s="388"/>
      <c r="L425" s="388"/>
      <c r="M425" s="388"/>
      <c r="N425" s="388"/>
      <c r="O425" s="388"/>
      <c r="P425" s="388"/>
      <c r="Q425" s="388"/>
      <c r="R425" s="388"/>
      <c r="S425" s="388"/>
      <c r="T425" s="388"/>
      <c r="U425" s="388"/>
      <c r="V425" s="388"/>
      <c r="W425" s="388"/>
      <c r="X425" s="388"/>
      <c r="Y425" s="388"/>
      <c r="Z425" s="388"/>
      <c r="AA425" s="388"/>
    </row>
    <row r="426" spans="1:27" ht="15.75" customHeight="1" x14ac:dyDescent="0.2">
      <c r="A426" s="388"/>
      <c r="B426" s="388"/>
      <c r="C426" s="388"/>
      <c r="D426" s="388"/>
      <c r="E426" s="388"/>
      <c r="F426" s="388"/>
      <c r="G426" s="388"/>
      <c r="H426" s="388"/>
      <c r="I426" s="388"/>
      <c r="J426" s="388"/>
      <c r="K426" s="388"/>
      <c r="L426" s="388"/>
      <c r="M426" s="388"/>
      <c r="N426" s="388"/>
      <c r="O426" s="388"/>
      <c r="P426" s="388"/>
      <c r="Q426" s="388"/>
      <c r="R426" s="388"/>
      <c r="S426" s="388"/>
      <c r="T426" s="388"/>
      <c r="U426" s="388"/>
      <c r="V426" s="388"/>
      <c r="W426" s="388"/>
      <c r="X426" s="388"/>
      <c r="Y426" s="388"/>
      <c r="Z426" s="388"/>
      <c r="AA426" s="388"/>
    </row>
    <row r="427" spans="1:27" ht="15.75" customHeight="1" x14ac:dyDescent="0.2">
      <c r="A427" s="388"/>
      <c r="B427" s="388"/>
      <c r="C427" s="388"/>
      <c r="D427" s="388"/>
      <c r="E427" s="388"/>
      <c r="F427" s="388"/>
      <c r="G427" s="388"/>
      <c r="H427" s="388"/>
      <c r="I427" s="388"/>
      <c r="J427" s="388"/>
      <c r="K427" s="388"/>
      <c r="L427" s="388"/>
      <c r="M427" s="388"/>
      <c r="N427" s="388"/>
      <c r="O427" s="388"/>
      <c r="P427" s="388"/>
      <c r="Q427" s="388"/>
      <c r="R427" s="388"/>
      <c r="S427" s="388"/>
      <c r="T427" s="388"/>
      <c r="U427" s="388"/>
      <c r="V427" s="388"/>
      <c r="W427" s="388"/>
      <c r="X427" s="388"/>
      <c r="Y427" s="388"/>
      <c r="Z427" s="388"/>
      <c r="AA427" s="388"/>
    </row>
    <row r="428" spans="1:27" ht="15.75" customHeight="1" x14ac:dyDescent="0.2">
      <c r="A428" s="388"/>
      <c r="B428" s="388"/>
      <c r="C428" s="388"/>
      <c r="D428" s="388"/>
      <c r="E428" s="388"/>
      <c r="F428" s="388"/>
      <c r="G428" s="388"/>
      <c r="H428" s="388"/>
      <c r="I428" s="388"/>
      <c r="J428" s="388"/>
      <c r="K428" s="388"/>
      <c r="L428" s="388"/>
      <c r="M428" s="388"/>
      <c r="N428" s="388"/>
      <c r="O428" s="388"/>
      <c r="P428" s="388"/>
      <c r="Q428" s="388"/>
      <c r="R428" s="388"/>
      <c r="S428" s="388"/>
      <c r="T428" s="388"/>
      <c r="U428" s="388"/>
      <c r="V428" s="388"/>
      <c r="W428" s="388"/>
      <c r="X428" s="388"/>
      <c r="Y428" s="388"/>
      <c r="Z428" s="388"/>
      <c r="AA428" s="388"/>
    </row>
    <row r="429" spans="1:27" ht="15.75" customHeight="1" x14ac:dyDescent="0.2">
      <c r="A429" s="388"/>
      <c r="B429" s="388"/>
      <c r="C429" s="388"/>
      <c r="D429" s="388"/>
      <c r="E429" s="388"/>
      <c r="F429" s="388"/>
      <c r="G429" s="388"/>
      <c r="H429" s="388"/>
      <c r="I429" s="388"/>
      <c r="J429" s="388"/>
      <c r="K429" s="388"/>
      <c r="L429" s="388"/>
      <c r="M429" s="388"/>
      <c r="N429" s="388"/>
      <c r="O429" s="388"/>
      <c r="P429" s="388"/>
      <c r="Q429" s="388"/>
      <c r="R429" s="388"/>
      <c r="S429" s="388"/>
      <c r="T429" s="388"/>
      <c r="U429" s="388"/>
      <c r="V429" s="388"/>
      <c r="W429" s="388"/>
      <c r="X429" s="388"/>
      <c r="Y429" s="388"/>
      <c r="Z429" s="388"/>
      <c r="AA429" s="388"/>
    </row>
    <row r="430" spans="1:27" ht="15.75" customHeight="1" x14ac:dyDescent="0.2">
      <c r="A430" s="388"/>
      <c r="B430" s="388"/>
      <c r="C430" s="388"/>
      <c r="D430" s="388"/>
      <c r="E430" s="388"/>
      <c r="F430" s="388"/>
      <c r="G430" s="388"/>
      <c r="H430" s="388"/>
      <c r="I430" s="388"/>
      <c r="J430" s="388"/>
      <c r="K430" s="388"/>
      <c r="L430" s="388"/>
      <c r="M430" s="388"/>
      <c r="N430" s="388"/>
      <c r="O430" s="388"/>
      <c r="P430" s="388"/>
      <c r="Q430" s="388"/>
      <c r="R430" s="388"/>
      <c r="S430" s="388"/>
      <c r="T430" s="388"/>
      <c r="U430" s="388"/>
      <c r="V430" s="388"/>
      <c r="W430" s="388"/>
      <c r="X430" s="388"/>
      <c r="Y430" s="388"/>
      <c r="Z430" s="388"/>
      <c r="AA430" s="388"/>
    </row>
    <row r="431" spans="1:27" ht="15.75" customHeight="1" x14ac:dyDescent="0.2">
      <c r="A431" s="388"/>
      <c r="B431" s="388"/>
      <c r="C431" s="388"/>
      <c r="D431" s="388"/>
      <c r="E431" s="388"/>
      <c r="F431" s="388"/>
      <c r="G431" s="388"/>
      <c r="H431" s="388"/>
      <c r="I431" s="388"/>
      <c r="J431" s="388"/>
      <c r="K431" s="388"/>
      <c r="L431" s="388"/>
      <c r="M431" s="388"/>
      <c r="N431" s="388"/>
      <c r="O431" s="388"/>
      <c r="P431" s="388"/>
      <c r="Q431" s="388"/>
      <c r="R431" s="388"/>
      <c r="S431" s="388"/>
      <c r="T431" s="388"/>
      <c r="U431" s="388"/>
      <c r="V431" s="388"/>
      <c r="W431" s="388"/>
      <c r="X431" s="388"/>
      <c r="Y431" s="388"/>
      <c r="Z431" s="388"/>
      <c r="AA431" s="388"/>
    </row>
    <row r="432" spans="1:27" ht="15.75" customHeight="1" x14ac:dyDescent="0.2">
      <c r="A432" s="388"/>
      <c r="B432" s="388"/>
      <c r="C432" s="388"/>
      <c r="D432" s="388"/>
      <c r="E432" s="388"/>
      <c r="F432" s="388"/>
      <c r="G432" s="388"/>
      <c r="H432" s="388"/>
      <c r="I432" s="388"/>
      <c r="J432" s="388"/>
      <c r="K432" s="388"/>
      <c r="L432" s="388"/>
      <c r="M432" s="388"/>
      <c r="N432" s="388"/>
      <c r="O432" s="388"/>
      <c r="P432" s="388"/>
      <c r="Q432" s="388"/>
      <c r="R432" s="388"/>
      <c r="S432" s="388"/>
      <c r="T432" s="388"/>
      <c r="U432" s="388"/>
      <c r="V432" s="388"/>
      <c r="W432" s="388"/>
      <c r="X432" s="388"/>
      <c r="Y432" s="388"/>
      <c r="Z432" s="388"/>
      <c r="AA432" s="388"/>
    </row>
    <row r="433" spans="1:27" ht="15.75" customHeight="1" x14ac:dyDescent="0.2">
      <c r="A433" s="388"/>
      <c r="B433" s="388"/>
      <c r="C433" s="388"/>
      <c r="D433" s="388"/>
      <c r="E433" s="388"/>
      <c r="F433" s="388"/>
      <c r="G433" s="388"/>
      <c r="H433" s="388"/>
      <c r="I433" s="388"/>
      <c r="J433" s="388"/>
      <c r="K433" s="388"/>
      <c r="L433" s="388"/>
      <c r="M433" s="388"/>
      <c r="N433" s="388"/>
      <c r="O433" s="388"/>
      <c r="P433" s="388"/>
      <c r="Q433" s="388"/>
      <c r="R433" s="388"/>
      <c r="S433" s="388"/>
      <c r="T433" s="388"/>
      <c r="U433" s="388"/>
      <c r="V433" s="388"/>
      <c r="W433" s="388"/>
      <c r="X433" s="388"/>
      <c r="Y433" s="388"/>
      <c r="Z433" s="388"/>
      <c r="AA433" s="388"/>
    </row>
    <row r="434" spans="1:27" ht="15.75" customHeight="1" x14ac:dyDescent="0.2">
      <c r="A434" s="388"/>
      <c r="B434" s="388"/>
      <c r="C434" s="388"/>
      <c r="D434" s="388"/>
      <c r="E434" s="388"/>
      <c r="F434" s="388"/>
      <c r="G434" s="388"/>
      <c r="H434" s="388"/>
      <c r="I434" s="388"/>
      <c r="J434" s="388"/>
      <c r="K434" s="388"/>
      <c r="L434" s="388"/>
      <c r="M434" s="388"/>
      <c r="N434" s="388"/>
      <c r="O434" s="388"/>
      <c r="P434" s="388"/>
      <c r="Q434" s="388"/>
      <c r="R434" s="388"/>
      <c r="S434" s="388"/>
      <c r="T434" s="388"/>
      <c r="U434" s="388"/>
      <c r="V434" s="388"/>
      <c r="W434" s="388"/>
      <c r="X434" s="388"/>
      <c r="Y434" s="388"/>
      <c r="Z434" s="388"/>
      <c r="AA434" s="388"/>
    </row>
    <row r="435" spans="1:27" ht="15.75" customHeight="1" x14ac:dyDescent="0.2">
      <c r="A435" s="388"/>
      <c r="B435" s="388"/>
      <c r="C435" s="388"/>
      <c r="D435" s="388"/>
      <c r="E435" s="388"/>
      <c r="F435" s="388"/>
      <c r="G435" s="388"/>
      <c r="H435" s="388"/>
      <c r="I435" s="388"/>
      <c r="J435" s="388"/>
      <c r="K435" s="388"/>
      <c r="L435" s="388"/>
      <c r="M435" s="388"/>
      <c r="N435" s="388"/>
      <c r="O435" s="388"/>
      <c r="P435" s="388"/>
      <c r="Q435" s="388"/>
      <c r="R435" s="388"/>
      <c r="S435" s="388"/>
      <c r="T435" s="388"/>
      <c r="U435" s="388"/>
      <c r="V435" s="388"/>
      <c r="W435" s="388"/>
      <c r="X435" s="388"/>
      <c r="Y435" s="388"/>
      <c r="Z435" s="388"/>
      <c r="AA435" s="388"/>
    </row>
    <row r="436" spans="1:27" ht="15.75" customHeight="1" x14ac:dyDescent="0.2">
      <c r="A436" s="388"/>
      <c r="B436" s="388"/>
      <c r="C436" s="388"/>
      <c r="D436" s="388"/>
      <c r="E436" s="388"/>
      <c r="F436" s="388"/>
      <c r="G436" s="388"/>
      <c r="H436" s="388"/>
      <c r="I436" s="388"/>
      <c r="J436" s="388"/>
      <c r="K436" s="388"/>
      <c r="L436" s="388"/>
      <c r="M436" s="388"/>
      <c r="N436" s="388"/>
      <c r="O436" s="388"/>
      <c r="P436" s="388"/>
      <c r="Q436" s="388"/>
      <c r="R436" s="388"/>
      <c r="S436" s="388"/>
      <c r="T436" s="388"/>
      <c r="U436" s="388"/>
      <c r="V436" s="388"/>
      <c r="W436" s="388"/>
      <c r="X436" s="388"/>
      <c r="Y436" s="388"/>
      <c r="Z436" s="388"/>
      <c r="AA436" s="388"/>
    </row>
    <row r="437" spans="1:27" ht="15.75" customHeight="1" x14ac:dyDescent="0.2">
      <c r="A437" s="388"/>
      <c r="B437" s="388"/>
      <c r="C437" s="388"/>
      <c r="D437" s="388"/>
      <c r="E437" s="388"/>
      <c r="F437" s="388"/>
      <c r="G437" s="388"/>
      <c r="H437" s="388"/>
      <c r="I437" s="388"/>
      <c r="J437" s="388"/>
      <c r="K437" s="388"/>
      <c r="L437" s="388"/>
      <c r="M437" s="388"/>
      <c r="N437" s="388"/>
      <c r="O437" s="388"/>
      <c r="P437" s="388"/>
      <c r="Q437" s="388"/>
      <c r="R437" s="388"/>
      <c r="S437" s="388"/>
      <c r="T437" s="388"/>
      <c r="U437" s="388"/>
      <c r="V437" s="388"/>
      <c r="W437" s="388"/>
      <c r="X437" s="388"/>
      <c r="Y437" s="388"/>
      <c r="Z437" s="388"/>
      <c r="AA437" s="388"/>
    </row>
    <row r="438" spans="1:27" ht="15.75" customHeight="1" x14ac:dyDescent="0.2">
      <c r="A438" s="388"/>
      <c r="B438" s="388"/>
      <c r="C438" s="388"/>
      <c r="D438" s="388"/>
      <c r="E438" s="388"/>
      <c r="F438" s="388"/>
      <c r="G438" s="388"/>
      <c r="H438" s="388"/>
      <c r="I438" s="388"/>
      <c r="J438" s="388"/>
      <c r="K438" s="388"/>
      <c r="L438" s="388"/>
      <c r="M438" s="388"/>
      <c r="N438" s="388"/>
      <c r="O438" s="388"/>
      <c r="P438" s="388"/>
      <c r="Q438" s="388"/>
      <c r="R438" s="388"/>
      <c r="S438" s="388"/>
      <c r="T438" s="388"/>
      <c r="U438" s="388"/>
      <c r="V438" s="388"/>
      <c r="W438" s="388"/>
      <c r="X438" s="388"/>
      <c r="Y438" s="388"/>
      <c r="Z438" s="388"/>
      <c r="AA438" s="388"/>
    </row>
    <row r="439" spans="1:27" ht="15.75" customHeight="1" x14ac:dyDescent="0.2">
      <c r="A439" s="388"/>
      <c r="B439" s="388"/>
      <c r="C439" s="388"/>
      <c r="D439" s="388"/>
      <c r="E439" s="388"/>
      <c r="F439" s="388"/>
      <c r="G439" s="388"/>
      <c r="H439" s="388"/>
      <c r="I439" s="388"/>
      <c r="J439" s="388"/>
      <c r="K439" s="388"/>
      <c r="L439" s="388"/>
      <c r="M439" s="388"/>
      <c r="N439" s="388"/>
      <c r="O439" s="388"/>
      <c r="P439" s="388"/>
      <c r="Q439" s="388"/>
      <c r="R439" s="388"/>
      <c r="S439" s="388"/>
      <c r="T439" s="388"/>
      <c r="U439" s="388"/>
      <c r="V439" s="388"/>
      <c r="W439" s="388"/>
      <c r="X439" s="388"/>
      <c r="Y439" s="388"/>
      <c r="Z439" s="388"/>
      <c r="AA439" s="388"/>
    </row>
    <row r="440" spans="1:27" ht="15.75" customHeight="1" x14ac:dyDescent="0.2">
      <c r="A440" s="388"/>
      <c r="B440" s="388"/>
      <c r="C440" s="388"/>
      <c r="D440" s="388"/>
      <c r="E440" s="388"/>
      <c r="F440" s="388"/>
      <c r="G440" s="388"/>
      <c r="H440" s="388"/>
      <c r="I440" s="388"/>
      <c r="J440" s="388"/>
      <c r="K440" s="388"/>
      <c r="L440" s="388"/>
      <c r="M440" s="388"/>
      <c r="N440" s="388"/>
      <c r="O440" s="388"/>
      <c r="P440" s="388"/>
      <c r="Q440" s="388"/>
      <c r="R440" s="388"/>
      <c r="S440" s="388"/>
      <c r="T440" s="388"/>
      <c r="U440" s="388"/>
      <c r="V440" s="388"/>
      <c r="W440" s="388"/>
      <c r="X440" s="388"/>
      <c r="Y440" s="388"/>
      <c r="Z440" s="388"/>
      <c r="AA440" s="388"/>
    </row>
    <row r="441" spans="1:27" ht="15.75" customHeight="1" x14ac:dyDescent="0.2">
      <c r="A441" s="388"/>
      <c r="B441" s="388"/>
      <c r="C441" s="388"/>
      <c r="D441" s="388"/>
      <c r="E441" s="388"/>
      <c r="F441" s="388"/>
      <c r="G441" s="388"/>
      <c r="H441" s="388"/>
      <c r="I441" s="388"/>
      <c r="J441" s="388"/>
      <c r="K441" s="388"/>
      <c r="L441" s="388"/>
      <c r="M441" s="388"/>
      <c r="N441" s="388"/>
      <c r="O441" s="388"/>
      <c r="P441" s="388"/>
      <c r="Q441" s="388"/>
      <c r="R441" s="388"/>
      <c r="S441" s="388"/>
      <c r="T441" s="388"/>
      <c r="U441" s="388"/>
      <c r="V441" s="388"/>
      <c r="W441" s="388"/>
      <c r="X441" s="388"/>
      <c r="Y441" s="388"/>
      <c r="Z441" s="388"/>
      <c r="AA441" s="388"/>
    </row>
    <row r="442" spans="1:27" ht="15.75" customHeight="1" x14ac:dyDescent="0.2">
      <c r="A442" s="388"/>
      <c r="B442" s="388"/>
      <c r="C442" s="388"/>
      <c r="D442" s="388"/>
      <c r="E442" s="388"/>
      <c r="F442" s="388"/>
      <c r="G442" s="388"/>
      <c r="H442" s="388"/>
      <c r="I442" s="388"/>
      <c r="J442" s="388"/>
      <c r="K442" s="388"/>
      <c r="L442" s="388"/>
      <c r="M442" s="388"/>
      <c r="N442" s="388"/>
      <c r="O442" s="388"/>
      <c r="P442" s="388"/>
      <c r="Q442" s="388"/>
      <c r="R442" s="388"/>
      <c r="S442" s="388"/>
      <c r="T442" s="388"/>
      <c r="U442" s="388"/>
      <c r="V442" s="388"/>
      <c r="W442" s="388"/>
      <c r="X442" s="388"/>
      <c r="Y442" s="388"/>
      <c r="Z442" s="388"/>
      <c r="AA442" s="388"/>
    </row>
    <row r="443" spans="1:27" ht="15.75" customHeight="1" x14ac:dyDescent="0.2">
      <c r="A443" s="388"/>
      <c r="B443" s="388"/>
      <c r="C443" s="388"/>
      <c r="D443" s="388"/>
      <c r="E443" s="388"/>
      <c r="F443" s="388"/>
      <c r="G443" s="388"/>
      <c r="H443" s="388"/>
      <c r="I443" s="388"/>
      <c r="J443" s="388"/>
      <c r="K443" s="388"/>
      <c r="L443" s="388"/>
      <c r="M443" s="388"/>
      <c r="N443" s="388"/>
      <c r="O443" s="388"/>
      <c r="P443" s="388"/>
      <c r="Q443" s="388"/>
      <c r="R443" s="388"/>
      <c r="S443" s="388"/>
      <c r="T443" s="388"/>
      <c r="U443" s="388"/>
      <c r="V443" s="388"/>
      <c r="W443" s="388"/>
      <c r="X443" s="388"/>
      <c r="Y443" s="388"/>
      <c r="Z443" s="388"/>
      <c r="AA443" s="388"/>
    </row>
    <row r="444" spans="1:27" ht="15.75" customHeight="1" x14ac:dyDescent="0.2">
      <c r="A444" s="388"/>
      <c r="B444" s="388"/>
      <c r="C444" s="388"/>
      <c r="D444" s="388"/>
      <c r="E444" s="388"/>
      <c r="F444" s="388"/>
      <c r="G444" s="388"/>
      <c r="H444" s="388"/>
      <c r="I444" s="388"/>
      <c r="J444" s="388"/>
      <c r="K444" s="388"/>
      <c r="L444" s="388"/>
      <c r="M444" s="388"/>
      <c r="N444" s="388"/>
      <c r="O444" s="388"/>
      <c r="P444" s="388"/>
      <c r="Q444" s="388"/>
      <c r="R444" s="388"/>
      <c r="S444" s="388"/>
      <c r="T444" s="388"/>
      <c r="U444" s="388"/>
      <c r="V444" s="388"/>
      <c r="W444" s="388"/>
      <c r="X444" s="388"/>
      <c r="Y444" s="388"/>
      <c r="Z444" s="388"/>
      <c r="AA444" s="388"/>
    </row>
    <row r="445" spans="1:27" ht="15.75" customHeight="1" x14ac:dyDescent="0.2">
      <c r="A445" s="388"/>
      <c r="B445" s="388"/>
      <c r="C445" s="388"/>
      <c r="D445" s="388"/>
      <c r="E445" s="388"/>
      <c r="F445" s="388"/>
      <c r="G445" s="388"/>
      <c r="H445" s="388"/>
      <c r="I445" s="388"/>
      <c r="J445" s="388"/>
      <c r="K445" s="388"/>
      <c r="L445" s="388"/>
      <c r="M445" s="388"/>
      <c r="N445" s="388"/>
      <c r="O445" s="388"/>
      <c r="P445" s="388"/>
      <c r="Q445" s="388"/>
      <c r="R445" s="388"/>
      <c r="S445" s="388"/>
      <c r="T445" s="388"/>
      <c r="U445" s="388"/>
      <c r="V445" s="388"/>
      <c r="W445" s="388"/>
      <c r="X445" s="388"/>
      <c r="Y445" s="388"/>
      <c r="Z445" s="388"/>
      <c r="AA445" s="388"/>
    </row>
    <row r="446" spans="1:27" ht="15.75" customHeight="1" x14ac:dyDescent="0.2">
      <c r="A446" s="388"/>
      <c r="B446" s="388"/>
      <c r="C446" s="388"/>
      <c r="D446" s="388"/>
      <c r="E446" s="388"/>
      <c r="F446" s="388"/>
      <c r="G446" s="388"/>
      <c r="H446" s="388"/>
      <c r="I446" s="388"/>
      <c r="J446" s="388"/>
      <c r="K446" s="388"/>
      <c r="L446" s="388"/>
      <c r="M446" s="388"/>
      <c r="N446" s="388"/>
      <c r="O446" s="388"/>
      <c r="P446" s="388"/>
      <c r="Q446" s="388"/>
      <c r="R446" s="388"/>
      <c r="S446" s="388"/>
      <c r="T446" s="388"/>
      <c r="U446" s="388"/>
      <c r="V446" s="388"/>
      <c r="W446" s="388"/>
      <c r="X446" s="388"/>
      <c r="Y446" s="388"/>
      <c r="Z446" s="388"/>
      <c r="AA446" s="388"/>
    </row>
    <row r="447" spans="1:27" ht="15.75" customHeight="1" x14ac:dyDescent="0.2">
      <c r="A447" s="388"/>
      <c r="B447" s="388"/>
      <c r="C447" s="388"/>
      <c r="D447" s="388"/>
      <c r="E447" s="388"/>
      <c r="F447" s="388"/>
      <c r="G447" s="388"/>
      <c r="H447" s="388"/>
      <c r="I447" s="388"/>
      <c r="J447" s="388"/>
      <c r="K447" s="388"/>
      <c r="L447" s="388"/>
      <c r="M447" s="388"/>
      <c r="N447" s="388"/>
      <c r="O447" s="388"/>
      <c r="P447" s="388"/>
      <c r="Q447" s="388"/>
      <c r="R447" s="388"/>
      <c r="S447" s="388"/>
      <c r="T447" s="388"/>
      <c r="U447" s="388"/>
      <c r="V447" s="388"/>
      <c r="W447" s="388"/>
      <c r="X447" s="388"/>
      <c r="Y447" s="388"/>
      <c r="Z447" s="388"/>
      <c r="AA447" s="388"/>
    </row>
    <row r="448" spans="1:27" ht="15.75" customHeight="1" x14ac:dyDescent="0.2">
      <c r="A448" s="388"/>
      <c r="B448" s="388"/>
      <c r="C448" s="388"/>
      <c r="D448" s="388"/>
      <c r="E448" s="388"/>
      <c r="F448" s="388"/>
      <c r="G448" s="388"/>
      <c r="H448" s="388"/>
      <c r="I448" s="388"/>
      <c r="J448" s="388"/>
      <c r="K448" s="388"/>
      <c r="L448" s="388"/>
      <c r="M448" s="388"/>
      <c r="N448" s="388"/>
      <c r="O448" s="388"/>
      <c r="P448" s="388"/>
      <c r="Q448" s="388"/>
      <c r="R448" s="388"/>
      <c r="S448" s="388"/>
      <c r="T448" s="388"/>
      <c r="U448" s="388"/>
      <c r="V448" s="388"/>
      <c r="W448" s="388"/>
      <c r="X448" s="388"/>
      <c r="Y448" s="388"/>
      <c r="Z448" s="388"/>
      <c r="AA448" s="388"/>
    </row>
    <row r="449" spans="1:27" ht="15.75" customHeight="1" x14ac:dyDescent="0.2">
      <c r="A449" s="388"/>
      <c r="B449" s="388"/>
      <c r="C449" s="388"/>
      <c r="D449" s="388"/>
      <c r="E449" s="388"/>
      <c r="F449" s="388"/>
      <c r="G449" s="388"/>
      <c r="H449" s="388"/>
      <c r="I449" s="388"/>
      <c r="J449" s="388"/>
      <c r="K449" s="388"/>
      <c r="L449" s="388"/>
      <c r="M449" s="388"/>
      <c r="N449" s="388"/>
      <c r="O449" s="388"/>
      <c r="P449" s="388"/>
      <c r="Q449" s="388"/>
      <c r="R449" s="388"/>
      <c r="S449" s="388"/>
      <c r="T449" s="388"/>
      <c r="U449" s="388"/>
      <c r="V449" s="388"/>
      <c r="W449" s="388"/>
      <c r="X449" s="388"/>
      <c r="Y449" s="388"/>
      <c r="Z449" s="388"/>
      <c r="AA449" s="388"/>
    </row>
    <row r="450" spans="1:27" ht="15.75" customHeight="1" x14ac:dyDescent="0.2">
      <c r="A450" s="388"/>
      <c r="B450" s="388"/>
      <c r="C450" s="388"/>
      <c r="D450" s="388"/>
      <c r="E450" s="388"/>
      <c r="F450" s="388"/>
      <c r="G450" s="388"/>
      <c r="H450" s="388"/>
      <c r="I450" s="388"/>
      <c r="J450" s="388"/>
      <c r="K450" s="388"/>
      <c r="L450" s="388"/>
      <c r="M450" s="388"/>
      <c r="N450" s="388"/>
      <c r="O450" s="388"/>
      <c r="P450" s="388"/>
      <c r="Q450" s="388"/>
      <c r="R450" s="388"/>
      <c r="S450" s="388"/>
      <c r="T450" s="388"/>
      <c r="U450" s="388"/>
      <c r="V450" s="388"/>
      <c r="W450" s="388"/>
      <c r="X450" s="388"/>
      <c r="Y450" s="388"/>
      <c r="Z450" s="388"/>
      <c r="AA450" s="388"/>
    </row>
    <row r="451" spans="1:27" ht="15.75" customHeight="1" x14ac:dyDescent="0.2">
      <c r="A451" s="388"/>
      <c r="B451" s="388"/>
      <c r="C451" s="388"/>
      <c r="D451" s="388"/>
      <c r="E451" s="388"/>
      <c r="F451" s="388"/>
      <c r="G451" s="388"/>
      <c r="H451" s="388"/>
      <c r="I451" s="388"/>
      <c r="J451" s="388"/>
      <c r="K451" s="388"/>
      <c r="L451" s="388"/>
      <c r="M451" s="388"/>
      <c r="N451" s="388"/>
      <c r="O451" s="388"/>
      <c r="P451" s="388"/>
      <c r="Q451" s="388"/>
      <c r="R451" s="388"/>
      <c r="S451" s="388"/>
      <c r="T451" s="388"/>
      <c r="U451" s="388"/>
      <c r="V451" s="388"/>
      <c r="W451" s="388"/>
      <c r="X451" s="388"/>
      <c r="Y451" s="388"/>
      <c r="Z451" s="388"/>
      <c r="AA451" s="388"/>
    </row>
    <row r="452" spans="1:27" ht="15.75" customHeight="1" x14ac:dyDescent="0.2">
      <c r="A452" s="388"/>
      <c r="B452" s="388"/>
      <c r="C452" s="388"/>
      <c r="D452" s="388"/>
      <c r="E452" s="388"/>
      <c r="F452" s="388"/>
      <c r="G452" s="388"/>
      <c r="H452" s="388"/>
      <c r="I452" s="388"/>
      <c r="J452" s="388"/>
      <c r="K452" s="388"/>
      <c r="L452" s="388"/>
      <c r="M452" s="388"/>
      <c r="N452" s="388"/>
      <c r="O452" s="388"/>
      <c r="P452" s="388"/>
      <c r="Q452" s="388"/>
      <c r="R452" s="388"/>
      <c r="S452" s="388"/>
      <c r="T452" s="388"/>
      <c r="U452" s="388"/>
      <c r="V452" s="388"/>
      <c r="W452" s="388"/>
      <c r="X452" s="388"/>
      <c r="Y452" s="388"/>
      <c r="Z452" s="388"/>
      <c r="AA452" s="388"/>
    </row>
    <row r="453" spans="1:27" ht="15.75" customHeight="1" x14ac:dyDescent="0.2">
      <c r="A453" s="388"/>
      <c r="B453" s="388"/>
      <c r="C453" s="388"/>
      <c r="D453" s="388"/>
      <c r="E453" s="388"/>
      <c r="F453" s="388"/>
      <c r="G453" s="388"/>
      <c r="H453" s="388"/>
      <c r="I453" s="388"/>
      <c r="J453" s="388"/>
      <c r="K453" s="388"/>
      <c r="L453" s="388"/>
      <c r="M453" s="388"/>
      <c r="N453" s="388"/>
      <c r="O453" s="388"/>
      <c r="P453" s="388"/>
      <c r="Q453" s="388"/>
      <c r="R453" s="388"/>
      <c r="S453" s="388"/>
      <c r="T453" s="388"/>
      <c r="U453" s="388"/>
      <c r="V453" s="388"/>
      <c r="W453" s="388"/>
      <c r="X453" s="388"/>
      <c r="Y453" s="388"/>
      <c r="Z453" s="388"/>
      <c r="AA453" s="388"/>
    </row>
    <row r="454" spans="1:27" ht="15.75" customHeight="1" x14ac:dyDescent="0.2">
      <c r="A454" s="388"/>
      <c r="B454" s="388"/>
      <c r="C454" s="388"/>
      <c r="D454" s="388"/>
      <c r="E454" s="388"/>
      <c r="F454" s="388"/>
      <c r="G454" s="388"/>
      <c r="H454" s="388"/>
      <c r="I454" s="388"/>
      <c r="J454" s="388"/>
      <c r="K454" s="388"/>
      <c r="L454" s="388"/>
      <c r="M454" s="388"/>
      <c r="N454" s="388"/>
      <c r="O454" s="388"/>
      <c r="P454" s="388"/>
      <c r="Q454" s="388"/>
      <c r="R454" s="388"/>
      <c r="S454" s="388"/>
      <c r="T454" s="388"/>
      <c r="U454" s="388"/>
      <c r="V454" s="388"/>
      <c r="W454" s="388"/>
      <c r="X454" s="388"/>
      <c r="Y454" s="388"/>
      <c r="Z454" s="388"/>
      <c r="AA454" s="388"/>
    </row>
    <row r="455" spans="1:27" ht="15.75" customHeight="1" x14ac:dyDescent="0.2">
      <c r="A455" s="388"/>
      <c r="B455" s="388"/>
      <c r="C455" s="388"/>
      <c r="D455" s="388"/>
      <c r="E455" s="388"/>
      <c r="F455" s="388"/>
      <c r="G455" s="388"/>
      <c r="H455" s="388"/>
      <c r="I455" s="388"/>
      <c r="J455" s="388"/>
      <c r="K455" s="388"/>
      <c r="L455" s="388"/>
      <c r="M455" s="388"/>
      <c r="N455" s="388"/>
      <c r="O455" s="388"/>
      <c r="P455" s="388"/>
      <c r="Q455" s="388"/>
      <c r="R455" s="388"/>
      <c r="S455" s="388"/>
      <c r="T455" s="388"/>
      <c r="U455" s="388"/>
      <c r="V455" s="388"/>
      <c r="W455" s="388"/>
      <c r="X455" s="388"/>
      <c r="Y455" s="388"/>
      <c r="Z455" s="388"/>
      <c r="AA455" s="388"/>
    </row>
    <row r="456" spans="1:27" ht="15.75" customHeight="1" x14ac:dyDescent="0.2">
      <c r="A456" s="388"/>
      <c r="B456" s="388"/>
      <c r="C456" s="388"/>
      <c r="D456" s="388"/>
      <c r="E456" s="388"/>
      <c r="F456" s="388"/>
      <c r="G456" s="388"/>
      <c r="H456" s="388"/>
      <c r="I456" s="388"/>
      <c r="J456" s="388"/>
      <c r="K456" s="388"/>
      <c r="L456" s="388"/>
      <c r="M456" s="388"/>
      <c r="N456" s="388"/>
      <c r="O456" s="388"/>
      <c r="P456" s="388"/>
      <c r="Q456" s="388"/>
      <c r="R456" s="388"/>
      <c r="S456" s="388"/>
      <c r="T456" s="388"/>
      <c r="U456" s="388"/>
      <c r="V456" s="388"/>
      <c r="W456" s="388"/>
      <c r="X456" s="388"/>
      <c r="Y456" s="388"/>
      <c r="Z456" s="388"/>
      <c r="AA456" s="388"/>
    </row>
    <row r="457" spans="1:27" ht="15.75" customHeight="1" x14ac:dyDescent="0.2">
      <c r="A457" s="388"/>
      <c r="B457" s="388"/>
      <c r="C457" s="388"/>
      <c r="D457" s="388"/>
      <c r="E457" s="388"/>
      <c r="F457" s="388"/>
      <c r="G457" s="388"/>
      <c r="H457" s="388"/>
      <c r="I457" s="388"/>
      <c r="J457" s="388"/>
      <c r="K457" s="388"/>
      <c r="L457" s="388"/>
      <c r="M457" s="388"/>
      <c r="N457" s="388"/>
      <c r="O457" s="388"/>
      <c r="P457" s="388"/>
      <c r="Q457" s="388"/>
      <c r="R457" s="388"/>
      <c r="S457" s="388"/>
      <c r="T457" s="388"/>
      <c r="U457" s="388"/>
      <c r="V457" s="388"/>
      <c r="W457" s="388"/>
      <c r="X457" s="388"/>
      <c r="Y457" s="388"/>
      <c r="Z457" s="388"/>
      <c r="AA457" s="388"/>
    </row>
    <row r="458" spans="1:27" ht="15.75" customHeight="1" x14ac:dyDescent="0.2">
      <c r="A458" s="388"/>
      <c r="B458" s="388"/>
      <c r="C458" s="388"/>
      <c r="D458" s="388"/>
      <c r="E458" s="388"/>
      <c r="F458" s="388"/>
      <c r="G458" s="388"/>
      <c r="H458" s="388"/>
      <c r="I458" s="388"/>
      <c r="J458" s="388"/>
      <c r="K458" s="388"/>
      <c r="L458" s="388"/>
      <c r="M458" s="388"/>
      <c r="N458" s="388"/>
      <c r="O458" s="388"/>
      <c r="P458" s="388"/>
      <c r="Q458" s="388"/>
      <c r="R458" s="388"/>
      <c r="S458" s="388"/>
      <c r="T458" s="388"/>
      <c r="U458" s="388"/>
      <c r="V458" s="388"/>
      <c r="W458" s="388"/>
      <c r="X458" s="388"/>
      <c r="Y458" s="388"/>
      <c r="Z458" s="388"/>
      <c r="AA458" s="388"/>
    </row>
    <row r="459" spans="1:27" ht="15.75" customHeight="1" x14ac:dyDescent="0.2">
      <c r="A459" s="388"/>
      <c r="B459" s="388"/>
      <c r="C459" s="388"/>
      <c r="D459" s="388"/>
      <c r="E459" s="388"/>
      <c r="F459" s="388"/>
      <c r="G459" s="388"/>
      <c r="H459" s="388"/>
      <c r="I459" s="388"/>
      <c r="J459" s="388"/>
      <c r="K459" s="388"/>
      <c r="L459" s="388"/>
      <c r="M459" s="388"/>
      <c r="N459" s="388"/>
      <c r="O459" s="388"/>
      <c r="P459" s="388"/>
      <c r="Q459" s="388"/>
      <c r="R459" s="388"/>
      <c r="S459" s="388"/>
      <c r="T459" s="388"/>
      <c r="U459" s="388"/>
      <c r="V459" s="388"/>
      <c r="W459" s="388"/>
      <c r="X459" s="388"/>
      <c r="Y459" s="388"/>
      <c r="Z459" s="388"/>
      <c r="AA459" s="388"/>
    </row>
    <row r="460" spans="1:27" ht="15.75" customHeight="1" x14ac:dyDescent="0.2">
      <c r="A460" s="388"/>
      <c r="B460" s="388"/>
      <c r="C460" s="388"/>
      <c r="D460" s="388"/>
      <c r="E460" s="388"/>
      <c r="F460" s="388"/>
      <c r="G460" s="388"/>
      <c r="H460" s="388"/>
      <c r="I460" s="388"/>
      <c r="J460" s="388"/>
      <c r="K460" s="388"/>
      <c r="L460" s="388"/>
      <c r="M460" s="388"/>
      <c r="N460" s="388"/>
      <c r="O460" s="388"/>
      <c r="P460" s="388"/>
      <c r="Q460" s="388"/>
      <c r="R460" s="388"/>
      <c r="S460" s="388"/>
      <c r="T460" s="388"/>
      <c r="U460" s="388"/>
      <c r="V460" s="388"/>
      <c r="W460" s="388"/>
      <c r="X460" s="388"/>
      <c r="Y460" s="388"/>
      <c r="Z460" s="388"/>
      <c r="AA460" s="388"/>
    </row>
    <row r="461" spans="1:27" ht="15.75" customHeight="1" x14ac:dyDescent="0.2">
      <c r="A461" s="388"/>
      <c r="B461" s="388"/>
      <c r="C461" s="388"/>
      <c r="D461" s="388"/>
      <c r="E461" s="388"/>
      <c r="F461" s="388"/>
      <c r="G461" s="388"/>
      <c r="H461" s="388"/>
      <c r="I461" s="388"/>
      <c r="J461" s="388"/>
      <c r="K461" s="388"/>
      <c r="L461" s="388"/>
      <c r="M461" s="388"/>
      <c r="N461" s="388"/>
      <c r="O461" s="388"/>
      <c r="P461" s="388"/>
      <c r="Q461" s="388"/>
      <c r="R461" s="388"/>
      <c r="S461" s="388"/>
      <c r="T461" s="388"/>
      <c r="U461" s="388"/>
      <c r="V461" s="388"/>
      <c r="W461" s="388"/>
      <c r="X461" s="388"/>
      <c r="Y461" s="388"/>
      <c r="Z461" s="388"/>
      <c r="AA461" s="388"/>
    </row>
    <row r="462" spans="1:27" ht="15.75" customHeight="1" x14ac:dyDescent="0.2">
      <c r="A462" s="388"/>
      <c r="B462" s="388"/>
      <c r="C462" s="388"/>
      <c r="D462" s="388"/>
      <c r="E462" s="388"/>
      <c r="F462" s="388"/>
      <c r="G462" s="388"/>
      <c r="H462" s="388"/>
      <c r="I462" s="388"/>
      <c r="J462" s="388"/>
      <c r="K462" s="388"/>
      <c r="L462" s="388"/>
      <c r="M462" s="388"/>
      <c r="N462" s="388"/>
      <c r="O462" s="388"/>
      <c r="P462" s="388"/>
      <c r="Q462" s="388"/>
      <c r="R462" s="388"/>
      <c r="S462" s="388"/>
      <c r="T462" s="388"/>
      <c r="U462" s="388"/>
      <c r="V462" s="388"/>
      <c r="W462" s="388"/>
      <c r="X462" s="388"/>
      <c r="Y462" s="388"/>
      <c r="Z462" s="388"/>
      <c r="AA462" s="388"/>
    </row>
    <row r="463" spans="1:27" ht="15.75" customHeight="1" x14ac:dyDescent="0.2">
      <c r="A463" s="388"/>
      <c r="B463" s="388"/>
      <c r="C463" s="388"/>
      <c r="D463" s="388"/>
      <c r="E463" s="388"/>
      <c r="F463" s="388"/>
      <c r="G463" s="388"/>
      <c r="H463" s="388"/>
      <c r="I463" s="388"/>
      <c r="J463" s="388"/>
      <c r="K463" s="388"/>
      <c r="L463" s="388"/>
      <c r="M463" s="388"/>
      <c r="N463" s="388"/>
      <c r="O463" s="388"/>
      <c r="P463" s="388"/>
      <c r="Q463" s="388"/>
      <c r="R463" s="388"/>
      <c r="S463" s="388"/>
      <c r="T463" s="388"/>
      <c r="U463" s="388"/>
      <c r="V463" s="388"/>
      <c r="W463" s="388"/>
      <c r="X463" s="388"/>
      <c r="Y463" s="388"/>
      <c r="Z463" s="388"/>
      <c r="AA463" s="388"/>
    </row>
    <row r="464" spans="1:27" ht="15.75" customHeight="1" x14ac:dyDescent="0.2">
      <c r="A464" s="388"/>
      <c r="B464" s="388"/>
      <c r="C464" s="388"/>
      <c r="D464" s="388"/>
      <c r="E464" s="388"/>
      <c r="F464" s="388"/>
      <c r="G464" s="388"/>
      <c r="H464" s="388"/>
      <c r="I464" s="388"/>
      <c r="J464" s="388"/>
      <c r="K464" s="388"/>
      <c r="L464" s="388"/>
      <c r="M464" s="388"/>
      <c r="N464" s="388"/>
      <c r="O464" s="388"/>
      <c r="P464" s="388"/>
      <c r="Q464" s="388"/>
      <c r="R464" s="388"/>
      <c r="S464" s="388"/>
      <c r="T464" s="388"/>
      <c r="U464" s="388"/>
      <c r="V464" s="388"/>
      <c r="W464" s="388"/>
      <c r="X464" s="388"/>
      <c r="Y464" s="388"/>
      <c r="Z464" s="388"/>
      <c r="AA464" s="388"/>
    </row>
    <row r="465" spans="1:27" ht="15.75" customHeight="1" x14ac:dyDescent="0.2">
      <c r="A465" s="388"/>
      <c r="B465" s="388"/>
      <c r="C465" s="388"/>
      <c r="D465" s="388"/>
      <c r="E465" s="388"/>
      <c r="F465" s="388"/>
      <c r="G465" s="388"/>
      <c r="H465" s="388"/>
      <c r="I465" s="388"/>
      <c r="J465" s="388"/>
      <c r="K465" s="388"/>
      <c r="L465" s="388"/>
      <c r="M465" s="388"/>
      <c r="N465" s="388"/>
      <c r="O465" s="388"/>
      <c r="P465" s="388"/>
      <c r="Q465" s="388"/>
      <c r="R465" s="388"/>
      <c r="S465" s="388"/>
      <c r="T465" s="388"/>
      <c r="U465" s="388"/>
      <c r="V465" s="388"/>
      <c r="W465" s="388"/>
      <c r="X465" s="388"/>
      <c r="Y465" s="388"/>
      <c r="Z465" s="388"/>
      <c r="AA465" s="388"/>
    </row>
    <row r="466" spans="1:27" ht="15.75" customHeight="1" x14ac:dyDescent="0.2">
      <c r="A466" s="388"/>
      <c r="B466" s="388"/>
      <c r="C466" s="388"/>
      <c r="D466" s="388"/>
      <c r="E466" s="388"/>
      <c r="F466" s="388"/>
      <c r="G466" s="388"/>
      <c r="H466" s="388"/>
      <c r="I466" s="388"/>
      <c r="J466" s="388"/>
      <c r="K466" s="388"/>
      <c r="L466" s="388"/>
      <c r="M466" s="388"/>
      <c r="N466" s="388"/>
      <c r="O466" s="388"/>
      <c r="P466" s="388"/>
      <c r="Q466" s="388"/>
      <c r="R466" s="388"/>
      <c r="S466" s="388"/>
      <c r="T466" s="388"/>
      <c r="U466" s="388"/>
      <c r="V466" s="388"/>
      <c r="W466" s="388"/>
      <c r="X466" s="388"/>
      <c r="Y466" s="388"/>
      <c r="Z466" s="388"/>
      <c r="AA466" s="388"/>
    </row>
    <row r="467" spans="1:27" ht="15.75" customHeight="1" x14ac:dyDescent="0.2">
      <c r="A467" s="388"/>
      <c r="B467" s="388"/>
      <c r="C467" s="388"/>
      <c r="D467" s="388"/>
      <c r="E467" s="388"/>
      <c r="F467" s="388"/>
      <c r="G467" s="388"/>
      <c r="H467" s="388"/>
      <c r="I467" s="388"/>
      <c r="J467" s="388"/>
      <c r="K467" s="388"/>
      <c r="L467" s="388"/>
      <c r="M467" s="388"/>
      <c r="N467" s="388"/>
      <c r="O467" s="388"/>
      <c r="P467" s="388"/>
      <c r="Q467" s="388"/>
      <c r="R467" s="388"/>
      <c r="S467" s="388"/>
      <c r="T467" s="388"/>
      <c r="U467" s="388"/>
      <c r="V467" s="388"/>
      <c r="W467" s="388"/>
      <c r="X467" s="388"/>
      <c r="Y467" s="388"/>
      <c r="Z467" s="388"/>
      <c r="AA467" s="388"/>
    </row>
    <row r="468" spans="1:27" ht="15.75" customHeight="1" x14ac:dyDescent="0.2">
      <c r="A468" s="388"/>
      <c r="B468" s="388"/>
      <c r="C468" s="388"/>
      <c r="D468" s="388"/>
      <c r="E468" s="388"/>
      <c r="F468" s="388"/>
      <c r="G468" s="388"/>
      <c r="H468" s="388"/>
      <c r="I468" s="388"/>
      <c r="J468" s="388"/>
      <c r="K468" s="388"/>
      <c r="L468" s="388"/>
      <c r="M468" s="388"/>
      <c r="N468" s="388"/>
      <c r="O468" s="388"/>
      <c r="P468" s="388"/>
      <c r="Q468" s="388"/>
      <c r="R468" s="388"/>
      <c r="S468" s="388"/>
      <c r="T468" s="388"/>
      <c r="U468" s="388"/>
      <c r="V468" s="388"/>
      <c r="W468" s="388"/>
      <c r="X468" s="388"/>
      <c r="Y468" s="388"/>
      <c r="Z468" s="388"/>
      <c r="AA468" s="388"/>
    </row>
    <row r="469" spans="1:27" ht="15.75" customHeight="1" x14ac:dyDescent="0.2">
      <c r="A469" s="388"/>
      <c r="B469" s="388"/>
      <c r="C469" s="388"/>
      <c r="D469" s="388"/>
      <c r="E469" s="388"/>
      <c r="F469" s="388"/>
      <c r="G469" s="388"/>
      <c r="H469" s="388"/>
      <c r="I469" s="388"/>
      <c r="J469" s="388"/>
      <c r="K469" s="388"/>
      <c r="L469" s="388"/>
      <c r="M469" s="388"/>
      <c r="N469" s="388"/>
      <c r="O469" s="388"/>
      <c r="P469" s="388"/>
      <c r="Q469" s="388"/>
      <c r="R469" s="388"/>
      <c r="S469" s="388"/>
      <c r="T469" s="388"/>
      <c r="U469" s="388"/>
      <c r="V469" s="388"/>
      <c r="W469" s="388"/>
      <c r="X469" s="388"/>
      <c r="Y469" s="388"/>
      <c r="Z469" s="388"/>
      <c r="AA469" s="388"/>
    </row>
    <row r="470" spans="1:27" ht="15.75" customHeight="1" x14ac:dyDescent="0.2">
      <c r="A470" s="388"/>
      <c r="B470" s="388"/>
      <c r="C470" s="388"/>
      <c r="D470" s="388"/>
      <c r="E470" s="388"/>
      <c r="F470" s="388"/>
      <c r="G470" s="388"/>
      <c r="H470" s="388"/>
      <c r="I470" s="388"/>
      <c r="J470" s="388"/>
      <c r="K470" s="388"/>
      <c r="L470" s="388"/>
      <c r="M470" s="388"/>
      <c r="N470" s="388"/>
      <c r="O470" s="388"/>
      <c r="P470" s="388"/>
      <c r="Q470" s="388"/>
      <c r="R470" s="388"/>
      <c r="S470" s="388"/>
      <c r="T470" s="388"/>
      <c r="U470" s="388"/>
      <c r="V470" s="388"/>
      <c r="W470" s="388"/>
      <c r="X470" s="388"/>
      <c r="Y470" s="388"/>
      <c r="Z470" s="388"/>
      <c r="AA470" s="388"/>
    </row>
    <row r="471" spans="1:27" ht="15.75" customHeight="1" x14ac:dyDescent="0.2">
      <c r="A471" s="388"/>
      <c r="B471" s="388"/>
      <c r="C471" s="388"/>
      <c r="D471" s="388"/>
      <c r="E471" s="388"/>
      <c r="F471" s="388"/>
      <c r="G471" s="388"/>
      <c r="H471" s="388"/>
      <c r="I471" s="388"/>
      <c r="J471" s="388"/>
      <c r="K471" s="388"/>
      <c r="L471" s="388"/>
      <c r="M471" s="388"/>
      <c r="N471" s="388"/>
      <c r="O471" s="388"/>
      <c r="P471" s="388"/>
      <c r="Q471" s="388"/>
      <c r="R471" s="388"/>
      <c r="S471" s="388"/>
      <c r="T471" s="388"/>
      <c r="U471" s="388"/>
      <c r="V471" s="388"/>
      <c r="W471" s="388"/>
      <c r="X471" s="388"/>
      <c r="Y471" s="388"/>
      <c r="Z471" s="388"/>
      <c r="AA471" s="388"/>
    </row>
    <row r="472" spans="1:27" ht="15.75" customHeight="1" x14ac:dyDescent="0.2">
      <c r="A472" s="388"/>
      <c r="B472" s="388"/>
      <c r="C472" s="388"/>
      <c r="D472" s="388"/>
      <c r="E472" s="388"/>
      <c r="F472" s="388"/>
      <c r="G472" s="388"/>
      <c r="H472" s="388"/>
      <c r="I472" s="388"/>
      <c r="J472" s="388"/>
      <c r="K472" s="388"/>
      <c r="L472" s="388"/>
      <c r="M472" s="388"/>
      <c r="N472" s="388"/>
      <c r="O472" s="388"/>
      <c r="P472" s="388"/>
      <c r="Q472" s="388"/>
      <c r="R472" s="388"/>
      <c r="S472" s="388"/>
      <c r="T472" s="388"/>
      <c r="U472" s="388"/>
      <c r="V472" s="388"/>
      <c r="W472" s="388"/>
      <c r="X472" s="388"/>
      <c r="Y472" s="388"/>
      <c r="Z472" s="388"/>
      <c r="AA472" s="388"/>
    </row>
    <row r="473" spans="1:27" ht="15.75" customHeight="1" x14ac:dyDescent="0.2">
      <c r="A473" s="388"/>
      <c r="B473" s="388"/>
      <c r="C473" s="388"/>
      <c r="D473" s="388"/>
      <c r="E473" s="388"/>
      <c r="F473" s="388"/>
      <c r="G473" s="388"/>
      <c r="H473" s="388"/>
      <c r="I473" s="388"/>
      <c r="J473" s="388"/>
      <c r="K473" s="388"/>
      <c r="L473" s="388"/>
      <c r="M473" s="388"/>
      <c r="N473" s="388"/>
      <c r="O473" s="388"/>
      <c r="P473" s="388"/>
      <c r="Q473" s="388"/>
      <c r="R473" s="388"/>
      <c r="S473" s="388"/>
      <c r="T473" s="388"/>
      <c r="U473" s="388"/>
      <c r="V473" s="388"/>
      <c r="W473" s="388"/>
      <c r="X473" s="388"/>
      <c r="Y473" s="388"/>
      <c r="Z473" s="388"/>
      <c r="AA473" s="388"/>
    </row>
    <row r="474" spans="1:27" ht="15.75" customHeight="1" x14ac:dyDescent="0.2">
      <c r="A474" s="388"/>
      <c r="B474" s="388"/>
      <c r="C474" s="388"/>
      <c r="D474" s="388"/>
      <c r="E474" s="388"/>
      <c r="F474" s="388"/>
      <c r="G474" s="388"/>
      <c r="H474" s="388"/>
      <c r="I474" s="388"/>
      <c r="J474" s="388"/>
      <c r="K474" s="388"/>
      <c r="L474" s="388"/>
      <c r="M474" s="388"/>
      <c r="N474" s="388"/>
      <c r="O474" s="388"/>
      <c r="P474" s="388"/>
      <c r="Q474" s="388"/>
      <c r="R474" s="388"/>
      <c r="S474" s="388"/>
      <c r="T474" s="388"/>
      <c r="U474" s="388"/>
      <c r="V474" s="388"/>
      <c r="W474" s="388"/>
      <c r="X474" s="388"/>
      <c r="Y474" s="388"/>
      <c r="Z474" s="388"/>
      <c r="AA474" s="388"/>
    </row>
    <row r="475" spans="1:27" ht="15.75" customHeight="1" x14ac:dyDescent="0.2">
      <c r="A475" s="388"/>
      <c r="B475" s="388"/>
      <c r="C475" s="388"/>
      <c r="D475" s="388"/>
      <c r="E475" s="388"/>
      <c r="F475" s="388"/>
      <c r="G475" s="388"/>
      <c r="H475" s="388"/>
      <c r="I475" s="388"/>
      <c r="J475" s="388"/>
      <c r="K475" s="388"/>
      <c r="L475" s="388"/>
      <c r="M475" s="388"/>
      <c r="N475" s="388"/>
      <c r="O475" s="388"/>
      <c r="P475" s="388"/>
      <c r="Q475" s="388"/>
      <c r="R475" s="388"/>
      <c r="S475" s="388"/>
      <c r="T475" s="388"/>
      <c r="U475" s="388"/>
      <c r="V475" s="388"/>
      <c r="W475" s="388"/>
      <c r="X475" s="388"/>
      <c r="Y475" s="388"/>
      <c r="Z475" s="388"/>
      <c r="AA475" s="388"/>
    </row>
    <row r="476" spans="1:27" ht="15.75" customHeight="1" x14ac:dyDescent="0.2">
      <c r="A476" s="388"/>
      <c r="B476" s="388"/>
      <c r="C476" s="388"/>
      <c r="D476" s="388"/>
      <c r="E476" s="388"/>
      <c r="F476" s="388"/>
      <c r="G476" s="388"/>
      <c r="H476" s="388"/>
      <c r="I476" s="388"/>
      <c r="J476" s="388"/>
      <c r="K476" s="388"/>
      <c r="L476" s="388"/>
      <c r="M476" s="388"/>
      <c r="N476" s="388"/>
      <c r="O476" s="388"/>
      <c r="P476" s="388"/>
      <c r="Q476" s="388"/>
      <c r="R476" s="388"/>
      <c r="S476" s="388"/>
      <c r="T476" s="388"/>
      <c r="U476" s="388"/>
      <c r="V476" s="388"/>
      <c r="W476" s="388"/>
      <c r="X476" s="388"/>
      <c r="Y476" s="388"/>
      <c r="Z476" s="388"/>
      <c r="AA476" s="388"/>
    </row>
    <row r="477" spans="1:27" ht="15.75" customHeight="1" x14ac:dyDescent="0.2">
      <c r="A477" s="388"/>
      <c r="B477" s="388"/>
      <c r="C477" s="388"/>
      <c r="D477" s="388"/>
      <c r="E477" s="388"/>
      <c r="F477" s="388"/>
      <c r="G477" s="388"/>
      <c r="H477" s="388"/>
      <c r="I477" s="388"/>
      <c r="J477" s="388"/>
      <c r="K477" s="388"/>
      <c r="L477" s="388"/>
      <c r="M477" s="388"/>
      <c r="N477" s="388"/>
      <c r="O477" s="388"/>
      <c r="P477" s="388"/>
      <c r="Q477" s="388"/>
      <c r="R477" s="388"/>
      <c r="S477" s="388"/>
      <c r="T477" s="388"/>
      <c r="U477" s="388"/>
      <c r="V477" s="388"/>
      <c r="W477" s="388"/>
      <c r="X477" s="388"/>
      <c r="Y477" s="388"/>
      <c r="Z477" s="388"/>
      <c r="AA477" s="388"/>
    </row>
    <row r="478" spans="1:27" ht="15.75" customHeight="1" x14ac:dyDescent="0.2">
      <c r="A478" s="388"/>
      <c r="B478" s="388"/>
      <c r="C478" s="388"/>
      <c r="D478" s="388"/>
      <c r="E478" s="388"/>
      <c r="F478" s="388"/>
      <c r="G478" s="388"/>
      <c r="H478" s="388"/>
      <c r="I478" s="388"/>
      <c r="J478" s="388"/>
      <c r="K478" s="388"/>
      <c r="L478" s="388"/>
      <c r="M478" s="388"/>
      <c r="N478" s="388"/>
      <c r="O478" s="388"/>
      <c r="P478" s="388"/>
      <c r="Q478" s="388"/>
      <c r="R478" s="388"/>
      <c r="S478" s="388"/>
      <c r="T478" s="388"/>
      <c r="U478" s="388"/>
      <c r="V478" s="388"/>
      <c r="W478" s="388"/>
      <c r="X478" s="388"/>
      <c r="Y478" s="388"/>
      <c r="Z478" s="388"/>
      <c r="AA478" s="388"/>
    </row>
    <row r="479" spans="1:27" ht="15.75" customHeight="1" x14ac:dyDescent="0.2">
      <c r="A479" s="388"/>
      <c r="B479" s="388"/>
      <c r="C479" s="388"/>
      <c r="D479" s="388"/>
      <c r="E479" s="388"/>
      <c r="F479" s="388"/>
      <c r="G479" s="388"/>
      <c r="H479" s="388"/>
      <c r="I479" s="388"/>
      <c r="J479" s="388"/>
      <c r="K479" s="388"/>
      <c r="L479" s="388"/>
      <c r="M479" s="388"/>
      <c r="N479" s="388"/>
      <c r="O479" s="388"/>
      <c r="P479" s="388"/>
      <c r="Q479" s="388"/>
      <c r="R479" s="388"/>
      <c r="S479" s="388"/>
      <c r="T479" s="388"/>
      <c r="U479" s="388"/>
      <c r="V479" s="388"/>
      <c r="W479" s="388"/>
      <c r="X479" s="388"/>
      <c r="Y479" s="388"/>
      <c r="Z479" s="388"/>
      <c r="AA479" s="388"/>
    </row>
    <row r="480" spans="1:27" ht="15.75" customHeight="1" x14ac:dyDescent="0.2">
      <c r="A480" s="388"/>
      <c r="B480" s="388"/>
      <c r="C480" s="388"/>
      <c r="D480" s="388"/>
      <c r="E480" s="388"/>
      <c r="F480" s="388"/>
      <c r="G480" s="388"/>
      <c r="H480" s="388"/>
      <c r="I480" s="388"/>
      <c r="J480" s="388"/>
      <c r="K480" s="388"/>
      <c r="L480" s="388"/>
      <c r="M480" s="388"/>
      <c r="N480" s="388"/>
      <c r="O480" s="388"/>
      <c r="P480" s="388"/>
      <c r="Q480" s="388"/>
      <c r="R480" s="388"/>
      <c r="S480" s="388"/>
      <c r="T480" s="388"/>
      <c r="U480" s="388"/>
      <c r="V480" s="388"/>
      <c r="W480" s="388"/>
      <c r="X480" s="388"/>
      <c r="Y480" s="388"/>
      <c r="Z480" s="388"/>
      <c r="AA480" s="388"/>
    </row>
    <row r="481" spans="1:27" ht="15.75" customHeight="1" x14ac:dyDescent="0.2">
      <c r="A481" s="388"/>
      <c r="B481" s="388"/>
      <c r="C481" s="388"/>
      <c r="D481" s="388"/>
      <c r="E481" s="388"/>
      <c r="F481" s="388"/>
      <c r="G481" s="388"/>
      <c r="H481" s="388"/>
      <c r="I481" s="388"/>
      <c r="J481" s="388"/>
      <c r="K481" s="388"/>
      <c r="L481" s="388"/>
      <c r="M481" s="388"/>
      <c r="N481" s="388"/>
      <c r="O481" s="388"/>
      <c r="P481" s="388"/>
      <c r="Q481" s="388"/>
      <c r="R481" s="388"/>
      <c r="S481" s="388"/>
      <c r="T481" s="388"/>
      <c r="U481" s="388"/>
      <c r="V481" s="388"/>
      <c r="W481" s="388"/>
      <c r="X481" s="388"/>
      <c r="Y481" s="388"/>
      <c r="Z481" s="388"/>
      <c r="AA481" s="388"/>
    </row>
    <row r="482" spans="1:27" ht="15.75" customHeight="1" x14ac:dyDescent="0.2">
      <c r="A482" s="388"/>
      <c r="B482" s="388"/>
      <c r="C482" s="388"/>
      <c r="D482" s="388"/>
      <c r="E482" s="388"/>
      <c r="F482" s="388"/>
      <c r="G482" s="388"/>
      <c r="H482" s="388"/>
      <c r="I482" s="388"/>
      <c r="J482" s="388"/>
      <c r="K482" s="388"/>
      <c r="L482" s="388"/>
      <c r="M482" s="388"/>
      <c r="N482" s="388"/>
      <c r="O482" s="388"/>
      <c r="P482" s="388"/>
      <c r="Q482" s="388"/>
      <c r="R482" s="388"/>
      <c r="S482" s="388"/>
      <c r="T482" s="388"/>
      <c r="U482" s="388"/>
      <c r="V482" s="388"/>
      <c r="W482" s="388"/>
      <c r="X482" s="388"/>
      <c r="Y482" s="388"/>
      <c r="Z482" s="388"/>
      <c r="AA482" s="388"/>
    </row>
    <row r="483" spans="1:27" ht="15.75" customHeight="1" x14ac:dyDescent="0.2">
      <c r="A483" s="388"/>
      <c r="B483" s="388"/>
      <c r="C483" s="388"/>
      <c r="D483" s="388"/>
      <c r="E483" s="388"/>
      <c r="F483" s="388"/>
      <c r="G483" s="388"/>
      <c r="H483" s="388"/>
      <c r="I483" s="388"/>
      <c r="J483" s="388"/>
      <c r="K483" s="388"/>
      <c r="L483" s="388"/>
      <c r="M483" s="388"/>
      <c r="N483" s="388"/>
      <c r="O483" s="388"/>
      <c r="P483" s="388"/>
      <c r="Q483" s="388"/>
      <c r="R483" s="388"/>
      <c r="S483" s="388"/>
      <c r="T483" s="388"/>
      <c r="U483" s="388"/>
      <c r="V483" s="388"/>
      <c r="W483" s="388"/>
      <c r="X483" s="388"/>
      <c r="Y483" s="388"/>
      <c r="Z483" s="388"/>
      <c r="AA483" s="388"/>
    </row>
    <row r="484" spans="1:27" ht="15.75" customHeight="1" x14ac:dyDescent="0.2">
      <c r="A484" s="388"/>
      <c r="B484" s="388"/>
      <c r="C484" s="388"/>
      <c r="D484" s="388"/>
      <c r="E484" s="388"/>
      <c r="F484" s="388"/>
      <c r="G484" s="388"/>
      <c r="H484" s="388"/>
      <c r="I484" s="388"/>
      <c r="J484" s="388"/>
      <c r="K484" s="388"/>
      <c r="L484" s="388"/>
      <c r="M484" s="388"/>
      <c r="N484" s="388"/>
      <c r="O484" s="388"/>
      <c r="P484" s="388"/>
      <c r="Q484" s="388"/>
      <c r="R484" s="388"/>
      <c r="S484" s="388"/>
      <c r="T484" s="388"/>
      <c r="U484" s="388"/>
      <c r="V484" s="388"/>
      <c r="W484" s="388"/>
      <c r="X484" s="388"/>
      <c r="Y484" s="388"/>
      <c r="Z484" s="388"/>
      <c r="AA484" s="388"/>
    </row>
    <row r="485" spans="1:27" ht="15.75" customHeight="1" x14ac:dyDescent="0.2">
      <c r="A485" s="388"/>
      <c r="B485" s="388"/>
      <c r="C485" s="388"/>
      <c r="D485" s="388"/>
      <c r="E485" s="388"/>
      <c r="F485" s="388"/>
      <c r="G485" s="388"/>
      <c r="H485" s="388"/>
      <c r="I485" s="388"/>
      <c r="J485" s="388"/>
      <c r="K485" s="388"/>
      <c r="L485" s="388"/>
      <c r="M485" s="388"/>
      <c r="N485" s="388"/>
      <c r="O485" s="388"/>
      <c r="P485" s="388"/>
      <c r="Q485" s="388"/>
      <c r="R485" s="388"/>
      <c r="S485" s="388"/>
      <c r="T485" s="388"/>
      <c r="U485" s="388"/>
      <c r="V485" s="388"/>
      <c r="W485" s="388"/>
      <c r="X485" s="388"/>
      <c r="Y485" s="388"/>
      <c r="Z485" s="388"/>
      <c r="AA485" s="388"/>
    </row>
    <row r="486" spans="1:27" ht="15.75" customHeight="1" x14ac:dyDescent="0.2">
      <c r="A486" s="388"/>
      <c r="B486" s="388"/>
      <c r="C486" s="388"/>
      <c r="D486" s="388"/>
      <c r="E486" s="388"/>
      <c r="F486" s="388"/>
      <c r="G486" s="388"/>
      <c r="H486" s="388"/>
      <c r="I486" s="388"/>
      <c r="J486" s="388"/>
      <c r="K486" s="388"/>
      <c r="L486" s="388"/>
      <c r="M486" s="388"/>
      <c r="N486" s="388"/>
      <c r="O486" s="388"/>
      <c r="P486" s="388"/>
      <c r="Q486" s="388"/>
      <c r="R486" s="388"/>
      <c r="S486" s="388"/>
      <c r="T486" s="388"/>
      <c r="U486" s="388"/>
      <c r="V486" s="388"/>
      <c r="W486" s="388"/>
      <c r="X486" s="388"/>
      <c r="Y486" s="388"/>
      <c r="Z486" s="388"/>
      <c r="AA486" s="388"/>
    </row>
    <row r="487" spans="1:27" ht="15.75" customHeight="1" x14ac:dyDescent="0.2">
      <c r="A487" s="388"/>
      <c r="B487" s="388"/>
      <c r="C487" s="388"/>
      <c r="D487" s="388"/>
      <c r="E487" s="388"/>
      <c r="F487" s="388"/>
      <c r="G487" s="388"/>
      <c r="H487" s="388"/>
      <c r="I487" s="388"/>
      <c r="J487" s="388"/>
      <c r="K487" s="388"/>
      <c r="L487" s="388"/>
      <c r="M487" s="388"/>
      <c r="N487" s="388"/>
      <c r="O487" s="388"/>
      <c r="P487" s="388"/>
      <c r="Q487" s="388"/>
      <c r="R487" s="388"/>
      <c r="S487" s="388"/>
      <c r="T487" s="388"/>
      <c r="U487" s="388"/>
      <c r="V487" s="388"/>
      <c r="W487" s="388"/>
      <c r="X487" s="388"/>
      <c r="Y487" s="388"/>
      <c r="Z487" s="388"/>
      <c r="AA487" s="388"/>
    </row>
    <row r="488" spans="1:27" ht="15.75" customHeight="1" x14ac:dyDescent="0.2">
      <c r="A488" s="388"/>
      <c r="B488" s="388"/>
      <c r="C488" s="388"/>
      <c r="D488" s="388"/>
      <c r="E488" s="388"/>
      <c r="F488" s="388"/>
      <c r="G488" s="388"/>
      <c r="H488" s="388"/>
      <c r="I488" s="388"/>
      <c r="J488" s="388"/>
      <c r="K488" s="388"/>
      <c r="L488" s="388"/>
      <c r="M488" s="388"/>
      <c r="N488" s="388"/>
      <c r="O488" s="388"/>
      <c r="P488" s="388"/>
      <c r="Q488" s="388"/>
      <c r="R488" s="388"/>
      <c r="S488" s="388"/>
      <c r="T488" s="388"/>
      <c r="U488" s="388"/>
      <c r="V488" s="388"/>
      <c r="W488" s="388"/>
      <c r="X488" s="388"/>
      <c r="Y488" s="388"/>
      <c r="Z488" s="388"/>
      <c r="AA488" s="388"/>
    </row>
    <row r="489" spans="1:27" ht="15.75" customHeight="1" x14ac:dyDescent="0.2">
      <c r="A489" s="388"/>
      <c r="B489" s="388"/>
      <c r="C489" s="388"/>
      <c r="D489" s="388"/>
      <c r="E489" s="388"/>
      <c r="F489" s="388"/>
      <c r="G489" s="388"/>
      <c r="H489" s="388"/>
      <c r="I489" s="388"/>
      <c r="J489" s="388"/>
      <c r="K489" s="388"/>
      <c r="L489" s="388"/>
      <c r="M489" s="388"/>
      <c r="N489" s="388"/>
      <c r="O489" s="388"/>
      <c r="P489" s="388"/>
      <c r="Q489" s="388"/>
      <c r="R489" s="388"/>
      <c r="S489" s="388"/>
      <c r="T489" s="388"/>
      <c r="U489" s="388"/>
      <c r="V489" s="388"/>
      <c r="W489" s="388"/>
      <c r="X489" s="388"/>
      <c r="Y489" s="388"/>
      <c r="Z489" s="388"/>
      <c r="AA489" s="388"/>
    </row>
    <row r="490" spans="1:27" ht="15.75" customHeight="1" x14ac:dyDescent="0.2">
      <c r="A490" s="388"/>
      <c r="B490" s="388"/>
      <c r="C490" s="388"/>
      <c r="D490" s="388"/>
      <c r="E490" s="388"/>
      <c r="F490" s="388"/>
      <c r="G490" s="388"/>
      <c r="H490" s="388"/>
      <c r="I490" s="388"/>
      <c r="J490" s="388"/>
      <c r="K490" s="388"/>
      <c r="L490" s="388"/>
      <c r="M490" s="388"/>
      <c r="N490" s="388"/>
      <c r="O490" s="388"/>
      <c r="P490" s="388"/>
      <c r="Q490" s="388"/>
      <c r="R490" s="388"/>
      <c r="S490" s="388"/>
      <c r="T490" s="388"/>
      <c r="U490" s="388"/>
      <c r="V490" s="388"/>
      <c r="W490" s="388"/>
      <c r="X490" s="388"/>
      <c r="Y490" s="388"/>
      <c r="Z490" s="388"/>
      <c r="AA490" s="388"/>
    </row>
    <row r="491" spans="1:27" ht="15.75" customHeight="1" x14ac:dyDescent="0.2">
      <c r="A491" s="388"/>
      <c r="B491" s="388"/>
      <c r="C491" s="388"/>
      <c r="D491" s="388"/>
      <c r="E491" s="388"/>
      <c r="F491" s="388"/>
      <c r="G491" s="388"/>
      <c r="H491" s="388"/>
      <c r="I491" s="388"/>
      <c r="J491" s="388"/>
      <c r="K491" s="388"/>
      <c r="L491" s="388"/>
      <c r="M491" s="388"/>
      <c r="N491" s="388"/>
      <c r="O491" s="388"/>
      <c r="P491" s="388"/>
      <c r="Q491" s="388"/>
      <c r="R491" s="388"/>
      <c r="S491" s="388"/>
      <c r="T491" s="388"/>
      <c r="U491" s="388"/>
      <c r="V491" s="388"/>
      <c r="W491" s="388"/>
      <c r="X491" s="388"/>
      <c r="Y491" s="388"/>
      <c r="Z491" s="388"/>
      <c r="AA491" s="388"/>
    </row>
    <row r="492" spans="1:27" ht="15.75" customHeight="1" x14ac:dyDescent="0.2">
      <c r="A492" s="388"/>
      <c r="B492" s="388"/>
      <c r="C492" s="388"/>
      <c r="D492" s="388"/>
      <c r="E492" s="388"/>
      <c r="F492" s="388"/>
      <c r="G492" s="388"/>
      <c r="H492" s="388"/>
      <c r="I492" s="388"/>
      <c r="J492" s="388"/>
      <c r="K492" s="388"/>
      <c r="L492" s="388"/>
      <c r="M492" s="388"/>
      <c r="N492" s="388"/>
      <c r="O492" s="388"/>
      <c r="P492" s="388"/>
      <c r="Q492" s="388"/>
      <c r="R492" s="388"/>
      <c r="S492" s="388"/>
      <c r="T492" s="388"/>
      <c r="U492" s="388"/>
      <c r="V492" s="388"/>
      <c r="W492" s="388"/>
      <c r="X492" s="388"/>
      <c r="Y492" s="388"/>
      <c r="Z492" s="388"/>
      <c r="AA492" s="388"/>
    </row>
    <row r="493" spans="1:27" ht="15.75" customHeight="1" x14ac:dyDescent="0.2">
      <c r="A493" s="388"/>
      <c r="B493" s="388"/>
      <c r="C493" s="388"/>
      <c r="D493" s="388"/>
      <c r="E493" s="388"/>
      <c r="F493" s="388"/>
      <c r="G493" s="388"/>
      <c r="H493" s="388"/>
      <c r="I493" s="388"/>
      <c r="J493" s="388"/>
      <c r="K493" s="388"/>
      <c r="L493" s="388"/>
      <c r="M493" s="388"/>
      <c r="N493" s="388"/>
      <c r="O493" s="388"/>
      <c r="P493" s="388"/>
      <c r="Q493" s="388"/>
      <c r="R493" s="388"/>
      <c r="S493" s="388"/>
      <c r="T493" s="388"/>
      <c r="U493" s="388"/>
      <c r="V493" s="388"/>
      <c r="W493" s="388"/>
      <c r="X493" s="388"/>
      <c r="Y493" s="388"/>
      <c r="Z493" s="388"/>
      <c r="AA493" s="388"/>
    </row>
    <row r="494" spans="1:27" ht="15.75" customHeight="1" x14ac:dyDescent="0.2">
      <c r="A494" s="388"/>
      <c r="B494" s="388"/>
      <c r="C494" s="388"/>
      <c r="D494" s="388"/>
      <c r="E494" s="388"/>
      <c r="F494" s="388"/>
      <c r="G494" s="388"/>
      <c r="H494" s="388"/>
      <c r="I494" s="388"/>
      <c r="J494" s="388"/>
      <c r="K494" s="388"/>
      <c r="L494" s="388"/>
      <c r="M494" s="388"/>
      <c r="N494" s="388"/>
      <c r="O494" s="388"/>
      <c r="P494" s="388"/>
      <c r="Q494" s="388"/>
      <c r="R494" s="388"/>
      <c r="S494" s="388"/>
      <c r="T494" s="388"/>
      <c r="U494" s="388"/>
      <c r="V494" s="388"/>
      <c r="W494" s="388"/>
      <c r="X494" s="388"/>
      <c r="Y494" s="388"/>
      <c r="Z494" s="388"/>
      <c r="AA494" s="388"/>
    </row>
    <row r="495" spans="1:27" ht="15.75" customHeight="1" x14ac:dyDescent="0.2">
      <c r="A495" s="388"/>
      <c r="B495" s="388"/>
      <c r="C495" s="388"/>
      <c r="D495" s="388"/>
      <c r="E495" s="388"/>
      <c r="F495" s="388"/>
      <c r="G495" s="388"/>
      <c r="H495" s="388"/>
      <c r="I495" s="388"/>
      <c r="J495" s="388"/>
      <c r="K495" s="388"/>
      <c r="L495" s="388"/>
      <c r="M495" s="388"/>
      <c r="N495" s="388"/>
      <c r="O495" s="388"/>
      <c r="P495" s="388"/>
      <c r="Q495" s="388"/>
      <c r="R495" s="388"/>
      <c r="S495" s="388"/>
      <c r="T495" s="388"/>
      <c r="U495" s="388"/>
      <c r="V495" s="388"/>
      <c r="W495" s="388"/>
      <c r="X495" s="388"/>
      <c r="Y495" s="388"/>
      <c r="Z495" s="388"/>
      <c r="AA495" s="388"/>
    </row>
    <row r="496" spans="1:27" ht="15.75" customHeight="1" x14ac:dyDescent="0.2">
      <c r="A496" s="388"/>
      <c r="B496" s="388"/>
      <c r="C496" s="388"/>
      <c r="D496" s="388"/>
      <c r="E496" s="388"/>
      <c r="F496" s="388"/>
      <c r="G496" s="388"/>
      <c r="H496" s="388"/>
      <c r="I496" s="388"/>
      <c r="J496" s="388"/>
      <c r="K496" s="388"/>
      <c r="L496" s="388"/>
      <c r="M496" s="388"/>
      <c r="N496" s="388"/>
      <c r="O496" s="388"/>
      <c r="P496" s="388"/>
      <c r="Q496" s="388"/>
      <c r="R496" s="388"/>
      <c r="S496" s="388"/>
      <c r="T496" s="388"/>
      <c r="U496" s="388"/>
      <c r="V496" s="388"/>
      <c r="W496" s="388"/>
      <c r="X496" s="388"/>
      <c r="Y496" s="388"/>
      <c r="Z496" s="388"/>
      <c r="AA496" s="388"/>
    </row>
    <row r="497" spans="1:27" ht="15.75" customHeight="1" x14ac:dyDescent="0.2">
      <c r="A497" s="388"/>
      <c r="B497" s="388"/>
      <c r="C497" s="388"/>
      <c r="D497" s="388"/>
      <c r="E497" s="388"/>
      <c r="F497" s="388"/>
      <c r="G497" s="388"/>
      <c r="H497" s="388"/>
      <c r="I497" s="388"/>
      <c r="J497" s="388"/>
      <c r="K497" s="388"/>
      <c r="L497" s="388"/>
      <c r="M497" s="388"/>
      <c r="N497" s="388"/>
      <c r="O497" s="388"/>
      <c r="P497" s="388"/>
      <c r="Q497" s="388"/>
      <c r="R497" s="388"/>
      <c r="S497" s="388"/>
      <c r="T497" s="388"/>
      <c r="U497" s="388"/>
      <c r="V497" s="388"/>
      <c r="W497" s="388"/>
      <c r="X497" s="388"/>
      <c r="Y497" s="388"/>
      <c r="Z497" s="388"/>
      <c r="AA497" s="388"/>
    </row>
    <row r="498" spans="1:27" ht="15.75" customHeight="1" x14ac:dyDescent="0.2">
      <c r="A498" s="388"/>
      <c r="B498" s="388"/>
      <c r="C498" s="388"/>
      <c r="D498" s="388"/>
      <c r="E498" s="388"/>
      <c r="F498" s="388"/>
      <c r="G498" s="388"/>
      <c r="H498" s="388"/>
      <c r="I498" s="388"/>
      <c r="J498" s="388"/>
      <c r="K498" s="388"/>
      <c r="L498" s="388"/>
      <c r="M498" s="388"/>
      <c r="N498" s="388"/>
      <c r="O498" s="388"/>
      <c r="P498" s="388"/>
      <c r="Q498" s="388"/>
      <c r="R498" s="388"/>
      <c r="S498" s="388"/>
      <c r="T498" s="388"/>
      <c r="U498" s="388"/>
      <c r="V498" s="388"/>
      <c r="W498" s="388"/>
      <c r="X498" s="388"/>
      <c r="Y498" s="388"/>
      <c r="Z498" s="388"/>
      <c r="AA498" s="388"/>
    </row>
    <row r="499" spans="1:27" ht="15.75" customHeight="1" x14ac:dyDescent="0.2">
      <c r="A499" s="388"/>
      <c r="B499" s="388"/>
      <c r="C499" s="388"/>
      <c r="D499" s="388"/>
      <c r="E499" s="388"/>
      <c r="F499" s="388"/>
      <c r="G499" s="388"/>
      <c r="H499" s="388"/>
      <c r="I499" s="388"/>
      <c r="J499" s="388"/>
      <c r="K499" s="388"/>
      <c r="L499" s="388"/>
      <c r="M499" s="388"/>
      <c r="N499" s="388"/>
      <c r="O499" s="388"/>
      <c r="P499" s="388"/>
      <c r="Q499" s="388"/>
      <c r="R499" s="388"/>
      <c r="S499" s="388"/>
      <c r="T499" s="388"/>
      <c r="U499" s="388"/>
      <c r="V499" s="388"/>
      <c r="W499" s="388"/>
      <c r="X499" s="388"/>
      <c r="Y499" s="388"/>
      <c r="Z499" s="388"/>
      <c r="AA499" s="388"/>
    </row>
    <row r="500" spans="1:27" ht="15.75" customHeight="1" x14ac:dyDescent="0.2">
      <c r="A500" s="388"/>
      <c r="B500" s="388"/>
      <c r="C500" s="388"/>
      <c r="D500" s="388"/>
      <c r="E500" s="388"/>
      <c r="F500" s="388"/>
      <c r="G500" s="388"/>
      <c r="H500" s="388"/>
      <c r="I500" s="388"/>
      <c r="J500" s="388"/>
      <c r="K500" s="388"/>
      <c r="L500" s="388"/>
      <c r="M500" s="388"/>
      <c r="N500" s="388"/>
      <c r="O500" s="388"/>
      <c r="P500" s="388"/>
      <c r="Q500" s="388"/>
      <c r="R500" s="388"/>
      <c r="S500" s="388"/>
      <c r="T500" s="388"/>
      <c r="U500" s="388"/>
      <c r="V500" s="388"/>
      <c r="W500" s="388"/>
      <c r="X500" s="388"/>
      <c r="Y500" s="388"/>
      <c r="Z500" s="388"/>
      <c r="AA500" s="388"/>
    </row>
    <row r="501" spans="1:27" ht="15.75" customHeight="1" x14ac:dyDescent="0.2">
      <c r="A501" s="388"/>
      <c r="B501" s="388"/>
      <c r="C501" s="388"/>
      <c r="D501" s="388"/>
      <c r="E501" s="388"/>
      <c r="F501" s="388"/>
      <c r="G501" s="388"/>
      <c r="H501" s="388"/>
      <c r="I501" s="388"/>
      <c r="J501" s="388"/>
      <c r="K501" s="388"/>
      <c r="L501" s="388"/>
      <c r="M501" s="388"/>
      <c r="N501" s="388"/>
      <c r="O501" s="388"/>
      <c r="P501" s="388"/>
      <c r="Q501" s="388"/>
      <c r="R501" s="388"/>
      <c r="S501" s="388"/>
      <c r="T501" s="388"/>
      <c r="U501" s="388"/>
      <c r="V501" s="388"/>
      <c r="W501" s="388"/>
      <c r="X501" s="388"/>
      <c r="Y501" s="388"/>
      <c r="Z501" s="388"/>
      <c r="AA501" s="388"/>
    </row>
    <row r="502" spans="1:27" ht="15.75" customHeight="1" x14ac:dyDescent="0.2">
      <c r="A502" s="388"/>
      <c r="B502" s="388"/>
      <c r="C502" s="388"/>
      <c r="D502" s="388"/>
      <c r="E502" s="388"/>
      <c r="F502" s="388"/>
      <c r="G502" s="388"/>
      <c r="H502" s="388"/>
      <c r="I502" s="388"/>
      <c r="J502" s="388"/>
      <c r="K502" s="388"/>
      <c r="L502" s="388"/>
      <c r="M502" s="388"/>
      <c r="N502" s="388"/>
      <c r="O502" s="388"/>
      <c r="P502" s="388"/>
      <c r="Q502" s="388"/>
      <c r="R502" s="388"/>
      <c r="S502" s="388"/>
      <c r="T502" s="388"/>
      <c r="U502" s="388"/>
      <c r="V502" s="388"/>
      <c r="W502" s="388"/>
      <c r="X502" s="388"/>
      <c r="Y502" s="388"/>
      <c r="Z502" s="388"/>
      <c r="AA502" s="388"/>
    </row>
    <row r="503" spans="1:27" ht="15.75" customHeight="1" x14ac:dyDescent="0.2">
      <c r="A503" s="388"/>
      <c r="B503" s="388"/>
      <c r="C503" s="388"/>
      <c r="D503" s="388"/>
      <c r="E503" s="388"/>
      <c r="F503" s="388"/>
      <c r="G503" s="388"/>
      <c r="H503" s="388"/>
      <c r="I503" s="388"/>
      <c r="J503" s="388"/>
      <c r="K503" s="388"/>
      <c r="L503" s="388"/>
      <c r="M503" s="388"/>
      <c r="N503" s="388"/>
      <c r="O503" s="388"/>
      <c r="P503" s="388"/>
      <c r="Q503" s="388"/>
      <c r="R503" s="388"/>
      <c r="S503" s="388"/>
      <c r="T503" s="388"/>
      <c r="U503" s="388"/>
      <c r="V503" s="388"/>
      <c r="W503" s="388"/>
      <c r="X503" s="388"/>
      <c r="Y503" s="388"/>
      <c r="Z503" s="388"/>
      <c r="AA503" s="388"/>
    </row>
    <row r="504" spans="1:27" ht="15.75" customHeight="1" x14ac:dyDescent="0.2">
      <c r="A504" s="388"/>
      <c r="B504" s="388"/>
      <c r="C504" s="388"/>
      <c r="D504" s="388"/>
      <c r="E504" s="388"/>
      <c r="F504" s="388"/>
      <c r="G504" s="388"/>
      <c r="H504" s="388"/>
      <c r="I504" s="388"/>
      <c r="J504" s="388"/>
      <c r="K504" s="388"/>
      <c r="L504" s="388"/>
      <c r="M504" s="388"/>
      <c r="N504" s="388"/>
      <c r="O504" s="388"/>
      <c r="P504" s="388"/>
      <c r="Q504" s="388"/>
      <c r="R504" s="388"/>
      <c r="S504" s="388"/>
      <c r="T504" s="388"/>
      <c r="U504" s="388"/>
      <c r="V504" s="388"/>
      <c r="W504" s="388"/>
      <c r="X504" s="388"/>
      <c r="Y504" s="388"/>
      <c r="Z504" s="388"/>
      <c r="AA504" s="388"/>
    </row>
    <row r="505" spans="1:27" ht="15.75" customHeight="1" x14ac:dyDescent="0.2">
      <c r="A505" s="388"/>
      <c r="B505" s="388"/>
      <c r="C505" s="388"/>
      <c r="D505" s="388"/>
      <c r="E505" s="388"/>
      <c r="F505" s="388"/>
      <c r="G505" s="388"/>
      <c r="H505" s="388"/>
      <c r="I505" s="388"/>
      <c r="J505" s="388"/>
      <c r="K505" s="388"/>
      <c r="L505" s="388"/>
      <c r="M505" s="388"/>
      <c r="N505" s="388"/>
      <c r="O505" s="388"/>
      <c r="P505" s="388"/>
      <c r="Q505" s="388"/>
      <c r="R505" s="388"/>
      <c r="S505" s="388"/>
      <c r="T505" s="388"/>
      <c r="U505" s="388"/>
      <c r="V505" s="388"/>
      <c r="W505" s="388"/>
      <c r="X505" s="388"/>
      <c r="Y505" s="388"/>
      <c r="Z505" s="388"/>
      <c r="AA505" s="388"/>
    </row>
    <row r="506" spans="1:27" ht="15.75" customHeight="1" x14ac:dyDescent="0.2">
      <c r="A506" s="388"/>
      <c r="B506" s="388"/>
      <c r="C506" s="388"/>
      <c r="D506" s="388"/>
      <c r="E506" s="388"/>
      <c r="F506" s="388"/>
      <c r="G506" s="388"/>
      <c r="H506" s="388"/>
      <c r="I506" s="388"/>
      <c r="J506" s="388"/>
      <c r="K506" s="388"/>
      <c r="L506" s="388"/>
      <c r="M506" s="388"/>
      <c r="N506" s="388"/>
      <c r="O506" s="388"/>
      <c r="P506" s="388"/>
      <c r="Q506" s="388"/>
      <c r="R506" s="388"/>
      <c r="S506" s="388"/>
      <c r="T506" s="388"/>
      <c r="U506" s="388"/>
      <c r="V506" s="388"/>
      <c r="W506" s="388"/>
      <c r="X506" s="388"/>
      <c r="Y506" s="388"/>
      <c r="Z506" s="388"/>
      <c r="AA506" s="388"/>
    </row>
    <row r="507" spans="1:27" ht="15.75" customHeight="1" x14ac:dyDescent="0.2">
      <c r="A507" s="388"/>
      <c r="B507" s="388"/>
      <c r="C507" s="388"/>
      <c r="D507" s="388"/>
      <c r="E507" s="388"/>
      <c r="F507" s="388"/>
      <c r="G507" s="388"/>
      <c r="H507" s="388"/>
      <c r="I507" s="388"/>
      <c r="J507" s="388"/>
      <c r="K507" s="388"/>
      <c r="L507" s="388"/>
      <c r="M507" s="388"/>
      <c r="N507" s="388"/>
      <c r="O507" s="388"/>
      <c r="P507" s="388"/>
      <c r="Q507" s="388"/>
      <c r="R507" s="388"/>
      <c r="S507" s="388"/>
      <c r="T507" s="388"/>
      <c r="U507" s="388"/>
      <c r="V507" s="388"/>
      <c r="W507" s="388"/>
      <c r="X507" s="388"/>
      <c r="Y507" s="388"/>
      <c r="Z507" s="388"/>
      <c r="AA507" s="388"/>
    </row>
    <row r="508" spans="1:27" ht="15.75" customHeight="1" x14ac:dyDescent="0.2">
      <c r="A508" s="388"/>
      <c r="B508" s="388"/>
      <c r="C508" s="388"/>
      <c r="D508" s="388"/>
      <c r="E508" s="388"/>
      <c r="F508" s="388"/>
      <c r="G508" s="388"/>
      <c r="H508" s="388"/>
      <c r="I508" s="388"/>
      <c r="J508" s="388"/>
      <c r="K508" s="388"/>
      <c r="L508" s="388"/>
      <c r="M508" s="388"/>
      <c r="N508" s="388"/>
      <c r="O508" s="388"/>
      <c r="P508" s="388"/>
      <c r="Q508" s="388"/>
      <c r="R508" s="388"/>
      <c r="S508" s="388"/>
      <c r="T508" s="388"/>
      <c r="U508" s="388"/>
      <c r="V508" s="388"/>
      <c r="W508" s="388"/>
      <c r="X508" s="388"/>
      <c r="Y508" s="388"/>
      <c r="Z508" s="388"/>
      <c r="AA508" s="388"/>
    </row>
    <row r="509" spans="1:27" ht="15.75" customHeight="1" x14ac:dyDescent="0.2">
      <c r="A509" s="388"/>
      <c r="B509" s="388"/>
      <c r="C509" s="388"/>
      <c r="D509" s="388"/>
      <c r="E509" s="388"/>
      <c r="F509" s="388"/>
      <c r="G509" s="388"/>
      <c r="H509" s="388"/>
      <c r="I509" s="388"/>
      <c r="J509" s="388"/>
      <c r="K509" s="388"/>
      <c r="L509" s="388"/>
      <c r="M509" s="388"/>
      <c r="N509" s="388"/>
      <c r="O509" s="388"/>
      <c r="P509" s="388"/>
      <c r="Q509" s="388"/>
      <c r="R509" s="388"/>
      <c r="S509" s="388"/>
      <c r="T509" s="388"/>
      <c r="U509" s="388"/>
      <c r="V509" s="388"/>
      <c r="W509" s="388"/>
      <c r="X509" s="388"/>
      <c r="Y509" s="388"/>
      <c r="Z509" s="388"/>
      <c r="AA509" s="388"/>
    </row>
    <row r="510" spans="1:27" ht="15.75" customHeight="1" x14ac:dyDescent="0.2">
      <c r="A510" s="388"/>
      <c r="B510" s="388"/>
      <c r="C510" s="388"/>
      <c r="D510" s="388"/>
      <c r="E510" s="388"/>
      <c r="F510" s="388"/>
      <c r="G510" s="388"/>
      <c r="H510" s="388"/>
      <c r="I510" s="388"/>
      <c r="J510" s="388"/>
      <c r="K510" s="388"/>
      <c r="L510" s="388"/>
      <c r="M510" s="388"/>
      <c r="N510" s="388"/>
      <c r="O510" s="388"/>
      <c r="P510" s="388"/>
      <c r="Q510" s="388"/>
      <c r="R510" s="388"/>
      <c r="S510" s="388"/>
      <c r="T510" s="388"/>
      <c r="U510" s="388"/>
      <c r="V510" s="388"/>
      <c r="W510" s="388"/>
      <c r="X510" s="388"/>
      <c r="Y510" s="388"/>
      <c r="Z510" s="388"/>
      <c r="AA510" s="388"/>
    </row>
    <row r="511" spans="1:27" ht="15.75" customHeight="1" x14ac:dyDescent="0.2">
      <c r="A511" s="388"/>
      <c r="B511" s="388"/>
      <c r="C511" s="388"/>
      <c r="D511" s="388"/>
      <c r="E511" s="388"/>
      <c r="F511" s="388"/>
      <c r="G511" s="388"/>
      <c r="H511" s="388"/>
      <c r="I511" s="388"/>
      <c r="J511" s="388"/>
      <c r="K511" s="388"/>
      <c r="L511" s="388"/>
      <c r="M511" s="388"/>
      <c r="N511" s="388"/>
      <c r="O511" s="388"/>
      <c r="P511" s="388"/>
      <c r="Q511" s="388"/>
      <c r="R511" s="388"/>
      <c r="S511" s="388"/>
      <c r="T511" s="388"/>
      <c r="U511" s="388"/>
      <c r="V511" s="388"/>
      <c r="W511" s="388"/>
      <c r="X511" s="388"/>
      <c r="Y511" s="388"/>
      <c r="Z511" s="388"/>
      <c r="AA511" s="388"/>
    </row>
    <row r="512" spans="1:27" ht="15.75" customHeight="1" x14ac:dyDescent="0.2">
      <c r="A512" s="388"/>
      <c r="B512" s="388"/>
      <c r="C512" s="388"/>
      <c r="D512" s="388"/>
      <c r="E512" s="388"/>
      <c r="F512" s="388"/>
      <c r="G512" s="388"/>
      <c r="H512" s="388"/>
      <c r="I512" s="388"/>
      <c r="J512" s="388"/>
      <c r="K512" s="388"/>
      <c r="L512" s="388"/>
      <c r="M512" s="388"/>
      <c r="N512" s="388"/>
      <c r="O512" s="388"/>
      <c r="P512" s="388"/>
      <c r="Q512" s="388"/>
      <c r="R512" s="388"/>
      <c r="S512" s="388"/>
      <c r="T512" s="388"/>
      <c r="U512" s="388"/>
      <c r="V512" s="388"/>
      <c r="W512" s="388"/>
      <c r="X512" s="388"/>
      <c r="Y512" s="388"/>
      <c r="Z512" s="388"/>
      <c r="AA512" s="388"/>
    </row>
    <row r="513" spans="1:27" ht="15.75" customHeight="1" x14ac:dyDescent="0.2">
      <c r="A513" s="388"/>
      <c r="B513" s="388"/>
      <c r="C513" s="388"/>
      <c r="D513" s="388"/>
      <c r="E513" s="388"/>
      <c r="F513" s="388"/>
      <c r="G513" s="388"/>
      <c r="H513" s="388"/>
      <c r="I513" s="388"/>
      <c r="J513" s="388"/>
      <c r="K513" s="388"/>
      <c r="L513" s="388"/>
      <c r="M513" s="388"/>
      <c r="N513" s="388"/>
      <c r="O513" s="388"/>
      <c r="P513" s="388"/>
      <c r="Q513" s="388"/>
      <c r="R513" s="388"/>
      <c r="S513" s="388"/>
      <c r="T513" s="388"/>
      <c r="U513" s="388"/>
      <c r="V513" s="388"/>
      <c r="W513" s="388"/>
      <c r="X513" s="388"/>
      <c r="Y513" s="388"/>
      <c r="Z513" s="388"/>
      <c r="AA513" s="388"/>
    </row>
    <row r="514" spans="1:27" ht="15.75" customHeight="1" x14ac:dyDescent="0.2">
      <c r="A514" s="388"/>
      <c r="B514" s="388"/>
      <c r="C514" s="388"/>
      <c r="D514" s="388"/>
      <c r="E514" s="388"/>
      <c r="F514" s="388"/>
      <c r="G514" s="388"/>
      <c r="H514" s="388"/>
      <c r="I514" s="388"/>
      <c r="J514" s="388"/>
      <c r="K514" s="388"/>
      <c r="L514" s="388"/>
      <c r="M514" s="388"/>
      <c r="N514" s="388"/>
      <c r="O514" s="388"/>
      <c r="P514" s="388"/>
      <c r="Q514" s="388"/>
      <c r="R514" s="388"/>
      <c r="S514" s="388"/>
      <c r="T514" s="388"/>
      <c r="U514" s="388"/>
      <c r="V514" s="388"/>
      <c r="W514" s="388"/>
      <c r="X514" s="388"/>
      <c r="Y514" s="388"/>
      <c r="Z514" s="388"/>
      <c r="AA514" s="388"/>
    </row>
    <row r="515" spans="1:27" ht="15.75" customHeight="1" x14ac:dyDescent="0.2">
      <c r="A515" s="388"/>
      <c r="B515" s="388"/>
      <c r="C515" s="388"/>
      <c r="D515" s="388"/>
      <c r="E515" s="388"/>
      <c r="F515" s="388"/>
      <c r="G515" s="388"/>
      <c r="H515" s="388"/>
      <c r="I515" s="388"/>
      <c r="J515" s="388"/>
      <c r="K515" s="388"/>
      <c r="L515" s="388"/>
      <c r="M515" s="388"/>
      <c r="N515" s="388"/>
      <c r="O515" s="388"/>
      <c r="P515" s="388"/>
      <c r="Q515" s="388"/>
      <c r="R515" s="388"/>
      <c r="S515" s="388"/>
      <c r="T515" s="388"/>
      <c r="U515" s="388"/>
      <c r="V515" s="388"/>
      <c r="W515" s="388"/>
      <c r="X515" s="388"/>
      <c r="Y515" s="388"/>
      <c r="Z515" s="388"/>
      <c r="AA515" s="388"/>
    </row>
    <row r="516" spans="1:27" ht="15.75" customHeight="1" x14ac:dyDescent="0.2">
      <c r="A516" s="388"/>
      <c r="B516" s="388"/>
      <c r="C516" s="388"/>
      <c r="D516" s="388"/>
      <c r="E516" s="388"/>
      <c r="F516" s="388"/>
      <c r="G516" s="388"/>
      <c r="H516" s="388"/>
      <c r="I516" s="388"/>
      <c r="J516" s="388"/>
      <c r="K516" s="388"/>
      <c r="L516" s="388"/>
      <c r="M516" s="388"/>
      <c r="N516" s="388"/>
      <c r="O516" s="388"/>
      <c r="P516" s="388"/>
      <c r="Q516" s="388"/>
      <c r="R516" s="388"/>
      <c r="S516" s="388"/>
      <c r="T516" s="388"/>
      <c r="U516" s="388"/>
      <c r="V516" s="388"/>
      <c r="W516" s="388"/>
      <c r="X516" s="388"/>
      <c r="Y516" s="388"/>
      <c r="Z516" s="388"/>
      <c r="AA516" s="388"/>
    </row>
    <row r="517" spans="1:27" ht="15.75" customHeight="1" x14ac:dyDescent="0.2">
      <c r="A517" s="388"/>
      <c r="B517" s="388"/>
      <c r="C517" s="388"/>
      <c r="D517" s="388"/>
      <c r="E517" s="388"/>
      <c r="F517" s="388"/>
      <c r="G517" s="388"/>
      <c r="H517" s="388"/>
      <c r="I517" s="388"/>
      <c r="J517" s="388"/>
      <c r="K517" s="388"/>
      <c r="L517" s="388"/>
      <c r="M517" s="388"/>
      <c r="N517" s="388"/>
      <c r="O517" s="388"/>
      <c r="P517" s="388"/>
      <c r="Q517" s="388"/>
      <c r="R517" s="388"/>
      <c r="S517" s="388"/>
      <c r="T517" s="388"/>
      <c r="U517" s="388"/>
      <c r="V517" s="388"/>
      <c r="W517" s="388"/>
      <c r="X517" s="388"/>
      <c r="Y517" s="388"/>
      <c r="Z517" s="388"/>
      <c r="AA517" s="388"/>
    </row>
    <row r="518" spans="1:27" ht="15.75" customHeight="1" x14ac:dyDescent="0.2">
      <c r="A518" s="388"/>
      <c r="B518" s="388"/>
      <c r="C518" s="388"/>
      <c r="D518" s="388"/>
      <c r="E518" s="388"/>
      <c r="F518" s="388"/>
      <c r="G518" s="388"/>
      <c r="H518" s="388"/>
      <c r="I518" s="388"/>
      <c r="J518" s="388"/>
      <c r="K518" s="388"/>
      <c r="L518" s="388"/>
      <c r="M518" s="388"/>
      <c r="N518" s="388"/>
      <c r="O518" s="388"/>
      <c r="P518" s="388"/>
      <c r="Q518" s="388"/>
      <c r="R518" s="388"/>
      <c r="S518" s="388"/>
      <c r="T518" s="388"/>
      <c r="U518" s="388"/>
      <c r="V518" s="388"/>
      <c r="W518" s="388"/>
      <c r="X518" s="388"/>
      <c r="Y518" s="388"/>
      <c r="Z518" s="388"/>
      <c r="AA518" s="388"/>
    </row>
    <row r="519" spans="1:27" ht="15.75" customHeight="1" x14ac:dyDescent="0.2">
      <c r="A519" s="388"/>
      <c r="B519" s="388"/>
      <c r="C519" s="388"/>
      <c r="D519" s="388"/>
      <c r="E519" s="388"/>
      <c r="F519" s="388"/>
      <c r="G519" s="388"/>
      <c r="H519" s="388"/>
      <c r="I519" s="388"/>
      <c r="J519" s="388"/>
      <c r="K519" s="388"/>
      <c r="L519" s="388"/>
      <c r="M519" s="388"/>
      <c r="N519" s="388"/>
      <c r="O519" s="388"/>
      <c r="P519" s="388"/>
      <c r="Q519" s="388"/>
      <c r="R519" s="388"/>
      <c r="S519" s="388"/>
      <c r="T519" s="388"/>
      <c r="U519" s="388"/>
      <c r="V519" s="388"/>
      <c r="W519" s="388"/>
      <c r="X519" s="388"/>
      <c r="Y519" s="388"/>
      <c r="Z519" s="388"/>
      <c r="AA519" s="388"/>
    </row>
    <row r="520" spans="1:27" ht="15.75" customHeight="1" x14ac:dyDescent="0.2">
      <c r="A520" s="388"/>
      <c r="B520" s="388"/>
      <c r="C520" s="388"/>
      <c r="D520" s="388"/>
      <c r="E520" s="388"/>
      <c r="F520" s="388"/>
      <c r="G520" s="388"/>
      <c r="H520" s="388"/>
      <c r="I520" s="388"/>
      <c r="J520" s="388"/>
      <c r="K520" s="388"/>
      <c r="L520" s="388"/>
      <c r="M520" s="388"/>
      <c r="N520" s="388"/>
      <c r="O520" s="388"/>
      <c r="P520" s="388"/>
      <c r="Q520" s="388"/>
      <c r="R520" s="388"/>
      <c r="S520" s="388"/>
      <c r="T520" s="388"/>
      <c r="U520" s="388"/>
      <c r="V520" s="388"/>
      <c r="W520" s="388"/>
      <c r="X520" s="388"/>
      <c r="Y520" s="388"/>
      <c r="Z520" s="388"/>
      <c r="AA520" s="388"/>
    </row>
    <row r="521" spans="1:27" ht="15.75" customHeight="1" x14ac:dyDescent="0.2">
      <c r="A521" s="388"/>
      <c r="B521" s="388"/>
      <c r="C521" s="388"/>
      <c r="D521" s="388"/>
      <c r="E521" s="388"/>
      <c r="F521" s="388"/>
      <c r="G521" s="388"/>
      <c r="H521" s="388"/>
      <c r="I521" s="388"/>
      <c r="J521" s="388"/>
      <c r="K521" s="388"/>
      <c r="L521" s="388"/>
      <c r="M521" s="388"/>
      <c r="N521" s="388"/>
      <c r="O521" s="388"/>
      <c r="P521" s="388"/>
      <c r="Q521" s="388"/>
      <c r="R521" s="388"/>
      <c r="S521" s="388"/>
      <c r="T521" s="388"/>
      <c r="U521" s="388"/>
      <c r="V521" s="388"/>
      <c r="W521" s="388"/>
      <c r="X521" s="388"/>
      <c r="Y521" s="388"/>
      <c r="Z521" s="388"/>
      <c r="AA521" s="388"/>
    </row>
    <row r="522" spans="1:27" ht="15.75" customHeight="1" x14ac:dyDescent="0.2">
      <c r="A522" s="388"/>
      <c r="B522" s="388"/>
      <c r="C522" s="388"/>
      <c r="D522" s="388"/>
      <c r="E522" s="388"/>
      <c r="F522" s="388"/>
      <c r="G522" s="388"/>
      <c r="H522" s="388"/>
      <c r="I522" s="388"/>
      <c r="J522" s="388"/>
      <c r="K522" s="388"/>
      <c r="L522" s="388"/>
      <c r="M522" s="388"/>
      <c r="N522" s="388"/>
      <c r="O522" s="388"/>
      <c r="P522" s="388"/>
      <c r="Q522" s="388"/>
      <c r="R522" s="388"/>
      <c r="S522" s="388"/>
      <c r="T522" s="388"/>
      <c r="U522" s="388"/>
      <c r="V522" s="388"/>
      <c r="W522" s="388"/>
      <c r="X522" s="388"/>
      <c r="Y522" s="388"/>
      <c r="Z522" s="388"/>
      <c r="AA522" s="388"/>
    </row>
    <row r="523" spans="1:27" ht="15.75" customHeight="1" x14ac:dyDescent="0.2">
      <c r="A523" s="388"/>
      <c r="B523" s="388"/>
      <c r="C523" s="388"/>
      <c r="D523" s="388"/>
      <c r="E523" s="388"/>
      <c r="F523" s="388"/>
      <c r="G523" s="388"/>
      <c r="H523" s="388"/>
      <c r="I523" s="388"/>
      <c r="J523" s="388"/>
      <c r="K523" s="388"/>
      <c r="L523" s="388"/>
      <c r="M523" s="388"/>
      <c r="N523" s="388"/>
      <c r="O523" s="388"/>
      <c r="P523" s="388"/>
      <c r="Q523" s="388"/>
      <c r="R523" s="388"/>
      <c r="S523" s="388"/>
      <c r="T523" s="388"/>
      <c r="U523" s="388"/>
      <c r="V523" s="388"/>
      <c r="W523" s="388"/>
      <c r="X523" s="388"/>
      <c r="Y523" s="388"/>
      <c r="Z523" s="388"/>
      <c r="AA523" s="388"/>
    </row>
    <row r="524" spans="1:27" ht="15.75" customHeight="1" x14ac:dyDescent="0.2">
      <c r="A524" s="388"/>
      <c r="B524" s="388"/>
      <c r="C524" s="388"/>
      <c r="D524" s="388"/>
      <c r="E524" s="388"/>
      <c r="F524" s="388"/>
      <c r="G524" s="388"/>
      <c r="H524" s="388"/>
      <c r="I524" s="388"/>
      <c r="J524" s="388"/>
      <c r="K524" s="388"/>
      <c r="L524" s="388"/>
      <c r="M524" s="388"/>
      <c r="N524" s="388"/>
      <c r="O524" s="388"/>
      <c r="P524" s="388"/>
      <c r="Q524" s="388"/>
      <c r="R524" s="388"/>
      <c r="S524" s="388"/>
      <c r="T524" s="388"/>
      <c r="U524" s="388"/>
      <c r="V524" s="388"/>
      <c r="W524" s="388"/>
      <c r="X524" s="388"/>
      <c r="Y524" s="388"/>
      <c r="Z524" s="388"/>
      <c r="AA524" s="388"/>
    </row>
    <row r="525" spans="1:27" ht="15.75" customHeight="1" x14ac:dyDescent="0.2">
      <c r="A525" s="388"/>
      <c r="B525" s="388"/>
      <c r="C525" s="388"/>
      <c r="D525" s="388"/>
      <c r="E525" s="388"/>
      <c r="F525" s="388"/>
      <c r="G525" s="388"/>
      <c r="H525" s="388"/>
      <c r="I525" s="388"/>
      <c r="J525" s="388"/>
      <c r="K525" s="388"/>
      <c r="L525" s="388"/>
      <c r="M525" s="388"/>
      <c r="N525" s="388"/>
      <c r="O525" s="388"/>
      <c r="P525" s="388"/>
      <c r="Q525" s="388"/>
      <c r="R525" s="388"/>
      <c r="S525" s="388"/>
      <c r="T525" s="388"/>
      <c r="U525" s="388"/>
      <c r="V525" s="388"/>
      <c r="W525" s="388"/>
      <c r="X525" s="388"/>
      <c r="Y525" s="388"/>
      <c r="Z525" s="388"/>
      <c r="AA525" s="388"/>
    </row>
    <row r="526" spans="1:27" ht="15.75" customHeight="1" x14ac:dyDescent="0.2">
      <c r="A526" s="388"/>
      <c r="B526" s="388"/>
      <c r="C526" s="388"/>
      <c r="D526" s="388"/>
      <c r="E526" s="388"/>
      <c r="F526" s="388"/>
      <c r="G526" s="388"/>
      <c r="H526" s="388"/>
      <c r="I526" s="388"/>
      <c r="J526" s="388"/>
      <c r="K526" s="388"/>
      <c r="L526" s="388"/>
      <c r="M526" s="388"/>
      <c r="N526" s="388"/>
      <c r="O526" s="388"/>
      <c r="P526" s="388"/>
      <c r="Q526" s="388"/>
      <c r="R526" s="388"/>
      <c r="S526" s="388"/>
      <c r="T526" s="388"/>
      <c r="U526" s="388"/>
      <c r="V526" s="388"/>
      <c r="W526" s="388"/>
      <c r="X526" s="388"/>
      <c r="Y526" s="388"/>
      <c r="Z526" s="388"/>
      <c r="AA526" s="388"/>
    </row>
    <row r="527" spans="1:27" ht="15.75" customHeight="1" x14ac:dyDescent="0.2">
      <c r="A527" s="388"/>
      <c r="B527" s="388"/>
      <c r="C527" s="388"/>
      <c r="D527" s="388"/>
      <c r="E527" s="388"/>
      <c r="F527" s="388"/>
      <c r="G527" s="388"/>
      <c r="H527" s="388"/>
      <c r="I527" s="388"/>
      <c r="J527" s="388"/>
      <c r="K527" s="388"/>
      <c r="L527" s="388"/>
      <c r="M527" s="388"/>
      <c r="N527" s="388"/>
      <c r="O527" s="388"/>
      <c r="P527" s="388"/>
      <c r="Q527" s="388"/>
      <c r="R527" s="388"/>
      <c r="S527" s="388"/>
      <c r="T527" s="388"/>
      <c r="U527" s="388"/>
      <c r="V527" s="388"/>
      <c r="W527" s="388"/>
      <c r="X527" s="388"/>
      <c r="Y527" s="388"/>
      <c r="Z527" s="388"/>
      <c r="AA527" s="388"/>
    </row>
    <row r="528" spans="1:27" ht="15.75" customHeight="1" x14ac:dyDescent="0.2">
      <c r="A528" s="388"/>
      <c r="B528" s="388"/>
      <c r="C528" s="388"/>
      <c r="D528" s="388"/>
      <c r="E528" s="388"/>
      <c r="F528" s="388"/>
      <c r="G528" s="388"/>
      <c r="H528" s="388"/>
      <c r="I528" s="388"/>
      <c r="J528" s="388"/>
      <c r="K528" s="388"/>
      <c r="L528" s="388"/>
      <c r="M528" s="388"/>
      <c r="N528" s="388"/>
      <c r="O528" s="388"/>
      <c r="P528" s="388"/>
      <c r="Q528" s="388"/>
      <c r="R528" s="388"/>
      <c r="S528" s="388"/>
      <c r="T528" s="388"/>
      <c r="U528" s="388"/>
      <c r="V528" s="388"/>
      <c r="W528" s="388"/>
      <c r="X528" s="388"/>
      <c r="Y528" s="388"/>
      <c r="Z528" s="388"/>
      <c r="AA528" s="388"/>
    </row>
    <row r="529" spans="1:27" ht="15.75" customHeight="1" x14ac:dyDescent="0.2">
      <c r="A529" s="388"/>
      <c r="B529" s="388"/>
      <c r="C529" s="388"/>
      <c r="D529" s="388"/>
      <c r="E529" s="388"/>
      <c r="F529" s="388"/>
      <c r="G529" s="388"/>
      <c r="H529" s="388"/>
      <c r="I529" s="388"/>
      <c r="J529" s="388"/>
      <c r="K529" s="388"/>
      <c r="L529" s="388"/>
      <c r="M529" s="388"/>
      <c r="N529" s="388"/>
      <c r="O529" s="388"/>
      <c r="P529" s="388"/>
      <c r="Q529" s="388"/>
      <c r="R529" s="388"/>
      <c r="S529" s="388"/>
      <c r="T529" s="388"/>
      <c r="U529" s="388"/>
      <c r="V529" s="388"/>
      <c r="W529" s="388"/>
      <c r="X529" s="388"/>
      <c r="Y529" s="388"/>
      <c r="Z529" s="388"/>
      <c r="AA529" s="388"/>
    </row>
    <row r="530" spans="1:27" ht="15.75" customHeight="1" x14ac:dyDescent="0.2">
      <c r="A530" s="388"/>
      <c r="B530" s="388"/>
      <c r="C530" s="388"/>
      <c r="D530" s="388"/>
      <c r="E530" s="388"/>
      <c r="F530" s="388"/>
      <c r="G530" s="388"/>
      <c r="H530" s="388"/>
      <c r="I530" s="388"/>
      <c r="J530" s="388"/>
      <c r="K530" s="388"/>
      <c r="L530" s="388"/>
      <c r="M530" s="388"/>
      <c r="N530" s="388"/>
      <c r="O530" s="388"/>
      <c r="P530" s="388"/>
      <c r="Q530" s="388"/>
      <c r="R530" s="388"/>
      <c r="S530" s="388"/>
      <c r="T530" s="388"/>
      <c r="U530" s="388"/>
      <c r="V530" s="388"/>
      <c r="W530" s="388"/>
      <c r="X530" s="388"/>
      <c r="Y530" s="388"/>
      <c r="Z530" s="388"/>
      <c r="AA530" s="388"/>
    </row>
    <row r="531" spans="1:27" ht="15.75" customHeight="1" x14ac:dyDescent="0.2">
      <c r="A531" s="388"/>
      <c r="B531" s="388"/>
      <c r="C531" s="388"/>
      <c r="D531" s="388"/>
      <c r="E531" s="388"/>
      <c r="F531" s="388"/>
      <c r="G531" s="388"/>
      <c r="H531" s="388"/>
      <c r="I531" s="388"/>
      <c r="J531" s="388"/>
      <c r="K531" s="388"/>
      <c r="L531" s="388"/>
      <c r="M531" s="388"/>
      <c r="N531" s="388"/>
      <c r="O531" s="388"/>
      <c r="P531" s="388"/>
      <c r="Q531" s="388"/>
      <c r="R531" s="388"/>
      <c r="S531" s="388"/>
      <c r="T531" s="388"/>
      <c r="U531" s="388"/>
      <c r="V531" s="388"/>
      <c r="W531" s="388"/>
      <c r="X531" s="388"/>
      <c r="Y531" s="388"/>
      <c r="Z531" s="388"/>
      <c r="AA531" s="388"/>
    </row>
    <row r="532" spans="1:27" ht="15.75" customHeight="1" x14ac:dyDescent="0.2">
      <c r="A532" s="388"/>
      <c r="B532" s="388"/>
      <c r="C532" s="388"/>
      <c r="D532" s="388"/>
      <c r="E532" s="388"/>
      <c r="F532" s="388"/>
      <c r="G532" s="388"/>
      <c r="H532" s="388"/>
      <c r="I532" s="388"/>
      <c r="J532" s="388"/>
      <c r="K532" s="388"/>
      <c r="L532" s="388"/>
      <c r="M532" s="388"/>
      <c r="N532" s="388"/>
      <c r="O532" s="388"/>
      <c r="P532" s="388"/>
      <c r="Q532" s="388"/>
      <c r="R532" s="388"/>
      <c r="S532" s="388"/>
      <c r="T532" s="388"/>
      <c r="U532" s="388"/>
      <c r="V532" s="388"/>
      <c r="W532" s="388"/>
      <c r="X532" s="388"/>
      <c r="Y532" s="388"/>
      <c r="Z532" s="388"/>
      <c r="AA532" s="388"/>
    </row>
    <row r="533" spans="1:27" ht="15.75" customHeight="1" x14ac:dyDescent="0.2">
      <c r="A533" s="388"/>
      <c r="B533" s="388"/>
      <c r="C533" s="388"/>
      <c r="D533" s="388"/>
      <c r="E533" s="388"/>
      <c r="F533" s="388"/>
      <c r="G533" s="388"/>
      <c r="H533" s="388"/>
      <c r="I533" s="388"/>
      <c r="J533" s="388"/>
      <c r="K533" s="388"/>
      <c r="L533" s="388"/>
      <c r="M533" s="388"/>
      <c r="N533" s="388"/>
      <c r="O533" s="388"/>
      <c r="P533" s="388"/>
      <c r="Q533" s="388"/>
      <c r="R533" s="388"/>
      <c r="S533" s="388"/>
      <c r="T533" s="388"/>
      <c r="U533" s="388"/>
      <c r="V533" s="388"/>
      <c r="W533" s="388"/>
      <c r="X533" s="388"/>
      <c r="Y533" s="388"/>
      <c r="Z533" s="388"/>
      <c r="AA533" s="388"/>
    </row>
    <row r="534" spans="1:27" ht="15.75" customHeight="1" x14ac:dyDescent="0.2">
      <c r="A534" s="388"/>
      <c r="B534" s="388"/>
      <c r="C534" s="388"/>
      <c r="D534" s="388"/>
      <c r="E534" s="388"/>
      <c r="F534" s="388"/>
      <c r="G534" s="388"/>
      <c r="H534" s="388"/>
      <c r="I534" s="388"/>
      <c r="J534" s="388"/>
      <c r="K534" s="388"/>
      <c r="L534" s="388"/>
      <c r="M534" s="388"/>
      <c r="N534" s="388"/>
      <c r="O534" s="388"/>
      <c r="P534" s="388"/>
      <c r="Q534" s="388"/>
      <c r="R534" s="388"/>
      <c r="S534" s="388"/>
      <c r="T534" s="388"/>
      <c r="U534" s="388"/>
      <c r="V534" s="388"/>
      <c r="W534" s="388"/>
      <c r="X534" s="388"/>
      <c r="Y534" s="388"/>
      <c r="Z534" s="388"/>
      <c r="AA534" s="388"/>
    </row>
    <row r="535" spans="1:27" ht="15.75" customHeight="1" x14ac:dyDescent="0.2">
      <c r="A535" s="388"/>
      <c r="B535" s="388"/>
      <c r="C535" s="388"/>
      <c r="D535" s="388"/>
      <c r="E535" s="388"/>
      <c r="F535" s="388"/>
      <c r="G535" s="388"/>
      <c r="H535" s="388"/>
      <c r="I535" s="388"/>
      <c r="J535" s="388"/>
      <c r="K535" s="388"/>
      <c r="L535" s="388"/>
      <c r="M535" s="388"/>
      <c r="N535" s="388"/>
      <c r="O535" s="388"/>
      <c r="P535" s="388"/>
      <c r="Q535" s="388"/>
      <c r="R535" s="388"/>
      <c r="S535" s="388"/>
      <c r="T535" s="388"/>
      <c r="U535" s="388"/>
      <c r="V535" s="388"/>
      <c r="W535" s="388"/>
      <c r="X535" s="388"/>
      <c r="Y535" s="388"/>
      <c r="Z535" s="388"/>
      <c r="AA535" s="388"/>
    </row>
    <row r="536" spans="1:27" ht="15.75" customHeight="1" x14ac:dyDescent="0.2">
      <c r="A536" s="388"/>
      <c r="B536" s="388"/>
      <c r="C536" s="388"/>
      <c r="D536" s="388"/>
      <c r="E536" s="388"/>
      <c r="F536" s="388"/>
      <c r="G536" s="388"/>
      <c r="H536" s="388"/>
      <c r="I536" s="388"/>
      <c r="J536" s="388"/>
      <c r="K536" s="388"/>
      <c r="L536" s="388"/>
      <c r="M536" s="388"/>
      <c r="N536" s="388"/>
      <c r="O536" s="388"/>
      <c r="P536" s="388"/>
      <c r="Q536" s="388"/>
      <c r="R536" s="388"/>
      <c r="S536" s="388"/>
      <c r="T536" s="388"/>
      <c r="U536" s="388"/>
      <c r="V536" s="388"/>
      <c r="W536" s="388"/>
      <c r="X536" s="388"/>
      <c r="Y536" s="388"/>
      <c r="Z536" s="388"/>
      <c r="AA536" s="388"/>
    </row>
    <row r="537" spans="1:27" ht="15.75" customHeight="1" x14ac:dyDescent="0.2">
      <c r="A537" s="388"/>
      <c r="B537" s="388"/>
      <c r="C537" s="388"/>
      <c r="D537" s="388"/>
      <c r="E537" s="388"/>
      <c r="F537" s="388"/>
      <c r="G537" s="388"/>
      <c r="H537" s="388"/>
      <c r="I537" s="388"/>
      <c r="J537" s="388"/>
      <c r="K537" s="388"/>
      <c r="L537" s="388"/>
      <c r="M537" s="388"/>
      <c r="N537" s="388"/>
      <c r="O537" s="388"/>
      <c r="P537" s="388"/>
      <c r="Q537" s="388"/>
      <c r="R537" s="388"/>
      <c r="S537" s="388"/>
      <c r="T537" s="388"/>
      <c r="U537" s="388"/>
      <c r="V537" s="388"/>
      <c r="W537" s="388"/>
      <c r="X537" s="388"/>
      <c r="Y537" s="388"/>
      <c r="Z537" s="388"/>
      <c r="AA537" s="388"/>
    </row>
    <row r="538" spans="1:27" ht="15.75" customHeight="1" x14ac:dyDescent="0.2">
      <c r="A538" s="388"/>
      <c r="B538" s="388"/>
      <c r="C538" s="388"/>
      <c r="D538" s="388"/>
      <c r="E538" s="388"/>
      <c r="F538" s="388"/>
      <c r="G538" s="388"/>
      <c r="H538" s="388"/>
      <c r="I538" s="388"/>
      <c r="J538" s="388"/>
      <c r="K538" s="388"/>
      <c r="L538" s="388"/>
      <c r="M538" s="388"/>
      <c r="N538" s="388"/>
      <c r="O538" s="388"/>
      <c r="P538" s="388"/>
      <c r="Q538" s="388"/>
      <c r="R538" s="388"/>
      <c r="S538" s="388"/>
      <c r="T538" s="388"/>
      <c r="U538" s="388"/>
      <c r="V538" s="388"/>
      <c r="W538" s="388"/>
      <c r="X538" s="388"/>
      <c r="Y538" s="388"/>
      <c r="Z538" s="388"/>
      <c r="AA538" s="388"/>
    </row>
    <row r="539" spans="1:27" ht="15.75" customHeight="1" x14ac:dyDescent="0.2">
      <c r="A539" s="388"/>
      <c r="B539" s="388"/>
      <c r="C539" s="388"/>
      <c r="D539" s="388"/>
      <c r="E539" s="388"/>
      <c r="F539" s="388"/>
      <c r="G539" s="388"/>
      <c r="H539" s="388"/>
      <c r="I539" s="388"/>
      <c r="J539" s="388"/>
      <c r="K539" s="388"/>
      <c r="L539" s="388"/>
      <c r="M539" s="388"/>
      <c r="N539" s="388"/>
      <c r="O539" s="388"/>
      <c r="P539" s="388"/>
      <c r="Q539" s="388"/>
      <c r="R539" s="388"/>
      <c r="S539" s="388"/>
      <c r="T539" s="388"/>
      <c r="U539" s="388"/>
      <c r="V539" s="388"/>
      <c r="W539" s="388"/>
      <c r="X539" s="388"/>
      <c r="Y539" s="388"/>
      <c r="Z539" s="388"/>
      <c r="AA539" s="388"/>
    </row>
    <row r="540" spans="1:27" ht="15.75" customHeight="1" x14ac:dyDescent="0.2">
      <c r="A540" s="388"/>
      <c r="B540" s="388"/>
      <c r="C540" s="388"/>
      <c r="D540" s="388"/>
      <c r="E540" s="388"/>
      <c r="F540" s="388"/>
      <c r="G540" s="388"/>
      <c r="H540" s="388"/>
      <c r="I540" s="388"/>
      <c r="J540" s="388"/>
      <c r="K540" s="388"/>
      <c r="L540" s="388"/>
      <c r="M540" s="388"/>
      <c r="N540" s="388"/>
      <c r="O540" s="388"/>
      <c r="P540" s="388"/>
      <c r="Q540" s="388"/>
      <c r="R540" s="388"/>
      <c r="S540" s="388"/>
      <c r="T540" s="388"/>
      <c r="U540" s="388"/>
      <c r="V540" s="388"/>
      <c r="W540" s="388"/>
      <c r="X540" s="388"/>
      <c r="Y540" s="388"/>
      <c r="Z540" s="388"/>
      <c r="AA540" s="388"/>
    </row>
    <row r="541" spans="1:27" ht="15.75" customHeight="1" x14ac:dyDescent="0.2">
      <c r="A541" s="388"/>
      <c r="B541" s="388"/>
      <c r="C541" s="388"/>
      <c r="D541" s="388"/>
      <c r="E541" s="388"/>
      <c r="F541" s="388"/>
      <c r="G541" s="388"/>
      <c r="H541" s="388"/>
      <c r="I541" s="388"/>
      <c r="J541" s="388"/>
      <c r="K541" s="388"/>
      <c r="L541" s="388"/>
      <c r="M541" s="388"/>
      <c r="N541" s="388"/>
      <c r="O541" s="388"/>
      <c r="P541" s="388"/>
      <c r="Q541" s="388"/>
      <c r="R541" s="388"/>
      <c r="S541" s="388"/>
      <c r="T541" s="388"/>
      <c r="U541" s="388"/>
      <c r="V541" s="388"/>
      <c r="W541" s="388"/>
      <c r="X541" s="388"/>
      <c r="Y541" s="388"/>
      <c r="Z541" s="388"/>
      <c r="AA541" s="388"/>
    </row>
    <row r="542" spans="1:27" ht="15.75" customHeight="1" x14ac:dyDescent="0.2">
      <c r="A542" s="388"/>
      <c r="B542" s="388"/>
      <c r="C542" s="388"/>
      <c r="D542" s="388"/>
      <c r="E542" s="388"/>
      <c r="F542" s="388"/>
      <c r="G542" s="388"/>
      <c r="H542" s="388"/>
      <c r="I542" s="388"/>
      <c r="J542" s="388"/>
      <c r="K542" s="388"/>
      <c r="L542" s="388"/>
      <c r="M542" s="388"/>
      <c r="N542" s="388"/>
      <c r="O542" s="388"/>
      <c r="P542" s="388"/>
      <c r="Q542" s="388"/>
      <c r="R542" s="388"/>
      <c r="S542" s="388"/>
      <c r="T542" s="388"/>
      <c r="U542" s="388"/>
      <c r="V542" s="388"/>
      <c r="W542" s="388"/>
      <c r="X542" s="388"/>
      <c r="Y542" s="388"/>
      <c r="Z542" s="388"/>
      <c r="AA542" s="388"/>
    </row>
    <row r="543" spans="1:27" ht="15.75" customHeight="1" x14ac:dyDescent="0.2">
      <c r="A543" s="388"/>
      <c r="B543" s="388"/>
      <c r="C543" s="388"/>
      <c r="D543" s="388"/>
      <c r="E543" s="388"/>
      <c r="F543" s="388"/>
      <c r="G543" s="388"/>
      <c r="H543" s="388"/>
      <c r="I543" s="388"/>
      <c r="J543" s="388"/>
      <c r="K543" s="388"/>
      <c r="L543" s="388"/>
      <c r="M543" s="388"/>
      <c r="N543" s="388"/>
      <c r="O543" s="388"/>
      <c r="P543" s="388"/>
      <c r="Q543" s="388"/>
      <c r="R543" s="388"/>
      <c r="S543" s="388"/>
      <c r="T543" s="388"/>
      <c r="U543" s="388"/>
      <c r="V543" s="388"/>
      <c r="W543" s="388"/>
      <c r="X543" s="388"/>
      <c r="Y543" s="388"/>
      <c r="Z543" s="388"/>
      <c r="AA543" s="388"/>
    </row>
    <row r="544" spans="1:27" ht="15.75" customHeight="1" x14ac:dyDescent="0.2">
      <c r="A544" s="388"/>
      <c r="B544" s="388"/>
      <c r="C544" s="388"/>
      <c r="D544" s="388"/>
      <c r="E544" s="388"/>
      <c r="F544" s="388"/>
      <c r="G544" s="388"/>
      <c r="H544" s="388"/>
      <c r="I544" s="388"/>
      <c r="J544" s="388"/>
      <c r="K544" s="388"/>
      <c r="L544" s="388"/>
      <c r="M544" s="388"/>
      <c r="N544" s="388"/>
      <c r="O544" s="388"/>
      <c r="P544" s="388"/>
      <c r="Q544" s="388"/>
      <c r="R544" s="388"/>
      <c r="S544" s="388"/>
      <c r="T544" s="388"/>
      <c r="U544" s="388"/>
      <c r="V544" s="388"/>
      <c r="W544" s="388"/>
      <c r="X544" s="388"/>
      <c r="Y544" s="388"/>
      <c r="Z544" s="388"/>
      <c r="AA544" s="388"/>
    </row>
    <row r="545" spans="1:27" ht="15.75" customHeight="1" x14ac:dyDescent="0.2">
      <c r="A545" s="388"/>
      <c r="B545" s="388"/>
      <c r="C545" s="388"/>
      <c r="D545" s="388"/>
      <c r="E545" s="388"/>
      <c r="F545" s="388"/>
      <c r="G545" s="388"/>
      <c r="H545" s="388"/>
      <c r="I545" s="388"/>
      <c r="J545" s="388"/>
      <c r="K545" s="388"/>
      <c r="L545" s="388"/>
      <c r="M545" s="388"/>
      <c r="N545" s="388"/>
      <c r="O545" s="388"/>
      <c r="P545" s="388"/>
      <c r="Q545" s="388"/>
      <c r="R545" s="388"/>
      <c r="S545" s="388"/>
      <c r="T545" s="388"/>
      <c r="U545" s="388"/>
      <c r="V545" s="388"/>
      <c r="W545" s="388"/>
      <c r="X545" s="388"/>
      <c r="Y545" s="388"/>
      <c r="Z545" s="388"/>
      <c r="AA545" s="388"/>
    </row>
    <row r="546" spans="1:27" ht="15.75" customHeight="1" x14ac:dyDescent="0.2">
      <c r="A546" s="388"/>
      <c r="B546" s="388"/>
      <c r="C546" s="388"/>
      <c r="D546" s="388"/>
      <c r="E546" s="388"/>
      <c r="F546" s="388"/>
      <c r="G546" s="388"/>
      <c r="H546" s="388"/>
      <c r="I546" s="388"/>
      <c r="J546" s="388"/>
      <c r="K546" s="388"/>
      <c r="L546" s="388"/>
      <c r="M546" s="388"/>
      <c r="N546" s="388"/>
      <c r="O546" s="388"/>
      <c r="P546" s="388"/>
      <c r="Q546" s="388"/>
      <c r="R546" s="388"/>
      <c r="S546" s="388"/>
      <c r="T546" s="388"/>
      <c r="U546" s="388"/>
      <c r="V546" s="388"/>
      <c r="W546" s="388"/>
      <c r="X546" s="388"/>
      <c r="Y546" s="388"/>
      <c r="Z546" s="388"/>
      <c r="AA546" s="388"/>
    </row>
    <row r="547" spans="1:27" ht="15.75" customHeight="1" x14ac:dyDescent="0.2">
      <c r="A547" s="388"/>
      <c r="B547" s="388"/>
      <c r="C547" s="388"/>
      <c r="D547" s="388"/>
      <c r="E547" s="388"/>
      <c r="F547" s="388"/>
      <c r="G547" s="388"/>
      <c r="H547" s="388"/>
      <c r="I547" s="388"/>
      <c r="J547" s="388"/>
      <c r="K547" s="388"/>
      <c r="L547" s="388"/>
      <c r="M547" s="388"/>
      <c r="N547" s="388"/>
      <c r="O547" s="388"/>
      <c r="P547" s="388"/>
      <c r="Q547" s="388"/>
      <c r="R547" s="388"/>
      <c r="S547" s="388"/>
      <c r="T547" s="388"/>
      <c r="U547" s="388"/>
      <c r="V547" s="388"/>
      <c r="W547" s="388"/>
      <c r="X547" s="388"/>
      <c r="Y547" s="388"/>
      <c r="Z547" s="388"/>
      <c r="AA547" s="388"/>
    </row>
    <row r="548" spans="1:27" ht="15.75" customHeight="1" x14ac:dyDescent="0.2">
      <c r="A548" s="388"/>
      <c r="B548" s="388"/>
      <c r="C548" s="388"/>
      <c r="D548" s="388"/>
      <c r="E548" s="388"/>
      <c r="F548" s="388"/>
      <c r="G548" s="388"/>
      <c r="H548" s="388"/>
      <c r="I548" s="388"/>
      <c r="J548" s="388"/>
      <c r="K548" s="388"/>
      <c r="L548" s="388"/>
      <c r="M548" s="388"/>
      <c r="N548" s="388"/>
      <c r="O548" s="388"/>
      <c r="P548" s="388"/>
      <c r="Q548" s="388"/>
      <c r="R548" s="388"/>
      <c r="S548" s="388"/>
      <c r="T548" s="388"/>
      <c r="U548" s="388"/>
      <c r="V548" s="388"/>
      <c r="W548" s="388"/>
      <c r="X548" s="388"/>
      <c r="Y548" s="388"/>
      <c r="Z548" s="388"/>
      <c r="AA548" s="388"/>
    </row>
    <row r="549" spans="1:27" ht="15.75" customHeight="1" x14ac:dyDescent="0.2">
      <c r="A549" s="388"/>
      <c r="B549" s="388"/>
      <c r="C549" s="388"/>
      <c r="D549" s="388"/>
      <c r="E549" s="388"/>
      <c r="F549" s="388"/>
      <c r="G549" s="388"/>
      <c r="H549" s="388"/>
      <c r="I549" s="388"/>
      <c r="J549" s="388"/>
      <c r="K549" s="388"/>
      <c r="L549" s="388"/>
      <c r="M549" s="388"/>
      <c r="N549" s="388"/>
      <c r="O549" s="388"/>
      <c r="P549" s="388"/>
      <c r="Q549" s="388"/>
      <c r="R549" s="388"/>
      <c r="S549" s="388"/>
      <c r="T549" s="388"/>
      <c r="U549" s="388"/>
      <c r="V549" s="388"/>
      <c r="W549" s="388"/>
      <c r="X549" s="388"/>
      <c r="Y549" s="388"/>
      <c r="Z549" s="388"/>
      <c r="AA549" s="388"/>
    </row>
    <row r="550" spans="1:27" ht="15.75" customHeight="1" x14ac:dyDescent="0.2">
      <c r="A550" s="388"/>
      <c r="B550" s="388"/>
      <c r="C550" s="388"/>
      <c r="D550" s="388"/>
      <c r="E550" s="388"/>
      <c r="F550" s="388"/>
      <c r="G550" s="388"/>
      <c r="H550" s="388"/>
      <c r="I550" s="388"/>
      <c r="J550" s="388"/>
      <c r="K550" s="388"/>
      <c r="L550" s="388"/>
      <c r="M550" s="388"/>
      <c r="N550" s="388"/>
      <c r="O550" s="388"/>
      <c r="P550" s="388"/>
      <c r="Q550" s="388"/>
      <c r="R550" s="388"/>
      <c r="S550" s="388"/>
      <c r="T550" s="388"/>
      <c r="U550" s="388"/>
      <c r="V550" s="388"/>
      <c r="W550" s="388"/>
      <c r="X550" s="388"/>
      <c r="Y550" s="388"/>
      <c r="Z550" s="388"/>
      <c r="AA550" s="388"/>
    </row>
    <row r="551" spans="1:27" ht="15.75" customHeight="1" x14ac:dyDescent="0.2">
      <c r="A551" s="388"/>
      <c r="B551" s="388"/>
      <c r="C551" s="388"/>
      <c r="D551" s="388"/>
      <c r="E551" s="388"/>
      <c r="F551" s="388"/>
      <c r="G551" s="388"/>
      <c r="H551" s="388"/>
      <c r="I551" s="388"/>
      <c r="J551" s="388"/>
      <c r="K551" s="388"/>
      <c r="L551" s="388"/>
      <c r="M551" s="388"/>
      <c r="N551" s="388"/>
      <c r="O551" s="388"/>
      <c r="P551" s="388"/>
      <c r="Q551" s="388"/>
      <c r="R551" s="388"/>
      <c r="S551" s="388"/>
      <c r="T551" s="388"/>
      <c r="U551" s="388"/>
      <c r="V551" s="388"/>
      <c r="W551" s="388"/>
      <c r="X551" s="388"/>
      <c r="Y551" s="388"/>
      <c r="Z551" s="388"/>
      <c r="AA551" s="388"/>
    </row>
    <row r="552" spans="1:27" ht="15.75" customHeight="1" x14ac:dyDescent="0.2">
      <c r="A552" s="388"/>
      <c r="B552" s="388"/>
      <c r="C552" s="388"/>
      <c r="D552" s="388"/>
      <c r="E552" s="388"/>
      <c r="F552" s="388"/>
      <c r="G552" s="388"/>
      <c r="H552" s="388"/>
      <c r="I552" s="388"/>
      <c r="J552" s="388"/>
      <c r="K552" s="388"/>
      <c r="L552" s="388"/>
      <c r="M552" s="388"/>
      <c r="N552" s="388"/>
      <c r="O552" s="388"/>
      <c r="P552" s="388"/>
      <c r="Q552" s="388"/>
      <c r="R552" s="388"/>
      <c r="S552" s="388"/>
      <c r="T552" s="388"/>
      <c r="U552" s="388"/>
      <c r="V552" s="388"/>
      <c r="W552" s="388"/>
      <c r="X552" s="388"/>
      <c r="Y552" s="388"/>
      <c r="Z552" s="388"/>
      <c r="AA552" s="388"/>
    </row>
    <row r="553" spans="1:27" ht="15.75" customHeight="1" x14ac:dyDescent="0.2">
      <c r="A553" s="388"/>
      <c r="B553" s="388"/>
      <c r="C553" s="388"/>
      <c r="D553" s="388"/>
      <c r="E553" s="388"/>
      <c r="F553" s="388"/>
      <c r="G553" s="388"/>
      <c r="H553" s="388"/>
      <c r="I553" s="388"/>
      <c r="J553" s="388"/>
      <c r="K553" s="388"/>
      <c r="L553" s="388"/>
      <c r="M553" s="388"/>
      <c r="N553" s="388"/>
      <c r="O553" s="388"/>
      <c r="P553" s="388"/>
      <c r="Q553" s="388"/>
      <c r="R553" s="388"/>
      <c r="S553" s="388"/>
      <c r="T553" s="388"/>
      <c r="U553" s="388"/>
      <c r="V553" s="388"/>
      <c r="W553" s="388"/>
      <c r="X553" s="388"/>
      <c r="Y553" s="388"/>
      <c r="Z553" s="388"/>
      <c r="AA553" s="388"/>
    </row>
    <row r="554" spans="1:27" ht="15.75" customHeight="1" x14ac:dyDescent="0.2">
      <c r="A554" s="388"/>
      <c r="B554" s="388"/>
      <c r="C554" s="388"/>
      <c r="D554" s="388"/>
      <c r="E554" s="388"/>
      <c r="F554" s="388"/>
      <c r="G554" s="388"/>
      <c r="H554" s="388"/>
      <c r="I554" s="388"/>
      <c r="J554" s="388"/>
      <c r="K554" s="388"/>
      <c r="L554" s="388"/>
      <c r="M554" s="388"/>
      <c r="N554" s="388"/>
      <c r="O554" s="388"/>
      <c r="P554" s="388"/>
      <c r="Q554" s="388"/>
      <c r="R554" s="388"/>
      <c r="S554" s="388"/>
      <c r="T554" s="388"/>
      <c r="U554" s="388"/>
      <c r="V554" s="388"/>
      <c r="W554" s="388"/>
      <c r="X554" s="388"/>
      <c r="Y554" s="388"/>
      <c r="Z554" s="388"/>
      <c r="AA554" s="388"/>
    </row>
    <row r="555" spans="1:27" ht="15.75" customHeight="1" x14ac:dyDescent="0.2">
      <c r="A555" s="388"/>
      <c r="B555" s="388"/>
      <c r="C555" s="388"/>
      <c r="D555" s="388"/>
      <c r="E555" s="388"/>
      <c r="F555" s="388"/>
      <c r="G555" s="388"/>
      <c r="H555" s="388"/>
      <c r="I555" s="388"/>
      <c r="J555" s="388"/>
      <c r="K555" s="388"/>
      <c r="L555" s="388"/>
      <c r="M555" s="388"/>
      <c r="N555" s="388"/>
      <c r="O555" s="388"/>
      <c r="P555" s="388"/>
      <c r="Q555" s="388"/>
      <c r="R555" s="388"/>
      <c r="S555" s="388"/>
      <c r="T555" s="388"/>
      <c r="U555" s="388"/>
      <c r="V555" s="388"/>
      <c r="W555" s="388"/>
      <c r="X555" s="388"/>
      <c r="Y555" s="388"/>
      <c r="Z555" s="388"/>
      <c r="AA555" s="388"/>
    </row>
    <row r="556" spans="1:27" ht="15.75" customHeight="1" x14ac:dyDescent="0.2">
      <c r="A556" s="388"/>
      <c r="B556" s="388"/>
      <c r="C556" s="388"/>
      <c r="D556" s="388"/>
      <c r="E556" s="388"/>
      <c r="F556" s="388"/>
      <c r="G556" s="388"/>
      <c r="H556" s="388"/>
      <c r="I556" s="388"/>
      <c r="J556" s="388"/>
      <c r="K556" s="388"/>
      <c r="L556" s="388"/>
      <c r="M556" s="388"/>
      <c r="N556" s="388"/>
      <c r="O556" s="388"/>
      <c r="P556" s="388"/>
      <c r="Q556" s="388"/>
      <c r="R556" s="388"/>
      <c r="S556" s="388"/>
      <c r="T556" s="388"/>
      <c r="U556" s="388"/>
      <c r="V556" s="388"/>
      <c r="W556" s="388"/>
      <c r="X556" s="388"/>
      <c r="Y556" s="388"/>
      <c r="Z556" s="388"/>
      <c r="AA556" s="388"/>
    </row>
    <row r="557" spans="1:27" ht="15.75" customHeight="1" x14ac:dyDescent="0.2">
      <c r="A557" s="388"/>
      <c r="B557" s="388"/>
      <c r="C557" s="388"/>
      <c r="D557" s="388"/>
      <c r="E557" s="388"/>
      <c r="F557" s="388"/>
      <c r="G557" s="388"/>
      <c r="H557" s="388"/>
      <c r="I557" s="388"/>
      <c r="J557" s="388"/>
      <c r="K557" s="388"/>
      <c r="L557" s="388"/>
      <c r="M557" s="388"/>
      <c r="N557" s="388"/>
      <c r="O557" s="388"/>
      <c r="P557" s="388"/>
      <c r="Q557" s="388"/>
      <c r="R557" s="388"/>
      <c r="S557" s="388"/>
      <c r="T557" s="388"/>
      <c r="U557" s="388"/>
      <c r="V557" s="388"/>
      <c r="W557" s="388"/>
      <c r="X557" s="388"/>
      <c r="Y557" s="388"/>
      <c r="Z557" s="388"/>
      <c r="AA557" s="388"/>
    </row>
    <row r="558" spans="1:27" ht="15.75" customHeight="1" x14ac:dyDescent="0.2">
      <c r="A558" s="388"/>
      <c r="B558" s="388"/>
      <c r="C558" s="388"/>
      <c r="D558" s="388"/>
      <c r="E558" s="388"/>
      <c r="F558" s="388"/>
      <c r="G558" s="388"/>
      <c r="H558" s="388"/>
      <c r="I558" s="388"/>
      <c r="J558" s="388"/>
      <c r="K558" s="388"/>
      <c r="L558" s="388"/>
      <c r="M558" s="388"/>
      <c r="N558" s="388"/>
      <c r="O558" s="388"/>
      <c r="P558" s="388"/>
      <c r="Q558" s="388"/>
      <c r="R558" s="388"/>
      <c r="S558" s="388"/>
      <c r="T558" s="388"/>
      <c r="U558" s="388"/>
      <c r="V558" s="388"/>
      <c r="W558" s="388"/>
      <c r="X558" s="388"/>
      <c r="Y558" s="388"/>
      <c r="Z558" s="388"/>
      <c r="AA558" s="388"/>
    </row>
    <row r="559" spans="1:27" ht="15.75" customHeight="1" x14ac:dyDescent="0.2">
      <c r="A559" s="388"/>
      <c r="B559" s="388"/>
      <c r="C559" s="388"/>
      <c r="D559" s="388"/>
      <c r="E559" s="388"/>
      <c r="F559" s="388"/>
      <c r="G559" s="388"/>
      <c r="H559" s="388"/>
      <c r="I559" s="388"/>
      <c r="J559" s="388"/>
      <c r="K559" s="388"/>
      <c r="L559" s="388"/>
      <c r="M559" s="388"/>
      <c r="N559" s="388"/>
      <c r="O559" s="388"/>
      <c r="P559" s="388"/>
      <c r="Q559" s="388"/>
      <c r="R559" s="388"/>
      <c r="S559" s="388"/>
      <c r="T559" s="388"/>
      <c r="U559" s="388"/>
      <c r="V559" s="388"/>
      <c r="W559" s="388"/>
      <c r="X559" s="388"/>
      <c r="Y559" s="388"/>
      <c r="Z559" s="388"/>
      <c r="AA559" s="388"/>
    </row>
    <row r="560" spans="1:27" ht="15.75" customHeight="1" x14ac:dyDescent="0.2">
      <c r="A560" s="388"/>
      <c r="B560" s="388"/>
      <c r="C560" s="388"/>
      <c r="D560" s="388"/>
      <c r="E560" s="388"/>
      <c r="F560" s="388"/>
      <c r="G560" s="388"/>
      <c r="H560" s="388"/>
      <c r="I560" s="388"/>
      <c r="J560" s="388"/>
      <c r="K560" s="388"/>
      <c r="L560" s="388"/>
      <c r="M560" s="388"/>
      <c r="N560" s="388"/>
      <c r="O560" s="388"/>
      <c r="P560" s="388"/>
      <c r="Q560" s="388"/>
      <c r="R560" s="388"/>
      <c r="S560" s="388"/>
      <c r="T560" s="388"/>
      <c r="U560" s="388"/>
      <c r="V560" s="388"/>
      <c r="W560" s="388"/>
      <c r="X560" s="388"/>
      <c r="Y560" s="388"/>
      <c r="Z560" s="388"/>
      <c r="AA560" s="388"/>
    </row>
    <row r="561" spans="1:27" ht="15.75" customHeight="1" x14ac:dyDescent="0.2">
      <c r="A561" s="388"/>
      <c r="B561" s="388"/>
      <c r="C561" s="388"/>
      <c r="D561" s="388"/>
      <c r="E561" s="388"/>
      <c r="F561" s="388"/>
      <c r="G561" s="388"/>
      <c r="H561" s="388"/>
      <c r="I561" s="388"/>
      <c r="J561" s="388"/>
      <c r="K561" s="388"/>
      <c r="L561" s="388"/>
      <c r="M561" s="388"/>
      <c r="N561" s="388"/>
      <c r="O561" s="388"/>
      <c r="P561" s="388"/>
      <c r="Q561" s="388"/>
      <c r="R561" s="388"/>
      <c r="S561" s="388"/>
      <c r="T561" s="388"/>
      <c r="U561" s="388"/>
      <c r="V561" s="388"/>
      <c r="W561" s="388"/>
      <c r="X561" s="388"/>
      <c r="Y561" s="388"/>
      <c r="Z561" s="388"/>
      <c r="AA561" s="388"/>
    </row>
    <row r="562" spans="1:27" ht="15.75" customHeight="1" x14ac:dyDescent="0.2">
      <c r="A562" s="388"/>
      <c r="B562" s="388"/>
      <c r="C562" s="388"/>
      <c r="D562" s="388"/>
      <c r="E562" s="388"/>
      <c r="F562" s="388"/>
      <c r="G562" s="388"/>
      <c r="H562" s="388"/>
      <c r="I562" s="388"/>
      <c r="J562" s="388"/>
      <c r="K562" s="388"/>
      <c r="L562" s="388"/>
      <c r="M562" s="388"/>
      <c r="N562" s="388"/>
      <c r="O562" s="388"/>
      <c r="P562" s="388"/>
      <c r="Q562" s="388"/>
      <c r="R562" s="388"/>
      <c r="S562" s="388"/>
      <c r="T562" s="388"/>
      <c r="U562" s="388"/>
      <c r="V562" s="388"/>
      <c r="W562" s="388"/>
      <c r="X562" s="388"/>
      <c r="Y562" s="388"/>
      <c r="Z562" s="388"/>
      <c r="AA562" s="388"/>
    </row>
    <row r="563" spans="1:27" ht="15.75" customHeight="1" x14ac:dyDescent="0.2">
      <c r="A563" s="388"/>
      <c r="B563" s="388"/>
      <c r="C563" s="388"/>
      <c r="D563" s="388"/>
      <c r="E563" s="388"/>
      <c r="F563" s="388"/>
      <c r="G563" s="388"/>
      <c r="H563" s="388"/>
      <c r="I563" s="388"/>
      <c r="J563" s="388"/>
      <c r="K563" s="388"/>
      <c r="L563" s="388"/>
      <c r="M563" s="388"/>
      <c r="N563" s="388"/>
      <c r="O563" s="388"/>
      <c r="P563" s="388"/>
      <c r="Q563" s="388"/>
      <c r="R563" s="388"/>
      <c r="S563" s="388"/>
      <c r="T563" s="388"/>
      <c r="U563" s="388"/>
      <c r="V563" s="388"/>
      <c r="W563" s="388"/>
      <c r="X563" s="388"/>
      <c r="Y563" s="388"/>
      <c r="Z563" s="388"/>
      <c r="AA563" s="388"/>
    </row>
    <row r="564" spans="1:27" ht="15.75" customHeight="1" x14ac:dyDescent="0.2">
      <c r="A564" s="388"/>
      <c r="B564" s="388"/>
      <c r="C564" s="388"/>
      <c r="D564" s="388"/>
      <c r="E564" s="388"/>
      <c r="F564" s="388"/>
      <c r="G564" s="388"/>
      <c r="H564" s="388"/>
      <c r="I564" s="388"/>
      <c r="J564" s="388"/>
      <c r="K564" s="388"/>
      <c r="L564" s="388"/>
      <c r="M564" s="388"/>
      <c r="N564" s="388"/>
      <c r="O564" s="388"/>
      <c r="P564" s="388"/>
      <c r="Q564" s="388"/>
      <c r="R564" s="388"/>
      <c r="S564" s="388"/>
      <c r="T564" s="388"/>
      <c r="U564" s="388"/>
      <c r="V564" s="388"/>
      <c r="W564" s="388"/>
      <c r="X564" s="388"/>
      <c r="Y564" s="388"/>
      <c r="Z564" s="388"/>
      <c r="AA564" s="388"/>
    </row>
    <row r="565" spans="1:27" ht="15.75" customHeight="1" x14ac:dyDescent="0.2">
      <c r="A565" s="388"/>
      <c r="B565" s="388"/>
      <c r="C565" s="388"/>
      <c r="D565" s="388"/>
      <c r="E565" s="388"/>
      <c r="F565" s="388"/>
      <c r="G565" s="388"/>
      <c r="H565" s="388"/>
      <c r="I565" s="388"/>
      <c r="J565" s="388"/>
      <c r="K565" s="388"/>
      <c r="L565" s="388"/>
      <c r="M565" s="388"/>
      <c r="N565" s="388"/>
      <c r="O565" s="388"/>
      <c r="P565" s="388"/>
      <c r="Q565" s="388"/>
      <c r="R565" s="388"/>
      <c r="S565" s="388"/>
      <c r="T565" s="388"/>
      <c r="U565" s="388"/>
      <c r="V565" s="388"/>
      <c r="W565" s="388"/>
      <c r="X565" s="388"/>
      <c r="Y565" s="388"/>
      <c r="Z565" s="388"/>
      <c r="AA565" s="388"/>
    </row>
    <row r="566" spans="1:27" ht="15.75" customHeight="1" x14ac:dyDescent="0.2">
      <c r="A566" s="388"/>
      <c r="B566" s="388"/>
      <c r="C566" s="388"/>
      <c r="D566" s="388"/>
      <c r="E566" s="388"/>
      <c r="F566" s="388"/>
      <c r="G566" s="388"/>
      <c r="H566" s="388"/>
      <c r="I566" s="388"/>
      <c r="J566" s="388"/>
      <c r="K566" s="388"/>
      <c r="L566" s="388"/>
      <c r="M566" s="388"/>
      <c r="N566" s="388"/>
      <c r="O566" s="388"/>
      <c r="P566" s="388"/>
      <c r="Q566" s="388"/>
      <c r="R566" s="388"/>
      <c r="S566" s="388"/>
      <c r="T566" s="388"/>
      <c r="U566" s="388"/>
      <c r="V566" s="388"/>
      <c r="W566" s="388"/>
      <c r="X566" s="388"/>
      <c r="Y566" s="388"/>
      <c r="Z566" s="388"/>
      <c r="AA566" s="388"/>
    </row>
    <row r="567" spans="1:27" ht="15.75" customHeight="1" x14ac:dyDescent="0.2">
      <c r="A567" s="388"/>
      <c r="B567" s="388"/>
      <c r="C567" s="388"/>
      <c r="D567" s="388"/>
      <c r="E567" s="388"/>
      <c r="F567" s="388"/>
      <c r="G567" s="388"/>
      <c r="H567" s="388"/>
      <c r="I567" s="388"/>
      <c r="J567" s="388"/>
      <c r="K567" s="388"/>
      <c r="L567" s="388"/>
      <c r="M567" s="388"/>
      <c r="N567" s="388"/>
      <c r="O567" s="388"/>
      <c r="P567" s="388"/>
      <c r="Q567" s="388"/>
      <c r="R567" s="388"/>
      <c r="S567" s="388"/>
      <c r="T567" s="388"/>
      <c r="U567" s="388"/>
      <c r="V567" s="388"/>
      <c r="W567" s="388"/>
      <c r="X567" s="388"/>
      <c r="Y567" s="388"/>
      <c r="Z567" s="388"/>
      <c r="AA567" s="388"/>
    </row>
    <row r="568" spans="1:27" ht="15.75" customHeight="1" x14ac:dyDescent="0.2">
      <c r="A568" s="388"/>
      <c r="B568" s="388"/>
      <c r="C568" s="388"/>
      <c r="D568" s="388"/>
      <c r="E568" s="388"/>
      <c r="F568" s="388"/>
      <c r="G568" s="388"/>
      <c r="H568" s="388"/>
      <c r="I568" s="388"/>
      <c r="J568" s="388"/>
      <c r="K568" s="388"/>
      <c r="L568" s="388"/>
      <c r="M568" s="388"/>
      <c r="N568" s="388"/>
      <c r="O568" s="388"/>
      <c r="P568" s="388"/>
      <c r="Q568" s="388"/>
      <c r="R568" s="388"/>
      <c r="S568" s="388"/>
      <c r="T568" s="388"/>
      <c r="U568" s="388"/>
      <c r="V568" s="388"/>
      <c r="W568" s="388"/>
      <c r="X568" s="388"/>
      <c r="Y568" s="388"/>
      <c r="Z568" s="388"/>
      <c r="AA568" s="388"/>
    </row>
    <row r="569" spans="1:27" ht="15.75" customHeight="1" x14ac:dyDescent="0.2">
      <c r="A569" s="388"/>
      <c r="B569" s="388"/>
      <c r="C569" s="388"/>
      <c r="D569" s="388"/>
      <c r="E569" s="388"/>
      <c r="F569" s="388"/>
      <c r="G569" s="388"/>
      <c r="H569" s="388"/>
      <c r="I569" s="388"/>
      <c r="J569" s="388"/>
      <c r="K569" s="388"/>
      <c r="L569" s="388"/>
      <c r="M569" s="388"/>
      <c r="N569" s="388"/>
      <c r="O569" s="388"/>
      <c r="P569" s="388"/>
      <c r="Q569" s="388"/>
      <c r="R569" s="388"/>
      <c r="S569" s="388"/>
      <c r="T569" s="388"/>
      <c r="U569" s="388"/>
      <c r="V569" s="388"/>
      <c r="W569" s="388"/>
      <c r="X569" s="388"/>
      <c r="Y569" s="388"/>
      <c r="Z569" s="388"/>
      <c r="AA569" s="388"/>
    </row>
    <row r="570" spans="1:27" ht="15.75" customHeight="1" x14ac:dyDescent="0.2">
      <c r="A570" s="388"/>
      <c r="B570" s="388"/>
      <c r="C570" s="388"/>
      <c r="D570" s="388"/>
      <c r="E570" s="388"/>
      <c r="F570" s="388"/>
      <c r="G570" s="388"/>
      <c r="H570" s="388"/>
      <c r="I570" s="388"/>
      <c r="J570" s="388"/>
      <c r="K570" s="388"/>
      <c r="L570" s="388"/>
      <c r="M570" s="388"/>
      <c r="N570" s="388"/>
      <c r="O570" s="388"/>
      <c r="P570" s="388"/>
      <c r="Q570" s="388"/>
      <c r="R570" s="388"/>
      <c r="S570" s="388"/>
      <c r="T570" s="388"/>
      <c r="U570" s="388"/>
      <c r="V570" s="388"/>
      <c r="W570" s="388"/>
      <c r="X570" s="388"/>
      <c r="Y570" s="388"/>
      <c r="Z570" s="388"/>
      <c r="AA570" s="388"/>
    </row>
    <row r="571" spans="1:27" ht="15.75" customHeight="1" x14ac:dyDescent="0.2">
      <c r="A571" s="388"/>
      <c r="B571" s="388"/>
      <c r="C571" s="388"/>
      <c r="D571" s="388"/>
      <c r="E571" s="388"/>
      <c r="F571" s="388"/>
      <c r="G571" s="388"/>
      <c r="H571" s="388"/>
      <c r="I571" s="388"/>
      <c r="J571" s="388"/>
      <c r="K571" s="388"/>
      <c r="L571" s="388"/>
      <c r="M571" s="388"/>
      <c r="N571" s="388"/>
      <c r="O571" s="388"/>
      <c r="P571" s="388"/>
      <c r="Q571" s="388"/>
      <c r="R571" s="388"/>
      <c r="S571" s="388"/>
      <c r="T571" s="388"/>
      <c r="U571" s="388"/>
      <c r="V571" s="388"/>
      <c r="W571" s="388"/>
      <c r="X571" s="388"/>
      <c r="Y571" s="388"/>
      <c r="Z571" s="388"/>
      <c r="AA571" s="388"/>
    </row>
    <row r="572" spans="1:27" ht="15.75" customHeight="1" x14ac:dyDescent="0.2">
      <c r="A572" s="388"/>
      <c r="B572" s="388"/>
      <c r="C572" s="388"/>
      <c r="D572" s="388"/>
      <c r="E572" s="388"/>
      <c r="F572" s="388"/>
      <c r="G572" s="388"/>
      <c r="H572" s="388"/>
      <c r="I572" s="388"/>
      <c r="J572" s="388"/>
      <c r="K572" s="388"/>
      <c r="L572" s="388"/>
      <c r="M572" s="388"/>
      <c r="N572" s="388"/>
      <c r="O572" s="388"/>
      <c r="P572" s="388"/>
      <c r="Q572" s="388"/>
      <c r="R572" s="388"/>
      <c r="S572" s="388"/>
      <c r="T572" s="388"/>
      <c r="U572" s="388"/>
      <c r="V572" s="388"/>
      <c r="W572" s="388"/>
      <c r="X572" s="388"/>
      <c r="Y572" s="388"/>
      <c r="Z572" s="388"/>
      <c r="AA572" s="388"/>
    </row>
    <row r="573" spans="1:27" ht="15.75" customHeight="1" x14ac:dyDescent="0.2">
      <c r="A573" s="388"/>
      <c r="B573" s="388"/>
      <c r="C573" s="388"/>
      <c r="D573" s="388"/>
      <c r="E573" s="388"/>
      <c r="F573" s="388"/>
      <c r="G573" s="388"/>
      <c r="H573" s="388"/>
      <c r="I573" s="388"/>
      <c r="J573" s="388"/>
      <c r="K573" s="388"/>
      <c r="L573" s="388"/>
      <c r="M573" s="388"/>
      <c r="N573" s="388"/>
      <c r="O573" s="388"/>
      <c r="P573" s="388"/>
      <c r="Q573" s="388"/>
      <c r="R573" s="388"/>
      <c r="S573" s="388"/>
      <c r="T573" s="388"/>
      <c r="U573" s="388"/>
      <c r="V573" s="388"/>
      <c r="W573" s="388"/>
      <c r="X573" s="388"/>
      <c r="Y573" s="388"/>
      <c r="Z573" s="388"/>
      <c r="AA573" s="388"/>
    </row>
    <row r="574" spans="1:27" ht="15.75" customHeight="1" x14ac:dyDescent="0.2">
      <c r="A574" s="388"/>
      <c r="B574" s="388"/>
      <c r="C574" s="388"/>
      <c r="D574" s="388"/>
      <c r="E574" s="388"/>
      <c r="F574" s="388"/>
      <c r="G574" s="388"/>
      <c r="H574" s="388"/>
      <c r="I574" s="388"/>
      <c r="J574" s="388"/>
      <c r="K574" s="388"/>
      <c r="L574" s="388"/>
      <c r="M574" s="388"/>
      <c r="N574" s="388"/>
      <c r="O574" s="388"/>
      <c r="P574" s="388"/>
      <c r="Q574" s="388"/>
      <c r="R574" s="388"/>
      <c r="S574" s="388"/>
      <c r="T574" s="388"/>
      <c r="U574" s="388"/>
      <c r="V574" s="388"/>
      <c r="W574" s="388"/>
      <c r="X574" s="388"/>
      <c r="Y574" s="388"/>
      <c r="Z574" s="388"/>
      <c r="AA574" s="388"/>
    </row>
    <row r="575" spans="1:27" ht="15.75" customHeight="1" x14ac:dyDescent="0.2">
      <c r="A575" s="388"/>
      <c r="B575" s="388"/>
      <c r="C575" s="388"/>
      <c r="D575" s="388"/>
      <c r="E575" s="388"/>
      <c r="F575" s="388"/>
      <c r="G575" s="388"/>
      <c r="H575" s="388"/>
      <c r="I575" s="388"/>
      <c r="J575" s="388"/>
      <c r="K575" s="388"/>
      <c r="L575" s="388"/>
      <c r="M575" s="388"/>
      <c r="N575" s="388"/>
      <c r="O575" s="388"/>
      <c r="P575" s="388"/>
      <c r="Q575" s="388"/>
      <c r="R575" s="388"/>
      <c r="S575" s="388"/>
      <c r="T575" s="388"/>
      <c r="U575" s="388"/>
      <c r="V575" s="388"/>
      <c r="W575" s="388"/>
      <c r="X575" s="388"/>
      <c r="Y575" s="388"/>
      <c r="Z575" s="388"/>
      <c r="AA575" s="388"/>
    </row>
    <row r="576" spans="1:27" ht="15.75" customHeight="1" x14ac:dyDescent="0.2">
      <c r="A576" s="388"/>
      <c r="B576" s="388"/>
      <c r="C576" s="388"/>
      <c r="D576" s="388"/>
      <c r="E576" s="388"/>
      <c r="F576" s="388"/>
      <c r="G576" s="388"/>
      <c r="H576" s="388"/>
      <c r="I576" s="388"/>
      <c r="J576" s="388"/>
      <c r="K576" s="388"/>
      <c r="L576" s="388"/>
      <c r="M576" s="388"/>
      <c r="N576" s="388"/>
      <c r="O576" s="388"/>
      <c r="P576" s="388"/>
      <c r="Q576" s="388"/>
      <c r="R576" s="388"/>
      <c r="S576" s="388"/>
      <c r="T576" s="388"/>
      <c r="U576" s="388"/>
      <c r="V576" s="388"/>
      <c r="W576" s="388"/>
      <c r="X576" s="388"/>
      <c r="Y576" s="388"/>
      <c r="Z576" s="388"/>
      <c r="AA576" s="388"/>
    </row>
    <row r="577" spans="1:27" ht="15.75" customHeight="1" x14ac:dyDescent="0.2">
      <c r="A577" s="388"/>
      <c r="B577" s="388"/>
      <c r="C577" s="388"/>
      <c r="D577" s="388"/>
      <c r="E577" s="388"/>
      <c r="F577" s="388"/>
      <c r="G577" s="388"/>
      <c r="H577" s="388"/>
      <c r="I577" s="388"/>
      <c r="J577" s="388"/>
      <c r="K577" s="388"/>
      <c r="L577" s="388"/>
      <c r="M577" s="388"/>
      <c r="N577" s="388"/>
      <c r="O577" s="388"/>
      <c r="P577" s="388"/>
      <c r="Q577" s="388"/>
      <c r="R577" s="388"/>
      <c r="S577" s="388"/>
      <c r="T577" s="388"/>
      <c r="U577" s="388"/>
      <c r="V577" s="388"/>
      <c r="W577" s="388"/>
      <c r="X577" s="388"/>
      <c r="Y577" s="388"/>
      <c r="Z577" s="388"/>
      <c r="AA577" s="388"/>
    </row>
    <row r="578" spans="1:27" ht="15.75" customHeight="1" x14ac:dyDescent="0.2">
      <c r="A578" s="388"/>
      <c r="B578" s="388"/>
      <c r="C578" s="388"/>
      <c r="D578" s="388"/>
      <c r="E578" s="388"/>
      <c r="F578" s="388"/>
      <c r="G578" s="388"/>
      <c r="H578" s="388"/>
      <c r="I578" s="388"/>
      <c r="J578" s="388"/>
      <c r="K578" s="388"/>
      <c r="L578" s="388"/>
      <c r="M578" s="388"/>
      <c r="N578" s="388"/>
      <c r="O578" s="388"/>
      <c r="P578" s="388"/>
      <c r="Q578" s="388"/>
      <c r="R578" s="388"/>
      <c r="S578" s="388"/>
      <c r="T578" s="388"/>
      <c r="U578" s="388"/>
      <c r="V578" s="388"/>
      <c r="W578" s="388"/>
      <c r="X578" s="388"/>
      <c r="Y578" s="388"/>
      <c r="Z578" s="388"/>
      <c r="AA578" s="388"/>
    </row>
    <row r="579" spans="1:27" ht="15.75" customHeight="1" x14ac:dyDescent="0.2">
      <c r="A579" s="388"/>
      <c r="B579" s="388"/>
      <c r="C579" s="388"/>
      <c r="D579" s="388"/>
      <c r="E579" s="388"/>
      <c r="F579" s="388"/>
      <c r="G579" s="388"/>
      <c r="H579" s="388"/>
      <c r="I579" s="388"/>
      <c r="J579" s="388"/>
      <c r="K579" s="388"/>
      <c r="L579" s="388"/>
      <c r="M579" s="388"/>
      <c r="N579" s="388"/>
      <c r="O579" s="388"/>
      <c r="P579" s="388"/>
      <c r="Q579" s="388"/>
      <c r="R579" s="388"/>
      <c r="S579" s="388"/>
      <c r="T579" s="388"/>
      <c r="U579" s="388"/>
      <c r="V579" s="388"/>
      <c r="W579" s="388"/>
      <c r="X579" s="388"/>
      <c r="Y579" s="388"/>
      <c r="Z579" s="388"/>
      <c r="AA579" s="388"/>
    </row>
    <row r="580" spans="1:27" ht="15.75" customHeight="1" x14ac:dyDescent="0.2">
      <c r="A580" s="388"/>
      <c r="B580" s="388"/>
      <c r="C580" s="388"/>
      <c r="D580" s="388"/>
      <c r="E580" s="388"/>
      <c r="F580" s="388"/>
      <c r="G580" s="388"/>
      <c r="H580" s="388"/>
      <c r="I580" s="388"/>
      <c r="J580" s="388"/>
      <c r="K580" s="388"/>
      <c r="L580" s="388"/>
      <c r="M580" s="388"/>
      <c r="N580" s="388"/>
      <c r="O580" s="388"/>
      <c r="P580" s="388"/>
      <c r="Q580" s="388"/>
      <c r="R580" s="388"/>
      <c r="S580" s="388"/>
      <c r="T580" s="388"/>
      <c r="U580" s="388"/>
      <c r="V580" s="388"/>
      <c r="W580" s="388"/>
      <c r="X580" s="388"/>
      <c r="Y580" s="388"/>
      <c r="Z580" s="388"/>
      <c r="AA580" s="388"/>
    </row>
    <row r="581" spans="1:27" ht="15.75" customHeight="1" x14ac:dyDescent="0.2">
      <c r="A581" s="388"/>
      <c r="B581" s="388"/>
      <c r="C581" s="388"/>
      <c r="D581" s="388"/>
      <c r="E581" s="388"/>
      <c r="F581" s="388"/>
      <c r="G581" s="388"/>
      <c r="H581" s="388"/>
      <c r="I581" s="388"/>
      <c r="J581" s="388"/>
      <c r="K581" s="388"/>
      <c r="L581" s="388"/>
      <c r="M581" s="388"/>
      <c r="N581" s="388"/>
      <c r="O581" s="388"/>
      <c r="P581" s="388"/>
      <c r="Q581" s="388"/>
      <c r="R581" s="388"/>
      <c r="S581" s="388"/>
      <c r="T581" s="388"/>
      <c r="U581" s="388"/>
      <c r="V581" s="388"/>
      <c r="W581" s="388"/>
      <c r="X581" s="388"/>
      <c r="Y581" s="388"/>
      <c r="Z581" s="388"/>
      <c r="AA581" s="388"/>
    </row>
    <row r="582" spans="1:27" ht="15.75" customHeight="1" x14ac:dyDescent="0.2">
      <c r="A582" s="388"/>
      <c r="B582" s="388"/>
      <c r="C582" s="388"/>
      <c r="D582" s="388"/>
      <c r="E582" s="388"/>
      <c r="F582" s="388"/>
      <c r="G582" s="388"/>
      <c r="H582" s="388"/>
      <c r="I582" s="388"/>
      <c r="J582" s="388"/>
      <c r="K582" s="388"/>
      <c r="L582" s="388"/>
      <c r="M582" s="388"/>
      <c r="N582" s="388"/>
      <c r="O582" s="388"/>
      <c r="P582" s="388"/>
      <c r="Q582" s="388"/>
      <c r="R582" s="388"/>
      <c r="S582" s="388"/>
      <c r="T582" s="388"/>
      <c r="U582" s="388"/>
      <c r="V582" s="388"/>
      <c r="W582" s="388"/>
      <c r="X582" s="388"/>
      <c r="Y582" s="388"/>
      <c r="Z582" s="388"/>
      <c r="AA582" s="388"/>
    </row>
    <row r="583" spans="1:27" ht="15.75" customHeight="1" x14ac:dyDescent="0.2">
      <c r="A583" s="388"/>
      <c r="B583" s="388"/>
      <c r="C583" s="388"/>
      <c r="D583" s="388"/>
      <c r="E583" s="388"/>
      <c r="F583" s="388"/>
      <c r="G583" s="388"/>
      <c r="H583" s="388"/>
      <c r="I583" s="388"/>
      <c r="J583" s="388"/>
      <c r="K583" s="388"/>
      <c r="L583" s="388"/>
      <c r="M583" s="388"/>
      <c r="N583" s="388"/>
      <c r="O583" s="388"/>
      <c r="P583" s="388"/>
      <c r="Q583" s="388"/>
      <c r="R583" s="388"/>
      <c r="S583" s="388"/>
      <c r="T583" s="388"/>
      <c r="U583" s="388"/>
      <c r="V583" s="388"/>
      <c r="W583" s="388"/>
      <c r="X583" s="388"/>
      <c r="Y583" s="388"/>
      <c r="Z583" s="388"/>
      <c r="AA583" s="388"/>
    </row>
    <row r="584" spans="1:27" ht="15.75" customHeight="1" x14ac:dyDescent="0.2">
      <c r="A584" s="388"/>
      <c r="B584" s="388"/>
      <c r="C584" s="388"/>
      <c r="D584" s="388"/>
      <c r="E584" s="388"/>
      <c r="F584" s="388"/>
      <c r="G584" s="388"/>
      <c r="H584" s="388"/>
      <c r="I584" s="388"/>
      <c r="J584" s="388"/>
      <c r="K584" s="388"/>
      <c r="L584" s="388"/>
      <c r="M584" s="388"/>
      <c r="N584" s="388"/>
      <c r="O584" s="388"/>
      <c r="P584" s="388"/>
      <c r="Q584" s="388"/>
      <c r="R584" s="388"/>
      <c r="S584" s="388"/>
      <c r="T584" s="388"/>
      <c r="U584" s="388"/>
      <c r="V584" s="388"/>
      <c r="W584" s="388"/>
      <c r="X584" s="388"/>
      <c r="Y584" s="388"/>
      <c r="Z584" s="388"/>
      <c r="AA584" s="388"/>
    </row>
    <row r="585" spans="1:27" ht="15.75" customHeight="1" x14ac:dyDescent="0.2">
      <c r="A585" s="388"/>
      <c r="B585" s="388"/>
      <c r="C585" s="388"/>
      <c r="D585" s="388"/>
      <c r="E585" s="388"/>
      <c r="F585" s="388"/>
      <c r="G585" s="388"/>
      <c r="H585" s="388"/>
      <c r="I585" s="388"/>
      <c r="J585" s="388"/>
      <c r="K585" s="388"/>
      <c r="L585" s="388"/>
      <c r="M585" s="388"/>
      <c r="N585" s="388"/>
      <c r="O585" s="388"/>
      <c r="P585" s="388"/>
      <c r="Q585" s="388"/>
      <c r="R585" s="388"/>
      <c r="S585" s="388"/>
      <c r="T585" s="388"/>
      <c r="U585" s="388"/>
      <c r="V585" s="388"/>
      <c r="W585" s="388"/>
      <c r="X585" s="388"/>
      <c r="Y585" s="388"/>
      <c r="Z585" s="388"/>
      <c r="AA585" s="388"/>
    </row>
    <row r="586" spans="1:27" ht="15.75" customHeight="1" x14ac:dyDescent="0.2">
      <c r="A586" s="388"/>
      <c r="B586" s="388"/>
      <c r="C586" s="388"/>
      <c r="D586" s="388"/>
      <c r="E586" s="388"/>
      <c r="F586" s="388"/>
      <c r="G586" s="388"/>
      <c r="H586" s="388"/>
      <c r="I586" s="388"/>
      <c r="J586" s="388"/>
      <c r="K586" s="388"/>
      <c r="L586" s="388"/>
      <c r="M586" s="388"/>
      <c r="N586" s="388"/>
      <c r="O586" s="388"/>
      <c r="P586" s="388"/>
      <c r="Q586" s="388"/>
      <c r="R586" s="388"/>
      <c r="S586" s="388"/>
      <c r="T586" s="388"/>
      <c r="U586" s="388"/>
      <c r="V586" s="388"/>
      <c r="W586" s="388"/>
      <c r="X586" s="388"/>
      <c r="Y586" s="388"/>
      <c r="Z586" s="388"/>
      <c r="AA586" s="388"/>
    </row>
    <row r="587" spans="1:27" ht="15.75" customHeight="1" x14ac:dyDescent="0.2">
      <c r="A587" s="388"/>
      <c r="B587" s="388"/>
      <c r="C587" s="388"/>
      <c r="D587" s="388"/>
      <c r="E587" s="388"/>
      <c r="F587" s="388"/>
      <c r="G587" s="388"/>
      <c r="H587" s="388"/>
      <c r="I587" s="388"/>
      <c r="J587" s="388"/>
      <c r="K587" s="388"/>
      <c r="L587" s="388"/>
      <c r="M587" s="388"/>
      <c r="N587" s="388"/>
      <c r="O587" s="388"/>
      <c r="P587" s="388"/>
      <c r="Q587" s="388"/>
      <c r="R587" s="388"/>
      <c r="S587" s="388"/>
      <c r="T587" s="388"/>
      <c r="U587" s="388"/>
      <c r="V587" s="388"/>
      <c r="W587" s="388"/>
      <c r="X587" s="388"/>
      <c r="Y587" s="388"/>
      <c r="Z587" s="388"/>
      <c r="AA587" s="388"/>
    </row>
    <row r="588" spans="1:27" ht="15.75" customHeight="1" x14ac:dyDescent="0.2">
      <c r="A588" s="388"/>
      <c r="B588" s="388"/>
      <c r="C588" s="388"/>
      <c r="D588" s="388"/>
      <c r="E588" s="388"/>
      <c r="F588" s="388"/>
      <c r="G588" s="388"/>
      <c r="H588" s="388"/>
      <c r="I588" s="388"/>
      <c r="J588" s="388"/>
      <c r="K588" s="388"/>
      <c r="L588" s="388"/>
      <c r="M588" s="388"/>
      <c r="N588" s="388"/>
      <c r="O588" s="388"/>
      <c r="P588" s="388"/>
      <c r="Q588" s="388"/>
      <c r="R588" s="388"/>
      <c r="S588" s="388"/>
      <c r="T588" s="388"/>
      <c r="U588" s="388"/>
      <c r="V588" s="388"/>
      <c r="W588" s="388"/>
      <c r="X588" s="388"/>
      <c r="Y588" s="388"/>
      <c r="Z588" s="388"/>
      <c r="AA588" s="388"/>
    </row>
    <row r="589" spans="1:27" ht="15.75" customHeight="1" x14ac:dyDescent="0.2">
      <c r="A589" s="388"/>
      <c r="B589" s="388"/>
      <c r="C589" s="388"/>
      <c r="D589" s="388"/>
      <c r="E589" s="388"/>
      <c r="F589" s="388"/>
      <c r="G589" s="388"/>
      <c r="H589" s="388"/>
      <c r="I589" s="388"/>
      <c r="J589" s="388"/>
      <c r="K589" s="388"/>
      <c r="L589" s="388"/>
      <c r="M589" s="388"/>
      <c r="N589" s="388"/>
      <c r="O589" s="388"/>
      <c r="P589" s="388"/>
      <c r="Q589" s="388"/>
      <c r="R589" s="388"/>
      <c r="S589" s="388"/>
      <c r="T589" s="388"/>
      <c r="U589" s="388"/>
      <c r="V589" s="388"/>
      <c r="W589" s="388"/>
      <c r="X589" s="388"/>
      <c r="Y589" s="388"/>
      <c r="Z589" s="388"/>
      <c r="AA589" s="388"/>
    </row>
    <row r="590" spans="1:27" ht="15.75" customHeight="1" x14ac:dyDescent="0.2">
      <c r="A590" s="388"/>
      <c r="B590" s="388"/>
      <c r="C590" s="388"/>
      <c r="D590" s="388"/>
      <c r="E590" s="388"/>
      <c r="F590" s="388"/>
      <c r="G590" s="388"/>
      <c r="H590" s="388"/>
      <c r="I590" s="388"/>
      <c r="J590" s="388"/>
      <c r="K590" s="388"/>
      <c r="L590" s="388"/>
      <c r="M590" s="388"/>
      <c r="N590" s="388"/>
      <c r="O590" s="388"/>
      <c r="P590" s="388"/>
      <c r="Q590" s="388"/>
      <c r="R590" s="388"/>
      <c r="S590" s="388"/>
      <c r="T590" s="388"/>
      <c r="U590" s="388"/>
      <c r="V590" s="388"/>
      <c r="W590" s="388"/>
      <c r="X590" s="388"/>
      <c r="Y590" s="388"/>
      <c r="Z590" s="388"/>
      <c r="AA590" s="388"/>
    </row>
    <row r="591" spans="1:27" ht="15.75" customHeight="1" x14ac:dyDescent="0.2">
      <c r="A591" s="388"/>
      <c r="B591" s="388"/>
      <c r="C591" s="388"/>
      <c r="D591" s="388"/>
      <c r="E591" s="388"/>
      <c r="F591" s="388"/>
      <c r="G591" s="388"/>
      <c r="H591" s="388"/>
      <c r="I591" s="388"/>
      <c r="J591" s="388"/>
      <c r="K591" s="388"/>
      <c r="L591" s="388"/>
      <c r="M591" s="388"/>
      <c r="N591" s="388"/>
      <c r="O591" s="388"/>
      <c r="P591" s="388"/>
      <c r="Q591" s="388"/>
      <c r="R591" s="388"/>
      <c r="S591" s="388"/>
      <c r="T591" s="388"/>
      <c r="U591" s="388"/>
      <c r="V591" s="388"/>
      <c r="W591" s="388"/>
      <c r="X591" s="388"/>
      <c r="Y591" s="388"/>
      <c r="Z591" s="388"/>
      <c r="AA591" s="388"/>
    </row>
    <row r="592" spans="1:27" ht="15.75" customHeight="1" x14ac:dyDescent="0.2">
      <c r="A592" s="388"/>
      <c r="B592" s="388"/>
      <c r="C592" s="388"/>
      <c r="D592" s="388"/>
      <c r="E592" s="388"/>
      <c r="F592" s="388"/>
      <c r="G592" s="388"/>
      <c r="H592" s="388"/>
      <c r="I592" s="388"/>
      <c r="J592" s="388"/>
      <c r="K592" s="388"/>
      <c r="L592" s="388"/>
      <c r="M592" s="388"/>
      <c r="N592" s="388"/>
      <c r="O592" s="388"/>
      <c r="P592" s="388"/>
      <c r="Q592" s="388"/>
      <c r="R592" s="388"/>
      <c r="S592" s="388"/>
      <c r="T592" s="388"/>
      <c r="U592" s="388"/>
      <c r="V592" s="388"/>
      <c r="W592" s="388"/>
      <c r="X592" s="388"/>
      <c r="Y592" s="388"/>
      <c r="Z592" s="388"/>
      <c r="AA592" s="388"/>
    </row>
    <row r="593" spans="1:27" ht="15.75" customHeight="1" x14ac:dyDescent="0.2">
      <c r="A593" s="388"/>
      <c r="B593" s="388"/>
      <c r="C593" s="388"/>
      <c r="D593" s="388"/>
      <c r="E593" s="388"/>
      <c r="F593" s="388"/>
      <c r="G593" s="388"/>
      <c r="H593" s="388"/>
      <c r="I593" s="388"/>
      <c r="J593" s="388"/>
      <c r="K593" s="388"/>
      <c r="L593" s="388"/>
      <c r="M593" s="388"/>
      <c r="N593" s="388"/>
      <c r="O593" s="388"/>
      <c r="P593" s="388"/>
      <c r="Q593" s="388"/>
      <c r="R593" s="388"/>
      <c r="S593" s="388"/>
      <c r="T593" s="388"/>
      <c r="U593" s="388"/>
      <c r="V593" s="388"/>
      <c r="W593" s="388"/>
      <c r="X593" s="388"/>
      <c r="Y593" s="388"/>
      <c r="Z593" s="388"/>
      <c r="AA593" s="388"/>
    </row>
    <row r="594" spans="1:27" ht="15.75" customHeight="1" x14ac:dyDescent="0.2">
      <c r="A594" s="388"/>
      <c r="B594" s="388"/>
      <c r="C594" s="388"/>
      <c r="D594" s="388"/>
      <c r="E594" s="388"/>
      <c r="F594" s="388"/>
      <c r="G594" s="388"/>
      <c r="H594" s="388"/>
      <c r="I594" s="388"/>
      <c r="J594" s="388"/>
      <c r="K594" s="388"/>
      <c r="L594" s="388"/>
      <c r="M594" s="388"/>
      <c r="N594" s="388"/>
      <c r="O594" s="388"/>
      <c r="P594" s="388"/>
      <c r="Q594" s="388"/>
      <c r="R594" s="388"/>
      <c r="S594" s="388"/>
      <c r="T594" s="388"/>
      <c r="U594" s="388"/>
      <c r="V594" s="388"/>
      <c r="W594" s="388"/>
      <c r="X594" s="388"/>
      <c r="Y594" s="388"/>
      <c r="Z594" s="388"/>
      <c r="AA594" s="388"/>
    </row>
    <row r="595" spans="1:27" ht="15.75" customHeight="1" x14ac:dyDescent="0.2">
      <c r="A595" s="388"/>
      <c r="B595" s="388"/>
      <c r="C595" s="388"/>
      <c r="D595" s="388"/>
      <c r="E595" s="388"/>
      <c r="F595" s="388"/>
      <c r="G595" s="388"/>
      <c r="H595" s="388"/>
      <c r="I595" s="388"/>
      <c r="J595" s="388"/>
      <c r="K595" s="388"/>
      <c r="L595" s="388"/>
      <c r="M595" s="388"/>
      <c r="N595" s="388"/>
      <c r="O595" s="388"/>
      <c r="P595" s="388"/>
      <c r="Q595" s="388"/>
      <c r="R595" s="388"/>
      <c r="S595" s="388"/>
      <c r="T595" s="388"/>
      <c r="U595" s="388"/>
      <c r="V595" s="388"/>
      <c r="W595" s="388"/>
      <c r="X595" s="388"/>
      <c r="Y595" s="388"/>
      <c r="Z595" s="388"/>
      <c r="AA595" s="388"/>
    </row>
    <row r="596" spans="1:27" ht="15.75" customHeight="1" x14ac:dyDescent="0.2">
      <c r="A596" s="388"/>
      <c r="B596" s="388"/>
      <c r="C596" s="388"/>
      <c r="D596" s="388"/>
      <c r="E596" s="388"/>
      <c r="F596" s="388"/>
      <c r="G596" s="388"/>
      <c r="H596" s="388"/>
      <c r="I596" s="388"/>
      <c r="J596" s="388"/>
      <c r="K596" s="388"/>
      <c r="L596" s="388"/>
      <c r="M596" s="388"/>
      <c r="N596" s="388"/>
      <c r="O596" s="388"/>
      <c r="P596" s="388"/>
      <c r="Q596" s="388"/>
      <c r="R596" s="388"/>
      <c r="S596" s="388"/>
      <c r="T596" s="388"/>
      <c r="U596" s="388"/>
      <c r="V596" s="388"/>
      <c r="W596" s="388"/>
      <c r="X596" s="388"/>
      <c r="Y596" s="388"/>
      <c r="Z596" s="388"/>
      <c r="AA596" s="388"/>
    </row>
    <row r="597" spans="1:27" ht="15.75" customHeight="1" x14ac:dyDescent="0.2">
      <c r="A597" s="388"/>
      <c r="B597" s="388"/>
      <c r="C597" s="388"/>
      <c r="D597" s="388"/>
      <c r="E597" s="388"/>
      <c r="F597" s="388"/>
      <c r="G597" s="388"/>
      <c r="H597" s="388"/>
      <c r="I597" s="388"/>
      <c r="J597" s="388"/>
      <c r="K597" s="388"/>
      <c r="L597" s="388"/>
      <c r="M597" s="388"/>
      <c r="N597" s="388"/>
      <c r="O597" s="388"/>
      <c r="P597" s="388"/>
      <c r="Q597" s="388"/>
      <c r="R597" s="388"/>
      <c r="S597" s="388"/>
      <c r="T597" s="388"/>
      <c r="U597" s="388"/>
      <c r="V597" s="388"/>
      <c r="W597" s="388"/>
      <c r="X597" s="388"/>
      <c r="Y597" s="388"/>
      <c r="Z597" s="388"/>
      <c r="AA597" s="388"/>
    </row>
    <row r="598" spans="1:27" ht="15.75" customHeight="1" x14ac:dyDescent="0.2">
      <c r="A598" s="388"/>
      <c r="B598" s="388"/>
      <c r="C598" s="388"/>
      <c r="D598" s="388"/>
      <c r="E598" s="388"/>
      <c r="F598" s="388"/>
      <c r="G598" s="388"/>
      <c r="H598" s="388"/>
      <c r="I598" s="388"/>
      <c r="J598" s="388"/>
      <c r="K598" s="388"/>
      <c r="L598" s="388"/>
      <c r="M598" s="388"/>
      <c r="N598" s="388"/>
      <c r="O598" s="388"/>
      <c r="P598" s="388"/>
      <c r="Q598" s="388"/>
      <c r="R598" s="388"/>
      <c r="S598" s="388"/>
      <c r="T598" s="388"/>
      <c r="U598" s="388"/>
      <c r="V598" s="388"/>
      <c r="W598" s="388"/>
      <c r="X598" s="388"/>
      <c r="Y598" s="388"/>
      <c r="Z598" s="388"/>
      <c r="AA598" s="388"/>
    </row>
    <row r="599" spans="1:27" ht="15.75" customHeight="1" x14ac:dyDescent="0.2">
      <c r="A599" s="388"/>
      <c r="B599" s="388"/>
      <c r="C599" s="388"/>
      <c r="D599" s="388"/>
      <c r="E599" s="388"/>
      <c r="F599" s="388"/>
      <c r="G599" s="388"/>
      <c r="H599" s="388"/>
      <c r="I599" s="388"/>
      <c r="J599" s="388"/>
      <c r="K599" s="388"/>
      <c r="L599" s="388"/>
      <c r="M599" s="388"/>
      <c r="N599" s="388"/>
      <c r="O599" s="388"/>
      <c r="P599" s="388"/>
      <c r="Q599" s="388"/>
      <c r="R599" s="388"/>
      <c r="S599" s="388"/>
      <c r="T599" s="388"/>
      <c r="U599" s="388"/>
      <c r="V599" s="388"/>
      <c r="W599" s="388"/>
      <c r="X599" s="388"/>
      <c r="Y599" s="388"/>
      <c r="Z599" s="388"/>
      <c r="AA599" s="388"/>
    </row>
    <row r="600" spans="1:27" ht="15.75" customHeight="1" x14ac:dyDescent="0.2">
      <c r="A600" s="388"/>
      <c r="B600" s="388"/>
      <c r="C600" s="388"/>
      <c r="D600" s="388"/>
      <c r="E600" s="388"/>
      <c r="F600" s="388"/>
      <c r="G600" s="388"/>
      <c r="H600" s="388"/>
      <c r="I600" s="388"/>
      <c r="J600" s="388"/>
      <c r="K600" s="388"/>
      <c r="L600" s="388"/>
      <c r="M600" s="388"/>
      <c r="N600" s="388"/>
      <c r="O600" s="388"/>
      <c r="P600" s="388"/>
      <c r="Q600" s="388"/>
      <c r="R600" s="388"/>
      <c r="S600" s="388"/>
      <c r="T600" s="388"/>
      <c r="U600" s="388"/>
      <c r="V600" s="388"/>
      <c r="W600" s="388"/>
      <c r="X600" s="388"/>
      <c r="Y600" s="388"/>
      <c r="Z600" s="388"/>
      <c r="AA600" s="388"/>
    </row>
    <row r="601" spans="1:27" ht="15.75" customHeight="1" x14ac:dyDescent="0.2">
      <c r="A601" s="388"/>
      <c r="B601" s="388"/>
      <c r="C601" s="388"/>
      <c r="D601" s="388"/>
      <c r="E601" s="388"/>
      <c r="F601" s="388"/>
      <c r="G601" s="388"/>
      <c r="H601" s="388"/>
      <c r="I601" s="388"/>
      <c r="J601" s="388"/>
      <c r="K601" s="388"/>
      <c r="L601" s="388"/>
      <c r="M601" s="388"/>
      <c r="N601" s="388"/>
      <c r="O601" s="388"/>
      <c r="P601" s="388"/>
      <c r="Q601" s="388"/>
      <c r="R601" s="388"/>
      <c r="S601" s="388"/>
      <c r="T601" s="388"/>
      <c r="U601" s="388"/>
      <c r="V601" s="388"/>
      <c r="W601" s="388"/>
      <c r="X601" s="388"/>
      <c r="Y601" s="388"/>
      <c r="Z601" s="388"/>
      <c r="AA601" s="388"/>
    </row>
    <row r="602" spans="1:27" ht="15.75" customHeight="1" x14ac:dyDescent="0.2">
      <c r="A602" s="388"/>
      <c r="B602" s="388"/>
      <c r="C602" s="388"/>
      <c r="D602" s="388"/>
      <c r="E602" s="388"/>
      <c r="F602" s="388"/>
      <c r="G602" s="388"/>
      <c r="H602" s="388"/>
      <c r="I602" s="388"/>
      <c r="J602" s="388"/>
      <c r="K602" s="388"/>
      <c r="L602" s="388"/>
      <c r="M602" s="388"/>
      <c r="N602" s="388"/>
      <c r="O602" s="388"/>
      <c r="P602" s="388"/>
      <c r="Q602" s="388"/>
      <c r="R602" s="388"/>
      <c r="S602" s="388"/>
      <c r="T602" s="388"/>
      <c r="U602" s="388"/>
      <c r="V602" s="388"/>
      <c r="W602" s="388"/>
      <c r="X602" s="388"/>
      <c r="Y602" s="388"/>
      <c r="Z602" s="388"/>
      <c r="AA602" s="388"/>
    </row>
    <row r="603" spans="1:27" ht="15.75" customHeight="1" x14ac:dyDescent="0.2">
      <c r="A603" s="388"/>
      <c r="B603" s="388"/>
      <c r="C603" s="388"/>
      <c r="D603" s="388"/>
      <c r="E603" s="388"/>
      <c r="F603" s="388"/>
      <c r="G603" s="388"/>
      <c r="H603" s="388"/>
      <c r="I603" s="388"/>
      <c r="J603" s="388"/>
      <c r="K603" s="388"/>
      <c r="L603" s="388"/>
      <c r="M603" s="388"/>
      <c r="N603" s="388"/>
      <c r="O603" s="388"/>
      <c r="P603" s="388"/>
      <c r="Q603" s="388"/>
      <c r="R603" s="388"/>
      <c r="S603" s="388"/>
      <c r="T603" s="388"/>
      <c r="U603" s="388"/>
      <c r="V603" s="388"/>
      <c r="W603" s="388"/>
      <c r="X603" s="388"/>
      <c r="Y603" s="388"/>
      <c r="Z603" s="388"/>
      <c r="AA603" s="388"/>
    </row>
    <row r="604" spans="1:27" ht="15.75" customHeight="1" x14ac:dyDescent="0.2">
      <c r="A604" s="388"/>
      <c r="B604" s="388"/>
      <c r="C604" s="388"/>
      <c r="D604" s="388"/>
      <c r="E604" s="388"/>
      <c r="F604" s="388"/>
      <c r="G604" s="388"/>
      <c r="H604" s="388"/>
      <c r="I604" s="388"/>
      <c r="J604" s="388"/>
      <c r="K604" s="388"/>
      <c r="L604" s="388"/>
      <c r="M604" s="388"/>
      <c r="N604" s="388"/>
      <c r="O604" s="388"/>
      <c r="P604" s="388"/>
      <c r="Q604" s="388"/>
      <c r="R604" s="388"/>
      <c r="S604" s="388"/>
      <c r="T604" s="388"/>
      <c r="U604" s="388"/>
      <c r="V604" s="388"/>
      <c r="W604" s="388"/>
      <c r="X604" s="388"/>
      <c r="Y604" s="388"/>
      <c r="Z604" s="388"/>
      <c r="AA604" s="388"/>
    </row>
    <row r="605" spans="1:27" ht="15.75" customHeight="1" x14ac:dyDescent="0.2">
      <c r="A605" s="388"/>
      <c r="B605" s="388"/>
      <c r="C605" s="388"/>
      <c r="D605" s="388"/>
      <c r="E605" s="388"/>
      <c r="F605" s="388"/>
      <c r="G605" s="388"/>
      <c r="H605" s="388"/>
      <c r="I605" s="388"/>
      <c r="J605" s="388"/>
      <c r="K605" s="388"/>
      <c r="L605" s="388"/>
      <c r="M605" s="388"/>
      <c r="N605" s="388"/>
      <c r="O605" s="388"/>
      <c r="P605" s="388"/>
      <c r="Q605" s="388"/>
      <c r="R605" s="388"/>
      <c r="S605" s="388"/>
      <c r="T605" s="388"/>
      <c r="U605" s="388"/>
      <c r="V605" s="388"/>
      <c r="W605" s="388"/>
      <c r="X605" s="388"/>
      <c r="Y605" s="388"/>
      <c r="Z605" s="388"/>
      <c r="AA605" s="388"/>
    </row>
    <row r="606" spans="1:27" ht="15.75" customHeight="1" x14ac:dyDescent="0.2">
      <c r="A606" s="388"/>
      <c r="B606" s="388"/>
      <c r="C606" s="388"/>
      <c r="D606" s="388"/>
      <c r="E606" s="388"/>
      <c r="F606" s="388"/>
      <c r="G606" s="388"/>
      <c r="H606" s="388"/>
      <c r="I606" s="388"/>
      <c r="J606" s="388"/>
      <c r="K606" s="388"/>
      <c r="L606" s="388"/>
      <c r="M606" s="388"/>
      <c r="N606" s="388"/>
      <c r="O606" s="388"/>
      <c r="P606" s="388"/>
      <c r="Q606" s="388"/>
      <c r="R606" s="388"/>
      <c r="S606" s="388"/>
      <c r="T606" s="388"/>
      <c r="U606" s="388"/>
      <c r="V606" s="388"/>
      <c r="W606" s="388"/>
      <c r="X606" s="388"/>
      <c r="Y606" s="388"/>
      <c r="Z606" s="388"/>
      <c r="AA606" s="388"/>
    </row>
    <row r="607" spans="1:27" ht="15.75" customHeight="1" x14ac:dyDescent="0.2">
      <c r="A607" s="388"/>
      <c r="B607" s="388"/>
      <c r="C607" s="388"/>
      <c r="D607" s="388"/>
      <c r="E607" s="388"/>
      <c r="F607" s="388"/>
      <c r="G607" s="388"/>
      <c r="H607" s="388"/>
      <c r="I607" s="388"/>
      <c r="J607" s="388"/>
      <c r="K607" s="388"/>
      <c r="L607" s="388"/>
      <c r="M607" s="388"/>
      <c r="N607" s="388"/>
      <c r="O607" s="388"/>
      <c r="P607" s="388"/>
      <c r="Q607" s="388"/>
      <c r="R607" s="388"/>
      <c r="S607" s="388"/>
      <c r="T607" s="388"/>
      <c r="U607" s="388"/>
      <c r="V607" s="388"/>
      <c r="W607" s="388"/>
      <c r="X607" s="388"/>
      <c r="Y607" s="388"/>
      <c r="Z607" s="388"/>
      <c r="AA607" s="388"/>
    </row>
    <row r="608" spans="1:27" ht="15.75" customHeight="1" x14ac:dyDescent="0.2">
      <c r="A608" s="388"/>
      <c r="B608" s="388"/>
      <c r="C608" s="388"/>
      <c r="D608" s="388"/>
      <c r="E608" s="388"/>
      <c r="F608" s="388"/>
      <c r="G608" s="388"/>
      <c r="H608" s="388"/>
      <c r="I608" s="388"/>
      <c r="J608" s="388"/>
      <c r="K608" s="388"/>
      <c r="L608" s="388"/>
      <c r="M608" s="388"/>
      <c r="N608" s="388"/>
      <c r="O608" s="388"/>
      <c r="P608" s="388"/>
      <c r="Q608" s="388"/>
      <c r="R608" s="388"/>
      <c r="S608" s="388"/>
      <c r="T608" s="388"/>
      <c r="U608" s="388"/>
      <c r="V608" s="388"/>
      <c r="W608" s="388"/>
      <c r="X608" s="388"/>
      <c r="Y608" s="388"/>
      <c r="Z608" s="388"/>
      <c r="AA608" s="388"/>
    </row>
    <row r="609" spans="1:27" ht="15.75" customHeight="1" x14ac:dyDescent="0.2">
      <c r="A609" s="388"/>
      <c r="B609" s="388"/>
      <c r="C609" s="388"/>
      <c r="D609" s="388"/>
      <c r="E609" s="388"/>
      <c r="F609" s="388"/>
      <c r="G609" s="388"/>
      <c r="H609" s="388"/>
      <c r="I609" s="388"/>
      <c r="J609" s="388"/>
      <c r="K609" s="388"/>
      <c r="L609" s="388"/>
      <c r="M609" s="388"/>
      <c r="N609" s="388"/>
      <c r="O609" s="388"/>
      <c r="P609" s="388"/>
      <c r="Q609" s="388"/>
      <c r="R609" s="388"/>
      <c r="S609" s="388"/>
      <c r="T609" s="388"/>
      <c r="U609" s="388"/>
      <c r="V609" s="388"/>
      <c r="W609" s="388"/>
      <c r="X609" s="388"/>
      <c r="Y609" s="388"/>
      <c r="Z609" s="388"/>
      <c r="AA609" s="388"/>
    </row>
    <row r="610" spans="1:27" ht="15.75" customHeight="1" x14ac:dyDescent="0.2">
      <c r="A610" s="388"/>
      <c r="B610" s="388"/>
      <c r="C610" s="388"/>
      <c r="D610" s="388"/>
      <c r="E610" s="388"/>
      <c r="F610" s="388"/>
      <c r="G610" s="388"/>
      <c r="H610" s="388"/>
      <c r="I610" s="388"/>
      <c r="J610" s="388"/>
      <c r="K610" s="388"/>
      <c r="L610" s="388"/>
      <c r="M610" s="388"/>
      <c r="N610" s="388"/>
      <c r="O610" s="388"/>
      <c r="P610" s="388"/>
      <c r="Q610" s="388"/>
      <c r="R610" s="388"/>
      <c r="S610" s="388"/>
      <c r="T610" s="388"/>
      <c r="U610" s="388"/>
      <c r="V610" s="388"/>
      <c r="W610" s="388"/>
      <c r="X610" s="388"/>
      <c r="Y610" s="388"/>
      <c r="Z610" s="388"/>
      <c r="AA610" s="388"/>
    </row>
    <row r="611" spans="1:27" ht="15.75" customHeight="1" x14ac:dyDescent="0.2">
      <c r="A611" s="388"/>
      <c r="B611" s="388"/>
      <c r="C611" s="388"/>
      <c r="D611" s="388"/>
      <c r="E611" s="388"/>
      <c r="F611" s="388"/>
      <c r="G611" s="388"/>
      <c r="H611" s="388"/>
      <c r="I611" s="388"/>
      <c r="J611" s="388"/>
      <c r="K611" s="388"/>
      <c r="L611" s="388"/>
      <c r="M611" s="388"/>
      <c r="N611" s="388"/>
      <c r="O611" s="388"/>
      <c r="P611" s="388"/>
      <c r="Q611" s="388"/>
      <c r="R611" s="388"/>
      <c r="S611" s="388"/>
      <c r="T611" s="388"/>
      <c r="U611" s="388"/>
      <c r="V611" s="388"/>
      <c r="W611" s="388"/>
      <c r="X611" s="388"/>
      <c r="Y611" s="388"/>
      <c r="Z611" s="388"/>
      <c r="AA611" s="388"/>
    </row>
    <row r="612" spans="1:27" ht="15.75" customHeight="1" x14ac:dyDescent="0.2">
      <c r="A612" s="388"/>
      <c r="B612" s="388"/>
      <c r="C612" s="388"/>
      <c r="D612" s="388"/>
      <c r="E612" s="388"/>
      <c r="F612" s="388"/>
      <c r="G612" s="388"/>
      <c r="H612" s="388"/>
      <c r="I612" s="388"/>
      <c r="J612" s="388"/>
      <c r="K612" s="388"/>
      <c r="L612" s="388"/>
      <c r="M612" s="388"/>
      <c r="N612" s="388"/>
      <c r="O612" s="388"/>
      <c r="P612" s="388"/>
      <c r="Q612" s="388"/>
      <c r="R612" s="388"/>
      <c r="S612" s="388"/>
      <c r="T612" s="388"/>
      <c r="U612" s="388"/>
      <c r="V612" s="388"/>
      <c r="W612" s="388"/>
      <c r="X612" s="388"/>
      <c r="Y612" s="388"/>
      <c r="Z612" s="388"/>
      <c r="AA612" s="388"/>
    </row>
    <row r="613" spans="1:27" ht="15.75" customHeight="1" x14ac:dyDescent="0.2">
      <c r="A613" s="388"/>
      <c r="B613" s="388"/>
      <c r="C613" s="388"/>
      <c r="D613" s="388"/>
      <c r="E613" s="388"/>
      <c r="F613" s="388"/>
      <c r="G613" s="388"/>
      <c r="H613" s="388"/>
      <c r="I613" s="388"/>
      <c r="J613" s="388"/>
      <c r="K613" s="388"/>
      <c r="L613" s="388"/>
      <c r="M613" s="388"/>
      <c r="N613" s="388"/>
      <c r="O613" s="388"/>
      <c r="P613" s="388"/>
      <c r="Q613" s="388"/>
      <c r="R613" s="388"/>
      <c r="S613" s="388"/>
      <c r="T613" s="388"/>
      <c r="U613" s="388"/>
      <c r="V613" s="388"/>
      <c r="W613" s="388"/>
      <c r="X613" s="388"/>
      <c r="Y613" s="388"/>
      <c r="Z613" s="388"/>
      <c r="AA613" s="388"/>
    </row>
    <row r="614" spans="1:27" ht="15.75" customHeight="1" x14ac:dyDescent="0.2">
      <c r="A614" s="388"/>
      <c r="B614" s="388"/>
      <c r="C614" s="388"/>
      <c r="D614" s="388"/>
      <c r="E614" s="388"/>
      <c r="F614" s="388"/>
      <c r="G614" s="388"/>
      <c r="H614" s="388"/>
      <c r="I614" s="388"/>
      <c r="J614" s="388"/>
      <c r="K614" s="388"/>
      <c r="L614" s="388"/>
      <c r="M614" s="388"/>
      <c r="N614" s="388"/>
      <c r="O614" s="388"/>
      <c r="P614" s="388"/>
      <c r="Q614" s="388"/>
      <c r="R614" s="388"/>
      <c r="S614" s="388"/>
      <c r="T614" s="388"/>
      <c r="U614" s="388"/>
      <c r="V614" s="388"/>
      <c r="W614" s="388"/>
      <c r="X614" s="388"/>
      <c r="Y614" s="388"/>
      <c r="Z614" s="388"/>
      <c r="AA614" s="388"/>
    </row>
    <row r="615" spans="1:27" ht="15.75" customHeight="1" x14ac:dyDescent="0.2">
      <c r="A615" s="388"/>
      <c r="B615" s="388"/>
      <c r="C615" s="388"/>
      <c r="D615" s="388"/>
      <c r="E615" s="388"/>
      <c r="F615" s="388"/>
      <c r="G615" s="388"/>
      <c r="H615" s="388"/>
      <c r="I615" s="388"/>
      <c r="J615" s="388"/>
      <c r="K615" s="388"/>
      <c r="L615" s="388"/>
      <c r="M615" s="388"/>
      <c r="N615" s="388"/>
      <c r="O615" s="388"/>
      <c r="P615" s="388"/>
      <c r="Q615" s="388"/>
      <c r="R615" s="388"/>
      <c r="S615" s="388"/>
      <c r="T615" s="388"/>
      <c r="U615" s="388"/>
      <c r="V615" s="388"/>
      <c r="W615" s="388"/>
      <c r="X615" s="388"/>
      <c r="Y615" s="388"/>
      <c r="Z615" s="388"/>
      <c r="AA615" s="388"/>
    </row>
    <row r="616" spans="1:27" ht="15.75" customHeight="1" x14ac:dyDescent="0.2">
      <c r="A616" s="388"/>
      <c r="B616" s="388"/>
      <c r="C616" s="388"/>
      <c r="D616" s="388"/>
      <c r="E616" s="388"/>
      <c r="F616" s="388"/>
      <c r="G616" s="388"/>
      <c r="H616" s="388"/>
      <c r="I616" s="388"/>
      <c r="J616" s="388"/>
      <c r="K616" s="388"/>
      <c r="L616" s="388"/>
      <c r="M616" s="388"/>
      <c r="N616" s="388"/>
      <c r="O616" s="388"/>
      <c r="P616" s="388"/>
      <c r="Q616" s="388"/>
      <c r="R616" s="388"/>
      <c r="S616" s="388"/>
      <c r="T616" s="388"/>
      <c r="U616" s="388"/>
      <c r="V616" s="388"/>
      <c r="W616" s="388"/>
      <c r="X616" s="388"/>
      <c r="Y616" s="388"/>
      <c r="Z616" s="388"/>
      <c r="AA616" s="388"/>
    </row>
    <row r="617" spans="1:27" ht="15.75" customHeight="1" x14ac:dyDescent="0.2">
      <c r="A617" s="388"/>
      <c r="B617" s="388"/>
      <c r="C617" s="388"/>
      <c r="D617" s="388"/>
      <c r="E617" s="388"/>
      <c r="F617" s="388"/>
      <c r="G617" s="388"/>
      <c r="H617" s="388"/>
      <c r="I617" s="388"/>
      <c r="J617" s="388"/>
      <c r="K617" s="388"/>
      <c r="L617" s="388"/>
      <c r="M617" s="388"/>
      <c r="N617" s="388"/>
      <c r="O617" s="388"/>
      <c r="P617" s="388"/>
      <c r="Q617" s="388"/>
      <c r="R617" s="388"/>
      <c r="S617" s="388"/>
      <c r="T617" s="388"/>
      <c r="U617" s="388"/>
      <c r="V617" s="388"/>
      <c r="W617" s="388"/>
      <c r="X617" s="388"/>
      <c r="Y617" s="388"/>
      <c r="Z617" s="388"/>
      <c r="AA617" s="388"/>
    </row>
    <row r="618" spans="1:27" ht="15.75" customHeight="1" x14ac:dyDescent="0.2">
      <c r="A618" s="388"/>
      <c r="B618" s="388"/>
      <c r="C618" s="388"/>
      <c r="D618" s="388"/>
      <c r="E618" s="388"/>
      <c r="F618" s="388"/>
      <c r="G618" s="388"/>
      <c r="H618" s="388"/>
      <c r="I618" s="388"/>
      <c r="J618" s="388"/>
      <c r="K618" s="388"/>
      <c r="L618" s="388"/>
      <c r="M618" s="388"/>
      <c r="N618" s="388"/>
      <c r="O618" s="388"/>
      <c r="P618" s="388"/>
      <c r="Q618" s="388"/>
      <c r="R618" s="388"/>
      <c r="S618" s="388"/>
      <c r="T618" s="388"/>
      <c r="U618" s="388"/>
      <c r="V618" s="388"/>
      <c r="W618" s="388"/>
      <c r="X618" s="388"/>
      <c r="Y618" s="388"/>
      <c r="Z618" s="388"/>
      <c r="AA618" s="388"/>
    </row>
    <row r="619" spans="1:27" ht="15.75" customHeight="1" x14ac:dyDescent="0.2">
      <c r="A619" s="388"/>
      <c r="B619" s="388"/>
      <c r="C619" s="388"/>
      <c r="D619" s="388"/>
      <c r="E619" s="388"/>
      <c r="F619" s="388"/>
      <c r="G619" s="388"/>
      <c r="H619" s="388"/>
      <c r="I619" s="388"/>
      <c r="J619" s="388"/>
      <c r="K619" s="388"/>
      <c r="L619" s="388"/>
      <c r="M619" s="388"/>
      <c r="N619" s="388"/>
      <c r="O619" s="388"/>
      <c r="P619" s="388"/>
      <c r="Q619" s="388"/>
      <c r="R619" s="388"/>
      <c r="S619" s="388"/>
      <c r="T619" s="388"/>
      <c r="U619" s="388"/>
      <c r="V619" s="388"/>
      <c r="W619" s="388"/>
      <c r="X619" s="388"/>
      <c r="Y619" s="388"/>
      <c r="Z619" s="388"/>
      <c r="AA619" s="388"/>
    </row>
    <row r="620" spans="1:27" ht="15.75" customHeight="1" x14ac:dyDescent="0.2">
      <c r="A620" s="388"/>
      <c r="B620" s="388"/>
      <c r="C620" s="388"/>
      <c r="D620" s="388"/>
      <c r="E620" s="388"/>
      <c r="F620" s="388"/>
      <c r="G620" s="388"/>
      <c r="H620" s="388"/>
      <c r="I620" s="388"/>
      <c r="J620" s="388"/>
      <c r="K620" s="388"/>
      <c r="L620" s="388"/>
      <c r="M620" s="388"/>
      <c r="N620" s="388"/>
      <c r="O620" s="388"/>
      <c r="P620" s="388"/>
      <c r="Q620" s="388"/>
      <c r="R620" s="388"/>
      <c r="S620" s="388"/>
      <c r="T620" s="388"/>
      <c r="U620" s="388"/>
      <c r="V620" s="388"/>
      <c r="W620" s="388"/>
      <c r="X620" s="388"/>
      <c r="Y620" s="388"/>
      <c r="Z620" s="388"/>
      <c r="AA620" s="388"/>
    </row>
    <row r="621" spans="1:27" ht="15.75" customHeight="1" x14ac:dyDescent="0.2">
      <c r="A621" s="388"/>
      <c r="B621" s="388"/>
      <c r="C621" s="388"/>
      <c r="D621" s="388"/>
      <c r="E621" s="388"/>
      <c r="F621" s="388"/>
      <c r="G621" s="388"/>
      <c r="H621" s="388"/>
      <c r="I621" s="388"/>
      <c r="J621" s="388"/>
      <c r="K621" s="388"/>
      <c r="L621" s="388"/>
      <c r="M621" s="388"/>
      <c r="N621" s="388"/>
      <c r="O621" s="388"/>
      <c r="P621" s="388"/>
      <c r="Q621" s="388"/>
      <c r="R621" s="388"/>
      <c r="S621" s="388"/>
      <c r="T621" s="388"/>
      <c r="U621" s="388"/>
      <c r="V621" s="388"/>
      <c r="W621" s="388"/>
      <c r="X621" s="388"/>
      <c r="Y621" s="388"/>
      <c r="Z621" s="388"/>
      <c r="AA621" s="388"/>
    </row>
    <row r="622" spans="1:27" ht="15.75" customHeight="1" x14ac:dyDescent="0.2">
      <c r="A622" s="388"/>
      <c r="B622" s="388"/>
      <c r="C622" s="388"/>
      <c r="D622" s="388"/>
      <c r="E622" s="388"/>
      <c r="F622" s="388"/>
      <c r="G622" s="388"/>
      <c r="H622" s="388"/>
      <c r="I622" s="388"/>
      <c r="J622" s="388"/>
      <c r="K622" s="388"/>
      <c r="L622" s="388"/>
      <c r="M622" s="388"/>
      <c r="N622" s="388"/>
      <c r="O622" s="388"/>
      <c r="P622" s="388"/>
      <c r="Q622" s="388"/>
      <c r="R622" s="388"/>
      <c r="S622" s="388"/>
      <c r="T622" s="388"/>
      <c r="U622" s="388"/>
      <c r="V622" s="388"/>
      <c r="W622" s="388"/>
      <c r="X622" s="388"/>
      <c r="Y622" s="388"/>
      <c r="Z622" s="388"/>
      <c r="AA622" s="388"/>
    </row>
    <row r="623" spans="1:27" ht="15.75" customHeight="1" x14ac:dyDescent="0.2">
      <c r="A623" s="388"/>
      <c r="B623" s="388"/>
      <c r="C623" s="388"/>
      <c r="D623" s="388"/>
      <c r="E623" s="388"/>
      <c r="F623" s="388"/>
      <c r="G623" s="388"/>
      <c r="H623" s="388"/>
      <c r="I623" s="388"/>
      <c r="J623" s="388"/>
      <c r="K623" s="388"/>
      <c r="L623" s="388"/>
      <c r="M623" s="388"/>
      <c r="N623" s="388"/>
      <c r="O623" s="388"/>
      <c r="P623" s="388"/>
      <c r="Q623" s="388"/>
      <c r="R623" s="388"/>
      <c r="S623" s="388"/>
      <c r="T623" s="388"/>
      <c r="U623" s="388"/>
      <c r="V623" s="388"/>
      <c r="W623" s="388"/>
      <c r="X623" s="388"/>
      <c r="Y623" s="388"/>
      <c r="Z623" s="388"/>
      <c r="AA623" s="388"/>
    </row>
    <row r="624" spans="1:27" ht="15.75" customHeight="1" x14ac:dyDescent="0.2">
      <c r="A624" s="388"/>
      <c r="B624" s="388"/>
      <c r="C624" s="388"/>
      <c r="D624" s="388"/>
      <c r="E624" s="388"/>
      <c r="F624" s="388"/>
      <c r="G624" s="388"/>
      <c r="H624" s="388"/>
      <c r="I624" s="388"/>
      <c r="J624" s="388"/>
      <c r="K624" s="388"/>
      <c r="L624" s="388"/>
      <c r="M624" s="388"/>
      <c r="N624" s="388"/>
      <c r="O624" s="388"/>
      <c r="P624" s="388"/>
      <c r="Q624" s="388"/>
      <c r="R624" s="388"/>
      <c r="S624" s="388"/>
      <c r="T624" s="388"/>
      <c r="U624" s="388"/>
      <c r="V624" s="388"/>
      <c r="W624" s="388"/>
      <c r="X624" s="388"/>
      <c r="Y624" s="388"/>
      <c r="Z624" s="388"/>
      <c r="AA624" s="388"/>
    </row>
    <row r="625" spans="1:27" ht="15.75" customHeight="1" x14ac:dyDescent="0.2">
      <c r="A625" s="388"/>
      <c r="B625" s="388"/>
      <c r="C625" s="388"/>
      <c r="D625" s="388"/>
      <c r="E625" s="388"/>
      <c r="F625" s="388"/>
      <c r="G625" s="388"/>
      <c r="H625" s="388"/>
      <c r="I625" s="388"/>
      <c r="J625" s="388"/>
      <c r="K625" s="388"/>
      <c r="L625" s="388"/>
      <c r="M625" s="388"/>
      <c r="N625" s="388"/>
      <c r="O625" s="388"/>
      <c r="P625" s="388"/>
      <c r="Q625" s="388"/>
      <c r="R625" s="388"/>
      <c r="S625" s="388"/>
      <c r="T625" s="388"/>
      <c r="U625" s="388"/>
      <c r="V625" s="388"/>
      <c r="W625" s="388"/>
      <c r="X625" s="388"/>
      <c r="Y625" s="388"/>
      <c r="Z625" s="388"/>
      <c r="AA625" s="388"/>
    </row>
    <row r="626" spans="1:27" ht="15.75" customHeight="1" x14ac:dyDescent="0.2">
      <c r="A626" s="388"/>
      <c r="B626" s="388"/>
      <c r="C626" s="388"/>
      <c r="D626" s="388"/>
      <c r="E626" s="388"/>
      <c r="F626" s="388"/>
      <c r="G626" s="388"/>
      <c r="H626" s="388"/>
      <c r="I626" s="388"/>
      <c r="J626" s="388"/>
      <c r="K626" s="388"/>
      <c r="L626" s="388"/>
      <c r="M626" s="388"/>
      <c r="N626" s="388"/>
      <c r="O626" s="388"/>
      <c r="P626" s="388"/>
      <c r="Q626" s="388"/>
      <c r="R626" s="388"/>
      <c r="S626" s="388"/>
      <c r="T626" s="388"/>
      <c r="U626" s="388"/>
      <c r="V626" s="388"/>
      <c r="W626" s="388"/>
      <c r="X626" s="388"/>
      <c r="Y626" s="388"/>
      <c r="Z626" s="388"/>
      <c r="AA626" s="388"/>
    </row>
    <row r="627" spans="1:27" ht="15.75" customHeight="1" x14ac:dyDescent="0.2">
      <c r="A627" s="388"/>
      <c r="B627" s="388"/>
      <c r="C627" s="388"/>
      <c r="D627" s="388"/>
      <c r="E627" s="388"/>
      <c r="F627" s="388"/>
      <c r="G627" s="388"/>
      <c r="H627" s="388"/>
      <c r="I627" s="388"/>
      <c r="J627" s="388"/>
      <c r="K627" s="388"/>
      <c r="L627" s="388"/>
      <c r="M627" s="388"/>
      <c r="N627" s="388"/>
      <c r="O627" s="388"/>
      <c r="P627" s="388"/>
      <c r="Q627" s="388"/>
      <c r="R627" s="388"/>
      <c r="S627" s="388"/>
      <c r="T627" s="388"/>
      <c r="U627" s="388"/>
      <c r="V627" s="388"/>
      <c r="W627" s="388"/>
      <c r="X627" s="388"/>
      <c r="Y627" s="388"/>
      <c r="Z627" s="388"/>
      <c r="AA627" s="388"/>
    </row>
    <row r="628" spans="1:27" ht="15.75" customHeight="1" x14ac:dyDescent="0.2">
      <c r="A628" s="388"/>
      <c r="B628" s="388"/>
      <c r="C628" s="388"/>
      <c r="D628" s="388"/>
      <c r="E628" s="388"/>
      <c r="F628" s="388"/>
      <c r="G628" s="388"/>
      <c r="H628" s="388"/>
      <c r="I628" s="388"/>
      <c r="J628" s="388"/>
      <c r="K628" s="388"/>
      <c r="L628" s="388"/>
      <c r="M628" s="388"/>
      <c r="N628" s="388"/>
      <c r="O628" s="388"/>
      <c r="P628" s="388"/>
      <c r="Q628" s="388"/>
      <c r="R628" s="388"/>
      <c r="S628" s="388"/>
      <c r="T628" s="388"/>
      <c r="U628" s="388"/>
      <c r="V628" s="388"/>
      <c r="W628" s="388"/>
      <c r="X628" s="388"/>
      <c r="Y628" s="388"/>
      <c r="Z628" s="388"/>
      <c r="AA628" s="388"/>
    </row>
    <row r="629" spans="1:27" ht="15.75" customHeight="1" x14ac:dyDescent="0.2">
      <c r="A629" s="388"/>
      <c r="B629" s="388"/>
      <c r="C629" s="388"/>
      <c r="D629" s="388"/>
      <c r="E629" s="388"/>
      <c r="F629" s="388"/>
      <c r="G629" s="388"/>
      <c r="H629" s="388"/>
      <c r="I629" s="388"/>
      <c r="J629" s="388"/>
      <c r="K629" s="388"/>
      <c r="L629" s="388"/>
      <c r="M629" s="388"/>
      <c r="N629" s="388"/>
      <c r="O629" s="388"/>
      <c r="P629" s="388"/>
      <c r="Q629" s="388"/>
      <c r="R629" s="388"/>
      <c r="S629" s="388"/>
      <c r="T629" s="388"/>
      <c r="U629" s="388"/>
      <c r="V629" s="388"/>
      <c r="W629" s="388"/>
      <c r="X629" s="388"/>
      <c r="Y629" s="388"/>
      <c r="Z629" s="388"/>
      <c r="AA629" s="388"/>
    </row>
    <row r="630" spans="1:27" ht="15.75" customHeight="1" x14ac:dyDescent="0.2">
      <c r="A630" s="388"/>
      <c r="B630" s="388"/>
      <c r="C630" s="388"/>
      <c r="D630" s="388"/>
      <c r="E630" s="388"/>
      <c r="F630" s="388"/>
      <c r="G630" s="388"/>
      <c r="H630" s="388"/>
      <c r="I630" s="388"/>
      <c r="J630" s="388"/>
      <c r="K630" s="388"/>
      <c r="L630" s="388"/>
      <c r="M630" s="388"/>
      <c r="N630" s="388"/>
      <c r="O630" s="388"/>
      <c r="P630" s="388"/>
      <c r="Q630" s="388"/>
      <c r="R630" s="388"/>
      <c r="S630" s="388"/>
      <c r="T630" s="388"/>
      <c r="U630" s="388"/>
      <c r="V630" s="388"/>
      <c r="W630" s="388"/>
      <c r="X630" s="388"/>
      <c r="Y630" s="388"/>
      <c r="Z630" s="388"/>
      <c r="AA630" s="388"/>
    </row>
    <row r="631" spans="1:27" ht="15.75" customHeight="1" x14ac:dyDescent="0.2">
      <c r="A631" s="388"/>
      <c r="B631" s="388"/>
      <c r="C631" s="388"/>
      <c r="D631" s="388"/>
      <c r="E631" s="388"/>
      <c r="F631" s="388"/>
      <c r="G631" s="388"/>
      <c r="H631" s="388"/>
      <c r="I631" s="388"/>
      <c r="J631" s="388"/>
      <c r="K631" s="388"/>
      <c r="L631" s="388"/>
      <c r="M631" s="388"/>
      <c r="N631" s="388"/>
      <c r="O631" s="388"/>
      <c r="P631" s="388"/>
      <c r="Q631" s="388"/>
      <c r="R631" s="388"/>
      <c r="S631" s="388"/>
      <c r="T631" s="388"/>
      <c r="U631" s="388"/>
      <c r="V631" s="388"/>
      <c r="W631" s="388"/>
      <c r="X631" s="388"/>
      <c r="Y631" s="388"/>
      <c r="Z631" s="388"/>
      <c r="AA631" s="388"/>
    </row>
    <row r="632" spans="1:27" ht="15.75" customHeight="1" x14ac:dyDescent="0.2">
      <c r="A632" s="388"/>
      <c r="B632" s="388"/>
      <c r="C632" s="388"/>
      <c r="D632" s="388"/>
      <c r="E632" s="388"/>
      <c r="F632" s="388"/>
      <c r="G632" s="388"/>
      <c r="H632" s="388"/>
      <c r="I632" s="388"/>
      <c r="J632" s="388"/>
      <c r="K632" s="388"/>
      <c r="L632" s="388"/>
      <c r="M632" s="388"/>
      <c r="N632" s="388"/>
      <c r="O632" s="388"/>
      <c r="P632" s="388"/>
      <c r="Q632" s="388"/>
      <c r="R632" s="388"/>
      <c r="S632" s="388"/>
      <c r="T632" s="388"/>
      <c r="U632" s="388"/>
      <c r="V632" s="388"/>
      <c r="W632" s="388"/>
      <c r="X632" s="388"/>
      <c r="Y632" s="388"/>
      <c r="Z632" s="388"/>
      <c r="AA632" s="388"/>
    </row>
    <row r="633" spans="1:27" ht="15.75" customHeight="1" x14ac:dyDescent="0.2">
      <c r="A633" s="388"/>
      <c r="B633" s="388"/>
      <c r="C633" s="388"/>
      <c r="D633" s="388"/>
      <c r="E633" s="388"/>
      <c r="F633" s="388"/>
      <c r="G633" s="388"/>
      <c r="H633" s="388"/>
      <c r="I633" s="388"/>
      <c r="J633" s="388"/>
      <c r="K633" s="388"/>
      <c r="L633" s="388"/>
      <c r="M633" s="388"/>
      <c r="N633" s="388"/>
      <c r="O633" s="388"/>
      <c r="P633" s="388"/>
      <c r="Q633" s="388"/>
      <c r="R633" s="388"/>
      <c r="S633" s="388"/>
      <c r="T633" s="388"/>
      <c r="U633" s="388"/>
      <c r="V633" s="388"/>
      <c r="W633" s="388"/>
      <c r="X633" s="388"/>
      <c r="Y633" s="388"/>
      <c r="Z633" s="388"/>
      <c r="AA633" s="388"/>
    </row>
    <row r="634" spans="1:27" ht="15.75" customHeight="1" x14ac:dyDescent="0.2">
      <c r="A634" s="388"/>
      <c r="B634" s="388"/>
      <c r="C634" s="388"/>
      <c r="D634" s="388"/>
      <c r="E634" s="388"/>
      <c r="F634" s="388"/>
      <c r="G634" s="388"/>
      <c r="H634" s="388"/>
      <c r="I634" s="388"/>
      <c r="J634" s="388"/>
      <c r="K634" s="388"/>
      <c r="L634" s="388"/>
      <c r="M634" s="388"/>
      <c r="N634" s="388"/>
      <c r="O634" s="388"/>
      <c r="P634" s="388"/>
      <c r="Q634" s="388"/>
      <c r="R634" s="388"/>
      <c r="S634" s="388"/>
      <c r="T634" s="388"/>
      <c r="U634" s="388"/>
      <c r="V634" s="388"/>
      <c r="W634" s="388"/>
      <c r="X634" s="388"/>
      <c r="Y634" s="388"/>
      <c r="Z634" s="388"/>
      <c r="AA634" s="388"/>
    </row>
    <row r="635" spans="1:27" ht="15.75" customHeight="1" x14ac:dyDescent="0.2">
      <c r="A635" s="388"/>
      <c r="B635" s="388"/>
      <c r="C635" s="388"/>
      <c r="D635" s="388"/>
      <c r="E635" s="388"/>
      <c r="F635" s="388"/>
      <c r="G635" s="388"/>
      <c r="H635" s="388"/>
      <c r="I635" s="388"/>
      <c r="J635" s="388"/>
      <c r="K635" s="388"/>
      <c r="L635" s="388"/>
      <c r="M635" s="388"/>
      <c r="N635" s="388"/>
      <c r="O635" s="388"/>
      <c r="P635" s="388"/>
      <c r="Q635" s="388"/>
      <c r="R635" s="388"/>
      <c r="S635" s="388"/>
      <c r="T635" s="388"/>
      <c r="U635" s="388"/>
      <c r="V635" s="388"/>
      <c r="W635" s="388"/>
      <c r="X635" s="388"/>
      <c r="Y635" s="388"/>
      <c r="Z635" s="388"/>
      <c r="AA635" s="388"/>
    </row>
    <row r="636" spans="1:27" ht="15.75" customHeight="1" x14ac:dyDescent="0.2">
      <c r="A636" s="388"/>
      <c r="B636" s="388"/>
      <c r="C636" s="388"/>
      <c r="D636" s="388"/>
      <c r="E636" s="388"/>
      <c r="F636" s="388"/>
      <c r="G636" s="388"/>
      <c r="H636" s="388"/>
      <c r="I636" s="388"/>
      <c r="J636" s="388"/>
      <c r="K636" s="388"/>
      <c r="L636" s="388"/>
      <c r="M636" s="388"/>
      <c r="N636" s="388"/>
      <c r="O636" s="388"/>
      <c r="P636" s="388"/>
      <c r="Q636" s="388"/>
      <c r="R636" s="388"/>
      <c r="S636" s="388"/>
      <c r="T636" s="388"/>
      <c r="U636" s="388"/>
      <c r="V636" s="388"/>
      <c r="W636" s="388"/>
      <c r="X636" s="388"/>
      <c r="Y636" s="388"/>
      <c r="Z636" s="388"/>
      <c r="AA636" s="388"/>
    </row>
    <row r="637" spans="1:27" ht="15.75" customHeight="1" x14ac:dyDescent="0.2">
      <c r="A637" s="388"/>
      <c r="B637" s="388"/>
      <c r="C637" s="388"/>
      <c r="D637" s="388"/>
      <c r="E637" s="388"/>
      <c r="F637" s="388"/>
      <c r="G637" s="388"/>
      <c r="H637" s="388"/>
      <c r="I637" s="388"/>
      <c r="J637" s="388"/>
      <c r="K637" s="388"/>
      <c r="L637" s="388"/>
      <c r="M637" s="388"/>
      <c r="N637" s="388"/>
      <c r="O637" s="388"/>
      <c r="P637" s="388"/>
      <c r="Q637" s="388"/>
      <c r="R637" s="388"/>
      <c r="S637" s="388"/>
      <c r="T637" s="388"/>
      <c r="U637" s="388"/>
      <c r="V637" s="388"/>
      <c r="W637" s="388"/>
      <c r="X637" s="388"/>
      <c r="Y637" s="388"/>
      <c r="Z637" s="388"/>
      <c r="AA637" s="388"/>
    </row>
    <row r="638" spans="1:27" ht="15.75" customHeight="1" x14ac:dyDescent="0.2">
      <c r="A638" s="388"/>
      <c r="B638" s="388"/>
      <c r="C638" s="388"/>
      <c r="D638" s="388"/>
      <c r="E638" s="388"/>
      <c r="F638" s="388"/>
      <c r="G638" s="388"/>
      <c r="H638" s="388"/>
      <c r="I638" s="388"/>
      <c r="J638" s="388"/>
      <c r="K638" s="388"/>
      <c r="L638" s="388"/>
      <c r="M638" s="388"/>
      <c r="N638" s="388"/>
      <c r="O638" s="388"/>
      <c r="P638" s="388"/>
      <c r="Q638" s="388"/>
      <c r="R638" s="388"/>
      <c r="S638" s="388"/>
      <c r="T638" s="388"/>
      <c r="U638" s="388"/>
      <c r="V638" s="388"/>
      <c r="W638" s="388"/>
      <c r="X638" s="388"/>
      <c r="Y638" s="388"/>
      <c r="Z638" s="388"/>
      <c r="AA638" s="388"/>
    </row>
    <row r="639" spans="1:27" ht="15.75" customHeight="1" x14ac:dyDescent="0.2">
      <c r="A639" s="388"/>
      <c r="B639" s="388"/>
      <c r="C639" s="388"/>
      <c r="D639" s="388"/>
      <c r="E639" s="388"/>
      <c r="F639" s="388"/>
      <c r="G639" s="388"/>
      <c r="H639" s="388"/>
      <c r="I639" s="388"/>
      <c r="J639" s="388"/>
      <c r="K639" s="388"/>
      <c r="L639" s="388"/>
      <c r="M639" s="388"/>
      <c r="N639" s="388"/>
      <c r="O639" s="388"/>
      <c r="P639" s="388"/>
      <c r="Q639" s="388"/>
      <c r="R639" s="388"/>
      <c r="S639" s="388"/>
      <c r="T639" s="388"/>
      <c r="U639" s="388"/>
      <c r="V639" s="388"/>
      <c r="W639" s="388"/>
      <c r="X639" s="388"/>
      <c r="Y639" s="388"/>
      <c r="Z639" s="388"/>
      <c r="AA639" s="388"/>
    </row>
    <row r="640" spans="1:27" ht="15.75" customHeight="1" x14ac:dyDescent="0.2">
      <c r="A640" s="388"/>
      <c r="B640" s="388"/>
      <c r="C640" s="388"/>
      <c r="D640" s="388"/>
      <c r="E640" s="388"/>
      <c r="F640" s="388"/>
      <c r="G640" s="388"/>
      <c r="H640" s="388"/>
      <c r="I640" s="388"/>
      <c r="J640" s="388"/>
      <c r="K640" s="388"/>
      <c r="L640" s="388"/>
      <c r="M640" s="388"/>
      <c r="N640" s="388"/>
      <c r="O640" s="388"/>
      <c r="P640" s="388"/>
      <c r="Q640" s="388"/>
      <c r="R640" s="388"/>
      <c r="S640" s="388"/>
      <c r="T640" s="388"/>
      <c r="U640" s="388"/>
      <c r="V640" s="388"/>
      <c r="W640" s="388"/>
      <c r="X640" s="388"/>
      <c r="Y640" s="388"/>
      <c r="Z640" s="388"/>
      <c r="AA640" s="388"/>
    </row>
    <row r="641" spans="1:27" ht="15.75" customHeight="1" x14ac:dyDescent="0.2">
      <c r="A641" s="388"/>
      <c r="B641" s="388"/>
      <c r="C641" s="388"/>
      <c r="D641" s="388"/>
      <c r="E641" s="388"/>
      <c r="F641" s="388"/>
      <c r="G641" s="388"/>
      <c r="H641" s="388"/>
      <c r="I641" s="388"/>
      <c r="J641" s="388"/>
      <c r="K641" s="388"/>
      <c r="L641" s="388"/>
      <c r="M641" s="388"/>
      <c r="N641" s="388"/>
      <c r="O641" s="388"/>
      <c r="P641" s="388"/>
      <c r="Q641" s="388"/>
      <c r="R641" s="388"/>
      <c r="S641" s="388"/>
      <c r="T641" s="388"/>
      <c r="U641" s="388"/>
      <c r="V641" s="388"/>
      <c r="W641" s="388"/>
      <c r="X641" s="388"/>
      <c r="Y641" s="388"/>
      <c r="Z641" s="388"/>
      <c r="AA641" s="388"/>
    </row>
    <row r="642" spans="1:27" ht="15.75" customHeight="1" x14ac:dyDescent="0.2">
      <c r="A642" s="388"/>
      <c r="B642" s="388"/>
      <c r="C642" s="388"/>
      <c r="D642" s="388"/>
      <c r="E642" s="388"/>
      <c r="F642" s="388"/>
      <c r="G642" s="388"/>
      <c r="H642" s="388"/>
      <c r="I642" s="388"/>
      <c r="J642" s="388"/>
      <c r="K642" s="388"/>
      <c r="L642" s="388"/>
      <c r="M642" s="388"/>
      <c r="N642" s="388"/>
      <c r="O642" s="388"/>
      <c r="P642" s="388"/>
      <c r="Q642" s="388"/>
      <c r="R642" s="388"/>
      <c r="S642" s="388"/>
      <c r="T642" s="388"/>
      <c r="U642" s="388"/>
      <c r="V642" s="388"/>
      <c r="W642" s="388"/>
      <c r="X642" s="388"/>
      <c r="Y642" s="388"/>
      <c r="Z642" s="388"/>
      <c r="AA642" s="388"/>
    </row>
    <row r="643" spans="1:27" ht="15.75" customHeight="1" x14ac:dyDescent="0.2">
      <c r="A643" s="388"/>
      <c r="B643" s="388"/>
      <c r="C643" s="388"/>
      <c r="D643" s="388"/>
      <c r="E643" s="388"/>
      <c r="F643" s="388"/>
      <c r="G643" s="388"/>
      <c r="H643" s="388"/>
      <c r="I643" s="388"/>
      <c r="J643" s="388"/>
      <c r="K643" s="388"/>
      <c r="L643" s="388"/>
      <c r="M643" s="388"/>
      <c r="N643" s="388"/>
      <c r="O643" s="388"/>
      <c r="P643" s="388"/>
      <c r="Q643" s="388"/>
      <c r="R643" s="388"/>
      <c r="S643" s="388"/>
      <c r="T643" s="388"/>
      <c r="U643" s="388"/>
      <c r="V643" s="388"/>
      <c r="W643" s="388"/>
      <c r="X643" s="388"/>
      <c r="Y643" s="388"/>
      <c r="Z643" s="388"/>
      <c r="AA643" s="388"/>
    </row>
    <row r="644" spans="1:27" ht="15.75" customHeight="1" x14ac:dyDescent="0.2">
      <c r="A644" s="388"/>
      <c r="B644" s="388"/>
      <c r="C644" s="388"/>
      <c r="D644" s="388"/>
      <c r="E644" s="388"/>
      <c r="F644" s="388"/>
      <c r="G644" s="388"/>
      <c r="H644" s="388"/>
      <c r="I644" s="388"/>
      <c r="J644" s="388"/>
      <c r="K644" s="388"/>
      <c r="L644" s="388"/>
      <c r="M644" s="388"/>
      <c r="N644" s="388"/>
      <c r="O644" s="388"/>
      <c r="P644" s="388"/>
      <c r="Q644" s="388"/>
      <c r="R644" s="388"/>
      <c r="S644" s="388"/>
      <c r="T644" s="388"/>
      <c r="U644" s="388"/>
      <c r="V644" s="388"/>
      <c r="W644" s="388"/>
      <c r="X644" s="388"/>
      <c r="Y644" s="388"/>
      <c r="Z644" s="388"/>
      <c r="AA644" s="388"/>
    </row>
    <row r="645" spans="1:27" ht="15.75" customHeight="1" x14ac:dyDescent="0.2">
      <c r="A645" s="388"/>
      <c r="B645" s="388"/>
      <c r="C645" s="388"/>
      <c r="D645" s="388"/>
      <c r="E645" s="388"/>
      <c r="F645" s="388"/>
      <c r="G645" s="388"/>
      <c r="H645" s="388"/>
      <c r="I645" s="388"/>
      <c r="J645" s="388"/>
      <c r="K645" s="388"/>
      <c r="L645" s="388"/>
      <c r="M645" s="388"/>
      <c r="N645" s="388"/>
      <c r="O645" s="388"/>
      <c r="P645" s="388"/>
      <c r="Q645" s="388"/>
      <c r="R645" s="388"/>
      <c r="S645" s="388"/>
      <c r="T645" s="388"/>
      <c r="U645" s="388"/>
      <c r="V645" s="388"/>
      <c r="W645" s="388"/>
      <c r="X645" s="388"/>
      <c r="Y645" s="388"/>
      <c r="Z645" s="388"/>
      <c r="AA645" s="388"/>
    </row>
    <row r="646" spans="1:27" ht="15.75" customHeight="1" x14ac:dyDescent="0.2">
      <c r="A646" s="388"/>
      <c r="B646" s="388"/>
      <c r="C646" s="388"/>
      <c r="D646" s="388"/>
      <c r="E646" s="388"/>
      <c r="F646" s="388"/>
      <c r="G646" s="388"/>
      <c r="H646" s="388"/>
      <c r="I646" s="388"/>
      <c r="J646" s="388"/>
      <c r="K646" s="388"/>
      <c r="L646" s="388"/>
      <c r="M646" s="388"/>
      <c r="N646" s="388"/>
      <c r="O646" s="388"/>
      <c r="P646" s="388"/>
      <c r="Q646" s="388"/>
      <c r="R646" s="388"/>
      <c r="S646" s="388"/>
      <c r="T646" s="388"/>
      <c r="U646" s="388"/>
      <c r="V646" s="388"/>
      <c r="W646" s="388"/>
      <c r="X646" s="388"/>
      <c r="Y646" s="388"/>
      <c r="Z646" s="388"/>
      <c r="AA646" s="388"/>
    </row>
    <row r="647" spans="1:27" ht="15.75" customHeight="1" x14ac:dyDescent="0.2">
      <c r="A647" s="388"/>
      <c r="B647" s="388"/>
      <c r="C647" s="388"/>
      <c r="D647" s="388"/>
      <c r="E647" s="388"/>
      <c r="F647" s="388"/>
      <c r="G647" s="388"/>
      <c r="H647" s="388"/>
      <c r="I647" s="388"/>
      <c r="J647" s="388"/>
      <c r="K647" s="388"/>
      <c r="L647" s="388"/>
      <c r="M647" s="388"/>
      <c r="N647" s="388"/>
      <c r="O647" s="388"/>
      <c r="P647" s="388"/>
      <c r="Q647" s="388"/>
      <c r="R647" s="388"/>
      <c r="S647" s="388"/>
      <c r="T647" s="388"/>
      <c r="U647" s="388"/>
      <c r="V647" s="388"/>
      <c r="W647" s="388"/>
      <c r="X647" s="388"/>
      <c r="Y647" s="388"/>
      <c r="Z647" s="388"/>
      <c r="AA647" s="388"/>
    </row>
    <row r="648" spans="1:27" ht="15.75" customHeight="1" x14ac:dyDescent="0.2">
      <c r="A648" s="388"/>
      <c r="B648" s="388"/>
      <c r="C648" s="388"/>
      <c r="D648" s="388"/>
      <c r="E648" s="388"/>
      <c r="F648" s="388"/>
      <c r="G648" s="388"/>
      <c r="H648" s="388"/>
      <c r="I648" s="388"/>
      <c r="J648" s="388"/>
      <c r="K648" s="388"/>
      <c r="L648" s="388"/>
      <c r="M648" s="388"/>
      <c r="N648" s="388"/>
      <c r="O648" s="388"/>
      <c r="P648" s="388"/>
      <c r="Q648" s="388"/>
      <c r="R648" s="388"/>
      <c r="S648" s="388"/>
      <c r="T648" s="388"/>
      <c r="U648" s="388"/>
      <c r="V648" s="388"/>
      <c r="W648" s="388"/>
      <c r="X648" s="388"/>
      <c r="Y648" s="388"/>
      <c r="Z648" s="388"/>
      <c r="AA648" s="388"/>
    </row>
    <row r="649" spans="1:27" ht="15.75" customHeight="1" x14ac:dyDescent="0.2">
      <c r="A649" s="388"/>
      <c r="B649" s="388"/>
      <c r="C649" s="388"/>
      <c r="D649" s="388"/>
      <c r="E649" s="388"/>
      <c r="F649" s="388"/>
      <c r="G649" s="388"/>
      <c r="H649" s="388"/>
      <c r="I649" s="388"/>
      <c r="J649" s="388"/>
      <c r="K649" s="388"/>
      <c r="L649" s="388"/>
      <c r="M649" s="388"/>
      <c r="N649" s="388"/>
      <c r="O649" s="388"/>
      <c r="P649" s="388"/>
      <c r="Q649" s="388"/>
      <c r="R649" s="388"/>
      <c r="S649" s="388"/>
      <c r="T649" s="388"/>
      <c r="U649" s="388"/>
      <c r="V649" s="388"/>
      <c r="W649" s="388"/>
      <c r="X649" s="388"/>
      <c r="Y649" s="388"/>
      <c r="Z649" s="388"/>
      <c r="AA649" s="388"/>
    </row>
    <row r="650" spans="1:27" ht="15.75" customHeight="1" x14ac:dyDescent="0.2">
      <c r="A650" s="388"/>
      <c r="B650" s="388"/>
      <c r="C650" s="388"/>
      <c r="D650" s="388"/>
      <c r="E650" s="388"/>
      <c r="F650" s="388"/>
      <c r="G650" s="388"/>
      <c r="H650" s="388"/>
      <c r="I650" s="388"/>
      <c r="J650" s="388"/>
      <c r="K650" s="388"/>
      <c r="L650" s="388"/>
      <c r="M650" s="388"/>
      <c r="N650" s="388"/>
      <c r="O650" s="388"/>
      <c r="P650" s="388"/>
      <c r="Q650" s="388"/>
      <c r="R650" s="388"/>
      <c r="S650" s="388"/>
      <c r="T650" s="388"/>
      <c r="U650" s="388"/>
      <c r="V650" s="388"/>
      <c r="W650" s="388"/>
      <c r="X650" s="388"/>
      <c r="Y650" s="388"/>
      <c r="Z650" s="388"/>
      <c r="AA650" s="388"/>
    </row>
    <row r="651" spans="1:27" ht="15.75" customHeight="1" x14ac:dyDescent="0.2">
      <c r="A651" s="388"/>
      <c r="B651" s="388"/>
      <c r="C651" s="388"/>
      <c r="D651" s="388"/>
      <c r="E651" s="388"/>
      <c r="F651" s="388"/>
      <c r="G651" s="388"/>
      <c r="H651" s="388"/>
      <c r="I651" s="388"/>
      <c r="J651" s="388"/>
      <c r="K651" s="388"/>
      <c r="L651" s="388"/>
      <c r="M651" s="388"/>
      <c r="N651" s="388"/>
      <c r="O651" s="388"/>
      <c r="P651" s="388"/>
      <c r="Q651" s="388"/>
      <c r="R651" s="388"/>
      <c r="S651" s="388"/>
      <c r="T651" s="388"/>
      <c r="U651" s="388"/>
      <c r="V651" s="388"/>
      <c r="W651" s="388"/>
      <c r="X651" s="388"/>
      <c r="Y651" s="388"/>
      <c r="Z651" s="388"/>
      <c r="AA651" s="388"/>
    </row>
    <row r="652" spans="1:27" ht="15.75" customHeight="1" x14ac:dyDescent="0.2">
      <c r="A652" s="388"/>
      <c r="B652" s="388"/>
      <c r="C652" s="388"/>
      <c r="D652" s="388"/>
      <c r="E652" s="388"/>
      <c r="F652" s="388"/>
      <c r="G652" s="388"/>
      <c r="H652" s="388"/>
      <c r="I652" s="388"/>
      <c r="J652" s="388"/>
      <c r="K652" s="388"/>
      <c r="L652" s="388"/>
      <c r="M652" s="388"/>
      <c r="N652" s="388"/>
      <c r="O652" s="388"/>
      <c r="P652" s="388"/>
      <c r="Q652" s="388"/>
      <c r="R652" s="388"/>
      <c r="S652" s="388"/>
      <c r="T652" s="388"/>
      <c r="U652" s="388"/>
      <c r="V652" s="388"/>
      <c r="W652" s="388"/>
      <c r="X652" s="388"/>
      <c r="Y652" s="388"/>
      <c r="Z652" s="388"/>
      <c r="AA652" s="388"/>
    </row>
    <row r="653" spans="1:27" ht="15.75" customHeight="1" x14ac:dyDescent="0.2">
      <c r="A653" s="388"/>
      <c r="B653" s="388"/>
      <c r="C653" s="388"/>
      <c r="D653" s="388"/>
      <c r="E653" s="388"/>
      <c r="F653" s="388"/>
      <c r="G653" s="388"/>
      <c r="H653" s="388"/>
      <c r="I653" s="388"/>
      <c r="J653" s="388"/>
      <c r="K653" s="388"/>
      <c r="L653" s="388"/>
      <c r="M653" s="388"/>
      <c r="N653" s="388"/>
      <c r="O653" s="388"/>
      <c r="P653" s="388"/>
      <c r="Q653" s="388"/>
      <c r="R653" s="388"/>
      <c r="S653" s="388"/>
      <c r="T653" s="388"/>
      <c r="U653" s="388"/>
      <c r="V653" s="388"/>
      <c r="W653" s="388"/>
      <c r="X653" s="388"/>
      <c r="Y653" s="388"/>
      <c r="Z653" s="388"/>
      <c r="AA653" s="388"/>
    </row>
    <row r="654" spans="1:27" ht="15.75" customHeight="1" x14ac:dyDescent="0.2">
      <c r="A654" s="388"/>
      <c r="B654" s="388"/>
      <c r="C654" s="388"/>
      <c r="D654" s="388"/>
      <c r="E654" s="388"/>
      <c r="F654" s="388"/>
      <c r="G654" s="388"/>
      <c r="H654" s="388"/>
      <c r="I654" s="388"/>
      <c r="J654" s="388"/>
      <c r="K654" s="388"/>
      <c r="L654" s="388"/>
      <c r="M654" s="388"/>
      <c r="N654" s="388"/>
      <c r="O654" s="388"/>
      <c r="P654" s="388"/>
      <c r="Q654" s="388"/>
      <c r="R654" s="388"/>
      <c r="S654" s="388"/>
      <c r="T654" s="388"/>
      <c r="U654" s="388"/>
      <c r="V654" s="388"/>
      <c r="W654" s="388"/>
      <c r="X654" s="388"/>
      <c r="Y654" s="388"/>
      <c r="Z654" s="388"/>
      <c r="AA654" s="388"/>
    </row>
    <row r="655" spans="1:27" ht="15.75" customHeight="1" x14ac:dyDescent="0.2">
      <c r="A655" s="388"/>
      <c r="B655" s="388"/>
      <c r="C655" s="388"/>
      <c r="D655" s="388"/>
      <c r="E655" s="388"/>
      <c r="F655" s="388"/>
      <c r="G655" s="388"/>
      <c r="H655" s="388"/>
      <c r="I655" s="388"/>
      <c r="J655" s="388"/>
      <c r="K655" s="388"/>
      <c r="L655" s="388"/>
      <c r="M655" s="388"/>
      <c r="N655" s="388"/>
      <c r="O655" s="388"/>
      <c r="P655" s="388"/>
      <c r="Q655" s="388"/>
      <c r="R655" s="388"/>
      <c r="S655" s="388"/>
      <c r="T655" s="388"/>
      <c r="U655" s="388"/>
      <c r="V655" s="388"/>
      <c r="W655" s="388"/>
      <c r="X655" s="388"/>
      <c r="Y655" s="388"/>
      <c r="Z655" s="388"/>
      <c r="AA655" s="388"/>
    </row>
    <row r="656" spans="1:27" ht="15.75" customHeight="1" x14ac:dyDescent="0.2">
      <c r="A656" s="388"/>
      <c r="B656" s="388"/>
      <c r="C656" s="388"/>
      <c r="D656" s="388"/>
      <c r="E656" s="388"/>
      <c r="F656" s="388"/>
      <c r="G656" s="388"/>
      <c r="H656" s="388"/>
      <c r="I656" s="388"/>
      <c r="J656" s="388"/>
      <c r="K656" s="388"/>
      <c r="L656" s="388"/>
      <c r="M656" s="388"/>
      <c r="N656" s="388"/>
      <c r="O656" s="388"/>
      <c r="P656" s="388"/>
      <c r="Q656" s="388"/>
      <c r="R656" s="388"/>
      <c r="S656" s="388"/>
      <c r="T656" s="388"/>
      <c r="U656" s="388"/>
      <c r="V656" s="388"/>
      <c r="W656" s="388"/>
      <c r="X656" s="388"/>
      <c r="Y656" s="388"/>
      <c r="Z656" s="388"/>
      <c r="AA656" s="388"/>
    </row>
    <row r="657" spans="1:27" ht="15.75" customHeight="1" x14ac:dyDescent="0.2">
      <c r="A657" s="388"/>
      <c r="B657" s="388"/>
      <c r="C657" s="388"/>
      <c r="D657" s="388"/>
      <c r="E657" s="388"/>
      <c r="F657" s="388"/>
      <c r="G657" s="388"/>
      <c r="H657" s="388"/>
      <c r="I657" s="388"/>
      <c r="J657" s="388"/>
      <c r="K657" s="388"/>
      <c r="L657" s="388"/>
      <c r="M657" s="388"/>
      <c r="N657" s="388"/>
      <c r="O657" s="388"/>
      <c r="P657" s="388"/>
      <c r="Q657" s="388"/>
      <c r="R657" s="388"/>
      <c r="S657" s="388"/>
      <c r="T657" s="388"/>
      <c r="U657" s="388"/>
      <c r="V657" s="388"/>
      <c r="W657" s="388"/>
      <c r="X657" s="388"/>
      <c r="Y657" s="388"/>
      <c r="Z657" s="388"/>
      <c r="AA657" s="388"/>
    </row>
    <row r="658" spans="1:27" ht="15.75" customHeight="1" x14ac:dyDescent="0.2">
      <c r="A658" s="388"/>
      <c r="B658" s="388"/>
      <c r="C658" s="388"/>
      <c r="D658" s="388"/>
      <c r="E658" s="388"/>
      <c r="F658" s="388"/>
      <c r="G658" s="388"/>
      <c r="H658" s="388"/>
      <c r="I658" s="388"/>
      <c r="J658" s="388"/>
      <c r="K658" s="388"/>
      <c r="L658" s="388"/>
      <c r="M658" s="388"/>
      <c r="N658" s="388"/>
      <c r="O658" s="388"/>
      <c r="P658" s="388"/>
      <c r="Q658" s="388"/>
      <c r="R658" s="388"/>
      <c r="S658" s="388"/>
      <c r="T658" s="388"/>
      <c r="U658" s="388"/>
      <c r="V658" s="388"/>
      <c r="W658" s="388"/>
      <c r="X658" s="388"/>
      <c r="Y658" s="388"/>
      <c r="Z658" s="388"/>
      <c r="AA658" s="388"/>
    </row>
    <row r="659" spans="1:27" ht="15.75" customHeight="1" x14ac:dyDescent="0.2">
      <c r="A659" s="388"/>
      <c r="B659" s="388"/>
      <c r="C659" s="388"/>
      <c r="D659" s="388"/>
      <c r="E659" s="388"/>
      <c r="F659" s="388"/>
      <c r="G659" s="388"/>
      <c r="H659" s="388"/>
      <c r="I659" s="388"/>
      <c r="J659" s="388"/>
      <c r="K659" s="388"/>
      <c r="L659" s="388"/>
      <c r="M659" s="388"/>
      <c r="N659" s="388"/>
      <c r="O659" s="388"/>
      <c r="P659" s="388"/>
      <c r="Q659" s="388"/>
      <c r="R659" s="388"/>
      <c r="S659" s="388"/>
      <c r="T659" s="388"/>
      <c r="U659" s="388"/>
      <c r="V659" s="388"/>
      <c r="W659" s="388"/>
      <c r="X659" s="388"/>
      <c r="Y659" s="388"/>
      <c r="Z659" s="388"/>
      <c r="AA659" s="388"/>
    </row>
    <row r="660" spans="1:27" ht="15.75" customHeight="1" x14ac:dyDescent="0.2">
      <c r="A660" s="388"/>
      <c r="B660" s="388"/>
      <c r="C660" s="388"/>
      <c r="D660" s="388"/>
      <c r="E660" s="388"/>
      <c r="F660" s="388"/>
      <c r="G660" s="388"/>
      <c r="H660" s="388"/>
      <c r="I660" s="388"/>
      <c r="J660" s="388"/>
      <c r="K660" s="388"/>
      <c r="L660" s="388"/>
      <c r="M660" s="388"/>
      <c r="N660" s="388"/>
      <c r="O660" s="388"/>
      <c r="P660" s="388"/>
      <c r="Q660" s="388"/>
      <c r="R660" s="388"/>
      <c r="S660" s="388"/>
      <c r="T660" s="388"/>
      <c r="U660" s="388"/>
      <c r="V660" s="388"/>
      <c r="W660" s="388"/>
      <c r="X660" s="388"/>
      <c r="Y660" s="388"/>
      <c r="Z660" s="388"/>
      <c r="AA660" s="388"/>
    </row>
    <row r="661" spans="1:27" ht="15.75" customHeight="1" x14ac:dyDescent="0.2">
      <c r="A661" s="388"/>
      <c r="B661" s="388"/>
      <c r="C661" s="388"/>
      <c r="D661" s="388"/>
      <c r="E661" s="388"/>
      <c r="F661" s="388"/>
      <c r="G661" s="388"/>
      <c r="H661" s="388"/>
      <c r="I661" s="388"/>
      <c r="J661" s="388"/>
      <c r="K661" s="388"/>
      <c r="L661" s="388"/>
      <c r="M661" s="388"/>
      <c r="N661" s="388"/>
      <c r="O661" s="388"/>
      <c r="P661" s="388"/>
      <c r="Q661" s="388"/>
      <c r="R661" s="388"/>
      <c r="S661" s="388"/>
      <c r="T661" s="388"/>
      <c r="U661" s="388"/>
      <c r="V661" s="388"/>
      <c r="W661" s="388"/>
      <c r="X661" s="388"/>
      <c r="Y661" s="388"/>
      <c r="Z661" s="388"/>
      <c r="AA661" s="388"/>
    </row>
    <row r="662" spans="1:27" ht="15.75" customHeight="1" x14ac:dyDescent="0.2">
      <c r="A662" s="388"/>
      <c r="B662" s="388"/>
      <c r="C662" s="388"/>
      <c r="D662" s="388"/>
      <c r="E662" s="388"/>
      <c r="F662" s="388"/>
      <c r="G662" s="388"/>
      <c r="H662" s="388"/>
      <c r="I662" s="388"/>
      <c r="J662" s="388"/>
      <c r="K662" s="388"/>
      <c r="L662" s="388"/>
      <c r="M662" s="388"/>
      <c r="N662" s="388"/>
      <c r="O662" s="388"/>
      <c r="P662" s="388"/>
      <c r="Q662" s="388"/>
      <c r="R662" s="388"/>
      <c r="S662" s="388"/>
      <c r="T662" s="388"/>
      <c r="U662" s="388"/>
      <c r="V662" s="388"/>
      <c r="W662" s="388"/>
      <c r="X662" s="388"/>
      <c r="Y662" s="388"/>
      <c r="Z662" s="388"/>
      <c r="AA662" s="388"/>
    </row>
    <row r="663" spans="1:27" ht="15.75" customHeight="1" x14ac:dyDescent="0.2">
      <c r="A663" s="388"/>
      <c r="B663" s="388"/>
      <c r="C663" s="388"/>
      <c r="D663" s="388"/>
      <c r="E663" s="388"/>
      <c r="F663" s="388"/>
      <c r="G663" s="388"/>
      <c r="H663" s="388"/>
      <c r="I663" s="388"/>
      <c r="J663" s="388"/>
      <c r="K663" s="388"/>
      <c r="L663" s="388"/>
      <c r="M663" s="388"/>
      <c r="N663" s="388"/>
      <c r="O663" s="388"/>
      <c r="P663" s="388"/>
      <c r="Q663" s="388"/>
      <c r="R663" s="388"/>
      <c r="S663" s="388"/>
      <c r="T663" s="388"/>
      <c r="U663" s="388"/>
      <c r="V663" s="388"/>
      <c r="W663" s="388"/>
      <c r="X663" s="388"/>
      <c r="Y663" s="388"/>
      <c r="Z663" s="388"/>
      <c r="AA663" s="388"/>
    </row>
    <row r="664" spans="1:27" ht="15.75" customHeight="1" x14ac:dyDescent="0.2">
      <c r="A664" s="388"/>
      <c r="B664" s="388"/>
      <c r="C664" s="388"/>
      <c r="D664" s="388"/>
      <c r="E664" s="388"/>
      <c r="F664" s="388"/>
      <c r="G664" s="388"/>
      <c r="H664" s="388"/>
      <c r="I664" s="388"/>
      <c r="J664" s="388"/>
      <c r="K664" s="388"/>
      <c r="L664" s="388"/>
      <c r="M664" s="388"/>
      <c r="N664" s="388"/>
      <c r="O664" s="388"/>
      <c r="P664" s="388"/>
      <c r="Q664" s="388"/>
      <c r="R664" s="388"/>
      <c r="S664" s="388"/>
      <c r="T664" s="388"/>
      <c r="U664" s="388"/>
      <c r="V664" s="388"/>
      <c r="W664" s="388"/>
      <c r="X664" s="388"/>
      <c r="Y664" s="388"/>
      <c r="Z664" s="388"/>
      <c r="AA664" s="388"/>
    </row>
    <row r="665" spans="1:27" ht="15.75" customHeight="1" x14ac:dyDescent="0.2">
      <c r="A665" s="388"/>
      <c r="B665" s="388"/>
      <c r="C665" s="388"/>
      <c r="D665" s="388"/>
      <c r="E665" s="388"/>
      <c r="F665" s="388"/>
      <c r="G665" s="388"/>
      <c r="H665" s="388"/>
      <c r="I665" s="388"/>
      <c r="J665" s="388"/>
      <c r="K665" s="388"/>
      <c r="L665" s="388"/>
      <c r="M665" s="388"/>
      <c r="N665" s="388"/>
      <c r="O665" s="388"/>
      <c r="P665" s="388"/>
      <c r="Q665" s="388"/>
      <c r="R665" s="388"/>
      <c r="S665" s="388"/>
      <c r="T665" s="388"/>
      <c r="U665" s="388"/>
      <c r="V665" s="388"/>
      <c r="W665" s="388"/>
      <c r="X665" s="388"/>
      <c r="Y665" s="388"/>
      <c r="Z665" s="388"/>
      <c r="AA665" s="388"/>
    </row>
    <row r="666" spans="1:27" ht="15.75" customHeight="1" x14ac:dyDescent="0.2">
      <c r="A666" s="388"/>
      <c r="B666" s="388"/>
      <c r="C666" s="388"/>
      <c r="D666" s="388"/>
      <c r="E666" s="388"/>
      <c r="F666" s="388"/>
      <c r="G666" s="388"/>
      <c r="H666" s="388"/>
      <c r="I666" s="388"/>
      <c r="J666" s="388"/>
      <c r="K666" s="388"/>
      <c r="L666" s="388"/>
      <c r="M666" s="388"/>
      <c r="N666" s="388"/>
      <c r="O666" s="388"/>
      <c r="P666" s="388"/>
      <c r="Q666" s="388"/>
      <c r="R666" s="388"/>
      <c r="S666" s="388"/>
      <c r="T666" s="388"/>
      <c r="U666" s="388"/>
      <c r="V666" s="388"/>
      <c r="W666" s="388"/>
      <c r="X666" s="388"/>
      <c r="Y666" s="388"/>
      <c r="Z666" s="388"/>
      <c r="AA666" s="388"/>
    </row>
    <row r="667" spans="1:27" ht="15.75" customHeight="1" x14ac:dyDescent="0.2">
      <c r="A667" s="388"/>
      <c r="B667" s="388"/>
      <c r="C667" s="388"/>
      <c r="D667" s="388"/>
      <c r="E667" s="388"/>
      <c r="F667" s="388"/>
      <c r="G667" s="388"/>
      <c r="H667" s="388"/>
      <c r="I667" s="388"/>
      <c r="J667" s="388"/>
      <c r="K667" s="388"/>
      <c r="L667" s="388"/>
      <c r="M667" s="388"/>
      <c r="N667" s="388"/>
      <c r="O667" s="388"/>
      <c r="P667" s="388"/>
      <c r="Q667" s="388"/>
      <c r="R667" s="388"/>
      <c r="S667" s="388"/>
      <c r="T667" s="388"/>
      <c r="U667" s="388"/>
      <c r="V667" s="388"/>
      <c r="W667" s="388"/>
      <c r="X667" s="388"/>
      <c r="Y667" s="388"/>
      <c r="Z667" s="388"/>
      <c r="AA667" s="388"/>
    </row>
    <row r="668" spans="1:27" ht="15.75" customHeight="1" x14ac:dyDescent="0.2">
      <c r="A668" s="388"/>
      <c r="B668" s="388"/>
      <c r="C668" s="388"/>
      <c r="D668" s="388"/>
      <c r="E668" s="388"/>
      <c r="F668" s="388"/>
      <c r="G668" s="388"/>
      <c r="H668" s="388"/>
      <c r="I668" s="388"/>
      <c r="J668" s="388"/>
      <c r="K668" s="388"/>
      <c r="L668" s="388"/>
      <c r="M668" s="388"/>
      <c r="N668" s="388"/>
      <c r="O668" s="388"/>
      <c r="P668" s="388"/>
      <c r="Q668" s="388"/>
      <c r="R668" s="388"/>
      <c r="S668" s="388"/>
      <c r="T668" s="388"/>
      <c r="U668" s="388"/>
      <c r="V668" s="388"/>
      <c r="W668" s="388"/>
      <c r="X668" s="388"/>
      <c r="Y668" s="388"/>
      <c r="Z668" s="388"/>
      <c r="AA668" s="388"/>
    </row>
    <row r="669" spans="1:27" ht="15.75" customHeight="1" x14ac:dyDescent="0.2">
      <c r="A669" s="388"/>
      <c r="B669" s="388"/>
      <c r="C669" s="388"/>
      <c r="D669" s="388"/>
      <c r="E669" s="388"/>
      <c r="F669" s="388"/>
      <c r="G669" s="388"/>
      <c r="H669" s="388"/>
      <c r="I669" s="388"/>
      <c r="J669" s="388"/>
      <c r="K669" s="388"/>
      <c r="L669" s="388"/>
      <c r="M669" s="388"/>
      <c r="N669" s="388"/>
      <c r="O669" s="388"/>
      <c r="P669" s="388"/>
      <c r="Q669" s="388"/>
      <c r="R669" s="388"/>
      <c r="S669" s="388"/>
      <c r="T669" s="388"/>
      <c r="U669" s="388"/>
      <c r="V669" s="388"/>
      <c r="W669" s="388"/>
      <c r="X669" s="388"/>
      <c r="Y669" s="388"/>
      <c r="Z669" s="388"/>
      <c r="AA669" s="388"/>
    </row>
    <row r="670" spans="1:27" ht="15.75" customHeight="1" x14ac:dyDescent="0.2">
      <c r="A670" s="388"/>
      <c r="B670" s="388"/>
      <c r="C670" s="388"/>
      <c r="D670" s="388"/>
      <c r="E670" s="388"/>
      <c r="F670" s="388"/>
      <c r="G670" s="388"/>
      <c r="H670" s="388"/>
      <c r="I670" s="388"/>
      <c r="J670" s="388"/>
      <c r="K670" s="388"/>
      <c r="L670" s="388"/>
      <c r="M670" s="388"/>
      <c r="N670" s="388"/>
      <c r="O670" s="388"/>
      <c r="P670" s="388"/>
      <c r="Q670" s="388"/>
      <c r="R670" s="388"/>
      <c r="S670" s="388"/>
      <c r="T670" s="388"/>
      <c r="U670" s="388"/>
      <c r="V670" s="388"/>
      <c r="W670" s="388"/>
      <c r="X670" s="388"/>
      <c r="Y670" s="388"/>
      <c r="Z670" s="388"/>
      <c r="AA670" s="388"/>
    </row>
    <row r="671" spans="1:27" ht="15.75" customHeight="1" x14ac:dyDescent="0.2">
      <c r="A671" s="388"/>
      <c r="B671" s="388"/>
      <c r="C671" s="388"/>
      <c r="D671" s="388"/>
      <c r="E671" s="388"/>
      <c r="F671" s="388"/>
      <c r="G671" s="388"/>
      <c r="H671" s="388"/>
      <c r="I671" s="388"/>
      <c r="J671" s="388"/>
      <c r="K671" s="388"/>
      <c r="L671" s="388"/>
      <c r="M671" s="388"/>
      <c r="N671" s="388"/>
      <c r="O671" s="388"/>
      <c r="P671" s="388"/>
      <c r="Q671" s="388"/>
      <c r="R671" s="388"/>
      <c r="S671" s="388"/>
      <c r="T671" s="388"/>
      <c r="U671" s="388"/>
      <c r="V671" s="388"/>
      <c r="W671" s="388"/>
      <c r="X671" s="388"/>
      <c r="Y671" s="388"/>
      <c r="Z671" s="388"/>
      <c r="AA671" s="388"/>
    </row>
    <row r="672" spans="1:27" ht="15.75" customHeight="1" x14ac:dyDescent="0.2">
      <c r="A672" s="388"/>
      <c r="B672" s="388"/>
      <c r="C672" s="388"/>
      <c r="D672" s="388"/>
      <c r="E672" s="388"/>
      <c r="F672" s="388"/>
      <c r="G672" s="388"/>
      <c r="H672" s="388"/>
      <c r="I672" s="388"/>
      <c r="J672" s="388"/>
      <c r="K672" s="388"/>
      <c r="L672" s="388"/>
      <c r="M672" s="388"/>
      <c r="N672" s="388"/>
      <c r="O672" s="388"/>
      <c r="P672" s="388"/>
      <c r="Q672" s="388"/>
      <c r="R672" s="388"/>
      <c r="S672" s="388"/>
      <c r="T672" s="388"/>
      <c r="U672" s="388"/>
      <c r="V672" s="388"/>
      <c r="W672" s="388"/>
      <c r="X672" s="388"/>
      <c r="Y672" s="388"/>
      <c r="Z672" s="388"/>
      <c r="AA672" s="388"/>
    </row>
    <row r="673" spans="1:27" ht="15.75" customHeight="1" x14ac:dyDescent="0.2">
      <c r="A673" s="388"/>
      <c r="B673" s="388"/>
      <c r="C673" s="388"/>
      <c r="D673" s="388"/>
      <c r="E673" s="388"/>
      <c r="F673" s="388"/>
      <c r="G673" s="388"/>
      <c r="H673" s="388"/>
      <c r="I673" s="388"/>
      <c r="J673" s="388"/>
      <c r="K673" s="388"/>
      <c r="L673" s="388"/>
      <c r="M673" s="388"/>
      <c r="N673" s="388"/>
      <c r="O673" s="388"/>
      <c r="P673" s="388"/>
      <c r="Q673" s="388"/>
      <c r="R673" s="388"/>
      <c r="S673" s="388"/>
      <c r="T673" s="388"/>
      <c r="U673" s="388"/>
      <c r="V673" s="388"/>
      <c r="W673" s="388"/>
      <c r="X673" s="388"/>
      <c r="Y673" s="388"/>
      <c r="Z673" s="388"/>
      <c r="AA673" s="388"/>
    </row>
    <row r="674" spans="1:27" ht="15.75" customHeight="1" x14ac:dyDescent="0.2">
      <c r="A674" s="388"/>
      <c r="B674" s="388"/>
      <c r="C674" s="388"/>
      <c r="D674" s="388"/>
      <c r="E674" s="388"/>
      <c r="F674" s="388"/>
      <c r="G674" s="388"/>
      <c r="H674" s="388"/>
      <c r="I674" s="388"/>
      <c r="J674" s="388"/>
      <c r="K674" s="388"/>
      <c r="L674" s="388"/>
      <c r="M674" s="388"/>
      <c r="N674" s="388"/>
      <c r="O674" s="388"/>
      <c r="P674" s="388"/>
      <c r="Q674" s="388"/>
      <c r="R674" s="388"/>
      <c r="S674" s="388"/>
      <c r="T674" s="388"/>
      <c r="U674" s="388"/>
      <c r="V674" s="388"/>
      <c r="W674" s="388"/>
      <c r="X674" s="388"/>
      <c r="Y674" s="388"/>
      <c r="Z674" s="388"/>
      <c r="AA674" s="388"/>
    </row>
    <row r="675" spans="1:27" ht="15.75" customHeight="1" x14ac:dyDescent="0.2">
      <c r="A675" s="388"/>
      <c r="B675" s="388"/>
      <c r="C675" s="388"/>
      <c r="D675" s="388"/>
      <c r="E675" s="388"/>
      <c r="F675" s="388"/>
      <c r="G675" s="388"/>
      <c r="H675" s="388"/>
      <c r="I675" s="388"/>
      <c r="J675" s="388"/>
      <c r="K675" s="388"/>
      <c r="L675" s="388"/>
      <c r="M675" s="388"/>
      <c r="N675" s="388"/>
      <c r="O675" s="388"/>
      <c r="P675" s="388"/>
      <c r="Q675" s="388"/>
      <c r="R675" s="388"/>
      <c r="S675" s="388"/>
      <c r="T675" s="388"/>
      <c r="U675" s="388"/>
      <c r="V675" s="388"/>
      <c r="W675" s="388"/>
      <c r="X675" s="388"/>
      <c r="Y675" s="388"/>
      <c r="Z675" s="388"/>
      <c r="AA675" s="388"/>
    </row>
    <row r="676" spans="1:27" ht="15.75" customHeight="1" x14ac:dyDescent="0.2">
      <c r="A676" s="388"/>
      <c r="B676" s="388"/>
      <c r="C676" s="388"/>
      <c r="D676" s="388"/>
      <c r="E676" s="388"/>
      <c r="F676" s="388"/>
      <c r="G676" s="388"/>
      <c r="H676" s="388"/>
      <c r="I676" s="388"/>
      <c r="J676" s="388"/>
      <c r="K676" s="388"/>
      <c r="L676" s="388"/>
      <c r="M676" s="388"/>
      <c r="N676" s="388"/>
      <c r="O676" s="388"/>
      <c r="P676" s="388"/>
      <c r="Q676" s="388"/>
      <c r="R676" s="388"/>
      <c r="S676" s="388"/>
      <c r="T676" s="388"/>
      <c r="U676" s="388"/>
      <c r="V676" s="388"/>
      <c r="W676" s="388"/>
      <c r="X676" s="388"/>
      <c r="Y676" s="388"/>
      <c r="Z676" s="388"/>
      <c r="AA676" s="388"/>
    </row>
    <row r="677" spans="1:27" ht="15.75" customHeight="1" x14ac:dyDescent="0.2">
      <c r="A677" s="388"/>
      <c r="B677" s="388"/>
      <c r="C677" s="388"/>
      <c r="D677" s="388"/>
      <c r="E677" s="388"/>
      <c r="F677" s="388"/>
      <c r="G677" s="388"/>
      <c r="H677" s="388"/>
      <c r="I677" s="388"/>
      <c r="J677" s="388"/>
      <c r="K677" s="388"/>
      <c r="L677" s="388"/>
      <c r="M677" s="388"/>
      <c r="N677" s="388"/>
      <c r="O677" s="388"/>
      <c r="P677" s="388"/>
      <c r="Q677" s="388"/>
      <c r="R677" s="388"/>
      <c r="S677" s="388"/>
      <c r="T677" s="388"/>
      <c r="U677" s="388"/>
      <c r="V677" s="388"/>
      <c r="W677" s="388"/>
      <c r="X677" s="388"/>
      <c r="Y677" s="388"/>
      <c r="Z677" s="388"/>
      <c r="AA677" s="388"/>
    </row>
    <row r="678" spans="1:27" ht="15.75" customHeight="1" x14ac:dyDescent="0.2">
      <c r="A678" s="388"/>
      <c r="B678" s="388"/>
      <c r="C678" s="388"/>
      <c r="D678" s="388"/>
      <c r="E678" s="388"/>
      <c r="F678" s="388"/>
      <c r="G678" s="388"/>
      <c r="H678" s="388"/>
      <c r="I678" s="388"/>
      <c r="J678" s="388"/>
      <c r="K678" s="388"/>
      <c r="L678" s="388"/>
      <c r="M678" s="388"/>
      <c r="N678" s="388"/>
      <c r="O678" s="388"/>
      <c r="P678" s="388"/>
      <c r="Q678" s="388"/>
      <c r="R678" s="388"/>
      <c r="S678" s="388"/>
      <c r="T678" s="388"/>
      <c r="U678" s="388"/>
      <c r="V678" s="388"/>
      <c r="W678" s="388"/>
      <c r="X678" s="388"/>
      <c r="Y678" s="388"/>
      <c r="Z678" s="388"/>
      <c r="AA678" s="388"/>
    </row>
    <row r="679" spans="1:27" ht="15.75" customHeight="1" x14ac:dyDescent="0.2">
      <c r="A679" s="388"/>
      <c r="B679" s="388"/>
      <c r="C679" s="388"/>
      <c r="D679" s="388"/>
      <c r="E679" s="388"/>
      <c r="F679" s="388"/>
      <c r="G679" s="388"/>
      <c r="H679" s="388"/>
      <c r="I679" s="388"/>
      <c r="J679" s="388"/>
      <c r="K679" s="388"/>
      <c r="L679" s="388"/>
      <c r="M679" s="388"/>
      <c r="N679" s="388"/>
      <c r="O679" s="388"/>
      <c r="P679" s="388"/>
      <c r="Q679" s="388"/>
      <c r="R679" s="388"/>
      <c r="S679" s="388"/>
      <c r="T679" s="388"/>
      <c r="U679" s="388"/>
      <c r="V679" s="388"/>
      <c r="W679" s="388"/>
      <c r="X679" s="388"/>
      <c r="Y679" s="388"/>
      <c r="Z679" s="388"/>
      <c r="AA679" s="388"/>
    </row>
    <row r="680" spans="1:27" ht="15.75" customHeight="1" x14ac:dyDescent="0.2">
      <c r="A680" s="388"/>
      <c r="B680" s="388"/>
      <c r="C680" s="388"/>
      <c r="D680" s="388"/>
      <c r="E680" s="388"/>
      <c r="F680" s="388"/>
      <c r="G680" s="388"/>
      <c r="H680" s="388"/>
      <c r="I680" s="388"/>
      <c r="J680" s="388"/>
      <c r="K680" s="388"/>
      <c r="L680" s="388"/>
      <c r="M680" s="388"/>
      <c r="N680" s="388"/>
      <c r="O680" s="388"/>
      <c r="P680" s="388"/>
      <c r="Q680" s="388"/>
      <c r="R680" s="388"/>
      <c r="S680" s="388"/>
      <c r="T680" s="388"/>
      <c r="U680" s="388"/>
      <c r="V680" s="388"/>
      <c r="W680" s="388"/>
      <c r="X680" s="388"/>
      <c r="Y680" s="388"/>
      <c r="Z680" s="388"/>
      <c r="AA680" s="388"/>
    </row>
    <row r="681" spans="1:27" ht="15.75" customHeight="1" x14ac:dyDescent="0.2">
      <c r="A681" s="388"/>
      <c r="B681" s="388"/>
      <c r="C681" s="388"/>
      <c r="D681" s="388"/>
      <c r="E681" s="388"/>
      <c r="F681" s="388"/>
      <c r="G681" s="388"/>
      <c r="H681" s="388"/>
      <c r="I681" s="388"/>
      <c r="J681" s="388"/>
      <c r="K681" s="388"/>
      <c r="L681" s="388"/>
      <c r="M681" s="388"/>
      <c r="N681" s="388"/>
      <c r="O681" s="388"/>
      <c r="P681" s="388"/>
      <c r="Q681" s="388"/>
      <c r="R681" s="388"/>
      <c r="S681" s="388"/>
      <c r="T681" s="388"/>
      <c r="U681" s="388"/>
      <c r="V681" s="388"/>
      <c r="W681" s="388"/>
      <c r="X681" s="388"/>
      <c r="Y681" s="388"/>
      <c r="Z681" s="388"/>
      <c r="AA681" s="388"/>
    </row>
    <row r="682" spans="1:27" ht="15.75" customHeight="1" x14ac:dyDescent="0.2">
      <c r="A682" s="388"/>
      <c r="B682" s="388"/>
      <c r="C682" s="388"/>
      <c r="D682" s="388"/>
      <c r="E682" s="388"/>
      <c r="F682" s="388"/>
      <c r="G682" s="388"/>
      <c r="H682" s="388"/>
      <c r="I682" s="388"/>
      <c r="J682" s="388"/>
      <c r="K682" s="388"/>
      <c r="L682" s="388"/>
      <c r="M682" s="388"/>
      <c r="N682" s="388"/>
      <c r="O682" s="388"/>
      <c r="P682" s="388"/>
      <c r="Q682" s="388"/>
      <c r="R682" s="388"/>
      <c r="S682" s="388"/>
      <c r="T682" s="388"/>
      <c r="U682" s="388"/>
      <c r="V682" s="388"/>
      <c r="W682" s="388"/>
      <c r="X682" s="388"/>
      <c r="Y682" s="388"/>
      <c r="Z682" s="388"/>
      <c r="AA682" s="388"/>
    </row>
    <row r="683" spans="1:27" ht="15.75" customHeight="1" x14ac:dyDescent="0.2">
      <c r="A683" s="388"/>
      <c r="B683" s="388"/>
      <c r="C683" s="388"/>
      <c r="D683" s="388"/>
      <c r="E683" s="388"/>
      <c r="F683" s="388"/>
      <c r="G683" s="388"/>
      <c r="H683" s="388"/>
      <c r="I683" s="388"/>
      <c r="J683" s="388"/>
      <c r="K683" s="388"/>
      <c r="L683" s="388"/>
      <c r="M683" s="388"/>
      <c r="N683" s="388"/>
      <c r="O683" s="388"/>
      <c r="P683" s="388"/>
      <c r="Q683" s="388"/>
      <c r="R683" s="388"/>
      <c r="S683" s="388"/>
      <c r="T683" s="388"/>
      <c r="U683" s="388"/>
      <c r="V683" s="388"/>
      <c r="W683" s="388"/>
      <c r="X683" s="388"/>
      <c r="Y683" s="388"/>
      <c r="Z683" s="388"/>
      <c r="AA683" s="388"/>
    </row>
    <row r="684" spans="1:27" ht="15.75" customHeight="1" x14ac:dyDescent="0.2">
      <c r="A684" s="388"/>
      <c r="B684" s="388"/>
      <c r="C684" s="388"/>
      <c r="D684" s="388"/>
      <c r="E684" s="388"/>
      <c r="F684" s="388"/>
      <c r="G684" s="388"/>
      <c r="H684" s="388"/>
      <c r="I684" s="388"/>
      <c r="J684" s="388"/>
      <c r="K684" s="388"/>
      <c r="L684" s="388"/>
      <c r="M684" s="388"/>
      <c r="N684" s="388"/>
      <c r="O684" s="388"/>
      <c r="P684" s="388"/>
      <c r="Q684" s="388"/>
      <c r="R684" s="388"/>
      <c r="S684" s="388"/>
      <c r="T684" s="388"/>
      <c r="U684" s="388"/>
      <c r="V684" s="388"/>
      <c r="W684" s="388"/>
      <c r="X684" s="388"/>
      <c r="Y684" s="388"/>
      <c r="Z684" s="388"/>
      <c r="AA684" s="388"/>
    </row>
    <row r="685" spans="1:27" ht="15.75" customHeight="1" x14ac:dyDescent="0.2">
      <c r="A685" s="388"/>
      <c r="B685" s="388"/>
      <c r="C685" s="388"/>
      <c r="D685" s="388"/>
      <c r="E685" s="388"/>
      <c r="F685" s="388"/>
      <c r="G685" s="388"/>
      <c r="H685" s="388"/>
      <c r="I685" s="388"/>
      <c r="J685" s="388"/>
      <c r="K685" s="388"/>
      <c r="L685" s="388"/>
      <c r="M685" s="388"/>
      <c r="N685" s="388"/>
      <c r="O685" s="388"/>
      <c r="P685" s="388"/>
      <c r="Q685" s="388"/>
      <c r="R685" s="388"/>
      <c r="S685" s="388"/>
      <c r="T685" s="388"/>
      <c r="U685" s="388"/>
      <c r="V685" s="388"/>
      <c r="W685" s="388"/>
      <c r="X685" s="388"/>
      <c r="Y685" s="388"/>
      <c r="Z685" s="388"/>
      <c r="AA685" s="388"/>
    </row>
    <row r="686" spans="1:27" ht="15.75" customHeight="1" x14ac:dyDescent="0.2">
      <c r="A686" s="388"/>
      <c r="B686" s="388"/>
      <c r="C686" s="388"/>
      <c r="D686" s="388"/>
      <c r="E686" s="388"/>
      <c r="F686" s="388"/>
      <c r="G686" s="388"/>
      <c r="H686" s="388"/>
      <c r="I686" s="388"/>
      <c r="J686" s="388"/>
      <c r="K686" s="388"/>
      <c r="L686" s="388"/>
      <c r="M686" s="388"/>
      <c r="N686" s="388"/>
      <c r="O686" s="388"/>
      <c r="P686" s="388"/>
      <c r="Q686" s="388"/>
      <c r="R686" s="388"/>
      <c r="S686" s="388"/>
      <c r="T686" s="388"/>
      <c r="U686" s="388"/>
      <c r="V686" s="388"/>
      <c r="W686" s="388"/>
      <c r="X686" s="388"/>
      <c r="Y686" s="388"/>
      <c r="Z686" s="388"/>
      <c r="AA686" s="388"/>
    </row>
    <row r="687" spans="1:27" ht="15.75" customHeight="1" x14ac:dyDescent="0.2">
      <c r="A687" s="388"/>
      <c r="B687" s="388"/>
      <c r="C687" s="388"/>
      <c r="D687" s="388"/>
      <c r="E687" s="388"/>
      <c r="F687" s="388"/>
      <c r="G687" s="388"/>
      <c r="H687" s="388"/>
      <c r="I687" s="388"/>
      <c r="J687" s="388"/>
      <c r="K687" s="388"/>
      <c r="L687" s="388"/>
      <c r="M687" s="388"/>
      <c r="N687" s="388"/>
      <c r="O687" s="388"/>
      <c r="P687" s="388"/>
      <c r="Q687" s="388"/>
      <c r="R687" s="388"/>
      <c r="S687" s="388"/>
      <c r="T687" s="388"/>
      <c r="U687" s="388"/>
      <c r="V687" s="388"/>
      <c r="W687" s="388"/>
      <c r="X687" s="388"/>
      <c r="Y687" s="388"/>
      <c r="Z687" s="388"/>
      <c r="AA687" s="388"/>
    </row>
    <row r="688" spans="1:27" ht="15.75" customHeight="1" x14ac:dyDescent="0.2">
      <c r="A688" s="388"/>
      <c r="B688" s="388"/>
      <c r="C688" s="388"/>
      <c r="D688" s="388"/>
      <c r="E688" s="388"/>
      <c r="F688" s="388"/>
      <c r="G688" s="388"/>
      <c r="H688" s="388"/>
      <c r="I688" s="388"/>
      <c r="J688" s="388"/>
      <c r="K688" s="388"/>
      <c r="L688" s="388"/>
      <c r="M688" s="388"/>
      <c r="N688" s="388"/>
      <c r="O688" s="388"/>
      <c r="P688" s="388"/>
      <c r="Q688" s="388"/>
      <c r="R688" s="388"/>
      <c r="S688" s="388"/>
      <c r="T688" s="388"/>
      <c r="U688" s="388"/>
      <c r="V688" s="388"/>
      <c r="W688" s="388"/>
      <c r="X688" s="388"/>
      <c r="Y688" s="388"/>
      <c r="Z688" s="388"/>
      <c r="AA688" s="388"/>
    </row>
    <row r="689" spans="1:27" ht="15.75" customHeight="1" x14ac:dyDescent="0.2">
      <c r="A689" s="388"/>
      <c r="B689" s="388"/>
      <c r="C689" s="388"/>
      <c r="D689" s="388"/>
      <c r="E689" s="388"/>
      <c r="F689" s="388"/>
      <c r="G689" s="388"/>
      <c r="H689" s="388"/>
      <c r="I689" s="388"/>
      <c r="J689" s="388"/>
      <c r="K689" s="388"/>
      <c r="L689" s="388"/>
      <c r="M689" s="388"/>
      <c r="N689" s="388"/>
      <c r="O689" s="388"/>
      <c r="P689" s="388"/>
      <c r="Q689" s="388"/>
      <c r="R689" s="388"/>
      <c r="S689" s="388"/>
      <c r="T689" s="388"/>
      <c r="U689" s="388"/>
      <c r="V689" s="388"/>
      <c r="W689" s="388"/>
      <c r="X689" s="388"/>
      <c r="Y689" s="388"/>
      <c r="Z689" s="388"/>
      <c r="AA689" s="388"/>
    </row>
    <row r="690" spans="1:27" ht="15.75" customHeight="1" x14ac:dyDescent="0.2">
      <c r="A690" s="388"/>
      <c r="B690" s="388"/>
      <c r="C690" s="388"/>
      <c r="D690" s="388"/>
      <c r="E690" s="388"/>
      <c r="F690" s="388"/>
      <c r="G690" s="388"/>
      <c r="H690" s="388"/>
      <c r="I690" s="388"/>
      <c r="J690" s="388"/>
      <c r="K690" s="388"/>
      <c r="L690" s="388"/>
      <c r="M690" s="388"/>
      <c r="N690" s="388"/>
      <c r="O690" s="388"/>
      <c r="P690" s="388"/>
      <c r="Q690" s="388"/>
      <c r="R690" s="388"/>
      <c r="S690" s="388"/>
      <c r="T690" s="388"/>
      <c r="U690" s="388"/>
      <c r="V690" s="388"/>
      <c r="W690" s="388"/>
      <c r="X690" s="388"/>
      <c r="Y690" s="388"/>
      <c r="Z690" s="388"/>
      <c r="AA690" s="388"/>
    </row>
    <row r="691" spans="1:27" ht="15.75" customHeight="1" x14ac:dyDescent="0.2">
      <c r="A691" s="388"/>
      <c r="B691" s="388"/>
      <c r="C691" s="388"/>
      <c r="D691" s="388"/>
      <c r="E691" s="388"/>
      <c r="F691" s="388"/>
      <c r="G691" s="388"/>
      <c r="H691" s="388"/>
      <c r="I691" s="388"/>
      <c r="J691" s="388"/>
      <c r="K691" s="388"/>
      <c r="L691" s="388"/>
      <c r="M691" s="388"/>
      <c r="N691" s="388"/>
      <c r="O691" s="388"/>
      <c r="P691" s="388"/>
      <c r="Q691" s="388"/>
      <c r="R691" s="388"/>
      <c r="S691" s="388"/>
      <c r="T691" s="388"/>
      <c r="U691" s="388"/>
      <c r="V691" s="388"/>
      <c r="W691" s="388"/>
      <c r="X691" s="388"/>
      <c r="Y691" s="388"/>
      <c r="Z691" s="388"/>
      <c r="AA691" s="388"/>
    </row>
    <row r="692" spans="1:27" ht="15.75" customHeight="1" x14ac:dyDescent="0.2">
      <c r="A692" s="388"/>
      <c r="B692" s="388"/>
      <c r="C692" s="388"/>
      <c r="D692" s="388"/>
      <c r="E692" s="388"/>
      <c r="F692" s="388"/>
      <c r="G692" s="388"/>
      <c r="H692" s="388"/>
      <c r="I692" s="388"/>
      <c r="J692" s="388"/>
      <c r="K692" s="388"/>
      <c r="L692" s="388"/>
      <c r="M692" s="388"/>
      <c r="N692" s="388"/>
      <c r="O692" s="388"/>
      <c r="P692" s="388"/>
      <c r="Q692" s="388"/>
      <c r="R692" s="388"/>
      <c r="S692" s="388"/>
      <c r="T692" s="388"/>
      <c r="U692" s="388"/>
      <c r="V692" s="388"/>
      <c r="W692" s="388"/>
      <c r="X692" s="388"/>
      <c r="Y692" s="388"/>
      <c r="Z692" s="388"/>
      <c r="AA692" s="388"/>
    </row>
    <row r="693" spans="1:27" ht="15.75" customHeight="1" x14ac:dyDescent="0.2">
      <c r="A693" s="388"/>
      <c r="B693" s="388"/>
      <c r="C693" s="388"/>
      <c r="D693" s="388"/>
      <c r="E693" s="388"/>
      <c r="F693" s="388"/>
      <c r="G693" s="388"/>
      <c r="H693" s="388"/>
      <c r="I693" s="388"/>
      <c r="J693" s="388"/>
      <c r="K693" s="388"/>
      <c r="L693" s="388"/>
      <c r="M693" s="388"/>
      <c r="N693" s="388"/>
      <c r="O693" s="388"/>
      <c r="P693" s="388"/>
      <c r="Q693" s="388"/>
      <c r="R693" s="388"/>
      <c r="S693" s="388"/>
      <c r="T693" s="388"/>
      <c r="U693" s="388"/>
      <c r="V693" s="388"/>
      <c r="W693" s="388"/>
      <c r="X693" s="388"/>
      <c r="Y693" s="388"/>
      <c r="Z693" s="388"/>
      <c r="AA693" s="388"/>
    </row>
    <row r="694" spans="1:27" ht="15.75" customHeight="1" x14ac:dyDescent="0.2">
      <c r="A694" s="388"/>
      <c r="B694" s="388"/>
      <c r="C694" s="388"/>
      <c r="D694" s="388"/>
      <c r="E694" s="388"/>
      <c r="F694" s="388"/>
      <c r="G694" s="388"/>
      <c r="H694" s="388"/>
      <c r="I694" s="388"/>
      <c r="J694" s="388"/>
      <c r="K694" s="388"/>
      <c r="L694" s="388"/>
      <c r="M694" s="388"/>
      <c r="N694" s="388"/>
      <c r="O694" s="388"/>
      <c r="P694" s="388"/>
      <c r="Q694" s="388"/>
      <c r="R694" s="388"/>
      <c r="S694" s="388"/>
      <c r="T694" s="388"/>
      <c r="U694" s="388"/>
      <c r="V694" s="388"/>
      <c r="W694" s="388"/>
      <c r="X694" s="388"/>
      <c r="Y694" s="388"/>
      <c r="Z694" s="388"/>
      <c r="AA694" s="388"/>
    </row>
    <row r="695" spans="1:27" ht="15.75" customHeight="1" x14ac:dyDescent="0.2">
      <c r="A695" s="388"/>
      <c r="B695" s="388"/>
      <c r="C695" s="388"/>
      <c r="D695" s="388"/>
      <c r="E695" s="388"/>
      <c r="F695" s="388"/>
      <c r="G695" s="388"/>
      <c r="H695" s="388"/>
      <c r="I695" s="388"/>
      <c r="J695" s="388"/>
      <c r="K695" s="388"/>
      <c r="L695" s="388"/>
      <c r="M695" s="388"/>
      <c r="N695" s="388"/>
      <c r="O695" s="388"/>
      <c r="P695" s="388"/>
      <c r="Q695" s="388"/>
      <c r="R695" s="388"/>
      <c r="S695" s="388"/>
      <c r="T695" s="388"/>
      <c r="U695" s="388"/>
      <c r="V695" s="388"/>
      <c r="W695" s="388"/>
      <c r="X695" s="388"/>
      <c r="Y695" s="388"/>
      <c r="Z695" s="388"/>
      <c r="AA695" s="388"/>
    </row>
    <row r="696" spans="1:27" ht="15.75" customHeight="1" x14ac:dyDescent="0.2">
      <c r="A696" s="388"/>
      <c r="B696" s="388"/>
      <c r="C696" s="388"/>
      <c r="D696" s="388"/>
      <c r="E696" s="388"/>
      <c r="F696" s="388"/>
      <c r="G696" s="388"/>
      <c r="H696" s="388"/>
      <c r="I696" s="388"/>
      <c r="J696" s="388"/>
      <c r="K696" s="388"/>
      <c r="L696" s="388"/>
      <c r="M696" s="388"/>
      <c r="N696" s="388"/>
      <c r="O696" s="388"/>
      <c r="P696" s="388"/>
      <c r="Q696" s="388"/>
      <c r="R696" s="388"/>
      <c r="S696" s="388"/>
      <c r="T696" s="388"/>
      <c r="U696" s="388"/>
      <c r="V696" s="388"/>
      <c r="W696" s="388"/>
      <c r="X696" s="388"/>
      <c r="Y696" s="388"/>
      <c r="Z696" s="388"/>
      <c r="AA696" s="388"/>
    </row>
    <row r="697" spans="1:27" ht="15.75" customHeight="1" x14ac:dyDescent="0.2">
      <c r="A697" s="388"/>
      <c r="B697" s="388"/>
      <c r="C697" s="388"/>
      <c r="D697" s="388"/>
      <c r="E697" s="388"/>
      <c r="F697" s="388"/>
      <c r="G697" s="388"/>
      <c r="H697" s="388"/>
      <c r="I697" s="388"/>
      <c r="J697" s="388"/>
      <c r="K697" s="388"/>
      <c r="L697" s="388"/>
      <c r="M697" s="388"/>
      <c r="N697" s="388"/>
      <c r="O697" s="388"/>
      <c r="P697" s="388"/>
      <c r="Q697" s="388"/>
      <c r="R697" s="388"/>
      <c r="S697" s="388"/>
      <c r="T697" s="388"/>
      <c r="U697" s="388"/>
      <c r="V697" s="388"/>
      <c r="W697" s="388"/>
      <c r="X697" s="388"/>
      <c r="Y697" s="388"/>
      <c r="Z697" s="388"/>
      <c r="AA697" s="388"/>
    </row>
    <row r="698" spans="1:27" ht="15.75" customHeight="1" x14ac:dyDescent="0.2">
      <c r="A698" s="388"/>
      <c r="B698" s="388"/>
      <c r="C698" s="388"/>
      <c r="D698" s="388"/>
      <c r="E698" s="388"/>
      <c r="F698" s="388"/>
      <c r="G698" s="388"/>
      <c r="H698" s="388"/>
      <c r="I698" s="388"/>
      <c r="J698" s="388"/>
      <c r="K698" s="388"/>
      <c r="L698" s="388"/>
      <c r="M698" s="388"/>
      <c r="N698" s="388"/>
      <c r="O698" s="388"/>
      <c r="P698" s="388"/>
      <c r="Q698" s="388"/>
      <c r="R698" s="388"/>
      <c r="S698" s="388"/>
      <c r="T698" s="388"/>
      <c r="U698" s="388"/>
      <c r="V698" s="388"/>
      <c r="W698" s="388"/>
      <c r="X698" s="388"/>
      <c r="Y698" s="388"/>
      <c r="Z698" s="388"/>
      <c r="AA698" s="388"/>
    </row>
    <row r="699" spans="1:27" ht="15.75" customHeight="1" x14ac:dyDescent="0.2">
      <c r="A699" s="388"/>
      <c r="B699" s="388"/>
      <c r="C699" s="388"/>
      <c r="D699" s="388"/>
      <c r="E699" s="388"/>
      <c r="F699" s="388"/>
      <c r="G699" s="388"/>
      <c r="H699" s="388"/>
      <c r="I699" s="388"/>
      <c r="J699" s="388"/>
      <c r="K699" s="388"/>
      <c r="L699" s="388"/>
      <c r="M699" s="388"/>
      <c r="N699" s="388"/>
      <c r="O699" s="388"/>
      <c r="P699" s="388"/>
      <c r="Q699" s="388"/>
      <c r="R699" s="388"/>
      <c r="S699" s="388"/>
      <c r="T699" s="388"/>
      <c r="U699" s="388"/>
      <c r="V699" s="388"/>
      <c r="W699" s="388"/>
      <c r="X699" s="388"/>
      <c r="Y699" s="388"/>
      <c r="Z699" s="388"/>
      <c r="AA699" s="388"/>
    </row>
    <row r="700" spans="1:27" ht="15.75" customHeight="1" x14ac:dyDescent="0.2">
      <c r="A700" s="388"/>
      <c r="B700" s="388"/>
      <c r="C700" s="388"/>
      <c r="D700" s="388"/>
      <c r="E700" s="388"/>
      <c r="F700" s="388"/>
      <c r="G700" s="388"/>
      <c r="H700" s="388"/>
      <c r="I700" s="388"/>
      <c r="J700" s="388"/>
      <c r="K700" s="388"/>
      <c r="L700" s="388"/>
      <c r="M700" s="388"/>
      <c r="N700" s="388"/>
      <c r="O700" s="388"/>
      <c r="P700" s="388"/>
      <c r="Q700" s="388"/>
      <c r="R700" s="388"/>
      <c r="S700" s="388"/>
      <c r="T700" s="388"/>
      <c r="U700" s="388"/>
      <c r="V700" s="388"/>
      <c r="W700" s="388"/>
      <c r="X700" s="388"/>
      <c r="Y700" s="388"/>
      <c r="Z700" s="388"/>
      <c r="AA700" s="388"/>
    </row>
    <row r="701" spans="1:27" ht="15.75" customHeight="1" x14ac:dyDescent="0.2">
      <c r="A701" s="388"/>
      <c r="B701" s="388"/>
      <c r="C701" s="388"/>
      <c r="D701" s="388"/>
      <c r="E701" s="388"/>
      <c r="F701" s="388"/>
      <c r="G701" s="388"/>
      <c r="H701" s="388"/>
      <c r="I701" s="388"/>
      <c r="J701" s="388"/>
      <c r="K701" s="388"/>
      <c r="L701" s="388"/>
      <c r="M701" s="388"/>
      <c r="N701" s="388"/>
      <c r="O701" s="388"/>
      <c r="P701" s="388"/>
      <c r="Q701" s="388"/>
      <c r="R701" s="388"/>
      <c r="S701" s="388"/>
      <c r="T701" s="388"/>
      <c r="U701" s="388"/>
      <c r="V701" s="388"/>
      <c r="W701" s="388"/>
      <c r="X701" s="388"/>
      <c r="Y701" s="388"/>
      <c r="Z701" s="388"/>
      <c r="AA701" s="388"/>
    </row>
    <row r="702" spans="1:27" ht="15.75" customHeight="1" x14ac:dyDescent="0.2">
      <c r="A702" s="388"/>
      <c r="B702" s="388"/>
      <c r="C702" s="388"/>
      <c r="D702" s="388"/>
      <c r="E702" s="388"/>
      <c r="F702" s="388"/>
      <c r="G702" s="388"/>
      <c r="H702" s="388"/>
      <c r="I702" s="388"/>
      <c r="J702" s="388"/>
      <c r="K702" s="388"/>
      <c r="L702" s="388"/>
      <c r="M702" s="388"/>
      <c r="N702" s="388"/>
      <c r="O702" s="388"/>
      <c r="P702" s="388"/>
      <c r="Q702" s="388"/>
      <c r="R702" s="388"/>
      <c r="S702" s="388"/>
      <c r="T702" s="388"/>
      <c r="U702" s="388"/>
      <c r="V702" s="388"/>
      <c r="W702" s="388"/>
      <c r="X702" s="388"/>
      <c r="Y702" s="388"/>
      <c r="Z702" s="388"/>
      <c r="AA702" s="388"/>
    </row>
    <row r="703" spans="1:27" ht="15.75" customHeight="1" x14ac:dyDescent="0.2">
      <c r="A703" s="388"/>
      <c r="B703" s="388"/>
      <c r="C703" s="388"/>
      <c r="D703" s="388"/>
      <c r="E703" s="388"/>
      <c r="F703" s="388"/>
      <c r="G703" s="388"/>
      <c r="H703" s="388"/>
      <c r="I703" s="388"/>
      <c r="J703" s="388"/>
      <c r="K703" s="388"/>
      <c r="L703" s="388"/>
      <c r="M703" s="388"/>
      <c r="N703" s="388"/>
      <c r="O703" s="388"/>
      <c r="P703" s="388"/>
      <c r="Q703" s="388"/>
      <c r="R703" s="388"/>
      <c r="S703" s="388"/>
      <c r="T703" s="388"/>
      <c r="U703" s="388"/>
      <c r="V703" s="388"/>
      <c r="W703" s="388"/>
      <c r="X703" s="388"/>
      <c r="Y703" s="388"/>
      <c r="Z703" s="388"/>
      <c r="AA703" s="388"/>
    </row>
    <row r="704" spans="1:27" ht="15.75" customHeight="1" x14ac:dyDescent="0.2">
      <c r="A704" s="388"/>
      <c r="B704" s="388"/>
      <c r="C704" s="388"/>
      <c r="D704" s="388"/>
      <c r="E704" s="388"/>
      <c r="F704" s="388"/>
      <c r="G704" s="388"/>
      <c r="H704" s="388"/>
      <c r="I704" s="388"/>
      <c r="J704" s="388"/>
      <c r="K704" s="388"/>
      <c r="L704" s="388"/>
      <c r="M704" s="388"/>
      <c r="N704" s="388"/>
      <c r="O704" s="388"/>
      <c r="P704" s="388"/>
      <c r="Q704" s="388"/>
      <c r="R704" s="388"/>
      <c r="S704" s="388"/>
      <c r="T704" s="388"/>
      <c r="U704" s="388"/>
      <c r="V704" s="388"/>
      <c r="W704" s="388"/>
      <c r="X704" s="388"/>
      <c r="Y704" s="388"/>
      <c r="Z704" s="388"/>
      <c r="AA704" s="388"/>
    </row>
    <row r="705" spans="1:27" ht="15.75" customHeight="1" x14ac:dyDescent="0.2">
      <c r="A705" s="388"/>
      <c r="B705" s="388"/>
      <c r="C705" s="388"/>
      <c r="D705" s="388"/>
      <c r="E705" s="388"/>
      <c r="F705" s="388"/>
      <c r="G705" s="388"/>
      <c r="H705" s="388"/>
      <c r="I705" s="388"/>
      <c r="J705" s="388"/>
      <c r="K705" s="388"/>
      <c r="L705" s="388"/>
      <c r="M705" s="388"/>
      <c r="N705" s="388"/>
      <c r="O705" s="388"/>
      <c r="P705" s="388"/>
      <c r="Q705" s="388"/>
      <c r="R705" s="388"/>
      <c r="S705" s="388"/>
      <c r="T705" s="388"/>
      <c r="U705" s="388"/>
      <c r="V705" s="388"/>
      <c r="W705" s="388"/>
      <c r="X705" s="388"/>
      <c r="Y705" s="388"/>
      <c r="Z705" s="388"/>
      <c r="AA705" s="388"/>
    </row>
    <row r="706" spans="1:27" ht="15.75" customHeight="1" x14ac:dyDescent="0.2">
      <c r="A706" s="388"/>
      <c r="B706" s="388"/>
      <c r="C706" s="388"/>
      <c r="D706" s="388"/>
      <c r="E706" s="388"/>
      <c r="F706" s="388"/>
      <c r="G706" s="388"/>
      <c r="H706" s="388"/>
      <c r="I706" s="388"/>
      <c r="J706" s="388"/>
      <c r="K706" s="388"/>
      <c r="L706" s="388"/>
      <c r="M706" s="388"/>
      <c r="N706" s="388"/>
      <c r="O706" s="388"/>
      <c r="P706" s="388"/>
      <c r="Q706" s="388"/>
      <c r="R706" s="388"/>
      <c r="S706" s="388"/>
      <c r="T706" s="388"/>
      <c r="U706" s="388"/>
      <c r="V706" s="388"/>
      <c r="W706" s="388"/>
      <c r="X706" s="388"/>
      <c r="Y706" s="388"/>
      <c r="Z706" s="388"/>
      <c r="AA706" s="388"/>
    </row>
    <row r="707" spans="1:27" ht="15.75" customHeight="1" x14ac:dyDescent="0.2">
      <c r="A707" s="388"/>
      <c r="B707" s="388"/>
      <c r="C707" s="388"/>
      <c r="D707" s="388"/>
      <c r="E707" s="388"/>
      <c r="F707" s="388"/>
      <c r="G707" s="388"/>
      <c r="H707" s="388"/>
      <c r="I707" s="388"/>
      <c r="J707" s="388"/>
      <c r="K707" s="388"/>
      <c r="L707" s="388"/>
      <c r="M707" s="388"/>
      <c r="N707" s="388"/>
      <c r="O707" s="388"/>
      <c r="P707" s="388"/>
      <c r="Q707" s="388"/>
      <c r="R707" s="388"/>
      <c r="S707" s="388"/>
      <c r="T707" s="388"/>
      <c r="U707" s="388"/>
      <c r="V707" s="388"/>
      <c r="W707" s="388"/>
      <c r="X707" s="388"/>
      <c r="Y707" s="388"/>
      <c r="Z707" s="388"/>
      <c r="AA707" s="388"/>
    </row>
    <row r="708" spans="1:27" ht="15.75" customHeight="1" x14ac:dyDescent="0.2">
      <c r="A708" s="388"/>
      <c r="B708" s="388"/>
      <c r="C708" s="388"/>
      <c r="D708" s="388"/>
      <c r="E708" s="388"/>
      <c r="F708" s="388"/>
      <c r="G708" s="388"/>
      <c r="H708" s="388"/>
      <c r="I708" s="388"/>
      <c r="J708" s="388"/>
      <c r="K708" s="388"/>
      <c r="L708" s="388"/>
      <c r="M708" s="388"/>
      <c r="N708" s="388"/>
      <c r="O708" s="388"/>
      <c r="P708" s="388"/>
      <c r="Q708" s="388"/>
      <c r="R708" s="388"/>
      <c r="S708" s="388"/>
      <c r="T708" s="388"/>
      <c r="U708" s="388"/>
      <c r="V708" s="388"/>
      <c r="W708" s="388"/>
      <c r="X708" s="388"/>
      <c r="Y708" s="388"/>
      <c r="Z708" s="388"/>
      <c r="AA708" s="388"/>
    </row>
    <row r="709" spans="1:27" ht="15.75" customHeight="1" x14ac:dyDescent="0.2">
      <c r="A709" s="388"/>
      <c r="B709" s="388"/>
      <c r="C709" s="388"/>
      <c r="D709" s="388"/>
      <c r="E709" s="388"/>
      <c r="F709" s="388"/>
      <c r="G709" s="388"/>
      <c r="H709" s="388"/>
      <c r="I709" s="388"/>
      <c r="J709" s="388"/>
      <c r="K709" s="388"/>
      <c r="L709" s="388"/>
      <c r="M709" s="388"/>
      <c r="N709" s="388"/>
      <c r="O709" s="388"/>
      <c r="P709" s="388"/>
      <c r="Q709" s="388"/>
      <c r="R709" s="388"/>
      <c r="S709" s="388"/>
      <c r="T709" s="388"/>
      <c r="U709" s="388"/>
      <c r="V709" s="388"/>
      <c r="W709" s="388"/>
      <c r="X709" s="388"/>
      <c r="Y709" s="388"/>
      <c r="Z709" s="388"/>
      <c r="AA709" s="388"/>
    </row>
    <row r="710" spans="1:27" ht="15.75" customHeight="1" x14ac:dyDescent="0.2">
      <c r="A710" s="388"/>
      <c r="B710" s="388"/>
      <c r="C710" s="388"/>
      <c r="D710" s="388"/>
      <c r="E710" s="388"/>
      <c r="F710" s="388"/>
      <c r="G710" s="388"/>
      <c r="H710" s="388"/>
      <c r="I710" s="388"/>
      <c r="J710" s="388"/>
      <c r="K710" s="388"/>
      <c r="L710" s="388"/>
      <c r="M710" s="388"/>
      <c r="N710" s="388"/>
      <c r="O710" s="388"/>
      <c r="P710" s="388"/>
      <c r="Q710" s="388"/>
      <c r="R710" s="388"/>
      <c r="S710" s="388"/>
      <c r="T710" s="388"/>
      <c r="U710" s="388"/>
      <c r="V710" s="388"/>
      <c r="W710" s="388"/>
      <c r="X710" s="388"/>
      <c r="Y710" s="388"/>
      <c r="Z710" s="388"/>
      <c r="AA710" s="388"/>
    </row>
    <row r="711" spans="1:27" ht="15.75" customHeight="1" x14ac:dyDescent="0.2">
      <c r="A711" s="388"/>
      <c r="B711" s="388"/>
      <c r="C711" s="388"/>
      <c r="D711" s="388"/>
      <c r="E711" s="388"/>
      <c r="F711" s="388"/>
      <c r="G711" s="388"/>
      <c r="H711" s="388"/>
      <c r="I711" s="388"/>
      <c r="J711" s="388"/>
      <c r="K711" s="388"/>
      <c r="L711" s="388"/>
      <c r="M711" s="388"/>
      <c r="N711" s="388"/>
      <c r="O711" s="388"/>
      <c r="P711" s="388"/>
      <c r="Q711" s="388"/>
      <c r="R711" s="388"/>
      <c r="S711" s="388"/>
      <c r="T711" s="388"/>
      <c r="U711" s="388"/>
      <c r="V711" s="388"/>
      <c r="W711" s="388"/>
      <c r="X711" s="388"/>
      <c r="Y711" s="388"/>
      <c r="Z711" s="388"/>
      <c r="AA711" s="388"/>
    </row>
    <row r="712" spans="1:27" ht="15.75" customHeight="1" x14ac:dyDescent="0.2">
      <c r="A712" s="388"/>
      <c r="B712" s="388"/>
      <c r="C712" s="388"/>
      <c r="D712" s="388"/>
      <c r="E712" s="388"/>
      <c r="F712" s="388"/>
      <c r="G712" s="388"/>
      <c r="H712" s="388"/>
      <c r="I712" s="388"/>
      <c r="J712" s="388"/>
      <c r="K712" s="388"/>
      <c r="L712" s="388"/>
      <c r="M712" s="388"/>
      <c r="N712" s="388"/>
      <c r="O712" s="388"/>
      <c r="P712" s="388"/>
      <c r="Q712" s="388"/>
      <c r="R712" s="388"/>
      <c r="S712" s="388"/>
      <c r="T712" s="388"/>
      <c r="U712" s="388"/>
      <c r="V712" s="388"/>
      <c r="W712" s="388"/>
      <c r="X712" s="388"/>
      <c r="Y712" s="388"/>
      <c r="Z712" s="388"/>
      <c r="AA712" s="388"/>
    </row>
    <row r="713" spans="1:27" ht="15.75" customHeight="1" x14ac:dyDescent="0.2">
      <c r="A713" s="388"/>
      <c r="B713" s="388"/>
      <c r="C713" s="388"/>
      <c r="D713" s="388"/>
      <c r="E713" s="388"/>
      <c r="F713" s="388"/>
      <c r="G713" s="388"/>
      <c r="H713" s="388"/>
      <c r="I713" s="388"/>
      <c r="J713" s="388"/>
      <c r="K713" s="388"/>
      <c r="L713" s="388"/>
      <c r="M713" s="388"/>
      <c r="N713" s="388"/>
      <c r="O713" s="388"/>
      <c r="P713" s="388"/>
      <c r="Q713" s="388"/>
      <c r="R713" s="388"/>
      <c r="S713" s="388"/>
      <c r="T713" s="388"/>
      <c r="U713" s="388"/>
      <c r="V713" s="388"/>
      <c r="W713" s="388"/>
      <c r="X713" s="388"/>
      <c r="Y713" s="388"/>
      <c r="Z713" s="388"/>
      <c r="AA713" s="388"/>
    </row>
    <row r="714" spans="1:27" ht="15.75" customHeight="1" x14ac:dyDescent="0.2">
      <c r="A714" s="388"/>
      <c r="B714" s="388"/>
      <c r="C714" s="388"/>
      <c r="D714" s="388"/>
      <c r="E714" s="388"/>
      <c r="F714" s="388"/>
      <c r="G714" s="388"/>
      <c r="H714" s="388"/>
      <c r="I714" s="388"/>
      <c r="J714" s="388"/>
      <c r="K714" s="388"/>
      <c r="L714" s="388"/>
      <c r="M714" s="388"/>
      <c r="N714" s="388"/>
      <c r="O714" s="388"/>
      <c r="P714" s="388"/>
      <c r="Q714" s="388"/>
      <c r="R714" s="388"/>
      <c r="S714" s="388"/>
      <c r="T714" s="388"/>
      <c r="U714" s="388"/>
      <c r="V714" s="388"/>
      <c r="W714" s="388"/>
      <c r="X714" s="388"/>
      <c r="Y714" s="388"/>
      <c r="Z714" s="388"/>
      <c r="AA714" s="388"/>
    </row>
    <row r="715" spans="1:27" ht="15.75" customHeight="1" x14ac:dyDescent="0.2">
      <c r="A715" s="388"/>
      <c r="B715" s="388"/>
      <c r="C715" s="388"/>
      <c r="D715" s="388"/>
      <c r="E715" s="388"/>
      <c r="F715" s="388"/>
      <c r="G715" s="388"/>
      <c r="H715" s="388"/>
      <c r="I715" s="388"/>
      <c r="J715" s="388"/>
      <c r="K715" s="388"/>
      <c r="L715" s="388"/>
      <c r="M715" s="388"/>
      <c r="N715" s="388"/>
      <c r="O715" s="388"/>
      <c r="P715" s="388"/>
      <c r="Q715" s="388"/>
      <c r="R715" s="388"/>
      <c r="S715" s="388"/>
      <c r="T715" s="388"/>
      <c r="U715" s="388"/>
      <c r="V715" s="388"/>
      <c r="W715" s="388"/>
      <c r="X715" s="388"/>
      <c r="Y715" s="388"/>
      <c r="Z715" s="388"/>
      <c r="AA715" s="388"/>
    </row>
    <row r="716" spans="1:27" ht="15.75" customHeight="1" x14ac:dyDescent="0.2">
      <c r="A716" s="388"/>
      <c r="B716" s="388"/>
      <c r="C716" s="388"/>
      <c r="D716" s="388"/>
      <c r="E716" s="388"/>
      <c r="F716" s="388"/>
      <c r="G716" s="388"/>
      <c r="H716" s="388"/>
      <c r="I716" s="388"/>
      <c r="J716" s="388"/>
      <c r="K716" s="388"/>
      <c r="L716" s="388"/>
      <c r="M716" s="388"/>
      <c r="N716" s="388"/>
      <c r="O716" s="388"/>
      <c r="P716" s="388"/>
      <c r="Q716" s="388"/>
      <c r="R716" s="388"/>
      <c r="S716" s="388"/>
      <c r="T716" s="388"/>
      <c r="U716" s="388"/>
      <c r="V716" s="388"/>
      <c r="W716" s="388"/>
      <c r="X716" s="388"/>
      <c r="Y716" s="388"/>
      <c r="Z716" s="388"/>
      <c r="AA716" s="388"/>
    </row>
    <row r="717" spans="1:27" ht="15.75" customHeight="1" x14ac:dyDescent="0.2">
      <c r="A717" s="388"/>
      <c r="B717" s="388"/>
      <c r="C717" s="388"/>
      <c r="D717" s="388"/>
      <c r="E717" s="388"/>
      <c r="F717" s="388"/>
      <c r="G717" s="388"/>
      <c r="H717" s="388"/>
      <c r="I717" s="388"/>
      <c r="J717" s="388"/>
      <c r="K717" s="388"/>
      <c r="L717" s="388"/>
      <c r="M717" s="388"/>
      <c r="N717" s="388"/>
      <c r="O717" s="388"/>
      <c r="P717" s="388"/>
      <c r="Q717" s="388"/>
      <c r="R717" s="388"/>
      <c r="S717" s="388"/>
      <c r="T717" s="388"/>
      <c r="U717" s="388"/>
      <c r="V717" s="388"/>
      <c r="W717" s="388"/>
      <c r="X717" s="388"/>
      <c r="Y717" s="388"/>
      <c r="Z717" s="388"/>
      <c r="AA717" s="388"/>
    </row>
    <row r="718" spans="1:27" ht="15.75" customHeight="1" x14ac:dyDescent="0.2">
      <c r="A718" s="388"/>
      <c r="B718" s="388"/>
      <c r="C718" s="388"/>
      <c r="D718" s="388"/>
      <c r="E718" s="388"/>
      <c r="F718" s="388"/>
      <c r="G718" s="388"/>
      <c r="H718" s="388"/>
      <c r="I718" s="388"/>
      <c r="J718" s="388"/>
      <c r="K718" s="388"/>
      <c r="L718" s="388"/>
      <c r="M718" s="388"/>
      <c r="N718" s="388"/>
      <c r="O718" s="388"/>
      <c r="P718" s="388"/>
      <c r="Q718" s="388"/>
      <c r="R718" s="388"/>
      <c r="S718" s="388"/>
      <c r="T718" s="388"/>
      <c r="U718" s="388"/>
      <c r="V718" s="388"/>
      <c r="W718" s="388"/>
      <c r="X718" s="388"/>
      <c r="Y718" s="388"/>
      <c r="Z718" s="388"/>
      <c r="AA718" s="388"/>
    </row>
    <row r="719" spans="1:27" ht="15.75" customHeight="1" x14ac:dyDescent="0.2">
      <c r="A719" s="388"/>
      <c r="B719" s="388"/>
      <c r="C719" s="388"/>
      <c r="D719" s="388"/>
      <c r="E719" s="388"/>
      <c r="F719" s="388"/>
      <c r="G719" s="388"/>
      <c r="H719" s="388"/>
      <c r="I719" s="388"/>
      <c r="J719" s="388"/>
      <c r="K719" s="388"/>
      <c r="L719" s="388"/>
      <c r="M719" s="388"/>
      <c r="N719" s="388"/>
      <c r="O719" s="388"/>
      <c r="P719" s="388"/>
      <c r="Q719" s="388"/>
      <c r="R719" s="388"/>
      <c r="S719" s="388"/>
      <c r="T719" s="388"/>
      <c r="U719" s="388"/>
      <c r="V719" s="388"/>
      <c r="W719" s="388"/>
      <c r="X719" s="388"/>
      <c r="Y719" s="388"/>
      <c r="Z719" s="388"/>
      <c r="AA719" s="388"/>
    </row>
    <row r="720" spans="1:27" ht="15.75" customHeight="1" x14ac:dyDescent="0.2">
      <c r="A720" s="388"/>
      <c r="B720" s="388"/>
      <c r="C720" s="388"/>
      <c r="D720" s="388"/>
      <c r="E720" s="388"/>
      <c r="F720" s="388"/>
      <c r="G720" s="388"/>
      <c r="H720" s="388"/>
      <c r="I720" s="388"/>
      <c r="J720" s="388"/>
      <c r="K720" s="388"/>
      <c r="L720" s="388"/>
      <c r="M720" s="388"/>
      <c r="N720" s="388"/>
      <c r="O720" s="388"/>
      <c r="P720" s="388"/>
      <c r="Q720" s="388"/>
      <c r="R720" s="388"/>
      <c r="S720" s="388"/>
      <c r="T720" s="388"/>
      <c r="U720" s="388"/>
      <c r="V720" s="388"/>
      <c r="W720" s="388"/>
      <c r="X720" s="388"/>
      <c r="Y720" s="388"/>
      <c r="Z720" s="388"/>
      <c r="AA720" s="388"/>
    </row>
    <row r="721" spans="1:27" ht="15.75" customHeight="1" x14ac:dyDescent="0.2">
      <c r="A721" s="388"/>
      <c r="B721" s="388"/>
      <c r="C721" s="388"/>
      <c r="D721" s="388"/>
      <c r="E721" s="388"/>
      <c r="F721" s="388"/>
      <c r="G721" s="388"/>
      <c r="H721" s="388"/>
      <c r="I721" s="388"/>
      <c r="J721" s="388"/>
      <c r="K721" s="388"/>
      <c r="L721" s="388"/>
      <c r="M721" s="388"/>
      <c r="N721" s="388"/>
      <c r="O721" s="388"/>
      <c r="P721" s="388"/>
      <c r="Q721" s="388"/>
      <c r="R721" s="388"/>
      <c r="S721" s="388"/>
      <c r="T721" s="388"/>
      <c r="U721" s="388"/>
      <c r="V721" s="388"/>
      <c r="W721" s="388"/>
      <c r="X721" s="388"/>
      <c r="Y721" s="388"/>
      <c r="Z721" s="388"/>
      <c r="AA721" s="388"/>
    </row>
    <row r="722" spans="1:27" ht="15.75" customHeight="1" x14ac:dyDescent="0.2">
      <c r="A722" s="388"/>
      <c r="B722" s="388"/>
      <c r="C722" s="388"/>
      <c r="D722" s="388"/>
      <c r="E722" s="388"/>
      <c r="F722" s="388"/>
      <c r="G722" s="388"/>
      <c r="H722" s="388"/>
      <c r="I722" s="388"/>
      <c r="J722" s="388"/>
      <c r="K722" s="388"/>
      <c r="L722" s="388"/>
      <c r="M722" s="388"/>
      <c r="N722" s="388"/>
      <c r="O722" s="388"/>
      <c r="P722" s="388"/>
      <c r="Q722" s="388"/>
      <c r="R722" s="388"/>
      <c r="S722" s="388"/>
      <c r="T722" s="388"/>
      <c r="U722" s="388"/>
      <c r="V722" s="388"/>
      <c r="W722" s="388"/>
      <c r="X722" s="388"/>
      <c r="Y722" s="388"/>
      <c r="Z722" s="388"/>
      <c r="AA722" s="388"/>
    </row>
    <row r="723" spans="1:27" ht="15.75" customHeight="1" x14ac:dyDescent="0.2">
      <c r="A723" s="388"/>
      <c r="B723" s="388"/>
      <c r="C723" s="388"/>
      <c r="D723" s="388"/>
      <c r="E723" s="388"/>
      <c r="F723" s="388"/>
      <c r="G723" s="388"/>
      <c r="H723" s="388"/>
      <c r="I723" s="388"/>
      <c r="J723" s="388"/>
      <c r="K723" s="388"/>
      <c r="L723" s="388"/>
      <c r="M723" s="388"/>
      <c r="N723" s="388"/>
      <c r="O723" s="388"/>
      <c r="P723" s="388"/>
      <c r="Q723" s="388"/>
      <c r="R723" s="388"/>
      <c r="S723" s="388"/>
      <c r="T723" s="388"/>
      <c r="U723" s="388"/>
      <c r="V723" s="388"/>
      <c r="W723" s="388"/>
      <c r="X723" s="388"/>
      <c r="Y723" s="388"/>
      <c r="Z723" s="388"/>
      <c r="AA723" s="388"/>
    </row>
    <row r="724" spans="1:27" ht="15.75" customHeight="1" x14ac:dyDescent="0.2">
      <c r="A724" s="388"/>
      <c r="B724" s="388"/>
      <c r="C724" s="388"/>
      <c r="D724" s="388"/>
      <c r="E724" s="388"/>
      <c r="F724" s="388"/>
      <c r="G724" s="388"/>
      <c r="H724" s="388"/>
      <c r="I724" s="388"/>
      <c r="J724" s="388"/>
      <c r="K724" s="388"/>
      <c r="L724" s="388"/>
      <c r="M724" s="388"/>
      <c r="N724" s="388"/>
      <c r="O724" s="388"/>
      <c r="P724" s="388"/>
      <c r="Q724" s="388"/>
      <c r="R724" s="388"/>
      <c r="S724" s="388"/>
      <c r="T724" s="388"/>
      <c r="U724" s="388"/>
      <c r="V724" s="388"/>
      <c r="W724" s="388"/>
      <c r="X724" s="388"/>
      <c r="Y724" s="388"/>
      <c r="Z724" s="388"/>
      <c r="AA724" s="388"/>
    </row>
    <row r="725" spans="1:27" ht="15.75" customHeight="1" x14ac:dyDescent="0.2">
      <c r="A725" s="388"/>
      <c r="B725" s="388"/>
      <c r="C725" s="388"/>
      <c r="D725" s="388"/>
      <c r="E725" s="388"/>
      <c r="F725" s="388"/>
      <c r="G725" s="388"/>
      <c r="H725" s="388"/>
      <c r="I725" s="388"/>
      <c r="J725" s="388"/>
      <c r="K725" s="388"/>
      <c r="L725" s="388"/>
      <c r="M725" s="388"/>
      <c r="N725" s="388"/>
      <c r="O725" s="388"/>
      <c r="P725" s="388"/>
      <c r="Q725" s="388"/>
      <c r="R725" s="388"/>
      <c r="S725" s="388"/>
      <c r="T725" s="388"/>
      <c r="U725" s="388"/>
      <c r="V725" s="388"/>
      <c r="W725" s="388"/>
      <c r="X725" s="388"/>
      <c r="Y725" s="388"/>
      <c r="Z725" s="388"/>
      <c r="AA725" s="388"/>
    </row>
    <row r="726" spans="1:27" ht="15.75" customHeight="1" x14ac:dyDescent="0.2">
      <c r="A726" s="388"/>
      <c r="B726" s="388"/>
      <c r="C726" s="388"/>
      <c r="D726" s="388"/>
      <c r="E726" s="388"/>
      <c r="F726" s="388"/>
      <c r="G726" s="388"/>
      <c r="H726" s="388"/>
      <c r="I726" s="388"/>
      <c r="J726" s="388"/>
      <c r="K726" s="388"/>
      <c r="L726" s="388"/>
      <c r="M726" s="388"/>
      <c r="N726" s="388"/>
      <c r="O726" s="388"/>
      <c r="P726" s="388"/>
      <c r="Q726" s="388"/>
      <c r="R726" s="388"/>
      <c r="S726" s="388"/>
      <c r="T726" s="388"/>
      <c r="U726" s="388"/>
      <c r="V726" s="388"/>
      <c r="W726" s="388"/>
      <c r="X726" s="388"/>
      <c r="Y726" s="388"/>
      <c r="Z726" s="388"/>
      <c r="AA726" s="388"/>
    </row>
    <row r="727" spans="1:27" ht="15.75" customHeight="1" x14ac:dyDescent="0.2">
      <c r="A727" s="388"/>
      <c r="B727" s="388"/>
      <c r="C727" s="388"/>
      <c r="D727" s="388"/>
      <c r="E727" s="388"/>
      <c r="F727" s="388"/>
      <c r="G727" s="388"/>
      <c r="H727" s="388"/>
      <c r="I727" s="388"/>
      <c r="J727" s="388"/>
      <c r="K727" s="388"/>
      <c r="L727" s="388"/>
      <c r="M727" s="388"/>
      <c r="N727" s="388"/>
      <c r="O727" s="388"/>
      <c r="P727" s="388"/>
      <c r="Q727" s="388"/>
      <c r="R727" s="388"/>
      <c r="S727" s="388"/>
      <c r="T727" s="388"/>
      <c r="U727" s="388"/>
      <c r="V727" s="388"/>
      <c r="W727" s="388"/>
      <c r="X727" s="388"/>
      <c r="Y727" s="388"/>
      <c r="Z727" s="388"/>
      <c r="AA727" s="388"/>
    </row>
    <row r="728" spans="1:27" ht="15.75" customHeight="1" x14ac:dyDescent="0.2">
      <c r="A728" s="388"/>
      <c r="B728" s="388"/>
      <c r="C728" s="388"/>
      <c r="D728" s="388"/>
      <c r="E728" s="388"/>
      <c r="F728" s="388"/>
      <c r="G728" s="388"/>
      <c r="H728" s="388"/>
      <c r="I728" s="388"/>
      <c r="J728" s="388"/>
      <c r="K728" s="388"/>
      <c r="L728" s="388"/>
      <c r="M728" s="388"/>
      <c r="N728" s="388"/>
      <c r="O728" s="388"/>
      <c r="P728" s="388"/>
      <c r="Q728" s="388"/>
      <c r="R728" s="388"/>
      <c r="S728" s="388"/>
      <c r="T728" s="388"/>
      <c r="U728" s="388"/>
      <c r="V728" s="388"/>
      <c r="W728" s="388"/>
      <c r="X728" s="388"/>
      <c r="Y728" s="388"/>
      <c r="Z728" s="388"/>
      <c r="AA728" s="388"/>
    </row>
    <row r="729" spans="1:27" ht="15.75" customHeight="1" x14ac:dyDescent="0.2">
      <c r="A729" s="388"/>
      <c r="B729" s="388"/>
      <c r="C729" s="388"/>
      <c r="D729" s="388"/>
      <c r="E729" s="388"/>
      <c r="F729" s="388"/>
      <c r="G729" s="388"/>
      <c r="H729" s="388"/>
      <c r="I729" s="388"/>
      <c r="J729" s="388"/>
      <c r="K729" s="388"/>
      <c r="L729" s="388"/>
      <c r="M729" s="388"/>
      <c r="N729" s="388"/>
      <c r="O729" s="388"/>
      <c r="P729" s="388"/>
      <c r="Q729" s="388"/>
      <c r="R729" s="388"/>
      <c r="S729" s="388"/>
      <c r="T729" s="388"/>
      <c r="U729" s="388"/>
      <c r="V729" s="388"/>
      <c r="W729" s="388"/>
      <c r="X729" s="388"/>
      <c r="Y729" s="388"/>
      <c r="Z729" s="388"/>
      <c r="AA729" s="388"/>
    </row>
    <row r="730" spans="1:27" ht="15.75" customHeight="1" x14ac:dyDescent="0.2">
      <c r="A730" s="388"/>
      <c r="B730" s="388"/>
      <c r="C730" s="388"/>
      <c r="D730" s="388"/>
      <c r="E730" s="388"/>
      <c r="F730" s="388"/>
      <c r="G730" s="388"/>
      <c r="H730" s="388"/>
      <c r="I730" s="388"/>
      <c r="J730" s="388"/>
      <c r="K730" s="388"/>
      <c r="L730" s="388"/>
      <c r="M730" s="388"/>
      <c r="N730" s="388"/>
      <c r="O730" s="388"/>
      <c r="P730" s="388"/>
      <c r="Q730" s="388"/>
      <c r="R730" s="388"/>
      <c r="S730" s="388"/>
      <c r="T730" s="388"/>
      <c r="U730" s="388"/>
      <c r="V730" s="388"/>
      <c r="W730" s="388"/>
      <c r="X730" s="388"/>
      <c r="Y730" s="388"/>
      <c r="Z730" s="388"/>
      <c r="AA730" s="388"/>
    </row>
    <row r="731" spans="1:27" ht="15.75" customHeight="1" x14ac:dyDescent="0.2">
      <c r="A731" s="388"/>
      <c r="B731" s="388"/>
      <c r="C731" s="388"/>
      <c r="D731" s="388"/>
      <c r="E731" s="388"/>
      <c r="F731" s="388"/>
      <c r="G731" s="388"/>
      <c r="H731" s="388"/>
      <c r="I731" s="388"/>
      <c r="J731" s="388"/>
      <c r="K731" s="388"/>
      <c r="L731" s="388"/>
      <c r="M731" s="388"/>
      <c r="N731" s="388"/>
      <c r="O731" s="388"/>
      <c r="P731" s="388"/>
      <c r="Q731" s="388"/>
      <c r="R731" s="388"/>
      <c r="S731" s="388"/>
      <c r="T731" s="388"/>
      <c r="U731" s="388"/>
      <c r="V731" s="388"/>
      <c r="W731" s="388"/>
      <c r="X731" s="388"/>
      <c r="Y731" s="388"/>
      <c r="Z731" s="388"/>
      <c r="AA731" s="388"/>
    </row>
    <row r="732" spans="1:27" ht="15.75" customHeight="1" x14ac:dyDescent="0.2">
      <c r="A732" s="388"/>
      <c r="B732" s="388"/>
      <c r="C732" s="388"/>
      <c r="D732" s="388"/>
      <c r="E732" s="388"/>
      <c r="F732" s="388"/>
      <c r="G732" s="388"/>
      <c r="H732" s="388"/>
      <c r="I732" s="388"/>
      <c r="J732" s="388"/>
      <c r="K732" s="388"/>
      <c r="L732" s="388"/>
      <c r="M732" s="388"/>
      <c r="N732" s="388"/>
      <c r="O732" s="388"/>
      <c r="P732" s="388"/>
      <c r="Q732" s="388"/>
      <c r="R732" s="388"/>
      <c r="S732" s="388"/>
      <c r="T732" s="388"/>
      <c r="U732" s="388"/>
      <c r="V732" s="388"/>
      <c r="W732" s="388"/>
      <c r="X732" s="388"/>
      <c r="Y732" s="388"/>
      <c r="Z732" s="388"/>
      <c r="AA732" s="388"/>
    </row>
    <row r="733" spans="1:27" ht="15.75" customHeight="1" x14ac:dyDescent="0.2">
      <c r="A733" s="388"/>
      <c r="B733" s="388"/>
      <c r="C733" s="388"/>
      <c r="D733" s="388"/>
      <c r="E733" s="388"/>
      <c r="F733" s="388"/>
      <c r="G733" s="388"/>
      <c r="H733" s="388"/>
      <c r="I733" s="388"/>
      <c r="J733" s="388"/>
      <c r="K733" s="388"/>
      <c r="L733" s="388"/>
      <c r="M733" s="388"/>
      <c r="N733" s="388"/>
      <c r="O733" s="388"/>
      <c r="P733" s="388"/>
      <c r="Q733" s="388"/>
      <c r="R733" s="388"/>
      <c r="S733" s="388"/>
      <c r="T733" s="388"/>
      <c r="U733" s="388"/>
      <c r="V733" s="388"/>
      <c r="W733" s="388"/>
      <c r="X733" s="388"/>
      <c r="Y733" s="388"/>
      <c r="Z733" s="388"/>
      <c r="AA733" s="388"/>
    </row>
    <row r="734" spans="1:27" ht="15.75" customHeight="1" x14ac:dyDescent="0.2">
      <c r="A734" s="388"/>
      <c r="B734" s="388"/>
      <c r="C734" s="388"/>
      <c r="D734" s="388"/>
      <c r="E734" s="388"/>
      <c r="F734" s="388"/>
      <c r="G734" s="388"/>
      <c r="H734" s="388"/>
      <c r="I734" s="388"/>
      <c r="J734" s="388"/>
      <c r="K734" s="388"/>
      <c r="L734" s="388"/>
      <c r="M734" s="388"/>
      <c r="N734" s="388"/>
      <c r="O734" s="388"/>
      <c r="P734" s="388"/>
      <c r="Q734" s="388"/>
      <c r="R734" s="388"/>
      <c r="S734" s="388"/>
      <c r="T734" s="388"/>
      <c r="U734" s="388"/>
      <c r="V734" s="388"/>
      <c r="W734" s="388"/>
      <c r="X734" s="388"/>
      <c r="Y734" s="388"/>
      <c r="Z734" s="388"/>
      <c r="AA734" s="388"/>
    </row>
    <row r="735" spans="1:27" ht="15.75" customHeight="1" x14ac:dyDescent="0.2">
      <c r="A735" s="388"/>
      <c r="B735" s="388"/>
      <c r="C735" s="388"/>
      <c r="D735" s="388"/>
      <c r="E735" s="388"/>
      <c r="F735" s="388"/>
      <c r="G735" s="388"/>
      <c r="H735" s="388"/>
      <c r="I735" s="388"/>
      <c r="J735" s="388"/>
      <c r="K735" s="388"/>
      <c r="L735" s="388"/>
      <c r="M735" s="388"/>
      <c r="N735" s="388"/>
      <c r="O735" s="388"/>
      <c r="P735" s="388"/>
      <c r="Q735" s="388"/>
      <c r="R735" s="388"/>
      <c r="S735" s="388"/>
      <c r="T735" s="388"/>
      <c r="U735" s="388"/>
      <c r="V735" s="388"/>
      <c r="W735" s="388"/>
      <c r="X735" s="388"/>
      <c r="Y735" s="388"/>
      <c r="Z735" s="388"/>
      <c r="AA735" s="388"/>
    </row>
    <row r="736" spans="1:27" ht="15.75" customHeight="1" x14ac:dyDescent="0.2">
      <c r="A736" s="388"/>
      <c r="B736" s="388"/>
      <c r="C736" s="388"/>
      <c r="D736" s="388"/>
      <c r="E736" s="388"/>
      <c r="F736" s="388"/>
      <c r="G736" s="388"/>
      <c r="H736" s="388"/>
      <c r="I736" s="388"/>
      <c r="J736" s="388"/>
      <c r="K736" s="388"/>
      <c r="L736" s="388"/>
      <c r="M736" s="388"/>
      <c r="N736" s="388"/>
      <c r="O736" s="388"/>
      <c r="P736" s="388"/>
      <c r="Q736" s="388"/>
      <c r="R736" s="388"/>
      <c r="S736" s="388"/>
      <c r="T736" s="388"/>
      <c r="U736" s="388"/>
      <c r="V736" s="388"/>
      <c r="W736" s="388"/>
      <c r="X736" s="388"/>
      <c r="Y736" s="388"/>
      <c r="Z736" s="388"/>
      <c r="AA736" s="388"/>
    </row>
    <row r="737" spans="1:27" ht="15.75" customHeight="1" x14ac:dyDescent="0.2">
      <c r="A737" s="388"/>
      <c r="B737" s="388"/>
      <c r="C737" s="388"/>
      <c r="D737" s="388"/>
      <c r="E737" s="388"/>
      <c r="F737" s="388"/>
      <c r="G737" s="388"/>
      <c r="H737" s="388"/>
      <c r="I737" s="388"/>
      <c r="J737" s="388"/>
      <c r="K737" s="388"/>
      <c r="L737" s="388"/>
      <c r="M737" s="388"/>
      <c r="N737" s="388"/>
      <c r="O737" s="388"/>
      <c r="P737" s="388"/>
      <c r="Q737" s="388"/>
      <c r="R737" s="388"/>
      <c r="S737" s="388"/>
      <c r="T737" s="388"/>
      <c r="U737" s="388"/>
      <c r="V737" s="388"/>
      <c r="W737" s="388"/>
      <c r="X737" s="388"/>
      <c r="Y737" s="388"/>
      <c r="Z737" s="388"/>
      <c r="AA737" s="388"/>
    </row>
    <row r="738" spans="1:27" ht="15.75" customHeight="1" x14ac:dyDescent="0.2">
      <c r="A738" s="388"/>
      <c r="B738" s="388"/>
      <c r="C738" s="388"/>
      <c r="D738" s="388"/>
      <c r="E738" s="388"/>
      <c r="F738" s="388"/>
      <c r="G738" s="388"/>
      <c r="H738" s="388"/>
      <c r="I738" s="388"/>
      <c r="J738" s="388"/>
      <c r="K738" s="388"/>
      <c r="L738" s="388"/>
      <c r="M738" s="388"/>
      <c r="N738" s="388"/>
      <c r="O738" s="388"/>
      <c r="P738" s="388"/>
      <c r="Q738" s="388"/>
      <c r="R738" s="388"/>
      <c r="S738" s="388"/>
      <c r="T738" s="388"/>
      <c r="U738" s="388"/>
      <c r="V738" s="388"/>
      <c r="W738" s="388"/>
      <c r="X738" s="388"/>
      <c r="Y738" s="388"/>
      <c r="Z738" s="388"/>
      <c r="AA738" s="388"/>
    </row>
    <row r="739" spans="1:27" ht="15.75" customHeight="1" x14ac:dyDescent="0.2">
      <c r="A739" s="388"/>
      <c r="B739" s="388"/>
      <c r="C739" s="388"/>
      <c r="D739" s="388"/>
      <c r="E739" s="388"/>
      <c r="F739" s="388"/>
      <c r="G739" s="388"/>
      <c r="H739" s="388"/>
      <c r="I739" s="388"/>
      <c r="J739" s="388"/>
      <c r="K739" s="388"/>
      <c r="L739" s="388"/>
      <c r="M739" s="388"/>
      <c r="N739" s="388"/>
      <c r="O739" s="388"/>
      <c r="P739" s="388"/>
      <c r="Q739" s="388"/>
      <c r="R739" s="388"/>
      <c r="S739" s="388"/>
      <c r="T739" s="388"/>
      <c r="U739" s="388"/>
      <c r="V739" s="388"/>
      <c r="W739" s="388"/>
      <c r="X739" s="388"/>
      <c r="Y739" s="388"/>
      <c r="Z739" s="388"/>
      <c r="AA739" s="388"/>
    </row>
    <row r="740" spans="1:27" ht="15.75" customHeight="1" x14ac:dyDescent="0.2">
      <c r="A740" s="388"/>
      <c r="B740" s="388"/>
      <c r="C740" s="388"/>
      <c r="D740" s="388"/>
      <c r="E740" s="388"/>
      <c r="F740" s="388"/>
      <c r="G740" s="388"/>
      <c r="H740" s="388"/>
      <c r="I740" s="388"/>
      <c r="J740" s="388"/>
      <c r="K740" s="388"/>
      <c r="L740" s="388"/>
      <c r="M740" s="388"/>
      <c r="N740" s="388"/>
      <c r="O740" s="388"/>
      <c r="P740" s="388"/>
      <c r="Q740" s="388"/>
      <c r="R740" s="388"/>
      <c r="S740" s="388"/>
      <c r="T740" s="388"/>
      <c r="U740" s="388"/>
      <c r="V740" s="388"/>
      <c r="W740" s="388"/>
      <c r="X740" s="388"/>
      <c r="Y740" s="388"/>
      <c r="Z740" s="388"/>
      <c r="AA740" s="388"/>
    </row>
    <row r="741" spans="1:27" ht="15.75" customHeight="1" x14ac:dyDescent="0.2">
      <c r="A741" s="388"/>
      <c r="B741" s="388"/>
      <c r="C741" s="388"/>
      <c r="D741" s="388"/>
      <c r="E741" s="388"/>
      <c r="F741" s="388"/>
      <c r="G741" s="388"/>
      <c r="H741" s="388"/>
      <c r="I741" s="388"/>
      <c r="J741" s="388"/>
      <c r="K741" s="388"/>
      <c r="L741" s="388"/>
      <c r="M741" s="388"/>
      <c r="N741" s="388"/>
      <c r="O741" s="388"/>
      <c r="P741" s="388"/>
      <c r="Q741" s="388"/>
      <c r="R741" s="388"/>
      <c r="S741" s="388"/>
      <c r="T741" s="388"/>
      <c r="U741" s="388"/>
      <c r="V741" s="388"/>
      <c r="W741" s="388"/>
      <c r="X741" s="388"/>
      <c r="Y741" s="388"/>
      <c r="Z741" s="388"/>
      <c r="AA741" s="388"/>
    </row>
    <row r="742" spans="1:27" ht="15.75" customHeight="1" x14ac:dyDescent="0.2">
      <c r="A742" s="388"/>
      <c r="B742" s="388"/>
      <c r="C742" s="388"/>
      <c r="D742" s="388"/>
      <c r="E742" s="388"/>
      <c r="F742" s="388"/>
      <c r="G742" s="388"/>
      <c r="H742" s="388"/>
      <c r="I742" s="388"/>
      <c r="J742" s="388"/>
      <c r="K742" s="388"/>
      <c r="L742" s="388"/>
      <c r="M742" s="388"/>
      <c r="N742" s="388"/>
      <c r="O742" s="388"/>
      <c r="P742" s="388"/>
      <c r="Q742" s="388"/>
      <c r="R742" s="388"/>
      <c r="S742" s="388"/>
      <c r="T742" s="388"/>
      <c r="U742" s="388"/>
      <c r="V742" s="388"/>
      <c r="W742" s="388"/>
      <c r="X742" s="388"/>
      <c r="Y742" s="388"/>
      <c r="Z742" s="388"/>
      <c r="AA742" s="388"/>
    </row>
    <row r="743" spans="1:27" ht="15.75" customHeight="1" x14ac:dyDescent="0.2">
      <c r="A743" s="388"/>
      <c r="B743" s="388"/>
      <c r="C743" s="388"/>
      <c r="D743" s="388"/>
      <c r="E743" s="388"/>
      <c r="F743" s="388"/>
      <c r="G743" s="388"/>
      <c r="H743" s="388"/>
      <c r="I743" s="388"/>
      <c r="J743" s="388"/>
      <c r="K743" s="388"/>
      <c r="L743" s="388"/>
      <c r="M743" s="388"/>
      <c r="N743" s="388"/>
      <c r="O743" s="388"/>
      <c r="P743" s="388"/>
      <c r="Q743" s="388"/>
      <c r="R743" s="388"/>
      <c r="S743" s="388"/>
      <c r="T743" s="388"/>
      <c r="U743" s="388"/>
      <c r="V743" s="388"/>
      <c r="W743" s="388"/>
      <c r="X743" s="388"/>
      <c r="Y743" s="388"/>
      <c r="Z743" s="388"/>
      <c r="AA743" s="388"/>
    </row>
    <row r="744" spans="1:27" ht="15.75" customHeight="1" x14ac:dyDescent="0.2">
      <c r="A744" s="388"/>
      <c r="B744" s="388"/>
      <c r="C744" s="388"/>
      <c r="D744" s="388"/>
      <c r="E744" s="388"/>
      <c r="F744" s="388"/>
      <c r="G744" s="388"/>
      <c r="H744" s="388"/>
      <c r="I744" s="388"/>
      <c r="J744" s="388"/>
      <c r="K744" s="388"/>
      <c r="L744" s="388"/>
      <c r="M744" s="388"/>
      <c r="N744" s="388"/>
      <c r="O744" s="388"/>
      <c r="P744" s="388"/>
      <c r="Q744" s="388"/>
      <c r="R744" s="388"/>
      <c r="S744" s="388"/>
      <c r="T744" s="388"/>
      <c r="U744" s="388"/>
      <c r="V744" s="388"/>
      <c r="W744" s="388"/>
      <c r="X744" s="388"/>
      <c r="Y744" s="388"/>
      <c r="Z744" s="388"/>
      <c r="AA744" s="388"/>
    </row>
    <row r="745" spans="1:27" ht="15.75" customHeight="1" x14ac:dyDescent="0.2">
      <c r="A745" s="388"/>
      <c r="B745" s="388"/>
      <c r="C745" s="388"/>
      <c r="D745" s="388"/>
      <c r="E745" s="388"/>
      <c r="F745" s="388"/>
      <c r="G745" s="388"/>
      <c r="H745" s="388"/>
      <c r="I745" s="388"/>
      <c r="J745" s="388"/>
      <c r="K745" s="388"/>
      <c r="L745" s="388"/>
      <c r="M745" s="388"/>
      <c r="N745" s="388"/>
      <c r="O745" s="388"/>
      <c r="P745" s="388"/>
      <c r="Q745" s="388"/>
      <c r="R745" s="388"/>
      <c r="S745" s="388"/>
      <c r="T745" s="388"/>
      <c r="U745" s="388"/>
      <c r="V745" s="388"/>
      <c r="W745" s="388"/>
      <c r="X745" s="388"/>
      <c r="Y745" s="388"/>
      <c r="Z745" s="388"/>
      <c r="AA745" s="388"/>
    </row>
    <row r="746" spans="1:27" ht="15.75" customHeight="1" x14ac:dyDescent="0.2">
      <c r="A746" s="388"/>
      <c r="B746" s="388"/>
      <c r="C746" s="388"/>
      <c r="D746" s="388"/>
      <c r="E746" s="388"/>
      <c r="F746" s="388"/>
      <c r="G746" s="388"/>
      <c r="H746" s="388"/>
      <c r="I746" s="388"/>
      <c r="J746" s="388"/>
      <c r="K746" s="388"/>
      <c r="L746" s="388"/>
      <c r="M746" s="388"/>
      <c r="N746" s="388"/>
      <c r="O746" s="388"/>
      <c r="P746" s="388"/>
      <c r="Q746" s="388"/>
      <c r="R746" s="388"/>
      <c r="S746" s="388"/>
      <c r="T746" s="388"/>
      <c r="U746" s="388"/>
      <c r="V746" s="388"/>
      <c r="W746" s="388"/>
      <c r="X746" s="388"/>
      <c r="Y746" s="388"/>
      <c r="Z746" s="388"/>
      <c r="AA746" s="388"/>
    </row>
    <row r="747" spans="1:27" ht="15.75" customHeight="1" x14ac:dyDescent="0.2">
      <c r="A747" s="388"/>
      <c r="B747" s="388"/>
      <c r="C747" s="388"/>
      <c r="D747" s="388"/>
      <c r="E747" s="388"/>
      <c r="F747" s="388"/>
      <c r="G747" s="388"/>
      <c r="H747" s="388"/>
      <c r="I747" s="388"/>
      <c r="J747" s="388"/>
      <c r="K747" s="388"/>
      <c r="L747" s="388"/>
      <c r="M747" s="388"/>
      <c r="N747" s="388"/>
      <c r="O747" s="388"/>
      <c r="P747" s="388"/>
      <c r="Q747" s="388"/>
      <c r="R747" s="388"/>
      <c r="S747" s="388"/>
      <c r="T747" s="388"/>
      <c r="U747" s="388"/>
      <c r="V747" s="388"/>
      <c r="W747" s="388"/>
      <c r="X747" s="388"/>
      <c r="Y747" s="388"/>
      <c r="Z747" s="388"/>
      <c r="AA747" s="388"/>
    </row>
    <row r="748" spans="1:27" ht="15.75" customHeight="1" x14ac:dyDescent="0.2">
      <c r="A748" s="388"/>
      <c r="B748" s="388"/>
      <c r="C748" s="388"/>
      <c r="D748" s="388"/>
      <c r="E748" s="388"/>
      <c r="F748" s="388"/>
      <c r="G748" s="388"/>
      <c r="H748" s="388"/>
      <c r="I748" s="388"/>
      <c r="J748" s="388"/>
      <c r="K748" s="388"/>
      <c r="L748" s="388"/>
      <c r="M748" s="388"/>
      <c r="N748" s="388"/>
      <c r="O748" s="388"/>
      <c r="P748" s="388"/>
      <c r="Q748" s="388"/>
      <c r="R748" s="388"/>
      <c r="S748" s="388"/>
      <c r="T748" s="388"/>
      <c r="U748" s="388"/>
      <c r="V748" s="388"/>
      <c r="W748" s="388"/>
      <c r="X748" s="388"/>
      <c r="Y748" s="388"/>
      <c r="Z748" s="388"/>
      <c r="AA748" s="388"/>
    </row>
    <row r="749" spans="1:27" ht="15.75" customHeight="1" x14ac:dyDescent="0.2">
      <c r="A749" s="388"/>
      <c r="B749" s="388"/>
      <c r="C749" s="388"/>
      <c r="D749" s="388"/>
      <c r="E749" s="388"/>
      <c r="F749" s="388"/>
      <c r="G749" s="388"/>
      <c r="H749" s="388"/>
      <c r="I749" s="388"/>
      <c r="J749" s="388"/>
      <c r="K749" s="388"/>
      <c r="L749" s="388"/>
      <c r="M749" s="388"/>
      <c r="N749" s="388"/>
      <c r="O749" s="388"/>
      <c r="P749" s="388"/>
      <c r="Q749" s="388"/>
      <c r="R749" s="388"/>
      <c r="S749" s="388"/>
      <c r="T749" s="388"/>
      <c r="U749" s="388"/>
      <c r="V749" s="388"/>
      <c r="W749" s="388"/>
      <c r="X749" s="388"/>
      <c r="Y749" s="388"/>
      <c r="Z749" s="388"/>
      <c r="AA749" s="388"/>
    </row>
    <row r="750" spans="1:27" ht="15.75" customHeight="1" x14ac:dyDescent="0.2">
      <c r="A750" s="388"/>
      <c r="B750" s="388"/>
      <c r="C750" s="388"/>
      <c r="D750" s="388"/>
      <c r="E750" s="388"/>
      <c r="F750" s="388"/>
      <c r="G750" s="388"/>
      <c r="H750" s="388"/>
      <c r="I750" s="388"/>
      <c r="J750" s="388"/>
      <c r="K750" s="388"/>
      <c r="L750" s="388"/>
      <c r="M750" s="388"/>
      <c r="N750" s="388"/>
      <c r="O750" s="388"/>
      <c r="P750" s="388"/>
      <c r="Q750" s="388"/>
      <c r="R750" s="388"/>
      <c r="S750" s="388"/>
      <c r="T750" s="388"/>
      <c r="U750" s="388"/>
      <c r="V750" s="388"/>
      <c r="W750" s="388"/>
      <c r="X750" s="388"/>
      <c r="Y750" s="388"/>
      <c r="Z750" s="388"/>
      <c r="AA750" s="388"/>
    </row>
    <row r="751" spans="1:27" ht="15.75" customHeight="1" x14ac:dyDescent="0.2">
      <c r="A751" s="388"/>
      <c r="B751" s="388"/>
      <c r="C751" s="388"/>
      <c r="D751" s="388"/>
      <c r="E751" s="388"/>
      <c r="F751" s="388"/>
      <c r="G751" s="388"/>
      <c r="H751" s="388"/>
      <c r="I751" s="388"/>
      <c r="J751" s="388"/>
      <c r="K751" s="388"/>
      <c r="L751" s="388"/>
      <c r="M751" s="388"/>
      <c r="N751" s="388"/>
      <c r="O751" s="388"/>
      <c r="P751" s="388"/>
      <c r="Q751" s="388"/>
      <c r="R751" s="388"/>
      <c r="S751" s="388"/>
      <c r="T751" s="388"/>
      <c r="U751" s="388"/>
      <c r="V751" s="388"/>
      <c r="W751" s="388"/>
      <c r="X751" s="388"/>
      <c r="Y751" s="388"/>
      <c r="Z751" s="388"/>
      <c r="AA751" s="388"/>
    </row>
    <row r="752" spans="1:27" ht="15.75" customHeight="1" x14ac:dyDescent="0.2">
      <c r="A752" s="388"/>
      <c r="B752" s="388"/>
      <c r="C752" s="388"/>
      <c r="D752" s="388"/>
      <c r="E752" s="388"/>
      <c r="F752" s="388"/>
      <c r="G752" s="388"/>
      <c r="H752" s="388"/>
      <c r="I752" s="388"/>
      <c r="J752" s="388"/>
      <c r="K752" s="388"/>
      <c r="L752" s="388"/>
      <c r="M752" s="388"/>
      <c r="N752" s="388"/>
      <c r="O752" s="388"/>
      <c r="P752" s="388"/>
      <c r="Q752" s="388"/>
      <c r="R752" s="388"/>
      <c r="S752" s="388"/>
      <c r="T752" s="388"/>
      <c r="U752" s="388"/>
      <c r="V752" s="388"/>
      <c r="W752" s="388"/>
      <c r="X752" s="388"/>
      <c r="Y752" s="388"/>
      <c r="Z752" s="388"/>
      <c r="AA752" s="388"/>
    </row>
    <row r="753" spans="1:27" ht="15.75" customHeight="1" x14ac:dyDescent="0.2">
      <c r="A753" s="388"/>
      <c r="B753" s="388"/>
      <c r="C753" s="388"/>
      <c r="D753" s="388"/>
      <c r="E753" s="388"/>
      <c r="F753" s="388"/>
      <c r="G753" s="388"/>
      <c r="H753" s="388"/>
      <c r="I753" s="388"/>
      <c r="J753" s="388"/>
      <c r="K753" s="388"/>
      <c r="L753" s="388"/>
      <c r="M753" s="388"/>
      <c r="N753" s="388"/>
      <c r="O753" s="388"/>
      <c r="P753" s="388"/>
      <c r="Q753" s="388"/>
      <c r="R753" s="388"/>
      <c r="S753" s="388"/>
      <c r="T753" s="388"/>
      <c r="U753" s="388"/>
      <c r="V753" s="388"/>
      <c r="W753" s="388"/>
      <c r="X753" s="388"/>
      <c r="Y753" s="388"/>
      <c r="Z753" s="388"/>
      <c r="AA753" s="388"/>
    </row>
    <row r="754" spans="1:27" ht="15.75" customHeight="1" x14ac:dyDescent="0.2">
      <c r="A754" s="388"/>
      <c r="B754" s="388"/>
      <c r="C754" s="388"/>
      <c r="D754" s="388"/>
      <c r="E754" s="388"/>
      <c r="F754" s="388"/>
      <c r="G754" s="388"/>
      <c r="H754" s="388"/>
      <c r="I754" s="388"/>
      <c r="J754" s="388"/>
      <c r="K754" s="388"/>
      <c r="L754" s="388"/>
      <c r="M754" s="388"/>
      <c r="N754" s="388"/>
      <c r="O754" s="388"/>
      <c r="P754" s="388"/>
      <c r="Q754" s="388"/>
      <c r="R754" s="388"/>
      <c r="S754" s="388"/>
      <c r="T754" s="388"/>
      <c r="U754" s="388"/>
      <c r="V754" s="388"/>
      <c r="W754" s="388"/>
      <c r="X754" s="388"/>
      <c r="Y754" s="388"/>
      <c r="Z754" s="388"/>
      <c r="AA754" s="388"/>
    </row>
    <row r="755" spans="1:27" ht="15.75" customHeight="1" x14ac:dyDescent="0.2">
      <c r="A755" s="388"/>
      <c r="B755" s="388"/>
      <c r="C755" s="388"/>
      <c r="D755" s="388"/>
      <c r="E755" s="388"/>
      <c r="F755" s="388"/>
      <c r="G755" s="388"/>
      <c r="H755" s="388"/>
      <c r="I755" s="388"/>
      <c r="J755" s="388"/>
      <c r="K755" s="388"/>
      <c r="L755" s="388"/>
      <c r="M755" s="388"/>
      <c r="N755" s="388"/>
      <c r="O755" s="388"/>
      <c r="P755" s="388"/>
      <c r="Q755" s="388"/>
      <c r="R755" s="388"/>
      <c r="S755" s="388"/>
      <c r="T755" s="388"/>
      <c r="U755" s="388"/>
      <c r="V755" s="388"/>
      <c r="W755" s="388"/>
      <c r="X755" s="388"/>
      <c r="Y755" s="388"/>
      <c r="Z755" s="388"/>
      <c r="AA755" s="388"/>
    </row>
    <row r="756" spans="1:27" ht="15.75" customHeight="1" x14ac:dyDescent="0.2">
      <c r="A756" s="388"/>
      <c r="B756" s="388"/>
      <c r="C756" s="388"/>
      <c r="D756" s="388"/>
      <c r="E756" s="388"/>
      <c r="F756" s="388"/>
      <c r="G756" s="388"/>
      <c r="H756" s="388"/>
      <c r="I756" s="388"/>
      <c r="J756" s="388"/>
      <c r="K756" s="388"/>
      <c r="L756" s="388"/>
      <c r="M756" s="388"/>
      <c r="N756" s="388"/>
      <c r="O756" s="388"/>
      <c r="P756" s="388"/>
      <c r="Q756" s="388"/>
      <c r="R756" s="388"/>
      <c r="S756" s="388"/>
      <c r="T756" s="388"/>
      <c r="U756" s="388"/>
      <c r="V756" s="388"/>
      <c r="W756" s="388"/>
      <c r="X756" s="388"/>
      <c r="Y756" s="388"/>
      <c r="Z756" s="388"/>
      <c r="AA756" s="388"/>
    </row>
    <row r="757" spans="1:27" ht="15.75" customHeight="1" x14ac:dyDescent="0.2">
      <c r="A757" s="388"/>
      <c r="B757" s="388"/>
      <c r="C757" s="388"/>
      <c r="D757" s="388"/>
      <c r="E757" s="388"/>
      <c r="F757" s="388"/>
      <c r="G757" s="388"/>
      <c r="H757" s="388"/>
      <c r="I757" s="388"/>
      <c r="J757" s="388"/>
      <c r="K757" s="388"/>
      <c r="L757" s="388"/>
      <c r="M757" s="388"/>
      <c r="N757" s="388"/>
      <c r="O757" s="388"/>
      <c r="P757" s="388"/>
      <c r="Q757" s="388"/>
      <c r="R757" s="388"/>
      <c r="S757" s="388"/>
      <c r="T757" s="388"/>
      <c r="U757" s="388"/>
      <c r="V757" s="388"/>
      <c r="W757" s="388"/>
      <c r="X757" s="388"/>
      <c r="Y757" s="388"/>
      <c r="Z757" s="388"/>
      <c r="AA757" s="388"/>
    </row>
    <row r="758" spans="1:27" ht="15.75" customHeight="1" x14ac:dyDescent="0.2">
      <c r="A758" s="388"/>
      <c r="B758" s="388"/>
      <c r="C758" s="388"/>
      <c r="D758" s="388"/>
      <c r="E758" s="388"/>
      <c r="F758" s="388"/>
      <c r="G758" s="388"/>
      <c r="H758" s="388"/>
      <c r="I758" s="388"/>
      <c r="J758" s="388"/>
      <c r="K758" s="388"/>
      <c r="L758" s="388"/>
      <c r="M758" s="388"/>
      <c r="N758" s="388"/>
      <c r="O758" s="388"/>
      <c r="P758" s="388"/>
      <c r="Q758" s="388"/>
      <c r="R758" s="388"/>
      <c r="S758" s="388"/>
      <c r="T758" s="388"/>
      <c r="U758" s="388"/>
      <c r="V758" s="388"/>
      <c r="W758" s="388"/>
      <c r="X758" s="388"/>
      <c r="Y758" s="388"/>
      <c r="Z758" s="388"/>
      <c r="AA758" s="388"/>
    </row>
    <row r="759" spans="1:27" ht="15.75" customHeight="1" x14ac:dyDescent="0.2">
      <c r="A759" s="388"/>
      <c r="B759" s="388"/>
      <c r="C759" s="388"/>
      <c r="D759" s="388"/>
      <c r="E759" s="388"/>
      <c r="F759" s="388"/>
      <c r="G759" s="388"/>
      <c r="H759" s="388"/>
      <c r="I759" s="388"/>
      <c r="J759" s="388"/>
      <c r="K759" s="388"/>
      <c r="L759" s="388"/>
      <c r="M759" s="388"/>
      <c r="N759" s="388"/>
      <c r="O759" s="388"/>
      <c r="P759" s="388"/>
      <c r="Q759" s="388"/>
      <c r="R759" s="388"/>
      <c r="S759" s="388"/>
      <c r="T759" s="388"/>
      <c r="U759" s="388"/>
      <c r="V759" s="388"/>
      <c r="W759" s="388"/>
      <c r="X759" s="388"/>
      <c r="Y759" s="388"/>
      <c r="Z759" s="388"/>
      <c r="AA759" s="388"/>
    </row>
    <row r="760" spans="1:27" ht="15.75" customHeight="1" x14ac:dyDescent="0.2">
      <c r="A760" s="388"/>
      <c r="B760" s="388"/>
      <c r="C760" s="388"/>
      <c r="D760" s="388"/>
      <c r="E760" s="388"/>
      <c r="F760" s="388"/>
      <c r="G760" s="388"/>
      <c r="H760" s="388"/>
      <c r="I760" s="388"/>
      <c r="J760" s="388"/>
      <c r="K760" s="388"/>
      <c r="L760" s="388"/>
      <c r="M760" s="388"/>
      <c r="N760" s="388"/>
      <c r="O760" s="388"/>
      <c r="P760" s="388"/>
      <c r="Q760" s="388"/>
      <c r="R760" s="388"/>
      <c r="S760" s="388"/>
      <c r="T760" s="388"/>
      <c r="U760" s="388"/>
      <c r="V760" s="388"/>
      <c r="W760" s="388"/>
      <c r="X760" s="388"/>
      <c r="Y760" s="388"/>
      <c r="Z760" s="388"/>
      <c r="AA760" s="388"/>
    </row>
    <row r="761" spans="1:27" ht="15.75" customHeight="1" x14ac:dyDescent="0.2">
      <c r="A761" s="388"/>
      <c r="B761" s="388"/>
      <c r="C761" s="388"/>
      <c r="D761" s="388"/>
      <c r="E761" s="388"/>
      <c r="F761" s="388"/>
      <c r="G761" s="388"/>
      <c r="H761" s="388"/>
      <c r="I761" s="388"/>
      <c r="J761" s="388"/>
      <c r="K761" s="388"/>
      <c r="L761" s="388"/>
      <c r="M761" s="388"/>
      <c r="N761" s="388"/>
      <c r="O761" s="388"/>
      <c r="P761" s="388"/>
      <c r="Q761" s="388"/>
      <c r="R761" s="388"/>
      <c r="S761" s="388"/>
      <c r="T761" s="388"/>
      <c r="U761" s="388"/>
      <c r="V761" s="388"/>
      <c r="W761" s="388"/>
      <c r="X761" s="388"/>
      <c r="Y761" s="388"/>
      <c r="Z761" s="388"/>
      <c r="AA761" s="388"/>
    </row>
    <row r="762" spans="1:27" ht="15.75" customHeight="1" x14ac:dyDescent="0.2">
      <c r="A762" s="388"/>
      <c r="B762" s="388"/>
      <c r="C762" s="388"/>
      <c r="D762" s="388"/>
      <c r="E762" s="388"/>
      <c r="F762" s="388"/>
      <c r="G762" s="388"/>
      <c r="H762" s="388"/>
      <c r="I762" s="388"/>
      <c r="J762" s="388"/>
      <c r="K762" s="388"/>
      <c r="L762" s="388"/>
      <c r="M762" s="388"/>
      <c r="N762" s="388"/>
      <c r="O762" s="388"/>
      <c r="P762" s="388"/>
      <c r="Q762" s="388"/>
      <c r="R762" s="388"/>
      <c r="S762" s="388"/>
      <c r="T762" s="388"/>
      <c r="U762" s="388"/>
      <c r="V762" s="388"/>
      <c r="W762" s="388"/>
      <c r="X762" s="388"/>
      <c r="Y762" s="388"/>
      <c r="Z762" s="388"/>
      <c r="AA762" s="388"/>
    </row>
    <row r="763" spans="1:27" ht="15.75" customHeight="1" x14ac:dyDescent="0.2">
      <c r="A763" s="388"/>
      <c r="B763" s="388"/>
      <c r="C763" s="388"/>
      <c r="D763" s="388"/>
      <c r="E763" s="388"/>
      <c r="F763" s="388"/>
      <c r="G763" s="388"/>
      <c r="H763" s="388"/>
      <c r="I763" s="388"/>
      <c r="J763" s="388"/>
      <c r="K763" s="388"/>
      <c r="L763" s="388"/>
      <c r="M763" s="388"/>
      <c r="N763" s="388"/>
      <c r="O763" s="388"/>
      <c r="P763" s="388"/>
      <c r="Q763" s="388"/>
      <c r="R763" s="388"/>
      <c r="S763" s="388"/>
      <c r="T763" s="388"/>
      <c r="U763" s="388"/>
      <c r="V763" s="388"/>
      <c r="W763" s="388"/>
      <c r="X763" s="388"/>
      <c r="Y763" s="388"/>
      <c r="Z763" s="388"/>
      <c r="AA763" s="388"/>
    </row>
    <row r="764" spans="1:27" ht="15.75" customHeight="1" x14ac:dyDescent="0.2">
      <c r="A764" s="388"/>
      <c r="B764" s="388"/>
      <c r="C764" s="388"/>
      <c r="D764" s="388"/>
      <c r="E764" s="388"/>
      <c r="F764" s="388"/>
      <c r="G764" s="388"/>
      <c r="H764" s="388"/>
      <c r="I764" s="388"/>
      <c r="J764" s="388"/>
      <c r="K764" s="388"/>
      <c r="L764" s="388"/>
      <c r="M764" s="388"/>
      <c r="N764" s="388"/>
      <c r="O764" s="388"/>
      <c r="P764" s="388"/>
      <c r="Q764" s="388"/>
      <c r="R764" s="388"/>
      <c r="S764" s="388"/>
      <c r="T764" s="388"/>
      <c r="U764" s="388"/>
      <c r="V764" s="388"/>
      <c r="W764" s="388"/>
      <c r="X764" s="388"/>
      <c r="Y764" s="388"/>
      <c r="Z764" s="388"/>
      <c r="AA764" s="388"/>
    </row>
    <row r="765" spans="1:27" ht="15.75" customHeight="1" x14ac:dyDescent="0.2">
      <c r="A765" s="388"/>
      <c r="B765" s="388"/>
      <c r="C765" s="388"/>
      <c r="D765" s="388"/>
      <c r="E765" s="388"/>
      <c r="F765" s="388"/>
      <c r="G765" s="388"/>
      <c r="H765" s="388"/>
      <c r="I765" s="388"/>
      <c r="J765" s="388"/>
      <c r="K765" s="388"/>
      <c r="L765" s="388"/>
      <c r="M765" s="388"/>
      <c r="N765" s="388"/>
      <c r="O765" s="388"/>
      <c r="P765" s="388"/>
      <c r="Q765" s="388"/>
      <c r="R765" s="388"/>
      <c r="S765" s="388"/>
      <c r="T765" s="388"/>
      <c r="U765" s="388"/>
      <c r="V765" s="388"/>
      <c r="W765" s="388"/>
      <c r="X765" s="388"/>
      <c r="Y765" s="388"/>
      <c r="Z765" s="388"/>
      <c r="AA765" s="388"/>
    </row>
    <row r="766" spans="1:27" ht="15.75" customHeight="1" x14ac:dyDescent="0.2">
      <c r="A766" s="388"/>
      <c r="B766" s="388"/>
      <c r="C766" s="388"/>
      <c r="D766" s="388"/>
      <c r="E766" s="388"/>
      <c r="F766" s="388"/>
      <c r="G766" s="388"/>
      <c r="H766" s="388"/>
      <c r="I766" s="388"/>
      <c r="J766" s="388"/>
      <c r="K766" s="388"/>
      <c r="L766" s="388"/>
      <c r="M766" s="388"/>
      <c r="N766" s="388"/>
      <c r="O766" s="388"/>
      <c r="P766" s="388"/>
      <c r="Q766" s="388"/>
      <c r="R766" s="388"/>
      <c r="S766" s="388"/>
      <c r="T766" s="388"/>
      <c r="U766" s="388"/>
      <c r="V766" s="388"/>
      <c r="W766" s="388"/>
      <c r="X766" s="388"/>
      <c r="Y766" s="388"/>
      <c r="Z766" s="388"/>
      <c r="AA766" s="388"/>
    </row>
    <row r="767" spans="1:27" ht="15.75" customHeight="1" x14ac:dyDescent="0.2">
      <c r="A767" s="388"/>
      <c r="B767" s="388"/>
      <c r="C767" s="388"/>
      <c r="D767" s="388"/>
      <c r="E767" s="388"/>
      <c r="F767" s="388"/>
      <c r="G767" s="388"/>
      <c r="H767" s="388"/>
      <c r="I767" s="388"/>
      <c r="J767" s="388"/>
      <c r="K767" s="388"/>
      <c r="L767" s="388"/>
      <c r="M767" s="388"/>
      <c r="N767" s="388"/>
      <c r="O767" s="388"/>
      <c r="P767" s="388"/>
      <c r="Q767" s="388"/>
      <c r="R767" s="388"/>
      <c r="S767" s="388"/>
      <c r="T767" s="388"/>
      <c r="U767" s="388"/>
      <c r="V767" s="388"/>
      <c r="W767" s="388"/>
      <c r="X767" s="388"/>
      <c r="Y767" s="388"/>
      <c r="Z767" s="388"/>
      <c r="AA767" s="388"/>
    </row>
    <row r="768" spans="1:27" ht="15.75" customHeight="1" x14ac:dyDescent="0.2">
      <c r="A768" s="388"/>
      <c r="B768" s="388"/>
      <c r="C768" s="388"/>
      <c r="D768" s="388"/>
      <c r="E768" s="388"/>
      <c r="F768" s="388"/>
      <c r="G768" s="388"/>
      <c r="H768" s="388"/>
      <c r="I768" s="388"/>
      <c r="J768" s="388"/>
      <c r="K768" s="388"/>
      <c r="L768" s="388"/>
      <c r="M768" s="388"/>
      <c r="N768" s="388"/>
      <c r="O768" s="388"/>
      <c r="P768" s="388"/>
      <c r="Q768" s="388"/>
      <c r="R768" s="388"/>
      <c r="S768" s="388"/>
      <c r="T768" s="388"/>
      <c r="U768" s="388"/>
      <c r="V768" s="388"/>
      <c r="W768" s="388"/>
      <c r="X768" s="388"/>
      <c r="Y768" s="388"/>
      <c r="Z768" s="388"/>
      <c r="AA768" s="388"/>
    </row>
    <row r="769" spans="1:27" ht="15.75" customHeight="1" x14ac:dyDescent="0.2">
      <c r="A769" s="388"/>
      <c r="B769" s="388"/>
      <c r="C769" s="388"/>
      <c r="D769" s="388"/>
      <c r="E769" s="388"/>
      <c r="F769" s="388"/>
      <c r="G769" s="388"/>
      <c r="H769" s="388"/>
      <c r="I769" s="388"/>
      <c r="J769" s="388"/>
      <c r="K769" s="388"/>
      <c r="L769" s="388"/>
      <c r="M769" s="388"/>
      <c r="N769" s="388"/>
      <c r="O769" s="388"/>
      <c r="P769" s="388"/>
      <c r="Q769" s="388"/>
      <c r="R769" s="388"/>
      <c r="S769" s="388"/>
      <c r="T769" s="388"/>
      <c r="U769" s="388"/>
      <c r="V769" s="388"/>
      <c r="W769" s="388"/>
      <c r="X769" s="388"/>
      <c r="Y769" s="388"/>
      <c r="Z769" s="388"/>
      <c r="AA769" s="388"/>
    </row>
    <row r="770" spans="1:27" ht="15.75" customHeight="1" x14ac:dyDescent="0.2">
      <c r="A770" s="388"/>
      <c r="B770" s="388"/>
      <c r="C770" s="388"/>
      <c r="D770" s="388"/>
      <c r="E770" s="388"/>
      <c r="F770" s="388"/>
      <c r="G770" s="388"/>
      <c r="H770" s="388"/>
      <c r="I770" s="388"/>
      <c r="J770" s="388"/>
      <c r="K770" s="388"/>
      <c r="L770" s="388"/>
      <c r="M770" s="388"/>
      <c r="N770" s="388"/>
      <c r="O770" s="388"/>
      <c r="P770" s="388"/>
      <c r="Q770" s="388"/>
      <c r="R770" s="388"/>
      <c r="S770" s="388"/>
      <c r="T770" s="388"/>
      <c r="U770" s="388"/>
      <c r="V770" s="388"/>
      <c r="W770" s="388"/>
      <c r="X770" s="388"/>
      <c r="Y770" s="388"/>
      <c r="Z770" s="388"/>
      <c r="AA770" s="388"/>
    </row>
    <row r="771" spans="1:27" ht="15.75" customHeight="1" x14ac:dyDescent="0.2">
      <c r="A771" s="388"/>
      <c r="B771" s="388"/>
      <c r="C771" s="388"/>
      <c r="D771" s="388"/>
      <c r="E771" s="388"/>
      <c r="F771" s="388"/>
      <c r="G771" s="388"/>
      <c r="H771" s="388"/>
      <c r="I771" s="388"/>
      <c r="J771" s="388"/>
      <c r="K771" s="388"/>
      <c r="L771" s="388"/>
      <c r="M771" s="388"/>
      <c r="N771" s="388"/>
      <c r="O771" s="388"/>
      <c r="P771" s="388"/>
      <c r="Q771" s="388"/>
      <c r="R771" s="388"/>
      <c r="S771" s="388"/>
      <c r="T771" s="388"/>
      <c r="U771" s="388"/>
      <c r="V771" s="388"/>
      <c r="W771" s="388"/>
      <c r="X771" s="388"/>
      <c r="Y771" s="388"/>
      <c r="Z771" s="388"/>
      <c r="AA771" s="388"/>
    </row>
    <row r="772" spans="1:27" ht="15.75" customHeight="1" x14ac:dyDescent="0.2">
      <c r="A772" s="388"/>
      <c r="B772" s="388"/>
      <c r="C772" s="388"/>
      <c r="D772" s="388"/>
      <c r="E772" s="388"/>
      <c r="F772" s="388"/>
      <c r="G772" s="388"/>
      <c r="H772" s="388"/>
      <c r="I772" s="388"/>
      <c r="J772" s="388"/>
      <c r="K772" s="388"/>
      <c r="L772" s="388"/>
      <c r="M772" s="388"/>
      <c r="N772" s="388"/>
      <c r="O772" s="388"/>
      <c r="P772" s="388"/>
      <c r="Q772" s="388"/>
      <c r="R772" s="388"/>
      <c r="S772" s="388"/>
      <c r="T772" s="388"/>
      <c r="U772" s="388"/>
      <c r="V772" s="388"/>
      <c r="W772" s="388"/>
      <c r="X772" s="388"/>
      <c r="Y772" s="388"/>
      <c r="Z772" s="388"/>
      <c r="AA772" s="388"/>
    </row>
    <row r="773" spans="1:27" ht="15.75" customHeight="1" x14ac:dyDescent="0.2">
      <c r="A773" s="388"/>
      <c r="B773" s="388"/>
      <c r="C773" s="388"/>
      <c r="D773" s="388"/>
      <c r="E773" s="388"/>
      <c r="F773" s="388"/>
      <c r="G773" s="388"/>
      <c r="H773" s="388"/>
      <c r="I773" s="388"/>
      <c r="J773" s="388"/>
      <c r="K773" s="388"/>
      <c r="L773" s="388"/>
      <c r="M773" s="388"/>
      <c r="N773" s="388"/>
      <c r="O773" s="388"/>
      <c r="P773" s="388"/>
      <c r="Q773" s="388"/>
      <c r="R773" s="388"/>
      <c r="S773" s="388"/>
      <c r="T773" s="388"/>
      <c r="U773" s="388"/>
      <c r="V773" s="388"/>
      <c r="W773" s="388"/>
      <c r="X773" s="388"/>
      <c r="Y773" s="388"/>
      <c r="Z773" s="388"/>
      <c r="AA773" s="388"/>
    </row>
    <row r="774" spans="1:27" ht="15.75" customHeight="1" x14ac:dyDescent="0.2">
      <c r="A774" s="388"/>
      <c r="B774" s="388"/>
      <c r="C774" s="388"/>
      <c r="D774" s="388"/>
      <c r="E774" s="388"/>
      <c r="F774" s="388"/>
      <c r="G774" s="388"/>
      <c r="H774" s="388"/>
      <c r="I774" s="388"/>
      <c r="J774" s="388"/>
      <c r="K774" s="388"/>
      <c r="L774" s="388"/>
      <c r="M774" s="388"/>
      <c r="N774" s="388"/>
      <c r="O774" s="388"/>
      <c r="P774" s="388"/>
      <c r="Q774" s="388"/>
      <c r="R774" s="388"/>
      <c r="S774" s="388"/>
      <c r="T774" s="388"/>
      <c r="U774" s="388"/>
      <c r="V774" s="388"/>
      <c r="W774" s="388"/>
      <c r="X774" s="388"/>
      <c r="Y774" s="388"/>
      <c r="Z774" s="388"/>
      <c r="AA774" s="388"/>
    </row>
    <row r="775" spans="1:27" ht="15.75" customHeight="1" x14ac:dyDescent="0.2">
      <c r="A775" s="388"/>
      <c r="B775" s="388"/>
      <c r="C775" s="388"/>
      <c r="D775" s="388"/>
      <c r="E775" s="388"/>
      <c r="F775" s="388"/>
      <c r="G775" s="388"/>
      <c r="H775" s="388"/>
      <c r="I775" s="388"/>
      <c r="J775" s="388"/>
      <c r="K775" s="388"/>
      <c r="L775" s="388"/>
      <c r="M775" s="388"/>
      <c r="N775" s="388"/>
      <c r="O775" s="388"/>
      <c r="P775" s="388"/>
      <c r="Q775" s="388"/>
      <c r="R775" s="388"/>
      <c r="S775" s="388"/>
      <c r="T775" s="388"/>
      <c r="U775" s="388"/>
      <c r="V775" s="388"/>
      <c r="W775" s="388"/>
      <c r="X775" s="388"/>
      <c r="Y775" s="388"/>
      <c r="Z775" s="388"/>
      <c r="AA775" s="388"/>
    </row>
    <row r="776" spans="1:27" ht="15.75" customHeight="1" x14ac:dyDescent="0.2">
      <c r="A776" s="388"/>
      <c r="B776" s="388"/>
      <c r="C776" s="388"/>
      <c r="D776" s="388"/>
      <c r="E776" s="388"/>
      <c r="F776" s="388"/>
      <c r="G776" s="388"/>
      <c r="H776" s="388"/>
      <c r="I776" s="388"/>
      <c r="J776" s="388"/>
      <c r="K776" s="388"/>
      <c r="L776" s="388"/>
      <c r="M776" s="388"/>
      <c r="N776" s="388"/>
      <c r="O776" s="388"/>
      <c r="P776" s="388"/>
      <c r="Q776" s="388"/>
      <c r="R776" s="388"/>
      <c r="S776" s="388"/>
      <c r="T776" s="388"/>
      <c r="U776" s="388"/>
      <c r="V776" s="388"/>
      <c r="W776" s="388"/>
      <c r="X776" s="388"/>
      <c r="Y776" s="388"/>
      <c r="Z776" s="388"/>
      <c r="AA776" s="388"/>
    </row>
    <row r="777" spans="1:27" ht="15.75" customHeight="1" x14ac:dyDescent="0.2">
      <c r="A777" s="388"/>
      <c r="B777" s="388"/>
      <c r="C777" s="388"/>
      <c r="D777" s="388"/>
      <c r="E777" s="388"/>
      <c r="F777" s="388"/>
      <c r="G777" s="388"/>
      <c r="H777" s="388"/>
      <c r="I777" s="388"/>
      <c r="J777" s="388"/>
      <c r="K777" s="388"/>
      <c r="L777" s="388"/>
      <c r="M777" s="388"/>
      <c r="N777" s="388"/>
      <c r="O777" s="388"/>
      <c r="P777" s="388"/>
      <c r="Q777" s="388"/>
      <c r="R777" s="388"/>
      <c r="S777" s="388"/>
      <c r="T777" s="388"/>
      <c r="U777" s="388"/>
      <c r="V777" s="388"/>
      <c r="W777" s="388"/>
      <c r="X777" s="388"/>
      <c r="Y777" s="388"/>
      <c r="Z777" s="388"/>
      <c r="AA777" s="388"/>
    </row>
    <row r="778" spans="1:27" ht="15.75" customHeight="1" x14ac:dyDescent="0.2">
      <c r="A778" s="388"/>
      <c r="B778" s="388"/>
      <c r="C778" s="388"/>
      <c r="D778" s="388"/>
      <c r="E778" s="388"/>
      <c r="F778" s="388"/>
      <c r="G778" s="388"/>
      <c r="H778" s="388"/>
      <c r="I778" s="388"/>
      <c r="J778" s="388"/>
      <c r="K778" s="388"/>
      <c r="L778" s="388"/>
      <c r="M778" s="388"/>
      <c r="N778" s="388"/>
      <c r="O778" s="388"/>
      <c r="P778" s="388"/>
      <c r="Q778" s="388"/>
      <c r="R778" s="388"/>
      <c r="S778" s="388"/>
      <c r="T778" s="388"/>
      <c r="U778" s="388"/>
      <c r="V778" s="388"/>
      <c r="W778" s="388"/>
      <c r="X778" s="388"/>
      <c r="Y778" s="388"/>
      <c r="Z778" s="388"/>
      <c r="AA778" s="388"/>
    </row>
    <row r="779" spans="1:27" ht="15.75" customHeight="1" x14ac:dyDescent="0.2">
      <c r="A779" s="388"/>
      <c r="B779" s="388"/>
      <c r="C779" s="388"/>
      <c r="D779" s="388"/>
      <c r="E779" s="388"/>
      <c r="F779" s="388"/>
      <c r="G779" s="388"/>
      <c r="H779" s="388"/>
      <c r="I779" s="388"/>
      <c r="J779" s="388"/>
      <c r="K779" s="388"/>
      <c r="L779" s="388"/>
      <c r="M779" s="388"/>
      <c r="N779" s="388"/>
      <c r="O779" s="388"/>
      <c r="P779" s="388"/>
      <c r="Q779" s="388"/>
      <c r="R779" s="388"/>
      <c r="S779" s="388"/>
      <c r="T779" s="388"/>
      <c r="U779" s="388"/>
      <c r="V779" s="388"/>
      <c r="W779" s="388"/>
      <c r="X779" s="388"/>
      <c r="Y779" s="388"/>
      <c r="Z779" s="388"/>
      <c r="AA779" s="388"/>
    </row>
    <row r="780" spans="1:27" ht="15.75" customHeight="1" x14ac:dyDescent="0.2">
      <c r="A780" s="388"/>
      <c r="B780" s="388"/>
      <c r="C780" s="388"/>
      <c r="D780" s="388"/>
      <c r="E780" s="388"/>
      <c r="F780" s="388"/>
      <c r="G780" s="388"/>
      <c r="H780" s="388"/>
      <c r="I780" s="388"/>
      <c r="J780" s="388"/>
      <c r="K780" s="388"/>
      <c r="L780" s="388"/>
      <c r="M780" s="388"/>
      <c r="N780" s="388"/>
      <c r="O780" s="388"/>
      <c r="P780" s="388"/>
      <c r="Q780" s="388"/>
      <c r="R780" s="388"/>
      <c r="S780" s="388"/>
      <c r="T780" s="388"/>
      <c r="U780" s="388"/>
      <c r="V780" s="388"/>
      <c r="W780" s="388"/>
      <c r="X780" s="388"/>
      <c r="Y780" s="388"/>
      <c r="Z780" s="388"/>
      <c r="AA780" s="388"/>
    </row>
    <row r="781" spans="1:27" ht="15.75" customHeight="1" x14ac:dyDescent="0.2">
      <c r="A781" s="388"/>
      <c r="B781" s="388"/>
      <c r="C781" s="388"/>
      <c r="D781" s="388"/>
      <c r="E781" s="388"/>
      <c r="F781" s="388"/>
      <c r="G781" s="388"/>
      <c r="H781" s="388"/>
      <c r="I781" s="388"/>
      <c r="J781" s="388"/>
      <c r="K781" s="388"/>
      <c r="L781" s="388"/>
      <c r="M781" s="388"/>
      <c r="N781" s="388"/>
      <c r="O781" s="388"/>
      <c r="P781" s="388"/>
      <c r="Q781" s="388"/>
      <c r="R781" s="388"/>
      <c r="S781" s="388"/>
      <c r="T781" s="388"/>
      <c r="U781" s="388"/>
      <c r="V781" s="388"/>
      <c r="W781" s="388"/>
      <c r="X781" s="388"/>
      <c r="Y781" s="388"/>
      <c r="Z781" s="388"/>
      <c r="AA781" s="388"/>
    </row>
    <row r="782" spans="1:27" ht="15.75" customHeight="1" x14ac:dyDescent="0.2">
      <c r="A782" s="388"/>
      <c r="B782" s="388"/>
      <c r="C782" s="388"/>
      <c r="D782" s="388"/>
      <c r="E782" s="388"/>
      <c r="F782" s="388"/>
      <c r="G782" s="388"/>
      <c r="H782" s="388"/>
      <c r="I782" s="388"/>
      <c r="J782" s="388"/>
      <c r="K782" s="388"/>
      <c r="L782" s="388"/>
      <c r="M782" s="388"/>
      <c r="N782" s="388"/>
      <c r="O782" s="388"/>
      <c r="P782" s="388"/>
      <c r="Q782" s="388"/>
      <c r="R782" s="388"/>
      <c r="S782" s="388"/>
      <c r="T782" s="388"/>
      <c r="U782" s="388"/>
      <c r="V782" s="388"/>
      <c r="W782" s="388"/>
      <c r="X782" s="388"/>
      <c r="Y782" s="388"/>
      <c r="Z782" s="388"/>
      <c r="AA782" s="388"/>
    </row>
    <row r="783" spans="1:27" ht="15.75" customHeight="1" x14ac:dyDescent="0.2">
      <c r="A783" s="388"/>
      <c r="B783" s="388"/>
      <c r="C783" s="388"/>
      <c r="D783" s="388"/>
      <c r="E783" s="388"/>
      <c r="F783" s="388"/>
      <c r="G783" s="388"/>
      <c r="H783" s="388"/>
      <c r="I783" s="388"/>
      <c r="J783" s="388"/>
      <c r="K783" s="388"/>
      <c r="L783" s="388"/>
      <c r="M783" s="388"/>
      <c r="N783" s="388"/>
      <c r="O783" s="388"/>
      <c r="P783" s="388"/>
      <c r="Q783" s="388"/>
      <c r="R783" s="388"/>
      <c r="S783" s="388"/>
      <c r="T783" s="388"/>
      <c r="U783" s="388"/>
      <c r="V783" s="388"/>
      <c r="W783" s="388"/>
      <c r="X783" s="388"/>
      <c r="Y783" s="388"/>
      <c r="Z783" s="388"/>
      <c r="AA783" s="388"/>
    </row>
    <row r="784" spans="1:27" ht="15.75" customHeight="1" x14ac:dyDescent="0.2">
      <c r="A784" s="388"/>
      <c r="B784" s="388"/>
      <c r="C784" s="388"/>
      <c r="D784" s="388"/>
      <c r="E784" s="388"/>
      <c r="F784" s="388"/>
      <c r="G784" s="388"/>
      <c r="H784" s="388"/>
      <c r="I784" s="388"/>
      <c r="J784" s="388"/>
      <c r="K784" s="388"/>
      <c r="L784" s="388"/>
      <c r="M784" s="388"/>
      <c r="N784" s="388"/>
      <c r="O784" s="388"/>
      <c r="P784" s="388"/>
      <c r="Q784" s="388"/>
      <c r="R784" s="388"/>
      <c r="S784" s="388"/>
      <c r="T784" s="388"/>
      <c r="U784" s="388"/>
      <c r="V784" s="388"/>
      <c r="W784" s="388"/>
      <c r="X784" s="388"/>
      <c r="Y784" s="388"/>
      <c r="Z784" s="388"/>
      <c r="AA784" s="388"/>
    </row>
    <row r="785" spans="1:27" ht="15.75" customHeight="1" x14ac:dyDescent="0.2">
      <c r="A785" s="388"/>
      <c r="B785" s="388"/>
      <c r="C785" s="388"/>
      <c r="D785" s="388"/>
      <c r="E785" s="388"/>
      <c r="F785" s="388"/>
      <c r="G785" s="388"/>
      <c r="H785" s="388"/>
      <c r="I785" s="388"/>
      <c r="J785" s="388"/>
      <c r="K785" s="388"/>
      <c r="L785" s="388"/>
      <c r="M785" s="388"/>
      <c r="N785" s="388"/>
      <c r="O785" s="388"/>
      <c r="P785" s="388"/>
      <c r="Q785" s="388"/>
      <c r="R785" s="388"/>
      <c r="S785" s="388"/>
      <c r="T785" s="388"/>
      <c r="U785" s="388"/>
      <c r="V785" s="388"/>
      <c r="W785" s="388"/>
      <c r="X785" s="388"/>
      <c r="Y785" s="388"/>
      <c r="Z785" s="388"/>
      <c r="AA785" s="388"/>
    </row>
    <row r="786" spans="1:27" ht="15.75" customHeight="1" x14ac:dyDescent="0.2">
      <c r="A786" s="388"/>
      <c r="B786" s="388"/>
      <c r="C786" s="388"/>
      <c r="D786" s="388"/>
      <c r="E786" s="388"/>
      <c r="F786" s="388"/>
      <c r="G786" s="388"/>
      <c r="H786" s="388"/>
      <c r="I786" s="388"/>
      <c r="J786" s="388"/>
      <c r="K786" s="388"/>
      <c r="L786" s="388"/>
      <c r="M786" s="388"/>
      <c r="N786" s="388"/>
      <c r="O786" s="388"/>
      <c r="P786" s="388"/>
      <c r="Q786" s="388"/>
      <c r="R786" s="388"/>
      <c r="S786" s="388"/>
      <c r="T786" s="388"/>
      <c r="U786" s="388"/>
      <c r="V786" s="388"/>
      <c r="W786" s="388"/>
      <c r="X786" s="388"/>
      <c r="Y786" s="388"/>
      <c r="Z786" s="388"/>
      <c r="AA786" s="388"/>
    </row>
    <row r="787" spans="1:27" ht="15.75" customHeight="1" x14ac:dyDescent="0.2">
      <c r="A787" s="388"/>
      <c r="B787" s="388"/>
      <c r="C787" s="388"/>
      <c r="D787" s="388"/>
      <c r="E787" s="388"/>
      <c r="F787" s="388"/>
      <c r="G787" s="388"/>
      <c r="H787" s="388"/>
      <c r="I787" s="388"/>
      <c r="J787" s="388"/>
      <c r="K787" s="388"/>
      <c r="L787" s="388"/>
      <c r="M787" s="388"/>
      <c r="N787" s="388"/>
      <c r="O787" s="388"/>
      <c r="P787" s="388"/>
      <c r="Q787" s="388"/>
      <c r="R787" s="388"/>
      <c r="S787" s="388"/>
      <c r="T787" s="388"/>
      <c r="U787" s="388"/>
      <c r="V787" s="388"/>
      <c r="W787" s="388"/>
      <c r="X787" s="388"/>
      <c r="Y787" s="388"/>
      <c r="Z787" s="388"/>
      <c r="AA787" s="388"/>
    </row>
    <row r="788" spans="1:27" ht="15.75" customHeight="1" x14ac:dyDescent="0.2">
      <c r="A788" s="388"/>
      <c r="B788" s="388"/>
      <c r="C788" s="388"/>
      <c r="D788" s="388"/>
      <c r="E788" s="388"/>
      <c r="F788" s="388"/>
      <c r="G788" s="388"/>
      <c r="H788" s="388"/>
      <c r="I788" s="388"/>
      <c r="J788" s="388"/>
      <c r="K788" s="388"/>
      <c r="L788" s="388"/>
      <c r="M788" s="388"/>
      <c r="N788" s="388"/>
      <c r="O788" s="388"/>
      <c r="P788" s="388"/>
      <c r="Q788" s="388"/>
      <c r="R788" s="388"/>
      <c r="S788" s="388"/>
      <c r="T788" s="388"/>
      <c r="U788" s="388"/>
      <c r="V788" s="388"/>
      <c r="W788" s="388"/>
      <c r="X788" s="388"/>
      <c r="Y788" s="388"/>
      <c r="Z788" s="388"/>
      <c r="AA788" s="388"/>
    </row>
    <row r="789" spans="1:27" ht="15.75" customHeight="1" x14ac:dyDescent="0.2">
      <c r="A789" s="388"/>
      <c r="B789" s="388"/>
      <c r="C789" s="388"/>
      <c r="D789" s="388"/>
      <c r="E789" s="388"/>
      <c r="F789" s="388"/>
      <c r="G789" s="388"/>
      <c r="H789" s="388"/>
      <c r="I789" s="388"/>
      <c r="J789" s="388"/>
      <c r="K789" s="388"/>
      <c r="L789" s="388"/>
      <c r="M789" s="388"/>
      <c r="N789" s="388"/>
      <c r="O789" s="388"/>
      <c r="P789" s="388"/>
      <c r="Q789" s="388"/>
      <c r="R789" s="388"/>
      <c r="S789" s="388"/>
      <c r="T789" s="388"/>
      <c r="U789" s="388"/>
      <c r="V789" s="388"/>
      <c r="W789" s="388"/>
      <c r="X789" s="388"/>
      <c r="Y789" s="388"/>
      <c r="Z789" s="388"/>
      <c r="AA789" s="388"/>
    </row>
    <row r="790" spans="1:27" ht="15.75" customHeight="1" x14ac:dyDescent="0.2">
      <c r="A790" s="388"/>
      <c r="B790" s="388"/>
      <c r="C790" s="388"/>
      <c r="D790" s="388"/>
      <c r="E790" s="388"/>
      <c r="F790" s="388"/>
      <c r="G790" s="388"/>
      <c r="H790" s="388"/>
      <c r="I790" s="388"/>
      <c r="J790" s="388"/>
      <c r="K790" s="388"/>
      <c r="L790" s="388"/>
      <c r="M790" s="388"/>
      <c r="N790" s="388"/>
      <c r="O790" s="388"/>
      <c r="P790" s="388"/>
      <c r="Q790" s="388"/>
      <c r="R790" s="388"/>
      <c r="S790" s="388"/>
      <c r="T790" s="388"/>
      <c r="U790" s="388"/>
      <c r="V790" s="388"/>
      <c r="W790" s="388"/>
      <c r="X790" s="388"/>
      <c r="Y790" s="388"/>
      <c r="Z790" s="388"/>
      <c r="AA790" s="388"/>
    </row>
    <row r="791" spans="1:27" ht="15.75" customHeight="1" x14ac:dyDescent="0.2">
      <c r="A791" s="388"/>
      <c r="B791" s="388"/>
      <c r="C791" s="388"/>
      <c r="D791" s="388"/>
      <c r="E791" s="388"/>
      <c r="F791" s="388"/>
      <c r="G791" s="388"/>
      <c r="H791" s="388"/>
      <c r="I791" s="388"/>
      <c r="J791" s="388"/>
      <c r="K791" s="388"/>
      <c r="L791" s="388"/>
      <c r="M791" s="388"/>
      <c r="N791" s="388"/>
      <c r="O791" s="388"/>
      <c r="P791" s="388"/>
      <c r="Q791" s="388"/>
      <c r="R791" s="388"/>
      <c r="S791" s="388"/>
      <c r="T791" s="388"/>
      <c r="U791" s="388"/>
      <c r="V791" s="388"/>
      <c r="W791" s="388"/>
      <c r="X791" s="388"/>
      <c r="Y791" s="388"/>
      <c r="Z791" s="388"/>
      <c r="AA791" s="388"/>
    </row>
    <row r="792" spans="1:27" ht="15.75" customHeight="1" x14ac:dyDescent="0.2">
      <c r="A792" s="388"/>
      <c r="B792" s="388"/>
      <c r="C792" s="388"/>
      <c r="D792" s="388"/>
      <c r="E792" s="388"/>
      <c r="F792" s="388"/>
      <c r="G792" s="388"/>
      <c r="H792" s="388"/>
      <c r="I792" s="388"/>
      <c r="J792" s="388"/>
      <c r="K792" s="388"/>
      <c r="L792" s="388"/>
      <c r="M792" s="388"/>
      <c r="N792" s="388"/>
      <c r="O792" s="388"/>
      <c r="P792" s="388"/>
      <c r="Q792" s="388"/>
      <c r="R792" s="388"/>
      <c r="S792" s="388"/>
      <c r="T792" s="388"/>
      <c r="U792" s="388"/>
      <c r="V792" s="388"/>
      <c r="W792" s="388"/>
      <c r="X792" s="388"/>
      <c r="Y792" s="388"/>
      <c r="Z792" s="388"/>
      <c r="AA792" s="388"/>
    </row>
    <row r="793" spans="1:27" ht="15.75" customHeight="1" x14ac:dyDescent="0.2">
      <c r="A793" s="388"/>
      <c r="B793" s="388"/>
      <c r="C793" s="388"/>
      <c r="D793" s="388"/>
      <c r="E793" s="388"/>
      <c r="F793" s="388"/>
      <c r="G793" s="388"/>
      <c r="H793" s="388"/>
      <c r="I793" s="388"/>
      <c r="J793" s="388"/>
      <c r="K793" s="388"/>
      <c r="L793" s="388"/>
      <c r="M793" s="388"/>
      <c r="N793" s="388"/>
      <c r="O793" s="388"/>
      <c r="P793" s="388"/>
      <c r="Q793" s="388"/>
      <c r="R793" s="388"/>
      <c r="S793" s="388"/>
      <c r="T793" s="388"/>
      <c r="U793" s="388"/>
      <c r="V793" s="388"/>
      <c r="W793" s="388"/>
      <c r="X793" s="388"/>
      <c r="Y793" s="388"/>
      <c r="Z793" s="388"/>
      <c r="AA793" s="388"/>
    </row>
    <row r="794" spans="1:27" ht="15.75" customHeight="1" x14ac:dyDescent="0.2">
      <c r="A794" s="388"/>
      <c r="B794" s="388"/>
      <c r="C794" s="388"/>
      <c r="D794" s="388"/>
      <c r="E794" s="388"/>
      <c r="F794" s="388"/>
      <c r="G794" s="388"/>
      <c r="H794" s="388"/>
      <c r="I794" s="388"/>
      <c r="J794" s="388"/>
      <c r="K794" s="388"/>
      <c r="L794" s="388"/>
      <c r="M794" s="388"/>
      <c r="N794" s="388"/>
      <c r="O794" s="388"/>
      <c r="P794" s="388"/>
      <c r="Q794" s="388"/>
      <c r="R794" s="388"/>
      <c r="S794" s="388"/>
      <c r="T794" s="388"/>
      <c r="U794" s="388"/>
      <c r="V794" s="388"/>
      <c r="W794" s="388"/>
      <c r="X794" s="388"/>
      <c r="Y794" s="388"/>
      <c r="Z794" s="388"/>
      <c r="AA794" s="388"/>
    </row>
    <row r="795" spans="1:27" ht="15.75" customHeight="1" x14ac:dyDescent="0.2">
      <c r="A795" s="388"/>
      <c r="B795" s="388"/>
      <c r="C795" s="388"/>
      <c r="D795" s="388"/>
      <c r="E795" s="388"/>
      <c r="F795" s="388"/>
      <c r="G795" s="388"/>
      <c r="H795" s="388"/>
      <c r="I795" s="388"/>
      <c r="J795" s="388"/>
      <c r="K795" s="388"/>
      <c r="L795" s="388"/>
      <c r="M795" s="388"/>
      <c r="N795" s="388"/>
      <c r="O795" s="388"/>
      <c r="P795" s="388"/>
      <c r="Q795" s="388"/>
      <c r="R795" s="388"/>
      <c r="S795" s="388"/>
      <c r="T795" s="388"/>
      <c r="U795" s="388"/>
      <c r="V795" s="388"/>
      <c r="W795" s="388"/>
      <c r="X795" s="388"/>
      <c r="Y795" s="388"/>
      <c r="Z795" s="388"/>
      <c r="AA795" s="388"/>
    </row>
    <row r="796" spans="1:27" ht="15.75" customHeight="1" x14ac:dyDescent="0.2">
      <c r="A796" s="388"/>
      <c r="B796" s="388"/>
      <c r="C796" s="388"/>
      <c r="D796" s="388"/>
      <c r="E796" s="388"/>
      <c r="F796" s="388"/>
      <c r="G796" s="388"/>
      <c r="H796" s="388"/>
      <c r="I796" s="388"/>
      <c r="J796" s="388"/>
      <c r="K796" s="388"/>
      <c r="L796" s="388"/>
      <c r="M796" s="388"/>
      <c r="N796" s="388"/>
      <c r="O796" s="388"/>
      <c r="P796" s="388"/>
      <c r="Q796" s="388"/>
      <c r="R796" s="388"/>
      <c r="S796" s="388"/>
      <c r="T796" s="388"/>
      <c r="U796" s="388"/>
      <c r="V796" s="388"/>
      <c r="W796" s="388"/>
      <c r="X796" s="388"/>
      <c r="Y796" s="388"/>
      <c r="Z796" s="388"/>
      <c r="AA796" s="388"/>
    </row>
    <row r="797" spans="1:27" ht="15.75" customHeight="1" x14ac:dyDescent="0.2">
      <c r="A797" s="388"/>
      <c r="B797" s="388"/>
      <c r="C797" s="388"/>
      <c r="D797" s="388"/>
      <c r="E797" s="388"/>
      <c r="F797" s="388"/>
      <c r="G797" s="388"/>
      <c r="H797" s="388"/>
      <c r="I797" s="388"/>
      <c r="J797" s="388"/>
      <c r="K797" s="388"/>
      <c r="L797" s="388"/>
      <c r="M797" s="388"/>
      <c r="N797" s="388"/>
      <c r="O797" s="388"/>
      <c r="P797" s="388"/>
      <c r="Q797" s="388"/>
      <c r="R797" s="388"/>
      <c r="S797" s="388"/>
      <c r="T797" s="388"/>
      <c r="U797" s="388"/>
      <c r="V797" s="388"/>
      <c r="W797" s="388"/>
      <c r="X797" s="388"/>
      <c r="Y797" s="388"/>
      <c r="Z797" s="388"/>
      <c r="AA797" s="388"/>
    </row>
    <row r="798" spans="1:27" ht="15.75" customHeight="1" x14ac:dyDescent="0.2">
      <c r="A798" s="388"/>
      <c r="B798" s="388"/>
      <c r="C798" s="388"/>
      <c r="D798" s="388"/>
      <c r="E798" s="388"/>
      <c r="F798" s="388"/>
      <c r="G798" s="388"/>
      <c r="H798" s="388"/>
      <c r="I798" s="388"/>
      <c r="J798" s="388"/>
      <c r="K798" s="388"/>
      <c r="L798" s="388"/>
      <c r="M798" s="388"/>
      <c r="N798" s="388"/>
      <c r="O798" s="388"/>
      <c r="P798" s="388"/>
      <c r="Q798" s="388"/>
      <c r="R798" s="388"/>
      <c r="S798" s="388"/>
      <c r="T798" s="388"/>
      <c r="U798" s="388"/>
      <c r="V798" s="388"/>
      <c r="W798" s="388"/>
      <c r="X798" s="388"/>
      <c r="Y798" s="388"/>
      <c r="Z798" s="388"/>
      <c r="AA798" s="388"/>
    </row>
    <row r="799" spans="1:27" ht="15.75" customHeight="1" x14ac:dyDescent="0.2">
      <c r="A799" s="388"/>
      <c r="B799" s="388"/>
      <c r="C799" s="388"/>
      <c r="D799" s="388"/>
      <c r="E799" s="388"/>
      <c r="F799" s="388"/>
      <c r="G799" s="388"/>
      <c r="H799" s="388"/>
      <c r="I799" s="388"/>
      <c r="J799" s="388"/>
      <c r="K799" s="388"/>
      <c r="L799" s="388"/>
      <c r="M799" s="388"/>
      <c r="N799" s="388"/>
      <c r="O799" s="388"/>
      <c r="P799" s="388"/>
      <c r="Q799" s="388"/>
      <c r="R799" s="388"/>
      <c r="S799" s="388"/>
      <c r="T799" s="388"/>
      <c r="U799" s="388"/>
      <c r="V799" s="388"/>
      <c r="W799" s="388"/>
      <c r="X799" s="388"/>
      <c r="Y799" s="388"/>
      <c r="Z799" s="388"/>
      <c r="AA799" s="388"/>
    </row>
    <row r="800" spans="1:27" ht="15.75" customHeight="1" x14ac:dyDescent="0.2">
      <c r="A800" s="388"/>
      <c r="B800" s="388"/>
      <c r="C800" s="388"/>
      <c r="D800" s="388"/>
      <c r="E800" s="388"/>
      <c r="F800" s="388"/>
      <c r="G800" s="388"/>
      <c r="H800" s="388"/>
      <c r="I800" s="388"/>
      <c r="J800" s="388"/>
      <c r="K800" s="388"/>
      <c r="L800" s="388"/>
      <c r="M800" s="388"/>
      <c r="N800" s="388"/>
      <c r="O800" s="388"/>
      <c r="P800" s="388"/>
      <c r="Q800" s="388"/>
      <c r="R800" s="388"/>
      <c r="S800" s="388"/>
      <c r="T800" s="388"/>
      <c r="U800" s="388"/>
      <c r="V800" s="388"/>
      <c r="W800" s="388"/>
      <c r="X800" s="388"/>
      <c r="Y800" s="388"/>
      <c r="Z800" s="388"/>
      <c r="AA800" s="388"/>
    </row>
    <row r="801" spans="1:27" ht="15.75" customHeight="1" x14ac:dyDescent="0.2">
      <c r="A801" s="388"/>
      <c r="B801" s="388"/>
      <c r="C801" s="388"/>
      <c r="D801" s="388"/>
      <c r="E801" s="388"/>
      <c r="F801" s="388"/>
      <c r="G801" s="388"/>
      <c r="H801" s="388"/>
      <c r="I801" s="388"/>
      <c r="J801" s="388"/>
      <c r="K801" s="388"/>
      <c r="L801" s="388"/>
      <c r="M801" s="388"/>
      <c r="N801" s="388"/>
      <c r="O801" s="388"/>
      <c r="P801" s="388"/>
      <c r="Q801" s="388"/>
      <c r="R801" s="388"/>
      <c r="S801" s="388"/>
      <c r="T801" s="388"/>
      <c r="U801" s="388"/>
      <c r="V801" s="388"/>
      <c r="W801" s="388"/>
      <c r="X801" s="388"/>
      <c r="Y801" s="388"/>
      <c r="Z801" s="388"/>
      <c r="AA801" s="388"/>
    </row>
    <row r="802" spans="1:27" ht="15.75" customHeight="1" x14ac:dyDescent="0.2">
      <c r="A802" s="388"/>
      <c r="B802" s="388"/>
      <c r="C802" s="388"/>
      <c r="D802" s="388"/>
      <c r="E802" s="388"/>
      <c r="F802" s="388"/>
      <c r="G802" s="388"/>
      <c r="H802" s="388"/>
      <c r="I802" s="388"/>
      <c r="J802" s="388"/>
      <c r="K802" s="388"/>
      <c r="L802" s="388"/>
      <c r="M802" s="388"/>
      <c r="N802" s="388"/>
      <c r="O802" s="388"/>
      <c r="P802" s="388"/>
      <c r="Q802" s="388"/>
      <c r="R802" s="388"/>
      <c r="S802" s="388"/>
      <c r="T802" s="388"/>
      <c r="U802" s="388"/>
      <c r="V802" s="388"/>
      <c r="W802" s="388"/>
      <c r="X802" s="388"/>
      <c r="Y802" s="388"/>
      <c r="Z802" s="388"/>
      <c r="AA802" s="388"/>
    </row>
    <row r="803" spans="1:27" ht="15.75" customHeight="1" x14ac:dyDescent="0.2">
      <c r="A803" s="388"/>
      <c r="B803" s="388"/>
      <c r="C803" s="388"/>
      <c r="D803" s="388"/>
      <c r="E803" s="388"/>
      <c r="F803" s="388"/>
      <c r="G803" s="388"/>
      <c r="H803" s="388"/>
      <c r="I803" s="388"/>
      <c r="J803" s="388"/>
      <c r="K803" s="388"/>
      <c r="L803" s="388"/>
      <c r="M803" s="388"/>
      <c r="N803" s="388"/>
      <c r="O803" s="388"/>
      <c r="P803" s="388"/>
      <c r="Q803" s="388"/>
      <c r="R803" s="388"/>
      <c r="S803" s="388"/>
      <c r="T803" s="388"/>
      <c r="U803" s="388"/>
      <c r="V803" s="388"/>
      <c r="W803" s="388"/>
      <c r="X803" s="388"/>
      <c r="Y803" s="388"/>
      <c r="Z803" s="388"/>
      <c r="AA803" s="388"/>
    </row>
    <row r="804" spans="1:27" ht="15.75" customHeight="1" x14ac:dyDescent="0.2">
      <c r="A804" s="388"/>
      <c r="B804" s="388"/>
      <c r="C804" s="388"/>
      <c r="D804" s="388"/>
      <c r="E804" s="388"/>
      <c r="F804" s="388"/>
      <c r="G804" s="388"/>
      <c r="H804" s="388"/>
      <c r="I804" s="388"/>
      <c r="J804" s="388"/>
      <c r="K804" s="388"/>
      <c r="L804" s="388"/>
      <c r="M804" s="388"/>
      <c r="N804" s="388"/>
      <c r="O804" s="388"/>
      <c r="P804" s="388"/>
      <c r="Q804" s="388"/>
      <c r="R804" s="388"/>
      <c r="S804" s="388"/>
      <c r="T804" s="388"/>
      <c r="U804" s="388"/>
      <c r="V804" s="388"/>
      <c r="W804" s="388"/>
      <c r="X804" s="388"/>
      <c r="Y804" s="388"/>
      <c r="Z804" s="388"/>
      <c r="AA804" s="388"/>
    </row>
    <row r="805" spans="1:27" ht="15.75" customHeight="1" x14ac:dyDescent="0.2">
      <c r="A805" s="388"/>
      <c r="B805" s="388"/>
      <c r="C805" s="388"/>
      <c r="D805" s="388"/>
      <c r="E805" s="388"/>
      <c r="F805" s="388"/>
      <c r="G805" s="388"/>
      <c r="H805" s="388"/>
      <c r="I805" s="388"/>
      <c r="J805" s="388"/>
      <c r="K805" s="388"/>
      <c r="L805" s="388"/>
      <c r="M805" s="388"/>
      <c r="N805" s="388"/>
      <c r="O805" s="388"/>
      <c r="P805" s="388"/>
      <c r="Q805" s="388"/>
      <c r="R805" s="388"/>
      <c r="S805" s="388"/>
      <c r="T805" s="388"/>
      <c r="U805" s="388"/>
      <c r="V805" s="388"/>
      <c r="W805" s="388"/>
      <c r="X805" s="388"/>
      <c r="Y805" s="388"/>
      <c r="Z805" s="388"/>
      <c r="AA805" s="388"/>
    </row>
    <row r="806" spans="1:27" ht="15.75" customHeight="1" x14ac:dyDescent="0.2">
      <c r="A806" s="388"/>
      <c r="B806" s="388"/>
      <c r="C806" s="388"/>
      <c r="D806" s="388"/>
      <c r="E806" s="388"/>
      <c r="F806" s="388"/>
      <c r="G806" s="388"/>
      <c r="H806" s="388"/>
      <c r="I806" s="388"/>
      <c r="J806" s="388"/>
      <c r="K806" s="388"/>
      <c r="L806" s="388"/>
      <c r="M806" s="388"/>
      <c r="N806" s="388"/>
      <c r="O806" s="388"/>
      <c r="P806" s="388"/>
      <c r="Q806" s="388"/>
      <c r="R806" s="388"/>
      <c r="S806" s="388"/>
      <c r="T806" s="388"/>
      <c r="U806" s="388"/>
      <c r="V806" s="388"/>
      <c r="W806" s="388"/>
      <c r="X806" s="388"/>
      <c r="Y806" s="388"/>
      <c r="Z806" s="388"/>
      <c r="AA806" s="388"/>
    </row>
    <row r="807" spans="1:27" ht="15.75" customHeight="1" x14ac:dyDescent="0.2">
      <c r="A807" s="388"/>
      <c r="B807" s="388"/>
      <c r="C807" s="388"/>
      <c r="D807" s="388"/>
      <c r="E807" s="388"/>
      <c r="F807" s="388"/>
      <c r="G807" s="388"/>
      <c r="H807" s="388"/>
      <c r="I807" s="388"/>
      <c r="J807" s="388"/>
      <c r="K807" s="388"/>
      <c r="L807" s="388"/>
      <c r="M807" s="388"/>
      <c r="N807" s="388"/>
      <c r="O807" s="388"/>
      <c r="P807" s="388"/>
      <c r="Q807" s="388"/>
      <c r="R807" s="388"/>
      <c r="S807" s="388"/>
      <c r="T807" s="388"/>
      <c r="U807" s="388"/>
      <c r="V807" s="388"/>
      <c r="W807" s="388"/>
      <c r="X807" s="388"/>
      <c r="Y807" s="388"/>
      <c r="Z807" s="388"/>
      <c r="AA807" s="388"/>
    </row>
    <row r="808" spans="1:27" ht="15.75" customHeight="1" x14ac:dyDescent="0.2">
      <c r="A808" s="388"/>
      <c r="B808" s="388"/>
      <c r="C808" s="388"/>
      <c r="D808" s="388"/>
      <c r="E808" s="388"/>
      <c r="F808" s="388"/>
      <c r="G808" s="388"/>
      <c r="H808" s="388"/>
      <c r="I808" s="388"/>
      <c r="J808" s="388"/>
      <c r="K808" s="388"/>
      <c r="L808" s="388"/>
      <c r="M808" s="388"/>
      <c r="N808" s="388"/>
      <c r="O808" s="388"/>
      <c r="P808" s="388"/>
      <c r="Q808" s="388"/>
      <c r="R808" s="388"/>
      <c r="S808" s="388"/>
      <c r="T808" s="388"/>
      <c r="U808" s="388"/>
      <c r="V808" s="388"/>
      <c r="W808" s="388"/>
      <c r="X808" s="388"/>
      <c r="Y808" s="388"/>
      <c r="Z808" s="388"/>
      <c r="AA808" s="388"/>
    </row>
    <row r="809" spans="1:27" ht="15.75" customHeight="1" x14ac:dyDescent="0.2">
      <c r="A809" s="388"/>
      <c r="B809" s="388"/>
      <c r="C809" s="388"/>
      <c r="D809" s="388"/>
      <c r="E809" s="388"/>
      <c r="F809" s="388"/>
      <c r="G809" s="388"/>
      <c r="H809" s="388"/>
      <c r="I809" s="388"/>
      <c r="J809" s="388"/>
      <c r="K809" s="388"/>
      <c r="L809" s="388"/>
      <c r="M809" s="388"/>
      <c r="N809" s="388"/>
      <c r="O809" s="388"/>
      <c r="P809" s="388"/>
      <c r="Q809" s="388"/>
      <c r="R809" s="388"/>
      <c r="S809" s="388"/>
      <c r="T809" s="388"/>
      <c r="U809" s="388"/>
      <c r="V809" s="388"/>
      <c r="W809" s="388"/>
      <c r="X809" s="388"/>
      <c r="Y809" s="388"/>
      <c r="Z809" s="388"/>
      <c r="AA809" s="388"/>
    </row>
    <row r="810" spans="1:27" ht="15.75" customHeight="1" x14ac:dyDescent="0.2">
      <c r="A810" s="388"/>
      <c r="B810" s="388"/>
      <c r="C810" s="388"/>
      <c r="D810" s="388"/>
      <c r="E810" s="388"/>
      <c r="F810" s="388"/>
      <c r="G810" s="388"/>
      <c r="H810" s="388"/>
      <c r="I810" s="388"/>
      <c r="J810" s="388"/>
      <c r="K810" s="388"/>
      <c r="L810" s="388"/>
      <c r="M810" s="388"/>
      <c r="N810" s="388"/>
      <c r="O810" s="388"/>
      <c r="P810" s="388"/>
      <c r="Q810" s="388"/>
      <c r="R810" s="388"/>
      <c r="S810" s="388"/>
      <c r="T810" s="388"/>
      <c r="U810" s="388"/>
      <c r="V810" s="388"/>
      <c r="W810" s="388"/>
      <c r="X810" s="388"/>
      <c r="Y810" s="388"/>
      <c r="Z810" s="388"/>
      <c r="AA810" s="388"/>
    </row>
    <row r="811" spans="1:27" ht="15.75" customHeight="1" x14ac:dyDescent="0.2">
      <c r="A811" s="388"/>
      <c r="B811" s="388"/>
      <c r="C811" s="388"/>
      <c r="D811" s="388"/>
      <c r="E811" s="388"/>
      <c r="F811" s="388"/>
      <c r="G811" s="388"/>
      <c r="H811" s="388"/>
      <c r="I811" s="388"/>
      <c r="J811" s="388"/>
      <c r="K811" s="388"/>
      <c r="L811" s="388"/>
      <c r="M811" s="388"/>
      <c r="N811" s="388"/>
      <c r="O811" s="388"/>
      <c r="P811" s="388"/>
      <c r="Q811" s="388"/>
      <c r="R811" s="388"/>
      <c r="S811" s="388"/>
      <c r="T811" s="388"/>
      <c r="U811" s="388"/>
      <c r="V811" s="388"/>
      <c r="W811" s="388"/>
      <c r="X811" s="388"/>
      <c r="Y811" s="388"/>
      <c r="Z811" s="388"/>
      <c r="AA811" s="388"/>
    </row>
    <row r="812" spans="1:27" ht="15.75" customHeight="1" x14ac:dyDescent="0.2">
      <c r="A812" s="388"/>
      <c r="B812" s="388"/>
      <c r="C812" s="388"/>
      <c r="D812" s="388"/>
      <c r="E812" s="388"/>
      <c r="F812" s="388"/>
      <c r="G812" s="388"/>
      <c r="H812" s="388"/>
      <c r="I812" s="388"/>
      <c r="J812" s="388"/>
      <c r="K812" s="388"/>
      <c r="L812" s="388"/>
      <c r="M812" s="388"/>
      <c r="N812" s="388"/>
      <c r="O812" s="388"/>
      <c r="P812" s="388"/>
      <c r="Q812" s="388"/>
      <c r="R812" s="388"/>
      <c r="S812" s="388"/>
      <c r="T812" s="388"/>
      <c r="U812" s="388"/>
      <c r="V812" s="388"/>
      <c r="W812" s="388"/>
      <c r="X812" s="388"/>
      <c r="Y812" s="388"/>
      <c r="Z812" s="388"/>
      <c r="AA812" s="388"/>
    </row>
    <row r="813" spans="1:27" ht="15.75" customHeight="1" x14ac:dyDescent="0.2">
      <c r="A813" s="388"/>
      <c r="B813" s="388"/>
      <c r="C813" s="388"/>
      <c r="D813" s="388"/>
      <c r="E813" s="388"/>
      <c r="F813" s="388"/>
      <c r="G813" s="388"/>
      <c r="H813" s="388"/>
      <c r="I813" s="388"/>
      <c r="J813" s="388"/>
      <c r="K813" s="388"/>
      <c r="L813" s="388"/>
      <c r="M813" s="388"/>
      <c r="N813" s="388"/>
      <c r="O813" s="388"/>
      <c r="P813" s="388"/>
      <c r="Q813" s="388"/>
      <c r="R813" s="388"/>
      <c r="S813" s="388"/>
      <c r="T813" s="388"/>
      <c r="U813" s="388"/>
      <c r="V813" s="388"/>
      <c r="W813" s="388"/>
      <c r="X813" s="388"/>
      <c r="Y813" s="388"/>
      <c r="Z813" s="388"/>
      <c r="AA813" s="388"/>
    </row>
    <row r="814" spans="1:27" ht="15.75" customHeight="1" x14ac:dyDescent="0.2">
      <c r="A814" s="388"/>
      <c r="B814" s="388"/>
      <c r="C814" s="388"/>
      <c r="D814" s="388"/>
      <c r="E814" s="388"/>
      <c r="F814" s="388"/>
      <c r="G814" s="388"/>
      <c r="H814" s="388"/>
      <c r="I814" s="388"/>
      <c r="J814" s="388"/>
      <c r="K814" s="388"/>
      <c r="L814" s="388"/>
      <c r="M814" s="388"/>
      <c r="N814" s="388"/>
      <c r="O814" s="388"/>
      <c r="P814" s="388"/>
      <c r="Q814" s="388"/>
      <c r="R814" s="388"/>
      <c r="S814" s="388"/>
      <c r="T814" s="388"/>
      <c r="U814" s="388"/>
      <c r="V814" s="388"/>
      <c r="W814" s="388"/>
      <c r="X814" s="388"/>
      <c r="Y814" s="388"/>
      <c r="Z814" s="388"/>
      <c r="AA814" s="388"/>
    </row>
    <row r="815" spans="1:27" ht="15.75" customHeight="1" x14ac:dyDescent="0.2">
      <c r="A815" s="388"/>
      <c r="B815" s="388"/>
      <c r="C815" s="388"/>
      <c r="D815" s="388"/>
      <c r="E815" s="388"/>
      <c r="F815" s="388"/>
      <c r="G815" s="388"/>
      <c r="H815" s="388"/>
      <c r="I815" s="388"/>
      <c r="J815" s="388"/>
      <c r="K815" s="388"/>
      <c r="L815" s="388"/>
      <c r="M815" s="388"/>
      <c r="N815" s="388"/>
      <c r="O815" s="388"/>
      <c r="P815" s="388"/>
      <c r="Q815" s="388"/>
      <c r="R815" s="388"/>
      <c r="S815" s="388"/>
      <c r="T815" s="388"/>
      <c r="U815" s="388"/>
      <c r="V815" s="388"/>
      <c r="W815" s="388"/>
      <c r="X815" s="388"/>
      <c r="Y815" s="388"/>
      <c r="Z815" s="388"/>
      <c r="AA815" s="388"/>
    </row>
    <row r="816" spans="1:27" ht="15.75" customHeight="1" x14ac:dyDescent="0.2">
      <c r="A816" s="388"/>
      <c r="B816" s="388"/>
      <c r="C816" s="388"/>
      <c r="D816" s="388"/>
      <c r="E816" s="388"/>
      <c r="F816" s="388"/>
      <c r="G816" s="388"/>
      <c r="H816" s="388"/>
      <c r="I816" s="388"/>
      <c r="J816" s="388"/>
      <c r="K816" s="388"/>
      <c r="L816" s="388"/>
      <c r="M816" s="388"/>
      <c r="N816" s="388"/>
      <c r="O816" s="388"/>
      <c r="P816" s="388"/>
      <c r="Q816" s="388"/>
      <c r="R816" s="388"/>
      <c r="S816" s="388"/>
      <c r="T816" s="388"/>
      <c r="U816" s="388"/>
      <c r="V816" s="388"/>
      <c r="W816" s="388"/>
      <c r="X816" s="388"/>
      <c r="Y816" s="388"/>
      <c r="Z816" s="388"/>
      <c r="AA816" s="388"/>
    </row>
    <row r="817" spans="1:27" ht="15.75" customHeight="1" x14ac:dyDescent="0.2">
      <c r="A817" s="388"/>
      <c r="B817" s="388"/>
      <c r="C817" s="388"/>
      <c r="D817" s="388"/>
      <c r="E817" s="388"/>
      <c r="F817" s="388"/>
      <c r="G817" s="388"/>
      <c r="H817" s="388"/>
      <c r="I817" s="388"/>
      <c r="J817" s="388"/>
      <c r="K817" s="388"/>
      <c r="L817" s="388"/>
      <c r="M817" s="388"/>
      <c r="N817" s="388"/>
      <c r="O817" s="388"/>
      <c r="P817" s="388"/>
      <c r="Q817" s="388"/>
      <c r="R817" s="388"/>
      <c r="S817" s="388"/>
      <c r="T817" s="388"/>
      <c r="U817" s="388"/>
      <c r="V817" s="388"/>
      <c r="W817" s="388"/>
      <c r="X817" s="388"/>
      <c r="Y817" s="388"/>
      <c r="Z817" s="388"/>
      <c r="AA817" s="388"/>
    </row>
    <row r="818" spans="1:27" ht="15.75" customHeight="1" x14ac:dyDescent="0.2">
      <c r="A818" s="388"/>
      <c r="B818" s="388"/>
      <c r="C818" s="388"/>
      <c r="D818" s="388"/>
      <c r="E818" s="388"/>
      <c r="F818" s="388"/>
      <c r="G818" s="388"/>
      <c r="H818" s="388"/>
      <c r="I818" s="388"/>
      <c r="J818" s="388"/>
      <c r="K818" s="388"/>
      <c r="L818" s="388"/>
      <c r="M818" s="388"/>
      <c r="N818" s="388"/>
      <c r="O818" s="388"/>
      <c r="P818" s="388"/>
      <c r="Q818" s="388"/>
      <c r="R818" s="388"/>
      <c r="S818" s="388"/>
      <c r="T818" s="388"/>
      <c r="U818" s="388"/>
      <c r="V818" s="388"/>
      <c r="W818" s="388"/>
      <c r="X818" s="388"/>
      <c r="Y818" s="388"/>
      <c r="Z818" s="388"/>
      <c r="AA818" s="388"/>
    </row>
    <row r="819" spans="1:27" ht="15.75" customHeight="1" x14ac:dyDescent="0.2">
      <c r="A819" s="388"/>
      <c r="B819" s="388"/>
      <c r="C819" s="388"/>
      <c r="D819" s="388"/>
      <c r="E819" s="388"/>
      <c r="F819" s="388"/>
      <c r="G819" s="388"/>
      <c r="H819" s="388"/>
      <c r="I819" s="388"/>
      <c r="J819" s="388"/>
      <c r="K819" s="388"/>
      <c r="L819" s="388"/>
      <c r="M819" s="388"/>
      <c r="N819" s="388"/>
      <c r="O819" s="388"/>
      <c r="P819" s="388"/>
      <c r="Q819" s="388"/>
      <c r="R819" s="388"/>
      <c r="S819" s="388"/>
      <c r="T819" s="388"/>
      <c r="U819" s="388"/>
      <c r="V819" s="388"/>
      <c r="W819" s="388"/>
      <c r="X819" s="388"/>
      <c r="Y819" s="388"/>
      <c r="Z819" s="388"/>
      <c r="AA819" s="388"/>
    </row>
    <row r="820" spans="1:27" ht="15.75" customHeight="1" x14ac:dyDescent="0.2">
      <c r="A820" s="388"/>
      <c r="B820" s="388"/>
      <c r="C820" s="388"/>
      <c r="D820" s="388"/>
      <c r="E820" s="388"/>
      <c r="F820" s="388"/>
      <c r="G820" s="388"/>
      <c r="H820" s="388"/>
      <c r="I820" s="388"/>
      <c r="J820" s="388"/>
      <c r="K820" s="388"/>
      <c r="L820" s="388"/>
      <c r="M820" s="388"/>
      <c r="N820" s="388"/>
      <c r="O820" s="388"/>
      <c r="P820" s="388"/>
      <c r="Q820" s="388"/>
      <c r="R820" s="388"/>
      <c r="S820" s="388"/>
      <c r="T820" s="388"/>
      <c r="U820" s="388"/>
      <c r="V820" s="388"/>
      <c r="W820" s="388"/>
      <c r="X820" s="388"/>
      <c r="Y820" s="388"/>
      <c r="Z820" s="388"/>
      <c r="AA820" s="388"/>
    </row>
    <row r="821" spans="1:27" ht="15.75" customHeight="1" x14ac:dyDescent="0.2">
      <c r="A821" s="388"/>
      <c r="B821" s="388"/>
      <c r="C821" s="388"/>
      <c r="D821" s="388"/>
      <c r="E821" s="388"/>
      <c r="F821" s="388"/>
      <c r="G821" s="388"/>
      <c r="H821" s="388"/>
      <c r="I821" s="388"/>
      <c r="J821" s="388"/>
      <c r="K821" s="388"/>
      <c r="L821" s="388"/>
      <c r="M821" s="388"/>
      <c r="N821" s="388"/>
      <c r="O821" s="388"/>
      <c r="P821" s="388"/>
      <c r="Q821" s="388"/>
      <c r="R821" s="388"/>
      <c r="S821" s="388"/>
      <c r="T821" s="388"/>
      <c r="U821" s="388"/>
      <c r="V821" s="388"/>
      <c r="W821" s="388"/>
      <c r="X821" s="388"/>
      <c r="Y821" s="388"/>
      <c r="Z821" s="388"/>
      <c r="AA821" s="388"/>
    </row>
    <row r="822" spans="1:27" ht="15.75" customHeight="1" x14ac:dyDescent="0.2">
      <c r="A822" s="388"/>
      <c r="B822" s="388"/>
      <c r="C822" s="388"/>
      <c r="D822" s="388"/>
      <c r="E822" s="388"/>
      <c r="F822" s="388"/>
      <c r="G822" s="388"/>
      <c r="H822" s="388"/>
      <c r="I822" s="388"/>
      <c r="J822" s="388"/>
      <c r="K822" s="388"/>
      <c r="L822" s="388"/>
      <c r="M822" s="388"/>
      <c r="N822" s="388"/>
      <c r="O822" s="388"/>
      <c r="P822" s="388"/>
      <c r="Q822" s="388"/>
      <c r="R822" s="388"/>
      <c r="S822" s="388"/>
      <c r="T822" s="388"/>
      <c r="U822" s="388"/>
      <c r="V822" s="388"/>
      <c r="W822" s="388"/>
      <c r="X822" s="388"/>
      <c r="Y822" s="388"/>
      <c r="Z822" s="388"/>
      <c r="AA822" s="388"/>
    </row>
    <row r="823" spans="1:27" ht="15.75" customHeight="1" x14ac:dyDescent="0.2">
      <c r="A823" s="388"/>
      <c r="B823" s="388"/>
      <c r="C823" s="388"/>
      <c r="D823" s="388"/>
      <c r="E823" s="388"/>
      <c r="F823" s="388"/>
      <c r="G823" s="388"/>
      <c r="H823" s="388"/>
      <c r="I823" s="388"/>
      <c r="J823" s="388"/>
      <c r="K823" s="388"/>
      <c r="L823" s="388"/>
      <c r="M823" s="388"/>
      <c r="N823" s="388"/>
      <c r="O823" s="388"/>
      <c r="P823" s="388"/>
      <c r="Q823" s="388"/>
      <c r="R823" s="388"/>
      <c r="S823" s="388"/>
      <c r="T823" s="388"/>
      <c r="U823" s="388"/>
      <c r="V823" s="388"/>
      <c r="W823" s="388"/>
      <c r="X823" s="388"/>
      <c r="Y823" s="388"/>
      <c r="Z823" s="388"/>
      <c r="AA823" s="388"/>
    </row>
    <row r="824" spans="1:27" ht="15.75" customHeight="1" x14ac:dyDescent="0.2">
      <c r="A824" s="388"/>
      <c r="B824" s="388"/>
      <c r="C824" s="388"/>
      <c r="D824" s="388"/>
      <c r="E824" s="388"/>
      <c r="F824" s="388"/>
      <c r="G824" s="388"/>
      <c r="H824" s="388"/>
      <c r="I824" s="388"/>
      <c r="J824" s="388"/>
      <c r="K824" s="388"/>
      <c r="L824" s="388"/>
      <c r="M824" s="388"/>
      <c r="N824" s="388"/>
      <c r="O824" s="388"/>
      <c r="P824" s="388"/>
      <c r="Q824" s="388"/>
      <c r="R824" s="388"/>
      <c r="S824" s="388"/>
      <c r="T824" s="388"/>
      <c r="U824" s="388"/>
      <c r="V824" s="388"/>
      <c r="W824" s="388"/>
      <c r="X824" s="388"/>
      <c r="Y824" s="388"/>
      <c r="Z824" s="388"/>
      <c r="AA824" s="388"/>
    </row>
    <row r="825" spans="1:27" ht="15.75" customHeight="1" x14ac:dyDescent="0.2">
      <c r="A825" s="388"/>
      <c r="B825" s="388"/>
      <c r="C825" s="388"/>
      <c r="D825" s="388"/>
      <c r="E825" s="388"/>
      <c r="F825" s="388"/>
      <c r="G825" s="388"/>
      <c r="H825" s="388"/>
      <c r="I825" s="388"/>
      <c r="J825" s="388"/>
      <c r="K825" s="388"/>
      <c r="L825" s="388"/>
      <c r="M825" s="388"/>
      <c r="N825" s="388"/>
      <c r="O825" s="388"/>
      <c r="P825" s="388"/>
      <c r="Q825" s="388"/>
      <c r="R825" s="388"/>
      <c r="S825" s="388"/>
      <c r="T825" s="388"/>
      <c r="U825" s="388"/>
      <c r="V825" s="388"/>
      <c r="W825" s="388"/>
      <c r="X825" s="388"/>
      <c r="Y825" s="388"/>
      <c r="Z825" s="388"/>
      <c r="AA825" s="388"/>
    </row>
    <row r="826" spans="1:27" ht="15.75" customHeight="1" x14ac:dyDescent="0.2">
      <c r="A826" s="388"/>
      <c r="B826" s="388"/>
      <c r="C826" s="388"/>
      <c r="D826" s="388"/>
      <c r="E826" s="388"/>
      <c r="F826" s="388"/>
      <c r="G826" s="388"/>
      <c r="H826" s="388"/>
      <c r="I826" s="388"/>
      <c r="J826" s="388"/>
      <c r="K826" s="388"/>
      <c r="L826" s="388"/>
      <c r="M826" s="388"/>
      <c r="N826" s="388"/>
      <c r="O826" s="388"/>
      <c r="P826" s="388"/>
      <c r="Q826" s="388"/>
      <c r="R826" s="388"/>
      <c r="S826" s="388"/>
      <c r="T826" s="388"/>
      <c r="U826" s="388"/>
      <c r="V826" s="388"/>
      <c r="W826" s="388"/>
      <c r="X826" s="388"/>
      <c r="Y826" s="388"/>
      <c r="Z826" s="388"/>
      <c r="AA826" s="388"/>
    </row>
    <row r="827" spans="1:27" ht="15.75" customHeight="1" x14ac:dyDescent="0.2">
      <c r="A827" s="388"/>
      <c r="B827" s="388"/>
      <c r="C827" s="388"/>
      <c r="D827" s="388"/>
      <c r="E827" s="388"/>
      <c r="F827" s="388"/>
      <c r="G827" s="388"/>
      <c r="H827" s="388"/>
      <c r="I827" s="388"/>
      <c r="J827" s="388"/>
      <c r="K827" s="388"/>
      <c r="L827" s="388"/>
      <c r="M827" s="388"/>
      <c r="N827" s="388"/>
      <c r="O827" s="388"/>
      <c r="P827" s="388"/>
      <c r="Q827" s="388"/>
      <c r="R827" s="388"/>
      <c r="S827" s="388"/>
      <c r="T827" s="388"/>
      <c r="U827" s="388"/>
      <c r="V827" s="388"/>
      <c r="W827" s="388"/>
      <c r="X827" s="388"/>
      <c r="Y827" s="388"/>
      <c r="Z827" s="388"/>
      <c r="AA827" s="388"/>
    </row>
    <row r="828" spans="1:27" ht="15.75" customHeight="1" x14ac:dyDescent="0.2">
      <c r="A828" s="388"/>
      <c r="B828" s="388"/>
      <c r="C828" s="388"/>
      <c r="D828" s="388"/>
      <c r="E828" s="388"/>
      <c r="F828" s="388"/>
      <c r="G828" s="388"/>
      <c r="H828" s="388"/>
      <c r="I828" s="388"/>
      <c r="J828" s="388"/>
      <c r="K828" s="388"/>
      <c r="L828" s="388"/>
      <c r="M828" s="388"/>
      <c r="N828" s="388"/>
      <c r="O828" s="388"/>
      <c r="P828" s="388"/>
      <c r="Q828" s="388"/>
      <c r="R828" s="388"/>
      <c r="S828" s="388"/>
      <c r="T828" s="388"/>
      <c r="U828" s="388"/>
      <c r="V828" s="388"/>
      <c r="W828" s="388"/>
      <c r="X828" s="388"/>
      <c r="Y828" s="388"/>
      <c r="Z828" s="388"/>
      <c r="AA828" s="388"/>
    </row>
    <row r="829" spans="1:27" ht="15.75" customHeight="1" x14ac:dyDescent="0.2">
      <c r="A829" s="388"/>
      <c r="B829" s="388"/>
      <c r="C829" s="388"/>
      <c r="D829" s="388"/>
      <c r="E829" s="388"/>
      <c r="F829" s="388"/>
      <c r="G829" s="388"/>
      <c r="H829" s="388"/>
      <c r="I829" s="388"/>
      <c r="J829" s="388"/>
      <c r="K829" s="388"/>
      <c r="L829" s="388"/>
      <c r="M829" s="388"/>
      <c r="N829" s="388"/>
      <c r="O829" s="388"/>
      <c r="P829" s="388"/>
      <c r="Q829" s="388"/>
      <c r="R829" s="388"/>
      <c r="S829" s="388"/>
      <c r="T829" s="388"/>
      <c r="U829" s="388"/>
      <c r="V829" s="388"/>
      <c r="W829" s="388"/>
      <c r="X829" s="388"/>
      <c r="Y829" s="388"/>
      <c r="Z829" s="388"/>
      <c r="AA829" s="388"/>
    </row>
    <row r="830" spans="1:27" ht="15.75" customHeight="1" x14ac:dyDescent="0.2">
      <c r="A830" s="388"/>
      <c r="B830" s="388"/>
      <c r="C830" s="388"/>
      <c r="D830" s="388"/>
      <c r="E830" s="388"/>
      <c r="F830" s="388"/>
      <c r="G830" s="388"/>
      <c r="H830" s="388"/>
      <c r="I830" s="388"/>
      <c r="J830" s="388"/>
      <c r="K830" s="388"/>
      <c r="L830" s="388"/>
      <c r="M830" s="388"/>
      <c r="N830" s="388"/>
      <c r="O830" s="388"/>
      <c r="P830" s="388"/>
      <c r="Q830" s="388"/>
      <c r="R830" s="388"/>
      <c r="S830" s="388"/>
      <c r="T830" s="388"/>
      <c r="U830" s="388"/>
      <c r="V830" s="388"/>
      <c r="W830" s="388"/>
      <c r="X830" s="388"/>
      <c r="Y830" s="388"/>
      <c r="Z830" s="388"/>
      <c r="AA830" s="388"/>
    </row>
    <row r="831" spans="1:27" ht="15.75" customHeight="1" x14ac:dyDescent="0.2">
      <c r="A831" s="388"/>
      <c r="B831" s="388"/>
      <c r="C831" s="388"/>
      <c r="D831" s="388"/>
      <c r="E831" s="388"/>
      <c r="F831" s="388"/>
      <c r="G831" s="388"/>
      <c r="H831" s="388"/>
      <c r="I831" s="388"/>
      <c r="J831" s="388"/>
      <c r="K831" s="388"/>
      <c r="L831" s="388"/>
      <c r="M831" s="388"/>
      <c r="N831" s="388"/>
      <c r="O831" s="388"/>
      <c r="P831" s="388"/>
      <c r="Q831" s="388"/>
      <c r="R831" s="388"/>
      <c r="S831" s="388"/>
      <c r="T831" s="388"/>
      <c r="U831" s="388"/>
      <c r="V831" s="388"/>
      <c r="W831" s="388"/>
      <c r="X831" s="388"/>
      <c r="Y831" s="388"/>
      <c r="Z831" s="388"/>
      <c r="AA831" s="388"/>
    </row>
    <row r="832" spans="1:27" ht="15.75" customHeight="1" x14ac:dyDescent="0.2">
      <c r="A832" s="388"/>
      <c r="B832" s="388"/>
      <c r="C832" s="388"/>
      <c r="D832" s="388"/>
      <c r="E832" s="388"/>
      <c r="F832" s="388"/>
      <c r="G832" s="388"/>
      <c r="H832" s="388"/>
      <c r="I832" s="388"/>
      <c r="J832" s="388"/>
      <c r="K832" s="388"/>
      <c r="L832" s="388"/>
      <c r="M832" s="388"/>
      <c r="N832" s="388"/>
      <c r="O832" s="388"/>
      <c r="P832" s="388"/>
      <c r="Q832" s="388"/>
      <c r="R832" s="388"/>
      <c r="S832" s="388"/>
      <c r="T832" s="388"/>
      <c r="U832" s="388"/>
      <c r="V832" s="388"/>
      <c r="W832" s="388"/>
      <c r="X832" s="388"/>
      <c r="Y832" s="388"/>
      <c r="Z832" s="388"/>
      <c r="AA832" s="388"/>
    </row>
    <row r="833" spans="1:27" ht="15.75" customHeight="1" x14ac:dyDescent="0.2">
      <c r="A833" s="388"/>
      <c r="B833" s="388"/>
      <c r="C833" s="388"/>
      <c r="D833" s="388"/>
      <c r="E833" s="388"/>
      <c r="F833" s="388"/>
      <c r="G833" s="388"/>
      <c r="H833" s="388"/>
      <c r="I833" s="388"/>
      <c r="J833" s="388"/>
      <c r="K833" s="388"/>
      <c r="L833" s="388"/>
      <c r="M833" s="388"/>
      <c r="N833" s="388"/>
      <c r="O833" s="388"/>
      <c r="P833" s="388"/>
      <c r="Q833" s="388"/>
      <c r="R833" s="388"/>
      <c r="S833" s="388"/>
      <c r="T833" s="388"/>
      <c r="U833" s="388"/>
      <c r="V833" s="388"/>
      <c r="W833" s="388"/>
      <c r="X833" s="388"/>
      <c r="Y833" s="388"/>
      <c r="Z833" s="388"/>
      <c r="AA833" s="388"/>
    </row>
    <row r="834" spans="1:27" ht="15.75" customHeight="1" x14ac:dyDescent="0.2">
      <c r="A834" s="388"/>
      <c r="B834" s="388"/>
      <c r="C834" s="388"/>
      <c r="D834" s="388"/>
      <c r="E834" s="388"/>
      <c r="F834" s="388"/>
      <c r="G834" s="388"/>
      <c r="H834" s="388"/>
      <c r="I834" s="388"/>
      <c r="J834" s="388"/>
      <c r="K834" s="388"/>
      <c r="L834" s="388"/>
      <c r="M834" s="388"/>
      <c r="N834" s="388"/>
      <c r="O834" s="388"/>
      <c r="P834" s="388"/>
      <c r="Q834" s="388"/>
      <c r="R834" s="388"/>
      <c r="S834" s="388"/>
      <c r="T834" s="388"/>
      <c r="U834" s="388"/>
      <c r="V834" s="388"/>
      <c r="W834" s="388"/>
      <c r="X834" s="388"/>
      <c r="Y834" s="388"/>
      <c r="Z834" s="388"/>
      <c r="AA834" s="388"/>
    </row>
    <row r="835" spans="1:27" ht="15.75" customHeight="1" x14ac:dyDescent="0.2">
      <c r="A835" s="388"/>
      <c r="B835" s="388"/>
      <c r="C835" s="388"/>
      <c r="D835" s="388"/>
      <c r="E835" s="388"/>
      <c r="F835" s="388"/>
      <c r="G835" s="388"/>
      <c r="H835" s="388"/>
      <c r="I835" s="388"/>
      <c r="J835" s="388"/>
      <c r="K835" s="388"/>
      <c r="L835" s="388"/>
      <c r="M835" s="388"/>
      <c r="N835" s="388"/>
      <c r="O835" s="388"/>
      <c r="P835" s="388"/>
      <c r="Q835" s="388"/>
      <c r="R835" s="388"/>
      <c r="S835" s="388"/>
      <c r="T835" s="388"/>
      <c r="U835" s="388"/>
      <c r="V835" s="388"/>
      <c r="W835" s="388"/>
      <c r="X835" s="388"/>
      <c r="Y835" s="388"/>
      <c r="Z835" s="388"/>
      <c r="AA835" s="388"/>
    </row>
    <row r="836" spans="1:27" ht="15.75" customHeight="1" x14ac:dyDescent="0.2">
      <c r="A836" s="388"/>
      <c r="B836" s="388"/>
      <c r="C836" s="388"/>
      <c r="D836" s="388"/>
      <c r="E836" s="388"/>
      <c r="F836" s="388"/>
      <c r="G836" s="388"/>
      <c r="H836" s="388"/>
      <c r="I836" s="388"/>
      <c r="J836" s="388"/>
      <c r="K836" s="388"/>
      <c r="L836" s="388"/>
      <c r="M836" s="388"/>
      <c r="N836" s="388"/>
      <c r="O836" s="388"/>
      <c r="P836" s="388"/>
      <c r="Q836" s="388"/>
      <c r="R836" s="388"/>
      <c r="S836" s="388"/>
      <c r="T836" s="388"/>
      <c r="U836" s="388"/>
      <c r="V836" s="388"/>
      <c r="W836" s="388"/>
      <c r="X836" s="388"/>
      <c r="Y836" s="388"/>
      <c r="Z836" s="388"/>
      <c r="AA836" s="388"/>
    </row>
    <row r="837" spans="1:27" ht="15.75" customHeight="1" x14ac:dyDescent="0.2">
      <c r="A837" s="388"/>
      <c r="B837" s="388"/>
      <c r="C837" s="388"/>
      <c r="D837" s="388"/>
      <c r="E837" s="388"/>
      <c r="F837" s="388"/>
      <c r="G837" s="388"/>
      <c r="H837" s="388"/>
      <c r="I837" s="388"/>
      <c r="J837" s="388"/>
      <c r="K837" s="388"/>
      <c r="L837" s="388"/>
      <c r="M837" s="388"/>
      <c r="N837" s="388"/>
      <c r="O837" s="388"/>
      <c r="P837" s="388"/>
      <c r="Q837" s="388"/>
      <c r="R837" s="388"/>
      <c r="S837" s="388"/>
      <c r="T837" s="388"/>
      <c r="U837" s="388"/>
      <c r="V837" s="388"/>
      <c r="W837" s="388"/>
      <c r="X837" s="388"/>
      <c r="Y837" s="388"/>
      <c r="Z837" s="388"/>
      <c r="AA837" s="388"/>
    </row>
    <row r="838" spans="1:27" ht="15.75" customHeight="1" x14ac:dyDescent="0.2">
      <c r="A838" s="388"/>
      <c r="B838" s="388"/>
      <c r="C838" s="388"/>
      <c r="D838" s="388"/>
      <c r="E838" s="388"/>
      <c r="F838" s="388"/>
      <c r="G838" s="388"/>
      <c r="H838" s="388"/>
      <c r="I838" s="388"/>
      <c r="J838" s="388"/>
      <c r="K838" s="388"/>
      <c r="L838" s="388"/>
      <c r="M838" s="388"/>
      <c r="N838" s="388"/>
      <c r="O838" s="388"/>
      <c r="P838" s="388"/>
      <c r="Q838" s="388"/>
      <c r="R838" s="388"/>
      <c r="S838" s="388"/>
      <c r="T838" s="388"/>
      <c r="U838" s="388"/>
      <c r="V838" s="388"/>
      <c r="W838" s="388"/>
      <c r="X838" s="388"/>
      <c r="Y838" s="388"/>
      <c r="Z838" s="388"/>
      <c r="AA838" s="388"/>
    </row>
    <row r="839" spans="1:27" ht="15.75" customHeight="1" x14ac:dyDescent="0.2">
      <c r="A839" s="388"/>
      <c r="B839" s="388"/>
      <c r="C839" s="388"/>
      <c r="D839" s="388"/>
      <c r="E839" s="388"/>
      <c r="F839" s="388"/>
      <c r="G839" s="388"/>
      <c r="H839" s="388"/>
      <c r="I839" s="388"/>
      <c r="J839" s="388"/>
      <c r="K839" s="388"/>
      <c r="L839" s="388"/>
      <c r="M839" s="388"/>
      <c r="N839" s="388"/>
      <c r="O839" s="388"/>
      <c r="P839" s="388"/>
      <c r="Q839" s="388"/>
      <c r="R839" s="388"/>
      <c r="S839" s="388"/>
      <c r="T839" s="388"/>
      <c r="U839" s="388"/>
      <c r="V839" s="388"/>
      <c r="W839" s="388"/>
      <c r="X839" s="388"/>
      <c r="Y839" s="388"/>
      <c r="Z839" s="388"/>
      <c r="AA839" s="388"/>
    </row>
    <row r="840" spans="1:27" ht="15.75" customHeight="1" x14ac:dyDescent="0.2">
      <c r="A840" s="388"/>
      <c r="B840" s="388"/>
      <c r="C840" s="388"/>
      <c r="D840" s="388"/>
      <c r="E840" s="388"/>
      <c r="F840" s="388"/>
      <c r="G840" s="388"/>
      <c r="H840" s="388"/>
      <c r="I840" s="388"/>
      <c r="J840" s="388"/>
      <c r="K840" s="388"/>
      <c r="L840" s="388"/>
      <c r="M840" s="388"/>
      <c r="N840" s="388"/>
      <c r="O840" s="388"/>
      <c r="P840" s="388"/>
      <c r="Q840" s="388"/>
      <c r="R840" s="388"/>
      <c r="S840" s="388"/>
      <c r="T840" s="388"/>
      <c r="U840" s="388"/>
      <c r="V840" s="388"/>
      <c r="W840" s="388"/>
      <c r="X840" s="388"/>
      <c r="Y840" s="388"/>
      <c r="Z840" s="388"/>
      <c r="AA840" s="388"/>
    </row>
    <row r="841" spans="1:27" ht="15.75" customHeight="1" x14ac:dyDescent="0.2">
      <c r="A841" s="388"/>
      <c r="B841" s="388"/>
      <c r="C841" s="388"/>
      <c r="D841" s="388"/>
      <c r="E841" s="388"/>
      <c r="F841" s="388"/>
      <c r="G841" s="388"/>
      <c r="H841" s="388"/>
      <c r="I841" s="388"/>
      <c r="J841" s="388"/>
      <c r="K841" s="388"/>
      <c r="L841" s="388"/>
      <c r="M841" s="388"/>
      <c r="N841" s="388"/>
      <c r="O841" s="388"/>
      <c r="P841" s="388"/>
      <c r="Q841" s="388"/>
      <c r="R841" s="388"/>
      <c r="S841" s="388"/>
      <c r="T841" s="388"/>
      <c r="U841" s="388"/>
      <c r="V841" s="388"/>
      <c r="W841" s="388"/>
      <c r="X841" s="388"/>
      <c r="Y841" s="388"/>
      <c r="Z841" s="388"/>
      <c r="AA841" s="388"/>
    </row>
    <row r="842" spans="1:27" ht="15.75" customHeight="1" x14ac:dyDescent="0.2">
      <c r="A842" s="388"/>
      <c r="B842" s="388"/>
      <c r="C842" s="388"/>
      <c r="D842" s="388"/>
      <c r="E842" s="388"/>
      <c r="F842" s="388"/>
      <c r="G842" s="388"/>
      <c r="H842" s="388"/>
      <c r="I842" s="388"/>
      <c r="J842" s="388"/>
      <c r="K842" s="388"/>
      <c r="L842" s="388"/>
      <c r="M842" s="388"/>
      <c r="N842" s="388"/>
      <c r="O842" s="388"/>
      <c r="P842" s="388"/>
      <c r="Q842" s="388"/>
      <c r="R842" s="388"/>
      <c r="S842" s="388"/>
      <c r="T842" s="388"/>
      <c r="U842" s="388"/>
      <c r="V842" s="388"/>
      <c r="W842" s="388"/>
      <c r="X842" s="388"/>
      <c r="Y842" s="388"/>
      <c r="Z842" s="388"/>
      <c r="AA842" s="388"/>
    </row>
    <row r="843" spans="1:27" ht="15.75" customHeight="1" x14ac:dyDescent="0.2">
      <c r="A843" s="388"/>
      <c r="B843" s="388"/>
      <c r="C843" s="388"/>
      <c r="D843" s="388"/>
      <c r="E843" s="388"/>
      <c r="F843" s="388"/>
      <c r="G843" s="388"/>
      <c r="H843" s="388"/>
      <c r="I843" s="388"/>
      <c r="J843" s="388"/>
      <c r="K843" s="388"/>
      <c r="L843" s="388"/>
      <c r="M843" s="388"/>
      <c r="N843" s="388"/>
      <c r="O843" s="388"/>
      <c r="P843" s="388"/>
      <c r="Q843" s="388"/>
      <c r="R843" s="388"/>
      <c r="S843" s="388"/>
      <c r="T843" s="388"/>
      <c r="U843" s="388"/>
      <c r="V843" s="388"/>
      <c r="W843" s="388"/>
      <c r="X843" s="388"/>
      <c r="Y843" s="388"/>
      <c r="Z843" s="388"/>
      <c r="AA843" s="388"/>
    </row>
    <row r="844" spans="1:27" ht="15.75" customHeight="1" x14ac:dyDescent="0.2">
      <c r="A844" s="388"/>
      <c r="B844" s="388"/>
      <c r="C844" s="388"/>
      <c r="D844" s="388"/>
      <c r="E844" s="388"/>
      <c r="F844" s="388"/>
      <c r="G844" s="388"/>
      <c r="H844" s="388"/>
      <c r="I844" s="388"/>
      <c r="J844" s="388"/>
      <c r="K844" s="388"/>
      <c r="L844" s="388"/>
      <c r="M844" s="388"/>
      <c r="N844" s="388"/>
      <c r="O844" s="388"/>
      <c r="P844" s="388"/>
      <c r="Q844" s="388"/>
      <c r="R844" s="388"/>
      <c r="S844" s="388"/>
      <c r="T844" s="388"/>
      <c r="U844" s="388"/>
      <c r="V844" s="388"/>
      <c r="W844" s="388"/>
      <c r="X844" s="388"/>
      <c r="Y844" s="388"/>
      <c r="Z844" s="388"/>
      <c r="AA844" s="388"/>
    </row>
    <row r="845" spans="1:27" ht="15.75" customHeight="1" x14ac:dyDescent="0.2">
      <c r="A845" s="388"/>
      <c r="B845" s="388"/>
      <c r="C845" s="388"/>
      <c r="D845" s="388"/>
      <c r="E845" s="388"/>
      <c r="F845" s="388"/>
      <c r="G845" s="388"/>
      <c r="H845" s="388"/>
      <c r="I845" s="388"/>
      <c r="J845" s="388"/>
      <c r="K845" s="388"/>
      <c r="L845" s="388"/>
      <c r="M845" s="388"/>
      <c r="N845" s="388"/>
      <c r="O845" s="388"/>
      <c r="P845" s="388"/>
      <c r="Q845" s="388"/>
      <c r="R845" s="388"/>
      <c r="S845" s="388"/>
      <c r="T845" s="388"/>
      <c r="U845" s="388"/>
      <c r="V845" s="388"/>
      <c r="W845" s="388"/>
      <c r="X845" s="388"/>
      <c r="Y845" s="388"/>
      <c r="Z845" s="388"/>
      <c r="AA845" s="388"/>
    </row>
    <row r="846" spans="1:27" ht="15.75" customHeight="1" x14ac:dyDescent="0.2">
      <c r="A846" s="388"/>
      <c r="B846" s="388"/>
      <c r="C846" s="388"/>
      <c r="D846" s="388"/>
      <c r="E846" s="388"/>
      <c r="F846" s="388"/>
      <c r="G846" s="388"/>
      <c r="H846" s="388"/>
      <c r="I846" s="388"/>
      <c r="J846" s="388"/>
      <c r="K846" s="388"/>
      <c r="L846" s="388"/>
      <c r="M846" s="388"/>
      <c r="N846" s="388"/>
      <c r="O846" s="388"/>
      <c r="P846" s="388"/>
      <c r="Q846" s="388"/>
      <c r="R846" s="388"/>
      <c r="S846" s="388"/>
      <c r="T846" s="388"/>
      <c r="U846" s="388"/>
      <c r="V846" s="388"/>
      <c r="W846" s="388"/>
      <c r="X846" s="388"/>
      <c r="Y846" s="388"/>
      <c r="Z846" s="388"/>
      <c r="AA846" s="388"/>
    </row>
    <row r="847" spans="1:27" ht="15.75" customHeight="1" x14ac:dyDescent="0.2">
      <c r="A847" s="388"/>
      <c r="B847" s="388"/>
      <c r="C847" s="388"/>
      <c r="D847" s="388"/>
      <c r="E847" s="388"/>
      <c r="F847" s="388"/>
      <c r="G847" s="388"/>
      <c r="H847" s="388"/>
      <c r="I847" s="388"/>
      <c r="J847" s="388"/>
      <c r="K847" s="388"/>
      <c r="L847" s="388"/>
      <c r="M847" s="388"/>
      <c r="N847" s="388"/>
      <c r="O847" s="388"/>
      <c r="P847" s="388"/>
      <c r="Q847" s="388"/>
      <c r="R847" s="388"/>
      <c r="S847" s="388"/>
      <c r="T847" s="388"/>
      <c r="U847" s="388"/>
      <c r="V847" s="388"/>
      <c r="W847" s="388"/>
      <c r="X847" s="388"/>
      <c r="Y847" s="388"/>
      <c r="Z847" s="388"/>
      <c r="AA847" s="388"/>
    </row>
    <row r="848" spans="1:27" ht="15.75" customHeight="1" x14ac:dyDescent="0.2">
      <c r="A848" s="388"/>
      <c r="B848" s="388"/>
      <c r="C848" s="388"/>
      <c r="D848" s="388"/>
      <c r="E848" s="388"/>
      <c r="F848" s="388"/>
      <c r="G848" s="388"/>
      <c r="H848" s="388"/>
      <c r="I848" s="388"/>
      <c r="J848" s="388"/>
      <c r="K848" s="388"/>
      <c r="L848" s="388"/>
      <c r="M848" s="388"/>
      <c r="N848" s="388"/>
      <c r="O848" s="388"/>
      <c r="P848" s="388"/>
      <c r="Q848" s="388"/>
      <c r="R848" s="388"/>
      <c r="S848" s="388"/>
      <c r="T848" s="388"/>
      <c r="U848" s="388"/>
      <c r="V848" s="388"/>
      <c r="W848" s="388"/>
      <c r="X848" s="388"/>
      <c r="Y848" s="388"/>
      <c r="Z848" s="388"/>
      <c r="AA848" s="388"/>
    </row>
    <row r="849" spans="1:27" ht="15.75" customHeight="1" x14ac:dyDescent="0.2">
      <c r="A849" s="388"/>
      <c r="B849" s="388"/>
      <c r="C849" s="388"/>
      <c r="D849" s="388"/>
      <c r="E849" s="388"/>
      <c r="F849" s="388"/>
      <c r="G849" s="388"/>
      <c r="H849" s="388"/>
      <c r="I849" s="388"/>
      <c r="J849" s="388"/>
      <c r="K849" s="388"/>
      <c r="L849" s="388"/>
      <c r="M849" s="388"/>
      <c r="N849" s="388"/>
      <c r="O849" s="388"/>
      <c r="P849" s="388"/>
      <c r="Q849" s="388"/>
      <c r="R849" s="388"/>
      <c r="S849" s="388"/>
      <c r="T849" s="388"/>
      <c r="U849" s="388"/>
      <c r="V849" s="388"/>
      <c r="W849" s="388"/>
      <c r="X849" s="388"/>
      <c r="Y849" s="388"/>
      <c r="Z849" s="388"/>
      <c r="AA849" s="388"/>
    </row>
    <row r="850" spans="1:27" ht="15.75" customHeight="1" x14ac:dyDescent="0.2">
      <c r="A850" s="388"/>
      <c r="B850" s="388"/>
      <c r="C850" s="388"/>
      <c r="D850" s="388"/>
      <c r="E850" s="388"/>
      <c r="F850" s="388"/>
      <c r="G850" s="388"/>
      <c r="H850" s="388"/>
      <c r="I850" s="388"/>
      <c r="J850" s="388"/>
      <c r="K850" s="388"/>
      <c r="L850" s="388"/>
      <c r="M850" s="388"/>
      <c r="N850" s="388"/>
      <c r="O850" s="388"/>
      <c r="P850" s="388"/>
      <c r="Q850" s="388"/>
      <c r="R850" s="388"/>
      <c r="S850" s="388"/>
      <c r="T850" s="388"/>
      <c r="U850" s="388"/>
      <c r="V850" s="388"/>
      <c r="W850" s="388"/>
      <c r="X850" s="388"/>
      <c r="Y850" s="388"/>
      <c r="Z850" s="388"/>
      <c r="AA850" s="388"/>
    </row>
    <row r="851" spans="1:27" ht="15.75" customHeight="1" x14ac:dyDescent="0.2">
      <c r="A851" s="388"/>
      <c r="B851" s="388"/>
      <c r="C851" s="388"/>
      <c r="D851" s="388"/>
      <c r="E851" s="388"/>
      <c r="F851" s="388"/>
      <c r="G851" s="388"/>
      <c r="H851" s="388"/>
      <c r="I851" s="388"/>
      <c r="J851" s="388"/>
      <c r="K851" s="388"/>
      <c r="L851" s="388"/>
      <c r="M851" s="388"/>
      <c r="N851" s="388"/>
      <c r="O851" s="388"/>
      <c r="P851" s="388"/>
      <c r="Q851" s="388"/>
      <c r="R851" s="388"/>
      <c r="S851" s="388"/>
      <c r="T851" s="388"/>
      <c r="U851" s="388"/>
      <c r="V851" s="388"/>
      <c r="W851" s="388"/>
      <c r="X851" s="388"/>
      <c r="Y851" s="388"/>
      <c r="Z851" s="388"/>
      <c r="AA851" s="388"/>
    </row>
    <row r="852" spans="1:27" ht="15.75" customHeight="1" x14ac:dyDescent="0.2">
      <c r="A852" s="388"/>
      <c r="B852" s="388"/>
      <c r="C852" s="388"/>
      <c r="D852" s="388"/>
      <c r="E852" s="388"/>
      <c r="F852" s="388"/>
      <c r="G852" s="388"/>
      <c r="H852" s="388"/>
      <c r="I852" s="388"/>
      <c r="J852" s="388"/>
      <c r="K852" s="388"/>
      <c r="L852" s="388"/>
      <c r="M852" s="388"/>
      <c r="N852" s="388"/>
      <c r="O852" s="388"/>
      <c r="P852" s="388"/>
      <c r="Q852" s="388"/>
      <c r="R852" s="388"/>
      <c r="S852" s="388"/>
      <c r="T852" s="388"/>
      <c r="U852" s="388"/>
      <c r="V852" s="388"/>
      <c r="W852" s="388"/>
      <c r="X852" s="388"/>
      <c r="Y852" s="388"/>
      <c r="Z852" s="388"/>
      <c r="AA852" s="388"/>
    </row>
    <row r="853" spans="1:27" ht="15.75" customHeight="1" x14ac:dyDescent="0.2">
      <c r="A853" s="388"/>
      <c r="B853" s="388"/>
      <c r="C853" s="388"/>
      <c r="D853" s="388"/>
      <c r="E853" s="388"/>
      <c r="F853" s="388"/>
      <c r="G853" s="388"/>
      <c r="H853" s="388"/>
      <c r="I853" s="388"/>
      <c r="J853" s="388"/>
      <c r="K853" s="388"/>
      <c r="L853" s="388"/>
      <c r="M853" s="388"/>
      <c r="N853" s="388"/>
      <c r="O853" s="388"/>
      <c r="P853" s="388"/>
      <c r="Q853" s="388"/>
      <c r="R853" s="388"/>
      <c r="S853" s="388"/>
      <c r="T853" s="388"/>
      <c r="U853" s="388"/>
      <c r="V853" s="388"/>
      <c r="W853" s="388"/>
      <c r="X853" s="388"/>
      <c r="Y853" s="388"/>
      <c r="Z853" s="388"/>
      <c r="AA853" s="388"/>
    </row>
    <row r="854" spans="1:27" ht="15.75" customHeight="1" x14ac:dyDescent="0.2">
      <c r="A854" s="388"/>
      <c r="B854" s="388"/>
      <c r="C854" s="388"/>
      <c r="D854" s="388"/>
      <c r="E854" s="388"/>
      <c r="F854" s="388"/>
      <c r="G854" s="388"/>
      <c r="H854" s="388"/>
      <c r="I854" s="388"/>
      <c r="J854" s="388"/>
      <c r="K854" s="388"/>
      <c r="L854" s="388"/>
      <c r="M854" s="388"/>
      <c r="N854" s="388"/>
      <c r="O854" s="388"/>
      <c r="P854" s="388"/>
      <c r="Q854" s="388"/>
      <c r="R854" s="388"/>
      <c r="S854" s="388"/>
      <c r="T854" s="388"/>
      <c r="U854" s="388"/>
      <c r="V854" s="388"/>
      <c r="W854" s="388"/>
      <c r="X854" s="388"/>
      <c r="Y854" s="388"/>
      <c r="Z854" s="388"/>
      <c r="AA854" s="388"/>
    </row>
    <row r="855" spans="1:27" ht="15.75" customHeight="1" x14ac:dyDescent="0.2">
      <c r="A855" s="388"/>
      <c r="B855" s="388"/>
      <c r="C855" s="388"/>
      <c r="D855" s="388"/>
      <c r="E855" s="388"/>
      <c r="F855" s="388"/>
      <c r="G855" s="388"/>
      <c r="H855" s="388"/>
      <c r="I855" s="388"/>
      <c r="J855" s="388"/>
      <c r="K855" s="388"/>
      <c r="L855" s="388"/>
      <c r="M855" s="388"/>
      <c r="N855" s="388"/>
      <c r="O855" s="388"/>
      <c r="P855" s="388"/>
      <c r="Q855" s="388"/>
      <c r="R855" s="388"/>
      <c r="S855" s="388"/>
      <c r="T855" s="388"/>
      <c r="U855" s="388"/>
      <c r="V855" s="388"/>
      <c r="W855" s="388"/>
      <c r="X855" s="388"/>
      <c r="Y855" s="388"/>
      <c r="Z855" s="388"/>
      <c r="AA855" s="388"/>
    </row>
    <row r="856" spans="1:27" ht="15.75" customHeight="1" x14ac:dyDescent="0.2">
      <c r="A856" s="388"/>
      <c r="B856" s="388"/>
      <c r="C856" s="388"/>
      <c r="D856" s="388"/>
      <c r="E856" s="388"/>
      <c r="F856" s="388"/>
      <c r="G856" s="388"/>
      <c r="H856" s="388"/>
      <c r="I856" s="388"/>
      <c r="J856" s="388"/>
      <c r="K856" s="388"/>
      <c r="L856" s="388"/>
      <c r="M856" s="388"/>
      <c r="N856" s="388"/>
      <c r="O856" s="388"/>
      <c r="P856" s="388"/>
      <c r="Q856" s="388"/>
      <c r="R856" s="388"/>
      <c r="S856" s="388"/>
      <c r="T856" s="388"/>
      <c r="U856" s="388"/>
      <c r="V856" s="388"/>
      <c r="W856" s="388"/>
      <c r="X856" s="388"/>
      <c r="Y856" s="388"/>
      <c r="Z856" s="388"/>
      <c r="AA856" s="388"/>
    </row>
    <row r="857" spans="1:27" ht="15.75" customHeight="1" x14ac:dyDescent="0.2">
      <c r="A857" s="388"/>
      <c r="B857" s="388"/>
      <c r="C857" s="388"/>
      <c r="D857" s="388"/>
      <c r="E857" s="388"/>
      <c r="F857" s="388"/>
      <c r="G857" s="388"/>
      <c r="H857" s="388"/>
      <c r="I857" s="388"/>
      <c r="J857" s="388"/>
      <c r="K857" s="388"/>
      <c r="L857" s="388"/>
      <c r="M857" s="388"/>
      <c r="N857" s="388"/>
      <c r="O857" s="388"/>
      <c r="P857" s="388"/>
      <c r="Q857" s="388"/>
      <c r="R857" s="388"/>
      <c r="S857" s="388"/>
      <c r="T857" s="388"/>
      <c r="U857" s="388"/>
      <c r="V857" s="388"/>
      <c r="W857" s="388"/>
      <c r="X857" s="388"/>
      <c r="Y857" s="388"/>
      <c r="Z857" s="388"/>
      <c r="AA857" s="388"/>
    </row>
    <row r="858" spans="1:27" ht="15.75" customHeight="1" x14ac:dyDescent="0.2">
      <c r="A858" s="388"/>
      <c r="B858" s="388"/>
      <c r="C858" s="388"/>
      <c r="D858" s="388"/>
      <c r="E858" s="388"/>
      <c r="F858" s="388"/>
      <c r="G858" s="388"/>
      <c r="H858" s="388"/>
      <c r="I858" s="388"/>
      <c r="J858" s="388"/>
      <c r="K858" s="388"/>
      <c r="L858" s="388"/>
      <c r="M858" s="388"/>
      <c r="N858" s="388"/>
      <c r="O858" s="388"/>
      <c r="P858" s="388"/>
      <c r="Q858" s="388"/>
      <c r="R858" s="388"/>
      <c r="S858" s="388"/>
      <c r="T858" s="388"/>
      <c r="U858" s="388"/>
      <c r="V858" s="388"/>
      <c r="W858" s="388"/>
      <c r="X858" s="388"/>
      <c r="Y858" s="388"/>
      <c r="Z858" s="388"/>
      <c r="AA858" s="388"/>
    </row>
    <row r="859" spans="1:27" ht="15.75" customHeight="1" x14ac:dyDescent="0.2">
      <c r="A859" s="388"/>
      <c r="B859" s="388"/>
      <c r="C859" s="388"/>
      <c r="D859" s="388"/>
      <c r="E859" s="388"/>
      <c r="F859" s="388"/>
      <c r="G859" s="388"/>
      <c r="H859" s="388"/>
      <c r="I859" s="388"/>
      <c r="J859" s="388"/>
      <c r="K859" s="388"/>
      <c r="L859" s="388"/>
      <c r="M859" s="388"/>
      <c r="N859" s="388"/>
      <c r="O859" s="388"/>
      <c r="P859" s="388"/>
      <c r="Q859" s="388"/>
      <c r="R859" s="388"/>
      <c r="S859" s="388"/>
      <c r="T859" s="388"/>
      <c r="U859" s="388"/>
      <c r="V859" s="388"/>
      <c r="W859" s="388"/>
      <c r="X859" s="388"/>
      <c r="Y859" s="388"/>
      <c r="Z859" s="388"/>
      <c r="AA859" s="388"/>
    </row>
    <row r="860" spans="1:27" ht="15.75" customHeight="1" x14ac:dyDescent="0.2">
      <c r="A860" s="388"/>
      <c r="B860" s="388"/>
      <c r="C860" s="388"/>
      <c r="D860" s="388"/>
      <c r="E860" s="388"/>
      <c r="F860" s="388"/>
      <c r="G860" s="388"/>
      <c r="H860" s="388"/>
      <c r="I860" s="388"/>
      <c r="J860" s="388"/>
      <c r="K860" s="388"/>
      <c r="L860" s="388"/>
      <c r="M860" s="388"/>
      <c r="N860" s="388"/>
      <c r="O860" s="388"/>
      <c r="P860" s="388"/>
      <c r="Q860" s="388"/>
      <c r="R860" s="388"/>
      <c r="S860" s="388"/>
      <c r="T860" s="388"/>
      <c r="U860" s="388"/>
      <c r="V860" s="388"/>
      <c r="W860" s="388"/>
      <c r="X860" s="388"/>
      <c r="Y860" s="388"/>
      <c r="Z860" s="388"/>
      <c r="AA860" s="388"/>
    </row>
    <row r="861" spans="1:27" ht="15.75" customHeight="1" x14ac:dyDescent="0.2">
      <c r="A861" s="388"/>
      <c r="B861" s="388"/>
      <c r="C861" s="388"/>
      <c r="D861" s="388"/>
      <c r="E861" s="388"/>
      <c r="F861" s="388"/>
      <c r="G861" s="388"/>
      <c r="H861" s="388"/>
      <c r="I861" s="388"/>
      <c r="J861" s="388"/>
      <c r="K861" s="388"/>
      <c r="L861" s="388"/>
      <c r="M861" s="388"/>
      <c r="N861" s="388"/>
      <c r="O861" s="388"/>
      <c r="P861" s="388"/>
      <c r="Q861" s="388"/>
      <c r="R861" s="388"/>
      <c r="S861" s="388"/>
      <c r="T861" s="388"/>
      <c r="U861" s="388"/>
      <c r="V861" s="388"/>
      <c r="W861" s="388"/>
      <c r="X861" s="388"/>
      <c r="Y861" s="388"/>
      <c r="Z861" s="388"/>
      <c r="AA861" s="388"/>
    </row>
    <row r="862" spans="1:27" ht="15.75" customHeight="1" x14ac:dyDescent="0.2">
      <c r="A862" s="388"/>
      <c r="B862" s="388"/>
      <c r="C862" s="388"/>
      <c r="D862" s="388"/>
      <c r="E862" s="388"/>
      <c r="F862" s="388"/>
      <c r="G862" s="388"/>
      <c r="H862" s="388"/>
      <c r="I862" s="388"/>
      <c r="J862" s="388"/>
      <c r="K862" s="388"/>
      <c r="L862" s="388"/>
      <c r="M862" s="388"/>
      <c r="N862" s="388"/>
      <c r="O862" s="388"/>
      <c r="P862" s="388"/>
      <c r="Q862" s="388"/>
      <c r="R862" s="388"/>
      <c r="S862" s="388"/>
      <c r="T862" s="388"/>
      <c r="U862" s="388"/>
      <c r="V862" s="388"/>
      <c r="W862" s="388"/>
      <c r="X862" s="388"/>
      <c r="Y862" s="388"/>
      <c r="Z862" s="388"/>
      <c r="AA862" s="388"/>
    </row>
    <row r="863" spans="1:27" ht="15.75" customHeight="1" x14ac:dyDescent="0.2">
      <c r="A863" s="388"/>
      <c r="B863" s="388"/>
      <c r="C863" s="388"/>
      <c r="D863" s="388"/>
      <c r="E863" s="388"/>
      <c r="F863" s="388"/>
      <c r="G863" s="388"/>
      <c r="H863" s="388"/>
      <c r="I863" s="388"/>
      <c r="J863" s="388"/>
      <c r="K863" s="388"/>
      <c r="L863" s="388"/>
      <c r="M863" s="388"/>
      <c r="N863" s="388"/>
      <c r="O863" s="388"/>
      <c r="P863" s="388"/>
      <c r="Q863" s="388"/>
      <c r="R863" s="388"/>
      <c r="S863" s="388"/>
      <c r="T863" s="388"/>
      <c r="U863" s="388"/>
      <c r="V863" s="388"/>
      <c r="W863" s="388"/>
      <c r="X863" s="388"/>
      <c r="Y863" s="388"/>
      <c r="Z863" s="388"/>
      <c r="AA863" s="388"/>
    </row>
    <row r="864" spans="1:27" ht="15.75" customHeight="1" x14ac:dyDescent="0.2">
      <c r="A864" s="388"/>
      <c r="B864" s="388"/>
      <c r="C864" s="388"/>
      <c r="D864" s="388"/>
      <c r="E864" s="388"/>
      <c r="F864" s="388"/>
      <c r="G864" s="388"/>
      <c r="H864" s="388"/>
      <c r="I864" s="388"/>
      <c r="J864" s="388"/>
      <c r="K864" s="388"/>
      <c r="L864" s="388"/>
      <c r="M864" s="388"/>
      <c r="N864" s="388"/>
      <c r="O864" s="388"/>
      <c r="P864" s="388"/>
      <c r="Q864" s="388"/>
      <c r="R864" s="388"/>
      <c r="S864" s="388"/>
      <c r="T864" s="388"/>
      <c r="U864" s="388"/>
      <c r="V864" s="388"/>
      <c r="W864" s="388"/>
      <c r="X864" s="388"/>
      <c r="Y864" s="388"/>
      <c r="Z864" s="388"/>
      <c r="AA864" s="388"/>
    </row>
    <row r="865" spans="1:27" ht="15.75" customHeight="1" x14ac:dyDescent="0.2">
      <c r="A865" s="388"/>
      <c r="B865" s="388"/>
      <c r="C865" s="388"/>
      <c r="D865" s="388"/>
      <c r="E865" s="388"/>
      <c r="F865" s="388"/>
      <c r="G865" s="388"/>
      <c r="H865" s="388"/>
      <c r="I865" s="388"/>
      <c r="J865" s="388"/>
      <c r="K865" s="388"/>
      <c r="L865" s="388"/>
      <c r="M865" s="388"/>
      <c r="N865" s="388"/>
      <c r="O865" s="388"/>
      <c r="P865" s="388"/>
      <c r="Q865" s="388"/>
      <c r="R865" s="388"/>
      <c r="S865" s="388"/>
      <c r="T865" s="388"/>
      <c r="U865" s="388"/>
      <c r="V865" s="388"/>
      <c r="W865" s="388"/>
      <c r="X865" s="388"/>
      <c r="Y865" s="388"/>
      <c r="Z865" s="388"/>
      <c r="AA865" s="388"/>
    </row>
    <row r="866" spans="1:27" ht="15.75" customHeight="1" x14ac:dyDescent="0.2">
      <c r="A866" s="388"/>
      <c r="B866" s="388"/>
      <c r="C866" s="388"/>
      <c r="D866" s="388"/>
      <c r="E866" s="388"/>
      <c r="F866" s="388"/>
      <c r="G866" s="388"/>
      <c r="H866" s="388"/>
      <c r="I866" s="388"/>
      <c r="J866" s="388"/>
      <c r="K866" s="388"/>
      <c r="L866" s="388"/>
      <c r="M866" s="388"/>
      <c r="N866" s="388"/>
      <c r="O866" s="388"/>
      <c r="P866" s="388"/>
      <c r="Q866" s="388"/>
      <c r="R866" s="388"/>
      <c r="S866" s="388"/>
      <c r="T866" s="388"/>
      <c r="U866" s="388"/>
      <c r="V866" s="388"/>
      <c r="W866" s="388"/>
      <c r="X866" s="388"/>
      <c r="Y866" s="388"/>
      <c r="Z866" s="388"/>
      <c r="AA866" s="388"/>
    </row>
    <row r="867" spans="1:27" ht="15.75" customHeight="1" x14ac:dyDescent="0.2">
      <c r="A867" s="388"/>
      <c r="B867" s="388"/>
      <c r="C867" s="388"/>
      <c r="D867" s="388"/>
      <c r="E867" s="388"/>
      <c r="F867" s="388"/>
      <c r="G867" s="388"/>
      <c r="H867" s="388"/>
      <c r="I867" s="388"/>
      <c r="J867" s="388"/>
      <c r="K867" s="388"/>
      <c r="L867" s="388"/>
      <c r="M867" s="388"/>
      <c r="N867" s="388"/>
      <c r="O867" s="388"/>
      <c r="P867" s="388"/>
      <c r="Q867" s="388"/>
      <c r="R867" s="388"/>
      <c r="S867" s="388"/>
      <c r="T867" s="388"/>
      <c r="U867" s="388"/>
      <c r="V867" s="388"/>
      <c r="W867" s="388"/>
      <c r="X867" s="388"/>
      <c r="Y867" s="388"/>
      <c r="Z867" s="388"/>
      <c r="AA867" s="388"/>
    </row>
    <row r="868" spans="1:27" ht="15.75" customHeight="1" x14ac:dyDescent="0.2">
      <c r="A868" s="388"/>
      <c r="B868" s="388"/>
      <c r="C868" s="388"/>
      <c r="D868" s="388"/>
      <c r="E868" s="388"/>
      <c r="F868" s="388"/>
      <c r="G868" s="388"/>
      <c r="H868" s="388"/>
      <c r="I868" s="388"/>
      <c r="J868" s="388"/>
      <c r="K868" s="388"/>
      <c r="L868" s="388"/>
      <c r="M868" s="388"/>
      <c r="N868" s="388"/>
      <c r="O868" s="388"/>
      <c r="P868" s="388"/>
      <c r="Q868" s="388"/>
      <c r="R868" s="388"/>
      <c r="S868" s="388"/>
      <c r="T868" s="388"/>
      <c r="U868" s="388"/>
      <c r="V868" s="388"/>
      <c r="W868" s="388"/>
      <c r="X868" s="388"/>
      <c r="Y868" s="388"/>
      <c r="Z868" s="388"/>
      <c r="AA868" s="388"/>
    </row>
    <row r="869" spans="1:27" ht="15.75" customHeight="1" x14ac:dyDescent="0.2">
      <c r="A869" s="388"/>
      <c r="B869" s="388"/>
      <c r="C869" s="388"/>
      <c r="D869" s="388"/>
      <c r="E869" s="388"/>
      <c r="F869" s="388"/>
      <c r="G869" s="388"/>
      <c r="H869" s="388"/>
      <c r="I869" s="388"/>
      <c r="J869" s="388"/>
      <c r="K869" s="388"/>
      <c r="L869" s="388"/>
      <c r="M869" s="388"/>
      <c r="N869" s="388"/>
      <c r="O869" s="388"/>
      <c r="P869" s="388"/>
      <c r="Q869" s="388"/>
      <c r="R869" s="388"/>
      <c r="S869" s="388"/>
      <c r="T869" s="388"/>
      <c r="U869" s="388"/>
      <c r="V869" s="388"/>
      <c r="W869" s="388"/>
      <c r="X869" s="388"/>
      <c r="Y869" s="388"/>
      <c r="Z869" s="388"/>
      <c r="AA869" s="388"/>
    </row>
    <row r="870" spans="1:27" ht="15.75" customHeight="1" x14ac:dyDescent="0.2">
      <c r="A870" s="388"/>
      <c r="B870" s="388"/>
      <c r="C870" s="388"/>
      <c r="D870" s="388"/>
      <c r="E870" s="388"/>
      <c r="F870" s="388"/>
      <c r="G870" s="388"/>
      <c r="H870" s="388"/>
      <c r="I870" s="388"/>
      <c r="J870" s="388"/>
      <c r="K870" s="388"/>
      <c r="L870" s="388"/>
      <c r="M870" s="388"/>
      <c r="N870" s="388"/>
      <c r="O870" s="388"/>
      <c r="P870" s="388"/>
      <c r="Q870" s="388"/>
      <c r="R870" s="388"/>
      <c r="S870" s="388"/>
      <c r="T870" s="388"/>
      <c r="U870" s="388"/>
      <c r="V870" s="388"/>
      <c r="W870" s="388"/>
      <c r="X870" s="388"/>
      <c r="Y870" s="388"/>
      <c r="Z870" s="388"/>
      <c r="AA870" s="388"/>
    </row>
    <row r="871" spans="1:27" ht="15.75" customHeight="1" x14ac:dyDescent="0.2">
      <c r="A871" s="388"/>
      <c r="B871" s="388"/>
      <c r="C871" s="388"/>
      <c r="D871" s="388"/>
      <c r="E871" s="388"/>
      <c r="F871" s="388"/>
      <c r="G871" s="388"/>
      <c r="H871" s="388"/>
      <c r="I871" s="388"/>
      <c r="J871" s="388"/>
      <c r="K871" s="388"/>
      <c r="L871" s="388"/>
      <c r="M871" s="388"/>
      <c r="N871" s="388"/>
      <c r="O871" s="388"/>
      <c r="P871" s="388"/>
      <c r="Q871" s="388"/>
      <c r="R871" s="388"/>
      <c r="S871" s="388"/>
      <c r="T871" s="388"/>
      <c r="U871" s="388"/>
      <c r="V871" s="388"/>
      <c r="W871" s="388"/>
      <c r="X871" s="388"/>
      <c r="Y871" s="388"/>
      <c r="Z871" s="388"/>
      <c r="AA871" s="388"/>
    </row>
    <row r="872" spans="1:27" ht="15.75" customHeight="1" x14ac:dyDescent="0.2">
      <c r="A872" s="388"/>
      <c r="B872" s="388"/>
      <c r="C872" s="388"/>
      <c r="D872" s="388"/>
      <c r="E872" s="388"/>
      <c r="F872" s="388"/>
      <c r="G872" s="388"/>
      <c r="H872" s="388"/>
      <c r="I872" s="388"/>
      <c r="J872" s="388"/>
      <c r="K872" s="388"/>
      <c r="L872" s="388"/>
      <c r="M872" s="388"/>
      <c r="N872" s="388"/>
      <c r="O872" s="388"/>
      <c r="P872" s="388"/>
      <c r="Q872" s="388"/>
      <c r="R872" s="388"/>
      <c r="S872" s="388"/>
      <c r="T872" s="388"/>
      <c r="U872" s="388"/>
      <c r="V872" s="388"/>
      <c r="W872" s="388"/>
      <c r="X872" s="388"/>
      <c r="Y872" s="388"/>
      <c r="Z872" s="388"/>
      <c r="AA872" s="388"/>
    </row>
    <row r="873" spans="1:27" ht="15.75" customHeight="1" x14ac:dyDescent="0.2">
      <c r="A873" s="388"/>
      <c r="B873" s="388"/>
      <c r="C873" s="388"/>
      <c r="D873" s="388"/>
      <c r="E873" s="388"/>
      <c r="F873" s="388"/>
      <c r="G873" s="388"/>
      <c r="H873" s="388"/>
      <c r="I873" s="388"/>
      <c r="J873" s="388"/>
      <c r="K873" s="388"/>
      <c r="L873" s="388"/>
      <c r="M873" s="388"/>
      <c r="N873" s="388"/>
      <c r="O873" s="388"/>
      <c r="P873" s="388"/>
      <c r="Q873" s="388"/>
      <c r="R873" s="388"/>
      <c r="S873" s="388"/>
      <c r="T873" s="388"/>
      <c r="U873" s="388"/>
      <c r="V873" s="388"/>
      <c r="W873" s="388"/>
      <c r="X873" s="388"/>
      <c r="Y873" s="388"/>
      <c r="Z873" s="388"/>
      <c r="AA873" s="388"/>
    </row>
    <row r="874" spans="1:27" ht="15.75" customHeight="1" x14ac:dyDescent="0.2">
      <c r="A874" s="388"/>
      <c r="B874" s="388"/>
      <c r="C874" s="388"/>
      <c r="D874" s="388"/>
      <c r="E874" s="388"/>
      <c r="F874" s="388"/>
      <c r="G874" s="388"/>
      <c r="H874" s="388"/>
      <c r="I874" s="388"/>
      <c r="J874" s="388"/>
      <c r="K874" s="388"/>
      <c r="L874" s="388"/>
      <c r="M874" s="388"/>
      <c r="N874" s="388"/>
      <c r="O874" s="388"/>
      <c r="P874" s="388"/>
      <c r="Q874" s="388"/>
      <c r="R874" s="388"/>
      <c r="S874" s="388"/>
      <c r="T874" s="388"/>
      <c r="U874" s="388"/>
      <c r="V874" s="388"/>
      <c r="W874" s="388"/>
      <c r="X874" s="388"/>
      <c r="Y874" s="388"/>
      <c r="Z874" s="388"/>
      <c r="AA874" s="388"/>
    </row>
    <row r="875" spans="1:27" ht="15.75" customHeight="1" x14ac:dyDescent="0.2">
      <c r="A875" s="388"/>
      <c r="B875" s="388"/>
      <c r="C875" s="388"/>
      <c r="D875" s="388"/>
      <c r="E875" s="388"/>
      <c r="F875" s="388"/>
      <c r="G875" s="388"/>
      <c r="H875" s="388"/>
      <c r="I875" s="388"/>
      <c r="J875" s="388"/>
      <c r="K875" s="388"/>
      <c r="L875" s="388"/>
      <c r="M875" s="388"/>
      <c r="N875" s="388"/>
      <c r="O875" s="388"/>
      <c r="P875" s="388"/>
      <c r="Q875" s="388"/>
      <c r="R875" s="388"/>
      <c r="S875" s="388"/>
      <c r="T875" s="388"/>
      <c r="U875" s="388"/>
      <c r="V875" s="388"/>
      <c r="W875" s="388"/>
      <c r="X875" s="388"/>
      <c r="Y875" s="388"/>
      <c r="Z875" s="388"/>
      <c r="AA875" s="388"/>
    </row>
    <row r="876" spans="1:27" ht="15.75" customHeight="1" x14ac:dyDescent="0.2">
      <c r="A876" s="388"/>
      <c r="B876" s="388"/>
      <c r="C876" s="388"/>
      <c r="D876" s="388"/>
      <c r="E876" s="388"/>
      <c r="F876" s="388"/>
      <c r="G876" s="388"/>
      <c r="H876" s="388"/>
      <c r="I876" s="388"/>
      <c r="J876" s="388"/>
      <c r="K876" s="388"/>
      <c r="L876" s="388"/>
      <c r="M876" s="388"/>
      <c r="N876" s="388"/>
      <c r="O876" s="388"/>
      <c r="P876" s="388"/>
      <c r="Q876" s="388"/>
      <c r="R876" s="388"/>
      <c r="S876" s="388"/>
      <c r="T876" s="388"/>
      <c r="U876" s="388"/>
      <c r="V876" s="388"/>
      <c r="W876" s="388"/>
      <c r="X876" s="388"/>
      <c r="Y876" s="388"/>
      <c r="Z876" s="388"/>
      <c r="AA876" s="388"/>
    </row>
    <row r="877" spans="1:27" ht="15.75" customHeight="1" x14ac:dyDescent="0.2">
      <c r="A877" s="388"/>
      <c r="B877" s="388"/>
      <c r="C877" s="388"/>
      <c r="D877" s="388"/>
      <c r="E877" s="388"/>
      <c r="F877" s="388"/>
      <c r="G877" s="388"/>
      <c r="H877" s="388"/>
      <c r="I877" s="388"/>
      <c r="J877" s="388"/>
      <c r="K877" s="388"/>
      <c r="L877" s="388"/>
      <c r="M877" s="388"/>
      <c r="N877" s="388"/>
      <c r="O877" s="388"/>
      <c r="P877" s="388"/>
      <c r="Q877" s="388"/>
      <c r="R877" s="388"/>
      <c r="S877" s="388"/>
      <c r="T877" s="388"/>
      <c r="U877" s="388"/>
      <c r="V877" s="388"/>
      <c r="W877" s="388"/>
      <c r="X877" s="388"/>
      <c r="Y877" s="388"/>
      <c r="Z877" s="388"/>
      <c r="AA877" s="388"/>
    </row>
    <row r="878" spans="1:27" ht="15.75" customHeight="1" x14ac:dyDescent="0.2">
      <c r="A878" s="388"/>
      <c r="B878" s="388"/>
      <c r="C878" s="388"/>
      <c r="D878" s="388"/>
      <c r="E878" s="388"/>
      <c r="F878" s="388"/>
      <c r="G878" s="388"/>
      <c r="H878" s="388"/>
      <c r="I878" s="388"/>
      <c r="J878" s="388"/>
      <c r="K878" s="388"/>
      <c r="L878" s="388"/>
      <c r="M878" s="388"/>
      <c r="N878" s="388"/>
      <c r="O878" s="388"/>
      <c r="P878" s="388"/>
      <c r="Q878" s="388"/>
      <c r="R878" s="388"/>
      <c r="S878" s="388"/>
      <c r="T878" s="388"/>
      <c r="U878" s="388"/>
      <c r="V878" s="388"/>
      <c r="W878" s="388"/>
      <c r="X878" s="388"/>
      <c r="Y878" s="388"/>
      <c r="Z878" s="388"/>
      <c r="AA878" s="388"/>
    </row>
    <row r="879" spans="1:27" ht="15.75" customHeight="1" x14ac:dyDescent="0.2">
      <c r="A879" s="388"/>
      <c r="B879" s="388"/>
      <c r="C879" s="388"/>
      <c r="D879" s="388"/>
      <c r="E879" s="388"/>
      <c r="F879" s="388"/>
      <c r="G879" s="388"/>
      <c r="H879" s="388"/>
      <c r="I879" s="388"/>
      <c r="J879" s="388"/>
      <c r="K879" s="388"/>
      <c r="L879" s="388"/>
      <c r="M879" s="388"/>
      <c r="N879" s="388"/>
      <c r="O879" s="388"/>
      <c r="P879" s="388"/>
      <c r="Q879" s="388"/>
      <c r="R879" s="388"/>
      <c r="S879" s="388"/>
      <c r="T879" s="388"/>
      <c r="U879" s="388"/>
      <c r="V879" s="388"/>
      <c r="W879" s="388"/>
      <c r="X879" s="388"/>
      <c r="Y879" s="388"/>
      <c r="Z879" s="388"/>
      <c r="AA879" s="388"/>
    </row>
    <row r="880" spans="1:27" ht="15.75" customHeight="1" x14ac:dyDescent="0.2">
      <c r="A880" s="388"/>
      <c r="B880" s="388"/>
      <c r="C880" s="388"/>
      <c r="D880" s="388"/>
      <c r="E880" s="388"/>
      <c r="F880" s="388"/>
      <c r="G880" s="388"/>
      <c r="H880" s="388"/>
      <c r="I880" s="388"/>
      <c r="J880" s="388"/>
      <c r="K880" s="388"/>
      <c r="L880" s="388"/>
      <c r="M880" s="388"/>
      <c r="N880" s="388"/>
      <c r="O880" s="388"/>
      <c r="P880" s="388"/>
      <c r="Q880" s="388"/>
      <c r="R880" s="388"/>
      <c r="S880" s="388"/>
      <c r="T880" s="388"/>
      <c r="U880" s="388"/>
      <c r="V880" s="388"/>
      <c r="W880" s="388"/>
      <c r="X880" s="388"/>
      <c r="Y880" s="388"/>
      <c r="Z880" s="388"/>
      <c r="AA880" s="388"/>
    </row>
    <row r="881" spans="1:27" ht="15.75" customHeight="1" x14ac:dyDescent="0.2">
      <c r="A881" s="388"/>
      <c r="B881" s="388"/>
      <c r="C881" s="388"/>
      <c r="D881" s="388"/>
      <c r="E881" s="388"/>
      <c r="F881" s="388"/>
      <c r="G881" s="388"/>
      <c r="H881" s="388"/>
      <c r="I881" s="388"/>
      <c r="J881" s="388"/>
      <c r="K881" s="388"/>
      <c r="L881" s="388"/>
      <c r="M881" s="388"/>
      <c r="N881" s="388"/>
      <c r="O881" s="388"/>
      <c r="P881" s="388"/>
      <c r="Q881" s="388"/>
      <c r="R881" s="388"/>
      <c r="S881" s="388"/>
      <c r="T881" s="388"/>
      <c r="U881" s="388"/>
      <c r="V881" s="388"/>
      <c r="W881" s="388"/>
      <c r="X881" s="388"/>
      <c r="Y881" s="388"/>
      <c r="Z881" s="388"/>
      <c r="AA881" s="388"/>
    </row>
    <row r="882" spans="1:27" ht="15.75" customHeight="1" x14ac:dyDescent="0.2">
      <c r="A882" s="388"/>
      <c r="B882" s="388"/>
      <c r="C882" s="388"/>
      <c r="D882" s="388"/>
      <c r="E882" s="388"/>
      <c r="F882" s="388"/>
      <c r="G882" s="388"/>
      <c r="H882" s="388"/>
      <c r="I882" s="388"/>
      <c r="J882" s="388"/>
      <c r="K882" s="388"/>
      <c r="L882" s="388"/>
      <c r="M882" s="388"/>
      <c r="N882" s="388"/>
      <c r="O882" s="388"/>
      <c r="P882" s="388"/>
      <c r="Q882" s="388"/>
      <c r="R882" s="388"/>
      <c r="S882" s="388"/>
      <c r="T882" s="388"/>
      <c r="U882" s="388"/>
      <c r="V882" s="388"/>
      <c r="W882" s="388"/>
      <c r="X882" s="388"/>
      <c r="Y882" s="388"/>
      <c r="Z882" s="388"/>
      <c r="AA882" s="388"/>
    </row>
    <row r="883" spans="1:27" ht="15.75" customHeight="1" x14ac:dyDescent="0.2">
      <c r="A883" s="388"/>
      <c r="B883" s="388"/>
      <c r="C883" s="388"/>
      <c r="D883" s="388"/>
      <c r="E883" s="388"/>
      <c r="F883" s="388"/>
      <c r="G883" s="388"/>
      <c r="H883" s="388"/>
      <c r="I883" s="388"/>
      <c r="J883" s="388"/>
      <c r="K883" s="388"/>
      <c r="L883" s="388"/>
      <c r="M883" s="388"/>
      <c r="N883" s="388"/>
      <c r="O883" s="388"/>
      <c r="P883" s="388"/>
      <c r="Q883" s="388"/>
      <c r="R883" s="388"/>
      <c r="S883" s="388"/>
      <c r="T883" s="388"/>
      <c r="U883" s="388"/>
      <c r="V883" s="388"/>
      <c r="W883" s="388"/>
      <c r="X883" s="388"/>
      <c r="Y883" s="388"/>
      <c r="Z883" s="388"/>
      <c r="AA883" s="388"/>
    </row>
    <row r="884" spans="1:27" ht="15.75" customHeight="1" x14ac:dyDescent="0.2">
      <c r="A884" s="388"/>
      <c r="B884" s="388"/>
      <c r="C884" s="388"/>
      <c r="D884" s="388"/>
      <c r="E884" s="388"/>
      <c r="F884" s="388"/>
      <c r="G884" s="388"/>
      <c r="H884" s="388"/>
      <c r="I884" s="388"/>
      <c r="J884" s="388"/>
      <c r="K884" s="388"/>
      <c r="L884" s="388"/>
      <c r="M884" s="388"/>
      <c r="N884" s="388"/>
      <c r="O884" s="388"/>
      <c r="P884" s="388"/>
      <c r="Q884" s="388"/>
      <c r="R884" s="388"/>
      <c r="S884" s="388"/>
      <c r="T884" s="388"/>
      <c r="U884" s="388"/>
      <c r="V884" s="388"/>
      <c r="W884" s="388"/>
      <c r="X884" s="388"/>
      <c r="Y884" s="388"/>
      <c r="Z884" s="388"/>
      <c r="AA884" s="388"/>
    </row>
    <row r="885" spans="1:27" ht="15.75" customHeight="1" x14ac:dyDescent="0.2">
      <c r="A885" s="388"/>
      <c r="B885" s="388"/>
      <c r="C885" s="388"/>
      <c r="D885" s="388"/>
      <c r="E885" s="388"/>
      <c r="F885" s="388"/>
      <c r="G885" s="388"/>
      <c r="H885" s="388"/>
      <c r="I885" s="388"/>
      <c r="J885" s="388"/>
      <c r="K885" s="388"/>
      <c r="L885" s="388"/>
      <c r="M885" s="388"/>
      <c r="N885" s="388"/>
      <c r="O885" s="388"/>
      <c r="P885" s="388"/>
      <c r="Q885" s="388"/>
      <c r="R885" s="388"/>
      <c r="S885" s="388"/>
      <c r="T885" s="388"/>
      <c r="U885" s="388"/>
      <c r="V885" s="388"/>
      <c r="W885" s="388"/>
      <c r="X885" s="388"/>
      <c r="Y885" s="388"/>
      <c r="Z885" s="388"/>
      <c r="AA885" s="388"/>
    </row>
    <row r="886" spans="1:27" ht="15.75" customHeight="1" x14ac:dyDescent="0.2">
      <c r="A886" s="388"/>
      <c r="B886" s="388"/>
      <c r="C886" s="388"/>
      <c r="D886" s="388"/>
      <c r="E886" s="388"/>
      <c r="F886" s="388"/>
      <c r="G886" s="388"/>
      <c r="H886" s="388"/>
      <c r="I886" s="388"/>
      <c r="J886" s="388"/>
      <c r="K886" s="388"/>
      <c r="L886" s="388"/>
      <c r="M886" s="388"/>
      <c r="N886" s="388"/>
      <c r="O886" s="388"/>
      <c r="P886" s="388"/>
      <c r="Q886" s="388"/>
      <c r="R886" s="388"/>
      <c r="S886" s="388"/>
      <c r="T886" s="388"/>
      <c r="U886" s="388"/>
      <c r="V886" s="388"/>
      <c r="W886" s="388"/>
      <c r="X886" s="388"/>
      <c r="Y886" s="388"/>
      <c r="Z886" s="388"/>
      <c r="AA886" s="388"/>
    </row>
    <row r="887" spans="1:27" ht="15.75" customHeight="1" x14ac:dyDescent="0.2">
      <c r="A887" s="388"/>
      <c r="B887" s="388"/>
      <c r="C887" s="388"/>
      <c r="D887" s="388"/>
      <c r="E887" s="388"/>
      <c r="F887" s="388"/>
      <c r="G887" s="388"/>
      <c r="H887" s="388"/>
      <c r="I887" s="388"/>
      <c r="J887" s="388"/>
      <c r="K887" s="388"/>
      <c r="L887" s="388"/>
      <c r="M887" s="388"/>
      <c r="N887" s="388"/>
      <c r="O887" s="388"/>
      <c r="P887" s="388"/>
      <c r="Q887" s="388"/>
      <c r="R887" s="388"/>
      <c r="S887" s="388"/>
      <c r="T887" s="388"/>
      <c r="U887" s="388"/>
      <c r="V887" s="388"/>
      <c r="W887" s="388"/>
      <c r="X887" s="388"/>
      <c r="Y887" s="388"/>
      <c r="Z887" s="388"/>
      <c r="AA887" s="388"/>
    </row>
    <row r="888" spans="1:27" ht="15.75" customHeight="1" x14ac:dyDescent="0.2">
      <c r="A888" s="388"/>
      <c r="B888" s="388"/>
      <c r="C888" s="388"/>
      <c r="D888" s="388"/>
      <c r="E888" s="388"/>
      <c r="F888" s="388"/>
      <c r="G888" s="388"/>
      <c r="H888" s="388"/>
      <c r="I888" s="388"/>
      <c r="J888" s="388"/>
      <c r="K888" s="388"/>
      <c r="L888" s="388"/>
      <c r="M888" s="388"/>
      <c r="N888" s="388"/>
      <c r="O888" s="388"/>
      <c r="P888" s="388"/>
      <c r="Q888" s="388"/>
      <c r="R888" s="388"/>
      <c r="S888" s="388"/>
      <c r="T888" s="388"/>
      <c r="U888" s="388"/>
      <c r="V888" s="388"/>
      <c r="W888" s="388"/>
      <c r="X888" s="388"/>
      <c r="Y888" s="388"/>
      <c r="Z888" s="388"/>
      <c r="AA888" s="388"/>
    </row>
    <row r="889" spans="1:27" ht="15.75" customHeight="1" x14ac:dyDescent="0.2">
      <c r="A889" s="388"/>
      <c r="B889" s="388"/>
      <c r="C889" s="388"/>
      <c r="D889" s="388"/>
      <c r="E889" s="388"/>
      <c r="F889" s="388"/>
      <c r="G889" s="388"/>
      <c r="H889" s="388"/>
      <c r="I889" s="388"/>
      <c r="J889" s="388"/>
      <c r="K889" s="388"/>
      <c r="L889" s="388"/>
      <c r="M889" s="388"/>
      <c r="N889" s="388"/>
      <c r="O889" s="388"/>
      <c r="P889" s="388"/>
      <c r="Q889" s="388"/>
      <c r="R889" s="388"/>
      <c r="S889" s="388"/>
      <c r="T889" s="388"/>
      <c r="U889" s="388"/>
      <c r="V889" s="388"/>
      <c r="W889" s="388"/>
      <c r="X889" s="388"/>
      <c r="Y889" s="388"/>
      <c r="Z889" s="388"/>
      <c r="AA889" s="388"/>
    </row>
    <row r="890" spans="1:27" ht="15.75" customHeight="1" x14ac:dyDescent="0.2">
      <c r="A890" s="388"/>
      <c r="B890" s="388"/>
      <c r="C890" s="388"/>
      <c r="D890" s="388"/>
      <c r="E890" s="388"/>
      <c r="F890" s="388"/>
      <c r="G890" s="388"/>
      <c r="H890" s="388"/>
      <c r="I890" s="388"/>
      <c r="J890" s="388"/>
      <c r="K890" s="388"/>
      <c r="L890" s="388"/>
      <c r="M890" s="388"/>
      <c r="N890" s="388"/>
      <c r="O890" s="388"/>
      <c r="P890" s="388"/>
      <c r="Q890" s="388"/>
      <c r="R890" s="388"/>
      <c r="S890" s="388"/>
      <c r="T890" s="388"/>
      <c r="U890" s="388"/>
      <c r="V890" s="388"/>
      <c r="W890" s="388"/>
      <c r="X890" s="388"/>
      <c r="Y890" s="388"/>
      <c r="Z890" s="388"/>
      <c r="AA890" s="388"/>
    </row>
    <row r="891" spans="1:27" ht="15.75" customHeight="1" x14ac:dyDescent="0.2">
      <c r="A891" s="388"/>
      <c r="B891" s="388"/>
      <c r="C891" s="388"/>
      <c r="D891" s="388"/>
      <c r="E891" s="388"/>
      <c r="F891" s="388"/>
      <c r="G891" s="388"/>
      <c r="H891" s="388"/>
      <c r="I891" s="388"/>
      <c r="J891" s="388"/>
      <c r="K891" s="388"/>
      <c r="L891" s="388"/>
      <c r="M891" s="388"/>
      <c r="N891" s="388"/>
      <c r="O891" s="388"/>
      <c r="P891" s="388"/>
      <c r="Q891" s="388"/>
      <c r="R891" s="388"/>
      <c r="S891" s="388"/>
      <c r="T891" s="388"/>
      <c r="U891" s="388"/>
      <c r="V891" s="388"/>
      <c r="W891" s="388"/>
      <c r="X891" s="388"/>
      <c r="Y891" s="388"/>
      <c r="Z891" s="388"/>
      <c r="AA891" s="388"/>
    </row>
    <row r="892" spans="1:27" ht="15.75" customHeight="1" x14ac:dyDescent="0.2">
      <c r="A892" s="388"/>
      <c r="B892" s="388"/>
      <c r="C892" s="388"/>
      <c r="D892" s="388"/>
      <c r="E892" s="388"/>
      <c r="F892" s="388"/>
      <c r="G892" s="388"/>
      <c r="H892" s="388"/>
      <c r="I892" s="388"/>
      <c r="J892" s="388"/>
      <c r="K892" s="388"/>
      <c r="L892" s="388"/>
      <c r="M892" s="388"/>
      <c r="N892" s="388"/>
      <c r="O892" s="388"/>
      <c r="P892" s="388"/>
      <c r="Q892" s="388"/>
      <c r="R892" s="388"/>
      <c r="S892" s="388"/>
      <c r="T892" s="388"/>
      <c r="U892" s="388"/>
      <c r="V892" s="388"/>
      <c r="W892" s="388"/>
      <c r="X892" s="388"/>
      <c r="Y892" s="388"/>
      <c r="Z892" s="388"/>
      <c r="AA892" s="388"/>
    </row>
    <row r="893" spans="1:27" ht="15.75" customHeight="1" x14ac:dyDescent="0.2">
      <c r="A893" s="388"/>
      <c r="B893" s="388"/>
      <c r="C893" s="388"/>
      <c r="D893" s="388"/>
      <c r="E893" s="388"/>
      <c r="F893" s="388"/>
      <c r="G893" s="388"/>
      <c r="H893" s="388"/>
      <c r="I893" s="388"/>
      <c r="J893" s="388"/>
      <c r="K893" s="388"/>
      <c r="L893" s="388"/>
      <c r="M893" s="388"/>
      <c r="N893" s="388"/>
      <c r="O893" s="388"/>
      <c r="P893" s="388"/>
      <c r="Q893" s="388"/>
      <c r="R893" s="388"/>
      <c r="S893" s="388"/>
      <c r="T893" s="388"/>
      <c r="U893" s="388"/>
      <c r="V893" s="388"/>
      <c r="W893" s="388"/>
      <c r="X893" s="388"/>
      <c r="Y893" s="388"/>
      <c r="Z893" s="388"/>
      <c r="AA893" s="388"/>
    </row>
    <row r="894" spans="1:27" ht="15.75" customHeight="1" x14ac:dyDescent="0.2">
      <c r="A894" s="388"/>
      <c r="B894" s="388"/>
      <c r="C894" s="388"/>
      <c r="D894" s="388"/>
      <c r="E894" s="388"/>
      <c r="F894" s="388"/>
      <c r="G894" s="388"/>
      <c r="H894" s="388"/>
      <c r="I894" s="388"/>
      <c r="J894" s="388"/>
      <c r="K894" s="388"/>
      <c r="L894" s="388"/>
      <c r="M894" s="388"/>
      <c r="N894" s="388"/>
      <c r="O894" s="388"/>
      <c r="P894" s="388"/>
      <c r="Q894" s="388"/>
      <c r="R894" s="388"/>
      <c r="S894" s="388"/>
      <c r="T894" s="388"/>
      <c r="U894" s="388"/>
      <c r="V894" s="388"/>
      <c r="W894" s="388"/>
      <c r="X894" s="388"/>
      <c r="Y894" s="388"/>
      <c r="Z894" s="388"/>
      <c r="AA894" s="388"/>
    </row>
    <row r="895" spans="1:27" ht="15.75" customHeight="1" x14ac:dyDescent="0.2">
      <c r="A895" s="388"/>
      <c r="B895" s="388"/>
      <c r="C895" s="388"/>
      <c r="D895" s="388"/>
      <c r="E895" s="388"/>
      <c r="F895" s="388"/>
      <c r="G895" s="388"/>
      <c r="H895" s="388"/>
      <c r="I895" s="388"/>
      <c r="J895" s="388"/>
      <c r="K895" s="388"/>
      <c r="L895" s="388"/>
      <c r="M895" s="388"/>
      <c r="N895" s="388"/>
      <c r="O895" s="388"/>
      <c r="P895" s="388"/>
      <c r="Q895" s="388"/>
      <c r="R895" s="388"/>
      <c r="S895" s="388"/>
      <c r="T895" s="388"/>
      <c r="U895" s="388"/>
      <c r="V895" s="388"/>
      <c r="W895" s="388"/>
      <c r="X895" s="388"/>
      <c r="Y895" s="388"/>
      <c r="Z895" s="388"/>
      <c r="AA895" s="388"/>
    </row>
    <row r="896" spans="1:27" ht="15.75" customHeight="1" x14ac:dyDescent="0.2">
      <c r="A896" s="388"/>
      <c r="B896" s="388"/>
      <c r="C896" s="388"/>
      <c r="D896" s="388"/>
      <c r="E896" s="388"/>
      <c r="F896" s="388"/>
      <c r="G896" s="388"/>
      <c r="H896" s="388"/>
      <c r="I896" s="388"/>
      <c r="J896" s="388"/>
      <c r="K896" s="388"/>
      <c r="L896" s="388"/>
      <c r="M896" s="388"/>
      <c r="N896" s="388"/>
      <c r="O896" s="388"/>
      <c r="P896" s="388"/>
      <c r="Q896" s="388"/>
      <c r="R896" s="388"/>
      <c r="S896" s="388"/>
      <c r="T896" s="388"/>
      <c r="U896" s="388"/>
      <c r="V896" s="388"/>
      <c r="W896" s="388"/>
      <c r="X896" s="388"/>
      <c r="Y896" s="388"/>
      <c r="Z896" s="388"/>
      <c r="AA896" s="388"/>
    </row>
    <row r="897" spans="1:27" ht="15.75" customHeight="1" x14ac:dyDescent="0.2">
      <c r="A897" s="388"/>
      <c r="B897" s="388"/>
      <c r="C897" s="388"/>
      <c r="D897" s="388"/>
      <c r="E897" s="388"/>
      <c r="F897" s="388"/>
      <c r="G897" s="388"/>
      <c r="H897" s="388"/>
      <c r="I897" s="388"/>
      <c r="J897" s="388"/>
      <c r="K897" s="388"/>
      <c r="L897" s="388"/>
      <c r="M897" s="388"/>
      <c r="N897" s="388"/>
      <c r="O897" s="388"/>
      <c r="P897" s="388"/>
      <c r="Q897" s="388"/>
      <c r="R897" s="388"/>
      <c r="S897" s="388"/>
      <c r="T897" s="388"/>
      <c r="U897" s="388"/>
      <c r="V897" s="388"/>
      <c r="W897" s="388"/>
      <c r="X897" s="388"/>
      <c r="Y897" s="388"/>
      <c r="Z897" s="388"/>
      <c r="AA897" s="388"/>
    </row>
    <row r="898" spans="1:27" ht="15.75" customHeight="1" x14ac:dyDescent="0.2">
      <c r="A898" s="388"/>
      <c r="B898" s="388"/>
      <c r="C898" s="388"/>
      <c r="D898" s="388"/>
      <c r="E898" s="388"/>
      <c r="F898" s="388"/>
      <c r="G898" s="388"/>
      <c r="H898" s="388"/>
      <c r="I898" s="388"/>
      <c r="J898" s="388"/>
      <c r="K898" s="388"/>
      <c r="L898" s="388"/>
      <c r="M898" s="388"/>
      <c r="N898" s="388"/>
      <c r="O898" s="388"/>
      <c r="P898" s="388"/>
      <c r="Q898" s="388"/>
      <c r="R898" s="388"/>
      <c r="S898" s="388"/>
      <c r="T898" s="388"/>
      <c r="U898" s="388"/>
      <c r="V898" s="388"/>
      <c r="W898" s="388"/>
      <c r="X898" s="388"/>
      <c r="Y898" s="388"/>
      <c r="Z898" s="388"/>
      <c r="AA898" s="388"/>
    </row>
    <row r="899" spans="1:27" ht="15.75" customHeight="1" x14ac:dyDescent="0.2">
      <c r="A899" s="388"/>
      <c r="B899" s="388"/>
      <c r="C899" s="388"/>
      <c r="D899" s="388"/>
      <c r="E899" s="388"/>
      <c r="F899" s="388"/>
      <c r="G899" s="388"/>
      <c r="H899" s="388"/>
      <c r="I899" s="388"/>
      <c r="J899" s="388"/>
      <c r="K899" s="388"/>
      <c r="L899" s="388"/>
      <c r="M899" s="388"/>
      <c r="N899" s="388"/>
      <c r="O899" s="388"/>
      <c r="P899" s="388"/>
      <c r="Q899" s="388"/>
      <c r="R899" s="388"/>
      <c r="S899" s="388"/>
      <c r="T899" s="388"/>
      <c r="U899" s="388"/>
      <c r="V899" s="388"/>
      <c r="W899" s="388"/>
      <c r="X899" s="388"/>
      <c r="Y899" s="388"/>
      <c r="Z899" s="388"/>
      <c r="AA899" s="388"/>
    </row>
    <row r="900" spans="1:27" ht="15.75" customHeight="1" x14ac:dyDescent="0.2">
      <c r="A900" s="388"/>
      <c r="B900" s="388"/>
      <c r="C900" s="388"/>
      <c r="D900" s="388"/>
      <c r="E900" s="388"/>
      <c r="F900" s="388"/>
      <c r="G900" s="388"/>
      <c r="H900" s="388"/>
      <c r="I900" s="388"/>
      <c r="J900" s="388"/>
      <c r="K900" s="388"/>
      <c r="L900" s="388"/>
      <c r="M900" s="388"/>
      <c r="N900" s="388"/>
      <c r="O900" s="388"/>
      <c r="P900" s="388"/>
      <c r="Q900" s="388"/>
      <c r="R900" s="388"/>
      <c r="S900" s="388"/>
      <c r="T900" s="388"/>
      <c r="U900" s="388"/>
      <c r="V900" s="388"/>
      <c r="W900" s="388"/>
      <c r="X900" s="388"/>
      <c r="Y900" s="388"/>
      <c r="Z900" s="388"/>
      <c r="AA900" s="388"/>
    </row>
    <row r="901" spans="1:27" ht="15.75" customHeight="1" x14ac:dyDescent="0.2">
      <c r="A901" s="388"/>
      <c r="B901" s="388"/>
      <c r="C901" s="388"/>
      <c r="D901" s="388"/>
      <c r="E901" s="388"/>
      <c r="F901" s="388"/>
      <c r="G901" s="388"/>
      <c r="H901" s="388"/>
      <c r="I901" s="388"/>
      <c r="J901" s="388"/>
      <c r="K901" s="388"/>
      <c r="L901" s="388"/>
      <c r="M901" s="388"/>
      <c r="N901" s="388"/>
      <c r="O901" s="388"/>
      <c r="P901" s="388"/>
      <c r="Q901" s="388"/>
      <c r="R901" s="388"/>
      <c r="S901" s="388"/>
      <c r="T901" s="388"/>
      <c r="U901" s="388"/>
      <c r="V901" s="388"/>
      <c r="W901" s="388"/>
      <c r="X901" s="388"/>
      <c r="Y901" s="388"/>
      <c r="Z901" s="388"/>
      <c r="AA901" s="388"/>
    </row>
    <row r="902" spans="1:27" ht="15.75" customHeight="1" x14ac:dyDescent="0.2">
      <c r="A902" s="388"/>
      <c r="B902" s="388"/>
      <c r="C902" s="388"/>
      <c r="D902" s="388"/>
      <c r="E902" s="388"/>
      <c r="F902" s="388"/>
      <c r="G902" s="388"/>
      <c r="H902" s="388"/>
      <c r="I902" s="388"/>
      <c r="J902" s="388"/>
      <c r="K902" s="388"/>
      <c r="L902" s="388"/>
      <c r="M902" s="388"/>
      <c r="N902" s="388"/>
      <c r="O902" s="388"/>
      <c r="P902" s="388"/>
      <c r="Q902" s="388"/>
      <c r="R902" s="388"/>
      <c r="S902" s="388"/>
      <c r="T902" s="388"/>
      <c r="U902" s="388"/>
      <c r="V902" s="388"/>
      <c r="W902" s="388"/>
      <c r="X902" s="388"/>
      <c r="Y902" s="388"/>
      <c r="Z902" s="388"/>
      <c r="AA902" s="388"/>
    </row>
    <row r="903" spans="1:27" ht="15.75" customHeight="1" x14ac:dyDescent="0.2">
      <c r="A903" s="388"/>
      <c r="B903" s="388"/>
      <c r="C903" s="388"/>
      <c r="D903" s="388"/>
      <c r="E903" s="388"/>
      <c r="F903" s="388"/>
      <c r="G903" s="388"/>
      <c r="H903" s="388"/>
      <c r="I903" s="388"/>
      <c r="J903" s="388"/>
      <c r="K903" s="388"/>
      <c r="L903" s="388"/>
      <c r="M903" s="388"/>
      <c r="N903" s="388"/>
      <c r="O903" s="388"/>
      <c r="P903" s="388"/>
      <c r="Q903" s="388"/>
      <c r="R903" s="388"/>
      <c r="S903" s="388"/>
      <c r="T903" s="388"/>
      <c r="U903" s="388"/>
      <c r="V903" s="388"/>
      <c r="W903" s="388"/>
      <c r="X903" s="388"/>
      <c r="Y903" s="388"/>
      <c r="Z903" s="388"/>
      <c r="AA903" s="388"/>
    </row>
    <row r="904" spans="1:27" ht="15.75" customHeight="1" x14ac:dyDescent="0.2">
      <c r="A904" s="388"/>
      <c r="B904" s="388"/>
      <c r="C904" s="388"/>
      <c r="D904" s="388"/>
      <c r="E904" s="388"/>
      <c r="F904" s="388"/>
      <c r="G904" s="388"/>
      <c r="H904" s="388"/>
      <c r="I904" s="388"/>
      <c r="J904" s="388"/>
      <c r="K904" s="388"/>
      <c r="L904" s="388"/>
      <c r="M904" s="388"/>
      <c r="N904" s="388"/>
      <c r="O904" s="388"/>
      <c r="P904" s="388"/>
      <c r="Q904" s="388"/>
      <c r="R904" s="388"/>
      <c r="S904" s="388"/>
      <c r="T904" s="388"/>
      <c r="U904" s="388"/>
      <c r="V904" s="388"/>
      <c r="W904" s="388"/>
      <c r="X904" s="388"/>
      <c r="Y904" s="388"/>
      <c r="Z904" s="388"/>
      <c r="AA904" s="388"/>
    </row>
    <row r="905" spans="1:27" ht="15.75" customHeight="1" x14ac:dyDescent="0.2">
      <c r="A905" s="388"/>
      <c r="B905" s="388"/>
      <c r="C905" s="388"/>
      <c r="D905" s="388"/>
      <c r="E905" s="388"/>
      <c r="F905" s="388"/>
      <c r="G905" s="388"/>
      <c r="H905" s="388"/>
      <c r="I905" s="388"/>
      <c r="J905" s="388"/>
      <c r="K905" s="388"/>
      <c r="L905" s="388"/>
      <c r="M905" s="388"/>
      <c r="N905" s="388"/>
      <c r="O905" s="388"/>
      <c r="P905" s="388"/>
      <c r="Q905" s="388"/>
      <c r="R905" s="388"/>
      <c r="S905" s="388"/>
      <c r="T905" s="388"/>
      <c r="U905" s="388"/>
      <c r="V905" s="388"/>
      <c r="W905" s="388"/>
      <c r="X905" s="388"/>
      <c r="Y905" s="388"/>
      <c r="Z905" s="388"/>
      <c r="AA905" s="388"/>
    </row>
    <row r="906" spans="1:27" ht="15.75" customHeight="1" x14ac:dyDescent="0.2">
      <c r="A906" s="388"/>
      <c r="B906" s="388"/>
      <c r="C906" s="388"/>
      <c r="D906" s="388"/>
      <c r="E906" s="388"/>
      <c r="F906" s="388"/>
      <c r="G906" s="388"/>
      <c r="H906" s="388"/>
      <c r="I906" s="388"/>
      <c r="J906" s="388"/>
      <c r="K906" s="388"/>
      <c r="L906" s="388"/>
      <c r="M906" s="388"/>
      <c r="N906" s="388"/>
      <c r="O906" s="388"/>
      <c r="P906" s="388"/>
      <c r="Q906" s="388"/>
      <c r="R906" s="388"/>
      <c r="S906" s="388"/>
      <c r="T906" s="388"/>
      <c r="U906" s="388"/>
      <c r="V906" s="388"/>
      <c r="W906" s="388"/>
      <c r="X906" s="388"/>
      <c r="Y906" s="388"/>
      <c r="Z906" s="388"/>
      <c r="AA906" s="388"/>
    </row>
    <row r="907" spans="1:27" ht="15.75" customHeight="1" x14ac:dyDescent="0.2">
      <c r="A907" s="388"/>
      <c r="B907" s="388"/>
      <c r="C907" s="388"/>
      <c r="D907" s="388"/>
      <c r="E907" s="388"/>
      <c r="F907" s="388"/>
      <c r="G907" s="388"/>
      <c r="H907" s="388"/>
      <c r="I907" s="388"/>
      <c r="J907" s="388"/>
      <c r="K907" s="388"/>
      <c r="L907" s="388"/>
      <c r="M907" s="388"/>
      <c r="N907" s="388"/>
      <c r="O907" s="388"/>
      <c r="P907" s="388"/>
      <c r="Q907" s="388"/>
      <c r="R907" s="388"/>
      <c r="S907" s="388"/>
      <c r="T907" s="388"/>
      <c r="U907" s="388"/>
      <c r="V907" s="388"/>
      <c r="W907" s="388"/>
      <c r="X907" s="388"/>
      <c r="Y907" s="388"/>
      <c r="Z907" s="388"/>
      <c r="AA907" s="388"/>
    </row>
    <row r="908" spans="1:27" ht="15.75" customHeight="1" x14ac:dyDescent="0.2">
      <c r="A908" s="388"/>
      <c r="B908" s="388"/>
      <c r="C908" s="388"/>
      <c r="D908" s="388"/>
      <c r="E908" s="388"/>
      <c r="F908" s="388"/>
      <c r="G908" s="388"/>
      <c r="H908" s="388"/>
      <c r="I908" s="388"/>
      <c r="J908" s="388"/>
      <c r="K908" s="388"/>
      <c r="L908" s="388"/>
      <c r="M908" s="388"/>
      <c r="N908" s="388"/>
      <c r="O908" s="388"/>
      <c r="P908" s="388"/>
      <c r="Q908" s="388"/>
      <c r="R908" s="388"/>
      <c r="S908" s="388"/>
      <c r="T908" s="388"/>
      <c r="U908" s="388"/>
      <c r="V908" s="388"/>
      <c r="W908" s="388"/>
      <c r="X908" s="388"/>
      <c r="Y908" s="388"/>
      <c r="Z908" s="388"/>
      <c r="AA908" s="388"/>
    </row>
    <row r="909" spans="1:27" ht="15.75" customHeight="1" x14ac:dyDescent="0.2">
      <c r="A909" s="388"/>
      <c r="B909" s="388"/>
      <c r="C909" s="388"/>
      <c r="D909" s="388"/>
      <c r="E909" s="388"/>
      <c r="F909" s="388"/>
      <c r="G909" s="388"/>
      <c r="H909" s="388"/>
      <c r="I909" s="388"/>
      <c r="J909" s="388"/>
      <c r="K909" s="388"/>
      <c r="L909" s="388"/>
      <c r="M909" s="388"/>
      <c r="N909" s="388"/>
      <c r="O909" s="388"/>
      <c r="P909" s="388"/>
      <c r="Q909" s="388"/>
      <c r="R909" s="388"/>
      <c r="S909" s="388"/>
      <c r="T909" s="388"/>
      <c r="U909" s="388"/>
      <c r="V909" s="388"/>
      <c r="W909" s="388"/>
      <c r="X909" s="388"/>
      <c r="Y909" s="388"/>
      <c r="Z909" s="388"/>
      <c r="AA909" s="388"/>
    </row>
    <row r="910" spans="1:27" ht="15.75" customHeight="1" x14ac:dyDescent="0.2">
      <c r="A910" s="388"/>
      <c r="B910" s="388"/>
      <c r="C910" s="388"/>
      <c r="D910" s="388"/>
      <c r="E910" s="388"/>
      <c r="F910" s="388"/>
      <c r="G910" s="388"/>
      <c r="H910" s="388"/>
      <c r="I910" s="388"/>
      <c r="J910" s="388"/>
      <c r="K910" s="388"/>
      <c r="L910" s="388"/>
      <c r="M910" s="388"/>
      <c r="N910" s="388"/>
      <c r="O910" s="388"/>
      <c r="P910" s="388"/>
      <c r="Q910" s="388"/>
      <c r="R910" s="388"/>
      <c r="S910" s="388"/>
      <c r="T910" s="388"/>
      <c r="U910" s="388"/>
      <c r="V910" s="388"/>
      <c r="W910" s="388"/>
      <c r="X910" s="388"/>
      <c r="Y910" s="388"/>
      <c r="Z910" s="388"/>
      <c r="AA910" s="388"/>
    </row>
    <row r="911" spans="1:27" ht="15.75" customHeight="1" x14ac:dyDescent="0.2">
      <c r="A911" s="388"/>
      <c r="B911" s="388"/>
      <c r="C911" s="388"/>
      <c r="D911" s="388"/>
      <c r="E911" s="388"/>
      <c r="F911" s="388"/>
      <c r="G911" s="388"/>
      <c r="H911" s="388"/>
      <c r="I911" s="388"/>
      <c r="J911" s="388"/>
      <c r="K911" s="388"/>
      <c r="L911" s="388"/>
      <c r="M911" s="388"/>
      <c r="N911" s="388"/>
      <c r="O911" s="388"/>
      <c r="P911" s="388"/>
      <c r="Q911" s="388"/>
      <c r="R911" s="388"/>
      <c r="S911" s="388"/>
      <c r="T911" s="388"/>
      <c r="U911" s="388"/>
      <c r="V911" s="388"/>
      <c r="W911" s="388"/>
      <c r="X911" s="388"/>
      <c r="Y911" s="388"/>
      <c r="Z911" s="388"/>
      <c r="AA911" s="388"/>
    </row>
    <row r="912" spans="1:27" ht="15.75" customHeight="1" x14ac:dyDescent="0.2">
      <c r="A912" s="388"/>
      <c r="B912" s="388"/>
      <c r="C912" s="388"/>
      <c r="D912" s="388"/>
      <c r="E912" s="388"/>
      <c r="F912" s="388"/>
      <c r="G912" s="388"/>
      <c r="H912" s="388"/>
      <c r="I912" s="388"/>
      <c r="J912" s="388"/>
      <c r="K912" s="388"/>
      <c r="L912" s="388"/>
      <c r="M912" s="388"/>
      <c r="N912" s="388"/>
      <c r="O912" s="388"/>
      <c r="P912" s="388"/>
      <c r="Q912" s="388"/>
      <c r="R912" s="388"/>
      <c r="S912" s="388"/>
      <c r="T912" s="388"/>
      <c r="U912" s="388"/>
      <c r="V912" s="388"/>
      <c r="W912" s="388"/>
      <c r="X912" s="388"/>
      <c r="Y912" s="388"/>
      <c r="Z912" s="388"/>
      <c r="AA912" s="388"/>
    </row>
    <row r="913" spans="1:27" ht="15.75" customHeight="1" x14ac:dyDescent="0.2">
      <c r="A913" s="388"/>
      <c r="B913" s="388"/>
      <c r="C913" s="388"/>
      <c r="D913" s="388"/>
      <c r="E913" s="388"/>
      <c r="F913" s="388"/>
      <c r="G913" s="388"/>
      <c r="H913" s="388"/>
      <c r="I913" s="388"/>
      <c r="J913" s="388"/>
      <c r="K913" s="388"/>
      <c r="L913" s="388"/>
      <c r="M913" s="388"/>
      <c r="N913" s="388"/>
      <c r="O913" s="388"/>
      <c r="P913" s="388"/>
      <c r="Q913" s="388"/>
      <c r="R913" s="388"/>
      <c r="S913" s="388"/>
      <c r="T913" s="388"/>
      <c r="U913" s="388"/>
      <c r="V913" s="388"/>
      <c r="W913" s="388"/>
      <c r="X913" s="388"/>
      <c r="Y913" s="388"/>
      <c r="Z913" s="388"/>
      <c r="AA913" s="388"/>
    </row>
    <row r="914" spans="1:27" ht="15.75" customHeight="1" x14ac:dyDescent="0.2">
      <c r="A914" s="388"/>
      <c r="B914" s="388"/>
      <c r="C914" s="388"/>
      <c r="D914" s="388"/>
      <c r="E914" s="388"/>
      <c r="F914" s="388"/>
      <c r="G914" s="388"/>
      <c r="H914" s="388"/>
      <c r="I914" s="388"/>
      <c r="J914" s="388"/>
      <c r="K914" s="388"/>
      <c r="L914" s="388"/>
      <c r="M914" s="388"/>
      <c r="N914" s="388"/>
      <c r="O914" s="388"/>
      <c r="P914" s="388"/>
      <c r="Q914" s="388"/>
      <c r="R914" s="388"/>
      <c r="S914" s="388"/>
      <c r="T914" s="388"/>
      <c r="U914" s="388"/>
      <c r="V914" s="388"/>
      <c r="W914" s="388"/>
      <c r="X914" s="388"/>
      <c r="Y914" s="388"/>
      <c r="Z914" s="388"/>
      <c r="AA914" s="388"/>
    </row>
    <row r="915" spans="1:27" ht="15.75" customHeight="1" x14ac:dyDescent="0.2">
      <c r="A915" s="388"/>
      <c r="B915" s="388"/>
      <c r="C915" s="388"/>
      <c r="D915" s="388"/>
      <c r="E915" s="388"/>
      <c r="F915" s="388"/>
      <c r="G915" s="388"/>
      <c r="H915" s="388"/>
      <c r="I915" s="388"/>
      <c r="J915" s="388"/>
      <c r="K915" s="388"/>
      <c r="L915" s="388"/>
      <c r="M915" s="388"/>
      <c r="N915" s="388"/>
      <c r="O915" s="388"/>
      <c r="P915" s="388"/>
      <c r="Q915" s="388"/>
      <c r="R915" s="388"/>
      <c r="S915" s="388"/>
      <c r="T915" s="388"/>
      <c r="U915" s="388"/>
      <c r="V915" s="388"/>
      <c r="W915" s="388"/>
      <c r="X915" s="388"/>
      <c r="Y915" s="388"/>
      <c r="Z915" s="388"/>
      <c r="AA915" s="388"/>
    </row>
    <row r="916" spans="1:27" ht="15.75" customHeight="1" x14ac:dyDescent="0.2">
      <c r="A916" s="388"/>
      <c r="B916" s="388"/>
      <c r="C916" s="388"/>
      <c r="D916" s="388"/>
      <c r="E916" s="388"/>
      <c r="F916" s="388"/>
      <c r="G916" s="388"/>
      <c r="H916" s="388"/>
      <c r="I916" s="388"/>
      <c r="J916" s="388"/>
      <c r="K916" s="388"/>
      <c r="L916" s="388"/>
      <c r="M916" s="388"/>
      <c r="N916" s="388"/>
      <c r="O916" s="388"/>
      <c r="P916" s="388"/>
      <c r="Q916" s="388"/>
      <c r="R916" s="388"/>
      <c r="S916" s="388"/>
      <c r="T916" s="388"/>
      <c r="U916" s="388"/>
      <c r="V916" s="388"/>
      <c r="W916" s="388"/>
      <c r="X916" s="388"/>
      <c r="Y916" s="388"/>
      <c r="Z916" s="388"/>
      <c r="AA916" s="388"/>
    </row>
    <row r="917" spans="1:27" ht="15.75" customHeight="1" x14ac:dyDescent="0.2">
      <c r="A917" s="388"/>
      <c r="B917" s="388"/>
      <c r="C917" s="388"/>
      <c r="D917" s="388"/>
      <c r="E917" s="388"/>
      <c r="F917" s="388"/>
      <c r="G917" s="388"/>
      <c r="H917" s="388"/>
      <c r="I917" s="388"/>
      <c r="J917" s="388"/>
      <c r="K917" s="388"/>
      <c r="L917" s="388"/>
      <c r="M917" s="388"/>
      <c r="N917" s="388"/>
      <c r="O917" s="388"/>
      <c r="P917" s="388"/>
      <c r="Q917" s="388"/>
      <c r="R917" s="388"/>
      <c r="S917" s="388"/>
      <c r="T917" s="388"/>
      <c r="U917" s="388"/>
      <c r="V917" s="388"/>
      <c r="W917" s="388"/>
      <c r="X917" s="388"/>
      <c r="Y917" s="388"/>
      <c r="Z917" s="388"/>
      <c r="AA917" s="388"/>
    </row>
    <row r="918" spans="1:27" ht="15.75" customHeight="1" x14ac:dyDescent="0.2">
      <c r="A918" s="388"/>
      <c r="B918" s="388"/>
      <c r="C918" s="388"/>
      <c r="D918" s="388"/>
      <c r="E918" s="388"/>
      <c r="F918" s="388"/>
      <c r="G918" s="388"/>
      <c r="H918" s="388"/>
      <c r="I918" s="388"/>
      <c r="J918" s="388"/>
      <c r="K918" s="388"/>
      <c r="L918" s="388"/>
      <c r="M918" s="388"/>
      <c r="N918" s="388"/>
      <c r="O918" s="388"/>
      <c r="P918" s="388"/>
      <c r="Q918" s="388"/>
      <c r="R918" s="388"/>
      <c r="S918" s="388"/>
      <c r="T918" s="388"/>
      <c r="U918" s="388"/>
      <c r="V918" s="388"/>
      <c r="W918" s="388"/>
      <c r="X918" s="388"/>
      <c r="Y918" s="388"/>
      <c r="Z918" s="388"/>
      <c r="AA918" s="388"/>
    </row>
    <row r="919" spans="1:27" ht="15.75" customHeight="1" x14ac:dyDescent="0.2">
      <c r="A919" s="388"/>
      <c r="B919" s="388"/>
      <c r="C919" s="388"/>
      <c r="D919" s="388"/>
      <c r="E919" s="388"/>
      <c r="F919" s="388"/>
      <c r="G919" s="388"/>
      <c r="H919" s="388"/>
      <c r="I919" s="388"/>
      <c r="J919" s="388"/>
      <c r="K919" s="388"/>
      <c r="L919" s="388"/>
      <c r="M919" s="388"/>
      <c r="N919" s="388"/>
      <c r="O919" s="388"/>
      <c r="P919" s="388"/>
      <c r="Q919" s="388"/>
      <c r="R919" s="388"/>
      <c r="S919" s="388"/>
      <c r="T919" s="388"/>
      <c r="U919" s="388"/>
      <c r="V919" s="388"/>
      <c r="W919" s="388"/>
      <c r="X919" s="388"/>
      <c r="Y919" s="388"/>
      <c r="Z919" s="388"/>
      <c r="AA919" s="388"/>
    </row>
    <row r="920" spans="1:27" ht="15.75" customHeight="1" x14ac:dyDescent="0.2">
      <c r="A920" s="388"/>
      <c r="B920" s="388"/>
      <c r="C920" s="388"/>
      <c r="D920" s="388"/>
      <c r="E920" s="388"/>
      <c r="F920" s="388"/>
      <c r="G920" s="388"/>
      <c r="H920" s="388"/>
      <c r="I920" s="388"/>
      <c r="J920" s="388"/>
      <c r="K920" s="388"/>
      <c r="L920" s="388"/>
      <c r="M920" s="388"/>
      <c r="N920" s="388"/>
      <c r="O920" s="388"/>
      <c r="P920" s="388"/>
      <c r="Q920" s="388"/>
      <c r="R920" s="388"/>
      <c r="S920" s="388"/>
      <c r="T920" s="388"/>
      <c r="U920" s="388"/>
      <c r="V920" s="388"/>
      <c r="W920" s="388"/>
      <c r="X920" s="388"/>
      <c r="Y920" s="388"/>
      <c r="Z920" s="388"/>
      <c r="AA920" s="388"/>
    </row>
    <row r="921" spans="1:27" ht="15.75" customHeight="1" x14ac:dyDescent="0.2">
      <c r="A921" s="388"/>
      <c r="B921" s="388"/>
      <c r="C921" s="388"/>
      <c r="D921" s="388"/>
      <c r="E921" s="388"/>
      <c r="F921" s="388"/>
      <c r="G921" s="388"/>
      <c r="H921" s="388"/>
      <c r="I921" s="388"/>
      <c r="J921" s="388"/>
      <c r="K921" s="388"/>
      <c r="L921" s="388"/>
      <c r="M921" s="388"/>
      <c r="N921" s="388"/>
      <c r="O921" s="388"/>
      <c r="P921" s="388"/>
      <c r="Q921" s="388"/>
      <c r="R921" s="388"/>
      <c r="S921" s="388"/>
      <c r="T921" s="388"/>
      <c r="U921" s="388"/>
      <c r="V921" s="388"/>
      <c r="W921" s="388"/>
      <c r="X921" s="388"/>
      <c r="Y921" s="388"/>
      <c r="Z921" s="388"/>
      <c r="AA921" s="388"/>
    </row>
    <row r="922" spans="1:27" ht="15.75" customHeight="1" x14ac:dyDescent="0.2">
      <c r="A922" s="388"/>
      <c r="B922" s="388"/>
      <c r="C922" s="388"/>
      <c r="D922" s="388"/>
      <c r="E922" s="388"/>
      <c r="F922" s="388"/>
      <c r="G922" s="388"/>
      <c r="H922" s="388"/>
      <c r="I922" s="388"/>
      <c r="J922" s="388"/>
      <c r="K922" s="388"/>
      <c r="L922" s="388"/>
      <c r="M922" s="388"/>
      <c r="N922" s="388"/>
      <c r="O922" s="388"/>
      <c r="P922" s="388"/>
      <c r="Q922" s="388"/>
      <c r="R922" s="388"/>
      <c r="S922" s="388"/>
      <c r="T922" s="388"/>
      <c r="U922" s="388"/>
      <c r="V922" s="388"/>
      <c r="W922" s="388"/>
      <c r="X922" s="388"/>
      <c r="Y922" s="388"/>
      <c r="Z922" s="388"/>
      <c r="AA922" s="388"/>
    </row>
    <row r="923" spans="1:27" ht="15.75" customHeight="1" x14ac:dyDescent="0.2">
      <c r="A923" s="388"/>
      <c r="B923" s="388"/>
      <c r="C923" s="388"/>
      <c r="D923" s="388"/>
      <c r="E923" s="388"/>
      <c r="F923" s="388"/>
      <c r="G923" s="388"/>
      <c r="H923" s="388"/>
      <c r="I923" s="388"/>
      <c r="J923" s="388"/>
      <c r="K923" s="388"/>
      <c r="L923" s="388"/>
      <c r="M923" s="388"/>
      <c r="N923" s="388"/>
      <c r="O923" s="388"/>
      <c r="P923" s="388"/>
      <c r="Q923" s="388"/>
      <c r="R923" s="388"/>
      <c r="S923" s="388"/>
      <c r="T923" s="388"/>
      <c r="U923" s="388"/>
      <c r="V923" s="388"/>
      <c r="W923" s="388"/>
      <c r="X923" s="388"/>
      <c r="Y923" s="388"/>
      <c r="Z923" s="388"/>
      <c r="AA923" s="388"/>
    </row>
    <row r="924" spans="1:27" ht="15.75" customHeight="1" x14ac:dyDescent="0.2">
      <c r="A924" s="388"/>
      <c r="B924" s="388"/>
      <c r="C924" s="388"/>
      <c r="D924" s="388"/>
      <c r="E924" s="388"/>
      <c r="F924" s="388"/>
      <c r="G924" s="388"/>
      <c r="H924" s="388"/>
      <c r="I924" s="388"/>
      <c r="J924" s="388"/>
      <c r="K924" s="388"/>
      <c r="L924" s="388"/>
      <c r="M924" s="388"/>
      <c r="N924" s="388"/>
      <c r="O924" s="388"/>
      <c r="P924" s="388"/>
      <c r="Q924" s="388"/>
      <c r="R924" s="388"/>
      <c r="S924" s="388"/>
      <c r="T924" s="388"/>
      <c r="U924" s="388"/>
      <c r="V924" s="388"/>
      <c r="W924" s="388"/>
      <c r="X924" s="388"/>
      <c r="Y924" s="388"/>
      <c r="Z924" s="388"/>
      <c r="AA924" s="388"/>
    </row>
    <row r="925" spans="1:27" ht="15.75" customHeight="1" x14ac:dyDescent="0.2">
      <c r="A925" s="388"/>
      <c r="B925" s="388"/>
      <c r="C925" s="388"/>
      <c r="D925" s="388"/>
      <c r="E925" s="388"/>
      <c r="F925" s="388"/>
      <c r="G925" s="388"/>
      <c r="H925" s="388"/>
      <c r="I925" s="388"/>
      <c r="J925" s="388"/>
      <c r="K925" s="388"/>
      <c r="L925" s="388"/>
      <c r="M925" s="388"/>
      <c r="N925" s="388"/>
      <c r="O925" s="388"/>
      <c r="P925" s="388"/>
      <c r="Q925" s="388"/>
      <c r="R925" s="388"/>
      <c r="S925" s="388"/>
      <c r="T925" s="388"/>
      <c r="U925" s="388"/>
      <c r="V925" s="388"/>
      <c r="W925" s="388"/>
      <c r="X925" s="388"/>
      <c r="Y925" s="388"/>
      <c r="Z925" s="388"/>
      <c r="AA925" s="388"/>
    </row>
    <row r="926" spans="1:27" ht="15.75" customHeight="1" x14ac:dyDescent="0.2">
      <c r="A926" s="388"/>
      <c r="B926" s="388"/>
      <c r="C926" s="388"/>
      <c r="D926" s="388"/>
      <c r="E926" s="388"/>
      <c r="F926" s="388"/>
      <c r="G926" s="388"/>
      <c r="H926" s="388"/>
      <c r="I926" s="388"/>
      <c r="J926" s="388"/>
      <c r="K926" s="388"/>
      <c r="L926" s="388"/>
      <c r="M926" s="388"/>
      <c r="N926" s="388"/>
      <c r="O926" s="388"/>
      <c r="P926" s="388"/>
      <c r="Q926" s="388"/>
      <c r="R926" s="388"/>
      <c r="S926" s="388"/>
      <c r="T926" s="388"/>
      <c r="U926" s="388"/>
      <c r="V926" s="388"/>
      <c r="W926" s="388"/>
      <c r="X926" s="388"/>
      <c r="Y926" s="388"/>
      <c r="Z926" s="388"/>
      <c r="AA926" s="388"/>
    </row>
    <row r="927" spans="1:27" ht="15.75" customHeight="1" x14ac:dyDescent="0.2">
      <c r="A927" s="388"/>
      <c r="B927" s="388"/>
      <c r="C927" s="388"/>
      <c r="D927" s="388"/>
      <c r="E927" s="388"/>
      <c r="F927" s="388"/>
      <c r="G927" s="388"/>
      <c r="H927" s="388"/>
      <c r="I927" s="388"/>
      <c r="J927" s="388"/>
      <c r="K927" s="388"/>
      <c r="L927" s="388"/>
      <c r="M927" s="388"/>
      <c r="N927" s="388"/>
      <c r="O927" s="388"/>
      <c r="P927" s="388"/>
      <c r="Q927" s="388"/>
      <c r="R927" s="388"/>
      <c r="S927" s="388"/>
      <c r="T927" s="388"/>
      <c r="U927" s="388"/>
      <c r="V927" s="388"/>
      <c r="W927" s="388"/>
      <c r="X927" s="388"/>
      <c r="Y927" s="388"/>
      <c r="Z927" s="388"/>
      <c r="AA927" s="388"/>
    </row>
    <row r="928" spans="1:27" ht="15.75" customHeight="1" x14ac:dyDescent="0.2">
      <c r="A928" s="388"/>
      <c r="B928" s="388"/>
      <c r="C928" s="388"/>
      <c r="D928" s="388"/>
      <c r="E928" s="388"/>
      <c r="F928" s="388"/>
      <c r="G928" s="388"/>
      <c r="H928" s="388"/>
      <c r="I928" s="388"/>
      <c r="J928" s="388"/>
      <c r="K928" s="388"/>
      <c r="L928" s="388"/>
      <c r="M928" s="388"/>
      <c r="N928" s="388"/>
      <c r="O928" s="388"/>
      <c r="P928" s="388"/>
      <c r="Q928" s="388"/>
      <c r="R928" s="388"/>
      <c r="S928" s="388"/>
      <c r="T928" s="388"/>
      <c r="U928" s="388"/>
      <c r="V928" s="388"/>
      <c r="W928" s="388"/>
      <c r="X928" s="388"/>
      <c r="Y928" s="388"/>
      <c r="Z928" s="388"/>
      <c r="AA928" s="388"/>
    </row>
    <row r="929" spans="1:27" ht="15.75" customHeight="1" x14ac:dyDescent="0.2">
      <c r="A929" s="388"/>
      <c r="B929" s="388"/>
      <c r="C929" s="388"/>
      <c r="D929" s="388"/>
      <c r="E929" s="388"/>
      <c r="F929" s="388"/>
      <c r="G929" s="388"/>
      <c r="H929" s="388"/>
      <c r="I929" s="388"/>
      <c r="J929" s="388"/>
      <c r="K929" s="388"/>
      <c r="L929" s="388"/>
      <c r="M929" s="388"/>
      <c r="N929" s="388"/>
      <c r="O929" s="388"/>
      <c r="P929" s="388"/>
      <c r="Q929" s="388"/>
      <c r="R929" s="388"/>
      <c r="S929" s="388"/>
      <c r="T929" s="388"/>
      <c r="U929" s="388"/>
      <c r="V929" s="388"/>
      <c r="W929" s="388"/>
      <c r="X929" s="388"/>
      <c r="Y929" s="388"/>
      <c r="Z929" s="388"/>
      <c r="AA929" s="388"/>
    </row>
    <row r="930" spans="1:27" ht="15.75" customHeight="1" x14ac:dyDescent="0.2">
      <c r="A930" s="388"/>
      <c r="B930" s="388"/>
      <c r="C930" s="388"/>
      <c r="D930" s="388"/>
      <c r="E930" s="388"/>
      <c r="F930" s="388"/>
      <c r="G930" s="388"/>
      <c r="H930" s="388"/>
      <c r="I930" s="388"/>
      <c r="J930" s="388"/>
      <c r="K930" s="388"/>
      <c r="L930" s="388"/>
      <c r="M930" s="388"/>
      <c r="N930" s="388"/>
      <c r="O930" s="388"/>
      <c r="P930" s="388"/>
      <c r="Q930" s="388"/>
      <c r="R930" s="388"/>
      <c r="S930" s="388"/>
      <c r="T930" s="388"/>
      <c r="U930" s="388"/>
      <c r="V930" s="388"/>
      <c r="W930" s="388"/>
      <c r="X930" s="388"/>
      <c r="Y930" s="388"/>
      <c r="Z930" s="388"/>
      <c r="AA930" s="388"/>
    </row>
    <row r="931" spans="1:27" ht="15.75" customHeight="1" x14ac:dyDescent="0.2">
      <c r="A931" s="388"/>
      <c r="B931" s="388"/>
      <c r="C931" s="388"/>
      <c r="D931" s="388"/>
      <c r="E931" s="388"/>
      <c r="F931" s="388"/>
      <c r="G931" s="388"/>
      <c r="H931" s="388"/>
      <c r="I931" s="388"/>
      <c r="J931" s="388"/>
      <c r="K931" s="388"/>
      <c r="L931" s="388"/>
      <c r="M931" s="388"/>
      <c r="N931" s="388"/>
      <c r="O931" s="388"/>
      <c r="P931" s="388"/>
      <c r="Q931" s="388"/>
      <c r="R931" s="388"/>
      <c r="S931" s="388"/>
      <c r="T931" s="388"/>
      <c r="U931" s="388"/>
      <c r="V931" s="388"/>
      <c r="W931" s="388"/>
      <c r="X931" s="388"/>
      <c r="Y931" s="388"/>
      <c r="Z931" s="388"/>
      <c r="AA931" s="388"/>
    </row>
    <row r="932" spans="1:27" ht="15.75" customHeight="1" x14ac:dyDescent="0.2">
      <c r="A932" s="388"/>
      <c r="B932" s="388"/>
      <c r="C932" s="388"/>
      <c r="D932" s="388"/>
      <c r="E932" s="388"/>
      <c r="F932" s="388"/>
      <c r="G932" s="388"/>
      <c r="H932" s="388"/>
      <c r="I932" s="388"/>
      <c r="J932" s="388"/>
      <c r="K932" s="388"/>
      <c r="L932" s="388"/>
      <c r="M932" s="388"/>
      <c r="N932" s="388"/>
      <c r="O932" s="388"/>
      <c r="P932" s="388"/>
      <c r="Q932" s="388"/>
      <c r="R932" s="388"/>
      <c r="S932" s="388"/>
      <c r="T932" s="388"/>
      <c r="U932" s="388"/>
      <c r="V932" s="388"/>
      <c r="W932" s="388"/>
      <c r="X932" s="388"/>
      <c r="Y932" s="388"/>
      <c r="Z932" s="388"/>
      <c r="AA932" s="388"/>
    </row>
    <row r="933" spans="1:27" ht="15.75" customHeight="1" x14ac:dyDescent="0.2">
      <c r="A933" s="388"/>
      <c r="B933" s="388"/>
      <c r="C933" s="388"/>
      <c r="D933" s="388"/>
      <c r="E933" s="388"/>
      <c r="F933" s="388"/>
      <c r="G933" s="388"/>
      <c r="H933" s="388"/>
      <c r="I933" s="388"/>
      <c r="J933" s="388"/>
      <c r="K933" s="388"/>
      <c r="L933" s="388"/>
      <c r="M933" s="388"/>
      <c r="N933" s="388"/>
      <c r="O933" s="388"/>
      <c r="P933" s="388"/>
      <c r="Q933" s="388"/>
      <c r="R933" s="388"/>
      <c r="S933" s="388"/>
      <c r="T933" s="388"/>
      <c r="U933" s="388"/>
      <c r="V933" s="388"/>
      <c r="W933" s="388"/>
      <c r="X933" s="388"/>
      <c r="Y933" s="388"/>
      <c r="Z933" s="388"/>
      <c r="AA933" s="388"/>
    </row>
    <row r="934" spans="1:27" ht="15.75" customHeight="1" x14ac:dyDescent="0.2">
      <c r="A934" s="388"/>
      <c r="B934" s="388"/>
      <c r="C934" s="388"/>
      <c r="D934" s="388"/>
      <c r="E934" s="388"/>
      <c r="F934" s="388"/>
      <c r="G934" s="388"/>
      <c r="H934" s="388"/>
      <c r="I934" s="388"/>
      <c r="J934" s="388"/>
      <c r="K934" s="388"/>
      <c r="L934" s="388"/>
      <c r="M934" s="388"/>
      <c r="N934" s="388"/>
      <c r="O934" s="388"/>
      <c r="P934" s="388"/>
      <c r="Q934" s="388"/>
      <c r="R934" s="388"/>
      <c r="S934" s="388"/>
      <c r="T934" s="388"/>
      <c r="U934" s="388"/>
      <c r="V934" s="388"/>
      <c r="W934" s="388"/>
      <c r="X934" s="388"/>
      <c r="Y934" s="388"/>
      <c r="Z934" s="388"/>
      <c r="AA934" s="388"/>
    </row>
    <row r="935" spans="1:27" ht="15.75" customHeight="1" x14ac:dyDescent="0.2">
      <c r="A935" s="388"/>
      <c r="B935" s="388"/>
      <c r="C935" s="388"/>
      <c r="D935" s="388"/>
      <c r="E935" s="388"/>
      <c r="F935" s="388"/>
      <c r="G935" s="388"/>
      <c r="H935" s="388"/>
      <c r="I935" s="388"/>
      <c r="J935" s="388"/>
      <c r="K935" s="388"/>
      <c r="L935" s="388"/>
      <c r="M935" s="388"/>
      <c r="N935" s="388"/>
      <c r="O935" s="388"/>
      <c r="P935" s="388"/>
      <c r="Q935" s="388"/>
      <c r="R935" s="388"/>
      <c r="S935" s="388"/>
      <c r="T935" s="388"/>
      <c r="U935" s="388"/>
      <c r="V935" s="388"/>
      <c r="W935" s="388"/>
      <c r="X935" s="388"/>
      <c r="Y935" s="388"/>
      <c r="Z935" s="388"/>
      <c r="AA935" s="388"/>
    </row>
    <row r="936" spans="1:27" ht="15.75" customHeight="1" x14ac:dyDescent="0.2">
      <c r="A936" s="388"/>
      <c r="B936" s="388"/>
      <c r="C936" s="388"/>
      <c r="D936" s="388"/>
      <c r="E936" s="388"/>
      <c r="F936" s="388"/>
      <c r="G936" s="388"/>
      <c r="H936" s="388"/>
      <c r="I936" s="388"/>
      <c r="J936" s="388"/>
      <c r="K936" s="388"/>
      <c r="L936" s="388"/>
      <c r="M936" s="388"/>
      <c r="N936" s="388"/>
      <c r="O936" s="388"/>
      <c r="P936" s="388"/>
      <c r="Q936" s="388"/>
      <c r="R936" s="388"/>
      <c r="S936" s="388"/>
      <c r="T936" s="388"/>
      <c r="U936" s="388"/>
      <c r="V936" s="388"/>
      <c r="W936" s="388"/>
      <c r="X936" s="388"/>
      <c r="Y936" s="388"/>
      <c r="Z936" s="388"/>
      <c r="AA936" s="388"/>
    </row>
    <row r="937" spans="1:27" ht="15.75" customHeight="1" x14ac:dyDescent="0.2">
      <c r="A937" s="388"/>
      <c r="B937" s="388"/>
      <c r="C937" s="388"/>
      <c r="D937" s="388"/>
      <c r="E937" s="388"/>
      <c r="F937" s="388"/>
      <c r="G937" s="388"/>
      <c r="H937" s="388"/>
      <c r="I937" s="388"/>
      <c r="J937" s="388"/>
      <c r="K937" s="388"/>
      <c r="L937" s="388"/>
      <c r="M937" s="388"/>
      <c r="N937" s="388"/>
      <c r="O937" s="388"/>
      <c r="P937" s="388"/>
      <c r="Q937" s="388"/>
      <c r="R937" s="388"/>
      <c r="S937" s="388"/>
      <c r="T937" s="388"/>
      <c r="U937" s="388"/>
      <c r="V937" s="388"/>
      <c r="W937" s="388"/>
      <c r="X937" s="388"/>
      <c r="Y937" s="388"/>
      <c r="Z937" s="388"/>
      <c r="AA937" s="388"/>
    </row>
    <row r="938" spans="1:27" ht="15.75" customHeight="1" x14ac:dyDescent="0.2">
      <c r="A938" s="388"/>
      <c r="B938" s="388"/>
      <c r="C938" s="388"/>
      <c r="D938" s="388"/>
      <c r="E938" s="388"/>
      <c r="F938" s="388"/>
      <c r="G938" s="388"/>
      <c r="H938" s="388"/>
      <c r="I938" s="388"/>
      <c r="J938" s="388"/>
      <c r="K938" s="388"/>
      <c r="L938" s="388"/>
      <c r="M938" s="388"/>
      <c r="N938" s="388"/>
      <c r="O938" s="388"/>
      <c r="P938" s="388"/>
      <c r="Q938" s="388"/>
      <c r="R938" s="388"/>
      <c r="S938" s="388"/>
      <c r="T938" s="388"/>
      <c r="U938" s="388"/>
      <c r="V938" s="388"/>
      <c r="W938" s="388"/>
      <c r="X938" s="388"/>
      <c r="Y938" s="388"/>
      <c r="Z938" s="388"/>
      <c r="AA938" s="388"/>
    </row>
    <row r="939" spans="1:27" ht="15.75" customHeight="1" x14ac:dyDescent="0.2">
      <c r="A939" s="388"/>
      <c r="B939" s="388"/>
      <c r="C939" s="388"/>
      <c r="D939" s="388"/>
      <c r="E939" s="388"/>
      <c r="F939" s="388"/>
      <c r="G939" s="388"/>
      <c r="H939" s="388"/>
      <c r="I939" s="388"/>
      <c r="J939" s="388"/>
      <c r="K939" s="388"/>
      <c r="L939" s="388"/>
      <c r="M939" s="388"/>
      <c r="N939" s="388"/>
      <c r="O939" s="388"/>
      <c r="P939" s="388"/>
      <c r="Q939" s="388"/>
      <c r="R939" s="388"/>
      <c r="S939" s="388"/>
      <c r="T939" s="388"/>
      <c r="U939" s="388"/>
      <c r="V939" s="388"/>
      <c r="W939" s="388"/>
      <c r="X939" s="388"/>
      <c r="Y939" s="388"/>
      <c r="Z939" s="388"/>
      <c r="AA939" s="388"/>
    </row>
    <row r="940" spans="1:27" ht="15.75" customHeight="1" x14ac:dyDescent="0.2">
      <c r="A940" s="388"/>
      <c r="B940" s="388"/>
      <c r="C940" s="388"/>
      <c r="D940" s="388"/>
      <c r="E940" s="388"/>
      <c r="F940" s="388"/>
      <c r="G940" s="388"/>
      <c r="H940" s="388"/>
      <c r="I940" s="388"/>
      <c r="J940" s="388"/>
      <c r="K940" s="388"/>
      <c r="L940" s="388"/>
      <c r="M940" s="388"/>
      <c r="N940" s="388"/>
      <c r="O940" s="388"/>
      <c r="P940" s="388"/>
      <c r="Q940" s="388"/>
      <c r="R940" s="388"/>
      <c r="S940" s="388"/>
      <c r="T940" s="388"/>
      <c r="U940" s="388"/>
      <c r="V940" s="388"/>
      <c r="W940" s="388"/>
      <c r="X940" s="388"/>
      <c r="Y940" s="388"/>
      <c r="Z940" s="388"/>
      <c r="AA940" s="388"/>
    </row>
    <row r="941" spans="1:27" ht="15.75" customHeight="1" x14ac:dyDescent="0.2">
      <c r="A941" s="388"/>
      <c r="B941" s="388"/>
      <c r="C941" s="388"/>
      <c r="D941" s="388"/>
      <c r="E941" s="388"/>
      <c r="F941" s="388"/>
      <c r="G941" s="388"/>
      <c r="H941" s="388"/>
      <c r="I941" s="388"/>
      <c r="J941" s="388"/>
      <c r="K941" s="388"/>
      <c r="L941" s="388"/>
      <c r="M941" s="388"/>
      <c r="N941" s="388"/>
      <c r="O941" s="388"/>
      <c r="P941" s="388"/>
      <c r="Q941" s="388"/>
      <c r="R941" s="388"/>
      <c r="S941" s="388"/>
      <c r="T941" s="388"/>
      <c r="U941" s="388"/>
      <c r="V941" s="388"/>
      <c r="W941" s="388"/>
      <c r="X941" s="388"/>
      <c r="Y941" s="388"/>
      <c r="Z941" s="388"/>
      <c r="AA941" s="388"/>
    </row>
    <row r="942" spans="1:27" ht="15.75" customHeight="1" x14ac:dyDescent="0.2">
      <c r="A942" s="388"/>
      <c r="B942" s="388"/>
      <c r="C942" s="388"/>
      <c r="D942" s="388"/>
      <c r="E942" s="388"/>
      <c r="F942" s="388"/>
      <c r="G942" s="388"/>
      <c r="H942" s="388"/>
      <c r="I942" s="388"/>
      <c r="J942" s="388"/>
      <c r="K942" s="388"/>
      <c r="L942" s="388"/>
      <c r="M942" s="388"/>
      <c r="N942" s="388"/>
      <c r="O942" s="388"/>
      <c r="P942" s="388"/>
      <c r="Q942" s="388"/>
      <c r="R942" s="388"/>
      <c r="S942" s="388"/>
      <c r="T942" s="388"/>
      <c r="U942" s="388"/>
      <c r="V942" s="388"/>
      <c r="W942" s="388"/>
      <c r="X942" s="388"/>
      <c r="Y942" s="388"/>
      <c r="Z942" s="388"/>
      <c r="AA942" s="388"/>
    </row>
    <row r="943" spans="1:27" ht="15.75" customHeight="1" x14ac:dyDescent="0.2">
      <c r="A943" s="388"/>
      <c r="B943" s="388"/>
      <c r="C943" s="388"/>
      <c r="D943" s="388"/>
      <c r="E943" s="388"/>
      <c r="F943" s="388"/>
      <c r="G943" s="388"/>
      <c r="H943" s="388"/>
      <c r="I943" s="388"/>
      <c r="J943" s="388"/>
      <c r="K943" s="388"/>
      <c r="L943" s="388"/>
      <c r="M943" s="388"/>
      <c r="N943" s="388"/>
      <c r="O943" s="388"/>
      <c r="P943" s="388"/>
      <c r="Q943" s="388"/>
      <c r="R943" s="388"/>
      <c r="S943" s="388"/>
      <c r="T943" s="388"/>
      <c r="U943" s="388"/>
      <c r="V943" s="388"/>
      <c r="W943" s="388"/>
      <c r="X943" s="388"/>
      <c r="Y943" s="388"/>
      <c r="Z943" s="388"/>
      <c r="AA943" s="388"/>
    </row>
    <row r="944" spans="1:27" ht="15.75" customHeight="1" x14ac:dyDescent="0.2">
      <c r="A944" s="388"/>
      <c r="B944" s="388"/>
      <c r="C944" s="388"/>
      <c r="D944" s="388"/>
      <c r="E944" s="388"/>
      <c r="F944" s="388"/>
      <c r="G944" s="388"/>
      <c r="H944" s="388"/>
      <c r="I944" s="388"/>
      <c r="J944" s="388"/>
      <c r="K944" s="388"/>
      <c r="L944" s="388"/>
      <c r="M944" s="388"/>
      <c r="N944" s="388"/>
      <c r="O944" s="388"/>
      <c r="P944" s="388"/>
      <c r="Q944" s="388"/>
      <c r="R944" s="388"/>
      <c r="S944" s="388"/>
      <c r="T944" s="388"/>
      <c r="U944" s="388"/>
      <c r="V944" s="388"/>
      <c r="W944" s="388"/>
      <c r="X944" s="388"/>
      <c r="Y944" s="388"/>
      <c r="Z944" s="388"/>
      <c r="AA944" s="388"/>
    </row>
    <row r="945" spans="1:27" ht="15.75" customHeight="1" x14ac:dyDescent="0.2">
      <c r="A945" s="388"/>
      <c r="B945" s="388"/>
      <c r="C945" s="388"/>
      <c r="D945" s="388"/>
      <c r="E945" s="388"/>
      <c r="F945" s="388"/>
      <c r="G945" s="388"/>
      <c r="H945" s="388"/>
      <c r="I945" s="388"/>
      <c r="J945" s="388"/>
      <c r="K945" s="388"/>
      <c r="L945" s="388"/>
      <c r="M945" s="388"/>
      <c r="N945" s="388"/>
      <c r="O945" s="388"/>
      <c r="P945" s="388"/>
      <c r="Q945" s="388"/>
      <c r="R945" s="388"/>
      <c r="S945" s="388"/>
      <c r="T945" s="388"/>
      <c r="U945" s="388"/>
      <c r="V945" s="388"/>
      <c r="W945" s="388"/>
      <c r="X945" s="388"/>
      <c r="Y945" s="388"/>
      <c r="Z945" s="388"/>
      <c r="AA945" s="388"/>
    </row>
    <row r="946" spans="1:27" ht="15.75" customHeight="1" x14ac:dyDescent="0.2">
      <c r="A946" s="388"/>
      <c r="B946" s="388"/>
      <c r="C946" s="388"/>
      <c r="D946" s="388"/>
      <c r="E946" s="388"/>
      <c r="F946" s="388"/>
      <c r="G946" s="388"/>
      <c r="H946" s="388"/>
      <c r="I946" s="388"/>
      <c r="J946" s="388"/>
      <c r="K946" s="388"/>
      <c r="L946" s="388"/>
      <c r="M946" s="388"/>
      <c r="N946" s="388"/>
      <c r="O946" s="388"/>
      <c r="P946" s="388"/>
      <c r="Q946" s="388"/>
      <c r="R946" s="388"/>
      <c r="S946" s="388"/>
      <c r="T946" s="388"/>
      <c r="U946" s="388"/>
      <c r="V946" s="388"/>
      <c r="W946" s="388"/>
      <c r="X946" s="388"/>
      <c r="Y946" s="388"/>
      <c r="Z946" s="388"/>
      <c r="AA946" s="388"/>
    </row>
    <row r="947" spans="1:27" ht="15.75" customHeight="1" x14ac:dyDescent="0.2">
      <c r="A947" s="388"/>
      <c r="B947" s="388"/>
      <c r="C947" s="388"/>
      <c r="D947" s="388"/>
      <c r="E947" s="388"/>
      <c r="F947" s="388"/>
      <c r="G947" s="388"/>
      <c r="H947" s="388"/>
      <c r="I947" s="388"/>
      <c r="J947" s="388"/>
      <c r="K947" s="388"/>
      <c r="L947" s="388"/>
      <c r="M947" s="388"/>
      <c r="N947" s="388"/>
      <c r="O947" s="388"/>
      <c r="P947" s="388"/>
      <c r="Q947" s="388"/>
      <c r="R947" s="388"/>
      <c r="S947" s="388"/>
      <c r="T947" s="388"/>
      <c r="U947" s="388"/>
      <c r="V947" s="388"/>
      <c r="W947" s="388"/>
      <c r="X947" s="388"/>
      <c r="Y947" s="388"/>
      <c r="Z947" s="388"/>
      <c r="AA947" s="388"/>
    </row>
    <row r="948" spans="1:27" ht="15.75" customHeight="1" x14ac:dyDescent="0.2">
      <c r="A948" s="388"/>
      <c r="B948" s="388"/>
      <c r="C948" s="388"/>
      <c r="D948" s="388"/>
      <c r="E948" s="388"/>
      <c r="F948" s="388"/>
      <c r="G948" s="388"/>
      <c r="H948" s="388"/>
      <c r="I948" s="388"/>
      <c r="J948" s="388"/>
      <c r="K948" s="388"/>
      <c r="L948" s="388"/>
      <c r="M948" s="388"/>
      <c r="N948" s="388"/>
      <c r="O948" s="388"/>
      <c r="P948" s="388"/>
      <c r="Q948" s="388"/>
      <c r="R948" s="388"/>
      <c r="S948" s="388"/>
      <c r="T948" s="388"/>
      <c r="U948" s="388"/>
      <c r="V948" s="388"/>
      <c r="W948" s="388"/>
      <c r="X948" s="388"/>
      <c r="Y948" s="388"/>
      <c r="Z948" s="388"/>
      <c r="AA948" s="388"/>
    </row>
    <row r="949" spans="1:27" ht="15.75" customHeight="1" x14ac:dyDescent="0.2">
      <c r="A949" s="388"/>
      <c r="B949" s="388"/>
      <c r="C949" s="388"/>
      <c r="D949" s="388"/>
      <c r="E949" s="388"/>
      <c r="F949" s="388"/>
      <c r="G949" s="388"/>
      <c r="H949" s="388"/>
      <c r="I949" s="388"/>
      <c r="J949" s="388"/>
      <c r="K949" s="388"/>
      <c r="L949" s="388"/>
      <c r="M949" s="388"/>
      <c r="N949" s="388"/>
      <c r="O949" s="388"/>
      <c r="P949" s="388"/>
      <c r="Q949" s="388"/>
      <c r="R949" s="388"/>
      <c r="S949" s="388"/>
      <c r="T949" s="388"/>
      <c r="U949" s="388"/>
      <c r="V949" s="388"/>
      <c r="W949" s="388"/>
      <c r="X949" s="388"/>
      <c r="Y949" s="388"/>
      <c r="Z949" s="388"/>
      <c r="AA949" s="388"/>
    </row>
    <row r="950" spans="1:27" ht="15.75" customHeight="1" x14ac:dyDescent="0.2">
      <c r="A950" s="388"/>
      <c r="B950" s="388"/>
      <c r="C950" s="388"/>
      <c r="D950" s="388"/>
      <c r="E950" s="388"/>
      <c r="F950" s="388"/>
      <c r="G950" s="388"/>
      <c r="H950" s="388"/>
      <c r="I950" s="388"/>
      <c r="J950" s="388"/>
      <c r="K950" s="388"/>
      <c r="L950" s="388"/>
      <c r="M950" s="388"/>
      <c r="N950" s="388"/>
      <c r="O950" s="388"/>
      <c r="P950" s="388"/>
      <c r="Q950" s="388"/>
      <c r="R950" s="388"/>
      <c r="S950" s="388"/>
      <c r="T950" s="388"/>
      <c r="U950" s="388"/>
      <c r="V950" s="388"/>
      <c r="W950" s="388"/>
      <c r="X950" s="388"/>
      <c r="Y950" s="388"/>
      <c r="Z950" s="388"/>
      <c r="AA950" s="388"/>
    </row>
    <row r="951" spans="1:27" ht="15.75" customHeight="1" x14ac:dyDescent="0.2">
      <c r="A951" s="388"/>
      <c r="B951" s="388"/>
      <c r="C951" s="388"/>
      <c r="D951" s="388"/>
      <c r="E951" s="388"/>
      <c r="F951" s="388"/>
      <c r="G951" s="388"/>
      <c r="H951" s="388"/>
      <c r="I951" s="388"/>
      <c r="J951" s="388"/>
      <c r="K951" s="388"/>
      <c r="L951" s="388"/>
      <c r="M951" s="388"/>
      <c r="N951" s="388"/>
      <c r="O951" s="388"/>
      <c r="P951" s="388"/>
      <c r="Q951" s="388"/>
      <c r="R951" s="388"/>
      <c r="S951" s="388"/>
      <c r="T951" s="388"/>
      <c r="U951" s="388"/>
      <c r="V951" s="388"/>
      <c r="W951" s="388"/>
      <c r="X951" s="388"/>
      <c r="Y951" s="388"/>
      <c r="Z951" s="388"/>
      <c r="AA951" s="388"/>
    </row>
    <row r="952" spans="1:27" ht="15.75" customHeight="1" x14ac:dyDescent="0.2">
      <c r="A952" s="388"/>
      <c r="B952" s="388"/>
      <c r="C952" s="388"/>
      <c r="D952" s="388"/>
      <c r="E952" s="388"/>
      <c r="F952" s="388"/>
      <c r="G952" s="388"/>
      <c r="H952" s="388"/>
      <c r="I952" s="388"/>
      <c r="J952" s="388"/>
      <c r="K952" s="388"/>
      <c r="L952" s="388"/>
      <c r="M952" s="388"/>
      <c r="N952" s="388"/>
      <c r="O952" s="388"/>
      <c r="P952" s="388"/>
      <c r="Q952" s="388"/>
      <c r="R952" s="388"/>
      <c r="S952" s="388"/>
      <c r="T952" s="388"/>
      <c r="U952" s="388"/>
      <c r="V952" s="388"/>
      <c r="W952" s="388"/>
      <c r="X952" s="388"/>
      <c r="Y952" s="388"/>
      <c r="Z952" s="388"/>
      <c r="AA952" s="388"/>
    </row>
    <row r="953" spans="1:27" ht="15.75" customHeight="1" x14ac:dyDescent="0.2">
      <c r="A953" s="388"/>
      <c r="B953" s="388"/>
      <c r="C953" s="388"/>
      <c r="D953" s="388"/>
      <c r="E953" s="388"/>
      <c r="F953" s="388"/>
      <c r="G953" s="388"/>
      <c r="H953" s="388"/>
      <c r="I953" s="388"/>
      <c r="J953" s="388"/>
      <c r="K953" s="388"/>
      <c r="L953" s="388"/>
      <c r="M953" s="388"/>
      <c r="N953" s="388"/>
      <c r="O953" s="388"/>
      <c r="P953" s="388"/>
      <c r="Q953" s="388"/>
      <c r="R953" s="388"/>
      <c r="S953" s="388"/>
      <c r="T953" s="388"/>
      <c r="U953" s="388"/>
      <c r="V953" s="388"/>
      <c r="W953" s="388"/>
      <c r="X953" s="388"/>
      <c r="Y953" s="388"/>
      <c r="Z953" s="388"/>
      <c r="AA953" s="388"/>
    </row>
    <row r="954" spans="1:27" ht="15.75" customHeight="1" x14ac:dyDescent="0.2">
      <c r="A954" s="388"/>
      <c r="B954" s="388"/>
      <c r="C954" s="388"/>
      <c r="D954" s="388"/>
      <c r="E954" s="388"/>
      <c r="F954" s="388"/>
      <c r="G954" s="388"/>
      <c r="H954" s="388"/>
      <c r="I954" s="388"/>
      <c r="J954" s="388"/>
      <c r="K954" s="388"/>
      <c r="L954" s="388"/>
      <c r="M954" s="388"/>
      <c r="N954" s="388"/>
      <c r="O954" s="388"/>
      <c r="P954" s="388"/>
      <c r="Q954" s="388"/>
      <c r="R954" s="388"/>
      <c r="S954" s="388"/>
      <c r="T954" s="388"/>
      <c r="U954" s="388"/>
      <c r="V954" s="388"/>
      <c r="W954" s="388"/>
      <c r="X954" s="388"/>
      <c r="Y954" s="388"/>
      <c r="Z954" s="388"/>
      <c r="AA954" s="388"/>
    </row>
    <row r="955" spans="1:27" ht="15.75" customHeight="1" x14ac:dyDescent="0.2">
      <c r="A955" s="388"/>
      <c r="B955" s="388"/>
      <c r="C955" s="388"/>
      <c r="D955" s="388"/>
      <c r="E955" s="388"/>
      <c r="F955" s="388"/>
      <c r="G955" s="388"/>
      <c r="H955" s="388"/>
      <c r="I955" s="388"/>
      <c r="J955" s="388"/>
      <c r="K955" s="388"/>
      <c r="L955" s="388"/>
      <c r="M955" s="388"/>
      <c r="N955" s="388"/>
      <c r="O955" s="388"/>
      <c r="P955" s="388"/>
      <c r="Q955" s="388"/>
      <c r="R955" s="388"/>
      <c r="S955" s="388"/>
      <c r="T955" s="388"/>
      <c r="U955" s="388"/>
      <c r="V955" s="388"/>
      <c r="W955" s="388"/>
      <c r="X955" s="388"/>
      <c r="Y955" s="388"/>
      <c r="Z955" s="388"/>
      <c r="AA955" s="388"/>
    </row>
    <row r="956" spans="1:27" ht="15.75" customHeight="1" x14ac:dyDescent="0.2">
      <c r="A956" s="388"/>
      <c r="B956" s="388"/>
      <c r="C956" s="388"/>
      <c r="D956" s="388"/>
      <c r="E956" s="388"/>
      <c r="F956" s="388"/>
      <c r="G956" s="388"/>
      <c r="H956" s="388"/>
      <c r="I956" s="388"/>
      <c r="J956" s="388"/>
      <c r="K956" s="388"/>
      <c r="L956" s="388"/>
      <c r="M956" s="388"/>
      <c r="N956" s="388"/>
      <c r="O956" s="388"/>
      <c r="P956" s="388"/>
      <c r="Q956" s="388"/>
      <c r="R956" s="388"/>
      <c r="S956" s="388"/>
      <c r="T956" s="388"/>
      <c r="U956" s="388"/>
      <c r="V956" s="388"/>
      <c r="W956" s="388"/>
      <c r="X956" s="388"/>
      <c r="Y956" s="388"/>
      <c r="Z956" s="388"/>
      <c r="AA956" s="388"/>
    </row>
    <row r="957" spans="1:27" ht="15.75" customHeight="1" x14ac:dyDescent="0.2">
      <c r="A957" s="388"/>
      <c r="B957" s="388"/>
      <c r="C957" s="388"/>
      <c r="D957" s="388"/>
      <c r="E957" s="388"/>
      <c r="F957" s="388"/>
      <c r="G957" s="388"/>
      <c r="H957" s="388"/>
      <c r="I957" s="388"/>
      <c r="J957" s="388"/>
      <c r="K957" s="388"/>
      <c r="L957" s="388"/>
      <c r="M957" s="388"/>
      <c r="N957" s="388"/>
      <c r="O957" s="388"/>
      <c r="P957" s="388"/>
      <c r="Q957" s="388"/>
      <c r="R957" s="388"/>
      <c r="S957" s="388"/>
      <c r="T957" s="388"/>
      <c r="U957" s="388"/>
      <c r="V957" s="388"/>
      <c r="W957" s="388"/>
      <c r="X957" s="388"/>
      <c r="Y957" s="388"/>
      <c r="Z957" s="388"/>
      <c r="AA957" s="388"/>
    </row>
    <row r="958" spans="1:27" ht="15.75" customHeight="1" x14ac:dyDescent="0.2">
      <c r="A958" s="388"/>
      <c r="B958" s="388"/>
      <c r="C958" s="388"/>
      <c r="D958" s="388"/>
      <c r="E958" s="388"/>
      <c r="F958" s="388"/>
      <c r="G958" s="388"/>
      <c r="H958" s="388"/>
      <c r="I958" s="388"/>
      <c r="J958" s="388"/>
      <c r="K958" s="388"/>
      <c r="L958" s="388"/>
      <c r="M958" s="388"/>
      <c r="N958" s="388"/>
      <c r="O958" s="388"/>
      <c r="P958" s="388"/>
      <c r="Q958" s="388"/>
      <c r="R958" s="388"/>
      <c r="S958" s="388"/>
      <c r="T958" s="388"/>
      <c r="U958" s="388"/>
      <c r="V958" s="388"/>
      <c r="W958" s="388"/>
      <c r="X958" s="388"/>
      <c r="Y958" s="388"/>
      <c r="Z958" s="388"/>
      <c r="AA958" s="388"/>
    </row>
    <row r="959" spans="1:27" ht="15.75" customHeight="1" x14ac:dyDescent="0.2">
      <c r="A959" s="388"/>
      <c r="B959" s="388"/>
      <c r="C959" s="388"/>
      <c r="D959" s="388"/>
      <c r="E959" s="388"/>
      <c r="F959" s="388"/>
      <c r="G959" s="388"/>
      <c r="H959" s="388"/>
      <c r="I959" s="388"/>
      <c r="J959" s="388"/>
      <c r="K959" s="388"/>
      <c r="L959" s="388"/>
      <c r="M959" s="388"/>
      <c r="N959" s="388"/>
      <c r="O959" s="388"/>
      <c r="P959" s="388"/>
      <c r="Q959" s="388"/>
      <c r="R959" s="388"/>
      <c r="S959" s="388"/>
      <c r="T959" s="388"/>
      <c r="U959" s="388"/>
      <c r="V959" s="388"/>
      <c r="W959" s="388"/>
      <c r="X959" s="388"/>
      <c r="Y959" s="388"/>
      <c r="Z959" s="388"/>
      <c r="AA959" s="388"/>
    </row>
    <row r="960" spans="1:27" ht="15.75" customHeight="1" x14ac:dyDescent="0.2">
      <c r="A960" s="388"/>
      <c r="B960" s="388"/>
      <c r="C960" s="388"/>
      <c r="D960" s="388"/>
      <c r="E960" s="388"/>
      <c r="F960" s="388"/>
      <c r="G960" s="388"/>
      <c r="H960" s="388"/>
      <c r="I960" s="388"/>
      <c r="J960" s="388"/>
      <c r="K960" s="388"/>
      <c r="L960" s="388"/>
      <c r="M960" s="388"/>
      <c r="N960" s="388"/>
      <c r="O960" s="388"/>
      <c r="P960" s="388"/>
      <c r="Q960" s="388"/>
      <c r="R960" s="388"/>
      <c r="S960" s="388"/>
      <c r="T960" s="388"/>
      <c r="U960" s="388"/>
      <c r="V960" s="388"/>
      <c r="W960" s="388"/>
      <c r="X960" s="388"/>
      <c r="Y960" s="388"/>
      <c r="Z960" s="388"/>
      <c r="AA960" s="388"/>
    </row>
    <row r="961" spans="1:27" ht="15.75" customHeight="1" x14ac:dyDescent="0.2">
      <c r="A961" s="388"/>
      <c r="B961" s="388"/>
      <c r="C961" s="388"/>
      <c r="D961" s="388"/>
      <c r="E961" s="388"/>
      <c r="F961" s="388"/>
      <c r="G961" s="388"/>
      <c r="H961" s="388"/>
      <c r="I961" s="388"/>
      <c r="J961" s="388"/>
      <c r="K961" s="388"/>
      <c r="L961" s="388"/>
      <c r="M961" s="388"/>
      <c r="N961" s="388"/>
      <c r="O961" s="388"/>
      <c r="P961" s="388"/>
      <c r="Q961" s="388"/>
      <c r="R961" s="388"/>
      <c r="S961" s="388"/>
      <c r="T961" s="388"/>
      <c r="U961" s="388"/>
      <c r="V961" s="388"/>
      <c r="W961" s="388"/>
      <c r="X961" s="388"/>
      <c r="Y961" s="388"/>
      <c r="Z961" s="388"/>
      <c r="AA961" s="388"/>
    </row>
    <row r="962" spans="1:27" ht="15.75" customHeight="1" x14ac:dyDescent="0.2">
      <c r="A962" s="388"/>
      <c r="B962" s="388"/>
      <c r="C962" s="388"/>
      <c r="D962" s="388"/>
      <c r="E962" s="388"/>
      <c r="F962" s="388"/>
      <c r="G962" s="388"/>
      <c r="H962" s="388"/>
      <c r="I962" s="388"/>
      <c r="J962" s="388"/>
      <c r="K962" s="388"/>
      <c r="L962" s="388"/>
      <c r="M962" s="388"/>
      <c r="N962" s="388"/>
      <c r="O962" s="388"/>
      <c r="P962" s="388"/>
      <c r="Q962" s="388"/>
      <c r="R962" s="388"/>
      <c r="S962" s="388"/>
      <c r="T962" s="388"/>
      <c r="U962" s="388"/>
      <c r="V962" s="388"/>
      <c r="W962" s="388"/>
      <c r="X962" s="388"/>
      <c r="Y962" s="388"/>
      <c r="Z962" s="388"/>
      <c r="AA962" s="388"/>
    </row>
    <row r="963" spans="1:27" ht="15.75" customHeight="1" x14ac:dyDescent="0.2">
      <c r="A963" s="388"/>
      <c r="B963" s="388"/>
      <c r="C963" s="388"/>
      <c r="D963" s="388"/>
      <c r="E963" s="388"/>
      <c r="F963" s="388"/>
      <c r="G963" s="388"/>
      <c r="H963" s="388"/>
      <c r="I963" s="388"/>
      <c r="J963" s="388"/>
      <c r="K963" s="388"/>
      <c r="L963" s="388"/>
      <c r="M963" s="388"/>
      <c r="N963" s="388"/>
      <c r="O963" s="388"/>
      <c r="P963" s="388"/>
      <c r="Q963" s="388"/>
      <c r="R963" s="388"/>
      <c r="S963" s="388"/>
      <c r="T963" s="388"/>
      <c r="U963" s="388"/>
      <c r="V963" s="388"/>
      <c r="W963" s="388"/>
      <c r="X963" s="388"/>
      <c r="Y963" s="388"/>
      <c r="Z963" s="388"/>
      <c r="AA963" s="388"/>
    </row>
    <row r="964" spans="1:27" ht="15.75" customHeight="1" x14ac:dyDescent="0.2">
      <c r="A964" s="388"/>
      <c r="B964" s="388"/>
      <c r="C964" s="388"/>
      <c r="D964" s="388"/>
      <c r="E964" s="388"/>
      <c r="F964" s="388"/>
      <c r="G964" s="388"/>
      <c r="H964" s="388"/>
      <c r="I964" s="388"/>
      <c r="J964" s="388"/>
      <c r="K964" s="388"/>
      <c r="L964" s="388"/>
      <c r="M964" s="388"/>
      <c r="N964" s="388"/>
      <c r="O964" s="388"/>
      <c r="P964" s="388"/>
      <c r="Q964" s="388"/>
      <c r="R964" s="388"/>
      <c r="S964" s="388"/>
      <c r="T964" s="388"/>
      <c r="U964" s="388"/>
      <c r="V964" s="388"/>
      <c r="W964" s="388"/>
      <c r="X964" s="388"/>
      <c r="Y964" s="388"/>
      <c r="Z964" s="388"/>
      <c r="AA964" s="388"/>
    </row>
    <row r="965" spans="1:27" ht="15.75" customHeight="1" x14ac:dyDescent="0.2">
      <c r="A965" s="388"/>
      <c r="B965" s="388"/>
      <c r="C965" s="388"/>
      <c r="D965" s="388"/>
      <c r="E965" s="388"/>
      <c r="F965" s="388"/>
      <c r="G965" s="388"/>
      <c r="H965" s="388"/>
      <c r="I965" s="388"/>
      <c r="J965" s="388"/>
      <c r="K965" s="388"/>
      <c r="L965" s="388"/>
      <c r="M965" s="388"/>
      <c r="N965" s="388"/>
      <c r="O965" s="388"/>
      <c r="P965" s="388"/>
      <c r="Q965" s="388"/>
      <c r="R965" s="388"/>
      <c r="S965" s="388"/>
      <c r="T965" s="388"/>
      <c r="U965" s="388"/>
      <c r="V965" s="388"/>
      <c r="W965" s="388"/>
      <c r="X965" s="388"/>
      <c r="Y965" s="388"/>
      <c r="Z965" s="388"/>
      <c r="AA965" s="388"/>
    </row>
    <row r="966" spans="1:27" ht="15.75" customHeight="1" x14ac:dyDescent="0.2">
      <c r="A966" s="388"/>
      <c r="B966" s="388"/>
      <c r="C966" s="388"/>
      <c r="D966" s="388"/>
      <c r="E966" s="388"/>
      <c r="F966" s="388"/>
      <c r="G966" s="388"/>
      <c r="H966" s="388"/>
      <c r="I966" s="388"/>
      <c r="J966" s="388"/>
      <c r="K966" s="388"/>
      <c r="L966" s="388"/>
      <c r="M966" s="388"/>
      <c r="N966" s="388"/>
      <c r="O966" s="388"/>
      <c r="P966" s="388"/>
      <c r="Q966" s="388"/>
      <c r="R966" s="388"/>
      <c r="S966" s="388"/>
      <c r="T966" s="388"/>
      <c r="U966" s="388"/>
      <c r="V966" s="388"/>
      <c r="W966" s="388"/>
      <c r="X966" s="388"/>
      <c r="Y966" s="388"/>
      <c r="Z966" s="388"/>
      <c r="AA966" s="388"/>
    </row>
    <row r="967" spans="1:27" ht="15.75" customHeight="1" x14ac:dyDescent="0.2">
      <c r="A967" s="388"/>
      <c r="B967" s="388"/>
      <c r="C967" s="388"/>
      <c r="D967" s="388"/>
      <c r="E967" s="388"/>
      <c r="F967" s="388"/>
      <c r="G967" s="388"/>
      <c r="H967" s="388"/>
      <c r="I967" s="388"/>
      <c r="J967" s="388"/>
      <c r="K967" s="388"/>
      <c r="L967" s="388"/>
      <c r="M967" s="388"/>
      <c r="N967" s="388"/>
      <c r="O967" s="388"/>
      <c r="P967" s="388"/>
      <c r="Q967" s="388"/>
      <c r="R967" s="388"/>
      <c r="S967" s="388"/>
      <c r="T967" s="388"/>
      <c r="U967" s="388"/>
      <c r="V967" s="388"/>
      <c r="W967" s="388"/>
      <c r="X967" s="388"/>
      <c r="Y967" s="388"/>
      <c r="Z967" s="388"/>
      <c r="AA967" s="388"/>
    </row>
    <row r="968" spans="1:27" ht="15.75" customHeight="1" x14ac:dyDescent="0.2">
      <c r="A968" s="388"/>
      <c r="B968" s="388"/>
      <c r="C968" s="388"/>
      <c r="D968" s="388"/>
      <c r="E968" s="388"/>
      <c r="F968" s="388"/>
      <c r="G968" s="388"/>
      <c r="H968" s="388"/>
      <c r="I968" s="388"/>
      <c r="J968" s="388"/>
      <c r="K968" s="388"/>
      <c r="L968" s="388"/>
      <c r="M968" s="388"/>
      <c r="N968" s="388"/>
      <c r="O968" s="388"/>
      <c r="P968" s="388"/>
      <c r="Q968" s="388"/>
      <c r="R968" s="388"/>
      <c r="S968" s="388"/>
      <c r="T968" s="388"/>
      <c r="U968" s="388"/>
      <c r="V968" s="388"/>
      <c r="W968" s="388"/>
      <c r="X968" s="388"/>
      <c r="Y968" s="388"/>
      <c r="Z968" s="388"/>
      <c r="AA968" s="388"/>
    </row>
    <row r="969" spans="1:27" ht="15.75" customHeight="1" x14ac:dyDescent="0.2">
      <c r="A969" s="388"/>
      <c r="B969" s="388"/>
      <c r="C969" s="388"/>
      <c r="D969" s="388"/>
      <c r="E969" s="388"/>
      <c r="F969" s="388"/>
      <c r="G969" s="388"/>
      <c r="H969" s="388"/>
      <c r="I969" s="388"/>
      <c r="J969" s="388"/>
      <c r="K969" s="388"/>
      <c r="L969" s="388"/>
      <c r="M969" s="388"/>
      <c r="N969" s="388"/>
      <c r="O969" s="388"/>
      <c r="P969" s="388"/>
      <c r="Q969" s="388"/>
      <c r="R969" s="388"/>
      <c r="S969" s="388"/>
      <c r="T969" s="388"/>
      <c r="U969" s="388"/>
      <c r="V969" s="388"/>
      <c r="W969" s="388"/>
      <c r="X969" s="388"/>
      <c r="Y969" s="388"/>
      <c r="Z969" s="388"/>
      <c r="AA969" s="388"/>
    </row>
    <row r="970" spans="1:27" ht="15.75" customHeight="1" x14ac:dyDescent="0.2">
      <c r="A970" s="388"/>
      <c r="B970" s="388"/>
      <c r="C970" s="388"/>
      <c r="D970" s="388"/>
      <c r="E970" s="388"/>
      <c r="F970" s="388"/>
      <c r="G970" s="388"/>
      <c r="H970" s="388"/>
      <c r="I970" s="388"/>
      <c r="J970" s="388"/>
      <c r="K970" s="388"/>
      <c r="L970" s="388"/>
      <c r="M970" s="388"/>
      <c r="N970" s="388"/>
      <c r="O970" s="388"/>
      <c r="P970" s="388"/>
      <c r="Q970" s="388"/>
      <c r="R970" s="388"/>
      <c r="S970" s="388"/>
      <c r="T970" s="388"/>
      <c r="U970" s="388"/>
      <c r="V970" s="388"/>
      <c r="W970" s="388"/>
      <c r="X970" s="388"/>
      <c r="Y970" s="388"/>
      <c r="Z970" s="388"/>
      <c r="AA970" s="388"/>
    </row>
    <row r="971" spans="1:27" ht="15.75" customHeight="1" x14ac:dyDescent="0.2">
      <c r="A971" s="388"/>
      <c r="B971" s="388"/>
      <c r="C971" s="388"/>
      <c r="D971" s="388"/>
      <c r="E971" s="388"/>
      <c r="F971" s="388"/>
      <c r="G971" s="388"/>
      <c r="H971" s="388"/>
      <c r="I971" s="388"/>
      <c r="J971" s="388"/>
      <c r="K971" s="388"/>
      <c r="L971" s="388"/>
      <c r="M971" s="388"/>
      <c r="N971" s="388"/>
      <c r="O971" s="388"/>
      <c r="P971" s="388"/>
      <c r="Q971" s="388"/>
      <c r="R971" s="388"/>
      <c r="S971" s="388"/>
      <c r="T971" s="388"/>
      <c r="U971" s="388"/>
      <c r="V971" s="388"/>
      <c r="W971" s="388"/>
      <c r="X971" s="388"/>
      <c r="Y971" s="388"/>
      <c r="Z971" s="388"/>
      <c r="AA971" s="388"/>
    </row>
    <row r="972" spans="1:27" ht="15.75" customHeight="1" x14ac:dyDescent="0.2">
      <c r="A972" s="388"/>
      <c r="B972" s="388"/>
      <c r="C972" s="388"/>
      <c r="D972" s="388"/>
      <c r="E972" s="388"/>
      <c r="F972" s="388"/>
      <c r="G972" s="388"/>
      <c r="H972" s="388"/>
      <c r="I972" s="388"/>
      <c r="J972" s="388"/>
      <c r="K972" s="388"/>
      <c r="L972" s="388"/>
      <c r="M972" s="388"/>
      <c r="N972" s="388"/>
      <c r="O972" s="388"/>
      <c r="P972" s="388"/>
      <c r="Q972" s="388"/>
      <c r="R972" s="388"/>
      <c r="S972" s="388"/>
      <c r="T972" s="388"/>
      <c r="U972" s="388"/>
      <c r="V972" s="388"/>
      <c r="W972" s="388"/>
      <c r="X972" s="388"/>
      <c r="Y972" s="388"/>
      <c r="Z972" s="388"/>
      <c r="AA972" s="388"/>
    </row>
    <row r="973" spans="1:27" ht="15.75" customHeight="1" x14ac:dyDescent="0.2">
      <c r="A973" s="388"/>
      <c r="B973" s="388"/>
      <c r="C973" s="388"/>
      <c r="D973" s="388"/>
      <c r="E973" s="388"/>
      <c r="F973" s="388"/>
      <c r="G973" s="388"/>
      <c r="H973" s="388"/>
      <c r="I973" s="388"/>
      <c r="J973" s="388"/>
      <c r="K973" s="388"/>
      <c r="L973" s="388"/>
      <c r="M973" s="388"/>
      <c r="N973" s="388"/>
      <c r="O973" s="388"/>
      <c r="P973" s="388"/>
      <c r="Q973" s="388"/>
      <c r="R973" s="388"/>
      <c r="S973" s="388"/>
      <c r="T973" s="388"/>
      <c r="U973" s="388"/>
      <c r="V973" s="388"/>
      <c r="W973" s="388"/>
      <c r="X973" s="388"/>
      <c r="Y973" s="388"/>
      <c r="Z973" s="388"/>
      <c r="AA973" s="388"/>
    </row>
    <row r="974" spans="1:27" ht="15.75" customHeight="1" x14ac:dyDescent="0.2">
      <c r="A974" s="388"/>
      <c r="B974" s="388"/>
      <c r="C974" s="388"/>
      <c r="D974" s="388"/>
      <c r="E974" s="388"/>
      <c r="F974" s="388"/>
      <c r="G974" s="388"/>
      <c r="H974" s="388"/>
      <c r="I974" s="388"/>
      <c r="J974" s="388"/>
      <c r="K974" s="388"/>
      <c r="L974" s="388"/>
      <c r="M974" s="388"/>
      <c r="N974" s="388"/>
      <c r="O974" s="388"/>
      <c r="P974" s="388"/>
      <c r="Q974" s="388"/>
      <c r="R974" s="388"/>
      <c r="S974" s="388"/>
      <c r="T974" s="388"/>
      <c r="U974" s="388"/>
      <c r="V974" s="388"/>
      <c r="W974" s="388"/>
      <c r="X974" s="388"/>
      <c r="Y974" s="388"/>
      <c r="Z974" s="388"/>
      <c r="AA974" s="388"/>
    </row>
    <row r="975" spans="1:27" ht="15.75" customHeight="1" x14ac:dyDescent="0.2">
      <c r="A975" s="388"/>
      <c r="B975" s="388"/>
      <c r="C975" s="388"/>
      <c r="D975" s="388"/>
      <c r="E975" s="388"/>
      <c r="F975" s="388"/>
      <c r="G975" s="388"/>
      <c r="H975" s="388"/>
      <c r="I975" s="388"/>
      <c r="J975" s="388"/>
      <c r="K975" s="388"/>
      <c r="L975" s="388"/>
      <c r="M975" s="388"/>
      <c r="N975" s="388"/>
      <c r="O975" s="388"/>
      <c r="P975" s="388"/>
      <c r="Q975" s="388"/>
      <c r="R975" s="388"/>
      <c r="S975" s="388"/>
      <c r="T975" s="388"/>
      <c r="U975" s="388"/>
      <c r="V975" s="388"/>
      <c r="W975" s="388"/>
      <c r="X975" s="388"/>
      <c r="Y975" s="388"/>
      <c r="Z975" s="388"/>
      <c r="AA975" s="388"/>
    </row>
    <row r="976" spans="1:27" ht="15.75" customHeight="1" x14ac:dyDescent="0.2">
      <c r="A976" s="388"/>
      <c r="B976" s="388"/>
      <c r="C976" s="388"/>
      <c r="D976" s="388"/>
      <c r="E976" s="388"/>
      <c r="F976" s="388"/>
      <c r="G976" s="388"/>
      <c r="H976" s="388"/>
      <c r="I976" s="388"/>
      <c r="J976" s="388"/>
      <c r="K976" s="388"/>
      <c r="L976" s="388"/>
      <c r="M976" s="388"/>
      <c r="N976" s="388"/>
      <c r="O976" s="388"/>
      <c r="P976" s="388"/>
      <c r="Q976" s="388"/>
      <c r="R976" s="388"/>
      <c r="S976" s="388"/>
      <c r="T976" s="388"/>
      <c r="U976" s="388"/>
      <c r="V976" s="388"/>
      <c r="W976" s="388"/>
      <c r="X976" s="388"/>
      <c r="Y976" s="388"/>
      <c r="Z976" s="388"/>
      <c r="AA976" s="388"/>
    </row>
    <row r="977" spans="1:27" ht="15.75" customHeight="1" x14ac:dyDescent="0.2">
      <c r="A977" s="388"/>
      <c r="B977" s="388"/>
      <c r="C977" s="388"/>
      <c r="D977" s="388"/>
      <c r="E977" s="388"/>
      <c r="F977" s="388"/>
      <c r="G977" s="388"/>
      <c r="H977" s="388"/>
      <c r="I977" s="388"/>
      <c r="J977" s="388"/>
      <c r="K977" s="388"/>
      <c r="L977" s="388"/>
      <c r="M977" s="388"/>
      <c r="N977" s="388"/>
      <c r="O977" s="388"/>
      <c r="P977" s="388"/>
      <c r="Q977" s="388"/>
      <c r="R977" s="388"/>
      <c r="S977" s="388"/>
      <c r="T977" s="388"/>
      <c r="U977" s="388"/>
      <c r="V977" s="388"/>
      <c r="W977" s="388"/>
      <c r="X977" s="388"/>
      <c r="Y977" s="388"/>
      <c r="Z977" s="388"/>
      <c r="AA977" s="388"/>
    </row>
    <row r="978" spans="1:27" ht="15.75" customHeight="1" x14ac:dyDescent="0.2">
      <c r="A978" s="388"/>
      <c r="B978" s="388"/>
      <c r="C978" s="388"/>
      <c r="D978" s="388"/>
      <c r="E978" s="388"/>
      <c r="F978" s="388"/>
      <c r="G978" s="388"/>
      <c r="H978" s="388"/>
      <c r="I978" s="388"/>
      <c r="J978" s="388"/>
      <c r="K978" s="388"/>
      <c r="L978" s="388"/>
      <c r="M978" s="388"/>
      <c r="N978" s="388"/>
      <c r="O978" s="388"/>
      <c r="P978" s="388"/>
      <c r="Q978" s="388"/>
      <c r="R978" s="388"/>
      <c r="S978" s="388"/>
      <c r="T978" s="388"/>
      <c r="U978" s="388"/>
      <c r="V978" s="388"/>
      <c r="W978" s="388"/>
      <c r="X978" s="388"/>
      <c r="Y978" s="388"/>
      <c r="Z978" s="388"/>
      <c r="AA978" s="388"/>
    </row>
    <row r="979" spans="1:27" ht="15.75" customHeight="1" x14ac:dyDescent="0.2">
      <c r="A979" s="388"/>
      <c r="B979" s="388"/>
      <c r="C979" s="388"/>
      <c r="D979" s="388"/>
      <c r="E979" s="388"/>
      <c r="F979" s="388"/>
      <c r="G979" s="388"/>
      <c r="H979" s="388"/>
      <c r="I979" s="388"/>
      <c r="J979" s="388"/>
      <c r="K979" s="388"/>
      <c r="L979" s="388"/>
      <c r="M979" s="388"/>
      <c r="N979" s="388"/>
      <c r="O979" s="388"/>
      <c r="P979" s="388"/>
      <c r="Q979" s="388"/>
      <c r="R979" s="388"/>
      <c r="S979" s="388"/>
      <c r="T979" s="388"/>
      <c r="U979" s="388"/>
      <c r="V979" s="388"/>
      <c r="W979" s="388"/>
      <c r="X979" s="388"/>
      <c r="Y979" s="388"/>
      <c r="Z979" s="388"/>
      <c r="AA979" s="388"/>
    </row>
    <row r="980" spans="1:27" ht="15.75" customHeight="1" x14ac:dyDescent="0.2">
      <c r="A980" s="388"/>
      <c r="B980" s="388"/>
      <c r="C980" s="388"/>
      <c r="D980" s="388"/>
      <c r="E980" s="388"/>
      <c r="F980" s="388"/>
      <c r="G980" s="388"/>
      <c r="H980" s="388"/>
      <c r="I980" s="388"/>
      <c r="J980" s="388"/>
      <c r="K980" s="388"/>
      <c r="L980" s="388"/>
      <c r="M980" s="388"/>
      <c r="N980" s="388"/>
      <c r="O980" s="388"/>
      <c r="P980" s="388"/>
      <c r="Q980" s="388"/>
      <c r="R980" s="388"/>
      <c r="S980" s="388"/>
      <c r="T980" s="388"/>
      <c r="U980" s="388"/>
      <c r="V980" s="388"/>
      <c r="W980" s="388"/>
      <c r="X980" s="388"/>
      <c r="Y980" s="388"/>
      <c r="Z980" s="388"/>
      <c r="AA980" s="388"/>
    </row>
    <row r="981" spans="1:27" ht="15.75" customHeight="1" x14ac:dyDescent="0.2">
      <c r="A981" s="388"/>
      <c r="B981" s="388"/>
      <c r="C981" s="388"/>
      <c r="D981" s="388"/>
      <c r="E981" s="388"/>
      <c r="F981" s="388"/>
      <c r="G981" s="388"/>
      <c r="H981" s="388"/>
      <c r="I981" s="388"/>
      <c r="J981" s="388"/>
      <c r="K981" s="388"/>
      <c r="L981" s="388"/>
      <c r="M981" s="388"/>
      <c r="N981" s="388"/>
      <c r="O981" s="388"/>
      <c r="P981" s="388"/>
      <c r="Q981" s="388"/>
      <c r="R981" s="388"/>
      <c r="S981" s="388"/>
      <c r="T981" s="388"/>
      <c r="U981" s="388"/>
      <c r="V981" s="388"/>
      <c r="W981" s="388"/>
      <c r="X981" s="388"/>
      <c r="Y981" s="388"/>
      <c r="Z981" s="388"/>
      <c r="AA981" s="388"/>
    </row>
    <row r="982" spans="1:27" ht="15.75" customHeight="1" x14ac:dyDescent="0.2">
      <c r="A982" s="388"/>
      <c r="B982" s="388"/>
      <c r="C982" s="388"/>
      <c r="D982" s="388"/>
      <c r="E982" s="388"/>
      <c r="F982" s="388"/>
      <c r="G982" s="388"/>
      <c r="H982" s="388"/>
      <c r="I982" s="388"/>
      <c r="J982" s="388"/>
      <c r="K982" s="388"/>
      <c r="L982" s="388"/>
      <c r="M982" s="388"/>
      <c r="N982" s="388"/>
      <c r="O982" s="388"/>
      <c r="P982" s="388"/>
      <c r="Q982" s="388"/>
      <c r="R982" s="388"/>
      <c r="S982" s="388"/>
      <c r="T982" s="388"/>
      <c r="U982" s="388"/>
      <c r="V982" s="388"/>
      <c r="W982" s="388"/>
      <c r="X982" s="388"/>
      <c r="Y982" s="388"/>
      <c r="Z982" s="388"/>
      <c r="AA982" s="388"/>
    </row>
    <row r="983" spans="1:27" ht="15.75" customHeight="1" x14ac:dyDescent="0.2">
      <c r="A983" s="388"/>
      <c r="B983" s="388"/>
      <c r="C983" s="388"/>
      <c r="D983" s="388"/>
      <c r="E983" s="388"/>
      <c r="F983" s="388"/>
      <c r="G983" s="388"/>
      <c r="H983" s="388"/>
      <c r="I983" s="388"/>
      <c r="J983" s="388"/>
      <c r="K983" s="388"/>
      <c r="L983" s="388"/>
      <c r="M983" s="388"/>
      <c r="N983" s="388"/>
      <c r="O983" s="388"/>
      <c r="P983" s="388"/>
      <c r="Q983" s="388"/>
      <c r="R983" s="388"/>
      <c r="S983" s="388"/>
      <c r="T983" s="388"/>
      <c r="U983" s="388"/>
      <c r="V983" s="388"/>
      <c r="W983" s="388"/>
      <c r="X983" s="388"/>
      <c r="Y983" s="388"/>
      <c r="Z983" s="388"/>
      <c r="AA983" s="388"/>
    </row>
    <row r="984" spans="1:27" ht="15.75" customHeight="1" x14ac:dyDescent="0.2">
      <c r="A984" s="388"/>
      <c r="B984" s="388"/>
      <c r="C984" s="388"/>
      <c r="D984" s="388"/>
      <c r="E984" s="388"/>
      <c r="F984" s="388"/>
      <c r="G984" s="388"/>
      <c r="H984" s="388"/>
      <c r="I984" s="388"/>
      <c r="J984" s="388"/>
      <c r="K984" s="388"/>
      <c r="L984" s="388"/>
      <c r="M984" s="388"/>
      <c r="N984" s="388"/>
      <c r="O984" s="388"/>
      <c r="P984" s="388"/>
      <c r="Q984" s="388"/>
      <c r="R984" s="388"/>
      <c r="S984" s="388"/>
      <c r="T984" s="388"/>
      <c r="U984" s="388"/>
      <c r="V984" s="388"/>
      <c r="W984" s="388"/>
      <c r="X984" s="388"/>
      <c r="Y984" s="388"/>
      <c r="Z984" s="388"/>
      <c r="AA984" s="388"/>
    </row>
    <row r="985" spans="1:27" ht="15.75" customHeight="1" x14ac:dyDescent="0.2">
      <c r="A985" s="388"/>
      <c r="B985" s="388"/>
      <c r="C985" s="388"/>
      <c r="D985" s="388"/>
      <c r="E985" s="388"/>
      <c r="F985" s="388"/>
      <c r="G985" s="388"/>
      <c r="H985" s="388"/>
      <c r="I985" s="388"/>
      <c r="J985" s="388"/>
      <c r="K985" s="388"/>
      <c r="L985" s="388"/>
      <c r="M985" s="388"/>
      <c r="N985" s="388"/>
      <c r="O985" s="388"/>
      <c r="P985" s="388"/>
      <c r="Q985" s="388"/>
      <c r="R985" s="388"/>
      <c r="S985" s="388"/>
      <c r="T985" s="388"/>
      <c r="U985" s="388"/>
      <c r="V985" s="388"/>
      <c r="W985" s="388"/>
      <c r="X985" s="388"/>
      <c r="Y985" s="388"/>
      <c r="Z985" s="388"/>
      <c r="AA985" s="388"/>
    </row>
    <row r="986" spans="1:27" ht="15.75" customHeight="1" x14ac:dyDescent="0.2">
      <c r="A986" s="388"/>
      <c r="B986" s="388"/>
      <c r="C986" s="388"/>
      <c r="D986" s="388"/>
      <c r="E986" s="388"/>
      <c r="F986" s="388"/>
      <c r="G986" s="388"/>
      <c r="H986" s="388"/>
      <c r="I986" s="388"/>
      <c r="J986" s="388"/>
      <c r="K986" s="388"/>
      <c r="L986" s="388"/>
      <c r="M986" s="388"/>
      <c r="N986" s="388"/>
      <c r="O986" s="388"/>
      <c r="P986" s="388"/>
      <c r="Q986" s="388"/>
      <c r="R986" s="388"/>
      <c r="S986" s="388"/>
      <c r="T986" s="388"/>
      <c r="U986" s="388"/>
      <c r="V986" s="388"/>
      <c r="W986" s="388"/>
      <c r="X986" s="388"/>
      <c r="Y986" s="388"/>
      <c r="Z986" s="388"/>
      <c r="AA986" s="388"/>
    </row>
    <row r="987" spans="1:27" ht="15.75" customHeight="1" x14ac:dyDescent="0.2">
      <c r="A987" s="388"/>
      <c r="B987" s="388"/>
      <c r="C987" s="388"/>
      <c r="D987" s="388"/>
      <c r="E987" s="388"/>
      <c r="F987" s="388"/>
      <c r="G987" s="388"/>
      <c r="H987" s="388"/>
      <c r="I987" s="388"/>
      <c r="J987" s="388"/>
      <c r="K987" s="388"/>
      <c r="L987" s="388"/>
      <c r="M987" s="388"/>
      <c r="N987" s="388"/>
      <c r="O987" s="388"/>
      <c r="P987" s="388"/>
      <c r="Q987" s="388"/>
      <c r="R987" s="388"/>
      <c r="S987" s="388"/>
      <c r="T987" s="388"/>
      <c r="U987" s="388"/>
      <c r="V987" s="388"/>
      <c r="W987" s="388"/>
      <c r="X987" s="388"/>
      <c r="Y987" s="388"/>
      <c r="Z987" s="388"/>
      <c r="AA987" s="388"/>
    </row>
    <row r="988" spans="1:27" ht="15.75" customHeight="1" x14ac:dyDescent="0.2">
      <c r="A988" s="388"/>
      <c r="B988" s="388"/>
      <c r="C988" s="388"/>
      <c r="D988" s="388"/>
      <c r="E988" s="388"/>
      <c r="F988" s="388"/>
      <c r="G988" s="388"/>
      <c r="H988" s="388"/>
      <c r="I988" s="388"/>
      <c r="J988" s="388"/>
      <c r="K988" s="388"/>
      <c r="L988" s="388"/>
      <c r="M988" s="388"/>
      <c r="N988" s="388"/>
      <c r="O988" s="388"/>
      <c r="P988" s="388"/>
      <c r="Q988" s="388"/>
      <c r="R988" s="388"/>
      <c r="S988" s="388"/>
      <c r="T988" s="388"/>
      <c r="U988" s="388"/>
      <c r="V988" s="388"/>
      <c r="W988" s="388"/>
      <c r="X988" s="388"/>
      <c r="Y988" s="388"/>
      <c r="Z988" s="388"/>
      <c r="AA988" s="388"/>
    </row>
    <row r="989" spans="1:27" ht="15.75" customHeight="1" x14ac:dyDescent="0.2">
      <c r="A989" s="388"/>
      <c r="B989" s="388"/>
      <c r="C989" s="388"/>
      <c r="D989" s="388"/>
      <c r="E989" s="388"/>
      <c r="F989" s="388"/>
      <c r="G989" s="388"/>
      <c r="H989" s="388"/>
      <c r="I989" s="388"/>
      <c r="J989" s="388"/>
      <c r="K989" s="388"/>
      <c r="L989" s="388"/>
      <c r="M989" s="388"/>
      <c r="N989" s="388"/>
      <c r="O989" s="388"/>
      <c r="P989" s="388"/>
      <c r="Q989" s="388"/>
      <c r="R989" s="388"/>
      <c r="S989" s="388"/>
      <c r="T989" s="388"/>
      <c r="U989" s="388"/>
      <c r="V989" s="388"/>
      <c r="W989" s="388"/>
      <c r="X989" s="388"/>
      <c r="Y989" s="388"/>
      <c r="Z989" s="388"/>
      <c r="AA989" s="388"/>
    </row>
    <row r="990" spans="1:27" ht="15.75" customHeight="1" x14ac:dyDescent="0.2">
      <c r="A990" s="388"/>
      <c r="B990" s="388"/>
      <c r="C990" s="388"/>
      <c r="D990" s="388"/>
      <c r="E990" s="388"/>
      <c r="F990" s="388"/>
      <c r="G990" s="388"/>
      <c r="H990" s="388"/>
      <c r="I990" s="388"/>
      <c r="J990" s="388"/>
      <c r="K990" s="388"/>
      <c r="L990" s="388"/>
      <c r="M990" s="388"/>
      <c r="N990" s="388"/>
      <c r="O990" s="388"/>
      <c r="P990" s="388"/>
      <c r="Q990" s="388"/>
      <c r="R990" s="388"/>
      <c r="S990" s="388"/>
      <c r="T990" s="388"/>
      <c r="U990" s="388"/>
      <c r="V990" s="388"/>
      <c r="W990" s="388"/>
      <c r="X990" s="388"/>
      <c r="Y990" s="388"/>
      <c r="Z990" s="388"/>
      <c r="AA990" s="388"/>
    </row>
    <row r="991" spans="1:27" ht="15.75" customHeight="1" x14ac:dyDescent="0.2">
      <c r="A991" s="388"/>
      <c r="B991" s="388"/>
      <c r="C991" s="388"/>
      <c r="D991" s="388"/>
      <c r="E991" s="388"/>
      <c r="F991" s="388"/>
      <c r="G991" s="388"/>
      <c r="H991" s="388"/>
      <c r="I991" s="388"/>
      <c r="J991" s="388"/>
      <c r="K991" s="388"/>
      <c r="L991" s="388"/>
      <c r="M991" s="388"/>
      <c r="N991" s="388"/>
      <c r="O991" s="388"/>
      <c r="P991" s="388"/>
      <c r="Q991" s="388"/>
      <c r="R991" s="388"/>
      <c r="S991" s="388"/>
      <c r="T991" s="388"/>
      <c r="U991" s="388"/>
      <c r="V991" s="388"/>
      <c r="W991" s="388"/>
      <c r="X991" s="388"/>
      <c r="Y991" s="388"/>
      <c r="Z991" s="388"/>
      <c r="AA991" s="388"/>
    </row>
    <row r="992" spans="1:27" ht="15.75" customHeight="1" x14ac:dyDescent="0.2">
      <c r="A992" s="388"/>
      <c r="B992" s="388"/>
      <c r="C992" s="388"/>
      <c r="D992" s="388"/>
      <c r="E992" s="388"/>
      <c r="F992" s="388"/>
      <c r="G992" s="388"/>
      <c r="H992" s="388"/>
      <c r="I992" s="388"/>
      <c r="J992" s="388"/>
      <c r="K992" s="388"/>
      <c r="L992" s="388"/>
      <c r="M992" s="388"/>
      <c r="N992" s="388"/>
      <c r="O992" s="388"/>
      <c r="P992" s="388"/>
      <c r="Q992" s="388"/>
      <c r="R992" s="388"/>
      <c r="S992" s="388"/>
      <c r="T992" s="388"/>
      <c r="U992" s="388"/>
      <c r="V992" s="388"/>
      <c r="W992" s="388"/>
      <c r="X992" s="388"/>
      <c r="Y992" s="388"/>
      <c r="Z992" s="388"/>
      <c r="AA992" s="388"/>
    </row>
    <row r="993" spans="1:27" ht="15.75" customHeight="1" x14ac:dyDescent="0.2">
      <c r="A993" s="388"/>
      <c r="B993" s="388"/>
      <c r="C993" s="388"/>
      <c r="D993" s="388"/>
      <c r="E993" s="388"/>
      <c r="F993" s="388"/>
      <c r="G993" s="388"/>
      <c r="H993" s="388"/>
      <c r="I993" s="388"/>
      <c r="J993" s="388"/>
      <c r="K993" s="388"/>
      <c r="L993" s="388"/>
      <c r="M993" s="388"/>
      <c r="N993" s="388"/>
      <c r="O993" s="388"/>
      <c r="P993" s="388"/>
      <c r="Q993" s="388"/>
      <c r="R993" s="388"/>
      <c r="S993" s="388"/>
      <c r="T993" s="388"/>
      <c r="U993" s="388"/>
      <c r="V993" s="388"/>
      <c r="W993" s="388"/>
      <c r="X993" s="388"/>
      <c r="Y993" s="388"/>
      <c r="Z993" s="388"/>
      <c r="AA993" s="388"/>
    </row>
    <row r="994" spans="1:27" ht="15.75" customHeight="1" x14ac:dyDescent="0.2">
      <c r="A994" s="388"/>
      <c r="B994" s="388"/>
      <c r="C994" s="388"/>
      <c r="D994" s="388"/>
      <c r="E994" s="388"/>
      <c r="F994" s="388"/>
      <c r="G994" s="388"/>
      <c r="H994" s="388"/>
      <c r="I994" s="388"/>
      <c r="J994" s="388"/>
      <c r="K994" s="388"/>
      <c r="L994" s="388"/>
      <c r="M994" s="388"/>
      <c r="N994" s="388"/>
      <c r="O994" s="388"/>
      <c r="P994" s="388"/>
      <c r="Q994" s="388"/>
      <c r="R994" s="388"/>
      <c r="S994" s="388"/>
      <c r="T994" s="388"/>
      <c r="U994" s="388"/>
      <c r="V994" s="388"/>
      <c r="W994" s="388"/>
      <c r="X994" s="388"/>
      <c r="Y994" s="388"/>
      <c r="Z994" s="388"/>
      <c r="AA994" s="388"/>
    </row>
    <row r="995" spans="1:27" ht="15.75" customHeight="1" x14ac:dyDescent="0.2">
      <c r="A995" s="388"/>
      <c r="B995" s="388"/>
      <c r="C995" s="388"/>
      <c r="D995" s="388"/>
      <c r="E995" s="388"/>
      <c r="F995" s="388"/>
      <c r="G995" s="388"/>
      <c r="H995" s="388"/>
      <c r="I995" s="388"/>
      <c r="J995" s="388"/>
      <c r="K995" s="388"/>
      <c r="L995" s="388"/>
      <c r="M995" s="388"/>
      <c r="N995" s="388"/>
      <c r="O995" s="388"/>
      <c r="P995" s="388"/>
      <c r="Q995" s="388"/>
      <c r="R995" s="388"/>
      <c r="S995" s="388"/>
      <c r="T995" s="388"/>
      <c r="U995" s="388"/>
      <c r="V995" s="388"/>
      <c r="W995" s="388"/>
      <c r="X995" s="388"/>
      <c r="Y995" s="388"/>
      <c r="Z995" s="388"/>
      <c r="AA995" s="388"/>
    </row>
    <row r="996" spans="1:27" ht="15.75" customHeight="1" x14ac:dyDescent="0.2">
      <c r="A996" s="388"/>
      <c r="B996" s="388"/>
      <c r="C996" s="388"/>
      <c r="D996" s="388"/>
      <c r="E996" s="388"/>
      <c r="F996" s="388"/>
      <c r="G996" s="388"/>
      <c r="H996" s="388"/>
      <c r="I996" s="388"/>
      <c r="J996" s="388"/>
      <c r="K996" s="388"/>
      <c r="L996" s="388"/>
      <c r="M996" s="388"/>
      <c r="N996" s="388"/>
      <c r="O996" s="388"/>
      <c r="P996" s="388"/>
      <c r="Q996" s="388"/>
      <c r="R996" s="388"/>
      <c r="S996" s="388"/>
      <c r="T996" s="388"/>
      <c r="U996" s="388"/>
      <c r="V996" s="388"/>
      <c r="W996" s="388"/>
      <c r="X996" s="388"/>
      <c r="Y996" s="388"/>
      <c r="Z996" s="388"/>
      <c r="AA996" s="388"/>
    </row>
    <row r="997" spans="1:27" ht="15.75" customHeight="1" x14ac:dyDescent="0.2">
      <c r="A997" s="388"/>
      <c r="B997" s="388"/>
      <c r="C997" s="388"/>
      <c r="D997" s="388"/>
      <c r="E997" s="388"/>
      <c r="F997" s="388"/>
      <c r="G997" s="388"/>
      <c r="H997" s="388"/>
      <c r="I997" s="388"/>
      <c r="J997" s="388"/>
      <c r="K997" s="388"/>
      <c r="L997" s="388"/>
      <c r="M997" s="388"/>
      <c r="N997" s="388"/>
      <c r="O997" s="388"/>
      <c r="P997" s="388"/>
      <c r="Q997" s="388"/>
      <c r="R997" s="388"/>
      <c r="S997" s="388"/>
      <c r="T997" s="388"/>
      <c r="U997" s="388"/>
      <c r="V997" s="388"/>
      <c r="W997" s="388"/>
      <c r="X997" s="388"/>
      <c r="Y997" s="388"/>
      <c r="Z997" s="388"/>
      <c r="AA997" s="388"/>
    </row>
    <row r="998" spans="1:27" ht="15.75" customHeight="1" x14ac:dyDescent="0.2">
      <c r="A998" s="388"/>
      <c r="B998" s="388"/>
      <c r="C998" s="388"/>
      <c r="D998" s="388"/>
      <c r="E998" s="388"/>
      <c r="F998" s="388"/>
      <c r="G998" s="388"/>
      <c r="H998" s="388"/>
      <c r="I998" s="388"/>
      <c r="J998" s="388"/>
      <c r="K998" s="388"/>
      <c r="L998" s="388"/>
      <c r="M998" s="388"/>
      <c r="N998" s="388"/>
      <c r="O998" s="388"/>
      <c r="P998" s="388"/>
      <c r="Q998" s="388"/>
      <c r="R998" s="388"/>
      <c r="S998" s="388"/>
      <c r="T998" s="388"/>
      <c r="U998" s="388"/>
      <c r="V998" s="388"/>
      <c r="W998" s="388"/>
      <c r="X998" s="388"/>
      <c r="Y998" s="388"/>
      <c r="Z998" s="388"/>
      <c r="AA998" s="388"/>
    </row>
    <row r="999" spans="1:27" ht="15.75" customHeight="1" x14ac:dyDescent="0.2">
      <c r="A999" s="388"/>
      <c r="B999" s="388"/>
      <c r="C999" s="388"/>
      <c r="D999" s="388"/>
      <c r="E999" s="388"/>
      <c r="F999" s="388"/>
      <c r="G999" s="388"/>
      <c r="H999" s="388"/>
      <c r="I999" s="388"/>
      <c r="J999" s="388"/>
      <c r="K999" s="388"/>
      <c r="L999" s="388"/>
      <c r="M999" s="388"/>
      <c r="N999" s="388"/>
      <c r="O999" s="388"/>
      <c r="P999" s="388"/>
      <c r="Q999" s="388"/>
      <c r="R999" s="388"/>
      <c r="S999" s="388"/>
      <c r="T999" s="388"/>
      <c r="U999" s="388"/>
      <c r="V999" s="388"/>
      <c r="W999" s="388"/>
      <c r="X999" s="388"/>
      <c r="Y999" s="388"/>
      <c r="Z999" s="388"/>
      <c r="AA999" s="388"/>
    </row>
    <row r="1000" spans="1:27" ht="15.75" customHeight="1" x14ac:dyDescent="0.2">
      <c r="A1000" s="388"/>
      <c r="B1000" s="388"/>
      <c r="C1000" s="388"/>
      <c r="D1000" s="388"/>
      <c r="E1000" s="388"/>
      <c r="F1000" s="388"/>
      <c r="G1000" s="388"/>
      <c r="H1000" s="388"/>
      <c r="I1000" s="388"/>
      <c r="J1000" s="388"/>
      <c r="K1000" s="388"/>
      <c r="L1000" s="388"/>
      <c r="M1000" s="388"/>
      <c r="N1000" s="388"/>
      <c r="O1000" s="388"/>
      <c r="P1000" s="388"/>
      <c r="Q1000" s="388"/>
      <c r="R1000" s="388"/>
      <c r="S1000" s="388"/>
      <c r="T1000" s="388"/>
      <c r="U1000" s="388"/>
      <c r="V1000" s="388"/>
      <c r="W1000" s="388"/>
      <c r="X1000" s="388"/>
      <c r="Y1000" s="388"/>
      <c r="Z1000" s="388"/>
      <c r="AA1000" s="388"/>
    </row>
  </sheetData>
  <mergeCells count="1">
    <mergeCell ref="B1:Q1"/>
  </mergeCells>
  <pageMargins left="0.75" right="0.75" top="1" bottom="1" header="0" footer="0"/>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49EDD"/>
    <outlinePr summaryBelow="0"/>
  </sheetPr>
  <dimension ref="A1:AA1001"/>
  <sheetViews>
    <sheetView showGridLines="0" tabSelected="1" topLeftCell="A376" zoomScale="63" zoomScaleNormal="40" workbookViewId="0">
      <selection activeCell="C391" sqref="C391"/>
    </sheetView>
  </sheetViews>
  <sheetFormatPr baseColWidth="10" defaultColWidth="11.1640625" defaultRowHeight="15" customHeight="1" x14ac:dyDescent="0.25"/>
  <cols>
    <col min="1" max="1" width="10.33203125" style="636" customWidth="1"/>
    <col min="2" max="2" width="54" style="636" customWidth="1"/>
    <col min="3" max="3" width="34.33203125" style="636" bestFit="1" customWidth="1"/>
    <col min="4" max="4" width="73.6640625" style="636" bestFit="1" customWidth="1"/>
    <col min="5" max="5" width="20.83203125" style="636" bestFit="1" customWidth="1"/>
    <col min="6" max="7" width="27.6640625" style="636" customWidth="1"/>
    <col min="8" max="8" width="9.1640625" style="636" customWidth="1"/>
    <col min="9" max="9" width="19.6640625" style="636" customWidth="1"/>
    <col min="10" max="10" width="24.83203125" style="636" customWidth="1"/>
    <col min="11" max="27" width="9.1640625" style="636" customWidth="1"/>
    <col min="28" max="16384" width="11.1640625" style="636"/>
  </cols>
  <sheetData>
    <row r="1" spans="1:27" ht="15.75" customHeight="1" x14ac:dyDescent="0.25">
      <c r="A1" s="622" t="s">
        <v>1950</v>
      </c>
      <c r="B1" s="623"/>
      <c r="C1" s="623"/>
      <c r="D1" s="623"/>
      <c r="E1" s="623"/>
      <c r="F1" s="623"/>
      <c r="G1" s="623"/>
      <c r="H1" s="218"/>
      <c r="I1" s="218"/>
      <c r="J1" s="218"/>
      <c r="K1" s="218"/>
      <c r="L1" s="218"/>
      <c r="M1" s="218"/>
      <c r="N1" s="218"/>
      <c r="O1" s="218"/>
      <c r="P1" s="218"/>
      <c r="Q1" s="218"/>
      <c r="R1" s="218"/>
      <c r="S1" s="218"/>
      <c r="T1" s="218"/>
      <c r="U1" s="218"/>
      <c r="V1" s="218"/>
      <c r="W1" s="218"/>
      <c r="X1" s="218"/>
      <c r="Y1" s="218"/>
      <c r="Z1" s="218"/>
      <c r="AA1" s="218"/>
    </row>
    <row r="2" spans="1:27" ht="15.75" customHeight="1" x14ac:dyDescent="0.25">
      <c r="A2" s="411" t="s">
        <v>3</v>
      </c>
      <c r="B2" s="412" t="s">
        <v>1951</v>
      </c>
      <c r="C2" s="412" t="s">
        <v>1952</v>
      </c>
      <c r="D2" s="412" t="s">
        <v>157</v>
      </c>
      <c r="E2" s="624" t="s">
        <v>1953</v>
      </c>
      <c r="F2" s="412" t="s">
        <v>1954</v>
      </c>
      <c r="G2" s="412" t="s">
        <v>1955</v>
      </c>
      <c r="H2" s="84"/>
      <c r="I2" s="630"/>
      <c r="J2" s="630"/>
      <c r="K2" s="630"/>
      <c r="L2" s="630"/>
      <c r="M2" s="630"/>
      <c r="N2" s="630"/>
      <c r="O2" s="630"/>
      <c r="P2" s="630"/>
      <c r="Q2" s="630"/>
      <c r="R2" s="630"/>
      <c r="S2" s="630"/>
      <c r="T2" s="630"/>
      <c r="U2" s="630"/>
      <c r="V2" s="630"/>
      <c r="W2" s="630"/>
      <c r="X2" s="630"/>
      <c r="Y2" s="630"/>
      <c r="Z2" s="630"/>
      <c r="AA2" s="630"/>
    </row>
    <row r="3" spans="1:27" ht="34.5" customHeight="1" x14ac:dyDescent="0.25">
      <c r="A3" s="413" t="s">
        <v>619</v>
      </c>
      <c r="B3" s="414" t="s">
        <v>1956</v>
      </c>
      <c r="C3" s="625"/>
      <c r="D3" s="626"/>
      <c r="E3" s="627"/>
      <c r="F3" s="628"/>
      <c r="G3" s="628"/>
      <c r="H3" s="629"/>
      <c r="I3" s="629"/>
      <c r="J3" s="629"/>
      <c r="K3" s="629"/>
      <c r="L3" s="629"/>
      <c r="M3" s="629"/>
      <c r="N3" s="629"/>
      <c r="O3" s="629"/>
      <c r="P3" s="629"/>
      <c r="Q3" s="629"/>
      <c r="R3" s="629"/>
      <c r="S3" s="629"/>
      <c r="T3" s="629"/>
      <c r="U3" s="629"/>
      <c r="V3" s="629"/>
      <c r="W3" s="629"/>
      <c r="X3" s="629"/>
      <c r="Y3" s="629"/>
      <c r="Z3" s="629"/>
      <c r="AA3" s="629"/>
    </row>
    <row r="4" spans="1:27" ht="15.75" customHeight="1" x14ac:dyDescent="0.25">
      <c r="A4" s="413" t="s">
        <v>22</v>
      </c>
      <c r="B4" s="415" t="s">
        <v>434</v>
      </c>
      <c r="C4" s="625"/>
      <c r="D4" s="626"/>
      <c r="E4" s="627"/>
      <c r="F4" s="628"/>
      <c r="G4" s="628"/>
      <c r="H4" s="629"/>
      <c r="I4" s="629"/>
      <c r="J4" s="629"/>
      <c r="K4" s="629"/>
      <c r="L4" s="629"/>
      <c r="M4" s="629"/>
      <c r="N4" s="629"/>
      <c r="O4" s="629"/>
      <c r="P4" s="629"/>
      <c r="Q4" s="629"/>
      <c r="R4" s="629"/>
      <c r="S4" s="629"/>
      <c r="T4" s="629"/>
      <c r="U4" s="629"/>
      <c r="V4" s="629"/>
      <c r="W4" s="629"/>
      <c r="X4" s="629"/>
      <c r="Y4" s="629"/>
      <c r="Z4" s="629"/>
      <c r="AA4" s="629"/>
    </row>
    <row r="5" spans="1:27" ht="15.75" customHeight="1" x14ac:dyDescent="0.25">
      <c r="A5" s="416">
        <f>IF(D5="", MAX($A$1:A4)+1, "")</f>
        <v>1</v>
      </c>
      <c r="B5" s="417" t="s">
        <v>635</v>
      </c>
      <c r="C5" s="418" t="s">
        <v>434</v>
      </c>
      <c r="D5" s="626"/>
      <c r="E5" s="419" t="str">
        <f t="shared" ref="E5:E17" si="0">IF(F5="","","B")</f>
        <v>B</v>
      </c>
      <c r="F5" s="420" t="str">
        <f t="shared" ref="F5:F68" si="1">IF(G5&lt;&gt;"",IF(G5&lt;=3,"Đơn giản",IF(G5&lt;=7,"Trung bình","Phức tạp")),"")</f>
        <v>Trung bình</v>
      </c>
      <c r="G5" s="420">
        <f>IF(AND(A5&lt;&gt;"",B5&lt;&gt;"",C5&lt;&gt;""),COUNTIF($H5:H$1439,A5),"")</f>
        <v>7</v>
      </c>
      <c r="H5" s="629"/>
      <c r="I5" s="629"/>
      <c r="J5" s="629"/>
      <c r="K5" s="629" t="s">
        <v>411</v>
      </c>
      <c r="L5" s="629">
        <f>COUNTIF(F:F,"Trung bình")</f>
        <v>39</v>
      </c>
      <c r="M5" s="629"/>
      <c r="N5" s="629"/>
      <c r="O5" s="629"/>
      <c r="P5" s="629"/>
      <c r="Q5" s="629"/>
      <c r="R5" s="629"/>
      <c r="S5" s="629"/>
      <c r="T5" s="629"/>
      <c r="U5" s="629"/>
      <c r="V5" s="629"/>
      <c r="W5" s="629"/>
      <c r="X5" s="629"/>
      <c r="Y5" s="629"/>
      <c r="Z5" s="629"/>
      <c r="AA5" s="629"/>
    </row>
    <row r="6" spans="1:27" ht="15.75" customHeight="1" x14ac:dyDescent="0.25">
      <c r="A6" s="416" t="str">
        <f t="shared" ref="A6:A27" si="2">IF(D6="", MAX($A$1:A5)+1, "")</f>
        <v/>
      </c>
      <c r="B6" s="626"/>
      <c r="C6" s="625"/>
      <c r="D6" s="421" t="s">
        <v>1957</v>
      </c>
      <c r="E6" s="419" t="str">
        <f t="shared" si="0"/>
        <v/>
      </c>
      <c r="F6" s="420" t="str">
        <f t="shared" si="1"/>
        <v/>
      </c>
      <c r="G6" s="420" t="str">
        <f>IF(AND(A6&lt;&gt;"",B6&lt;&gt;"",C6&lt;&gt;""),COUNTIF($H6:H$1439,A6),"")</f>
        <v/>
      </c>
      <c r="H6" s="422">
        <f t="shared" ref="H6:H69" si="3">IF(A6&lt;&gt;"","",IF(H5&lt;&gt;"",H5,A5))</f>
        <v>1</v>
      </c>
      <c r="I6" s="629"/>
      <c r="J6" s="629"/>
      <c r="K6" s="629" t="s">
        <v>1958</v>
      </c>
      <c r="L6" s="629">
        <f>COUNTIF(F:F,"Phức tạp")</f>
        <v>0</v>
      </c>
      <c r="M6" s="629"/>
      <c r="N6" s="629"/>
      <c r="O6" s="629"/>
      <c r="P6" s="629"/>
      <c r="Q6" s="629"/>
      <c r="R6" s="629"/>
      <c r="S6" s="629"/>
      <c r="T6" s="629"/>
      <c r="U6" s="629"/>
      <c r="V6" s="629"/>
      <c r="W6" s="629"/>
      <c r="X6" s="629"/>
      <c r="Y6" s="629"/>
      <c r="Z6" s="629"/>
      <c r="AA6" s="629"/>
    </row>
    <row r="7" spans="1:27" ht="15.75" customHeight="1" x14ac:dyDescent="0.25">
      <c r="A7" s="416" t="str">
        <f t="shared" si="2"/>
        <v/>
      </c>
      <c r="B7" s="626"/>
      <c r="C7" s="625"/>
      <c r="D7" s="421" t="s">
        <v>1959</v>
      </c>
      <c r="E7" s="419" t="str">
        <f t="shared" si="0"/>
        <v/>
      </c>
      <c r="F7" s="420" t="str">
        <f t="shared" si="1"/>
        <v/>
      </c>
      <c r="G7" s="420" t="str">
        <f>IF(AND(A7&lt;&gt;"",B7&lt;&gt;"",C7&lt;&gt;""),COUNTIF($H7:H$1439,A7),"")</f>
        <v/>
      </c>
      <c r="H7" s="422">
        <f t="shared" si="3"/>
        <v>1</v>
      </c>
      <c r="I7" s="629"/>
      <c r="J7" s="629"/>
      <c r="K7" s="629"/>
      <c r="L7" s="629"/>
      <c r="M7" s="629"/>
      <c r="N7" s="629"/>
      <c r="O7" s="629"/>
      <c r="P7" s="629"/>
      <c r="Q7" s="629"/>
      <c r="R7" s="629"/>
      <c r="S7" s="629"/>
      <c r="T7" s="629"/>
      <c r="U7" s="629"/>
      <c r="V7" s="629"/>
      <c r="W7" s="629"/>
      <c r="X7" s="629"/>
      <c r="Y7" s="629"/>
      <c r="Z7" s="629"/>
      <c r="AA7" s="629"/>
    </row>
    <row r="8" spans="1:27" ht="15.75" customHeight="1" x14ac:dyDescent="0.25">
      <c r="A8" s="416" t="str">
        <f t="shared" si="2"/>
        <v/>
      </c>
      <c r="B8" s="626"/>
      <c r="C8" s="625"/>
      <c r="D8" s="421" t="s">
        <v>1960</v>
      </c>
      <c r="E8" s="419" t="str">
        <f t="shared" si="0"/>
        <v/>
      </c>
      <c r="F8" s="420" t="str">
        <f t="shared" si="1"/>
        <v/>
      </c>
      <c r="G8" s="420" t="str">
        <f>IF(AND(A8&lt;&gt;"",B8&lt;&gt;"",C8&lt;&gt;""),COUNTIF($H8:H$1439,A8),"")</f>
        <v/>
      </c>
      <c r="H8" s="422">
        <f t="shared" si="3"/>
        <v>1</v>
      </c>
      <c r="I8" s="629"/>
      <c r="J8" s="629"/>
      <c r="K8" s="629"/>
      <c r="L8" s="629"/>
      <c r="M8" s="629"/>
      <c r="N8" s="629"/>
      <c r="O8" s="629"/>
      <c r="P8" s="629"/>
      <c r="Q8" s="629"/>
      <c r="R8" s="629"/>
      <c r="S8" s="629"/>
      <c r="T8" s="629"/>
      <c r="U8" s="629"/>
      <c r="V8" s="629"/>
      <c r="W8" s="629"/>
      <c r="X8" s="629"/>
      <c r="Y8" s="629"/>
      <c r="Z8" s="629"/>
      <c r="AA8" s="629"/>
    </row>
    <row r="9" spans="1:27" ht="15.75" customHeight="1" x14ac:dyDescent="0.25">
      <c r="A9" s="416" t="str">
        <f t="shared" si="2"/>
        <v/>
      </c>
      <c r="B9" s="626"/>
      <c r="C9" s="625"/>
      <c r="D9" s="421" t="s">
        <v>1961</v>
      </c>
      <c r="E9" s="419" t="str">
        <f t="shared" si="0"/>
        <v/>
      </c>
      <c r="F9" s="420" t="str">
        <f t="shared" si="1"/>
        <v/>
      </c>
      <c r="G9" s="420" t="str">
        <f>IF(AND(A9&lt;&gt;"",B9&lt;&gt;"",C9&lt;&gt;""),COUNTIF($H9:H$1439,A9),"")</f>
        <v/>
      </c>
      <c r="H9" s="422">
        <f t="shared" si="3"/>
        <v>1</v>
      </c>
      <c r="I9" s="629"/>
      <c r="J9" s="629"/>
      <c r="K9" s="629"/>
      <c r="L9" s="629"/>
      <c r="M9" s="629"/>
      <c r="N9" s="629"/>
      <c r="O9" s="629"/>
      <c r="P9" s="629"/>
      <c r="Q9" s="629"/>
      <c r="R9" s="629"/>
      <c r="S9" s="629"/>
      <c r="T9" s="629"/>
      <c r="U9" s="629"/>
      <c r="V9" s="629"/>
      <c r="W9" s="629"/>
      <c r="X9" s="629"/>
      <c r="Y9" s="629"/>
      <c r="Z9" s="629"/>
      <c r="AA9" s="629"/>
    </row>
    <row r="10" spans="1:27" ht="15.75" customHeight="1" x14ac:dyDescent="0.25">
      <c r="A10" s="416" t="str">
        <f t="shared" si="2"/>
        <v/>
      </c>
      <c r="B10" s="626"/>
      <c r="C10" s="625"/>
      <c r="D10" s="421" t="s">
        <v>1962</v>
      </c>
      <c r="E10" s="419" t="str">
        <f t="shared" si="0"/>
        <v/>
      </c>
      <c r="F10" s="420" t="str">
        <f t="shared" si="1"/>
        <v/>
      </c>
      <c r="G10" s="420" t="str">
        <f>IF(AND(A10&lt;&gt;"",B10&lt;&gt;"",C10&lt;&gt;""),COUNTIF($H10:H$1439,A10),"")</f>
        <v/>
      </c>
      <c r="H10" s="422">
        <f t="shared" si="3"/>
        <v>1</v>
      </c>
      <c r="I10" s="629"/>
      <c r="J10" s="629"/>
      <c r="K10" s="629"/>
      <c r="L10" s="629"/>
      <c r="M10" s="629"/>
      <c r="N10" s="629"/>
      <c r="O10" s="629"/>
      <c r="P10" s="629"/>
      <c r="Q10" s="629"/>
      <c r="R10" s="629"/>
      <c r="S10" s="629"/>
      <c r="T10" s="629"/>
      <c r="U10" s="629"/>
      <c r="V10" s="629"/>
      <c r="W10" s="629"/>
      <c r="X10" s="629"/>
      <c r="Y10" s="629"/>
      <c r="Z10" s="629"/>
      <c r="AA10" s="629"/>
    </row>
    <row r="11" spans="1:27" ht="15.75" customHeight="1" x14ac:dyDescent="0.25">
      <c r="A11" s="416" t="str">
        <f t="shared" si="2"/>
        <v/>
      </c>
      <c r="B11" s="629"/>
      <c r="C11" s="625"/>
      <c r="D11" s="421" t="s">
        <v>1963</v>
      </c>
      <c r="E11" s="419" t="str">
        <f t="shared" si="0"/>
        <v/>
      </c>
      <c r="F11" s="420" t="str">
        <f t="shared" si="1"/>
        <v/>
      </c>
      <c r="G11" s="420" t="str">
        <f>IF(AND(A11&lt;&gt;"",B11&lt;&gt;"",C11&lt;&gt;""),COUNTIF($H11:H$1439,A11),"")</f>
        <v/>
      </c>
      <c r="H11" s="422">
        <f t="shared" si="3"/>
        <v>1</v>
      </c>
      <c r="I11" s="629"/>
      <c r="J11" s="629"/>
      <c r="K11" s="629"/>
      <c r="L11" s="629"/>
      <c r="M11" s="629"/>
      <c r="N11" s="629"/>
      <c r="O11" s="629"/>
      <c r="P11" s="629"/>
      <c r="Q11" s="629"/>
      <c r="R11" s="629"/>
      <c r="S11" s="629"/>
      <c r="T11" s="629"/>
      <c r="U11" s="629"/>
      <c r="V11" s="629"/>
      <c r="W11" s="629"/>
      <c r="X11" s="629"/>
      <c r="Y11" s="629"/>
      <c r="Z11" s="629"/>
      <c r="AA11" s="629"/>
    </row>
    <row r="12" spans="1:27" ht="15.75" customHeight="1" x14ac:dyDescent="0.25">
      <c r="A12" s="416" t="str">
        <f t="shared" si="2"/>
        <v/>
      </c>
      <c r="B12" s="626"/>
      <c r="C12" s="625"/>
      <c r="D12" s="421" t="s">
        <v>1964</v>
      </c>
      <c r="E12" s="419" t="str">
        <f t="shared" si="0"/>
        <v/>
      </c>
      <c r="F12" s="420" t="str">
        <f t="shared" si="1"/>
        <v/>
      </c>
      <c r="G12" s="420" t="str">
        <f>IF(AND(A12&lt;&gt;"",B12&lt;&gt;"",C12&lt;&gt;""),COUNTIF($H12:H$1439,A12),"")</f>
        <v/>
      </c>
      <c r="H12" s="422">
        <f t="shared" si="3"/>
        <v>1</v>
      </c>
      <c r="I12" s="629"/>
      <c r="J12" s="629"/>
      <c r="K12" s="629"/>
      <c r="L12" s="629"/>
      <c r="M12" s="629"/>
      <c r="N12" s="629"/>
      <c r="O12" s="629"/>
      <c r="P12" s="629"/>
      <c r="Q12" s="629"/>
      <c r="R12" s="629"/>
      <c r="S12" s="629"/>
      <c r="T12" s="629"/>
      <c r="U12" s="629"/>
      <c r="V12" s="629"/>
      <c r="W12" s="629"/>
      <c r="X12" s="629"/>
      <c r="Y12" s="629"/>
      <c r="Z12" s="629"/>
      <c r="AA12" s="629"/>
    </row>
    <row r="13" spans="1:27" ht="15.75" customHeight="1" x14ac:dyDescent="0.25">
      <c r="A13" s="416">
        <f t="shared" si="2"/>
        <v>2</v>
      </c>
      <c r="B13" s="417" t="s">
        <v>1965</v>
      </c>
      <c r="C13" s="418" t="s">
        <v>434</v>
      </c>
      <c r="D13" s="626"/>
      <c r="E13" s="419" t="str">
        <f t="shared" si="0"/>
        <v>B</v>
      </c>
      <c r="F13" s="420" t="str">
        <f t="shared" si="1"/>
        <v>Trung bình</v>
      </c>
      <c r="G13" s="420">
        <f>IF(AND(A13&lt;&gt;"",B13&lt;&gt;"",C13&lt;&gt;""),COUNTIF($H13:H$1439,A13),"")</f>
        <v>6</v>
      </c>
      <c r="H13" s="422" t="str">
        <f t="shared" si="3"/>
        <v/>
      </c>
      <c r="I13" s="629"/>
      <c r="J13" s="629"/>
      <c r="K13" s="629"/>
      <c r="L13" s="629"/>
      <c r="M13" s="629"/>
      <c r="N13" s="629"/>
      <c r="O13" s="629"/>
      <c r="P13" s="629"/>
      <c r="Q13" s="629"/>
      <c r="R13" s="629"/>
      <c r="S13" s="629"/>
      <c r="T13" s="629"/>
      <c r="U13" s="629"/>
      <c r="V13" s="629"/>
      <c r="W13" s="629"/>
      <c r="X13" s="629"/>
      <c r="Y13" s="629"/>
      <c r="Z13" s="629"/>
      <c r="AA13" s="629"/>
    </row>
    <row r="14" spans="1:27" ht="15.75" customHeight="1" x14ac:dyDescent="0.25">
      <c r="A14" s="416" t="str">
        <f t="shared" si="2"/>
        <v/>
      </c>
      <c r="B14" s="626"/>
      <c r="C14" s="625"/>
      <c r="D14" s="421" t="s">
        <v>1966</v>
      </c>
      <c r="E14" s="419" t="str">
        <f t="shared" si="0"/>
        <v/>
      </c>
      <c r="F14" s="420" t="str">
        <f t="shared" si="1"/>
        <v/>
      </c>
      <c r="G14" s="420" t="str">
        <f>IF(AND(A14&lt;&gt;"",B14&lt;&gt;"",C14&lt;&gt;""),COUNTIF($H14:H$1439,A14),"")</f>
        <v/>
      </c>
      <c r="H14" s="422">
        <f t="shared" si="3"/>
        <v>2</v>
      </c>
      <c r="I14" s="629"/>
      <c r="J14" s="629"/>
      <c r="K14" s="629"/>
      <c r="L14" s="629"/>
      <c r="M14" s="629"/>
      <c r="N14" s="629"/>
      <c r="O14" s="629"/>
      <c r="P14" s="629"/>
      <c r="Q14" s="629"/>
      <c r="R14" s="629"/>
      <c r="S14" s="629"/>
      <c r="T14" s="629"/>
      <c r="U14" s="629"/>
      <c r="V14" s="629"/>
      <c r="W14" s="629"/>
      <c r="X14" s="629"/>
      <c r="Y14" s="629"/>
      <c r="Z14" s="629"/>
      <c r="AA14" s="629"/>
    </row>
    <row r="15" spans="1:27" ht="15.75" customHeight="1" x14ac:dyDescent="0.25">
      <c r="A15" s="416" t="str">
        <f t="shared" si="2"/>
        <v/>
      </c>
      <c r="B15" s="626"/>
      <c r="C15" s="625"/>
      <c r="D15" s="421" t="s">
        <v>1967</v>
      </c>
      <c r="E15" s="419" t="str">
        <f t="shared" si="0"/>
        <v/>
      </c>
      <c r="F15" s="420" t="str">
        <f t="shared" si="1"/>
        <v/>
      </c>
      <c r="G15" s="420" t="str">
        <f>IF(AND(A15&lt;&gt;"",B15&lt;&gt;"",C15&lt;&gt;""),COUNTIF($H15:H$1439,A15),"")</f>
        <v/>
      </c>
      <c r="H15" s="422">
        <f t="shared" si="3"/>
        <v>2</v>
      </c>
      <c r="I15" s="629"/>
      <c r="J15" s="629"/>
      <c r="K15" s="629"/>
      <c r="L15" s="629"/>
      <c r="M15" s="629"/>
      <c r="N15" s="629"/>
      <c r="O15" s="629"/>
      <c r="P15" s="629"/>
      <c r="Q15" s="629"/>
      <c r="R15" s="629"/>
      <c r="S15" s="629"/>
      <c r="T15" s="629"/>
      <c r="U15" s="629"/>
      <c r="V15" s="629"/>
      <c r="W15" s="629"/>
      <c r="X15" s="629"/>
      <c r="Y15" s="629"/>
      <c r="Z15" s="629"/>
      <c r="AA15" s="629"/>
    </row>
    <row r="16" spans="1:27" ht="15.75" customHeight="1" x14ac:dyDescent="0.25">
      <c r="A16" s="416" t="str">
        <f t="shared" si="2"/>
        <v/>
      </c>
      <c r="B16" s="626"/>
      <c r="C16" s="625"/>
      <c r="D16" s="421" t="s">
        <v>1968</v>
      </c>
      <c r="E16" s="419" t="str">
        <f t="shared" si="0"/>
        <v/>
      </c>
      <c r="F16" s="420" t="str">
        <f t="shared" si="1"/>
        <v/>
      </c>
      <c r="G16" s="420" t="str">
        <f>IF(AND(A16&lt;&gt;"",B16&lt;&gt;"",C16&lt;&gt;""),COUNTIF($H16:H$1439,A16),"")</f>
        <v/>
      </c>
      <c r="H16" s="422">
        <f t="shared" si="3"/>
        <v>2</v>
      </c>
      <c r="I16" s="629"/>
      <c r="J16" s="629"/>
      <c r="K16" s="629"/>
      <c r="L16" s="629"/>
      <c r="M16" s="629"/>
      <c r="N16" s="629"/>
      <c r="O16" s="629"/>
      <c r="P16" s="629"/>
      <c r="Q16" s="629"/>
      <c r="R16" s="629"/>
      <c r="S16" s="629"/>
      <c r="T16" s="629"/>
      <c r="U16" s="629"/>
      <c r="V16" s="629"/>
      <c r="W16" s="629"/>
      <c r="X16" s="629"/>
      <c r="Y16" s="629"/>
      <c r="Z16" s="629"/>
      <c r="AA16" s="629"/>
    </row>
    <row r="17" spans="1:27" ht="15.75" customHeight="1" x14ac:dyDescent="0.25">
      <c r="A17" s="416" t="str">
        <f t="shared" si="2"/>
        <v/>
      </c>
      <c r="B17" s="626"/>
      <c r="C17" s="625"/>
      <c r="D17" s="421" t="s">
        <v>1969</v>
      </c>
      <c r="E17" s="419" t="str">
        <f t="shared" si="0"/>
        <v/>
      </c>
      <c r="F17" s="420" t="str">
        <f t="shared" si="1"/>
        <v/>
      </c>
      <c r="G17" s="420" t="str">
        <f>IF(AND(A17&lt;&gt;"",B17&lt;&gt;"",C17&lt;&gt;""),COUNTIF($H17:H$1439,A17),"")</f>
        <v/>
      </c>
      <c r="H17" s="422">
        <f t="shared" si="3"/>
        <v>2</v>
      </c>
      <c r="I17" s="629"/>
      <c r="J17" s="629"/>
      <c r="K17" s="629"/>
      <c r="L17" s="629"/>
      <c r="M17" s="629"/>
      <c r="N17" s="629"/>
      <c r="O17" s="629"/>
      <c r="P17" s="629"/>
      <c r="Q17" s="629"/>
      <c r="R17" s="629"/>
      <c r="S17" s="629"/>
      <c r="T17" s="629"/>
      <c r="U17" s="629"/>
      <c r="V17" s="629"/>
      <c r="W17" s="629"/>
      <c r="X17" s="629"/>
      <c r="Y17" s="629"/>
      <c r="Z17" s="629"/>
      <c r="AA17" s="629"/>
    </row>
    <row r="18" spans="1:27" ht="15.75" customHeight="1" x14ac:dyDescent="0.25">
      <c r="A18" s="416" t="str">
        <f t="shared" si="2"/>
        <v/>
      </c>
      <c r="B18" s="626"/>
      <c r="C18" s="625"/>
      <c r="D18" s="423" t="s">
        <v>1970</v>
      </c>
      <c r="E18" s="419"/>
      <c r="F18" s="420" t="str">
        <f t="shared" si="1"/>
        <v/>
      </c>
      <c r="G18" s="420" t="str">
        <f>IF(AND(A18&lt;&gt;"",B18&lt;&gt;"",C18&lt;&gt;""),COUNTIF($H18:H$1439,A18),"")</f>
        <v/>
      </c>
      <c r="H18" s="422">
        <f t="shared" si="3"/>
        <v>2</v>
      </c>
      <c r="I18" s="629"/>
      <c r="J18" s="629"/>
      <c r="K18" s="629"/>
      <c r="L18" s="629"/>
      <c r="M18" s="629"/>
      <c r="N18" s="629"/>
      <c r="O18" s="629"/>
      <c r="P18" s="629"/>
      <c r="Q18" s="629"/>
      <c r="R18" s="629"/>
      <c r="S18" s="629"/>
      <c r="T18" s="629"/>
      <c r="U18" s="629"/>
      <c r="V18" s="629"/>
      <c r="W18" s="629"/>
      <c r="X18" s="629"/>
      <c r="Y18" s="629"/>
      <c r="Z18" s="629"/>
      <c r="AA18" s="629"/>
    </row>
    <row r="19" spans="1:27" ht="15.75" customHeight="1" x14ac:dyDescent="0.25">
      <c r="A19" s="416" t="str">
        <f t="shared" si="2"/>
        <v/>
      </c>
      <c r="B19" s="626"/>
      <c r="C19" s="625"/>
      <c r="D19" s="421" t="s">
        <v>1971</v>
      </c>
      <c r="E19" s="419" t="str">
        <f t="shared" ref="E19:E29" si="4">IF(F19="","","B")</f>
        <v/>
      </c>
      <c r="F19" s="420" t="str">
        <f t="shared" si="1"/>
        <v/>
      </c>
      <c r="G19" s="420" t="str">
        <f>IF(AND(A19&lt;&gt;"",B19&lt;&gt;"",C19&lt;&gt;""),COUNTIF($H19:H$1439,A19),"")</f>
        <v/>
      </c>
      <c r="H19" s="422">
        <f t="shared" si="3"/>
        <v>2</v>
      </c>
      <c r="I19" s="629"/>
      <c r="J19" s="629"/>
      <c r="K19" s="629"/>
      <c r="L19" s="629"/>
      <c r="M19" s="629"/>
      <c r="N19" s="629"/>
      <c r="O19" s="629"/>
      <c r="P19" s="629"/>
      <c r="Q19" s="629"/>
      <c r="R19" s="629"/>
      <c r="S19" s="629"/>
      <c r="T19" s="629"/>
      <c r="U19" s="629"/>
      <c r="V19" s="629"/>
      <c r="W19" s="629"/>
      <c r="X19" s="629"/>
      <c r="Y19" s="629"/>
      <c r="Z19" s="629"/>
      <c r="AA19" s="629"/>
    </row>
    <row r="20" spans="1:27" ht="15.75" customHeight="1" x14ac:dyDescent="0.25">
      <c r="A20" s="416">
        <f t="shared" si="2"/>
        <v>3</v>
      </c>
      <c r="B20" s="417" t="s">
        <v>621</v>
      </c>
      <c r="C20" s="418" t="s">
        <v>434</v>
      </c>
      <c r="D20" s="626"/>
      <c r="E20" s="419" t="str">
        <f t="shared" si="4"/>
        <v>B</v>
      </c>
      <c r="F20" s="420" t="str">
        <f t="shared" si="1"/>
        <v>Đơn giản</v>
      </c>
      <c r="G20" s="420">
        <f>IF(AND(A20&lt;&gt;"",B20&lt;&gt;"",C20&lt;&gt;""),COUNTIF($H20:H$1439,A20),"")</f>
        <v>3</v>
      </c>
      <c r="H20" s="422" t="str">
        <f t="shared" si="3"/>
        <v/>
      </c>
      <c r="I20" s="629"/>
      <c r="J20" s="629"/>
      <c r="K20" s="629"/>
      <c r="L20" s="629"/>
      <c r="M20" s="629"/>
      <c r="N20" s="629"/>
      <c r="O20" s="629"/>
      <c r="P20" s="629"/>
      <c r="Q20" s="629"/>
      <c r="R20" s="629"/>
      <c r="S20" s="629"/>
      <c r="T20" s="629"/>
      <c r="U20" s="629"/>
      <c r="V20" s="629"/>
      <c r="W20" s="629"/>
      <c r="X20" s="629"/>
      <c r="Y20" s="629"/>
      <c r="Z20" s="629"/>
      <c r="AA20" s="629"/>
    </row>
    <row r="21" spans="1:27" ht="15.75" customHeight="1" x14ac:dyDescent="0.25">
      <c r="A21" s="416" t="str">
        <f t="shared" si="2"/>
        <v/>
      </c>
      <c r="B21" s="626"/>
      <c r="C21" s="625"/>
      <c r="D21" s="421" t="s">
        <v>1972</v>
      </c>
      <c r="E21" s="419" t="str">
        <f t="shared" si="4"/>
        <v/>
      </c>
      <c r="F21" s="420" t="str">
        <f t="shared" si="1"/>
        <v/>
      </c>
      <c r="G21" s="420" t="str">
        <f>IF(AND(A21&lt;&gt;"",B21&lt;&gt;"",C21&lt;&gt;""),COUNTIF($H21:H$1439,A21),"")</f>
        <v/>
      </c>
      <c r="H21" s="422">
        <f t="shared" si="3"/>
        <v>3</v>
      </c>
      <c r="I21" s="629"/>
      <c r="J21" s="629"/>
      <c r="K21" s="629"/>
      <c r="L21" s="629"/>
      <c r="M21" s="629"/>
      <c r="N21" s="629"/>
      <c r="O21" s="629"/>
      <c r="P21" s="629"/>
      <c r="Q21" s="629"/>
      <c r="R21" s="629"/>
      <c r="S21" s="629"/>
      <c r="T21" s="629"/>
      <c r="U21" s="629"/>
      <c r="V21" s="629"/>
      <c r="W21" s="629"/>
      <c r="X21" s="629"/>
      <c r="Y21" s="629"/>
      <c r="Z21" s="629"/>
      <c r="AA21" s="629"/>
    </row>
    <row r="22" spans="1:27" ht="15.75" customHeight="1" x14ac:dyDescent="0.25">
      <c r="A22" s="416" t="str">
        <f t="shared" si="2"/>
        <v/>
      </c>
      <c r="B22" s="626"/>
      <c r="C22" s="625"/>
      <c r="D22" s="421" t="s">
        <v>1973</v>
      </c>
      <c r="E22" s="419" t="str">
        <f t="shared" si="4"/>
        <v/>
      </c>
      <c r="F22" s="420" t="str">
        <f t="shared" si="1"/>
        <v/>
      </c>
      <c r="G22" s="420" t="str">
        <f>IF(AND(A22&lt;&gt;"",B22&lt;&gt;"",C22&lt;&gt;""),COUNTIF($H22:H$1439,A22),"")</f>
        <v/>
      </c>
      <c r="H22" s="422">
        <f t="shared" si="3"/>
        <v>3</v>
      </c>
      <c r="I22" s="629"/>
      <c r="J22" s="629"/>
      <c r="K22" s="629"/>
      <c r="L22" s="629"/>
      <c r="M22" s="629"/>
      <c r="N22" s="629"/>
      <c r="O22" s="629"/>
      <c r="P22" s="629"/>
      <c r="Q22" s="629"/>
      <c r="R22" s="629"/>
      <c r="S22" s="629"/>
      <c r="T22" s="629"/>
      <c r="U22" s="629"/>
      <c r="V22" s="629"/>
      <c r="W22" s="629"/>
      <c r="X22" s="629"/>
      <c r="Y22" s="629"/>
      <c r="Z22" s="629"/>
      <c r="AA22" s="629"/>
    </row>
    <row r="23" spans="1:27" ht="15.75" customHeight="1" x14ac:dyDescent="0.25">
      <c r="A23" s="416" t="str">
        <f t="shared" si="2"/>
        <v/>
      </c>
      <c r="B23" s="626"/>
      <c r="C23" s="625"/>
      <c r="D23" s="421" t="s">
        <v>1974</v>
      </c>
      <c r="E23" s="419" t="str">
        <f t="shared" si="4"/>
        <v/>
      </c>
      <c r="F23" s="420" t="str">
        <f t="shared" si="1"/>
        <v/>
      </c>
      <c r="G23" s="420" t="str">
        <f>IF(AND(A23&lt;&gt;"",B23&lt;&gt;"",C23&lt;&gt;""),COUNTIF($H23:H$1439,A23),"")</f>
        <v/>
      </c>
      <c r="H23" s="422">
        <f t="shared" si="3"/>
        <v>3</v>
      </c>
      <c r="I23" s="629"/>
      <c r="J23" s="629"/>
      <c r="K23" s="629"/>
      <c r="L23" s="629"/>
      <c r="M23" s="629"/>
      <c r="N23" s="629"/>
      <c r="O23" s="629"/>
      <c r="P23" s="629"/>
      <c r="Q23" s="629"/>
      <c r="R23" s="629"/>
      <c r="S23" s="629"/>
      <c r="T23" s="629"/>
      <c r="U23" s="629"/>
      <c r="V23" s="629"/>
      <c r="W23" s="629"/>
      <c r="X23" s="629"/>
      <c r="Y23" s="629"/>
      <c r="Z23" s="629"/>
      <c r="AA23" s="629"/>
    </row>
    <row r="24" spans="1:27" ht="15.75" customHeight="1" x14ac:dyDescent="0.25">
      <c r="A24" s="416">
        <f t="shared" si="2"/>
        <v>4</v>
      </c>
      <c r="B24" s="417" t="s">
        <v>643</v>
      </c>
      <c r="C24" s="418" t="s">
        <v>434</v>
      </c>
      <c r="D24" s="626"/>
      <c r="E24" s="419" t="str">
        <f t="shared" si="4"/>
        <v>B</v>
      </c>
      <c r="F24" s="420" t="str">
        <f t="shared" si="1"/>
        <v>Đơn giản</v>
      </c>
      <c r="G24" s="420">
        <f>IF(AND(A24&lt;&gt;"",B24&lt;&gt;"",C24&lt;&gt;""),COUNTIF($H24:H$1439,A24),"")</f>
        <v>3</v>
      </c>
      <c r="H24" s="422" t="str">
        <f t="shared" si="3"/>
        <v/>
      </c>
      <c r="I24" s="629"/>
      <c r="J24" s="629"/>
      <c r="K24" s="629"/>
      <c r="L24" s="629"/>
      <c r="M24" s="629"/>
      <c r="N24" s="629"/>
      <c r="O24" s="629"/>
      <c r="P24" s="629"/>
      <c r="Q24" s="629"/>
      <c r="R24" s="629"/>
      <c r="S24" s="629"/>
      <c r="T24" s="629"/>
      <c r="U24" s="629"/>
      <c r="V24" s="629"/>
      <c r="W24" s="629"/>
      <c r="X24" s="629"/>
      <c r="Y24" s="629"/>
      <c r="Z24" s="629"/>
      <c r="AA24" s="629"/>
    </row>
    <row r="25" spans="1:27" ht="15.75" customHeight="1" x14ac:dyDescent="0.25">
      <c r="A25" s="416" t="str">
        <f t="shared" si="2"/>
        <v/>
      </c>
      <c r="B25" s="626"/>
      <c r="C25" s="625"/>
      <c r="D25" s="421" t="s">
        <v>1975</v>
      </c>
      <c r="E25" s="419" t="str">
        <f t="shared" si="4"/>
        <v/>
      </c>
      <c r="F25" s="420" t="str">
        <f t="shared" si="1"/>
        <v/>
      </c>
      <c r="G25" s="420" t="str">
        <f>IF(AND(A25&lt;&gt;"",B25&lt;&gt;"",C25&lt;&gt;""),COUNTIF($H25:H$1439,A25),"")</f>
        <v/>
      </c>
      <c r="H25" s="422">
        <f t="shared" si="3"/>
        <v>4</v>
      </c>
      <c r="I25" s="629"/>
      <c r="J25" s="629"/>
      <c r="K25" s="629"/>
      <c r="L25" s="629"/>
      <c r="M25" s="629"/>
      <c r="N25" s="629"/>
      <c r="O25" s="629"/>
      <c r="P25" s="629"/>
      <c r="Q25" s="629"/>
      <c r="R25" s="629"/>
      <c r="S25" s="629"/>
      <c r="T25" s="629"/>
      <c r="U25" s="629"/>
      <c r="V25" s="629"/>
      <c r="W25" s="629"/>
      <c r="X25" s="629"/>
      <c r="Y25" s="629"/>
      <c r="Z25" s="629"/>
      <c r="AA25" s="629"/>
    </row>
    <row r="26" spans="1:27" ht="15.75" customHeight="1" x14ac:dyDescent="0.25">
      <c r="A26" s="416" t="str">
        <f t="shared" si="2"/>
        <v/>
      </c>
      <c r="B26" s="626"/>
      <c r="C26" s="625"/>
      <c r="D26" s="421" t="s">
        <v>1976</v>
      </c>
      <c r="E26" s="419" t="str">
        <f t="shared" si="4"/>
        <v/>
      </c>
      <c r="F26" s="420" t="str">
        <f t="shared" si="1"/>
        <v/>
      </c>
      <c r="G26" s="420" t="str">
        <f>IF(AND(A26&lt;&gt;"",B26&lt;&gt;"",C26&lt;&gt;""),COUNTIF($H26:H$1439,A26),"")</f>
        <v/>
      </c>
      <c r="H26" s="422">
        <f t="shared" si="3"/>
        <v>4</v>
      </c>
      <c r="I26" s="629"/>
      <c r="J26" s="629"/>
      <c r="K26" s="629"/>
      <c r="L26" s="629"/>
      <c r="M26" s="629"/>
      <c r="N26" s="629"/>
      <c r="O26" s="629"/>
      <c r="P26" s="629"/>
      <c r="Q26" s="629"/>
      <c r="R26" s="629"/>
      <c r="S26" s="629"/>
      <c r="T26" s="629"/>
      <c r="U26" s="629"/>
      <c r="V26" s="629"/>
      <c r="W26" s="629"/>
      <c r="X26" s="629"/>
      <c r="Y26" s="629"/>
      <c r="Z26" s="629"/>
      <c r="AA26" s="629"/>
    </row>
    <row r="27" spans="1:27" ht="15.75" customHeight="1" x14ac:dyDescent="0.25">
      <c r="A27" s="416" t="str">
        <f t="shared" si="2"/>
        <v/>
      </c>
      <c r="B27" s="626"/>
      <c r="C27" s="625"/>
      <c r="D27" s="421" t="s">
        <v>1977</v>
      </c>
      <c r="E27" s="419" t="str">
        <f t="shared" si="4"/>
        <v/>
      </c>
      <c r="F27" s="420" t="str">
        <f t="shared" si="1"/>
        <v/>
      </c>
      <c r="G27" s="420" t="str">
        <f>IF(AND(A27&lt;&gt;"",B27&lt;&gt;"",C27&lt;&gt;""),COUNTIF($H27:H$1439,A27),"")</f>
        <v/>
      </c>
      <c r="H27" s="422">
        <f t="shared" si="3"/>
        <v>4</v>
      </c>
      <c r="I27" s="629"/>
      <c r="J27" s="629"/>
      <c r="K27" s="629"/>
      <c r="L27" s="629"/>
      <c r="M27" s="629"/>
      <c r="N27" s="629"/>
      <c r="O27" s="629"/>
      <c r="P27" s="629"/>
      <c r="Q27" s="629"/>
      <c r="R27" s="629"/>
      <c r="S27" s="629"/>
      <c r="T27" s="629"/>
      <c r="U27" s="629"/>
      <c r="V27" s="629"/>
      <c r="W27" s="629"/>
      <c r="X27" s="629"/>
      <c r="Y27" s="629"/>
      <c r="Z27" s="629"/>
      <c r="AA27" s="629"/>
    </row>
    <row r="28" spans="1:27" ht="15.75" customHeight="1" x14ac:dyDescent="0.25">
      <c r="A28" s="413" t="s">
        <v>40</v>
      </c>
      <c r="B28" s="415" t="s">
        <v>1978</v>
      </c>
      <c r="C28" s="625"/>
      <c r="D28" s="629"/>
      <c r="E28" s="419" t="str">
        <f t="shared" si="4"/>
        <v/>
      </c>
      <c r="F28" s="420" t="str">
        <f t="shared" si="1"/>
        <v/>
      </c>
      <c r="G28" s="420" t="str">
        <f>IF(AND(A28&lt;&gt;"",B28&lt;&gt;"",C28&lt;&gt;""),COUNTIF($H28:H$1439,A28),"")</f>
        <v/>
      </c>
      <c r="H28" s="422" t="str">
        <f t="shared" si="3"/>
        <v/>
      </c>
      <c r="I28" s="629"/>
      <c r="J28" s="629"/>
      <c r="K28" s="629"/>
      <c r="L28" s="629"/>
      <c r="M28" s="629"/>
      <c r="N28" s="629"/>
      <c r="O28" s="629"/>
      <c r="P28" s="629"/>
      <c r="Q28" s="629"/>
      <c r="R28" s="629"/>
      <c r="S28" s="629"/>
      <c r="T28" s="629"/>
      <c r="U28" s="629"/>
      <c r="V28" s="629"/>
      <c r="W28" s="629"/>
      <c r="X28" s="629"/>
      <c r="Y28" s="629"/>
      <c r="Z28" s="629"/>
      <c r="AA28" s="629"/>
    </row>
    <row r="29" spans="1:27" ht="15.75" customHeight="1" x14ac:dyDescent="0.25">
      <c r="A29" s="416">
        <f t="shared" ref="A29:A60" si="5">IF(D29="", MAX($A$1:A28)+1, "")</f>
        <v>5</v>
      </c>
      <c r="B29" s="417" t="s">
        <v>1979</v>
      </c>
      <c r="C29" s="418" t="s">
        <v>434</v>
      </c>
      <c r="D29" s="626"/>
      <c r="E29" s="419" t="str">
        <f t="shared" si="4"/>
        <v>B</v>
      </c>
      <c r="F29" s="420" t="str">
        <f t="shared" si="1"/>
        <v>Trung bình</v>
      </c>
      <c r="G29" s="420">
        <f>IF(AND(A29&lt;&gt;"",B29&lt;&gt;"",C29&lt;&gt;""),COUNTIF($H29:H$1439,A29),"")</f>
        <v>5</v>
      </c>
      <c r="H29" s="422" t="str">
        <f t="shared" si="3"/>
        <v/>
      </c>
      <c r="I29" s="629"/>
      <c r="J29" s="629"/>
      <c r="K29" s="629"/>
      <c r="L29" s="629"/>
      <c r="M29" s="629"/>
      <c r="N29" s="629"/>
      <c r="O29" s="629"/>
      <c r="P29" s="629"/>
      <c r="Q29" s="629"/>
      <c r="R29" s="629"/>
      <c r="S29" s="629"/>
      <c r="T29" s="629"/>
      <c r="U29" s="629"/>
      <c r="V29" s="629"/>
      <c r="W29" s="629"/>
      <c r="X29" s="629"/>
      <c r="Y29" s="629"/>
      <c r="Z29" s="629"/>
      <c r="AA29" s="629"/>
    </row>
    <row r="30" spans="1:27" ht="15.75" customHeight="1" x14ac:dyDescent="0.25">
      <c r="A30" s="416" t="str">
        <f t="shared" si="5"/>
        <v/>
      </c>
      <c r="B30" s="626"/>
      <c r="C30" s="625"/>
      <c r="D30" s="423" t="s">
        <v>1980</v>
      </c>
      <c r="E30" s="419"/>
      <c r="F30" s="420" t="str">
        <f t="shared" si="1"/>
        <v/>
      </c>
      <c r="G30" s="420" t="str">
        <f>IF(AND(A30&lt;&gt;"",B30&lt;&gt;"",C30&lt;&gt;""),COUNTIF($H30:H$1439,A30),"")</f>
        <v/>
      </c>
      <c r="H30" s="422">
        <f t="shared" si="3"/>
        <v>5</v>
      </c>
      <c r="I30" s="629"/>
      <c r="J30" s="629"/>
      <c r="K30" s="629"/>
      <c r="L30" s="629"/>
      <c r="M30" s="629"/>
      <c r="N30" s="629"/>
      <c r="O30" s="629"/>
      <c r="P30" s="629"/>
      <c r="Q30" s="629"/>
      <c r="R30" s="629"/>
      <c r="S30" s="629"/>
      <c r="T30" s="629"/>
      <c r="U30" s="629"/>
      <c r="V30" s="629"/>
      <c r="W30" s="629"/>
      <c r="X30" s="629"/>
      <c r="Y30" s="629"/>
      <c r="Z30" s="629"/>
      <c r="AA30" s="629"/>
    </row>
    <row r="31" spans="1:27" ht="15.75" customHeight="1" x14ac:dyDescent="0.25">
      <c r="A31" s="416" t="str">
        <f t="shared" si="5"/>
        <v/>
      </c>
      <c r="B31" s="626"/>
      <c r="C31" s="625"/>
      <c r="D31" s="423" t="s">
        <v>1981</v>
      </c>
      <c r="E31" s="419"/>
      <c r="F31" s="420" t="str">
        <f t="shared" si="1"/>
        <v/>
      </c>
      <c r="G31" s="420" t="str">
        <f>IF(AND(A31&lt;&gt;"",B31&lt;&gt;"",C31&lt;&gt;""),COUNTIF($H31:H$1439,A31),"")</f>
        <v/>
      </c>
      <c r="H31" s="422">
        <f t="shared" si="3"/>
        <v>5</v>
      </c>
      <c r="I31" s="629"/>
      <c r="J31" s="629"/>
      <c r="K31" s="629"/>
      <c r="L31" s="629"/>
      <c r="M31" s="629"/>
      <c r="N31" s="629"/>
      <c r="O31" s="629"/>
      <c r="P31" s="629"/>
      <c r="Q31" s="629"/>
      <c r="R31" s="629"/>
      <c r="S31" s="629"/>
      <c r="T31" s="629"/>
      <c r="U31" s="629"/>
      <c r="V31" s="629"/>
      <c r="W31" s="629"/>
      <c r="X31" s="629"/>
      <c r="Y31" s="629"/>
      <c r="Z31" s="629"/>
      <c r="AA31" s="629"/>
    </row>
    <row r="32" spans="1:27" ht="15.75" customHeight="1" x14ac:dyDescent="0.25">
      <c r="A32" s="416" t="str">
        <f t="shared" si="5"/>
        <v/>
      </c>
      <c r="B32" s="626"/>
      <c r="C32" s="625"/>
      <c r="D32" s="423" t="s">
        <v>1982</v>
      </c>
      <c r="E32" s="419"/>
      <c r="F32" s="420" t="str">
        <f t="shared" si="1"/>
        <v/>
      </c>
      <c r="G32" s="420" t="str">
        <f>IF(AND(A32&lt;&gt;"",B32&lt;&gt;"",C32&lt;&gt;""),COUNTIF($H32:H$1439,A32),"")</f>
        <v/>
      </c>
      <c r="H32" s="422">
        <f t="shared" si="3"/>
        <v>5</v>
      </c>
      <c r="I32" s="629"/>
      <c r="J32" s="629"/>
      <c r="K32" s="629"/>
      <c r="L32" s="629"/>
      <c r="M32" s="629"/>
      <c r="N32" s="629"/>
      <c r="O32" s="629"/>
      <c r="P32" s="629"/>
      <c r="Q32" s="629"/>
      <c r="R32" s="629"/>
      <c r="S32" s="629"/>
      <c r="T32" s="629"/>
      <c r="U32" s="629"/>
      <c r="V32" s="629"/>
      <c r="W32" s="629"/>
      <c r="X32" s="629"/>
      <c r="Y32" s="629"/>
      <c r="Z32" s="629"/>
      <c r="AA32" s="629"/>
    </row>
    <row r="33" spans="1:27" ht="15.75" customHeight="1" x14ac:dyDescent="0.25">
      <c r="A33" s="416" t="str">
        <f t="shared" si="5"/>
        <v/>
      </c>
      <c r="B33" s="626"/>
      <c r="C33" s="625"/>
      <c r="D33" s="423" t="s">
        <v>1983</v>
      </c>
      <c r="E33" s="419"/>
      <c r="F33" s="420" t="str">
        <f t="shared" si="1"/>
        <v/>
      </c>
      <c r="G33" s="420" t="str">
        <f>IF(AND(A33&lt;&gt;"",B33&lt;&gt;"",C33&lt;&gt;""),COUNTIF($H33:H$1439,A33),"")</f>
        <v/>
      </c>
      <c r="H33" s="422">
        <f t="shared" si="3"/>
        <v>5</v>
      </c>
      <c r="I33" s="629"/>
      <c r="J33" s="629"/>
      <c r="K33" s="629"/>
      <c r="L33" s="629"/>
      <c r="M33" s="629"/>
      <c r="N33" s="629"/>
      <c r="O33" s="629"/>
      <c r="P33" s="629"/>
      <c r="Q33" s="629"/>
      <c r="R33" s="629"/>
      <c r="S33" s="629"/>
      <c r="T33" s="629"/>
      <c r="U33" s="629"/>
      <c r="V33" s="629"/>
      <c r="W33" s="629"/>
      <c r="X33" s="629"/>
      <c r="Y33" s="629"/>
      <c r="Z33" s="629"/>
      <c r="AA33" s="629"/>
    </row>
    <row r="34" spans="1:27" ht="15.75" customHeight="1" x14ac:dyDescent="0.25">
      <c r="A34" s="416" t="str">
        <f t="shared" si="5"/>
        <v/>
      </c>
      <c r="B34" s="626"/>
      <c r="C34" s="625"/>
      <c r="D34" s="423" t="s">
        <v>1984</v>
      </c>
      <c r="E34" s="419"/>
      <c r="F34" s="420" t="str">
        <f t="shared" si="1"/>
        <v/>
      </c>
      <c r="G34" s="420" t="str">
        <f>IF(AND(A34&lt;&gt;"",B34&lt;&gt;"",C34&lt;&gt;""),COUNTIF($H34:H$1439,A34),"")</f>
        <v/>
      </c>
      <c r="H34" s="422">
        <f t="shared" si="3"/>
        <v>5</v>
      </c>
      <c r="I34" s="629"/>
      <c r="J34" s="629"/>
      <c r="K34" s="629"/>
      <c r="L34" s="629"/>
      <c r="M34" s="629"/>
      <c r="N34" s="629"/>
      <c r="O34" s="629"/>
      <c r="P34" s="629"/>
      <c r="Q34" s="629"/>
      <c r="R34" s="629"/>
      <c r="S34" s="629"/>
      <c r="T34" s="629"/>
      <c r="U34" s="629"/>
      <c r="V34" s="629"/>
      <c r="W34" s="629"/>
      <c r="X34" s="629"/>
      <c r="Y34" s="629"/>
      <c r="Z34" s="629"/>
      <c r="AA34" s="629"/>
    </row>
    <row r="35" spans="1:27" ht="15.75" customHeight="1" x14ac:dyDescent="0.25">
      <c r="A35" s="416">
        <f t="shared" si="5"/>
        <v>6</v>
      </c>
      <c r="B35" s="417" t="s">
        <v>1398</v>
      </c>
      <c r="C35" s="418" t="s">
        <v>434</v>
      </c>
      <c r="D35" s="626"/>
      <c r="E35" s="419" t="str">
        <f t="shared" ref="E35:E54" si="6">IF(F35="","","B")</f>
        <v>B</v>
      </c>
      <c r="F35" s="420" t="str">
        <f t="shared" si="1"/>
        <v>Đơn giản</v>
      </c>
      <c r="G35" s="420">
        <f>IF(AND(A35&lt;&gt;"",B35&lt;&gt;"",C35&lt;&gt;""),COUNTIF($H35:H$1439,A35),"")</f>
        <v>3</v>
      </c>
      <c r="H35" s="422" t="str">
        <f t="shared" si="3"/>
        <v/>
      </c>
      <c r="I35" s="629"/>
      <c r="J35" s="629"/>
      <c r="K35" s="629"/>
      <c r="L35" s="629"/>
      <c r="M35" s="629"/>
      <c r="N35" s="629"/>
      <c r="O35" s="629"/>
      <c r="P35" s="629"/>
      <c r="Q35" s="629"/>
      <c r="R35" s="629"/>
      <c r="S35" s="629"/>
      <c r="T35" s="629"/>
      <c r="U35" s="629"/>
      <c r="V35" s="629"/>
      <c r="W35" s="629"/>
      <c r="X35" s="629"/>
      <c r="Y35" s="629"/>
      <c r="Z35" s="629"/>
      <c r="AA35" s="629"/>
    </row>
    <row r="36" spans="1:27" ht="15.75" customHeight="1" x14ac:dyDescent="0.25">
      <c r="A36" s="416" t="str">
        <f t="shared" si="5"/>
        <v/>
      </c>
      <c r="B36" s="626"/>
      <c r="C36" s="630"/>
      <c r="D36" s="421" t="s">
        <v>1985</v>
      </c>
      <c r="E36" s="419" t="str">
        <f t="shared" si="6"/>
        <v/>
      </c>
      <c r="F36" s="420" t="str">
        <f t="shared" si="1"/>
        <v/>
      </c>
      <c r="G36" s="420" t="str">
        <f>IF(AND(A36&lt;&gt;"",B36&lt;&gt;"",C36&lt;&gt;""),COUNTIF($H36:H$1439,A36),"")</f>
        <v/>
      </c>
      <c r="H36" s="422">
        <f t="shared" si="3"/>
        <v>6</v>
      </c>
      <c r="I36" s="629"/>
      <c r="J36" s="629"/>
      <c r="K36" s="629"/>
      <c r="L36" s="629"/>
      <c r="M36" s="629"/>
      <c r="N36" s="629"/>
      <c r="O36" s="629"/>
      <c r="P36" s="629"/>
      <c r="Q36" s="629"/>
      <c r="R36" s="629"/>
      <c r="S36" s="629"/>
      <c r="T36" s="629"/>
      <c r="U36" s="629"/>
      <c r="V36" s="629"/>
      <c r="W36" s="629"/>
      <c r="X36" s="629"/>
      <c r="Y36" s="629"/>
      <c r="Z36" s="629"/>
      <c r="AA36" s="629"/>
    </row>
    <row r="37" spans="1:27" ht="15.75" customHeight="1" x14ac:dyDescent="0.25">
      <c r="A37" s="416" t="str">
        <f t="shared" si="5"/>
        <v/>
      </c>
      <c r="B37" s="626"/>
      <c r="C37" s="630"/>
      <c r="D37" s="421" t="s">
        <v>1986</v>
      </c>
      <c r="E37" s="419" t="str">
        <f t="shared" si="6"/>
        <v/>
      </c>
      <c r="F37" s="420" t="str">
        <f t="shared" si="1"/>
        <v/>
      </c>
      <c r="G37" s="420" t="str">
        <f>IF(AND(A37&lt;&gt;"",B37&lt;&gt;"",C37&lt;&gt;""),COUNTIF($H37:H$1439,A37),"")</f>
        <v/>
      </c>
      <c r="H37" s="422">
        <f t="shared" si="3"/>
        <v>6</v>
      </c>
      <c r="I37" s="629"/>
      <c r="J37" s="629"/>
      <c r="K37" s="629"/>
      <c r="L37" s="629"/>
      <c r="M37" s="629"/>
      <c r="N37" s="629"/>
      <c r="O37" s="629"/>
      <c r="P37" s="629"/>
      <c r="Q37" s="629"/>
      <c r="R37" s="629"/>
      <c r="S37" s="629"/>
      <c r="T37" s="629"/>
      <c r="U37" s="629"/>
      <c r="V37" s="629"/>
      <c r="W37" s="629"/>
      <c r="X37" s="629"/>
      <c r="Y37" s="629"/>
      <c r="Z37" s="629"/>
      <c r="AA37" s="629"/>
    </row>
    <row r="38" spans="1:27" ht="15.75" customHeight="1" x14ac:dyDescent="0.25">
      <c r="A38" s="416" t="str">
        <f t="shared" si="5"/>
        <v/>
      </c>
      <c r="B38" s="626"/>
      <c r="C38" s="630"/>
      <c r="D38" s="421" t="s">
        <v>1987</v>
      </c>
      <c r="E38" s="419" t="str">
        <f t="shared" si="6"/>
        <v/>
      </c>
      <c r="F38" s="420" t="str">
        <f t="shared" si="1"/>
        <v/>
      </c>
      <c r="G38" s="420" t="str">
        <f>IF(AND(A38&lt;&gt;"",B38&lt;&gt;"",C38&lt;&gt;""),COUNTIF($H38:H$1439,A38),"")</f>
        <v/>
      </c>
      <c r="H38" s="422">
        <f t="shared" si="3"/>
        <v>6</v>
      </c>
      <c r="I38" s="629"/>
      <c r="J38" s="629"/>
      <c r="K38" s="629"/>
      <c r="L38" s="629"/>
      <c r="M38" s="629"/>
      <c r="N38" s="629"/>
      <c r="O38" s="629"/>
      <c r="P38" s="629"/>
      <c r="Q38" s="629"/>
      <c r="R38" s="629"/>
      <c r="S38" s="629"/>
      <c r="T38" s="629"/>
      <c r="U38" s="629"/>
      <c r="V38" s="629"/>
      <c r="W38" s="629"/>
      <c r="X38" s="629"/>
      <c r="Y38" s="629"/>
      <c r="Z38" s="629"/>
      <c r="AA38" s="629"/>
    </row>
    <row r="39" spans="1:27" ht="15.75" customHeight="1" x14ac:dyDescent="0.25">
      <c r="A39" s="416">
        <f t="shared" si="5"/>
        <v>7</v>
      </c>
      <c r="B39" s="417" t="s">
        <v>1407</v>
      </c>
      <c r="C39" s="418" t="s">
        <v>434</v>
      </c>
      <c r="D39" s="626"/>
      <c r="E39" s="419" t="str">
        <f t="shared" si="6"/>
        <v>B</v>
      </c>
      <c r="F39" s="420" t="str">
        <f t="shared" si="1"/>
        <v>Đơn giản</v>
      </c>
      <c r="G39" s="420">
        <f>IF(AND(A39&lt;&gt;"",B39&lt;&gt;"",C39&lt;&gt;""),COUNTIF($H39:H$1439,A39),"")</f>
        <v>3</v>
      </c>
      <c r="H39" s="422" t="str">
        <f t="shared" si="3"/>
        <v/>
      </c>
      <c r="I39" s="629"/>
      <c r="J39" s="629"/>
      <c r="K39" s="629"/>
      <c r="L39" s="629"/>
      <c r="M39" s="629"/>
      <c r="N39" s="629"/>
      <c r="O39" s="629"/>
      <c r="P39" s="629"/>
      <c r="Q39" s="629"/>
      <c r="R39" s="629"/>
      <c r="S39" s="629"/>
      <c r="T39" s="629"/>
      <c r="U39" s="629"/>
      <c r="V39" s="629"/>
      <c r="W39" s="629"/>
      <c r="X39" s="629"/>
      <c r="Y39" s="629"/>
      <c r="Z39" s="629"/>
      <c r="AA39" s="629"/>
    </row>
    <row r="40" spans="1:27" ht="15.75" customHeight="1" x14ac:dyDescent="0.25">
      <c r="A40" s="416" t="str">
        <f t="shared" si="5"/>
        <v/>
      </c>
      <c r="B40" s="626"/>
      <c r="C40" s="630"/>
      <c r="D40" s="421" t="s">
        <v>1988</v>
      </c>
      <c r="E40" s="419" t="str">
        <f t="shared" si="6"/>
        <v/>
      </c>
      <c r="F40" s="420" t="str">
        <f t="shared" si="1"/>
        <v/>
      </c>
      <c r="G40" s="420" t="str">
        <f>IF(AND(A40&lt;&gt;"",B40&lt;&gt;"",C40&lt;&gt;""),COUNTIF($H40:H$1439,A40),"")</f>
        <v/>
      </c>
      <c r="H40" s="422">
        <f t="shared" si="3"/>
        <v>7</v>
      </c>
      <c r="I40" s="629"/>
      <c r="J40" s="629"/>
      <c r="K40" s="629"/>
      <c r="L40" s="629"/>
      <c r="M40" s="629"/>
      <c r="N40" s="629"/>
      <c r="O40" s="629"/>
      <c r="P40" s="629"/>
      <c r="Q40" s="629"/>
      <c r="R40" s="629"/>
      <c r="S40" s="629"/>
      <c r="T40" s="629"/>
      <c r="U40" s="629"/>
      <c r="V40" s="629"/>
      <c r="W40" s="629"/>
      <c r="X40" s="629"/>
      <c r="Y40" s="629"/>
      <c r="Z40" s="629"/>
      <c r="AA40" s="629"/>
    </row>
    <row r="41" spans="1:27" ht="15.75" customHeight="1" x14ac:dyDescent="0.25">
      <c r="A41" s="416" t="str">
        <f t="shared" si="5"/>
        <v/>
      </c>
      <c r="B41" s="626"/>
      <c r="C41" s="630"/>
      <c r="D41" s="421" t="s">
        <v>1989</v>
      </c>
      <c r="E41" s="419" t="str">
        <f t="shared" si="6"/>
        <v/>
      </c>
      <c r="F41" s="420" t="str">
        <f t="shared" si="1"/>
        <v/>
      </c>
      <c r="G41" s="420" t="str">
        <f>IF(AND(A41&lt;&gt;"",B41&lt;&gt;"",C41&lt;&gt;""),COUNTIF($H41:H$1439,A41),"")</f>
        <v/>
      </c>
      <c r="H41" s="422">
        <f t="shared" si="3"/>
        <v>7</v>
      </c>
      <c r="I41" s="629"/>
      <c r="J41" s="629"/>
      <c r="K41" s="629"/>
      <c r="L41" s="629"/>
      <c r="M41" s="629"/>
      <c r="N41" s="629"/>
      <c r="O41" s="629"/>
      <c r="P41" s="629"/>
      <c r="Q41" s="629"/>
      <c r="R41" s="629"/>
      <c r="S41" s="629"/>
      <c r="T41" s="629"/>
      <c r="U41" s="629"/>
      <c r="V41" s="629"/>
      <c r="W41" s="629"/>
      <c r="X41" s="629"/>
      <c r="Y41" s="629"/>
      <c r="Z41" s="629"/>
      <c r="AA41" s="629"/>
    </row>
    <row r="42" spans="1:27" ht="15.75" customHeight="1" x14ac:dyDescent="0.25">
      <c r="A42" s="416" t="str">
        <f t="shared" si="5"/>
        <v/>
      </c>
      <c r="B42" s="626"/>
      <c r="C42" s="630"/>
      <c r="D42" s="421" t="s">
        <v>1990</v>
      </c>
      <c r="E42" s="419" t="str">
        <f t="shared" si="6"/>
        <v/>
      </c>
      <c r="F42" s="420" t="str">
        <f t="shared" si="1"/>
        <v/>
      </c>
      <c r="G42" s="420" t="str">
        <f>IF(AND(A42&lt;&gt;"",B42&lt;&gt;"",C42&lt;&gt;""),COUNTIF($H42:H$1439,A42),"")</f>
        <v/>
      </c>
      <c r="H42" s="422">
        <f t="shared" si="3"/>
        <v>7</v>
      </c>
      <c r="I42" s="629"/>
      <c r="J42" s="629"/>
      <c r="K42" s="629"/>
      <c r="L42" s="629"/>
      <c r="M42" s="629"/>
      <c r="N42" s="629"/>
      <c r="O42" s="629"/>
      <c r="P42" s="629"/>
      <c r="Q42" s="629"/>
      <c r="R42" s="629"/>
      <c r="S42" s="629"/>
      <c r="T42" s="629"/>
      <c r="U42" s="629"/>
      <c r="V42" s="629"/>
      <c r="W42" s="629"/>
      <c r="X42" s="629"/>
      <c r="Y42" s="629"/>
      <c r="Z42" s="629"/>
      <c r="AA42" s="629"/>
    </row>
    <row r="43" spans="1:27" ht="15.75" customHeight="1" x14ac:dyDescent="0.25">
      <c r="A43" s="416">
        <f t="shared" si="5"/>
        <v>8</v>
      </c>
      <c r="B43" s="417" t="s">
        <v>1412</v>
      </c>
      <c r="C43" s="418" t="s">
        <v>434</v>
      </c>
      <c r="D43" s="626"/>
      <c r="E43" s="419" t="str">
        <f t="shared" si="6"/>
        <v>B</v>
      </c>
      <c r="F43" s="420" t="str">
        <f t="shared" si="1"/>
        <v>Trung bình</v>
      </c>
      <c r="G43" s="420">
        <f>IF(AND(A43&lt;&gt;"",B43&lt;&gt;"",C43&lt;&gt;""),COUNTIF($H43:H$1439,A43),"")</f>
        <v>5</v>
      </c>
      <c r="H43" s="422" t="str">
        <f t="shared" si="3"/>
        <v/>
      </c>
      <c r="I43" s="629"/>
      <c r="J43" s="629"/>
      <c r="K43" s="629"/>
      <c r="L43" s="629"/>
      <c r="M43" s="629"/>
      <c r="N43" s="629"/>
      <c r="O43" s="629"/>
      <c r="P43" s="629"/>
      <c r="Q43" s="629"/>
      <c r="R43" s="629"/>
      <c r="S43" s="629"/>
      <c r="T43" s="629"/>
      <c r="U43" s="629"/>
      <c r="V43" s="629"/>
      <c r="W43" s="629"/>
      <c r="X43" s="629"/>
      <c r="Y43" s="629"/>
      <c r="Z43" s="629"/>
      <c r="AA43" s="629"/>
    </row>
    <row r="44" spans="1:27" ht="15.75" customHeight="1" x14ac:dyDescent="0.25">
      <c r="A44" s="416" t="str">
        <f t="shared" si="5"/>
        <v/>
      </c>
      <c r="B44" s="626"/>
      <c r="C44" s="630"/>
      <c r="D44" s="417" t="s">
        <v>1991</v>
      </c>
      <c r="E44" s="419" t="str">
        <f t="shared" si="6"/>
        <v/>
      </c>
      <c r="F44" s="420" t="str">
        <f t="shared" si="1"/>
        <v/>
      </c>
      <c r="G44" s="420" t="str">
        <f>IF(AND(A44&lt;&gt;"",B44&lt;&gt;"",C44&lt;&gt;""),COUNTIF($H44:H$1439,A44),"")</f>
        <v/>
      </c>
      <c r="H44" s="422">
        <f t="shared" si="3"/>
        <v>8</v>
      </c>
      <c r="I44" s="629"/>
      <c r="J44" s="629"/>
      <c r="K44" s="629"/>
      <c r="L44" s="629"/>
      <c r="M44" s="629"/>
      <c r="N44" s="629"/>
      <c r="O44" s="629"/>
      <c r="P44" s="629"/>
      <c r="Q44" s="629"/>
      <c r="R44" s="629"/>
      <c r="S44" s="629"/>
      <c r="T44" s="629"/>
      <c r="U44" s="629"/>
      <c r="V44" s="629"/>
      <c r="W44" s="629"/>
      <c r="X44" s="629"/>
      <c r="Y44" s="629"/>
      <c r="Z44" s="629"/>
      <c r="AA44" s="629"/>
    </row>
    <row r="45" spans="1:27" ht="15.75" customHeight="1" x14ac:dyDescent="0.25">
      <c r="A45" s="416" t="str">
        <f t="shared" si="5"/>
        <v/>
      </c>
      <c r="B45" s="626"/>
      <c r="C45" s="630"/>
      <c r="D45" s="417" t="s">
        <v>1992</v>
      </c>
      <c r="E45" s="419" t="str">
        <f t="shared" si="6"/>
        <v/>
      </c>
      <c r="F45" s="420" t="str">
        <f t="shared" si="1"/>
        <v/>
      </c>
      <c r="G45" s="420" t="str">
        <f>IF(AND(A45&lt;&gt;"",B45&lt;&gt;"",C45&lt;&gt;""),COUNTIF($H45:H$1439,A45),"")</f>
        <v/>
      </c>
      <c r="H45" s="422">
        <f t="shared" si="3"/>
        <v>8</v>
      </c>
      <c r="I45" s="629"/>
      <c r="J45" s="629"/>
      <c r="K45" s="629"/>
      <c r="L45" s="629"/>
      <c r="M45" s="629"/>
      <c r="N45" s="629"/>
      <c r="O45" s="629"/>
      <c r="P45" s="629"/>
      <c r="Q45" s="629"/>
      <c r="R45" s="629"/>
      <c r="S45" s="629"/>
      <c r="T45" s="629"/>
      <c r="U45" s="629"/>
      <c r="V45" s="629"/>
      <c r="W45" s="629"/>
      <c r="X45" s="629"/>
      <c r="Y45" s="629"/>
      <c r="Z45" s="629"/>
      <c r="AA45" s="629"/>
    </row>
    <row r="46" spans="1:27" ht="15.75" customHeight="1" x14ac:dyDescent="0.25">
      <c r="A46" s="416" t="str">
        <f t="shared" si="5"/>
        <v/>
      </c>
      <c r="B46" s="626"/>
      <c r="C46" s="630"/>
      <c r="D46" s="417" t="s">
        <v>1993</v>
      </c>
      <c r="E46" s="419" t="str">
        <f t="shared" si="6"/>
        <v/>
      </c>
      <c r="F46" s="420" t="str">
        <f t="shared" si="1"/>
        <v/>
      </c>
      <c r="G46" s="420" t="str">
        <f>IF(AND(A46&lt;&gt;"",B46&lt;&gt;"",C46&lt;&gt;""),COUNTIF($H46:H$1439,A46),"")</f>
        <v/>
      </c>
      <c r="H46" s="422">
        <f t="shared" si="3"/>
        <v>8</v>
      </c>
      <c r="I46" s="629"/>
      <c r="J46" s="629"/>
      <c r="K46" s="629"/>
      <c r="L46" s="629"/>
      <c r="M46" s="629"/>
      <c r="N46" s="629"/>
      <c r="O46" s="629"/>
      <c r="P46" s="629"/>
      <c r="Q46" s="629"/>
      <c r="R46" s="629"/>
      <c r="S46" s="629"/>
      <c r="T46" s="629"/>
      <c r="U46" s="629"/>
      <c r="V46" s="629"/>
      <c r="W46" s="629"/>
      <c r="X46" s="629"/>
      <c r="Y46" s="629"/>
      <c r="Z46" s="629"/>
      <c r="AA46" s="629"/>
    </row>
    <row r="47" spans="1:27" ht="15.75" customHeight="1" x14ac:dyDescent="0.25">
      <c r="A47" s="416" t="str">
        <f t="shared" si="5"/>
        <v/>
      </c>
      <c r="B47" s="626"/>
      <c r="C47" s="630"/>
      <c r="D47" s="417" t="s">
        <v>1994</v>
      </c>
      <c r="E47" s="419" t="str">
        <f t="shared" si="6"/>
        <v/>
      </c>
      <c r="F47" s="420" t="str">
        <f t="shared" si="1"/>
        <v/>
      </c>
      <c r="G47" s="420" t="str">
        <f>IF(AND(A47&lt;&gt;"",B47&lt;&gt;"",C47&lt;&gt;""),COUNTIF($H47:H$1439,A47),"")</f>
        <v/>
      </c>
      <c r="H47" s="422">
        <f t="shared" si="3"/>
        <v>8</v>
      </c>
      <c r="I47" s="629"/>
      <c r="J47" s="629"/>
      <c r="K47" s="629"/>
      <c r="L47" s="629"/>
      <c r="M47" s="629"/>
      <c r="N47" s="629"/>
      <c r="O47" s="629"/>
      <c r="P47" s="629"/>
      <c r="Q47" s="629"/>
      <c r="R47" s="629"/>
      <c r="S47" s="629"/>
      <c r="T47" s="629"/>
      <c r="U47" s="629"/>
      <c r="V47" s="629"/>
      <c r="W47" s="629"/>
      <c r="X47" s="629"/>
      <c r="Y47" s="629"/>
      <c r="Z47" s="629"/>
      <c r="AA47" s="629"/>
    </row>
    <row r="48" spans="1:27" ht="15.75" customHeight="1" x14ac:dyDescent="0.25">
      <c r="A48" s="416" t="str">
        <f t="shared" si="5"/>
        <v/>
      </c>
      <c r="B48" s="626"/>
      <c r="C48" s="630"/>
      <c r="D48" s="417" t="s">
        <v>1995</v>
      </c>
      <c r="E48" s="419" t="str">
        <f t="shared" si="6"/>
        <v/>
      </c>
      <c r="F48" s="420" t="str">
        <f t="shared" si="1"/>
        <v/>
      </c>
      <c r="G48" s="420" t="str">
        <f>IF(AND(A48&lt;&gt;"",B48&lt;&gt;"",C48&lt;&gt;""),COUNTIF($H48:H$1439,A48),"")</f>
        <v/>
      </c>
      <c r="H48" s="422">
        <f t="shared" si="3"/>
        <v>8</v>
      </c>
      <c r="I48" s="629"/>
      <c r="J48" s="629"/>
      <c r="K48" s="629"/>
      <c r="L48" s="629"/>
      <c r="M48" s="629"/>
      <c r="N48" s="629"/>
      <c r="O48" s="629"/>
      <c r="P48" s="629"/>
      <c r="Q48" s="629"/>
      <c r="R48" s="629"/>
      <c r="S48" s="629"/>
      <c r="T48" s="629"/>
      <c r="U48" s="629"/>
      <c r="V48" s="629"/>
      <c r="W48" s="629"/>
      <c r="X48" s="629"/>
      <c r="Y48" s="629"/>
      <c r="Z48" s="629"/>
      <c r="AA48" s="629"/>
    </row>
    <row r="49" spans="1:27" ht="15.75" customHeight="1" x14ac:dyDescent="0.25">
      <c r="A49" s="416">
        <f t="shared" si="5"/>
        <v>9</v>
      </c>
      <c r="B49" s="417" t="s">
        <v>1420</v>
      </c>
      <c r="C49" s="418" t="s">
        <v>434</v>
      </c>
      <c r="D49" s="626"/>
      <c r="E49" s="419" t="str">
        <f t="shared" si="6"/>
        <v>B</v>
      </c>
      <c r="F49" s="420" t="str">
        <f t="shared" si="1"/>
        <v>Trung bình</v>
      </c>
      <c r="G49" s="420">
        <f>IF(AND(A49&lt;&gt;"",B49&lt;&gt;"",C49&lt;&gt;""),COUNTIF($H49:H$1439,A49),"")</f>
        <v>5</v>
      </c>
      <c r="H49" s="422" t="str">
        <f t="shared" si="3"/>
        <v/>
      </c>
      <c r="I49" s="629"/>
      <c r="J49" s="629"/>
      <c r="K49" s="629"/>
      <c r="L49" s="629"/>
      <c r="M49" s="629"/>
      <c r="N49" s="629"/>
      <c r="O49" s="629"/>
      <c r="P49" s="629"/>
      <c r="Q49" s="629"/>
      <c r="R49" s="629"/>
      <c r="S49" s="629"/>
      <c r="T49" s="629"/>
      <c r="U49" s="629"/>
      <c r="V49" s="629"/>
      <c r="W49" s="629"/>
      <c r="X49" s="629"/>
      <c r="Y49" s="629"/>
      <c r="Z49" s="629"/>
      <c r="AA49" s="629"/>
    </row>
    <row r="50" spans="1:27" ht="15.75" customHeight="1" x14ac:dyDescent="0.25">
      <c r="A50" s="416" t="str">
        <f t="shared" si="5"/>
        <v/>
      </c>
      <c r="B50" s="626"/>
      <c r="C50" s="630"/>
      <c r="D50" s="421" t="s">
        <v>1996</v>
      </c>
      <c r="E50" s="419" t="str">
        <f t="shared" si="6"/>
        <v/>
      </c>
      <c r="F50" s="420" t="str">
        <f t="shared" si="1"/>
        <v/>
      </c>
      <c r="G50" s="420" t="str">
        <f>IF(AND(A50&lt;&gt;"",B50&lt;&gt;"",C50&lt;&gt;""),COUNTIF($H50:H$1439,A50),"")</f>
        <v/>
      </c>
      <c r="H50" s="422">
        <f t="shared" si="3"/>
        <v>9</v>
      </c>
      <c r="I50" s="629"/>
      <c r="J50" s="629"/>
      <c r="K50" s="629"/>
      <c r="L50" s="629"/>
      <c r="M50" s="629"/>
      <c r="N50" s="629"/>
      <c r="O50" s="629"/>
      <c r="P50" s="629"/>
      <c r="Q50" s="629"/>
      <c r="R50" s="629"/>
      <c r="S50" s="629"/>
      <c r="T50" s="629"/>
      <c r="U50" s="629"/>
      <c r="V50" s="629"/>
      <c r="W50" s="629"/>
      <c r="X50" s="629"/>
      <c r="Y50" s="629"/>
      <c r="Z50" s="629"/>
      <c r="AA50" s="629"/>
    </row>
    <row r="51" spans="1:27" ht="15.75" customHeight="1" x14ac:dyDescent="0.25">
      <c r="A51" s="416" t="str">
        <f t="shared" si="5"/>
        <v/>
      </c>
      <c r="B51" s="626"/>
      <c r="C51" s="630"/>
      <c r="D51" s="421" t="s">
        <v>1422</v>
      </c>
      <c r="E51" s="419" t="str">
        <f t="shared" si="6"/>
        <v/>
      </c>
      <c r="F51" s="420" t="str">
        <f t="shared" si="1"/>
        <v/>
      </c>
      <c r="G51" s="420" t="str">
        <f>IF(AND(A51&lt;&gt;"",B51&lt;&gt;"",C51&lt;&gt;""),COUNTIF($H51:H$1439,A51),"")</f>
        <v/>
      </c>
      <c r="H51" s="422">
        <f t="shared" si="3"/>
        <v>9</v>
      </c>
      <c r="I51" s="629"/>
      <c r="J51" s="629"/>
      <c r="K51" s="629"/>
      <c r="L51" s="629"/>
      <c r="M51" s="629"/>
      <c r="N51" s="629"/>
      <c r="O51" s="629"/>
      <c r="P51" s="629"/>
      <c r="Q51" s="629"/>
      <c r="R51" s="629"/>
      <c r="S51" s="629"/>
      <c r="T51" s="629"/>
      <c r="U51" s="629"/>
      <c r="V51" s="629"/>
      <c r="W51" s="629"/>
      <c r="X51" s="629"/>
      <c r="Y51" s="629"/>
      <c r="Z51" s="629"/>
      <c r="AA51" s="629"/>
    </row>
    <row r="52" spans="1:27" ht="15.75" customHeight="1" x14ac:dyDescent="0.25">
      <c r="A52" s="416" t="str">
        <f t="shared" si="5"/>
        <v/>
      </c>
      <c r="B52" s="626"/>
      <c r="C52" s="630"/>
      <c r="D52" s="421" t="s">
        <v>1997</v>
      </c>
      <c r="E52" s="419" t="str">
        <f t="shared" si="6"/>
        <v/>
      </c>
      <c r="F52" s="420" t="str">
        <f t="shared" si="1"/>
        <v/>
      </c>
      <c r="G52" s="420" t="str">
        <f>IF(AND(A52&lt;&gt;"",B52&lt;&gt;"",C52&lt;&gt;""),COUNTIF($H52:H$1439,A52),"")</f>
        <v/>
      </c>
      <c r="H52" s="422">
        <f t="shared" si="3"/>
        <v>9</v>
      </c>
      <c r="I52" s="629"/>
      <c r="J52" s="629"/>
      <c r="K52" s="629"/>
      <c r="L52" s="629"/>
      <c r="M52" s="629"/>
      <c r="N52" s="629"/>
      <c r="O52" s="629"/>
      <c r="P52" s="629"/>
      <c r="Q52" s="629"/>
      <c r="R52" s="629"/>
      <c r="S52" s="629"/>
      <c r="T52" s="629"/>
      <c r="U52" s="629"/>
      <c r="V52" s="629"/>
      <c r="W52" s="629"/>
      <c r="X52" s="629"/>
      <c r="Y52" s="629"/>
      <c r="Z52" s="629"/>
      <c r="AA52" s="629"/>
    </row>
    <row r="53" spans="1:27" ht="15.75" customHeight="1" x14ac:dyDescent="0.25">
      <c r="A53" s="416" t="str">
        <f t="shared" si="5"/>
        <v/>
      </c>
      <c r="B53" s="626"/>
      <c r="C53" s="630"/>
      <c r="D53" s="421" t="s">
        <v>1998</v>
      </c>
      <c r="E53" s="419" t="str">
        <f t="shared" si="6"/>
        <v/>
      </c>
      <c r="F53" s="420" t="str">
        <f t="shared" si="1"/>
        <v/>
      </c>
      <c r="G53" s="420" t="str">
        <f>IF(AND(A53&lt;&gt;"",B53&lt;&gt;"",C53&lt;&gt;""),COUNTIF($H53:H$1439,A53),"")</f>
        <v/>
      </c>
      <c r="H53" s="422">
        <f t="shared" si="3"/>
        <v>9</v>
      </c>
      <c r="I53" s="629"/>
      <c r="J53" s="629"/>
      <c r="K53" s="629"/>
      <c r="L53" s="629"/>
      <c r="M53" s="629"/>
      <c r="N53" s="629"/>
      <c r="O53" s="629"/>
      <c r="P53" s="629"/>
      <c r="Q53" s="629"/>
      <c r="R53" s="629"/>
      <c r="S53" s="629"/>
      <c r="T53" s="629"/>
      <c r="U53" s="629"/>
      <c r="V53" s="629"/>
      <c r="W53" s="629"/>
      <c r="X53" s="629"/>
      <c r="Y53" s="629"/>
      <c r="Z53" s="629"/>
      <c r="AA53" s="629"/>
    </row>
    <row r="54" spans="1:27" ht="15.75" customHeight="1" x14ac:dyDescent="0.25">
      <c r="A54" s="416" t="str">
        <f t="shared" si="5"/>
        <v/>
      </c>
      <c r="B54" s="626"/>
      <c r="C54" s="630"/>
      <c r="D54" s="421" t="s">
        <v>1425</v>
      </c>
      <c r="E54" s="419" t="str">
        <f t="shared" si="6"/>
        <v/>
      </c>
      <c r="F54" s="420" t="str">
        <f t="shared" si="1"/>
        <v/>
      </c>
      <c r="G54" s="420" t="str">
        <f>IF(AND(A54&lt;&gt;"",B54&lt;&gt;"",C54&lt;&gt;""),COUNTIF($H54:H$1439,A54),"")</f>
        <v/>
      </c>
      <c r="H54" s="422">
        <f t="shared" si="3"/>
        <v>9</v>
      </c>
      <c r="I54" s="629"/>
      <c r="J54" s="629"/>
      <c r="K54" s="629"/>
      <c r="L54" s="629"/>
      <c r="M54" s="629"/>
      <c r="N54" s="629"/>
      <c r="O54" s="629"/>
      <c r="P54" s="629"/>
      <c r="Q54" s="629"/>
      <c r="R54" s="629"/>
      <c r="S54" s="629"/>
      <c r="T54" s="629"/>
      <c r="U54" s="629"/>
      <c r="V54" s="629"/>
      <c r="W54" s="629"/>
      <c r="X54" s="629"/>
      <c r="Y54" s="629"/>
      <c r="Z54" s="629"/>
      <c r="AA54" s="629"/>
    </row>
    <row r="55" spans="1:27" ht="15.75" customHeight="1" x14ac:dyDescent="0.25">
      <c r="A55" s="416">
        <f t="shared" si="5"/>
        <v>10</v>
      </c>
      <c r="B55" s="647" t="s">
        <v>2670</v>
      </c>
      <c r="C55" s="424" t="s">
        <v>442</v>
      </c>
      <c r="D55" s="421"/>
      <c r="E55" s="419" t="s">
        <v>415</v>
      </c>
      <c r="F55" s="420" t="str">
        <f t="shared" si="1"/>
        <v>Đơn giản</v>
      </c>
      <c r="G55" s="420">
        <f>IF(AND(A55&lt;&gt;"",B55&lt;&gt;"",C55&lt;&gt;""),COUNTIF($H55:H$1439,A55),"")</f>
        <v>2</v>
      </c>
      <c r="H55" s="422" t="str">
        <f t="shared" si="3"/>
        <v/>
      </c>
      <c r="I55" s="629"/>
      <c r="J55" s="629"/>
      <c r="K55" s="629"/>
      <c r="L55" s="629"/>
      <c r="M55" s="629"/>
      <c r="N55" s="629"/>
      <c r="O55" s="629"/>
      <c r="P55" s="629"/>
      <c r="Q55" s="629"/>
      <c r="R55" s="629"/>
      <c r="S55" s="629"/>
      <c r="T55" s="629"/>
      <c r="U55" s="629"/>
      <c r="V55" s="629"/>
      <c r="W55" s="629"/>
      <c r="X55" s="629"/>
      <c r="Y55" s="629"/>
      <c r="Z55" s="629"/>
      <c r="AA55" s="629"/>
    </row>
    <row r="56" spans="1:27" ht="70" customHeight="1" x14ac:dyDescent="0.25">
      <c r="A56" s="416" t="str">
        <f t="shared" si="5"/>
        <v/>
      </c>
      <c r="B56" s="626"/>
      <c r="C56" s="630"/>
      <c r="D56" s="648" t="s">
        <v>2574</v>
      </c>
      <c r="E56" s="419"/>
      <c r="F56" s="420" t="str">
        <f t="shared" si="1"/>
        <v/>
      </c>
      <c r="G56" s="420" t="str">
        <f>IF(AND(A56&lt;&gt;"",B56&lt;&gt;"",C56&lt;&gt;""),COUNTIF($H56:H$1439,A56),"")</f>
        <v/>
      </c>
      <c r="H56" s="422">
        <f t="shared" si="3"/>
        <v>10</v>
      </c>
      <c r="I56" s="629"/>
      <c r="J56" s="629"/>
      <c r="K56" s="629"/>
      <c r="L56" s="629"/>
      <c r="M56" s="629"/>
      <c r="N56" s="629"/>
      <c r="O56" s="629"/>
      <c r="P56" s="629"/>
      <c r="Q56" s="629"/>
      <c r="R56" s="629"/>
      <c r="S56" s="629"/>
      <c r="T56" s="629"/>
      <c r="U56" s="629"/>
      <c r="V56" s="629"/>
      <c r="W56" s="629"/>
      <c r="X56" s="629"/>
      <c r="Y56" s="629"/>
      <c r="Z56" s="629"/>
      <c r="AA56" s="629"/>
    </row>
    <row r="57" spans="1:27" ht="47" customHeight="1" x14ac:dyDescent="0.25">
      <c r="A57" s="416" t="str">
        <f t="shared" si="5"/>
        <v/>
      </c>
      <c r="B57" s="626"/>
      <c r="C57" s="630"/>
      <c r="D57" s="648" t="s">
        <v>2573</v>
      </c>
      <c r="E57" s="419"/>
      <c r="F57" s="420" t="str">
        <f t="shared" si="1"/>
        <v/>
      </c>
      <c r="G57" s="420" t="str">
        <f>IF(AND(A57&lt;&gt;"",B57&lt;&gt;"",C57&lt;&gt;""),COUNTIF($H57:H$1439,A57),"")</f>
        <v/>
      </c>
      <c r="H57" s="422">
        <f t="shared" si="3"/>
        <v>10</v>
      </c>
      <c r="I57" s="629"/>
      <c r="J57" s="629"/>
      <c r="K57" s="629"/>
      <c r="L57" s="629"/>
      <c r="M57" s="629"/>
      <c r="N57" s="629"/>
      <c r="O57" s="629"/>
      <c r="P57" s="629"/>
      <c r="Q57" s="629"/>
      <c r="R57" s="629"/>
      <c r="S57" s="629"/>
      <c r="T57" s="629"/>
      <c r="U57" s="629"/>
      <c r="V57" s="629"/>
      <c r="W57" s="629"/>
      <c r="X57" s="629"/>
      <c r="Y57" s="629"/>
      <c r="Z57" s="629"/>
      <c r="AA57" s="629"/>
    </row>
    <row r="58" spans="1:27" ht="15.75" customHeight="1" x14ac:dyDescent="0.25">
      <c r="A58" s="416">
        <f>IF(D58="", MAX($A$1:A57)+1, "")</f>
        <v>11</v>
      </c>
      <c r="B58" s="417" t="s">
        <v>1432</v>
      </c>
      <c r="C58" s="418" t="s">
        <v>434</v>
      </c>
      <c r="D58" s="629"/>
      <c r="E58" s="419" t="str">
        <f t="shared" ref="E58:E62" si="7">IF(F58="","","B")</f>
        <v>B</v>
      </c>
      <c r="F58" s="420" t="str">
        <f t="shared" si="1"/>
        <v>Đơn giản</v>
      </c>
      <c r="G58" s="420">
        <f>IF(AND(A58&lt;&gt;"",B58&lt;&gt;"",C58&lt;&gt;""),COUNTIF($H58:H$1439,A58),"")</f>
        <v>2</v>
      </c>
      <c r="H58" s="422" t="str">
        <f>IF(A58&lt;&gt;"","",IF(#REF!&lt;&gt;"",#REF!,#REF!))</f>
        <v/>
      </c>
      <c r="I58" s="629"/>
      <c r="J58" s="629"/>
      <c r="K58" s="629"/>
      <c r="L58" s="629"/>
      <c r="M58" s="629"/>
      <c r="N58" s="629"/>
      <c r="O58" s="629"/>
      <c r="P58" s="629"/>
      <c r="Q58" s="629"/>
      <c r="R58" s="629"/>
      <c r="S58" s="629"/>
      <c r="T58" s="629"/>
      <c r="U58" s="629"/>
      <c r="V58" s="629"/>
      <c r="W58" s="629"/>
      <c r="X58" s="629"/>
      <c r="Y58" s="629"/>
      <c r="Z58" s="629"/>
      <c r="AA58" s="629"/>
    </row>
    <row r="59" spans="1:27" ht="15.75" customHeight="1" x14ac:dyDescent="0.25">
      <c r="A59" s="416" t="str">
        <f t="shared" si="5"/>
        <v/>
      </c>
      <c r="B59" s="626"/>
      <c r="C59" s="630"/>
      <c r="D59" s="421" t="s">
        <v>2000</v>
      </c>
      <c r="E59" s="419" t="str">
        <f t="shared" si="7"/>
        <v/>
      </c>
      <c r="F59" s="420" t="str">
        <f t="shared" si="1"/>
        <v/>
      </c>
      <c r="G59" s="420" t="str">
        <f>IF(AND(A59&lt;&gt;"",B59&lt;&gt;"",C59&lt;&gt;""),COUNTIF($H59:H$1439,A59),"")</f>
        <v/>
      </c>
      <c r="H59" s="422">
        <f t="shared" si="3"/>
        <v>11</v>
      </c>
      <c r="I59" s="629"/>
      <c r="J59" s="629"/>
      <c r="K59" s="629"/>
      <c r="L59" s="629"/>
      <c r="M59" s="629"/>
      <c r="N59" s="629"/>
      <c r="O59" s="629"/>
      <c r="P59" s="629"/>
      <c r="Q59" s="629"/>
      <c r="R59" s="629"/>
      <c r="S59" s="629"/>
      <c r="T59" s="629"/>
      <c r="U59" s="629"/>
      <c r="V59" s="629"/>
      <c r="W59" s="629"/>
      <c r="X59" s="629"/>
      <c r="Y59" s="629"/>
      <c r="Z59" s="629"/>
      <c r="AA59" s="629"/>
    </row>
    <row r="60" spans="1:27" ht="15.75" customHeight="1" x14ac:dyDescent="0.25">
      <c r="A60" s="416" t="str">
        <f t="shared" si="5"/>
        <v/>
      </c>
      <c r="B60" s="626"/>
      <c r="C60" s="630"/>
      <c r="D60" s="421" t="s">
        <v>2001</v>
      </c>
      <c r="E60" s="419" t="str">
        <f t="shared" si="7"/>
        <v/>
      </c>
      <c r="F60" s="420" t="str">
        <f t="shared" si="1"/>
        <v/>
      </c>
      <c r="G60" s="420" t="str">
        <f>IF(AND(A60&lt;&gt;"",B60&lt;&gt;"",C60&lt;&gt;""),COUNTIF($H60:H$1439,A60),"")</f>
        <v/>
      </c>
      <c r="H60" s="422">
        <f t="shared" si="3"/>
        <v>11</v>
      </c>
      <c r="I60" s="629"/>
      <c r="J60" s="629"/>
      <c r="K60" s="629"/>
      <c r="L60" s="629"/>
      <c r="M60" s="629"/>
      <c r="N60" s="629"/>
      <c r="O60" s="629"/>
      <c r="P60" s="629"/>
      <c r="Q60" s="629"/>
      <c r="R60" s="629"/>
      <c r="S60" s="629"/>
      <c r="T60" s="629"/>
      <c r="U60" s="629"/>
      <c r="V60" s="629"/>
      <c r="W60" s="629"/>
      <c r="X60" s="629"/>
      <c r="Y60" s="629"/>
      <c r="Z60" s="629"/>
      <c r="AA60" s="629"/>
    </row>
    <row r="61" spans="1:27" ht="15.75" customHeight="1" x14ac:dyDescent="0.25">
      <c r="A61" s="416"/>
      <c r="B61" s="626"/>
      <c r="C61" s="630"/>
      <c r="D61" s="421" t="s">
        <v>1999</v>
      </c>
      <c r="E61" s="575"/>
      <c r="F61" s="420"/>
      <c r="G61" s="420"/>
      <c r="H61" s="422"/>
      <c r="I61" s="629"/>
      <c r="J61" s="629"/>
      <c r="K61" s="629"/>
      <c r="L61" s="629"/>
      <c r="M61" s="629"/>
      <c r="N61" s="629"/>
      <c r="O61" s="629"/>
      <c r="P61" s="629"/>
      <c r="Q61" s="629"/>
      <c r="R61" s="629"/>
      <c r="S61" s="629"/>
      <c r="T61" s="629"/>
      <c r="U61" s="629"/>
      <c r="V61" s="629"/>
      <c r="W61" s="629"/>
      <c r="X61" s="629"/>
      <c r="Y61" s="629"/>
      <c r="Z61" s="629"/>
      <c r="AA61" s="629"/>
    </row>
    <row r="62" spans="1:27" ht="39.75" customHeight="1" x14ac:dyDescent="0.25">
      <c r="A62" s="413" t="s">
        <v>407</v>
      </c>
      <c r="B62" s="414" t="s">
        <v>2002</v>
      </c>
      <c r="C62" s="625"/>
      <c r="D62" s="626"/>
      <c r="E62" s="419" t="str">
        <f t="shared" si="7"/>
        <v/>
      </c>
      <c r="F62" s="420" t="str">
        <f t="shared" si="1"/>
        <v/>
      </c>
      <c r="G62" s="420" t="str">
        <f>IF(AND(A62&lt;&gt;"",B62&lt;&gt;"",C62&lt;&gt;""),COUNTIF($H62:H$1439,A62),"")</f>
        <v/>
      </c>
      <c r="H62" s="422" t="str">
        <f>IF(A62&lt;&gt;"","",IF(H60&lt;&gt;"",H60,A60))</f>
        <v/>
      </c>
      <c r="I62" s="629"/>
      <c r="J62" s="629"/>
      <c r="K62" s="629"/>
      <c r="L62" s="629"/>
      <c r="M62" s="629"/>
      <c r="N62" s="629"/>
      <c r="O62" s="629"/>
      <c r="P62" s="629"/>
      <c r="Q62" s="629"/>
      <c r="R62" s="629"/>
      <c r="S62" s="629"/>
      <c r="T62" s="629"/>
      <c r="U62" s="629"/>
      <c r="V62" s="629"/>
      <c r="W62" s="629"/>
      <c r="X62" s="629"/>
      <c r="Y62" s="629"/>
      <c r="Z62" s="629"/>
      <c r="AA62" s="629"/>
    </row>
    <row r="63" spans="1:27" ht="15.75" customHeight="1" x14ac:dyDescent="0.25">
      <c r="A63" s="416">
        <f>IF(D63="", MAX($A$1:A62)+1, "")</f>
        <v>12</v>
      </c>
      <c r="B63" s="421" t="s">
        <v>1394</v>
      </c>
      <c r="C63" s="418" t="s">
        <v>2003</v>
      </c>
      <c r="D63" s="626"/>
      <c r="E63" s="419" t="s">
        <v>415</v>
      </c>
      <c r="F63" s="420" t="str">
        <f t="shared" si="1"/>
        <v>Đơn giản</v>
      </c>
      <c r="G63" s="420">
        <f>IF(AND(A63&lt;&gt;"",B63&lt;&gt;"",C63&lt;&gt;""),COUNTIF($H63:H$1439,A63),"")</f>
        <v>2</v>
      </c>
      <c r="H63" s="422" t="str">
        <f t="shared" si="3"/>
        <v/>
      </c>
      <c r="I63" s="629"/>
      <c r="J63" s="629"/>
      <c r="K63" s="629"/>
      <c r="L63" s="629"/>
      <c r="M63" s="629"/>
      <c r="N63" s="629"/>
      <c r="O63" s="629"/>
      <c r="P63" s="629"/>
      <c r="Q63" s="629"/>
      <c r="R63" s="629"/>
      <c r="S63" s="629"/>
      <c r="T63" s="629"/>
      <c r="U63" s="629"/>
      <c r="V63" s="629"/>
      <c r="W63" s="629"/>
      <c r="X63" s="629"/>
      <c r="Y63" s="629"/>
      <c r="Z63" s="629"/>
      <c r="AA63" s="629"/>
    </row>
    <row r="64" spans="1:27" ht="15.75" customHeight="1" x14ac:dyDescent="0.25">
      <c r="A64" s="413"/>
      <c r="B64" s="414"/>
      <c r="C64" s="625"/>
      <c r="D64" s="417" t="s">
        <v>2634</v>
      </c>
      <c r="E64" s="419" t="str">
        <f t="shared" ref="E64:E71" si="8">IF(F64="","","B")</f>
        <v/>
      </c>
      <c r="F64" s="420" t="str">
        <f t="shared" si="1"/>
        <v/>
      </c>
      <c r="G64" s="420" t="str">
        <f>IF(AND(A64&lt;&gt;"",B64&lt;&gt;"",C64&lt;&gt;""),COUNTIF($H64:H$1439,A64),"")</f>
        <v/>
      </c>
      <c r="H64" s="422">
        <f t="shared" si="3"/>
        <v>12</v>
      </c>
      <c r="I64" s="629"/>
      <c r="J64" s="629"/>
      <c r="K64" s="629"/>
      <c r="L64" s="629"/>
      <c r="M64" s="629"/>
      <c r="N64" s="629"/>
      <c r="O64" s="629"/>
      <c r="P64" s="629"/>
      <c r="Q64" s="629"/>
      <c r="R64" s="629"/>
      <c r="S64" s="629"/>
      <c r="T64" s="629"/>
      <c r="U64" s="629"/>
      <c r="V64" s="629"/>
      <c r="W64" s="629"/>
      <c r="X64" s="629"/>
      <c r="Y64" s="629"/>
      <c r="Z64" s="629"/>
      <c r="AA64" s="629"/>
    </row>
    <row r="65" spans="1:27" ht="15.75" customHeight="1" x14ac:dyDescent="0.25">
      <c r="A65" s="413"/>
      <c r="B65" s="414"/>
      <c r="C65" s="625"/>
      <c r="D65" s="417" t="s">
        <v>2635</v>
      </c>
      <c r="E65" s="419" t="str">
        <f t="shared" si="8"/>
        <v/>
      </c>
      <c r="F65" s="420" t="str">
        <f t="shared" si="1"/>
        <v/>
      </c>
      <c r="G65" s="420" t="str">
        <f>IF(AND(A65&lt;&gt;"",B65&lt;&gt;"",C65&lt;&gt;""),COUNTIF($H65:H$1439,A65),"")</f>
        <v/>
      </c>
      <c r="H65" s="422">
        <f t="shared" si="3"/>
        <v>12</v>
      </c>
      <c r="I65" s="629"/>
      <c r="J65" s="629"/>
      <c r="K65" s="629"/>
      <c r="L65" s="629"/>
      <c r="M65" s="629"/>
      <c r="N65" s="629"/>
      <c r="O65" s="629"/>
      <c r="P65" s="629"/>
      <c r="Q65" s="629"/>
      <c r="R65" s="629"/>
      <c r="S65" s="629"/>
      <c r="T65" s="629"/>
      <c r="U65" s="629"/>
      <c r="V65" s="629"/>
      <c r="W65" s="629"/>
      <c r="X65" s="629"/>
      <c r="Y65" s="629"/>
      <c r="Z65" s="629"/>
      <c r="AA65" s="629"/>
    </row>
    <row r="66" spans="1:27" ht="15.75" customHeight="1" x14ac:dyDescent="0.25">
      <c r="A66" s="416">
        <f t="shared" ref="A66:A67" si="9">IF(D66="", MAX($A$1:A65)+1, "")</f>
        <v>13</v>
      </c>
      <c r="B66" s="417" t="s">
        <v>2006</v>
      </c>
      <c r="C66" s="418" t="s">
        <v>2003</v>
      </c>
      <c r="D66" s="626"/>
      <c r="E66" s="419" t="str">
        <f t="shared" si="8"/>
        <v>B</v>
      </c>
      <c r="F66" s="420" t="str">
        <f t="shared" si="1"/>
        <v>Đơn giản</v>
      </c>
      <c r="G66" s="420">
        <f>IF(AND(A66&lt;&gt;"",B66&lt;&gt;"",C66&lt;&gt;""),COUNTIF($H66:H$1439,A66),"")</f>
        <v>2</v>
      </c>
      <c r="H66" s="422" t="str">
        <f t="shared" si="3"/>
        <v/>
      </c>
      <c r="I66" s="629"/>
      <c r="J66" s="629"/>
      <c r="K66" s="629"/>
      <c r="L66" s="629"/>
      <c r="M66" s="629"/>
      <c r="N66" s="629"/>
      <c r="O66" s="629"/>
      <c r="P66" s="629"/>
      <c r="Q66" s="629"/>
      <c r="R66" s="629"/>
      <c r="S66" s="629"/>
      <c r="T66" s="629"/>
      <c r="U66" s="629"/>
      <c r="V66" s="629"/>
      <c r="W66" s="629"/>
      <c r="X66" s="629"/>
      <c r="Y66" s="629"/>
      <c r="Z66" s="629"/>
      <c r="AA66" s="629"/>
    </row>
    <row r="67" spans="1:27" ht="15.75" customHeight="1" x14ac:dyDescent="0.25">
      <c r="A67" s="416" t="str">
        <f t="shared" si="9"/>
        <v/>
      </c>
      <c r="B67" s="626"/>
      <c r="C67" s="625"/>
      <c r="D67" s="417" t="s">
        <v>2007</v>
      </c>
      <c r="E67" s="419" t="str">
        <f t="shared" si="8"/>
        <v/>
      </c>
      <c r="F67" s="420" t="str">
        <f t="shared" si="1"/>
        <v/>
      </c>
      <c r="G67" s="420" t="str">
        <f>IF(AND(A67&lt;&gt;"",B67&lt;&gt;"",C67&lt;&gt;""),COUNTIF($H67:H$1439,A67),"")</f>
        <v/>
      </c>
      <c r="H67" s="422">
        <f t="shared" si="3"/>
        <v>13</v>
      </c>
      <c r="I67" s="629"/>
      <c r="J67" s="629"/>
      <c r="K67" s="629"/>
      <c r="L67" s="629"/>
      <c r="M67" s="629"/>
      <c r="N67" s="629"/>
      <c r="O67" s="629"/>
      <c r="P67" s="629"/>
      <c r="Q67" s="629"/>
      <c r="R67" s="629"/>
      <c r="S67" s="629"/>
      <c r="T67" s="629"/>
      <c r="U67" s="629"/>
      <c r="V67" s="629"/>
      <c r="W67" s="629"/>
      <c r="X67" s="629"/>
      <c r="Y67" s="629"/>
      <c r="Z67" s="629"/>
      <c r="AA67" s="629"/>
    </row>
    <row r="68" spans="1:27" ht="15.75" customHeight="1" x14ac:dyDescent="0.25">
      <c r="A68" s="416"/>
      <c r="B68" s="626"/>
      <c r="C68" s="625"/>
      <c r="D68" s="417" t="s">
        <v>2008</v>
      </c>
      <c r="E68" s="419" t="str">
        <f t="shared" si="8"/>
        <v/>
      </c>
      <c r="F68" s="420" t="str">
        <f t="shared" si="1"/>
        <v/>
      </c>
      <c r="G68" s="420" t="str">
        <f>IF(AND(A68&lt;&gt;"",B68&lt;&gt;"",C68&lt;&gt;""),COUNTIF($H68:H$1439,A68),"")</f>
        <v/>
      </c>
      <c r="H68" s="422">
        <f t="shared" si="3"/>
        <v>13</v>
      </c>
      <c r="I68" s="629"/>
      <c r="J68" s="629"/>
      <c r="K68" s="629"/>
      <c r="L68" s="629"/>
      <c r="M68" s="629"/>
      <c r="N68" s="629"/>
      <c r="O68" s="629"/>
      <c r="P68" s="629"/>
      <c r="Q68" s="629"/>
      <c r="R68" s="629"/>
      <c r="S68" s="629"/>
      <c r="T68" s="629"/>
      <c r="U68" s="629"/>
      <c r="V68" s="629"/>
      <c r="W68" s="629"/>
      <c r="X68" s="629"/>
      <c r="Y68" s="629"/>
      <c r="Z68" s="629"/>
      <c r="AA68" s="629"/>
    </row>
    <row r="69" spans="1:27" ht="15.75" customHeight="1" x14ac:dyDescent="0.25">
      <c r="A69" s="416">
        <f>IF(D69="", MAX($A$1:A68)+1, "")</f>
        <v>14</v>
      </c>
      <c r="B69" s="417" t="s">
        <v>2009</v>
      </c>
      <c r="C69" s="418" t="s">
        <v>2010</v>
      </c>
      <c r="D69" s="626"/>
      <c r="E69" s="419" t="str">
        <f t="shared" si="8"/>
        <v>B</v>
      </c>
      <c r="F69" s="420" t="str">
        <f t="shared" ref="F69:F132" si="10">IF(G69&lt;&gt;"",IF(G69&lt;=3,"Đơn giản",IF(G69&lt;=7,"Trung bình","Phức tạp")),"")</f>
        <v>Đơn giản</v>
      </c>
      <c r="G69" s="420">
        <f>IF(AND(A69&lt;&gt;"",B69&lt;&gt;"",C69&lt;&gt;""),COUNTIF($H69:H$1439,A69),"")</f>
        <v>2</v>
      </c>
      <c r="H69" s="422" t="str">
        <f t="shared" si="3"/>
        <v/>
      </c>
      <c r="I69" s="629"/>
      <c r="J69" s="629"/>
      <c r="K69" s="629"/>
      <c r="L69" s="629"/>
      <c r="M69" s="629"/>
      <c r="N69" s="629"/>
      <c r="O69" s="629"/>
      <c r="P69" s="629"/>
      <c r="Q69" s="629"/>
      <c r="R69" s="629"/>
      <c r="S69" s="629"/>
      <c r="T69" s="629"/>
      <c r="U69" s="629"/>
      <c r="V69" s="629"/>
      <c r="W69" s="629"/>
      <c r="X69" s="629"/>
      <c r="Y69" s="629"/>
      <c r="Z69" s="629"/>
      <c r="AA69" s="629"/>
    </row>
    <row r="70" spans="1:27" ht="15.75" customHeight="1" x14ac:dyDescent="0.25">
      <c r="A70" s="416"/>
      <c r="B70" s="626"/>
      <c r="C70" s="625"/>
      <c r="D70" s="421" t="s">
        <v>2011</v>
      </c>
      <c r="E70" s="419" t="str">
        <f t="shared" si="8"/>
        <v/>
      </c>
      <c r="F70" s="420" t="str">
        <f t="shared" si="10"/>
        <v/>
      </c>
      <c r="G70" s="420" t="str">
        <f>IF(AND(A70&lt;&gt;"",B70&lt;&gt;"",C70&lt;&gt;""),COUNTIF($H70:H$1439,A70),"")</f>
        <v/>
      </c>
      <c r="H70" s="422">
        <f t="shared" ref="H70:H133" si="11">IF(A70&lt;&gt;"","",IF(H69&lt;&gt;"",H69,A69))</f>
        <v>14</v>
      </c>
      <c r="I70" s="629"/>
      <c r="J70" s="629"/>
      <c r="K70" s="629"/>
      <c r="L70" s="629"/>
      <c r="M70" s="629"/>
      <c r="N70" s="629"/>
      <c r="O70" s="629"/>
      <c r="P70" s="629"/>
      <c r="Q70" s="629"/>
      <c r="R70" s="629"/>
      <c r="S70" s="629"/>
      <c r="T70" s="629"/>
      <c r="U70" s="629"/>
      <c r="V70" s="629"/>
      <c r="W70" s="629"/>
      <c r="X70" s="629"/>
      <c r="Y70" s="629"/>
      <c r="Z70" s="629"/>
      <c r="AA70" s="629"/>
    </row>
    <row r="71" spans="1:27" ht="15.75" customHeight="1" x14ac:dyDescent="0.25">
      <c r="A71" s="416"/>
      <c r="B71" s="626"/>
      <c r="C71" s="625"/>
      <c r="D71" s="421" t="s">
        <v>2012</v>
      </c>
      <c r="E71" s="419" t="str">
        <f t="shared" si="8"/>
        <v/>
      </c>
      <c r="F71" s="420" t="str">
        <f t="shared" si="10"/>
        <v/>
      </c>
      <c r="G71" s="420" t="str">
        <f>IF(AND(A71&lt;&gt;"",B71&lt;&gt;"",C71&lt;&gt;""),COUNTIF($H71:H$1439,A71),"")</f>
        <v/>
      </c>
      <c r="H71" s="422">
        <f t="shared" si="11"/>
        <v>14</v>
      </c>
      <c r="I71" s="629"/>
      <c r="J71" s="629"/>
      <c r="K71" s="629"/>
      <c r="L71" s="629"/>
      <c r="M71" s="629"/>
      <c r="N71" s="629"/>
      <c r="O71" s="629"/>
      <c r="P71" s="629"/>
      <c r="Q71" s="629"/>
      <c r="R71" s="629"/>
      <c r="S71" s="629"/>
      <c r="T71" s="629"/>
      <c r="U71" s="629"/>
      <c r="V71" s="629"/>
      <c r="W71" s="629"/>
      <c r="X71" s="629"/>
      <c r="Y71" s="629"/>
      <c r="Z71" s="629"/>
      <c r="AA71" s="629"/>
    </row>
    <row r="72" spans="1:27" ht="33.75" customHeight="1" x14ac:dyDescent="0.25">
      <c r="A72" s="413" t="s">
        <v>1435</v>
      </c>
      <c r="B72" s="426" t="s">
        <v>2013</v>
      </c>
      <c r="C72" s="427"/>
      <c r="D72" s="421"/>
      <c r="E72" s="419"/>
      <c r="F72" s="420" t="str">
        <f t="shared" si="10"/>
        <v/>
      </c>
      <c r="G72" s="420" t="str">
        <f>IF(AND(A72&lt;&gt;"",B72&lt;&gt;"",C72&lt;&gt;""),COUNTIF($H72:H$1439,A72),"")</f>
        <v/>
      </c>
      <c r="H72" s="422" t="str">
        <f t="shared" si="11"/>
        <v/>
      </c>
      <c r="I72" s="629"/>
      <c r="J72" s="629"/>
      <c r="K72" s="629"/>
      <c r="L72" s="629"/>
      <c r="M72" s="629"/>
      <c r="N72" s="629"/>
      <c r="O72" s="629"/>
      <c r="P72" s="629"/>
      <c r="Q72" s="629"/>
      <c r="R72" s="629"/>
      <c r="S72" s="629"/>
      <c r="T72" s="629"/>
      <c r="U72" s="629"/>
      <c r="V72" s="629"/>
      <c r="W72" s="629"/>
      <c r="X72" s="629"/>
      <c r="Y72" s="629"/>
      <c r="Z72" s="629"/>
      <c r="AA72" s="629"/>
    </row>
    <row r="73" spans="1:27" ht="21" customHeight="1" x14ac:dyDescent="0.25">
      <c r="A73" s="413" t="s">
        <v>22</v>
      </c>
      <c r="B73" s="415" t="s">
        <v>2014</v>
      </c>
      <c r="C73" s="625"/>
      <c r="D73" s="626"/>
      <c r="E73" s="419" t="str">
        <f t="shared" ref="E73:E323" si="12">IF(F73="","","B")</f>
        <v/>
      </c>
      <c r="F73" s="420" t="str">
        <f t="shared" si="10"/>
        <v/>
      </c>
      <c r="G73" s="420" t="str">
        <f>IF(AND(A73&lt;&gt;"",B73&lt;&gt;"",C73&lt;&gt;""),COUNTIF($H73:H$1439,A73),"")</f>
        <v/>
      </c>
      <c r="H73" s="422" t="str">
        <f t="shared" si="11"/>
        <v/>
      </c>
      <c r="I73" s="629"/>
      <c r="J73" s="629"/>
      <c r="K73" s="629"/>
      <c r="L73" s="629"/>
      <c r="M73" s="629"/>
      <c r="N73" s="629"/>
      <c r="O73" s="629"/>
      <c r="P73" s="629"/>
      <c r="Q73" s="629"/>
      <c r="R73" s="629"/>
      <c r="S73" s="629"/>
      <c r="T73" s="629"/>
      <c r="U73" s="629"/>
      <c r="V73" s="629"/>
      <c r="W73" s="629"/>
      <c r="X73" s="629"/>
      <c r="Y73" s="629"/>
      <c r="Z73" s="629"/>
      <c r="AA73" s="629"/>
    </row>
    <row r="74" spans="1:27" ht="15.75" customHeight="1" x14ac:dyDescent="0.25">
      <c r="A74" s="416">
        <f t="shared" ref="A74:A88" si="13">IF(D74="", MAX($A$1:A73)+1, "")</f>
        <v>15</v>
      </c>
      <c r="B74" s="417" t="s">
        <v>2015</v>
      </c>
      <c r="C74" s="418" t="s">
        <v>2016</v>
      </c>
      <c r="D74" s="626"/>
      <c r="E74" s="419" t="str">
        <f t="shared" si="12"/>
        <v>B</v>
      </c>
      <c r="F74" s="420" t="str">
        <f t="shared" si="10"/>
        <v>Đơn giản</v>
      </c>
      <c r="G74" s="420">
        <f>IF(AND(A74&lt;&gt;"",B74&lt;&gt;"",C74&lt;&gt;""),COUNTIF($H74:H$1439,A74),"")</f>
        <v>3</v>
      </c>
      <c r="H74" s="422" t="str">
        <f t="shared" si="11"/>
        <v/>
      </c>
      <c r="I74" s="629"/>
      <c r="J74" s="629"/>
      <c r="K74" s="629"/>
      <c r="L74" s="629"/>
      <c r="M74" s="629"/>
      <c r="N74" s="629"/>
      <c r="O74" s="629"/>
      <c r="P74" s="629"/>
      <c r="Q74" s="629"/>
      <c r="R74" s="629"/>
      <c r="S74" s="629"/>
      <c r="T74" s="629"/>
      <c r="U74" s="629"/>
      <c r="V74" s="629"/>
      <c r="W74" s="629"/>
      <c r="X74" s="629"/>
      <c r="Y74" s="629"/>
      <c r="Z74" s="629"/>
      <c r="AA74" s="629"/>
    </row>
    <row r="75" spans="1:27" ht="15.75" customHeight="1" x14ac:dyDescent="0.25">
      <c r="A75" s="416" t="str">
        <f t="shared" si="13"/>
        <v/>
      </c>
      <c r="B75" s="626"/>
      <c r="C75" s="625"/>
      <c r="D75" s="423" t="s">
        <v>2017</v>
      </c>
      <c r="E75" s="419" t="str">
        <f t="shared" si="12"/>
        <v/>
      </c>
      <c r="F75" s="420" t="str">
        <f t="shared" si="10"/>
        <v/>
      </c>
      <c r="G75" s="420" t="str">
        <f>IF(AND(A75&lt;&gt;"",B75&lt;&gt;"",C75&lt;&gt;""),COUNTIF($H75:H$1439,A75),"")</f>
        <v/>
      </c>
      <c r="H75" s="422">
        <f t="shared" si="11"/>
        <v>15</v>
      </c>
      <c r="I75" s="629"/>
      <c r="J75" s="629"/>
      <c r="K75" s="629"/>
      <c r="L75" s="629"/>
      <c r="M75" s="629"/>
      <c r="N75" s="629"/>
      <c r="O75" s="629"/>
      <c r="P75" s="629"/>
      <c r="Q75" s="629"/>
      <c r="R75" s="629"/>
      <c r="S75" s="629"/>
      <c r="T75" s="629"/>
      <c r="U75" s="629"/>
      <c r="V75" s="629"/>
      <c r="W75" s="629"/>
      <c r="X75" s="629"/>
      <c r="Y75" s="629"/>
      <c r="Z75" s="629"/>
      <c r="AA75" s="629"/>
    </row>
    <row r="76" spans="1:27" ht="15.75" customHeight="1" x14ac:dyDescent="0.25">
      <c r="A76" s="416" t="str">
        <f t="shared" si="13"/>
        <v/>
      </c>
      <c r="B76" s="626"/>
      <c r="C76" s="625"/>
      <c r="D76" s="423" t="s">
        <v>2018</v>
      </c>
      <c r="E76" s="419" t="str">
        <f t="shared" si="12"/>
        <v/>
      </c>
      <c r="F76" s="420" t="str">
        <f t="shared" si="10"/>
        <v/>
      </c>
      <c r="G76" s="420" t="str">
        <f>IF(AND(A76&lt;&gt;"",B76&lt;&gt;"",C76&lt;&gt;""),COUNTIF($H76:H$1439,A76),"")</f>
        <v/>
      </c>
      <c r="H76" s="422">
        <f t="shared" si="11"/>
        <v>15</v>
      </c>
      <c r="I76" s="629"/>
      <c r="J76" s="629"/>
      <c r="K76" s="629"/>
      <c r="L76" s="629"/>
      <c r="M76" s="629"/>
      <c r="N76" s="629"/>
      <c r="O76" s="629"/>
      <c r="P76" s="629"/>
      <c r="Q76" s="629"/>
      <c r="R76" s="629"/>
      <c r="S76" s="629"/>
      <c r="T76" s="629"/>
      <c r="U76" s="629"/>
      <c r="V76" s="629"/>
      <c r="W76" s="629"/>
      <c r="X76" s="629"/>
      <c r="Y76" s="629"/>
      <c r="Z76" s="629"/>
      <c r="AA76" s="629"/>
    </row>
    <row r="77" spans="1:27" ht="15.75" customHeight="1" x14ac:dyDescent="0.25">
      <c r="A77" s="416" t="str">
        <f t="shared" si="13"/>
        <v/>
      </c>
      <c r="B77" s="626"/>
      <c r="C77" s="625"/>
      <c r="D77" s="423" t="s">
        <v>2019</v>
      </c>
      <c r="E77" s="419" t="str">
        <f t="shared" si="12"/>
        <v/>
      </c>
      <c r="F77" s="420" t="str">
        <f t="shared" si="10"/>
        <v/>
      </c>
      <c r="G77" s="420" t="str">
        <f>IF(AND(A77&lt;&gt;"",B77&lt;&gt;"",C77&lt;&gt;""),COUNTIF($H77:H$1439,A77),"")</f>
        <v/>
      </c>
      <c r="H77" s="422">
        <f t="shared" si="11"/>
        <v>15</v>
      </c>
      <c r="I77" s="629"/>
      <c r="J77" s="629"/>
      <c r="K77" s="629"/>
      <c r="L77" s="629"/>
      <c r="M77" s="629"/>
      <c r="N77" s="629"/>
      <c r="O77" s="629"/>
      <c r="P77" s="629"/>
      <c r="Q77" s="629"/>
      <c r="R77" s="629"/>
      <c r="S77" s="629"/>
      <c r="T77" s="629"/>
      <c r="U77" s="629"/>
      <c r="V77" s="629"/>
      <c r="W77" s="629"/>
      <c r="X77" s="629"/>
      <c r="Y77" s="629"/>
      <c r="Z77" s="629"/>
      <c r="AA77" s="629"/>
    </row>
    <row r="78" spans="1:27" ht="15.75" customHeight="1" x14ac:dyDescent="0.25">
      <c r="A78" s="416">
        <f t="shared" si="13"/>
        <v>16</v>
      </c>
      <c r="B78" s="417" t="s">
        <v>2020</v>
      </c>
      <c r="C78" s="418" t="s">
        <v>2016</v>
      </c>
      <c r="D78" s="626"/>
      <c r="E78" s="420" t="str">
        <f t="shared" si="12"/>
        <v>B</v>
      </c>
      <c r="F78" s="420" t="str">
        <f t="shared" si="10"/>
        <v>Đơn giản</v>
      </c>
      <c r="G78" s="420">
        <f>IF(AND(A78&lt;&gt;"",B78&lt;&gt;"",C78&lt;&gt;""),COUNTIF($H78:H$1439,A78),"")</f>
        <v>3</v>
      </c>
      <c r="H78" s="422" t="str">
        <f t="shared" si="11"/>
        <v/>
      </c>
      <c r="I78" s="629"/>
      <c r="J78" s="629"/>
      <c r="K78" s="629"/>
      <c r="L78" s="629"/>
      <c r="M78" s="629"/>
      <c r="N78" s="629"/>
      <c r="O78" s="629"/>
      <c r="P78" s="629"/>
      <c r="Q78" s="629"/>
      <c r="R78" s="629"/>
      <c r="S78" s="629"/>
      <c r="T78" s="629"/>
      <c r="U78" s="629"/>
      <c r="V78" s="629"/>
      <c r="W78" s="629"/>
      <c r="X78" s="629"/>
      <c r="Y78" s="629"/>
      <c r="Z78" s="629"/>
      <c r="AA78" s="629"/>
    </row>
    <row r="79" spans="1:27" ht="15.75" customHeight="1" x14ac:dyDescent="0.25">
      <c r="A79" s="416" t="str">
        <f t="shared" si="13"/>
        <v/>
      </c>
      <c r="B79" s="626"/>
      <c r="C79" s="625"/>
      <c r="D79" s="421" t="s">
        <v>2021</v>
      </c>
      <c r="E79" s="420" t="str">
        <f t="shared" si="12"/>
        <v/>
      </c>
      <c r="F79" s="420" t="str">
        <f t="shared" si="10"/>
        <v/>
      </c>
      <c r="G79" s="420" t="str">
        <f>IF(AND(A79&lt;&gt;"",B79&lt;&gt;"",C79&lt;&gt;""),COUNTIF($H79:H$1439,A79),"")</f>
        <v/>
      </c>
      <c r="H79" s="422">
        <f t="shared" si="11"/>
        <v>16</v>
      </c>
      <c r="I79" s="629"/>
      <c r="J79" s="629"/>
      <c r="K79" s="629"/>
      <c r="L79" s="629"/>
      <c r="M79" s="629"/>
      <c r="N79" s="629"/>
      <c r="O79" s="629"/>
      <c r="P79" s="629"/>
      <c r="Q79" s="629"/>
      <c r="R79" s="629"/>
      <c r="S79" s="629"/>
      <c r="T79" s="629"/>
      <c r="U79" s="629"/>
      <c r="V79" s="629"/>
      <c r="W79" s="629"/>
      <c r="X79" s="629"/>
      <c r="Y79" s="629"/>
      <c r="Z79" s="629"/>
      <c r="AA79" s="629"/>
    </row>
    <row r="80" spans="1:27" ht="15.75" customHeight="1" x14ac:dyDescent="0.25">
      <c r="A80" s="416" t="str">
        <f t="shared" si="13"/>
        <v/>
      </c>
      <c r="B80" s="626"/>
      <c r="C80" s="625"/>
      <c r="D80" s="421" t="s">
        <v>2022</v>
      </c>
      <c r="E80" s="420" t="str">
        <f t="shared" si="12"/>
        <v/>
      </c>
      <c r="F80" s="420" t="str">
        <f t="shared" si="10"/>
        <v/>
      </c>
      <c r="G80" s="420" t="str">
        <f>IF(AND(A80&lt;&gt;"",B80&lt;&gt;"",C80&lt;&gt;""),COUNTIF($H80:H$1439,A80),"")</f>
        <v/>
      </c>
      <c r="H80" s="422">
        <f t="shared" si="11"/>
        <v>16</v>
      </c>
      <c r="I80" s="629"/>
      <c r="J80" s="629"/>
      <c r="K80" s="629"/>
      <c r="L80" s="629"/>
      <c r="M80" s="629"/>
      <c r="N80" s="629"/>
      <c r="O80" s="629"/>
      <c r="P80" s="629"/>
      <c r="Q80" s="629"/>
      <c r="R80" s="629"/>
      <c r="S80" s="629"/>
      <c r="T80" s="629"/>
      <c r="U80" s="629"/>
      <c r="V80" s="629"/>
      <c r="W80" s="629"/>
      <c r="X80" s="629"/>
      <c r="Y80" s="629"/>
      <c r="Z80" s="629"/>
      <c r="AA80" s="629"/>
    </row>
    <row r="81" spans="1:27" ht="15.75" customHeight="1" x14ac:dyDescent="0.25">
      <c r="A81" s="416" t="str">
        <f t="shared" si="13"/>
        <v/>
      </c>
      <c r="B81" s="626"/>
      <c r="C81" s="625"/>
      <c r="D81" s="421" t="s">
        <v>2023</v>
      </c>
      <c r="E81" s="420" t="str">
        <f t="shared" si="12"/>
        <v/>
      </c>
      <c r="F81" s="420" t="str">
        <f t="shared" si="10"/>
        <v/>
      </c>
      <c r="G81" s="420" t="str">
        <f>IF(AND(A81&lt;&gt;"",B81&lt;&gt;"",C81&lt;&gt;""),COUNTIF($H81:H$1439,A81),"")</f>
        <v/>
      </c>
      <c r="H81" s="422">
        <f t="shared" si="11"/>
        <v>16</v>
      </c>
      <c r="I81" s="629"/>
      <c r="J81" s="629"/>
      <c r="K81" s="629"/>
      <c r="L81" s="629"/>
      <c r="M81" s="629"/>
      <c r="N81" s="629"/>
      <c r="O81" s="629"/>
      <c r="P81" s="629"/>
      <c r="Q81" s="629"/>
      <c r="R81" s="629"/>
      <c r="S81" s="629"/>
      <c r="T81" s="629"/>
      <c r="U81" s="629"/>
      <c r="V81" s="629"/>
      <c r="W81" s="629"/>
      <c r="X81" s="629"/>
      <c r="Y81" s="629"/>
      <c r="Z81" s="629"/>
      <c r="AA81" s="629"/>
    </row>
    <row r="82" spans="1:27" ht="15.75" customHeight="1" x14ac:dyDescent="0.25">
      <c r="A82" s="416">
        <f t="shared" si="13"/>
        <v>17</v>
      </c>
      <c r="B82" s="421" t="s">
        <v>2024</v>
      </c>
      <c r="C82" s="418" t="s">
        <v>2016</v>
      </c>
      <c r="D82" s="629"/>
      <c r="E82" s="419" t="str">
        <f t="shared" si="12"/>
        <v>B</v>
      </c>
      <c r="F82" s="420" t="str">
        <f t="shared" si="10"/>
        <v>Đơn giản</v>
      </c>
      <c r="G82" s="420">
        <f>IF(AND(A82&lt;&gt;"",B82&lt;&gt;"",C82&lt;&gt;""),COUNTIF($H82:H$1439,A82),"")</f>
        <v>3</v>
      </c>
      <c r="H82" s="422" t="str">
        <f t="shared" si="11"/>
        <v/>
      </c>
      <c r="I82" s="629"/>
      <c r="J82" s="629"/>
      <c r="K82" s="629"/>
      <c r="L82" s="629"/>
      <c r="M82" s="629"/>
      <c r="N82" s="629"/>
      <c r="O82" s="629"/>
      <c r="P82" s="629"/>
      <c r="Q82" s="629"/>
      <c r="R82" s="629"/>
      <c r="S82" s="629"/>
      <c r="T82" s="629"/>
      <c r="U82" s="629"/>
      <c r="V82" s="629"/>
      <c r="W82" s="629"/>
      <c r="X82" s="629"/>
      <c r="Y82" s="629"/>
      <c r="Z82" s="629"/>
      <c r="AA82" s="629"/>
    </row>
    <row r="83" spans="1:27" ht="15.75" customHeight="1" x14ac:dyDescent="0.25">
      <c r="A83" s="416" t="str">
        <f t="shared" si="13"/>
        <v/>
      </c>
      <c r="B83" s="629"/>
      <c r="C83" s="630"/>
      <c r="D83" s="421" t="s">
        <v>2025</v>
      </c>
      <c r="E83" s="419" t="str">
        <f t="shared" si="12"/>
        <v/>
      </c>
      <c r="F83" s="420" t="str">
        <f t="shared" si="10"/>
        <v/>
      </c>
      <c r="G83" s="420" t="str">
        <f>IF(AND(A83&lt;&gt;"",B83&lt;&gt;"",C83&lt;&gt;""),COUNTIF($H83:H$1439,A83),"")</f>
        <v/>
      </c>
      <c r="H83" s="422">
        <f t="shared" si="11"/>
        <v>17</v>
      </c>
      <c r="I83" s="629"/>
      <c r="J83" s="629"/>
      <c r="K83" s="629"/>
      <c r="L83" s="629"/>
      <c r="M83" s="629"/>
      <c r="N83" s="629"/>
      <c r="O83" s="629"/>
      <c r="P83" s="629"/>
      <c r="Q83" s="629"/>
      <c r="R83" s="629"/>
      <c r="S83" s="629"/>
      <c r="T83" s="629"/>
      <c r="U83" s="629"/>
      <c r="V83" s="629"/>
      <c r="W83" s="629"/>
      <c r="X83" s="629"/>
      <c r="Y83" s="629"/>
      <c r="Z83" s="629"/>
      <c r="AA83" s="629"/>
    </row>
    <row r="84" spans="1:27" ht="61.5" customHeight="1" x14ac:dyDescent="0.25">
      <c r="A84" s="416" t="str">
        <f t="shared" si="13"/>
        <v/>
      </c>
      <c r="B84" s="629"/>
      <c r="C84" s="630"/>
      <c r="D84" s="421" t="s">
        <v>2026</v>
      </c>
      <c r="E84" s="419" t="str">
        <f t="shared" si="12"/>
        <v/>
      </c>
      <c r="F84" s="420" t="str">
        <f t="shared" si="10"/>
        <v/>
      </c>
      <c r="G84" s="420" t="str">
        <f>IF(AND(A84&lt;&gt;"",B84&lt;&gt;"",C84&lt;&gt;""),COUNTIF($H84:H$1439,A84),"")</f>
        <v/>
      </c>
      <c r="H84" s="422">
        <f t="shared" si="11"/>
        <v>17</v>
      </c>
      <c r="I84" s="629"/>
      <c r="J84" s="629"/>
      <c r="K84" s="629"/>
      <c r="L84" s="629"/>
      <c r="M84" s="629"/>
      <c r="N84" s="629"/>
      <c r="O84" s="629"/>
      <c r="P84" s="629"/>
      <c r="Q84" s="629"/>
      <c r="R84" s="629"/>
      <c r="S84" s="629"/>
      <c r="T84" s="629"/>
      <c r="U84" s="629"/>
      <c r="V84" s="629"/>
      <c r="W84" s="629"/>
      <c r="X84" s="629"/>
      <c r="Y84" s="629"/>
      <c r="Z84" s="629"/>
      <c r="AA84" s="629"/>
    </row>
    <row r="85" spans="1:27" ht="15.75" customHeight="1" x14ac:dyDescent="0.25">
      <c r="A85" s="416" t="str">
        <f t="shared" si="13"/>
        <v/>
      </c>
      <c r="B85" s="626"/>
      <c r="C85" s="625"/>
      <c r="D85" s="421" t="s">
        <v>2027</v>
      </c>
      <c r="E85" s="419" t="str">
        <f t="shared" si="12"/>
        <v/>
      </c>
      <c r="F85" s="420" t="str">
        <f t="shared" si="10"/>
        <v/>
      </c>
      <c r="G85" s="420" t="str">
        <f>IF(AND(A85&lt;&gt;"",B85&lt;&gt;"",C85&lt;&gt;""),COUNTIF($H85:H$1439,A85),"")</f>
        <v/>
      </c>
      <c r="H85" s="422">
        <f t="shared" si="11"/>
        <v>17</v>
      </c>
      <c r="I85" s="629"/>
      <c r="J85" s="629"/>
      <c r="K85" s="629"/>
      <c r="L85" s="629"/>
      <c r="M85" s="629"/>
      <c r="N85" s="629"/>
      <c r="O85" s="629"/>
      <c r="P85" s="629"/>
      <c r="Q85" s="629"/>
      <c r="R85" s="629"/>
      <c r="S85" s="629"/>
      <c r="T85" s="629"/>
      <c r="U85" s="629"/>
      <c r="V85" s="629"/>
      <c r="W85" s="629"/>
      <c r="X85" s="629"/>
      <c r="Y85" s="629"/>
      <c r="Z85" s="629"/>
      <c r="AA85" s="629"/>
    </row>
    <row r="86" spans="1:27" ht="15.75" customHeight="1" x14ac:dyDescent="0.25">
      <c r="A86" s="416">
        <f t="shared" si="13"/>
        <v>18</v>
      </c>
      <c r="B86" s="417" t="s">
        <v>2028</v>
      </c>
      <c r="C86" s="418" t="s">
        <v>2003</v>
      </c>
      <c r="D86" s="626"/>
      <c r="E86" s="419" t="str">
        <f t="shared" si="12"/>
        <v>B</v>
      </c>
      <c r="F86" s="420" t="str">
        <f t="shared" si="10"/>
        <v>Đơn giản</v>
      </c>
      <c r="G86" s="420">
        <f>IF(AND(A86&lt;&gt;"",B86&lt;&gt;"",C86&lt;&gt;""),COUNTIF($H86:H$1439,A86),"")</f>
        <v>2</v>
      </c>
      <c r="H86" s="422" t="str">
        <f t="shared" si="11"/>
        <v/>
      </c>
      <c r="I86" s="629"/>
      <c r="J86" s="629"/>
      <c r="K86" s="629"/>
      <c r="L86" s="629"/>
      <c r="M86" s="629"/>
      <c r="N86" s="629"/>
      <c r="O86" s="629"/>
      <c r="P86" s="629"/>
      <c r="Q86" s="629"/>
      <c r="R86" s="629"/>
      <c r="S86" s="629"/>
      <c r="T86" s="629"/>
      <c r="U86" s="629"/>
      <c r="V86" s="629"/>
      <c r="W86" s="629"/>
      <c r="X86" s="629"/>
      <c r="Y86" s="629"/>
      <c r="Z86" s="629"/>
      <c r="AA86" s="629"/>
    </row>
    <row r="87" spans="1:27" ht="15.75" customHeight="1" x14ac:dyDescent="0.25">
      <c r="A87" s="416" t="str">
        <f t="shared" si="13"/>
        <v/>
      </c>
      <c r="B87" s="626"/>
      <c r="C87" s="625"/>
      <c r="D87" s="421" t="s">
        <v>2029</v>
      </c>
      <c r="E87" s="419" t="str">
        <f t="shared" si="12"/>
        <v/>
      </c>
      <c r="F87" s="420" t="str">
        <f t="shared" si="10"/>
        <v/>
      </c>
      <c r="G87" s="420" t="str">
        <f>IF(AND(A87&lt;&gt;"",B87&lt;&gt;"",C87&lt;&gt;""),COUNTIF($H87:H$1439,A87),"")</f>
        <v/>
      </c>
      <c r="H87" s="422">
        <f t="shared" si="11"/>
        <v>18</v>
      </c>
      <c r="I87" s="629"/>
      <c r="J87" s="629"/>
      <c r="K87" s="629"/>
      <c r="L87" s="629"/>
      <c r="M87" s="629"/>
      <c r="N87" s="629"/>
      <c r="O87" s="629"/>
      <c r="P87" s="629"/>
      <c r="Q87" s="629"/>
      <c r="R87" s="629"/>
      <c r="S87" s="629"/>
      <c r="T87" s="629"/>
      <c r="U87" s="629"/>
      <c r="V87" s="629"/>
      <c r="W87" s="629"/>
      <c r="X87" s="629"/>
      <c r="Y87" s="629"/>
      <c r="Z87" s="629"/>
      <c r="AA87" s="629"/>
    </row>
    <row r="88" spans="1:27" ht="15.75" customHeight="1" x14ac:dyDescent="0.25">
      <c r="A88" s="416" t="str">
        <f t="shared" si="13"/>
        <v/>
      </c>
      <c r="B88" s="626"/>
      <c r="C88" s="625"/>
      <c r="D88" s="421" t="s">
        <v>2030</v>
      </c>
      <c r="E88" s="419" t="str">
        <f t="shared" si="12"/>
        <v/>
      </c>
      <c r="F88" s="420" t="str">
        <f t="shared" si="10"/>
        <v/>
      </c>
      <c r="G88" s="420" t="str">
        <f>IF(AND(A88&lt;&gt;"",B88&lt;&gt;"",C88&lt;&gt;""),COUNTIF($H88:H$1439,A88),"")</f>
        <v/>
      </c>
      <c r="H88" s="422">
        <f t="shared" si="11"/>
        <v>18</v>
      </c>
      <c r="I88" s="629"/>
      <c r="J88" s="629"/>
      <c r="K88" s="629"/>
      <c r="L88" s="629"/>
      <c r="M88" s="629"/>
      <c r="N88" s="629"/>
      <c r="O88" s="629"/>
      <c r="P88" s="629"/>
      <c r="Q88" s="629"/>
      <c r="R88" s="629"/>
      <c r="S88" s="629"/>
      <c r="T88" s="629"/>
      <c r="U88" s="629"/>
      <c r="V88" s="629"/>
      <c r="W88" s="629"/>
      <c r="X88" s="629"/>
      <c r="Y88" s="629"/>
      <c r="Z88" s="629"/>
      <c r="AA88" s="629"/>
    </row>
    <row r="89" spans="1:27" ht="15.75" customHeight="1" x14ac:dyDescent="0.25">
      <c r="A89" s="413" t="s">
        <v>2031</v>
      </c>
      <c r="B89" s="415" t="s">
        <v>2032</v>
      </c>
      <c r="C89" s="625"/>
      <c r="D89" s="626"/>
      <c r="E89" s="419" t="str">
        <f t="shared" si="12"/>
        <v/>
      </c>
      <c r="F89" s="420" t="str">
        <f t="shared" si="10"/>
        <v/>
      </c>
      <c r="G89" s="420" t="str">
        <f>IF(AND(A89&lt;&gt;"",B89&lt;&gt;"",C89&lt;&gt;""),COUNTIF($H89:H$1439,A89),"")</f>
        <v/>
      </c>
      <c r="H89" s="422" t="str">
        <f t="shared" si="11"/>
        <v/>
      </c>
      <c r="I89" s="629"/>
      <c r="J89" s="629"/>
      <c r="K89" s="629"/>
      <c r="L89" s="629"/>
      <c r="M89" s="629"/>
      <c r="N89" s="629"/>
      <c r="O89" s="629"/>
      <c r="P89" s="629"/>
      <c r="Q89" s="629"/>
      <c r="R89" s="629"/>
      <c r="S89" s="629"/>
      <c r="T89" s="629"/>
      <c r="U89" s="629"/>
      <c r="V89" s="629"/>
      <c r="W89" s="629"/>
      <c r="X89" s="629"/>
      <c r="Y89" s="629"/>
      <c r="Z89" s="629"/>
      <c r="AA89" s="629"/>
    </row>
    <row r="90" spans="1:27" ht="15.75" customHeight="1" x14ac:dyDescent="0.25">
      <c r="A90" s="413" t="s">
        <v>2033</v>
      </c>
      <c r="B90" s="415" t="s">
        <v>2034</v>
      </c>
      <c r="C90" s="625"/>
      <c r="D90" s="626"/>
      <c r="E90" s="419" t="str">
        <f t="shared" si="12"/>
        <v/>
      </c>
      <c r="F90" s="420" t="str">
        <f t="shared" si="10"/>
        <v/>
      </c>
      <c r="G90" s="420" t="str">
        <f>IF(AND(A90&lt;&gt;"",B90&lt;&gt;"",C90&lt;&gt;""),COUNTIF($H90:H$1439,A90),"")</f>
        <v/>
      </c>
      <c r="H90" s="422" t="str">
        <f t="shared" si="11"/>
        <v/>
      </c>
      <c r="I90" s="629"/>
      <c r="J90" s="629"/>
      <c r="K90" s="629"/>
      <c r="L90" s="629"/>
      <c r="M90" s="629"/>
      <c r="N90" s="629"/>
      <c r="O90" s="629"/>
      <c r="P90" s="629"/>
      <c r="Q90" s="629"/>
      <c r="R90" s="629"/>
      <c r="S90" s="629"/>
      <c r="T90" s="629"/>
      <c r="U90" s="629"/>
      <c r="V90" s="629"/>
      <c r="W90" s="629"/>
      <c r="X90" s="629"/>
      <c r="Y90" s="629"/>
      <c r="Z90" s="629"/>
      <c r="AA90" s="629"/>
    </row>
    <row r="91" spans="1:27" ht="15.75" customHeight="1" x14ac:dyDescent="0.25">
      <c r="A91" s="416">
        <f t="shared" ref="A91:A122" si="14">IF(D91="", MAX($A$1:A90)+1, "")</f>
        <v>19</v>
      </c>
      <c r="B91" s="417" t="s">
        <v>2035</v>
      </c>
      <c r="C91" s="418" t="s">
        <v>2036</v>
      </c>
      <c r="D91" s="626"/>
      <c r="E91" s="419" t="str">
        <f t="shared" si="12"/>
        <v>B</v>
      </c>
      <c r="F91" s="420" t="str">
        <f t="shared" si="10"/>
        <v>Trung bình</v>
      </c>
      <c r="G91" s="420">
        <f>IF(AND(A91&lt;&gt;"",B91&lt;&gt;"",C91&lt;&gt;""),COUNTIF($H91:H$1439,A91),"")</f>
        <v>7</v>
      </c>
      <c r="H91" s="422" t="str">
        <f t="shared" si="11"/>
        <v/>
      </c>
      <c r="I91" s="629"/>
      <c r="J91" s="629"/>
      <c r="K91" s="629"/>
      <c r="L91" s="629"/>
      <c r="M91" s="629"/>
      <c r="N91" s="629"/>
      <c r="O91" s="629"/>
      <c r="P91" s="629"/>
      <c r="Q91" s="629"/>
      <c r="R91" s="629"/>
      <c r="S91" s="629"/>
      <c r="T91" s="629"/>
      <c r="U91" s="629"/>
      <c r="V91" s="629"/>
      <c r="W91" s="629"/>
      <c r="X91" s="629"/>
      <c r="Y91" s="629"/>
      <c r="Z91" s="629"/>
      <c r="AA91" s="629"/>
    </row>
    <row r="92" spans="1:27" ht="15.75" customHeight="1" x14ac:dyDescent="0.25">
      <c r="A92" s="416" t="str">
        <f t="shared" si="14"/>
        <v/>
      </c>
      <c r="B92" s="626"/>
      <c r="C92" s="625"/>
      <c r="D92" s="421" t="s">
        <v>2037</v>
      </c>
      <c r="E92" s="419" t="str">
        <f t="shared" si="12"/>
        <v/>
      </c>
      <c r="F92" s="420" t="str">
        <f t="shared" si="10"/>
        <v/>
      </c>
      <c r="G92" s="420" t="str">
        <f>IF(AND(A92&lt;&gt;"",B92&lt;&gt;"",C92&lt;&gt;""),COUNTIF($H92:H$1439,A92),"")</f>
        <v/>
      </c>
      <c r="H92" s="422">
        <f t="shared" si="11"/>
        <v>19</v>
      </c>
      <c r="I92" s="629"/>
      <c r="J92" s="629"/>
      <c r="K92" s="629"/>
      <c r="L92" s="629"/>
      <c r="M92" s="629"/>
      <c r="N92" s="629"/>
      <c r="O92" s="629"/>
      <c r="P92" s="629"/>
      <c r="Q92" s="629"/>
      <c r="R92" s="629"/>
      <c r="S92" s="629"/>
      <c r="T92" s="629"/>
      <c r="U92" s="629"/>
      <c r="V92" s="629"/>
      <c r="W92" s="629"/>
      <c r="X92" s="629"/>
      <c r="Y92" s="629"/>
      <c r="Z92" s="629"/>
      <c r="AA92" s="629"/>
    </row>
    <row r="93" spans="1:27" ht="15.75" customHeight="1" x14ac:dyDescent="0.25">
      <c r="A93" s="416" t="str">
        <f t="shared" si="14"/>
        <v/>
      </c>
      <c r="B93" s="626"/>
      <c r="C93" s="625"/>
      <c r="D93" s="421" t="s">
        <v>2038</v>
      </c>
      <c r="E93" s="419" t="str">
        <f t="shared" si="12"/>
        <v/>
      </c>
      <c r="F93" s="420" t="str">
        <f t="shared" si="10"/>
        <v/>
      </c>
      <c r="G93" s="420" t="str">
        <f>IF(AND(A93&lt;&gt;"",B93&lt;&gt;"",C93&lt;&gt;""),COUNTIF($H93:H$1439,A93),"")</f>
        <v/>
      </c>
      <c r="H93" s="422">
        <f t="shared" si="11"/>
        <v>19</v>
      </c>
      <c r="I93" s="629"/>
      <c r="J93" s="629"/>
      <c r="K93" s="629"/>
      <c r="L93" s="629"/>
      <c r="M93" s="629"/>
      <c r="N93" s="629"/>
      <c r="O93" s="629"/>
      <c r="P93" s="629"/>
      <c r="Q93" s="629"/>
      <c r="R93" s="629"/>
      <c r="S93" s="629"/>
      <c r="T93" s="629"/>
      <c r="U93" s="629"/>
      <c r="V93" s="629"/>
      <c r="W93" s="629"/>
      <c r="X93" s="629"/>
      <c r="Y93" s="629"/>
      <c r="Z93" s="629"/>
      <c r="AA93" s="629"/>
    </row>
    <row r="94" spans="1:27" ht="15.75" customHeight="1" x14ac:dyDescent="0.25">
      <c r="A94" s="416" t="str">
        <f t="shared" si="14"/>
        <v/>
      </c>
      <c r="B94" s="626"/>
      <c r="C94" s="625"/>
      <c r="D94" s="421" t="s">
        <v>2039</v>
      </c>
      <c r="E94" s="419" t="str">
        <f t="shared" si="12"/>
        <v/>
      </c>
      <c r="F94" s="420" t="str">
        <f t="shared" si="10"/>
        <v/>
      </c>
      <c r="G94" s="420" t="str">
        <f>IF(AND(A94&lt;&gt;"",B94&lt;&gt;"",C94&lt;&gt;""),COUNTIF($H94:H$1439,A94),"")</f>
        <v/>
      </c>
      <c r="H94" s="422">
        <f t="shared" si="11"/>
        <v>19</v>
      </c>
      <c r="I94" s="629"/>
      <c r="J94" s="629"/>
      <c r="K94" s="629"/>
      <c r="L94" s="629"/>
      <c r="M94" s="629"/>
      <c r="N94" s="629"/>
      <c r="O94" s="629"/>
      <c r="P94" s="629"/>
      <c r="Q94" s="629"/>
      <c r="R94" s="629"/>
      <c r="S94" s="629"/>
      <c r="T94" s="629"/>
      <c r="U94" s="629"/>
      <c r="V94" s="629"/>
      <c r="W94" s="629"/>
      <c r="X94" s="629"/>
      <c r="Y94" s="629"/>
      <c r="Z94" s="629"/>
      <c r="AA94" s="629"/>
    </row>
    <row r="95" spans="1:27" ht="15.75" customHeight="1" x14ac:dyDescent="0.25">
      <c r="A95" s="416" t="str">
        <f t="shared" si="14"/>
        <v/>
      </c>
      <c r="B95" s="626"/>
      <c r="C95" s="625"/>
      <c r="D95" s="421" t="s">
        <v>2040</v>
      </c>
      <c r="E95" s="419" t="str">
        <f t="shared" si="12"/>
        <v/>
      </c>
      <c r="F95" s="420" t="str">
        <f t="shared" si="10"/>
        <v/>
      </c>
      <c r="G95" s="420" t="str">
        <f>IF(AND(A95&lt;&gt;"",B95&lt;&gt;"",C95&lt;&gt;""),COUNTIF($H95:H$1439,A95),"")</f>
        <v/>
      </c>
      <c r="H95" s="422">
        <f t="shared" si="11"/>
        <v>19</v>
      </c>
      <c r="I95" s="629"/>
      <c r="J95" s="629"/>
      <c r="K95" s="629"/>
      <c r="L95" s="629"/>
      <c r="M95" s="629"/>
      <c r="N95" s="629"/>
      <c r="O95" s="629"/>
      <c r="P95" s="629"/>
      <c r="Q95" s="629"/>
      <c r="R95" s="629"/>
      <c r="S95" s="629"/>
      <c r="T95" s="629"/>
      <c r="U95" s="629"/>
      <c r="V95" s="629"/>
      <c r="W95" s="629"/>
      <c r="X95" s="629"/>
      <c r="Y95" s="629"/>
      <c r="Z95" s="629"/>
      <c r="AA95" s="629"/>
    </row>
    <row r="96" spans="1:27" ht="15.75" customHeight="1" x14ac:dyDescent="0.25">
      <c r="A96" s="416" t="str">
        <f t="shared" si="14"/>
        <v/>
      </c>
      <c r="B96" s="626"/>
      <c r="C96" s="625"/>
      <c r="D96" s="421" t="s">
        <v>2041</v>
      </c>
      <c r="E96" s="419" t="str">
        <f t="shared" si="12"/>
        <v/>
      </c>
      <c r="F96" s="420" t="str">
        <f t="shared" si="10"/>
        <v/>
      </c>
      <c r="G96" s="420" t="str">
        <f>IF(AND(A96&lt;&gt;"",B96&lt;&gt;"",C96&lt;&gt;""),COUNTIF($H96:H$1439,A96),"")</f>
        <v/>
      </c>
      <c r="H96" s="422">
        <f t="shared" si="11"/>
        <v>19</v>
      </c>
      <c r="I96" s="629"/>
      <c r="J96" s="629"/>
      <c r="K96" s="629"/>
      <c r="L96" s="629"/>
      <c r="M96" s="629"/>
      <c r="N96" s="629"/>
      <c r="O96" s="629"/>
      <c r="P96" s="629"/>
      <c r="Q96" s="629"/>
      <c r="R96" s="629"/>
      <c r="S96" s="629"/>
      <c r="T96" s="629"/>
      <c r="U96" s="629"/>
      <c r="V96" s="629"/>
      <c r="W96" s="629"/>
      <c r="X96" s="629"/>
      <c r="Y96" s="629"/>
      <c r="Z96" s="629"/>
      <c r="AA96" s="629"/>
    </row>
    <row r="97" spans="1:27" ht="15.75" customHeight="1" x14ac:dyDescent="0.25">
      <c r="A97" s="416" t="str">
        <f t="shared" si="14"/>
        <v/>
      </c>
      <c r="B97" s="626"/>
      <c r="C97" s="625"/>
      <c r="D97" s="421" t="s">
        <v>2042</v>
      </c>
      <c r="E97" s="419" t="str">
        <f t="shared" si="12"/>
        <v/>
      </c>
      <c r="F97" s="420" t="str">
        <f t="shared" si="10"/>
        <v/>
      </c>
      <c r="G97" s="420" t="str">
        <f>IF(AND(A97&lt;&gt;"",B97&lt;&gt;"",C97&lt;&gt;""),COUNTIF($H97:H$1439,A97),"")</f>
        <v/>
      </c>
      <c r="H97" s="422">
        <f t="shared" si="11"/>
        <v>19</v>
      </c>
      <c r="I97" s="629"/>
      <c r="J97" s="629"/>
      <c r="K97" s="629"/>
      <c r="L97" s="629"/>
      <c r="M97" s="629"/>
      <c r="N97" s="629"/>
      <c r="O97" s="629"/>
      <c r="P97" s="629"/>
      <c r="Q97" s="629"/>
      <c r="R97" s="629"/>
      <c r="S97" s="629"/>
      <c r="T97" s="629"/>
      <c r="U97" s="629"/>
      <c r="V97" s="629"/>
      <c r="W97" s="629"/>
      <c r="X97" s="629"/>
      <c r="Y97" s="629"/>
      <c r="Z97" s="629"/>
      <c r="AA97" s="629"/>
    </row>
    <row r="98" spans="1:27" ht="15.75" customHeight="1" x14ac:dyDescent="0.25">
      <c r="A98" s="416" t="str">
        <f t="shared" si="14"/>
        <v/>
      </c>
      <c r="B98" s="626"/>
      <c r="C98" s="625"/>
      <c r="D98" s="421" t="s">
        <v>2043</v>
      </c>
      <c r="E98" s="419" t="str">
        <f t="shared" si="12"/>
        <v/>
      </c>
      <c r="F98" s="420" t="str">
        <f t="shared" si="10"/>
        <v/>
      </c>
      <c r="G98" s="420" t="str">
        <f>IF(AND(A98&lt;&gt;"",B98&lt;&gt;"",C98&lt;&gt;""),COUNTIF($H98:H$1439,A98),"")</f>
        <v/>
      </c>
      <c r="H98" s="422">
        <f t="shared" si="11"/>
        <v>19</v>
      </c>
      <c r="I98" s="629"/>
      <c r="J98" s="629"/>
      <c r="K98" s="629"/>
      <c r="L98" s="629"/>
      <c r="M98" s="629"/>
      <c r="N98" s="629"/>
      <c r="O98" s="629"/>
      <c r="P98" s="629"/>
      <c r="Q98" s="629"/>
      <c r="R98" s="629"/>
      <c r="S98" s="629"/>
      <c r="T98" s="629"/>
      <c r="U98" s="629"/>
      <c r="V98" s="629"/>
      <c r="W98" s="629"/>
      <c r="X98" s="629"/>
      <c r="Y98" s="629"/>
      <c r="Z98" s="629"/>
      <c r="AA98" s="629"/>
    </row>
    <row r="99" spans="1:27" ht="15.75" customHeight="1" x14ac:dyDescent="0.25">
      <c r="A99" s="416">
        <f t="shared" si="14"/>
        <v>20</v>
      </c>
      <c r="B99" s="417" t="s">
        <v>2044</v>
      </c>
      <c r="C99" s="418" t="s">
        <v>2036</v>
      </c>
      <c r="D99" s="626"/>
      <c r="E99" s="419" t="str">
        <f t="shared" si="12"/>
        <v>B</v>
      </c>
      <c r="F99" s="420" t="str">
        <f t="shared" si="10"/>
        <v>Trung bình</v>
      </c>
      <c r="G99" s="420">
        <f>IF(AND(A99&lt;&gt;"",B99&lt;&gt;"",C99&lt;&gt;""),COUNTIF($H99:H$1439,A99),"")</f>
        <v>7</v>
      </c>
      <c r="H99" s="422" t="str">
        <f t="shared" si="11"/>
        <v/>
      </c>
      <c r="I99" s="629"/>
      <c r="J99" s="629"/>
      <c r="K99" s="629"/>
      <c r="L99" s="629"/>
      <c r="M99" s="629"/>
      <c r="N99" s="629"/>
      <c r="O99" s="629"/>
      <c r="P99" s="629"/>
      <c r="Q99" s="629"/>
      <c r="R99" s="629"/>
      <c r="S99" s="629"/>
      <c r="T99" s="629"/>
      <c r="U99" s="629"/>
      <c r="V99" s="629"/>
      <c r="W99" s="629"/>
      <c r="X99" s="629"/>
      <c r="Y99" s="629"/>
      <c r="Z99" s="629"/>
      <c r="AA99" s="629"/>
    </row>
    <row r="100" spans="1:27" ht="15.75" customHeight="1" x14ac:dyDescent="0.25">
      <c r="A100" s="416" t="str">
        <f t="shared" si="14"/>
        <v/>
      </c>
      <c r="B100" s="626"/>
      <c r="C100" s="625"/>
      <c r="D100" s="421" t="s">
        <v>2045</v>
      </c>
      <c r="E100" s="419" t="str">
        <f t="shared" si="12"/>
        <v/>
      </c>
      <c r="F100" s="420" t="str">
        <f t="shared" si="10"/>
        <v/>
      </c>
      <c r="G100" s="420" t="str">
        <f>IF(AND(A100&lt;&gt;"",B100&lt;&gt;"",C100&lt;&gt;""),COUNTIF($H100:H$1439,A100),"")</f>
        <v/>
      </c>
      <c r="H100" s="422">
        <f t="shared" si="11"/>
        <v>20</v>
      </c>
      <c r="I100" s="629"/>
      <c r="J100" s="629"/>
      <c r="K100" s="629"/>
      <c r="L100" s="629"/>
      <c r="M100" s="629"/>
      <c r="N100" s="629"/>
      <c r="O100" s="629"/>
      <c r="P100" s="629"/>
      <c r="Q100" s="629"/>
      <c r="R100" s="629"/>
      <c r="S100" s="629"/>
      <c r="T100" s="629"/>
      <c r="U100" s="629"/>
      <c r="V100" s="629"/>
      <c r="W100" s="629"/>
      <c r="X100" s="629"/>
      <c r="Y100" s="629"/>
      <c r="Z100" s="629"/>
      <c r="AA100" s="629"/>
    </row>
    <row r="101" spans="1:27" ht="15.75" customHeight="1" x14ac:dyDescent="0.25">
      <c r="A101" s="416" t="str">
        <f t="shared" si="14"/>
        <v/>
      </c>
      <c r="B101" s="626"/>
      <c r="C101" s="625"/>
      <c r="D101" s="421" t="s">
        <v>2046</v>
      </c>
      <c r="E101" s="419" t="str">
        <f t="shared" si="12"/>
        <v/>
      </c>
      <c r="F101" s="420" t="str">
        <f t="shared" si="10"/>
        <v/>
      </c>
      <c r="G101" s="420" t="str">
        <f>IF(AND(A101&lt;&gt;"",B101&lt;&gt;"",C101&lt;&gt;""),COUNTIF($H101:H$1439,A101),"")</f>
        <v/>
      </c>
      <c r="H101" s="422">
        <f t="shared" si="11"/>
        <v>20</v>
      </c>
      <c r="I101" s="629"/>
      <c r="J101" s="629"/>
      <c r="K101" s="629"/>
      <c r="L101" s="629"/>
      <c r="M101" s="629"/>
      <c r="N101" s="629"/>
      <c r="O101" s="629"/>
      <c r="P101" s="629"/>
      <c r="Q101" s="629"/>
      <c r="R101" s="629"/>
      <c r="S101" s="629"/>
      <c r="T101" s="629"/>
      <c r="U101" s="629"/>
      <c r="V101" s="629"/>
      <c r="W101" s="629"/>
      <c r="X101" s="629"/>
      <c r="Y101" s="629"/>
      <c r="Z101" s="629"/>
      <c r="AA101" s="629"/>
    </row>
    <row r="102" spans="1:27" ht="15.75" customHeight="1" x14ac:dyDescent="0.25">
      <c r="A102" s="416" t="str">
        <f t="shared" si="14"/>
        <v/>
      </c>
      <c r="B102" s="626"/>
      <c r="C102" s="625"/>
      <c r="D102" s="421" t="s">
        <v>2047</v>
      </c>
      <c r="E102" s="419" t="str">
        <f t="shared" si="12"/>
        <v/>
      </c>
      <c r="F102" s="420" t="str">
        <f t="shared" si="10"/>
        <v/>
      </c>
      <c r="G102" s="420" t="str">
        <f>IF(AND(A102&lt;&gt;"",B102&lt;&gt;"",C102&lt;&gt;""),COUNTIF($H102:H$1439,A102),"")</f>
        <v/>
      </c>
      <c r="H102" s="422">
        <f t="shared" si="11"/>
        <v>20</v>
      </c>
      <c r="I102" s="629"/>
      <c r="J102" s="629"/>
      <c r="K102" s="629"/>
      <c r="L102" s="629"/>
      <c r="M102" s="629"/>
      <c r="N102" s="629"/>
      <c r="O102" s="629"/>
      <c r="P102" s="629"/>
      <c r="Q102" s="629"/>
      <c r="R102" s="629"/>
      <c r="S102" s="629"/>
      <c r="T102" s="629"/>
      <c r="U102" s="629"/>
      <c r="V102" s="629"/>
      <c r="W102" s="629"/>
      <c r="X102" s="629"/>
      <c r="Y102" s="629"/>
      <c r="Z102" s="629"/>
      <c r="AA102" s="629"/>
    </row>
    <row r="103" spans="1:27" ht="15.75" customHeight="1" x14ac:dyDescent="0.25">
      <c r="A103" s="416" t="str">
        <f t="shared" si="14"/>
        <v/>
      </c>
      <c r="B103" s="626"/>
      <c r="C103" s="625"/>
      <c r="D103" s="421" t="s">
        <v>2048</v>
      </c>
      <c r="E103" s="419" t="str">
        <f t="shared" si="12"/>
        <v/>
      </c>
      <c r="F103" s="420" t="str">
        <f t="shared" si="10"/>
        <v/>
      </c>
      <c r="G103" s="420" t="str">
        <f>IF(AND(A103&lt;&gt;"",B103&lt;&gt;"",C103&lt;&gt;""),COUNTIF($H103:H$1439,A103),"")</f>
        <v/>
      </c>
      <c r="H103" s="422">
        <f t="shared" si="11"/>
        <v>20</v>
      </c>
      <c r="I103" s="629"/>
      <c r="J103" s="629"/>
      <c r="K103" s="629"/>
      <c r="L103" s="629"/>
      <c r="M103" s="629"/>
      <c r="N103" s="629"/>
      <c r="O103" s="629"/>
      <c r="P103" s="629"/>
      <c r="Q103" s="629"/>
      <c r="R103" s="629"/>
      <c r="S103" s="629"/>
      <c r="T103" s="629"/>
      <c r="U103" s="629"/>
      <c r="V103" s="629"/>
      <c r="W103" s="629"/>
      <c r="X103" s="629"/>
      <c r="Y103" s="629"/>
      <c r="Z103" s="629"/>
      <c r="AA103" s="629"/>
    </row>
    <row r="104" spans="1:27" ht="15.75" customHeight="1" x14ac:dyDescent="0.25">
      <c r="A104" s="416" t="str">
        <f t="shared" si="14"/>
        <v/>
      </c>
      <c r="B104" s="626"/>
      <c r="C104" s="625"/>
      <c r="D104" s="421" t="s">
        <v>2452</v>
      </c>
      <c r="E104" s="419" t="str">
        <f t="shared" si="12"/>
        <v/>
      </c>
      <c r="F104" s="420" t="str">
        <f t="shared" si="10"/>
        <v/>
      </c>
      <c r="G104" s="420" t="str">
        <f>IF(AND(A104&lt;&gt;"",B104&lt;&gt;"",C104&lt;&gt;""),COUNTIF($H104:H$1439,A104),"")</f>
        <v/>
      </c>
      <c r="H104" s="422">
        <f t="shared" si="11"/>
        <v>20</v>
      </c>
      <c r="I104" s="629"/>
      <c r="J104" s="629"/>
      <c r="K104" s="629"/>
      <c r="L104" s="629"/>
      <c r="M104" s="629"/>
      <c r="N104" s="629"/>
      <c r="O104" s="629"/>
      <c r="P104" s="629"/>
      <c r="Q104" s="629"/>
      <c r="R104" s="629"/>
      <c r="S104" s="629"/>
      <c r="T104" s="629"/>
      <c r="U104" s="629"/>
      <c r="V104" s="629"/>
      <c r="W104" s="629"/>
      <c r="X104" s="629"/>
      <c r="Y104" s="629"/>
      <c r="Z104" s="629"/>
      <c r="AA104" s="629"/>
    </row>
    <row r="105" spans="1:27" ht="15.75" customHeight="1" x14ac:dyDescent="0.25">
      <c r="A105" s="416" t="str">
        <f t="shared" si="14"/>
        <v/>
      </c>
      <c r="B105" s="626"/>
      <c r="C105" s="625"/>
      <c r="D105" s="421" t="s">
        <v>2453</v>
      </c>
      <c r="E105" s="419" t="str">
        <f t="shared" si="12"/>
        <v/>
      </c>
      <c r="F105" s="420" t="str">
        <f t="shared" si="10"/>
        <v/>
      </c>
      <c r="G105" s="420" t="str">
        <f>IF(AND(A105&lt;&gt;"",B105&lt;&gt;"",C105&lt;&gt;""),COUNTIF($H105:H$1439,A105),"")</f>
        <v/>
      </c>
      <c r="H105" s="422">
        <f t="shared" si="11"/>
        <v>20</v>
      </c>
      <c r="I105" s="629"/>
      <c r="J105" s="629"/>
      <c r="K105" s="629"/>
      <c r="L105" s="629"/>
      <c r="M105" s="629"/>
      <c r="N105" s="629"/>
      <c r="O105" s="629"/>
      <c r="P105" s="629"/>
      <c r="Q105" s="629"/>
      <c r="R105" s="629"/>
      <c r="S105" s="629"/>
      <c r="T105" s="629"/>
      <c r="U105" s="629"/>
      <c r="V105" s="629"/>
      <c r="W105" s="629"/>
      <c r="X105" s="629"/>
      <c r="Y105" s="629"/>
      <c r="Z105" s="629"/>
      <c r="AA105" s="629"/>
    </row>
    <row r="106" spans="1:27" ht="15.75" customHeight="1" x14ac:dyDescent="0.25">
      <c r="A106" s="416" t="str">
        <f t="shared" si="14"/>
        <v/>
      </c>
      <c r="B106" s="626"/>
      <c r="C106" s="625"/>
      <c r="D106" s="421" t="s">
        <v>2049</v>
      </c>
      <c r="E106" s="419" t="str">
        <f t="shared" si="12"/>
        <v/>
      </c>
      <c r="F106" s="420" t="str">
        <f t="shared" si="10"/>
        <v/>
      </c>
      <c r="G106" s="420" t="str">
        <f>IF(AND(A106&lt;&gt;"",B106&lt;&gt;"",C106&lt;&gt;""),COUNTIF($H106:H$1439,A106),"")</f>
        <v/>
      </c>
      <c r="H106" s="422">
        <f t="shared" si="11"/>
        <v>20</v>
      </c>
      <c r="I106" s="629"/>
      <c r="J106" s="629"/>
      <c r="K106" s="629"/>
      <c r="L106" s="629"/>
      <c r="M106" s="629"/>
      <c r="N106" s="629"/>
      <c r="O106" s="629"/>
      <c r="P106" s="629"/>
      <c r="Q106" s="629"/>
      <c r="R106" s="629"/>
      <c r="S106" s="629"/>
      <c r="T106" s="629"/>
      <c r="U106" s="629"/>
      <c r="V106" s="629"/>
      <c r="W106" s="629"/>
      <c r="X106" s="629"/>
      <c r="Y106" s="629"/>
      <c r="Z106" s="629"/>
      <c r="AA106" s="629"/>
    </row>
    <row r="107" spans="1:27" ht="15.75" customHeight="1" x14ac:dyDescent="0.25">
      <c r="A107" s="416">
        <f t="shared" si="14"/>
        <v>21</v>
      </c>
      <c r="B107" s="417" t="s">
        <v>2050</v>
      </c>
      <c r="C107" s="418" t="s">
        <v>2036</v>
      </c>
      <c r="D107" s="626"/>
      <c r="E107" s="419" t="str">
        <f t="shared" si="12"/>
        <v>B</v>
      </c>
      <c r="F107" s="420" t="str">
        <f t="shared" si="10"/>
        <v>Trung bình</v>
      </c>
      <c r="G107" s="420">
        <f>IF(AND(A107&lt;&gt;"",B107&lt;&gt;"",C107&lt;&gt;""),COUNTIF($H107:H$1439,A107),"")</f>
        <v>7</v>
      </c>
      <c r="H107" s="422" t="str">
        <f t="shared" si="11"/>
        <v/>
      </c>
      <c r="I107" s="629"/>
      <c r="J107" s="629"/>
      <c r="K107" s="629"/>
      <c r="L107" s="629"/>
      <c r="M107" s="629"/>
      <c r="N107" s="629"/>
      <c r="O107" s="629"/>
      <c r="P107" s="629"/>
      <c r="Q107" s="629"/>
      <c r="R107" s="629"/>
      <c r="S107" s="629"/>
      <c r="T107" s="629"/>
      <c r="U107" s="629"/>
      <c r="V107" s="629"/>
      <c r="W107" s="629"/>
      <c r="X107" s="629"/>
      <c r="Y107" s="629"/>
      <c r="Z107" s="629"/>
      <c r="AA107" s="629"/>
    </row>
    <row r="108" spans="1:27" ht="15.75" customHeight="1" x14ac:dyDescent="0.25">
      <c r="A108" s="416" t="str">
        <f t="shared" si="14"/>
        <v/>
      </c>
      <c r="B108" s="626"/>
      <c r="C108" s="625"/>
      <c r="D108" s="421" t="s">
        <v>2051</v>
      </c>
      <c r="E108" s="419" t="str">
        <f t="shared" si="12"/>
        <v/>
      </c>
      <c r="F108" s="420" t="str">
        <f t="shared" si="10"/>
        <v/>
      </c>
      <c r="G108" s="420" t="str">
        <f>IF(AND(A108&lt;&gt;"",B108&lt;&gt;"",C108&lt;&gt;""),COUNTIF($H108:H$1439,A108),"")</f>
        <v/>
      </c>
      <c r="H108" s="422">
        <f t="shared" si="11"/>
        <v>21</v>
      </c>
      <c r="I108" s="629"/>
      <c r="J108" s="629"/>
      <c r="K108" s="629"/>
      <c r="L108" s="629"/>
      <c r="M108" s="629"/>
      <c r="N108" s="629"/>
      <c r="O108" s="629"/>
      <c r="P108" s="629"/>
      <c r="Q108" s="629"/>
      <c r="R108" s="629"/>
      <c r="S108" s="629"/>
      <c r="T108" s="629"/>
      <c r="U108" s="629"/>
      <c r="V108" s="629"/>
      <c r="W108" s="629"/>
      <c r="X108" s="629"/>
      <c r="Y108" s="629"/>
      <c r="Z108" s="629"/>
      <c r="AA108" s="629"/>
    </row>
    <row r="109" spans="1:27" ht="15.75" customHeight="1" x14ac:dyDescent="0.25">
      <c r="A109" s="416" t="str">
        <f t="shared" si="14"/>
        <v/>
      </c>
      <c r="B109" s="626"/>
      <c r="C109" s="625"/>
      <c r="D109" s="421" t="s">
        <v>2052</v>
      </c>
      <c r="E109" s="419" t="str">
        <f t="shared" si="12"/>
        <v/>
      </c>
      <c r="F109" s="420" t="str">
        <f t="shared" si="10"/>
        <v/>
      </c>
      <c r="G109" s="420" t="str">
        <f>IF(AND(A109&lt;&gt;"",B109&lt;&gt;"",C109&lt;&gt;""),COUNTIF($H109:H$1439,A109),"")</f>
        <v/>
      </c>
      <c r="H109" s="422">
        <f t="shared" si="11"/>
        <v>21</v>
      </c>
      <c r="I109" s="629"/>
      <c r="J109" s="629"/>
      <c r="K109" s="629"/>
      <c r="L109" s="629"/>
      <c r="M109" s="629"/>
      <c r="N109" s="629"/>
      <c r="O109" s="629"/>
      <c r="P109" s="629"/>
      <c r="Q109" s="629"/>
      <c r="R109" s="629"/>
      <c r="S109" s="629"/>
      <c r="T109" s="629"/>
      <c r="U109" s="629"/>
      <c r="V109" s="629"/>
      <c r="W109" s="629"/>
      <c r="X109" s="629"/>
      <c r="Y109" s="629"/>
      <c r="Z109" s="629"/>
      <c r="AA109" s="629"/>
    </row>
    <row r="110" spans="1:27" ht="15.75" customHeight="1" x14ac:dyDescent="0.25">
      <c r="A110" s="416" t="str">
        <f t="shared" si="14"/>
        <v/>
      </c>
      <c r="B110" s="626"/>
      <c r="C110" s="625"/>
      <c r="D110" s="421" t="s">
        <v>2053</v>
      </c>
      <c r="E110" s="419" t="str">
        <f t="shared" si="12"/>
        <v/>
      </c>
      <c r="F110" s="420" t="str">
        <f t="shared" si="10"/>
        <v/>
      </c>
      <c r="G110" s="420" t="str">
        <f>IF(AND(A110&lt;&gt;"",B110&lt;&gt;"",C110&lt;&gt;""),COUNTIF($H110:H$1439,A110),"")</f>
        <v/>
      </c>
      <c r="H110" s="422">
        <f t="shared" si="11"/>
        <v>21</v>
      </c>
      <c r="I110" s="629"/>
      <c r="J110" s="629"/>
      <c r="K110" s="629"/>
      <c r="L110" s="629"/>
      <c r="M110" s="629"/>
      <c r="N110" s="629"/>
      <c r="O110" s="629"/>
      <c r="P110" s="629"/>
      <c r="Q110" s="629"/>
      <c r="R110" s="629"/>
      <c r="S110" s="629"/>
      <c r="T110" s="629"/>
      <c r="U110" s="629"/>
      <c r="V110" s="629"/>
      <c r="W110" s="629"/>
      <c r="X110" s="629"/>
      <c r="Y110" s="629"/>
      <c r="Z110" s="629"/>
      <c r="AA110" s="629"/>
    </row>
    <row r="111" spans="1:27" ht="15.75" customHeight="1" x14ac:dyDescent="0.25">
      <c r="A111" s="416" t="str">
        <f t="shared" si="14"/>
        <v/>
      </c>
      <c r="B111" s="626"/>
      <c r="C111" s="625"/>
      <c r="D111" s="421" t="s">
        <v>2054</v>
      </c>
      <c r="E111" s="419" t="str">
        <f t="shared" si="12"/>
        <v/>
      </c>
      <c r="F111" s="420" t="str">
        <f t="shared" si="10"/>
        <v/>
      </c>
      <c r="G111" s="420" t="str">
        <f>IF(AND(A111&lt;&gt;"",B111&lt;&gt;"",C111&lt;&gt;""),COUNTIF($H111:H$1439,A111),"")</f>
        <v/>
      </c>
      <c r="H111" s="422">
        <f t="shared" si="11"/>
        <v>21</v>
      </c>
      <c r="I111" s="629"/>
      <c r="J111" s="629"/>
      <c r="K111" s="629"/>
      <c r="L111" s="629"/>
      <c r="M111" s="629"/>
      <c r="N111" s="629"/>
      <c r="O111" s="629"/>
      <c r="P111" s="629"/>
      <c r="Q111" s="629"/>
      <c r="R111" s="629"/>
      <c r="S111" s="629"/>
      <c r="T111" s="629"/>
      <c r="U111" s="629"/>
      <c r="V111" s="629"/>
      <c r="W111" s="629"/>
      <c r="X111" s="629"/>
      <c r="Y111" s="629"/>
      <c r="Z111" s="629"/>
      <c r="AA111" s="629"/>
    </row>
    <row r="112" spans="1:27" ht="15.75" customHeight="1" x14ac:dyDescent="0.25">
      <c r="A112" s="416" t="str">
        <f t="shared" si="14"/>
        <v/>
      </c>
      <c r="B112" s="626"/>
      <c r="C112" s="625"/>
      <c r="D112" s="421" t="s">
        <v>2055</v>
      </c>
      <c r="E112" s="419" t="str">
        <f t="shared" si="12"/>
        <v/>
      </c>
      <c r="F112" s="420" t="str">
        <f t="shared" si="10"/>
        <v/>
      </c>
      <c r="G112" s="420" t="str">
        <f>IF(AND(A112&lt;&gt;"",B112&lt;&gt;"",C112&lt;&gt;""),COUNTIF($H112:H$1439,A112),"")</f>
        <v/>
      </c>
      <c r="H112" s="422">
        <f t="shared" si="11"/>
        <v>21</v>
      </c>
      <c r="I112" s="629"/>
      <c r="J112" s="629"/>
      <c r="K112" s="629"/>
      <c r="L112" s="629"/>
      <c r="M112" s="629"/>
      <c r="N112" s="629"/>
      <c r="O112" s="629"/>
      <c r="P112" s="629"/>
      <c r="Q112" s="629"/>
      <c r="R112" s="629"/>
      <c r="S112" s="629"/>
      <c r="T112" s="629"/>
      <c r="U112" s="629"/>
      <c r="V112" s="629"/>
      <c r="W112" s="629"/>
      <c r="X112" s="629"/>
      <c r="Y112" s="629"/>
      <c r="Z112" s="629"/>
      <c r="AA112" s="629"/>
    </row>
    <row r="113" spans="1:27" ht="15.75" customHeight="1" x14ac:dyDescent="0.25">
      <c r="A113" s="416" t="str">
        <f t="shared" si="14"/>
        <v/>
      </c>
      <c r="B113" s="626"/>
      <c r="C113" s="625"/>
      <c r="D113" s="421" t="s">
        <v>2056</v>
      </c>
      <c r="E113" s="419" t="str">
        <f t="shared" si="12"/>
        <v/>
      </c>
      <c r="F113" s="420" t="str">
        <f t="shared" si="10"/>
        <v/>
      </c>
      <c r="G113" s="420" t="str">
        <f>IF(AND(A113&lt;&gt;"",B113&lt;&gt;"",C113&lt;&gt;""),COUNTIF($H113:H$1439,A113),"")</f>
        <v/>
      </c>
      <c r="H113" s="422">
        <f t="shared" si="11"/>
        <v>21</v>
      </c>
      <c r="I113" s="629"/>
      <c r="J113" s="629"/>
      <c r="K113" s="629"/>
      <c r="L113" s="629"/>
      <c r="M113" s="629"/>
      <c r="N113" s="629"/>
      <c r="O113" s="629"/>
      <c r="P113" s="629"/>
      <c r="Q113" s="629"/>
      <c r="R113" s="629"/>
      <c r="S113" s="629"/>
      <c r="T113" s="629"/>
      <c r="U113" s="629"/>
      <c r="V113" s="629"/>
      <c r="W113" s="629"/>
      <c r="X113" s="629"/>
      <c r="Y113" s="629"/>
      <c r="Z113" s="629"/>
      <c r="AA113" s="629"/>
    </row>
    <row r="114" spans="1:27" ht="15.75" customHeight="1" x14ac:dyDescent="0.25">
      <c r="A114" s="416" t="str">
        <f t="shared" si="14"/>
        <v/>
      </c>
      <c r="B114" s="626"/>
      <c r="C114" s="625"/>
      <c r="D114" s="421" t="s">
        <v>2057</v>
      </c>
      <c r="E114" s="419" t="str">
        <f t="shared" si="12"/>
        <v/>
      </c>
      <c r="F114" s="420" t="str">
        <f t="shared" si="10"/>
        <v/>
      </c>
      <c r="G114" s="420" t="str">
        <f>IF(AND(A114&lt;&gt;"",B114&lt;&gt;"",C114&lt;&gt;""),COUNTIF($H114:H$1439,A114),"")</f>
        <v/>
      </c>
      <c r="H114" s="422">
        <f t="shared" si="11"/>
        <v>21</v>
      </c>
      <c r="I114" s="629"/>
      <c r="J114" s="629"/>
      <c r="K114" s="629"/>
      <c r="L114" s="629"/>
      <c r="M114" s="629"/>
      <c r="N114" s="629"/>
      <c r="O114" s="629"/>
      <c r="P114" s="629"/>
      <c r="Q114" s="629"/>
      <c r="R114" s="629"/>
      <c r="S114" s="629"/>
      <c r="T114" s="629"/>
      <c r="U114" s="629"/>
      <c r="V114" s="629"/>
      <c r="W114" s="629"/>
      <c r="X114" s="629"/>
      <c r="Y114" s="629"/>
      <c r="Z114" s="629"/>
      <c r="AA114" s="629"/>
    </row>
    <row r="115" spans="1:27" ht="15.75" customHeight="1" x14ac:dyDescent="0.25">
      <c r="A115" s="416">
        <f t="shared" si="14"/>
        <v>22</v>
      </c>
      <c r="B115" s="417" t="s">
        <v>2058</v>
      </c>
      <c r="C115" s="418" t="s">
        <v>2036</v>
      </c>
      <c r="D115" s="626"/>
      <c r="E115" s="419" t="str">
        <f t="shared" si="12"/>
        <v>B</v>
      </c>
      <c r="F115" s="420" t="str">
        <f t="shared" si="10"/>
        <v>Trung bình</v>
      </c>
      <c r="G115" s="420">
        <f>IF(AND(A115&lt;&gt;"",B115&lt;&gt;"",C115&lt;&gt;""),COUNTIF($H115:H$1439,A115),"")</f>
        <v>7</v>
      </c>
      <c r="H115" s="422" t="str">
        <f t="shared" si="11"/>
        <v/>
      </c>
      <c r="I115" s="629"/>
      <c r="J115" s="629"/>
      <c r="K115" s="629"/>
      <c r="L115" s="629"/>
      <c r="M115" s="629"/>
      <c r="N115" s="629"/>
      <c r="O115" s="629"/>
      <c r="P115" s="629"/>
      <c r="Q115" s="629"/>
      <c r="R115" s="629"/>
      <c r="S115" s="629"/>
      <c r="T115" s="629"/>
      <c r="U115" s="629"/>
      <c r="V115" s="629"/>
      <c r="W115" s="629"/>
      <c r="X115" s="629"/>
      <c r="Y115" s="629"/>
      <c r="Z115" s="629"/>
      <c r="AA115" s="629"/>
    </row>
    <row r="116" spans="1:27" ht="15.75" customHeight="1" x14ac:dyDescent="0.25">
      <c r="A116" s="416" t="str">
        <f t="shared" si="14"/>
        <v/>
      </c>
      <c r="B116" s="626"/>
      <c r="C116" s="625"/>
      <c r="D116" s="421" t="s">
        <v>2059</v>
      </c>
      <c r="E116" s="419" t="str">
        <f t="shared" si="12"/>
        <v/>
      </c>
      <c r="F116" s="420" t="str">
        <f t="shared" si="10"/>
        <v/>
      </c>
      <c r="G116" s="420" t="str">
        <f>IF(AND(A116&lt;&gt;"",B116&lt;&gt;"",C116&lt;&gt;""),COUNTIF($H116:H$1439,A116),"")</f>
        <v/>
      </c>
      <c r="H116" s="422">
        <f t="shared" si="11"/>
        <v>22</v>
      </c>
      <c r="I116" s="629"/>
      <c r="J116" s="629"/>
      <c r="K116" s="629"/>
      <c r="L116" s="629"/>
      <c r="M116" s="629"/>
      <c r="N116" s="629"/>
      <c r="O116" s="629"/>
      <c r="P116" s="629"/>
      <c r="Q116" s="629"/>
      <c r="R116" s="629"/>
      <c r="S116" s="629"/>
      <c r="T116" s="629"/>
      <c r="U116" s="629"/>
      <c r="V116" s="629"/>
      <c r="W116" s="629"/>
      <c r="X116" s="629"/>
      <c r="Y116" s="629"/>
      <c r="Z116" s="629"/>
      <c r="AA116" s="629"/>
    </row>
    <row r="117" spans="1:27" ht="15.75" customHeight="1" x14ac:dyDescent="0.25">
      <c r="A117" s="416" t="str">
        <f t="shared" si="14"/>
        <v/>
      </c>
      <c r="B117" s="626"/>
      <c r="C117" s="625"/>
      <c r="D117" s="421" t="s">
        <v>2060</v>
      </c>
      <c r="E117" s="419" t="str">
        <f t="shared" si="12"/>
        <v/>
      </c>
      <c r="F117" s="420" t="str">
        <f t="shared" si="10"/>
        <v/>
      </c>
      <c r="G117" s="420" t="str">
        <f>IF(AND(A117&lt;&gt;"",B117&lt;&gt;"",C117&lt;&gt;""),COUNTIF($H117:H$1439,A117),"")</f>
        <v/>
      </c>
      <c r="H117" s="422">
        <f t="shared" si="11"/>
        <v>22</v>
      </c>
      <c r="I117" s="629"/>
      <c r="J117" s="629"/>
      <c r="K117" s="629"/>
      <c r="L117" s="629"/>
      <c r="M117" s="629"/>
      <c r="N117" s="629"/>
      <c r="O117" s="629"/>
      <c r="P117" s="629"/>
      <c r="Q117" s="629"/>
      <c r="R117" s="629"/>
      <c r="S117" s="629"/>
      <c r="T117" s="629"/>
      <c r="U117" s="629"/>
      <c r="V117" s="629"/>
      <c r="W117" s="629"/>
      <c r="X117" s="629"/>
      <c r="Y117" s="629"/>
      <c r="Z117" s="629"/>
      <c r="AA117" s="629"/>
    </row>
    <row r="118" spans="1:27" ht="15.75" customHeight="1" x14ac:dyDescent="0.25">
      <c r="A118" s="416" t="str">
        <f t="shared" si="14"/>
        <v/>
      </c>
      <c r="B118" s="626"/>
      <c r="C118" s="625"/>
      <c r="D118" s="421" t="s">
        <v>2061</v>
      </c>
      <c r="E118" s="419" t="str">
        <f t="shared" si="12"/>
        <v/>
      </c>
      <c r="F118" s="420" t="str">
        <f t="shared" si="10"/>
        <v/>
      </c>
      <c r="G118" s="420" t="str">
        <f>IF(AND(A118&lt;&gt;"",B118&lt;&gt;"",C118&lt;&gt;""),COUNTIF($H118:H$1439,A118),"")</f>
        <v/>
      </c>
      <c r="H118" s="422">
        <f t="shared" si="11"/>
        <v>22</v>
      </c>
      <c r="I118" s="629"/>
      <c r="J118" s="629"/>
      <c r="K118" s="629"/>
      <c r="L118" s="629"/>
      <c r="M118" s="629"/>
      <c r="N118" s="629"/>
      <c r="O118" s="629"/>
      <c r="P118" s="629"/>
      <c r="Q118" s="629"/>
      <c r="R118" s="629"/>
      <c r="S118" s="629"/>
      <c r="T118" s="629"/>
      <c r="U118" s="629"/>
      <c r="V118" s="629"/>
      <c r="W118" s="629"/>
      <c r="X118" s="629"/>
      <c r="Y118" s="629"/>
      <c r="Z118" s="629"/>
      <c r="AA118" s="629"/>
    </row>
    <row r="119" spans="1:27" ht="15.75" customHeight="1" x14ac:dyDescent="0.25">
      <c r="A119" s="416" t="str">
        <f t="shared" si="14"/>
        <v/>
      </c>
      <c r="B119" s="626"/>
      <c r="C119" s="625"/>
      <c r="D119" s="421" t="s">
        <v>2062</v>
      </c>
      <c r="E119" s="419" t="str">
        <f t="shared" si="12"/>
        <v/>
      </c>
      <c r="F119" s="420" t="str">
        <f t="shared" si="10"/>
        <v/>
      </c>
      <c r="G119" s="420" t="str">
        <f>IF(AND(A119&lt;&gt;"",B119&lt;&gt;"",C119&lt;&gt;""),COUNTIF($H119:H$1439,A119),"")</f>
        <v/>
      </c>
      <c r="H119" s="422">
        <f t="shared" si="11"/>
        <v>22</v>
      </c>
      <c r="I119" s="629"/>
      <c r="J119" s="629"/>
      <c r="K119" s="629"/>
      <c r="L119" s="629"/>
      <c r="M119" s="629"/>
      <c r="N119" s="629"/>
      <c r="O119" s="629"/>
      <c r="P119" s="629"/>
      <c r="Q119" s="629"/>
      <c r="R119" s="629"/>
      <c r="S119" s="629"/>
      <c r="T119" s="629"/>
      <c r="U119" s="629"/>
      <c r="V119" s="629"/>
      <c r="W119" s="629"/>
      <c r="X119" s="629"/>
      <c r="Y119" s="629"/>
      <c r="Z119" s="629"/>
      <c r="AA119" s="629"/>
    </row>
    <row r="120" spans="1:27" ht="15.75" customHeight="1" x14ac:dyDescent="0.25">
      <c r="A120" s="416" t="str">
        <f t="shared" si="14"/>
        <v/>
      </c>
      <c r="B120" s="626"/>
      <c r="C120" s="625"/>
      <c r="D120" s="421" t="s">
        <v>2063</v>
      </c>
      <c r="E120" s="419" t="str">
        <f t="shared" si="12"/>
        <v/>
      </c>
      <c r="F120" s="420" t="str">
        <f t="shared" si="10"/>
        <v/>
      </c>
      <c r="G120" s="420" t="str">
        <f>IF(AND(A120&lt;&gt;"",B120&lt;&gt;"",C120&lt;&gt;""),COUNTIF($H120:H$1439,A120),"")</f>
        <v/>
      </c>
      <c r="H120" s="422">
        <f t="shared" si="11"/>
        <v>22</v>
      </c>
      <c r="I120" s="629"/>
      <c r="J120" s="629"/>
      <c r="K120" s="629"/>
      <c r="L120" s="629"/>
      <c r="M120" s="629"/>
      <c r="N120" s="629"/>
      <c r="O120" s="629"/>
      <c r="P120" s="629"/>
      <c r="Q120" s="629"/>
      <c r="R120" s="629"/>
      <c r="S120" s="629"/>
      <c r="T120" s="629"/>
      <c r="U120" s="629"/>
      <c r="V120" s="629"/>
      <c r="W120" s="629"/>
      <c r="X120" s="629"/>
      <c r="Y120" s="629"/>
      <c r="Z120" s="629"/>
      <c r="AA120" s="629"/>
    </row>
    <row r="121" spans="1:27" ht="15.75" customHeight="1" x14ac:dyDescent="0.25">
      <c r="A121" s="416" t="str">
        <f t="shared" si="14"/>
        <v/>
      </c>
      <c r="B121" s="626"/>
      <c r="C121" s="625"/>
      <c r="D121" s="421" t="s">
        <v>2064</v>
      </c>
      <c r="E121" s="419" t="str">
        <f t="shared" si="12"/>
        <v/>
      </c>
      <c r="F121" s="420" t="str">
        <f t="shared" si="10"/>
        <v/>
      </c>
      <c r="G121" s="420" t="str">
        <f>IF(AND(A121&lt;&gt;"",B121&lt;&gt;"",C121&lt;&gt;""),COUNTIF($H121:H$1439,A121),"")</f>
        <v/>
      </c>
      <c r="H121" s="422">
        <f t="shared" si="11"/>
        <v>22</v>
      </c>
      <c r="I121" s="629"/>
      <c r="J121" s="629"/>
      <c r="K121" s="629"/>
      <c r="L121" s="629"/>
      <c r="M121" s="629"/>
      <c r="N121" s="629"/>
      <c r="O121" s="629"/>
      <c r="P121" s="629"/>
      <c r="Q121" s="629"/>
      <c r="R121" s="629"/>
      <c r="S121" s="629"/>
      <c r="T121" s="629"/>
      <c r="U121" s="629"/>
      <c r="V121" s="629"/>
      <c r="W121" s="629"/>
      <c r="X121" s="629"/>
      <c r="Y121" s="629"/>
      <c r="Z121" s="629"/>
      <c r="AA121" s="629"/>
    </row>
    <row r="122" spans="1:27" ht="15.75" customHeight="1" x14ac:dyDescent="0.25">
      <c r="A122" s="416" t="str">
        <f t="shared" si="14"/>
        <v/>
      </c>
      <c r="B122" s="626"/>
      <c r="C122" s="625"/>
      <c r="D122" s="421" t="s">
        <v>2065</v>
      </c>
      <c r="E122" s="419" t="str">
        <f t="shared" si="12"/>
        <v/>
      </c>
      <c r="F122" s="420" t="str">
        <f t="shared" si="10"/>
        <v/>
      </c>
      <c r="G122" s="420" t="str">
        <f>IF(AND(A122&lt;&gt;"",B122&lt;&gt;"",C122&lt;&gt;""),COUNTIF($H122:H$1439,A122),"")</f>
        <v/>
      </c>
      <c r="H122" s="422">
        <f t="shared" si="11"/>
        <v>22</v>
      </c>
      <c r="I122" s="629"/>
      <c r="J122" s="629"/>
      <c r="K122" s="629"/>
      <c r="L122" s="629"/>
      <c r="M122" s="629"/>
      <c r="N122" s="629"/>
      <c r="O122" s="629"/>
      <c r="P122" s="629"/>
      <c r="Q122" s="629"/>
      <c r="R122" s="629"/>
      <c r="S122" s="629"/>
      <c r="T122" s="629"/>
      <c r="U122" s="629"/>
      <c r="V122" s="629"/>
      <c r="W122" s="629"/>
      <c r="X122" s="629"/>
      <c r="Y122" s="629"/>
      <c r="Z122" s="629"/>
      <c r="AA122" s="629"/>
    </row>
    <row r="123" spans="1:27" ht="15.75" customHeight="1" x14ac:dyDescent="0.25">
      <c r="A123" s="413" t="s">
        <v>2066</v>
      </c>
      <c r="B123" s="415" t="s">
        <v>2067</v>
      </c>
      <c r="C123" s="625"/>
      <c r="D123" s="626"/>
      <c r="E123" s="419" t="str">
        <f t="shared" si="12"/>
        <v/>
      </c>
      <c r="F123" s="420" t="str">
        <f t="shared" si="10"/>
        <v/>
      </c>
      <c r="G123" s="420" t="str">
        <f>IF(AND(A123&lt;&gt;"",B123&lt;&gt;"",C123&lt;&gt;""),COUNTIF($H123:H$1439,A123),"")</f>
        <v/>
      </c>
      <c r="H123" s="422" t="str">
        <f t="shared" si="11"/>
        <v/>
      </c>
      <c r="I123" s="629"/>
      <c r="J123" s="629"/>
      <c r="K123" s="629"/>
      <c r="L123" s="629"/>
      <c r="M123" s="629"/>
      <c r="N123" s="629"/>
      <c r="O123" s="629"/>
      <c r="P123" s="629"/>
      <c r="Q123" s="629"/>
      <c r="R123" s="629"/>
      <c r="S123" s="629"/>
      <c r="T123" s="629"/>
      <c r="U123" s="629"/>
      <c r="V123" s="629"/>
      <c r="W123" s="629"/>
      <c r="X123" s="629"/>
      <c r="Y123" s="629"/>
      <c r="Z123" s="629"/>
      <c r="AA123" s="629"/>
    </row>
    <row r="124" spans="1:27" ht="15.75" customHeight="1" x14ac:dyDescent="0.25">
      <c r="A124" s="416">
        <f t="shared" ref="A124:A139" si="15">IF(D124="", MAX($A$1:A123)+1, "")</f>
        <v>23</v>
      </c>
      <c r="B124" s="417" t="s">
        <v>2068</v>
      </c>
      <c r="C124" s="418" t="s">
        <v>2036</v>
      </c>
      <c r="D124" s="626"/>
      <c r="E124" s="419" t="str">
        <f t="shared" si="12"/>
        <v>B</v>
      </c>
      <c r="F124" s="420" t="str">
        <f t="shared" si="10"/>
        <v>Trung bình</v>
      </c>
      <c r="G124" s="420">
        <f>IF(AND(A124&lt;&gt;"",B124&lt;&gt;"",C124&lt;&gt;""),COUNTIF($H124:H$1439,A124),"")</f>
        <v>7</v>
      </c>
      <c r="H124" s="422" t="str">
        <f t="shared" si="11"/>
        <v/>
      </c>
      <c r="I124" s="629"/>
      <c r="J124" s="629"/>
      <c r="K124" s="629"/>
      <c r="L124" s="629"/>
      <c r="M124" s="629"/>
      <c r="N124" s="629"/>
      <c r="O124" s="629"/>
      <c r="P124" s="629"/>
      <c r="Q124" s="629"/>
      <c r="R124" s="629"/>
      <c r="S124" s="629"/>
      <c r="T124" s="629"/>
      <c r="U124" s="629"/>
      <c r="V124" s="629"/>
      <c r="W124" s="629"/>
      <c r="X124" s="629"/>
      <c r="Y124" s="629"/>
      <c r="Z124" s="629"/>
      <c r="AA124" s="629"/>
    </row>
    <row r="125" spans="1:27" ht="15.75" customHeight="1" x14ac:dyDescent="0.25">
      <c r="A125" s="416" t="str">
        <f t="shared" si="15"/>
        <v/>
      </c>
      <c r="B125" s="626"/>
      <c r="C125" s="625"/>
      <c r="D125" s="421" t="s">
        <v>2069</v>
      </c>
      <c r="E125" s="419" t="str">
        <f t="shared" si="12"/>
        <v/>
      </c>
      <c r="F125" s="420" t="str">
        <f t="shared" si="10"/>
        <v/>
      </c>
      <c r="G125" s="420" t="str">
        <f>IF(AND(A125&lt;&gt;"",B125&lt;&gt;"",C125&lt;&gt;""),COUNTIF($H125:H$1439,A125),"")</f>
        <v/>
      </c>
      <c r="H125" s="422">
        <f t="shared" si="11"/>
        <v>23</v>
      </c>
      <c r="I125" s="629"/>
      <c r="J125" s="629"/>
      <c r="K125" s="629"/>
      <c r="L125" s="629"/>
      <c r="M125" s="629"/>
      <c r="N125" s="629"/>
      <c r="O125" s="629"/>
      <c r="P125" s="629"/>
      <c r="Q125" s="629"/>
      <c r="R125" s="629"/>
      <c r="S125" s="629"/>
      <c r="T125" s="629"/>
      <c r="U125" s="629"/>
      <c r="V125" s="629"/>
      <c r="W125" s="629"/>
      <c r="X125" s="629"/>
      <c r="Y125" s="629"/>
      <c r="Z125" s="629"/>
      <c r="AA125" s="629"/>
    </row>
    <row r="126" spans="1:27" ht="15.75" customHeight="1" x14ac:dyDescent="0.25">
      <c r="A126" s="416" t="str">
        <f t="shared" si="15"/>
        <v/>
      </c>
      <c r="B126" s="626"/>
      <c r="C126" s="625"/>
      <c r="D126" s="421" t="s">
        <v>2070</v>
      </c>
      <c r="E126" s="419" t="str">
        <f t="shared" si="12"/>
        <v/>
      </c>
      <c r="F126" s="420" t="str">
        <f t="shared" si="10"/>
        <v/>
      </c>
      <c r="G126" s="420" t="str">
        <f>IF(AND(A126&lt;&gt;"",B126&lt;&gt;"",C126&lt;&gt;""),COUNTIF($H126:H$1439,A126),"")</f>
        <v/>
      </c>
      <c r="H126" s="422">
        <f t="shared" si="11"/>
        <v>23</v>
      </c>
      <c r="I126" s="629"/>
      <c r="J126" s="629"/>
      <c r="K126" s="629"/>
      <c r="L126" s="629"/>
      <c r="M126" s="629"/>
      <c r="N126" s="629"/>
      <c r="O126" s="629"/>
      <c r="P126" s="629"/>
      <c r="Q126" s="629"/>
      <c r="R126" s="629"/>
      <c r="S126" s="629"/>
      <c r="T126" s="629"/>
      <c r="U126" s="629"/>
      <c r="V126" s="629"/>
      <c r="W126" s="629"/>
      <c r="X126" s="629"/>
      <c r="Y126" s="629"/>
      <c r="Z126" s="629"/>
      <c r="AA126" s="629"/>
    </row>
    <row r="127" spans="1:27" ht="15.75" customHeight="1" x14ac:dyDescent="0.25">
      <c r="A127" s="416" t="str">
        <f t="shared" si="15"/>
        <v/>
      </c>
      <c r="B127" s="626"/>
      <c r="C127" s="625"/>
      <c r="D127" s="421" t="s">
        <v>2071</v>
      </c>
      <c r="E127" s="419" t="str">
        <f t="shared" si="12"/>
        <v/>
      </c>
      <c r="F127" s="420" t="str">
        <f t="shared" si="10"/>
        <v/>
      </c>
      <c r="G127" s="420" t="str">
        <f>IF(AND(A127&lt;&gt;"",B127&lt;&gt;"",C127&lt;&gt;""),COUNTIF($H127:H$1439,A127),"")</f>
        <v/>
      </c>
      <c r="H127" s="422">
        <f t="shared" si="11"/>
        <v>23</v>
      </c>
      <c r="I127" s="629"/>
      <c r="J127" s="629"/>
      <c r="K127" s="629"/>
      <c r="L127" s="629"/>
      <c r="M127" s="629"/>
      <c r="N127" s="629"/>
      <c r="O127" s="629"/>
      <c r="P127" s="629"/>
      <c r="Q127" s="629"/>
      <c r="R127" s="629"/>
      <c r="S127" s="629"/>
      <c r="T127" s="629"/>
      <c r="U127" s="629"/>
      <c r="V127" s="629"/>
      <c r="W127" s="629"/>
      <c r="X127" s="629"/>
      <c r="Y127" s="629"/>
      <c r="Z127" s="629"/>
      <c r="AA127" s="629"/>
    </row>
    <row r="128" spans="1:27" ht="15.75" customHeight="1" x14ac:dyDescent="0.25">
      <c r="A128" s="416" t="str">
        <f t="shared" si="15"/>
        <v/>
      </c>
      <c r="B128" s="626"/>
      <c r="C128" s="625"/>
      <c r="D128" s="421" t="s">
        <v>2072</v>
      </c>
      <c r="E128" s="419" t="str">
        <f t="shared" si="12"/>
        <v/>
      </c>
      <c r="F128" s="420" t="str">
        <f t="shared" si="10"/>
        <v/>
      </c>
      <c r="G128" s="420" t="str">
        <f>IF(AND(A128&lt;&gt;"",B128&lt;&gt;"",C128&lt;&gt;""),COUNTIF($H128:H$1439,A128),"")</f>
        <v/>
      </c>
      <c r="H128" s="422">
        <f t="shared" si="11"/>
        <v>23</v>
      </c>
      <c r="I128" s="629"/>
      <c r="J128" s="629"/>
      <c r="K128" s="629"/>
      <c r="L128" s="629"/>
      <c r="M128" s="629"/>
      <c r="N128" s="629"/>
      <c r="O128" s="629"/>
      <c r="P128" s="629"/>
      <c r="Q128" s="629"/>
      <c r="R128" s="629"/>
      <c r="S128" s="629"/>
      <c r="T128" s="629"/>
      <c r="U128" s="629"/>
      <c r="V128" s="629"/>
      <c r="W128" s="629"/>
      <c r="X128" s="629"/>
      <c r="Y128" s="629"/>
      <c r="Z128" s="629"/>
      <c r="AA128" s="629"/>
    </row>
    <row r="129" spans="1:27" ht="15.75" customHeight="1" x14ac:dyDescent="0.25">
      <c r="A129" s="416" t="str">
        <f t="shared" si="15"/>
        <v/>
      </c>
      <c r="B129" s="626"/>
      <c r="C129" s="625"/>
      <c r="D129" s="421" t="s">
        <v>2073</v>
      </c>
      <c r="E129" s="419" t="str">
        <f t="shared" si="12"/>
        <v/>
      </c>
      <c r="F129" s="420" t="str">
        <f t="shared" si="10"/>
        <v/>
      </c>
      <c r="G129" s="420" t="str">
        <f>IF(AND(A129&lt;&gt;"",B129&lt;&gt;"",C129&lt;&gt;""),COUNTIF($H129:H$1439,A129),"")</f>
        <v/>
      </c>
      <c r="H129" s="422">
        <f t="shared" si="11"/>
        <v>23</v>
      </c>
      <c r="I129" s="629"/>
      <c r="J129" s="629"/>
      <c r="K129" s="629"/>
      <c r="L129" s="629"/>
      <c r="M129" s="629"/>
      <c r="N129" s="629"/>
      <c r="O129" s="629"/>
      <c r="P129" s="629"/>
      <c r="Q129" s="629"/>
      <c r="R129" s="629"/>
      <c r="S129" s="629"/>
      <c r="T129" s="629"/>
      <c r="U129" s="629"/>
      <c r="V129" s="629"/>
      <c r="W129" s="629"/>
      <c r="X129" s="629"/>
      <c r="Y129" s="629"/>
      <c r="Z129" s="629"/>
      <c r="AA129" s="629"/>
    </row>
    <row r="130" spans="1:27" ht="15.75" customHeight="1" x14ac:dyDescent="0.25">
      <c r="A130" s="416" t="str">
        <f t="shared" si="15"/>
        <v/>
      </c>
      <c r="B130" s="626"/>
      <c r="C130" s="625"/>
      <c r="D130" s="421" t="s">
        <v>2074</v>
      </c>
      <c r="E130" s="419" t="str">
        <f t="shared" si="12"/>
        <v/>
      </c>
      <c r="F130" s="420" t="str">
        <f t="shared" si="10"/>
        <v/>
      </c>
      <c r="G130" s="420" t="str">
        <f>IF(AND(A130&lt;&gt;"",B130&lt;&gt;"",C130&lt;&gt;""),COUNTIF($H130:H$1439,A130),"")</f>
        <v/>
      </c>
      <c r="H130" s="422">
        <f t="shared" si="11"/>
        <v>23</v>
      </c>
      <c r="I130" s="629"/>
      <c r="J130" s="629"/>
      <c r="K130" s="629"/>
      <c r="L130" s="629"/>
      <c r="M130" s="629"/>
      <c r="N130" s="629"/>
      <c r="O130" s="629"/>
      <c r="P130" s="629"/>
      <c r="Q130" s="629"/>
      <c r="R130" s="629"/>
      <c r="S130" s="629"/>
      <c r="T130" s="629"/>
      <c r="U130" s="629"/>
      <c r="V130" s="629"/>
      <c r="W130" s="629"/>
      <c r="X130" s="629"/>
      <c r="Y130" s="629"/>
      <c r="Z130" s="629"/>
      <c r="AA130" s="629"/>
    </row>
    <row r="131" spans="1:27" ht="15.75" customHeight="1" x14ac:dyDescent="0.25">
      <c r="A131" s="416" t="str">
        <f t="shared" si="15"/>
        <v/>
      </c>
      <c r="B131" s="626"/>
      <c r="C131" s="625"/>
      <c r="D131" s="421" t="s">
        <v>2075</v>
      </c>
      <c r="E131" s="419" t="str">
        <f t="shared" si="12"/>
        <v/>
      </c>
      <c r="F131" s="420" t="str">
        <f t="shared" si="10"/>
        <v/>
      </c>
      <c r="G131" s="420" t="str">
        <f>IF(AND(A131&lt;&gt;"",B131&lt;&gt;"",C131&lt;&gt;""),COUNTIF($H131:H$1439,A131),"")</f>
        <v/>
      </c>
      <c r="H131" s="422">
        <f t="shared" si="11"/>
        <v>23</v>
      </c>
      <c r="I131" s="629"/>
      <c r="J131" s="629"/>
      <c r="K131" s="629"/>
      <c r="L131" s="629"/>
      <c r="M131" s="629"/>
      <c r="N131" s="629"/>
      <c r="O131" s="629"/>
      <c r="P131" s="629"/>
      <c r="Q131" s="629"/>
      <c r="R131" s="629"/>
      <c r="S131" s="629"/>
      <c r="T131" s="629"/>
      <c r="U131" s="629"/>
      <c r="V131" s="629"/>
      <c r="W131" s="629"/>
      <c r="X131" s="629"/>
      <c r="Y131" s="629"/>
      <c r="Z131" s="629"/>
      <c r="AA131" s="629"/>
    </row>
    <row r="132" spans="1:27" ht="15.75" customHeight="1" x14ac:dyDescent="0.25">
      <c r="A132" s="416">
        <f t="shared" si="15"/>
        <v>24</v>
      </c>
      <c r="B132" s="417" t="s">
        <v>2076</v>
      </c>
      <c r="C132" s="418" t="s">
        <v>2036</v>
      </c>
      <c r="D132" s="626"/>
      <c r="E132" s="419" t="str">
        <f t="shared" si="12"/>
        <v>B</v>
      </c>
      <c r="F132" s="420" t="str">
        <f t="shared" si="10"/>
        <v>Trung bình</v>
      </c>
      <c r="G132" s="420">
        <f>IF(AND(A132&lt;&gt;"",B132&lt;&gt;"",C132&lt;&gt;""),COUNTIF($H132:H$1439,A132),"")</f>
        <v>7</v>
      </c>
      <c r="H132" s="422" t="str">
        <f t="shared" si="11"/>
        <v/>
      </c>
      <c r="I132" s="629"/>
      <c r="J132" s="629"/>
      <c r="K132" s="629"/>
      <c r="L132" s="629"/>
      <c r="M132" s="629"/>
      <c r="N132" s="629"/>
      <c r="O132" s="629"/>
      <c r="P132" s="629"/>
      <c r="Q132" s="629"/>
      <c r="R132" s="629"/>
      <c r="S132" s="629"/>
      <c r="T132" s="629"/>
      <c r="U132" s="629"/>
      <c r="V132" s="629"/>
      <c r="W132" s="629"/>
      <c r="X132" s="629"/>
      <c r="Y132" s="629"/>
      <c r="Z132" s="629"/>
      <c r="AA132" s="629"/>
    </row>
    <row r="133" spans="1:27" ht="15.75" customHeight="1" x14ac:dyDescent="0.25">
      <c r="A133" s="416" t="str">
        <f t="shared" si="15"/>
        <v/>
      </c>
      <c r="B133" s="626"/>
      <c r="C133" s="625"/>
      <c r="D133" s="421" t="s">
        <v>2077</v>
      </c>
      <c r="E133" s="419" t="str">
        <f t="shared" si="12"/>
        <v/>
      </c>
      <c r="F133" s="420" t="str">
        <f t="shared" ref="F133:F196" si="16">IF(G133&lt;&gt;"",IF(G133&lt;=3,"Đơn giản",IF(G133&lt;=7,"Trung bình","Phức tạp")),"")</f>
        <v/>
      </c>
      <c r="G133" s="420" t="str">
        <f>IF(AND(A133&lt;&gt;"",B133&lt;&gt;"",C133&lt;&gt;""),COUNTIF($H133:H$1439,A133),"")</f>
        <v/>
      </c>
      <c r="H133" s="422">
        <f t="shared" si="11"/>
        <v>24</v>
      </c>
      <c r="I133" s="629"/>
      <c r="J133" s="629"/>
      <c r="K133" s="629"/>
      <c r="L133" s="629"/>
      <c r="M133" s="629"/>
      <c r="N133" s="629"/>
      <c r="O133" s="629"/>
      <c r="P133" s="629"/>
      <c r="Q133" s="629"/>
      <c r="R133" s="629"/>
      <c r="S133" s="629"/>
      <c r="T133" s="629"/>
      <c r="U133" s="629"/>
      <c r="V133" s="629"/>
      <c r="W133" s="629"/>
      <c r="X133" s="629"/>
      <c r="Y133" s="629"/>
      <c r="Z133" s="629"/>
      <c r="AA133" s="629"/>
    </row>
    <row r="134" spans="1:27" ht="15.75" customHeight="1" x14ac:dyDescent="0.25">
      <c r="A134" s="416" t="str">
        <f t="shared" si="15"/>
        <v/>
      </c>
      <c r="B134" s="626"/>
      <c r="C134" s="625"/>
      <c r="D134" s="421" t="s">
        <v>2078</v>
      </c>
      <c r="E134" s="419" t="str">
        <f t="shared" si="12"/>
        <v/>
      </c>
      <c r="F134" s="420" t="str">
        <f t="shared" si="16"/>
        <v/>
      </c>
      <c r="G134" s="420" t="str">
        <f>IF(AND(A134&lt;&gt;"",B134&lt;&gt;"",C134&lt;&gt;""),COUNTIF($H134:H$1439,A134),"")</f>
        <v/>
      </c>
      <c r="H134" s="422">
        <f t="shared" ref="H134:H197" si="17">IF(A134&lt;&gt;"","",IF(H133&lt;&gt;"",H133,A133))</f>
        <v>24</v>
      </c>
      <c r="I134" s="629"/>
      <c r="J134" s="629"/>
      <c r="K134" s="629"/>
      <c r="L134" s="629"/>
      <c r="M134" s="629"/>
      <c r="N134" s="629"/>
      <c r="O134" s="629"/>
      <c r="P134" s="629"/>
      <c r="Q134" s="629"/>
      <c r="R134" s="629"/>
      <c r="S134" s="629"/>
      <c r="T134" s="629"/>
      <c r="U134" s="629"/>
      <c r="V134" s="629"/>
      <c r="W134" s="629"/>
      <c r="X134" s="629"/>
      <c r="Y134" s="629"/>
      <c r="Z134" s="629"/>
      <c r="AA134" s="629"/>
    </row>
    <row r="135" spans="1:27" ht="15.75" customHeight="1" x14ac:dyDescent="0.25">
      <c r="A135" s="416" t="str">
        <f t="shared" si="15"/>
        <v/>
      </c>
      <c r="B135" s="626"/>
      <c r="C135" s="625"/>
      <c r="D135" s="421" t="s">
        <v>2079</v>
      </c>
      <c r="E135" s="419" t="str">
        <f t="shared" si="12"/>
        <v/>
      </c>
      <c r="F135" s="420" t="str">
        <f t="shared" si="16"/>
        <v/>
      </c>
      <c r="G135" s="420" t="str">
        <f>IF(AND(A135&lt;&gt;"",B135&lt;&gt;"",C135&lt;&gt;""),COUNTIF($H135:H$1439,A135),"")</f>
        <v/>
      </c>
      <c r="H135" s="422">
        <f t="shared" si="17"/>
        <v>24</v>
      </c>
      <c r="I135" s="629"/>
      <c r="J135" s="629"/>
      <c r="K135" s="629"/>
      <c r="L135" s="629"/>
      <c r="M135" s="629"/>
      <c r="N135" s="629"/>
      <c r="O135" s="629"/>
      <c r="P135" s="629"/>
      <c r="Q135" s="629"/>
      <c r="R135" s="629"/>
      <c r="S135" s="629"/>
      <c r="T135" s="629"/>
      <c r="U135" s="629"/>
      <c r="V135" s="629"/>
      <c r="W135" s="629"/>
      <c r="X135" s="629"/>
      <c r="Y135" s="629"/>
      <c r="Z135" s="629"/>
      <c r="AA135" s="629"/>
    </row>
    <row r="136" spans="1:27" ht="15.75" customHeight="1" x14ac:dyDescent="0.25">
      <c r="A136" s="416" t="str">
        <f t="shared" si="15"/>
        <v/>
      </c>
      <c r="B136" s="626"/>
      <c r="C136" s="625"/>
      <c r="D136" s="421" t="s">
        <v>2080</v>
      </c>
      <c r="E136" s="419" t="str">
        <f t="shared" si="12"/>
        <v/>
      </c>
      <c r="F136" s="420" t="str">
        <f t="shared" si="16"/>
        <v/>
      </c>
      <c r="G136" s="420" t="str">
        <f>IF(AND(A136&lt;&gt;"",B136&lt;&gt;"",C136&lt;&gt;""),COUNTIF($H136:H$1439,A136),"")</f>
        <v/>
      </c>
      <c r="H136" s="422">
        <f t="shared" si="17"/>
        <v>24</v>
      </c>
      <c r="I136" s="629"/>
      <c r="J136" s="629"/>
      <c r="K136" s="629"/>
      <c r="L136" s="629"/>
      <c r="M136" s="629"/>
      <c r="N136" s="629"/>
      <c r="O136" s="629"/>
      <c r="P136" s="629"/>
      <c r="Q136" s="629"/>
      <c r="R136" s="629"/>
      <c r="S136" s="629"/>
      <c r="T136" s="629"/>
      <c r="U136" s="629"/>
      <c r="V136" s="629"/>
      <c r="W136" s="629"/>
      <c r="X136" s="629"/>
      <c r="Y136" s="629"/>
      <c r="Z136" s="629"/>
      <c r="AA136" s="629"/>
    </row>
    <row r="137" spans="1:27" ht="15.75" customHeight="1" x14ac:dyDescent="0.25">
      <c r="A137" s="416" t="str">
        <f t="shared" si="15"/>
        <v/>
      </c>
      <c r="B137" s="626"/>
      <c r="C137" s="625"/>
      <c r="D137" s="421" t="s">
        <v>2081</v>
      </c>
      <c r="E137" s="419" t="str">
        <f t="shared" si="12"/>
        <v/>
      </c>
      <c r="F137" s="420" t="str">
        <f t="shared" si="16"/>
        <v/>
      </c>
      <c r="G137" s="420" t="str">
        <f>IF(AND(A137&lt;&gt;"",B137&lt;&gt;"",C137&lt;&gt;""),COUNTIF($H137:H$1439,A137),"")</f>
        <v/>
      </c>
      <c r="H137" s="422">
        <f t="shared" si="17"/>
        <v>24</v>
      </c>
      <c r="I137" s="629"/>
      <c r="J137" s="629"/>
      <c r="K137" s="629"/>
      <c r="L137" s="629"/>
      <c r="M137" s="629"/>
      <c r="N137" s="629"/>
      <c r="O137" s="629"/>
      <c r="P137" s="629"/>
      <c r="Q137" s="629"/>
      <c r="R137" s="629"/>
      <c r="S137" s="629"/>
      <c r="T137" s="629"/>
      <c r="U137" s="629"/>
      <c r="V137" s="629"/>
      <c r="W137" s="629"/>
      <c r="X137" s="629"/>
      <c r="Y137" s="629"/>
      <c r="Z137" s="629"/>
      <c r="AA137" s="629"/>
    </row>
    <row r="138" spans="1:27" ht="15.75" customHeight="1" x14ac:dyDescent="0.25">
      <c r="A138" s="416" t="str">
        <f t="shared" si="15"/>
        <v/>
      </c>
      <c r="B138" s="626"/>
      <c r="C138" s="625"/>
      <c r="D138" s="421" t="s">
        <v>2082</v>
      </c>
      <c r="E138" s="419" t="str">
        <f t="shared" si="12"/>
        <v/>
      </c>
      <c r="F138" s="420" t="str">
        <f t="shared" si="16"/>
        <v/>
      </c>
      <c r="G138" s="420" t="str">
        <f>IF(AND(A138&lt;&gt;"",B138&lt;&gt;"",C138&lt;&gt;""),COUNTIF($H138:H$1439,A138),"")</f>
        <v/>
      </c>
      <c r="H138" s="422">
        <f t="shared" si="17"/>
        <v>24</v>
      </c>
      <c r="I138" s="629"/>
      <c r="J138" s="629"/>
      <c r="K138" s="629"/>
      <c r="L138" s="629"/>
      <c r="M138" s="629"/>
      <c r="N138" s="629"/>
      <c r="O138" s="629"/>
      <c r="P138" s="629"/>
      <c r="Q138" s="629"/>
      <c r="R138" s="629"/>
      <c r="S138" s="629"/>
      <c r="T138" s="629"/>
      <c r="U138" s="629"/>
      <c r="V138" s="629"/>
      <c r="W138" s="629"/>
      <c r="X138" s="629"/>
      <c r="Y138" s="629"/>
      <c r="Z138" s="629"/>
      <c r="AA138" s="629"/>
    </row>
    <row r="139" spans="1:27" ht="15.75" customHeight="1" x14ac:dyDescent="0.25">
      <c r="A139" s="416" t="str">
        <f t="shared" si="15"/>
        <v/>
      </c>
      <c r="B139" s="626"/>
      <c r="C139" s="625"/>
      <c r="D139" s="421" t="s">
        <v>2083</v>
      </c>
      <c r="E139" s="419" t="str">
        <f t="shared" si="12"/>
        <v/>
      </c>
      <c r="F139" s="420" t="str">
        <f t="shared" si="16"/>
        <v/>
      </c>
      <c r="G139" s="420" t="str">
        <f>IF(AND(A139&lt;&gt;"",B139&lt;&gt;"",C139&lt;&gt;""),COUNTIF($H139:H$1439,A139),"")</f>
        <v/>
      </c>
      <c r="H139" s="422">
        <f t="shared" si="17"/>
        <v>24</v>
      </c>
      <c r="I139" s="629"/>
      <c r="J139" s="629"/>
      <c r="K139" s="629"/>
      <c r="L139" s="629"/>
      <c r="M139" s="629"/>
      <c r="N139" s="629"/>
      <c r="O139" s="629"/>
      <c r="P139" s="629"/>
      <c r="Q139" s="629"/>
      <c r="R139" s="629"/>
      <c r="S139" s="629"/>
      <c r="T139" s="629"/>
      <c r="U139" s="629"/>
      <c r="V139" s="629"/>
      <c r="W139" s="629"/>
      <c r="X139" s="629"/>
      <c r="Y139" s="629"/>
      <c r="Z139" s="629"/>
      <c r="AA139" s="629"/>
    </row>
    <row r="140" spans="1:27" ht="15.75" customHeight="1" x14ac:dyDescent="0.25">
      <c r="A140" s="413" t="s">
        <v>2084</v>
      </c>
      <c r="B140" s="415" t="s">
        <v>2085</v>
      </c>
      <c r="C140" s="625"/>
      <c r="D140" s="626"/>
      <c r="E140" s="419" t="str">
        <f t="shared" si="12"/>
        <v/>
      </c>
      <c r="F140" s="420" t="str">
        <f t="shared" si="16"/>
        <v/>
      </c>
      <c r="G140" s="420" t="str">
        <f>IF(AND(A140&lt;&gt;"",B140&lt;&gt;"",C140&lt;&gt;""),COUNTIF($H140:H$1439,A140),"")</f>
        <v/>
      </c>
      <c r="H140" s="422" t="str">
        <f t="shared" si="17"/>
        <v/>
      </c>
      <c r="I140" s="629"/>
      <c r="J140" s="629"/>
      <c r="K140" s="629"/>
      <c r="L140" s="629"/>
      <c r="M140" s="629"/>
      <c r="N140" s="629"/>
      <c r="O140" s="629"/>
      <c r="P140" s="629"/>
      <c r="Q140" s="629"/>
      <c r="R140" s="629"/>
      <c r="S140" s="629"/>
      <c r="T140" s="629"/>
      <c r="U140" s="629"/>
      <c r="V140" s="629"/>
      <c r="W140" s="629"/>
      <c r="X140" s="629"/>
      <c r="Y140" s="629"/>
      <c r="Z140" s="629"/>
      <c r="AA140" s="629"/>
    </row>
    <row r="141" spans="1:27" ht="15.75" customHeight="1" x14ac:dyDescent="0.25">
      <c r="A141" s="416">
        <f t="shared" ref="A141:A156" si="18">IF(D141="", MAX($A$1:A140)+1, "")</f>
        <v>25</v>
      </c>
      <c r="B141" s="417" t="s">
        <v>2086</v>
      </c>
      <c r="C141" s="418" t="s">
        <v>2036</v>
      </c>
      <c r="D141" s="626"/>
      <c r="E141" s="419" t="str">
        <f t="shared" si="12"/>
        <v>B</v>
      </c>
      <c r="F141" s="420" t="str">
        <f t="shared" si="16"/>
        <v>Trung bình</v>
      </c>
      <c r="G141" s="420">
        <f>IF(AND(A141&lt;&gt;"",B141&lt;&gt;"",C141&lt;&gt;""),COUNTIF($H141:H$1439,A141),"")</f>
        <v>7</v>
      </c>
      <c r="H141" s="422" t="str">
        <f t="shared" si="17"/>
        <v/>
      </c>
      <c r="I141" s="629"/>
      <c r="J141" s="629"/>
      <c r="K141" s="629"/>
      <c r="L141" s="629"/>
      <c r="M141" s="629"/>
      <c r="N141" s="629"/>
      <c r="O141" s="629"/>
      <c r="P141" s="629"/>
      <c r="Q141" s="629"/>
      <c r="R141" s="629"/>
      <c r="S141" s="629"/>
      <c r="T141" s="629"/>
      <c r="U141" s="629"/>
      <c r="V141" s="629"/>
      <c r="W141" s="629"/>
      <c r="X141" s="629"/>
      <c r="Y141" s="629"/>
      <c r="Z141" s="629"/>
      <c r="AA141" s="629"/>
    </row>
    <row r="142" spans="1:27" ht="15.75" customHeight="1" x14ac:dyDescent="0.25">
      <c r="A142" s="416" t="str">
        <f t="shared" si="18"/>
        <v/>
      </c>
      <c r="B142" s="626"/>
      <c r="C142" s="625"/>
      <c r="D142" s="421" t="s">
        <v>2087</v>
      </c>
      <c r="E142" s="419" t="str">
        <f t="shared" si="12"/>
        <v/>
      </c>
      <c r="F142" s="420" t="str">
        <f t="shared" si="16"/>
        <v/>
      </c>
      <c r="G142" s="420" t="str">
        <f>IF(AND(A142&lt;&gt;"",B142&lt;&gt;"",C142&lt;&gt;""),COUNTIF($H142:H$1439,A142),"")</f>
        <v/>
      </c>
      <c r="H142" s="422">
        <f t="shared" si="17"/>
        <v>25</v>
      </c>
      <c r="I142" s="629"/>
      <c r="J142" s="629"/>
      <c r="K142" s="629"/>
      <c r="L142" s="629"/>
      <c r="M142" s="629"/>
      <c r="N142" s="629"/>
      <c r="O142" s="629"/>
      <c r="P142" s="629"/>
      <c r="Q142" s="629"/>
      <c r="R142" s="629"/>
      <c r="S142" s="629"/>
      <c r="T142" s="629"/>
      <c r="U142" s="629"/>
      <c r="V142" s="629"/>
      <c r="W142" s="629"/>
      <c r="X142" s="629"/>
      <c r="Y142" s="629"/>
      <c r="Z142" s="629"/>
      <c r="AA142" s="629"/>
    </row>
    <row r="143" spans="1:27" ht="15.75" customHeight="1" x14ac:dyDescent="0.25">
      <c r="A143" s="416" t="str">
        <f t="shared" si="18"/>
        <v/>
      </c>
      <c r="B143" s="626"/>
      <c r="C143" s="625"/>
      <c r="D143" s="421" t="s">
        <v>2088</v>
      </c>
      <c r="E143" s="419" t="str">
        <f t="shared" si="12"/>
        <v/>
      </c>
      <c r="F143" s="420" t="str">
        <f t="shared" si="16"/>
        <v/>
      </c>
      <c r="G143" s="420" t="str">
        <f>IF(AND(A143&lt;&gt;"",B143&lt;&gt;"",C143&lt;&gt;""),COUNTIF($H143:H$1439,A143),"")</f>
        <v/>
      </c>
      <c r="H143" s="422">
        <f t="shared" si="17"/>
        <v>25</v>
      </c>
      <c r="I143" s="629"/>
      <c r="J143" s="629"/>
      <c r="K143" s="629"/>
      <c r="L143" s="629"/>
      <c r="M143" s="629"/>
      <c r="N143" s="629"/>
      <c r="O143" s="629"/>
      <c r="P143" s="629"/>
      <c r="Q143" s="629"/>
      <c r="R143" s="629"/>
      <c r="S143" s="629"/>
      <c r="T143" s="629"/>
      <c r="U143" s="629"/>
      <c r="V143" s="629"/>
      <c r="W143" s="629"/>
      <c r="X143" s="629"/>
      <c r="Y143" s="629"/>
      <c r="Z143" s="629"/>
      <c r="AA143" s="629"/>
    </row>
    <row r="144" spans="1:27" ht="15.75" customHeight="1" x14ac:dyDescent="0.25">
      <c r="A144" s="416" t="str">
        <f t="shared" si="18"/>
        <v/>
      </c>
      <c r="B144" s="626"/>
      <c r="C144" s="625"/>
      <c r="D144" s="421" t="s">
        <v>2089</v>
      </c>
      <c r="E144" s="419" t="str">
        <f t="shared" si="12"/>
        <v/>
      </c>
      <c r="F144" s="420" t="str">
        <f t="shared" si="16"/>
        <v/>
      </c>
      <c r="G144" s="420" t="str">
        <f>IF(AND(A144&lt;&gt;"",B144&lt;&gt;"",C144&lt;&gt;""),COUNTIF($H144:H$1439,A144),"")</f>
        <v/>
      </c>
      <c r="H144" s="422">
        <f t="shared" si="17"/>
        <v>25</v>
      </c>
      <c r="I144" s="629"/>
      <c r="J144" s="629"/>
      <c r="K144" s="629"/>
      <c r="L144" s="629"/>
      <c r="M144" s="629"/>
      <c r="N144" s="629"/>
      <c r="O144" s="629"/>
      <c r="P144" s="629"/>
      <c r="Q144" s="629"/>
      <c r="R144" s="629"/>
      <c r="S144" s="629"/>
      <c r="T144" s="629"/>
      <c r="U144" s="629"/>
      <c r="V144" s="629"/>
      <c r="W144" s="629"/>
      <c r="X144" s="629"/>
      <c r="Y144" s="629"/>
      <c r="Z144" s="629"/>
      <c r="AA144" s="629"/>
    </row>
    <row r="145" spans="1:27" ht="15.75" customHeight="1" x14ac:dyDescent="0.25">
      <c r="A145" s="416" t="str">
        <f t="shared" si="18"/>
        <v/>
      </c>
      <c r="B145" s="626"/>
      <c r="C145" s="625"/>
      <c r="D145" s="421" t="s">
        <v>2090</v>
      </c>
      <c r="E145" s="419" t="str">
        <f t="shared" si="12"/>
        <v/>
      </c>
      <c r="F145" s="420" t="str">
        <f t="shared" si="16"/>
        <v/>
      </c>
      <c r="G145" s="420" t="str">
        <f>IF(AND(A145&lt;&gt;"",B145&lt;&gt;"",C145&lt;&gt;""),COUNTIF($H145:H$1439,A145),"")</f>
        <v/>
      </c>
      <c r="H145" s="422">
        <f t="shared" si="17"/>
        <v>25</v>
      </c>
      <c r="I145" s="629"/>
      <c r="J145" s="629"/>
      <c r="K145" s="629"/>
      <c r="L145" s="629"/>
      <c r="M145" s="629"/>
      <c r="N145" s="629"/>
      <c r="O145" s="629"/>
      <c r="P145" s="629"/>
      <c r="Q145" s="629"/>
      <c r="R145" s="629"/>
      <c r="S145" s="629"/>
      <c r="T145" s="629"/>
      <c r="U145" s="629"/>
      <c r="V145" s="629"/>
      <c r="W145" s="629"/>
      <c r="X145" s="629"/>
      <c r="Y145" s="629"/>
      <c r="Z145" s="629"/>
      <c r="AA145" s="629"/>
    </row>
    <row r="146" spans="1:27" ht="15.75" customHeight="1" x14ac:dyDescent="0.25">
      <c r="A146" s="416" t="str">
        <f t="shared" si="18"/>
        <v/>
      </c>
      <c r="B146" s="626"/>
      <c r="C146" s="625"/>
      <c r="D146" s="421" t="s">
        <v>2091</v>
      </c>
      <c r="E146" s="419" t="str">
        <f t="shared" si="12"/>
        <v/>
      </c>
      <c r="F146" s="420" t="str">
        <f t="shared" si="16"/>
        <v/>
      </c>
      <c r="G146" s="420" t="str">
        <f>IF(AND(A146&lt;&gt;"",B146&lt;&gt;"",C146&lt;&gt;""),COUNTIF($H146:H$1439,A146),"")</f>
        <v/>
      </c>
      <c r="H146" s="422">
        <f t="shared" si="17"/>
        <v>25</v>
      </c>
      <c r="I146" s="629"/>
      <c r="J146" s="629"/>
      <c r="K146" s="629"/>
      <c r="L146" s="629"/>
      <c r="M146" s="629"/>
      <c r="N146" s="629"/>
      <c r="O146" s="629"/>
      <c r="P146" s="629"/>
      <c r="Q146" s="629"/>
      <c r="R146" s="629"/>
      <c r="S146" s="629"/>
      <c r="T146" s="629"/>
      <c r="U146" s="629"/>
      <c r="V146" s="629"/>
      <c r="W146" s="629"/>
      <c r="X146" s="629"/>
      <c r="Y146" s="629"/>
      <c r="Z146" s="629"/>
      <c r="AA146" s="629"/>
    </row>
    <row r="147" spans="1:27" ht="15.75" customHeight="1" x14ac:dyDescent="0.25">
      <c r="A147" s="416" t="str">
        <f t="shared" si="18"/>
        <v/>
      </c>
      <c r="B147" s="626"/>
      <c r="C147" s="625"/>
      <c r="D147" s="421" t="s">
        <v>2092</v>
      </c>
      <c r="E147" s="419" t="str">
        <f t="shared" si="12"/>
        <v/>
      </c>
      <c r="F147" s="420" t="str">
        <f t="shared" si="16"/>
        <v/>
      </c>
      <c r="G147" s="420" t="str">
        <f>IF(AND(A147&lt;&gt;"",B147&lt;&gt;"",C147&lt;&gt;""),COUNTIF($H147:H$1439,A147),"")</f>
        <v/>
      </c>
      <c r="H147" s="422">
        <f t="shared" si="17"/>
        <v>25</v>
      </c>
      <c r="I147" s="629"/>
      <c r="J147" s="629"/>
      <c r="K147" s="629"/>
      <c r="L147" s="629"/>
      <c r="M147" s="629"/>
      <c r="N147" s="629"/>
      <c r="O147" s="629"/>
      <c r="P147" s="629"/>
      <c r="Q147" s="629"/>
      <c r="R147" s="629"/>
      <c r="S147" s="629"/>
      <c r="T147" s="629"/>
      <c r="U147" s="629"/>
      <c r="V147" s="629"/>
      <c r="W147" s="629"/>
      <c r="X147" s="629"/>
      <c r="Y147" s="629"/>
      <c r="Z147" s="629"/>
      <c r="AA147" s="629"/>
    </row>
    <row r="148" spans="1:27" ht="15.75" customHeight="1" x14ac:dyDescent="0.25">
      <c r="A148" s="416" t="str">
        <f t="shared" si="18"/>
        <v/>
      </c>
      <c r="B148" s="626"/>
      <c r="C148" s="625"/>
      <c r="D148" s="421" t="s">
        <v>2093</v>
      </c>
      <c r="E148" s="419" t="str">
        <f t="shared" si="12"/>
        <v/>
      </c>
      <c r="F148" s="420" t="str">
        <f t="shared" si="16"/>
        <v/>
      </c>
      <c r="G148" s="420" t="str">
        <f>IF(AND(A148&lt;&gt;"",B148&lt;&gt;"",C148&lt;&gt;""),COUNTIF($H148:H$1439,A148),"")</f>
        <v/>
      </c>
      <c r="H148" s="422">
        <f t="shared" si="17"/>
        <v>25</v>
      </c>
      <c r="I148" s="629"/>
      <c r="J148" s="629"/>
      <c r="K148" s="629"/>
      <c r="L148" s="629"/>
      <c r="M148" s="629"/>
      <c r="N148" s="629"/>
      <c r="O148" s="629"/>
      <c r="P148" s="629"/>
      <c r="Q148" s="629"/>
      <c r="R148" s="629"/>
      <c r="S148" s="629"/>
      <c r="T148" s="629"/>
      <c r="U148" s="629"/>
      <c r="V148" s="629"/>
      <c r="W148" s="629"/>
      <c r="X148" s="629"/>
      <c r="Y148" s="629"/>
      <c r="Z148" s="629"/>
      <c r="AA148" s="629"/>
    </row>
    <row r="149" spans="1:27" ht="15.75" customHeight="1" x14ac:dyDescent="0.25">
      <c r="A149" s="416">
        <f t="shared" si="18"/>
        <v>26</v>
      </c>
      <c r="B149" s="417" t="s">
        <v>2094</v>
      </c>
      <c r="C149" s="418" t="s">
        <v>2036</v>
      </c>
      <c r="D149" s="626"/>
      <c r="E149" s="419" t="str">
        <f t="shared" si="12"/>
        <v>B</v>
      </c>
      <c r="F149" s="420" t="str">
        <f t="shared" si="16"/>
        <v>Trung bình</v>
      </c>
      <c r="G149" s="420">
        <f>IF(AND(A149&lt;&gt;"",B149&lt;&gt;"",C149&lt;&gt;""),COUNTIF($H149:H$1439,A149),"")</f>
        <v>7</v>
      </c>
      <c r="H149" s="422" t="str">
        <f t="shared" si="17"/>
        <v/>
      </c>
      <c r="I149" s="629"/>
      <c r="J149" s="629"/>
      <c r="K149" s="629"/>
      <c r="L149" s="629"/>
      <c r="M149" s="629"/>
      <c r="N149" s="629"/>
      <c r="O149" s="629"/>
      <c r="P149" s="629"/>
      <c r="Q149" s="629"/>
      <c r="R149" s="629"/>
      <c r="S149" s="629"/>
      <c r="T149" s="629"/>
      <c r="U149" s="629"/>
      <c r="V149" s="629"/>
      <c r="W149" s="629"/>
      <c r="X149" s="629"/>
      <c r="Y149" s="629"/>
      <c r="Z149" s="629"/>
      <c r="AA149" s="629"/>
    </row>
    <row r="150" spans="1:27" ht="15.75" customHeight="1" x14ac:dyDescent="0.25">
      <c r="A150" s="416" t="str">
        <f t="shared" si="18"/>
        <v/>
      </c>
      <c r="B150" s="626"/>
      <c r="C150" s="625"/>
      <c r="D150" s="421" t="s">
        <v>2095</v>
      </c>
      <c r="E150" s="419" t="str">
        <f t="shared" si="12"/>
        <v/>
      </c>
      <c r="F150" s="420" t="str">
        <f t="shared" si="16"/>
        <v/>
      </c>
      <c r="G150" s="420" t="str">
        <f>IF(AND(A150&lt;&gt;"",B150&lt;&gt;"",C150&lt;&gt;""),COUNTIF($H150:H$1439,A150),"")</f>
        <v/>
      </c>
      <c r="H150" s="422">
        <f t="shared" si="17"/>
        <v>26</v>
      </c>
      <c r="I150" s="629"/>
      <c r="J150" s="629"/>
      <c r="K150" s="629"/>
      <c r="L150" s="629"/>
      <c r="M150" s="629"/>
      <c r="N150" s="629"/>
      <c r="O150" s="629"/>
      <c r="P150" s="629"/>
      <c r="Q150" s="629"/>
      <c r="R150" s="629"/>
      <c r="S150" s="629"/>
      <c r="T150" s="629"/>
      <c r="U150" s="629"/>
      <c r="V150" s="629"/>
      <c r="W150" s="629"/>
      <c r="X150" s="629"/>
      <c r="Y150" s="629"/>
      <c r="Z150" s="629"/>
      <c r="AA150" s="629"/>
    </row>
    <row r="151" spans="1:27" ht="15.75" customHeight="1" x14ac:dyDescent="0.25">
      <c r="A151" s="416" t="str">
        <f t="shared" si="18"/>
        <v/>
      </c>
      <c r="B151" s="626"/>
      <c r="C151" s="625"/>
      <c r="D151" s="421" t="s">
        <v>2096</v>
      </c>
      <c r="E151" s="419" t="str">
        <f t="shared" si="12"/>
        <v/>
      </c>
      <c r="F151" s="420" t="str">
        <f t="shared" si="16"/>
        <v/>
      </c>
      <c r="G151" s="420" t="str">
        <f>IF(AND(A151&lt;&gt;"",B151&lt;&gt;"",C151&lt;&gt;""),COUNTIF($H151:H$1439,A151),"")</f>
        <v/>
      </c>
      <c r="H151" s="422">
        <f t="shared" si="17"/>
        <v>26</v>
      </c>
      <c r="I151" s="629"/>
      <c r="J151" s="629"/>
      <c r="K151" s="629"/>
      <c r="L151" s="629"/>
      <c r="M151" s="629"/>
      <c r="N151" s="629"/>
      <c r="O151" s="629"/>
      <c r="P151" s="629"/>
      <c r="Q151" s="629"/>
      <c r="R151" s="629"/>
      <c r="S151" s="629"/>
      <c r="T151" s="629"/>
      <c r="U151" s="629"/>
      <c r="V151" s="629"/>
      <c r="W151" s="629"/>
      <c r="X151" s="629"/>
      <c r="Y151" s="629"/>
      <c r="Z151" s="629"/>
      <c r="AA151" s="629"/>
    </row>
    <row r="152" spans="1:27" ht="15.75" customHeight="1" x14ac:dyDescent="0.25">
      <c r="A152" s="416" t="str">
        <f t="shared" si="18"/>
        <v/>
      </c>
      <c r="B152" s="626"/>
      <c r="C152" s="625"/>
      <c r="D152" s="421" t="s">
        <v>2097</v>
      </c>
      <c r="E152" s="419" t="str">
        <f t="shared" si="12"/>
        <v/>
      </c>
      <c r="F152" s="420" t="str">
        <f t="shared" si="16"/>
        <v/>
      </c>
      <c r="G152" s="420" t="str">
        <f>IF(AND(A152&lt;&gt;"",B152&lt;&gt;"",C152&lt;&gt;""),COUNTIF($H152:H$1439,A152),"")</f>
        <v/>
      </c>
      <c r="H152" s="422">
        <f t="shared" si="17"/>
        <v>26</v>
      </c>
      <c r="I152" s="629"/>
      <c r="J152" s="629"/>
      <c r="K152" s="629"/>
      <c r="L152" s="629"/>
      <c r="M152" s="629"/>
      <c r="N152" s="629"/>
      <c r="O152" s="629"/>
      <c r="P152" s="629"/>
      <c r="Q152" s="629"/>
      <c r="R152" s="629"/>
      <c r="S152" s="629"/>
      <c r="T152" s="629"/>
      <c r="U152" s="629"/>
      <c r="V152" s="629"/>
      <c r="W152" s="629"/>
      <c r="X152" s="629"/>
      <c r="Y152" s="629"/>
      <c r="Z152" s="629"/>
      <c r="AA152" s="629"/>
    </row>
    <row r="153" spans="1:27" ht="15.75" customHeight="1" x14ac:dyDescent="0.25">
      <c r="A153" s="416" t="str">
        <f t="shared" si="18"/>
        <v/>
      </c>
      <c r="B153" s="626"/>
      <c r="C153" s="625"/>
      <c r="D153" s="421" t="s">
        <v>2098</v>
      </c>
      <c r="E153" s="419" t="str">
        <f t="shared" si="12"/>
        <v/>
      </c>
      <c r="F153" s="420" t="str">
        <f t="shared" si="16"/>
        <v/>
      </c>
      <c r="G153" s="420" t="str">
        <f>IF(AND(A153&lt;&gt;"",B153&lt;&gt;"",C153&lt;&gt;""),COUNTIF($H153:H$1439,A153),"")</f>
        <v/>
      </c>
      <c r="H153" s="422">
        <f t="shared" si="17"/>
        <v>26</v>
      </c>
      <c r="I153" s="629"/>
      <c r="J153" s="629"/>
      <c r="K153" s="629"/>
      <c r="L153" s="629"/>
      <c r="M153" s="629"/>
      <c r="N153" s="629"/>
      <c r="O153" s="629"/>
      <c r="P153" s="629"/>
      <c r="Q153" s="629"/>
      <c r="R153" s="629"/>
      <c r="S153" s="629"/>
      <c r="T153" s="629"/>
      <c r="U153" s="629"/>
      <c r="V153" s="629"/>
      <c r="W153" s="629"/>
      <c r="X153" s="629"/>
      <c r="Y153" s="629"/>
      <c r="Z153" s="629"/>
      <c r="AA153" s="629"/>
    </row>
    <row r="154" spans="1:27" ht="15.75" customHeight="1" x14ac:dyDescent="0.25">
      <c r="A154" s="416" t="str">
        <f t="shared" si="18"/>
        <v/>
      </c>
      <c r="B154" s="626"/>
      <c r="C154" s="625"/>
      <c r="D154" s="421" t="s">
        <v>2099</v>
      </c>
      <c r="E154" s="419" t="str">
        <f t="shared" si="12"/>
        <v/>
      </c>
      <c r="F154" s="420" t="str">
        <f t="shared" si="16"/>
        <v/>
      </c>
      <c r="G154" s="420" t="str">
        <f>IF(AND(A154&lt;&gt;"",B154&lt;&gt;"",C154&lt;&gt;""),COUNTIF($H154:H$1439,A154),"")</f>
        <v/>
      </c>
      <c r="H154" s="422">
        <f t="shared" si="17"/>
        <v>26</v>
      </c>
      <c r="I154" s="629"/>
      <c r="J154" s="629"/>
      <c r="K154" s="629"/>
      <c r="L154" s="629"/>
      <c r="M154" s="629"/>
      <c r="N154" s="629"/>
      <c r="O154" s="629"/>
      <c r="P154" s="629"/>
      <c r="Q154" s="629"/>
      <c r="R154" s="629"/>
      <c r="S154" s="629"/>
      <c r="T154" s="629"/>
      <c r="U154" s="629"/>
      <c r="V154" s="629"/>
      <c r="W154" s="629"/>
      <c r="X154" s="629"/>
      <c r="Y154" s="629"/>
      <c r="Z154" s="629"/>
      <c r="AA154" s="629"/>
    </row>
    <row r="155" spans="1:27" ht="15.75" customHeight="1" x14ac:dyDescent="0.25">
      <c r="A155" s="416" t="str">
        <f t="shared" si="18"/>
        <v/>
      </c>
      <c r="B155" s="626"/>
      <c r="C155" s="625"/>
      <c r="D155" s="421" t="s">
        <v>2100</v>
      </c>
      <c r="E155" s="419" t="str">
        <f t="shared" si="12"/>
        <v/>
      </c>
      <c r="F155" s="420" t="str">
        <f t="shared" si="16"/>
        <v/>
      </c>
      <c r="G155" s="420" t="str">
        <f>IF(AND(A155&lt;&gt;"",B155&lt;&gt;"",C155&lt;&gt;""),COUNTIF($H155:H$1439,A155),"")</f>
        <v/>
      </c>
      <c r="H155" s="422">
        <f t="shared" si="17"/>
        <v>26</v>
      </c>
      <c r="I155" s="629"/>
      <c r="J155" s="629"/>
      <c r="K155" s="629"/>
      <c r="L155" s="629"/>
      <c r="M155" s="629"/>
      <c r="N155" s="629"/>
      <c r="O155" s="629"/>
      <c r="P155" s="629"/>
      <c r="Q155" s="629"/>
      <c r="R155" s="629"/>
      <c r="S155" s="629"/>
      <c r="T155" s="629"/>
      <c r="U155" s="629"/>
      <c r="V155" s="629"/>
      <c r="W155" s="629"/>
      <c r="X155" s="629"/>
      <c r="Y155" s="629"/>
      <c r="Z155" s="629"/>
      <c r="AA155" s="629"/>
    </row>
    <row r="156" spans="1:27" ht="15.75" customHeight="1" x14ac:dyDescent="0.25">
      <c r="A156" s="416" t="str">
        <f t="shared" si="18"/>
        <v/>
      </c>
      <c r="B156" s="626"/>
      <c r="C156" s="625"/>
      <c r="D156" s="421" t="s">
        <v>2101</v>
      </c>
      <c r="E156" s="419" t="str">
        <f t="shared" si="12"/>
        <v/>
      </c>
      <c r="F156" s="420" t="str">
        <f t="shared" si="16"/>
        <v/>
      </c>
      <c r="G156" s="420" t="str">
        <f>IF(AND(A156&lt;&gt;"",B156&lt;&gt;"",C156&lt;&gt;""),COUNTIF($H156:H$1439,A156),"")</f>
        <v/>
      </c>
      <c r="H156" s="422">
        <f t="shared" si="17"/>
        <v>26</v>
      </c>
      <c r="I156" s="629"/>
      <c r="J156" s="629"/>
      <c r="K156" s="629"/>
      <c r="L156" s="629"/>
      <c r="M156" s="629"/>
      <c r="N156" s="629"/>
      <c r="O156" s="629"/>
      <c r="P156" s="629"/>
      <c r="Q156" s="629"/>
      <c r="R156" s="629"/>
      <c r="S156" s="629"/>
      <c r="T156" s="629"/>
      <c r="U156" s="629"/>
      <c r="V156" s="629"/>
      <c r="W156" s="629"/>
      <c r="X156" s="629"/>
      <c r="Y156" s="629"/>
      <c r="Z156" s="629"/>
      <c r="AA156" s="629"/>
    </row>
    <row r="157" spans="1:27" ht="15.75" customHeight="1" x14ac:dyDescent="0.25">
      <c r="A157" s="413" t="s">
        <v>2102</v>
      </c>
      <c r="B157" s="415" t="s">
        <v>2103</v>
      </c>
      <c r="C157" s="625"/>
      <c r="D157" s="626"/>
      <c r="E157" s="419" t="str">
        <f t="shared" si="12"/>
        <v/>
      </c>
      <c r="F157" s="420" t="str">
        <f t="shared" si="16"/>
        <v/>
      </c>
      <c r="G157" s="420" t="str">
        <f>IF(AND(A157&lt;&gt;"",B157&lt;&gt;"",C157&lt;&gt;""),COUNTIF($H157:H$1439,A157),"")</f>
        <v/>
      </c>
      <c r="H157" s="422" t="str">
        <f t="shared" si="17"/>
        <v/>
      </c>
      <c r="I157" s="629"/>
      <c r="J157" s="629"/>
      <c r="K157" s="629"/>
      <c r="L157" s="629"/>
      <c r="M157" s="629"/>
      <c r="N157" s="629"/>
      <c r="O157" s="629"/>
      <c r="P157" s="629"/>
      <c r="Q157" s="629"/>
      <c r="R157" s="629"/>
      <c r="S157" s="629"/>
      <c r="T157" s="629"/>
      <c r="U157" s="629"/>
      <c r="V157" s="629"/>
      <c r="W157" s="629"/>
      <c r="X157" s="629"/>
      <c r="Y157" s="629"/>
      <c r="Z157" s="629"/>
      <c r="AA157" s="629"/>
    </row>
    <row r="158" spans="1:27" ht="15.75" customHeight="1" x14ac:dyDescent="0.25">
      <c r="A158" s="416">
        <f t="shared" ref="A158:A173" si="19">IF(D158="", MAX($A$1:A157)+1, "")</f>
        <v>27</v>
      </c>
      <c r="B158" s="417" t="s">
        <v>2104</v>
      </c>
      <c r="C158" s="418" t="s">
        <v>2036</v>
      </c>
      <c r="D158" s="626"/>
      <c r="E158" s="419" t="str">
        <f t="shared" si="12"/>
        <v>B</v>
      </c>
      <c r="F158" s="420" t="str">
        <f t="shared" si="16"/>
        <v>Trung bình</v>
      </c>
      <c r="G158" s="420">
        <f>IF(AND(A158&lt;&gt;"",B158&lt;&gt;"",C158&lt;&gt;""),COUNTIF($H158:H$1439,A158),"")</f>
        <v>7</v>
      </c>
      <c r="H158" s="422" t="str">
        <f t="shared" si="17"/>
        <v/>
      </c>
      <c r="I158" s="629"/>
      <c r="J158" s="629"/>
      <c r="K158" s="629"/>
      <c r="L158" s="629"/>
      <c r="M158" s="629"/>
      <c r="N158" s="629"/>
      <c r="O158" s="629"/>
      <c r="P158" s="629"/>
      <c r="Q158" s="629"/>
      <c r="R158" s="629"/>
      <c r="S158" s="629"/>
      <c r="T158" s="629"/>
      <c r="U158" s="629"/>
      <c r="V158" s="629"/>
      <c r="W158" s="629"/>
      <c r="X158" s="629"/>
      <c r="Y158" s="629"/>
      <c r="Z158" s="629"/>
      <c r="AA158" s="629"/>
    </row>
    <row r="159" spans="1:27" ht="15.75" customHeight="1" x14ac:dyDescent="0.25">
      <c r="A159" s="416" t="str">
        <f t="shared" si="19"/>
        <v/>
      </c>
      <c r="B159" s="626"/>
      <c r="C159" s="625"/>
      <c r="D159" s="421" t="s">
        <v>2105</v>
      </c>
      <c r="E159" s="419" t="str">
        <f t="shared" si="12"/>
        <v/>
      </c>
      <c r="F159" s="420" t="str">
        <f t="shared" si="16"/>
        <v/>
      </c>
      <c r="G159" s="420" t="str">
        <f>IF(AND(A159&lt;&gt;"",B159&lt;&gt;"",C159&lt;&gt;""),COUNTIF($H159:H$1439,A159),"")</f>
        <v/>
      </c>
      <c r="H159" s="422">
        <f t="shared" si="17"/>
        <v>27</v>
      </c>
      <c r="I159" s="629"/>
      <c r="J159" s="629"/>
      <c r="K159" s="629"/>
      <c r="L159" s="629"/>
      <c r="M159" s="629"/>
      <c r="N159" s="629"/>
      <c r="O159" s="629"/>
      <c r="P159" s="629"/>
      <c r="Q159" s="629"/>
      <c r="R159" s="629"/>
      <c r="S159" s="629"/>
      <c r="T159" s="629"/>
      <c r="U159" s="629"/>
      <c r="V159" s="629"/>
      <c r="W159" s="629"/>
      <c r="X159" s="629"/>
      <c r="Y159" s="629"/>
      <c r="Z159" s="629"/>
      <c r="AA159" s="629"/>
    </row>
    <row r="160" spans="1:27" ht="15.75" customHeight="1" x14ac:dyDescent="0.25">
      <c r="A160" s="416" t="str">
        <f t="shared" si="19"/>
        <v/>
      </c>
      <c r="B160" s="626"/>
      <c r="C160" s="625"/>
      <c r="D160" s="421" t="s">
        <v>2106</v>
      </c>
      <c r="E160" s="419" t="str">
        <f t="shared" si="12"/>
        <v/>
      </c>
      <c r="F160" s="420" t="str">
        <f t="shared" si="16"/>
        <v/>
      </c>
      <c r="G160" s="420" t="str">
        <f>IF(AND(A160&lt;&gt;"",B160&lt;&gt;"",C160&lt;&gt;""),COUNTIF($H160:H$1439,A160),"")</f>
        <v/>
      </c>
      <c r="H160" s="422">
        <f t="shared" si="17"/>
        <v>27</v>
      </c>
      <c r="I160" s="629"/>
      <c r="J160" s="629"/>
      <c r="K160" s="629"/>
      <c r="L160" s="629"/>
      <c r="M160" s="629"/>
      <c r="N160" s="629"/>
      <c r="O160" s="629"/>
      <c r="P160" s="629"/>
      <c r="Q160" s="629"/>
      <c r="R160" s="629"/>
      <c r="S160" s="629"/>
      <c r="T160" s="629"/>
      <c r="U160" s="629"/>
      <c r="V160" s="629"/>
      <c r="W160" s="629"/>
      <c r="X160" s="629"/>
      <c r="Y160" s="629"/>
      <c r="Z160" s="629"/>
      <c r="AA160" s="629"/>
    </row>
    <row r="161" spans="1:27" ht="15.75" customHeight="1" x14ac:dyDescent="0.25">
      <c r="A161" s="416" t="str">
        <f t="shared" si="19"/>
        <v/>
      </c>
      <c r="B161" s="626"/>
      <c r="C161" s="625"/>
      <c r="D161" s="421" t="s">
        <v>2107</v>
      </c>
      <c r="E161" s="419" t="str">
        <f t="shared" si="12"/>
        <v/>
      </c>
      <c r="F161" s="420" t="str">
        <f t="shared" si="16"/>
        <v/>
      </c>
      <c r="G161" s="420" t="str">
        <f>IF(AND(A161&lt;&gt;"",B161&lt;&gt;"",C161&lt;&gt;""),COUNTIF($H161:H$1439,A161),"")</f>
        <v/>
      </c>
      <c r="H161" s="422">
        <f t="shared" si="17"/>
        <v>27</v>
      </c>
      <c r="I161" s="629"/>
      <c r="J161" s="629"/>
      <c r="K161" s="629"/>
      <c r="L161" s="629"/>
      <c r="M161" s="629"/>
      <c r="N161" s="629"/>
      <c r="O161" s="629"/>
      <c r="P161" s="629"/>
      <c r="Q161" s="629"/>
      <c r="R161" s="629"/>
      <c r="S161" s="629"/>
      <c r="T161" s="629"/>
      <c r="U161" s="629"/>
      <c r="V161" s="629"/>
      <c r="W161" s="629"/>
      <c r="X161" s="629"/>
      <c r="Y161" s="629"/>
      <c r="Z161" s="629"/>
      <c r="AA161" s="629"/>
    </row>
    <row r="162" spans="1:27" ht="15.75" customHeight="1" x14ac:dyDescent="0.25">
      <c r="A162" s="416" t="str">
        <f t="shared" si="19"/>
        <v/>
      </c>
      <c r="B162" s="626"/>
      <c r="C162" s="625"/>
      <c r="D162" s="421" t="s">
        <v>2108</v>
      </c>
      <c r="E162" s="419" t="str">
        <f t="shared" si="12"/>
        <v/>
      </c>
      <c r="F162" s="420" t="str">
        <f t="shared" si="16"/>
        <v/>
      </c>
      <c r="G162" s="420" t="str">
        <f>IF(AND(A162&lt;&gt;"",B162&lt;&gt;"",C162&lt;&gt;""),COUNTIF($H162:H$1439,A162),"")</f>
        <v/>
      </c>
      <c r="H162" s="422">
        <f t="shared" si="17"/>
        <v>27</v>
      </c>
      <c r="I162" s="629"/>
      <c r="J162" s="629"/>
      <c r="K162" s="629"/>
      <c r="L162" s="629"/>
      <c r="M162" s="629"/>
      <c r="N162" s="629"/>
      <c r="O162" s="629"/>
      <c r="P162" s="629"/>
      <c r="Q162" s="629"/>
      <c r="R162" s="629"/>
      <c r="S162" s="629"/>
      <c r="T162" s="629"/>
      <c r="U162" s="629"/>
      <c r="V162" s="629"/>
      <c r="W162" s="629"/>
      <c r="X162" s="629"/>
      <c r="Y162" s="629"/>
      <c r="Z162" s="629"/>
      <c r="AA162" s="629"/>
    </row>
    <row r="163" spans="1:27" ht="15.75" customHeight="1" x14ac:dyDescent="0.25">
      <c r="A163" s="416" t="str">
        <f t="shared" si="19"/>
        <v/>
      </c>
      <c r="B163" s="626"/>
      <c r="C163" s="625"/>
      <c r="D163" s="421" t="s">
        <v>2109</v>
      </c>
      <c r="E163" s="419" t="str">
        <f t="shared" si="12"/>
        <v/>
      </c>
      <c r="F163" s="420" t="str">
        <f t="shared" si="16"/>
        <v/>
      </c>
      <c r="G163" s="420" t="str">
        <f>IF(AND(A163&lt;&gt;"",B163&lt;&gt;"",C163&lt;&gt;""),COUNTIF($H163:H$1439,A163),"")</f>
        <v/>
      </c>
      <c r="H163" s="422">
        <f t="shared" si="17"/>
        <v>27</v>
      </c>
      <c r="I163" s="629"/>
      <c r="J163" s="629"/>
      <c r="K163" s="629"/>
      <c r="L163" s="629"/>
      <c r="M163" s="629"/>
      <c r="N163" s="629"/>
      <c r="O163" s="629"/>
      <c r="P163" s="629"/>
      <c r="Q163" s="629"/>
      <c r="R163" s="629"/>
      <c r="S163" s="629"/>
      <c r="T163" s="629"/>
      <c r="U163" s="629"/>
      <c r="V163" s="629"/>
      <c r="W163" s="629"/>
      <c r="X163" s="629"/>
      <c r="Y163" s="629"/>
      <c r="Z163" s="629"/>
      <c r="AA163" s="629"/>
    </row>
    <row r="164" spans="1:27" ht="15.75" customHeight="1" x14ac:dyDescent="0.25">
      <c r="A164" s="416" t="str">
        <f t="shared" si="19"/>
        <v/>
      </c>
      <c r="B164" s="626"/>
      <c r="C164" s="625"/>
      <c r="D164" s="421" t="s">
        <v>2110</v>
      </c>
      <c r="E164" s="419" t="str">
        <f t="shared" si="12"/>
        <v/>
      </c>
      <c r="F164" s="420" t="str">
        <f t="shared" si="16"/>
        <v/>
      </c>
      <c r="G164" s="420" t="str">
        <f>IF(AND(A164&lt;&gt;"",B164&lt;&gt;"",C164&lt;&gt;""),COUNTIF($H164:H$1439,A164),"")</f>
        <v/>
      </c>
      <c r="H164" s="422">
        <f t="shared" si="17"/>
        <v>27</v>
      </c>
      <c r="I164" s="629"/>
      <c r="J164" s="629"/>
      <c r="K164" s="629"/>
      <c r="L164" s="629"/>
      <c r="M164" s="629"/>
      <c r="N164" s="629"/>
      <c r="O164" s="629"/>
      <c r="P164" s="629"/>
      <c r="Q164" s="629"/>
      <c r="R164" s="629"/>
      <c r="S164" s="629"/>
      <c r="T164" s="629"/>
      <c r="U164" s="629"/>
      <c r="V164" s="629"/>
      <c r="W164" s="629"/>
      <c r="X164" s="629"/>
      <c r="Y164" s="629"/>
      <c r="Z164" s="629"/>
      <c r="AA164" s="629"/>
    </row>
    <row r="165" spans="1:27" ht="15.75" customHeight="1" x14ac:dyDescent="0.25">
      <c r="A165" s="416" t="str">
        <f t="shared" si="19"/>
        <v/>
      </c>
      <c r="B165" s="626"/>
      <c r="C165" s="625"/>
      <c r="D165" s="421" t="s">
        <v>2111</v>
      </c>
      <c r="E165" s="419" t="str">
        <f t="shared" si="12"/>
        <v/>
      </c>
      <c r="F165" s="420" t="str">
        <f t="shared" si="16"/>
        <v/>
      </c>
      <c r="G165" s="420" t="str">
        <f>IF(AND(A165&lt;&gt;"",B165&lt;&gt;"",C165&lt;&gt;""),COUNTIF($H165:H$1439,A165),"")</f>
        <v/>
      </c>
      <c r="H165" s="422">
        <f t="shared" si="17"/>
        <v>27</v>
      </c>
      <c r="I165" s="629"/>
      <c r="J165" s="629"/>
      <c r="K165" s="629"/>
      <c r="L165" s="629"/>
      <c r="M165" s="629"/>
      <c r="N165" s="629"/>
      <c r="O165" s="629"/>
      <c r="P165" s="629"/>
      <c r="Q165" s="629"/>
      <c r="R165" s="629"/>
      <c r="S165" s="629"/>
      <c r="T165" s="629"/>
      <c r="U165" s="629"/>
      <c r="V165" s="629"/>
      <c r="W165" s="629"/>
      <c r="X165" s="629"/>
      <c r="Y165" s="629"/>
      <c r="Z165" s="629"/>
      <c r="AA165" s="629"/>
    </row>
    <row r="166" spans="1:27" ht="15.75" customHeight="1" x14ac:dyDescent="0.25">
      <c r="A166" s="416">
        <f t="shared" si="19"/>
        <v>28</v>
      </c>
      <c r="B166" s="417" t="s">
        <v>2112</v>
      </c>
      <c r="C166" s="418" t="s">
        <v>2036</v>
      </c>
      <c r="D166" s="626"/>
      <c r="E166" s="419" t="str">
        <f t="shared" si="12"/>
        <v>B</v>
      </c>
      <c r="F166" s="420" t="str">
        <f t="shared" si="16"/>
        <v>Trung bình</v>
      </c>
      <c r="G166" s="420">
        <f>IF(AND(A166&lt;&gt;"",B166&lt;&gt;"",C166&lt;&gt;""),COUNTIF($H166:H$1439,A166),"")</f>
        <v>7</v>
      </c>
      <c r="H166" s="422" t="str">
        <f t="shared" si="17"/>
        <v/>
      </c>
      <c r="I166" s="629"/>
      <c r="J166" s="629"/>
      <c r="K166" s="629"/>
      <c r="L166" s="629"/>
      <c r="M166" s="629"/>
      <c r="N166" s="629"/>
      <c r="O166" s="629"/>
      <c r="P166" s="629"/>
      <c r="Q166" s="629"/>
      <c r="R166" s="629"/>
      <c r="S166" s="629"/>
      <c r="T166" s="629"/>
      <c r="U166" s="629"/>
      <c r="V166" s="629"/>
      <c r="W166" s="629"/>
      <c r="X166" s="629"/>
      <c r="Y166" s="629"/>
      <c r="Z166" s="629"/>
      <c r="AA166" s="629"/>
    </row>
    <row r="167" spans="1:27" ht="15.75" customHeight="1" x14ac:dyDescent="0.25">
      <c r="A167" s="416" t="str">
        <f t="shared" si="19"/>
        <v/>
      </c>
      <c r="B167" s="626"/>
      <c r="C167" s="625"/>
      <c r="D167" s="421" t="s">
        <v>2113</v>
      </c>
      <c r="E167" s="419" t="str">
        <f t="shared" si="12"/>
        <v/>
      </c>
      <c r="F167" s="420" t="str">
        <f t="shared" si="16"/>
        <v/>
      </c>
      <c r="G167" s="420" t="str">
        <f>IF(AND(A167&lt;&gt;"",B167&lt;&gt;"",C167&lt;&gt;""),COUNTIF($H167:H$1439,A167),"")</f>
        <v/>
      </c>
      <c r="H167" s="422">
        <f t="shared" si="17"/>
        <v>28</v>
      </c>
      <c r="I167" s="629"/>
      <c r="J167" s="629"/>
      <c r="K167" s="629"/>
      <c r="L167" s="629"/>
      <c r="M167" s="629"/>
      <c r="N167" s="629"/>
      <c r="O167" s="629"/>
      <c r="P167" s="629"/>
      <c r="Q167" s="629"/>
      <c r="R167" s="629"/>
      <c r="S167" s="629"/>
      <c r="T167" s="629"/>
      <c r="U167" s="629"/>
      <c r="V167" s="629"/>
      <c r="W167" s="629"/>
      <c r="X167" s="629"/>
      <c r="Y167" s="629"/>
      <c r="Z167" s="629"/>
      <c r="AA167" s="629"/>
    </row>
    <row r="168" spans="1:27" ht="15.75" customHeight="1" x14ac:dyDescent="0.25">
      <c r="A168" s="416" t="str">
        <f t="shared" si="19"/>
        <v/>
      </c>
      <c r="B168" s="626"/>
      <c r="C168" s="625"/>
      <c r="D168" s="421" t="s">
        <v>2114</v>
      </c>
      <c r="E168" s="419" t="str">
        <f t="shared" si="12"/>
        <v/>
      </c>
      <c r="F168" s="420" t="str">
        <f t="shared" si="16"/>
        <v/>
      </c>
      <c r="G168" s="420" t="str">
        <f>IF(AND(A168&lt;&gt;"",B168&lt;&gt;"",C168&lt;&gt;""),COUNTIF($H168:H$1439,A168),"")</f>
        <v/>
      </c>
      <c r="H168" s="422">
        <f t="shared" si="17"/>
        <v>28</v>
      </c>
      <c r="I168" s="629"/>
      <c r="J168" s="629"/>
      <c r="K168" s="629"/>
      <c r="L168" s="629"/>
      <c r="M168" s="629"/>
      <c r="N168" s="629"/>
      <c r="O168" s="629"/>
      <c r="P168" s="629"/>
      <c r="Q168" s="629"/>
      <c r="R168" s="629"/>
      <c r="S168" s="629"/>
      <c r="T168" s="629"/>
      <c r="U168" s="629"/>
      <c r="V168" s="629"/>
      <c r="W168" s="629"/>
      <c r="X168" s="629"/>
      <c r="Y168" s="629"/>
      <c r="Z168" s="629"/>
      <c r="AA168" s="629"/>
    </row>
    <row r="169" spans="1:27" ht="15.75" customHeight="1" x14ac:dyDescent="0.25">
      <c r="A169" s="416" t="str">
        <f t="shared" si="19"/>
        <v/>
      </c>
      <c r="B169" s="626"/>
      <c r="C169" s="625"/>
      <c r="D169" s="421" t="s">
        <v>2115</v>
      </c>
      <c r="E169" s="419" t="str">
        <f t="shared" si="12"/>
        <v/>
      </c>
      <c r="F169" s="420" t="str">
        <f t="shared" si="16"/>
        <v/>
      </c>
      <c r="G169" s="420" t="str">
        <f>IF(AND(A169&lt;&gt;"",B169&lt;&gt;"",C169&lt;&gt;""),COUNTIF($H169:H$1439,A169),"")</f>
        <v/>
      </c>
      <c r="H169" s="422">
        <f t="shared" si="17"/>
        <v>28</v>
      </c>
      <c r="I169" s="629"/>
      <c r="J169" s="629"/>
      <c r="K169" s="629"/>
      <c r="L169" s="629"/>
      <c r="M169" s="629"/>
      <c r="N169" s="629"/>
      <c r="O169" s="629"/>
      <c r="P169" s="629"/>
      <c r="Q169" s="629"/>
      <c r="R169" s="629"/>
      <c r="S169" s="629"/>
      <c r="T169" s="629"/>
      <c r="U169" s="629"/>
      <c r="V169" s="629"/>
      <c r="W169" s="629"/>
      <c r="X169" s="629"/>
      <c r="Y169" s="629"/>
      <c r="Z169" s="629"/>
      <c r="AA169" s="629"/>
    </row>
    <row r="170" spans="1:27" ht="15.75" customHeight="1" x14ac:dyDescent="0.25">
      <c r="A170" s="416" t="str">
        <f t="shared" si="19"/>
        <v/>
      </c>
      <c r="B170" s="626"/>
      <c r="C170" s="625"/>
      <c r="D170" s="421" t="s">
        <v>2116</v>
      </c>
      <c r="E170" s="419" t="str">
        <f t="shared" si="12"/>
        <v/>
      </c>
      <c r="F170" s="420" t="str">
        <f t="shared" si="16"/>
        <v/>
      </c>
      <c r="G170" s="420" t="str">
        <f>IF(AND(A170&lt;&gt;"",B170&lt;&gt;"",C170&lt;&gt;""),COUNTIF($H170:H$1439,A170),"")</f>
        <v/>
      </c>
      <c r="H170" s="422">
        <f t="shared" si="17"/>
        <v>28</v>
      </c>
      <c r="I170" s="629"/>
      <c r="J170" s="629"/>
      <c r="K170" s="629"/>
      <c r="L170" s="629"/>
      <c r="M170" s="629"/>
      <c r="N170" s="629"/>
      <c r="O170" s="629"/>
      <c r="P170" s="629"/>
      <c r="Q170" s="629"/>
      <c r="R170" s="629"/>
      <c r="S170" s="629"/>
      <c r="T170" s="629"/>
      <c r="U170" s="629"/>
      <c r="V170" s="629"/>
      <c r="W170" s="629"/>
      <c r="X170" s="629"/>
      <c r="Y170" s="629"/>
      <c r="Z170" s="629"/>
      <c r="AA170" s="629"/>
    </row>
    <row r="171" spans="1:27" ht="15.75" customHeight="1" x14ac:dyDescent="0.25">
      <c r="A171" s="416" t="str">
        <f t="shared" si="19"/>
        <v/>
      </c>
      <c r="B171" s="626"/>
      <c r="C171" s="625"/>
      <c r="D171" s="421" t="s">
        <v>2117</v>
      </c>
      <c r="E171" s="419" t="str">
        <f t="shared" si="12"/>
        <v/>
      </c>
      <c r="F171" s="420" t="str">
        <f t="shared" si="16"/>
        <v/>
      </c>
      <c r="G171" s="420" t="str">
        <f>IF(AND(A171&lt;&gt;"",B171&lt;&gt;"",C171&lt;&gt;""),COUNTIF($H171:H$1439,A171),"")</f>
        <v/>
      </c>
      <c r="H171" s="422">
        <f t="shared" si="17"/>
        <v>28</v>
      </c>
      <c r="I171" s="629"/>
      <c r="J171" s="629"/>
      <c r="K171" s="629"/>
      <c r="L171" s="629"/>
      <c r="M171" s="629"/>
      <c r="N171" s="629"/>
      <c r="O171" s="629"/>
      <c r="P171" s="629"/>
      <c r="Q171" s="629"/>
      <c r="R171" s="629"/>
      <c r="S171" s="629"/>
      <c r="T171" s="629"/>
      <c r="U171" s="629"/>
      <c r="V171" s="629"/>
      <c r="W171" s="629"/>
      <c r="X171" s="629"/>
      <c r="Y171" s="629"/>
      <c r="Z171" s="629"/>
      <c r="AA171" s="629"/>
    </row>
    <row r="172" spans="1:27" ht="15.75" customHeight="1" x14ac:dyDescent="0.25">
      <c r="A172" s="416" t="str">
        <f t="shared" si="19"/>
        <v/>
      </c>
      <c r="B172" s="626"/>
      <c r="C172" s="625"/>
      <c r="D172" s="421" t="s">
        <v>2118</v>
      </c>
      <c r="E172" s="419" t="str">
        <f t="shared" si="12"/>
        <v/>
      </c>
      <c r="F172" s="420" t="str">
        <f t="shared" si="16"/>
        <v/>
      </c>
      <c r="G172" s="420" t="str">
        <f>IF(AND(A172&lt;&gt;"",B172&lt;&gt;"",C172&lt;&gt;""),COUNTIF($H172:H$1439,A172),"")</f>
        <v/>
      </c>
      <c r="H172" s="422">
        <f t="shared" si="17"/>
        <v>28</v>
      </c>
      <c r="I172" s="629"/>
      <c r="J172" s="629"/>
      <c r="K172" s="629"/>
      <c r="L172" s="629"/>
      <c r="M172" s="629"/>
      <c r="N172" s="629"/>
      <c r="O172" s="629"/>
      <c r="P172" s="629"/>
      <c r="Q172" s="629"/>
      <c r="R172" s="629"/>
      <c r="S172" s="629"/>
      <c r="T172" s="629"/>
      <c r="U172" s="629"/>
      <c r="V172" s="629"/>
      <c r="W172" s="629"/>
      <c r="X172" s="629"/>
      <c r="Y172" s="629"/>
      <c r="Z172" s="629"/>
      <c r="AA172" s="629"/>
    </row>
    <row r="173" spans="1:27" ht="15.75" customHeight="1" x14ac:dyDescent="0.25">
      <c r="A173" s="416" t="str">
        <f t="shared" si="19"/>
        <v/>
      </c>
      <c r="B173" s="626"/>
      <c r="C173" s="625"/>
      <c r="D173" s="421" t="s">
        <v>2119</v>
      </c>
      <c r="E173" s="419" t="str">
        <f t="shared" si="12"/>
        <v/>
      </c>
      <c r="F173" s="420" t="str">
        <f t="shared" si="16"/>
        <v/>
      </c>
      <c r="G173" s="420" t="str">
        <f>IF(AND(A173&lt;&gt;"",B173&lt;&gt;"",C173&lt;&gt;""),COUNTIF($H173:H$1439,A173),"")</f>
        <v/>
      </c>
      <c r="H173" s="422">
        <f t="shared" si="17"/>
        <v>28</v>
      </c>
      <c r="I173" s="629"/>
      <c r="J173" s="629"/>
      <c r="K173" s="629"/>
      <c r="L173" s="629"/>
      <c r="M173" s="629"/>
      <c r="N173" s="629"/>
      <c r="O173" s="629"/>
      <c r="P173" s="629"/>
      <c r="Q173" s="629"/>
      <c r="R173" s="629"/>
      <c r="S173" s="629"/>
      <c r="T173" s="629"/>
      <c r="U173" s="629"/>
      <c r="V173" s="629"/>
      <c r="W173" s="629"/>
      <c r="X173" s="629"/>
      <c r="Y173" s="629"/>
      <c r="Z173" s="629"/>
      <c r="AA173" s="629"/>
    </row>
    <row r="174" spans="1:27" ht="15.75" customHeight="1" x14ac:dyDescent="0.25">
      <c r="A174" s="413" t="s">
        <v>2120</v>
      </c>
      <c r="B174" s="415" t="s">
        <v>2121</v>
      </c>
      <c r="C174" s="625"/>
      <c r="D174" s="626"/>
      <c r="E174" s="419" t="str">
        <f t="shared" si="12"/>
        <v/>
      </c>
      <c r="F174" s="420" t="str">
        <f t="shared" si="16"/>
        <v/>
      </c>
      <c r="G174" s="420" t="str">
        <f>IF(AND(A174&lt;&gt;"",B174&lt;&gt;"",C174&lt;&gt;""),COUNTIF($H174:H$1439,A174),"")</f>
        <v/>
      </c>
      <c r="H174" s="422" t="str">
        <f t="shared" si="17"/>
        <v/>
      </c>
      <c r="I174" s="629"/>
      <c r="J174" s="629"/>
      <c r="K174" s="629"/>
      <c r="L174" s="629"/>
      <c r="M174" s="629"/>
      <c r="N174" s="629"/>
      <c r="O174" s="629"/>
      <c r="P174" s="629"/>
      <c r="Q174" s="629"/>
      <c r="R174" s="629"/>
      <c r="S174" s="629"/>
      <c r="T174" s="629"/>
      <c r="U174" s="629"/>
      <c r="V174" s="629"/>
      <c r="W174" s="629"/>
      <c r="X174" s="629"/>
      <c r="Y174" s="629"/>
      <c r="Z174" s="629"/>
      <c r="AA174" s="629"/>
    </row>
    <row r="175" spans="1:27" ht="15.75" customHeight="1" x14ac:dyDescent="0.25">
      <c r="A175" s="413" t="s">
        <v>2122</v>
      </c>
      <c r="B175" s="415" t="s">
        <v>2123</v>
      </c>
      <c r="C175" s="625"/>
      <c r="D175" s="626"/>
      <c r="E175" s="419" t="str">
        <f t="shared" si="12"/>
        <v/>
      </c>
      <c r="F175" s="420" t="str">
        <f t="shared" si="16"/>
        <v/>
      </c>
      <c r="G175" s="420" t="str">
        <f>IF(AND(A175&lt;&gt;"",B175&lt;&gt;"",C175&lt;&gt;""),COUNTIF($H175:H$1439,A175),"")</f>
        <v/>
      </c>
      <c r="H175" s="422" t="str">
        <f t="shared" si="17"/>
        <v/>
      </c>
      <c r="I175" s="629"/>
      <c r="J175" s="629"/>
      <c r="K175" s="629"/>
      <c r="L175" s="629"/>
      <c r="M175" s="629"/>
      <c r="N175" s="629"/>
      <c r="O175" s="629"/>
      <c r="P175" s="629"/>
      <c r="Q175" s="629"/>
      <c r="R175" s="629"/>
      <c r="S175" s="629"/>
      <c r="T175" s="629"/>
      <c r="U175" s="629"/>
      <c r="V175" s="629"/>
      <c r="W175" s="629"/>
      <c r="X175" s="629"/>
      <c r="Y175" s="629"/>
      <c r="Z175" s="629"/>
      <c r="AA175" s="629"/>
    </row>
    <row r="176" spans="1:27" ht="15.75" customHeight="1" x14ac:dyDescent="0.25">
      <c r="A176" s="416">
        <f t="shared" ref="A176:A191" si="20">IF(D176="", MAX($A$1:A175)+1, "")</f>
        <v>29</v>
      </c>
      <c r="B176" s="417" t="s">
        <v>2124</v>
      </c>
      <c r="C176" s="418" t="s">
        <v>2036</v>
      </c>
      <c r="D176" s="626"/>
      <c r="E176" s="419" t="str">
        <f t="shared" si="12"/>
        <v>B</v>
      </c>
      <c r="F176" s="420" t="str">
        <f t="shared" si="16"/>
        <v>Trung bình</v>
      </c>
      <c r="G176" s="420">
        <f>IF(AND(A176&lt;&gt;"",B176&lt;&gt;"",C176&lt;&gt;""),COUNTIF($H176:H$1439,A176),"")</f>
        <v>7</v>
      </c>
      <c r="H176" s="422" t="str">
        <f t="shared" si="17"/>
        <v/>
      </c>
      <c r="I176" s="629"/>
      <c r="J176" s="629"/>
      <c r="K176" s="629"/>
      <c r="L176" s="629"/>
      <c r="M176" s="629"/>
      <c r="N176" s="629"/>
      <c r="O176" s="629"/>
      <c r="P176" s="629"/>
      <c r="Q176" s="629"/>
      <c r="R176" s="629"/>
      <c r="S176" s="629"/>
      <c r="T176" s="629"/>
      <c r="U176" s="629"/>
      <c r="V176" s="629"/>
      <c r="W176" s="629"/>
      <c r="X176" s="629"/>
      <c r="Y176" s="629"/>
      <c r="Z176" s="629"/>
      <c r="AA176" s="629"/>
    </row>
    <row r="177" spans="1:27" ht="15.75" customHeight="1" x14ac:dyDescent="0.25">
      <c r="A177" s="416" t="str">
        <f t="shared" si="20"/>
        <v/>
      </c>
      <c r="B177" s="626"/>
      <c r="C177" s="625"/>
      <c r="D177" s="421" t="s">
        <v>2125</v>
      </c>
      <c r="E177" s="419" t="str">
        <f t="shared" si="12"/>
        <v/>
      </c>
      <c r="F177" s="420" t="str">
        <f t="shared" si="16"/>
        <v/>
      </c>
      <c r="G177" s="420" t="str">
        <f>IF(AND(A177&lt;&gt;"",B177&lt;&gt;"",C177&lt;&gt;""),COUNTIF($H177:H$1439,A177),"")</f>
        <v/>
      </c>
      <c r="H177" s="422">
        <f t="shared" si="17"/>
        <v>29</v>
      </c>
      <c r="I177" s="629"/>
      <c r="J177" s="629"/>
      <c r="K177" s="629"/>
      <c r="L177" s="629"/>
      <c r="M177" s="629"/>
      <c r="N177" s="629"/>
      <c r="O177" s="629"/>
      <c r="P177" s="629"/>
      <c r="Q177" s="629"/>
      <c r="R177" s="629"/>
      <c r="S177" s="629"/>
      <c r="T177" s="629"/>
      <c r="U177" s="629"/>
      <c r="V177" s="629"/>
      <c r="W177" s="629"/>
      <c r="X177" s="629"/>
      <c r="Y177" s="629"/>
      <c r="Z177" s="629"/>
      <c r="AA177" s="629"/>
    </row>
    <row r="178" spans="1:27" ht="15.75" customHeight="1" x14ac:dyDescent="0.25">
      <c r="A178" s="416" t="str">
        <f t="shared" si="20"/>
        <v/>
      </c>
      <c r="B178" s="626"/>
      <c r="C178" s="625"/>
      <c r="D178" s="421" t="s">
        <v>2126</v>
      </c>
      <c r="E178" s="419" t="str">
        <f t="shared" si="12"/>
        <v/>
      </c>
      <c r="F178" s="420" t="str">
        <f t="shared" si="16"/>
        <v/>
      </c>
      <c r="G178" s="420" t="str">
        <f>IF(AND(A178&lt;&gt;"",B178&lt;&gt;"",C178&lt;&gt;""),COUNTIF($H178:H$1439,A178),"")</f>
        <v/>
      </c>
      <c r="H178" s="422">
        <f t="shared" si="17"/>
        <v>29</v>
      </c>
      <c r="I178" s="629"/>
      <c r="J178" s="629"/>
      <c r="K178" s="629"/>
      <c r="L178" s="629"/>
      <c r="M178" s="629"/>
      <c r="N178" s="629"/>
      <c r="O178" s="629"/>
      <c r="P178" s="629"/>
      <c r="Q178" s="629"/>
      <c r="R178" s="629"/>
      <c r="S178" s="629"/>
      <c r="T178" s="629"/>
      <c r="U178" s="629"/>
      <c r="V178" s="629"/>
      <c r="W178" s="629"/>
      <c r="X178" s="629"/>
      <c r="Y178" s="629"/>
      <c r="Z178" s="629"/>
      <c r="AA178" s="629"/>
    </row>
    <row r="179" spans="1:27" ht="15.75" customHeight="1" x14ac:dyDescent="0.25">
      <c r="A179" s="416" t="str">
        <f t="shared" si="20"/>
        <v/>
      </c>
      <c r="B179" s="626"/>
      <c r="C179" s="625"/>
      <c r="D179" s="421" t="s">
        <v>2127</v>
      </c>
      <c r="E179" s="419" t="str">
        <f t="shared" si="12"/>
        <v/>
      </c>
      <c r="F179" s="420" t="str">
        <f t="shared" si="16"/>
        <v/>
      </c>
      <c r="G179" s="420" t="str">
        <f>IF(AND(A179&lt;&gt;"",B179&lt;&gt;"",C179&lt;&gt;""),COUNTIF($H179:H$1439,A179),"")</f>
        <v/>
      </c>
      <c r="H179" s="422">
        <f t="shared" si="17"/>
        <v>29</v>
      </c>
      <c r="I179" s="629"/>
      <c r="J179" s="629"/>
      <c r="K179" s="629"/>
      <c r="L179" s="629"/>
      <c r="M179" s="629"/>
      <c r="N179" s="629"/>
      <c r="O179" s="629"/>
      <c r="P179" s="629"/>
      <c r="Q179" s="629"/>
      <c r="R179" s="629"/>
      <c r="S179" s="629"/>
      <c r="T179" s="629"/>
      <c r="U179" s="629"/>
      <c r="V179" s="629"/>
      <c r="W179" s="629"/>
      <c r="X179" s="629"/>
      <c r="Y179" s="629"/>
      <c r="Z179" s="629"/>
      <c r="AA179" s="629"/>
    </row>
    <row r="180" spans="1:27" ht="15.75" customHeight="1" x14ac:dyDescent="0.25">
      <c r="A180" s="416" t="str">
        <f t="shared" si="20"/>
        <v/>
      </c>
      <c r="B180" s="626"/>
      <c r="C180" s="625"/>
      <c r="D180" s="421" t="s">
        <v>2128</v>
      </c>
      <c r="E180" s="419" t="str">
        <f t="shared" si="12"/>
        <v/>
      </c>
      <c r="F180" s="420" t="str">
        <f t="shared" si="16"/>
        <v/>
      </c>
      <c r="G180" s="420" t="str">
        <f>IF(AND(A180&lt;&gt;"",B180&lt;&gt;"",C180&lt;&gt;""),COUNTIF($H180:H$1439,A180),"")</f>
        <v/>
      </c>
      <c r="H180" s="422">
        <f t="shared" si="17"/>
        <v>29</v>
      </c>
      <c r="I180" s="629"/>
      <c r="J180" s="629"/>
      <c r="K180" s="629"/>
      <c r="L180" s="629"/>
      <c r="M180" s="629"/>
      <c r="N180" s="629"/>
      <c r="O180" s="629"/>
      <c r="P180" s="629"/>
      <c r="Q180" s="629"/>
      <c r="R180" s="629"/>
      <c r="S180" s="629"/>
      <c r="T180" s="629"/>
      <c r="U180" s="629"/>
      <c r="V180" s="629"/>
      <c r="W180" s="629"/>
      <c r="X180" s="629"/>
      <c r="Y180" s="629"/>
      <c r="Z180" s="629"/>
      <c r="AA180" s="629"/>
    </row>
    <row r="181" spans="1:27" ht="15.75" customHeight="1" x14ac:dyDescent="0.25">
      <c r="A181" s="416" t="str">
        <f t="shared" si="20"/>
        <v/>
      </c>
      <c r="B181" s="626"/>
      <c r="C181" s="625"/>
      <c r="D181" s="421" t="s">
        <v>2129</v>
      </c>
      <c r="E181" s="419" t="str">
        <f t="shared" si="12"/>
        <v/>
      </c>
      <c r="F181" s="420" t="str">
        <f t="shared" si="16"/>
        <v/>
      </c>
      <c r="G181" s="420" t="str">
        <f>IF(AND(A181&lt;&gt;"",B181&lt;&gt;"",C181&lt;&gt;""),COUNTIF($H181:H$1439,A181),"")</f>
        <v/>
      </c>
      <c r="H181" s="422">
        <f t="shared" si="17"/>
        <v>29</v>
      </c>
      <c r="I181" s="629"/>
      <c r="J181" s="629"/>
      <c r="K181" s="629"/>
      <c r="L181" s="629"/>
      <c r="M181" s="629"/>
      <c r="N181" s="629"/>
      <c r="O181" s="629"/>
      <c r="P181" s="629"/>
      <c r="Q181" s="629"/>
      <c r="R181" s="629"/>
      <c r="S181" s="629"/>
      <c r="T181" s="629"/>
      <c r="U181" s="629"/>
      <c r="V181" s="629"/>
      <c r="W181" s="629"/>
      <c r="X181" s="629"/>
      <c r="Y181" s="629"/>
      <c r="Z181" s="629"/>
      <c r="AA181" s="629"/>
    </row>
    <row r="182" spans="1:27" ht="15.75" customHeight="1" x14ac:dyDescent="0.25">
      <c r="A182" s="416" t="str">
        <f t="shared" si="20"/>
        <v/>
      </c>
      <c r="B182" s="626"/>
      <c r="C182" s="625"/>
      <c r="D182" s="421" t="s">
        <v>2130</v>
      </c>
      <c r="E182" s="419" t="str">
        <f t="shared" si="12"/>
        <v/>
      </c>
      <c r="F182" s="420" t="str">
        <f t="shared" si="16"/>
        <v/>
      </c>
      <c r="G182" s="420" t="str">
        <f>IF(AND(A182&lt;&gt;"",B182&lt;&gt;"",C182&lt;&gt;""),COUNTIF($H182:H$1439,A182),"")</f>
        <v/>
      </c>
      <c r="H182" s="422">
        <f t="shared" si="17"/>
        <v>29</v>
      </c>
      <c r="I182" s="629"/>
      <c r="J182" s="629"/>
      <c r="K182" s="629"/>
      <c r="L182" s="629"/>
      <c r="M182" s="629"/>
      <c r="N182" s="629"/>
      <c r="O182" s="629"/>
      <c r="P182" s="629"/>
      <c r="Q182" s="629"/>
      <c r="R182" s="629"/>
      <c r="S182" s="629"/>
      <c r="T182" s="629"/>
      <c r="U182" s="629"/>
      <c r="V182" s="629"/>
      <c r="W182" s="629"/>
      <c r="X182" s="629"/>
      <c r="Y182" s="629"/>
      <c r="Z182" s="629"/>
      <c r="AA182" s="629"/>
    </row>
    <row r="183" spans="1:27" ht="15.75" customHeight="1" x14ac:dyDescent="0.25">
      <c r="A183" s="416" t="str">
        <f t="shared" si="20"/>
        <v/>
      </c>
      <c r="B183" s="626"/>
      <c r="C183" s="625"/>
      <c r="D183" s="421" t="s">
        <v>2131</v>
      </c>
      <c r="E183" s="419" t="str">
        <f t="shared" si="12"/>
        <v/>
      </c>
      <c r="F183" s="420" t="str">
        <f t="shared" si="16"/>
        <v/>
      </c>
      <c r="G183" s="420" t="str">
        <f>IF(AND(A183&lt;&gt;"",B183&lt;&gt;"",C183&lt;&gt;""),COUNTIF($H183:H$1439,A183),"")</f>
        <v/>
      </c>
      <c r="H183" s="422">
        <f t="shared" si="17"/>
        <v>29</v>
      </c>
      <c r="I183" s="629"/>
      <c r="J183" s="629"/>
      <c r="K183" s="629"/>
      <c r="L183" s="629"/>
      <c r="M183" s="629"/>
      <c r="N183" s="629"/>
      <c r="O183" s="629"/>
      <c r="P183" s="629"/>
      <c r="Q183" s="629"/>
      <c r="R183" s="629"/>
      <c r="S183" s="629"/>
      <c r="T183" s="629"/>
      <c r="U183" s="629"/>
      <c r="V183" s="629"/>
      <c r="W183" s="629"/>
      <c r="X183" s="629"/>
      <c r="Y183" s="629"/>
      <c r="Z183" s="629"/>
      <c r="AA183" s="629"/>
    </row>
    <row r="184" spans="1:27" ht="15.75" customHeight="1" x14ac:dyDescent="0.25">
      <c r="A184" s="416">
        <f t="shared" si="20"/>
        <v>30</v>
      </c>
      <c r="B184" s="417" t="s">
        <v>2132</v>
      </c>
      <c r="C184" s="418" t="s">
        <v>2036</v>
      </c>
      <c r="D184" s="626"/>
      <c r="E184" s="419" t="str">
        <f t="shared" si="12"/>
        <v>B</v>
      </c>
      <c r="F184" s="420" t="str">
        <f t="shared" si="16"/>
        <v>Trung bình</v>
      </c>
      <c r="G184" s="420">
        <f>IF(AND(A184&lt;&gt;"",B184&lt;&gt;"",C184&lt;&gt;""),COUNTIF($H184:H$1439,A184),"")</f>
        <v>7</v>
      </c>
      <c r="H184" s="422" t="str">
        <f t="shared" si="17"/>
        <v/>
      </c>
      <c r="I184" s="629"/>
      <c r="J184" s="629"/>
      <c r="K184" s="629"/>
      <c r="L184" s="629"/>
      <c r="M184" s="629"/>
      <c r="N184" s="629"/>
      <c r="O184" s="629"/>
      <c r="P184" s="629"/>
      <c r="Q184" s="629"/>
      <c r="R184" s="629"/>
      <c r="S184" s="629"/>
      <c r="T184" s="629"/>
      <c r="U184" s="629"/>
      <c r="V184" s="629"/>
      <c r="W184" s="629"/>
      <c r="X184" s="629"/>
      <c r="Y184" s="629"/>
      <c r="Z184" s="629"/>
      <c r="AA184" s="629"/>
    </row>
    <row r="185" spans="1:27" ht="15.75" customHeight="1" x14ac:dyDescent="0.25">
      <c r="A185" s="416" t="str">
        <f t="shared" si="20"/>
        <v/>
      </c>
      <c r="B185" s="626"/>
      <c r="C185" s="625"/>
      <c r="D185" s="421" t="s">
        <v>2133</v>
      </c>
      <c r="E185" s="419" t="str">
        <f t="shared" si="12"/>
        <v/>
      </c>
      <c r="F185" s="420" t="str">
        <f t="shared" si="16"/>
        <v/>
      </c>
      <c r="G185" s="420" t="str">
        <f>IF(AND(A185&lt;&gt;"",B185&lt;&gt;"",C185&lt;&gt;""),COUNTIF($H185:H$1439,A185),"")</f>
        <v/>
      </c>
      <c r="H185" s="422">
        <f t="shared" si="17"/>
        <v>30</v>
      </c>
      <c r="I185" s="629"/>
      <c r="J185" s="629"/>
      <c r="K185" s="629"/>
      <c r="L185" s="629"/>
      <c r="M185" s="629"/>
      <c r="N185" s="629"/>
      <c r="O185" s="629"/>
      <c r="P185" s="629"/>
      <c r="Q185" s="629"/>
      <c r="R185" s="629"/>
      <c r="S185" s="629"/>
      <c r="T185" s="629"/>
      <c r="U185" s="629"/>
      <c r="V185" s="629"/>
      <c r="W185" s="629"/>
      <c r="X185" s="629"/>
      <c r="Y185" s="629"/>
      <c r="Z185" s="629"/>
      <c r="AA185" s="629"/>
    </row>
    <row r="186" spans="1:27" ht="15.75" customHeight="1" x14ac:dyDescent="0.25">
      <c r="A186" s="416" t="str">
        <f t="shared" si="20"/>
        <v/>
      </c>
      <c r="B186" s="626"/>
      <c r="C186" s="625"/>
      <c r="D186" s="421" t="s">
        <v>2134</v>
      </c>
      <c r="E186" s="419" t="str">
        <f t="shared" si="12"/>
        <v/>
      </c>
      <c r="F186" s="420" t="str">
        <f t="shared" si="16"/>
        <v/>
      </c>
      <c r="G186" s="420" t="str">
        <f>IF(AND(A186&lt;&gt;"",B186&lt;&gt;"",C186&lt;&gt;""),COUNTIF($H186:H$1439,A186),"")</f>
        <v/>
      </c>
      <c r="H186" s="422">
        <f t="shared" si="17"/>
        <v>30</v>
      </c>
      <c r="I186" s="629"/>
      <c r="J186" s="629"/>
      <c r="K186" s="629"/>
      <c r="L186" s="629"/>
      <c r="M186" s="629"/>
      <c r="N186" s="629"/>
      <c r="O186" s="629"/>
      <c r="P186" s="629"/>
      <c r="Q186" s="629"/>
      <c r="R186" s="629"/>
      <c r="S186" s="629"/>
      <c r="T186" s="629"/>
      <c r="U186" s="629"/>
      <c r="V186" s="629"/>
      <c r="W186" s="629"/>
      <c r="X186" s="629"/>
      <c r="Y186" s="629"/>
      <c r="Z186" s="629"/>
      <c r="AA186" s="629"/>
    </row>
    <row r="187" spans="1:27" ht="15.75" customHeight="1" x14ac:dyDescent="0.25">
      <c r="A187" s="416" t="str">
        <f t="shared" si="20"/>
        <v/>
      </c>
      <c r="B187" s="626"/>
      <c r="C187" s="625"/>
      <c r="D187" s="421" t="s">
        <v>2135</v>
      </c>
      <c r="E187" s="419" t="str">
        <f t="shared" si="12"/>
        <v/>
      </c>
      <c r="F187" s="420" t="str">
        <f t="shared" si="16"/>
        <v/>
      </c>
      <c r="G187" s="420" t="str">
        <f>IF(AND(A187&lt;&gt;"",B187&lt;&gt;"",C187&lt;&gt;""),COUNTIF($H187:H$1439,A187),"")</f>
        <v/>
      </c>
      <c r="H187" s="422">
        <f t="shared" si="17"/>
        <v>30</v>
      </c>
      <c r="I187" s="629"/>
      <c r="J187" s="629"/>
      <c r="K187" s="629"/>
      <c r="L187" s="629"/>
      <c r="M187" s="629"/>
      <c r="N187" s="629"/>
      <c r="O187" s="629"/>
      <c r="P187" s="629"/>
      <c r="Q187" s="629"/>
      <c r="R187" s="629"/>
      <c r="S187" s="629"/>
      <c r="T187" s="629"/>
      <c r="U187" s="629"/>
      <c r="V187" s="629"/>
      <c r="W187" s="629"/>
      <c r="X187" s="629"/>
      <c r="Y187" s="629"/>
      <c r="Z187" s="629"/>
      <c r="AA187" s="629"/>
    </row>
    <row r="188" spans="1:27" ht="15.75" customHeight="1" x14ac:dyDescent="0.25">
      <c r="A188" s="416" t="str">
        <f t="shared" si="20"/>
        <v/>
      </c>
      <c r="B188" s="626"/>
      <c r="C188" s="625"/>
      <c r="D188" s="421" t="s">
        <v>2136</v>
      </c>
      <c r="E188" s="419" t="str">
        <f t="shared" si="12"/>
        <v/>
      </c>
      <c r="F188" s="420" t="str">
        <f t="shared" si="16"/>
        <v/>
      </c>
      <c r="G188" s="420" t="str">
        <f>IF(AND(A188&lt;&gt;"",B188&lt;&gt;"",C188&lt;&gt;""),COUNTIF($H188:H$1439,A188),"")</f>
        <v/>
      </c>
      <c r="H188" s="422">
        <f t="shared" si="17"/>
        <v>30</v>
      </c>
      <c r="I188" s="629"/>
      <c r="J188" s="629"/>
      <c r="K188" s="629"/>
      <c r="L188" s="629"/>
      <c r="M188" s="629"/>
      <c r="N188" s="629"/>
      <c r="O188" s="629"/>
      <c r="P188" s="629"/>
      <c r="Q188" s="629"/>
      <c r="R188" s="629"/>
      <c r="S188" s="629"/>
      <c r="T188" s="629"/>
      <c r="U188" s="629"/>
      <c r="V188" s="629"/>
      <c r="W188" s="629"/>
      <c r="X188" s="629"/>
      <c r="Y188" s="629"/>
      <c r="Z188" s="629"/>
      <c r="AA188" s="629"/>
    </row>
    <row r="189" spans="1:27" ht="15.75" customHeight="1" x14ac:dyDescent="0.25">
      <c r="A189" s="416" t="str">
        <f t="shared" si="20"/>
        <v/>
      </c>
      <c r="B189" s="626"/>
      <c r="C189" s="625"/>
      <c r="D189" s="421" t="s">
        <v>2137</v>
      </c>
      <c r="E189" s="419" t="str">
        <f t="shared" si="12"/>
        <v/>
      </c>
      <c r="F189" s="420" t="str">
        <f t="shared" si="16"/>
        <v/>
      </c>
      <c r="G189" s="420" t="str">
        <f>IF(AND(A189&lt;&gt;"",B189&lt;&gt;"",C189&lt;&gt;""),COUNTIF($H189:H$1439,A189),"")</f>
        <v/>
      </c>
      <c r="H189" s="422">
        <f t="shared" si="17"/>
        <v>30</v>
      </c>
      <c r="I189" s="629"/>
      <c r="J189" s="629"/>
      <c r="K189" s="629"/>
      <c r="L189" s="629"/>
      <c r="M189" s="629"/>
      <c r="N189" s="629"/>
      <c r="O189" s="629"/>
      <c r="P189" s="629"/>
      <c r="Q189" s="629"/>
      <c r="R189" s="629"/>
      <c r="S189" s="629"/>
      <c r="T189" s="629"/>
      <c r="U189" s="629"/>
      <c r="V189" s="629"/>
      <c r="W189" s="629"/>
      <c r="X189" s="629"/>
      <c r="Y189" s="629"/>
      <c r="Z189" s="629"/>
      <c r="AA189" s="629"/>
    </row>
    <row r="190" spans="1:27" ht="15.75" customHeight="1" x14ac:dyDescent="0.25">
      <c r="A190" s="416" t="str">
        <f t="shared" si="20"/>
        <v/>
      </c>
      <c r="B190" s="626"/>
      <c r="C190" s="625"/>
      <c r="D190" s="421" t="s">
        <v>2138</v>
      </c>
      <c r="E190" s="419" t="str">
        <f t="shared" si="12"/>
        <v/>
      </c>
      <c r="F190" s="420" t="str">
        <f t="shared" si="16"/>
        <v/>
      </c>
      <c r="G190" s="420" t="str">
        <f>IF(AND(A190&lt;&gt;"",B190&lt;&gt;"",C190&lt;&gt;""),COUNTIF($H190:H$1439,A190),"")</f>
        <v/>
      </c>
      <c r="H190" s="422">
        <f t="shared" si="17"/>
        <v>30</v>
      </c>
      <c r="I190" s="629"/>
      <c r="J190" s="629"/>
      <c r="K190" s="629"/>
      <c r="L190" s="629"/>
      <c r="M190" s="629"/>
      <c r="N190" s="629"/>
      <c r="O190" s="629"/>
      <c r="P190" s="629"/>
      <c r="Q190" s="629"/>
      <c r="R190" s="629"/>
      <c r="S190" s="629"/>
      <c r="T190" s="629"/>
      <c r="U190" s="629"/>
      <c r="V190" s="629"/>
      <c r="W190" s="629"/>
      <c r="X190" s="629"/>
      <c r="Y190" s="629"/>
      <c r="Z190" s="629"/>
      <c r="AA190" s="629"/>
    </row>
    <row r="191" spans="1:27" ht="15.75" customHeight="1" x14ac:dyDescent="0.25">
      <c r="A191" s="416" t="str">
        <f t="shared" si="20"/>
        <v/>
      </c>
      <c r="B191" s="626"/>
      <c r="C191" s="625"/>
      <c r="D191" s="421" t="s">
        <v>2139</v>
      </c>
      <c r="E191" s="419" t="str">
        <f t="shared" si="12"/>
        <v/>
      </c>
      <c r="F191" s="420" t="str">
        <f t="shared" si="16"/>
        <v/>
      </c>
      <c r="G191" s="420" t="str">
        <f>IF(AND(A191&lt;&gt;"",B191&lt;&gt;"",C191&lt;&gt;""),COUNTIF($H191:H$1439,A191),"")</f>
        <v/>
      </c>
      <c r="H191" s="422">
        <f t="shared" si="17"/>
        <v>30</v>
      </c>
      <c r="I191" s="629"/>
      <c r="J191" s="629"/>
      <c r="K191" s="629"/>
      <c r="L191" s="629"/>
      <c r="M191" s="629"/>
      <c r="N191" s="629"/>
      <c r="O191" s="629"/>
      <c r="P191" s="629"/>
      <c r="Q191" s="629"/>
      <c r="R191" s="629"/>
      <c r="S191" s="629"/>
      <c r="T191" s="629"/>
      <c r="U191" s="629"/>
      <c r="V191" s="629"/>
      <c r="W191" s="629"/>
      <c r="X191" s="629"/>
      <c r="Y191" s="629"/>
      <c r="Z191" s="629"/>
      <c r="AA191" s="629"/>
    </row>
    <row r="192" spans="1:27" ht="15.75" customHeight="1" x14ac:dyDescent="0.25">
      <c r="A192" s="413" t="s">
        <v>2140</v>
      </c>
      <c r="B192" s="415" t="s">
        <v>2141</v>
      </c>
      <c r="C192" s="625"/>
      <c r="D192" s="626"/>
      <c r="E192" s="419" t="str">
        <f t="shared" si="12"/>
        <v/>
      </c>
      <c r="F192" s="420" t="str">
        <f t="shared" si="16"/>
        <v/>
      </c>
      <c r="G192" s="420" t="str">
        <f>IF(AND(A192&lt;&gt;"",B192&lt;&gt;"",C192&lt;&gt;""),COUNTIF($H192:H$1439,A192),"")</f>
        <v/>
      </c>
      <c r="H192" s="422" t="str">
        <f t="shared" si="17"/>
        <v/>
      </c>
      <c r="I192" s="629"/>
      <c r="J192" s="629"/>
      <c r="K192" s="629"/>
      <c r="L192" s="629"/>
      <c r="M192" s="629"/>
      <c r="N192" s="629"/>
      <c r="O192" s="629"/>
      <c r="P192" s="629"/>
      <c r="Q192" s="629"/>
      <c r="R192" s="629"/>
      <c r="S192" s="629"/>
      <c r="T192" s="629"/>
      <c r="U192" s="629"/>
      <c r="V192" s="629"/>
      <c r="W192" s="629"/>
      <c r="X192" s="629"/>
      <c r="Y192" s="629"/>
      <c r="Z192" s="629"/>
      <c r="AA192" s="629"/>
    </row>
    <row r="193" spans="1:27" ht="15.75" customHeight="1" x14ac:dyDescent="0.25">
      <c r="A193" s="416">
        <f>IF(D193="", MAX($A$1:A192)+1, "")</f>
        <v>31</v>
      </c>
      <c r="B193" s="417" t="s">
        <v>2142</v>
      </c>
      <c r="C193" s="418" t="s">
        <v>2036</v>
      </c>
      <c r="D193" s="626"/>
      <c r="E193" s="419" t="str">
        <f t="shared" si="12"/>
        <v>B</v>
      </c>
      <c r="F193" s="420" t="str">
        <f t="shared" si="16"/>
        <v>Trung bình</v>
      </c>
      <c r="G193" s="420">
        <f>IF(AND(A193&lt;&gt;"",B193&lt;&gt;"",C193&lt;&gt;""),COUNTIF($H193:H$1439,A193),"")</f>
        <v>7</v>
      </c>
      <c r="H193" s="422" t="str">
        <f t="shared" si="17"/>
        <v/>
      </c>
      <c r="I193" s="629"/>
      <c r="J193" s="629"/>
      <c r="K193" s="629"/>
      <c r="L193" s="629"/>
      <c r="M193" s="629"/>
      <c r="N193" s="629"/>
      <c r="O193" s="629"/>
      <c r="P193" s="629"/>
      <c r="Q193" s="629"/>
      <c r="R193" s="629"/>
      <c r="S193" s="629"/>
      <c r="T193" s="629"/>
      <c r="U193" s="629"/>
      <c r="V193" s="629"/>
      <c r="W193" s="629"/>
      <c r="X193" s="629"/>
      <c r="Y193" s="629"/>
      <c r="Z193" s="629"/>
      <c r="AA193" s="629"/>
    </row>
    <row r="194" spans="1:27" ht="15.75" customHeight="1" x14ac:dyDescent="0.25">
      <c r="A194" s="416"/>
      <c r="B194" s="626"/>
      <c r="C194" s="625"/>
      <c r="D194" s="421" t="s">
        <v>2143</v>
      </c>
      <c r="E194" s="419" t="str">
        <f t="shared" si="12"/>
        <v/>
      </c>
      <c r="F194" s="420" t="str">
        <f t="shared" si="16"/>
        <v/>
      </c>
      <c r="G194" s="420" t="str">
        <f>IF(AND(A194&lt;&gt;"",B194&lt;&gt;"",C194&lt;&gt;""),COUNTIF($H194:H$1439,A194),"")</f>
        <v/>
      </c>
      <c r="H194" s="422">
        <f t="shared" si="17"/>
        <v>31</v>
      </c>
      <c r="I194" s="629"/>
      <c r="J194" s="629"/>
      <c r="K194" s="629"/>
      <c r="L194" s="629"/>
      <c r="M194" s="629"/>
      <c r="N194" s="629"/>
      <c r="O194" s="629"/>
      <c r="P194" s="629"/>
      <c r="Q194" s="629"/>
      <c r="R194" s="629"/>
      <c r="S194" s="629"/>
      <c r="T194" s="629"/>
      <c r="U194" s="629"/>
      <c r="V194" s="629"/>
      <c r="W194" s="629"/>
      <c r="X194" s="629"/>
      <c r="Y194" s="629"/>
      <c r="Z194" s="629"/>
      <c r="AA194" s="629"/>
    </row>
    <row r="195" spans="1:27" ht="15.75" customHeight="1" x14ac:dyDescent="0.25">
      <c r="A195" s="416"/>
      <c r="B195" s="626"/>
      <c r="C195" s="625"/>
      <c r="D195" s="421" t="s">
        <v>2144</v>
      </c>
      <c r="E195" s="419" t="str">
        <f t="shared" si="12"/>
        <v/>
      </c>
      <c r="F195" s="420" t="str">
        <f t="shared" si="16"/>
        <v/>
      </c>
      <c r="G195" s="420" t="str">
        <f>IF(AND(A195&lt;&gt;"",B195&lt;&gt;"",C195&lt;&gt;""),COUNTIF($H195:H$1439,A195),"")</f>
        <v/>
      </c>
      <c r="H195" s="422">
        <f t="shared" si="17"/>
        <v>31</v>
      </c>
      <c r="I195" s="629"/>
      <c r="J195" s="629"/>
      <c r="K195" s="629"/>
      <c r="L195" s="629"/>
      <c r="M195" s="629"/>
      <c r="N195" s="629"/>
      <c r="O195" s="629"/>
      <c r="P195" s="629"/>
      <c r="Q195" s="629"/>
      <c r="R195" s="629"/>
      <c r="S195" s="629"/>
      <c r="T195" s="629"/>
      <c r="U195" s="629"/>
      <c r="V195" s="629"/>
      <c r="W195" s="629"/>
      <c r="X195" s="629"/>
      <c r="Y195" s="629"/>
      <c r="Z195" s="629"/>
      <c r="AA195" s="629"/>
    </row>
    <row r="196" spans="1:27" ht="15.75" customHeight="1" x14ac:dyDescent="0.25">
      <c r="A196" s="416"/>
      <c r="B196" s="626"/>
      <c r="C196" s="625"/>
      <c r="D196" s="421" t="s">
        <v>2145</v>
      </c>
      <c r="E196" s="419" t="str">
        <f t="shared" si="12"/>
        <v/>
      </c>
      <c r="F196" s="420" t="str">
        <f t="shared" si="16"/>
        <v/>
      </c>
      <c r="G196" s="420" t="str">
        <f>IF(AND(A196&lt;&gt;"",B196&lt;&gt;"",C196&lt;&gt;""),COUNTIF($H196:H$1439,A196),"")</f>
        <v/>
      </c>
      <c r="H196" s="422">
        <f t="shared" si="17"/>
        <v>31</v>
      </c>
      <c r="I196" s="629"/>
      <c r="J196" s="629"/>
      <c r="K196" s="629"/>
      <c r="L196" s="629"/>
      <c r="M196" s="629"/>
      <c r="N196" s="629"/>
      <c r="O196" s="629"/>
      <c r="P196" s="629"/>
      <c r="Q196" s="629"/>
      <c r="R196" s="629"/>
      <c r="S196" s="629"/>
      <c r="T196" s="629"/>
      <c r="U196" s="629"/>
      <c r="V196" s="629"/>
      <c r="W196" s="629"/>
      <c r="X196" s="629"/>
      <c r="Y196" s="629"/>
      <c r="Z196" s="629"/>
      <c r="AA196" s="629"/>
    </row>
    <row r="197" spans="1:27" ht="15.75" customHeight="1" x14ac:dyDescent="0.25">
      <c r="A197" s="416"/>
      <c r="B197" s="626"/>
      <c r="C197" s="625"/>
      <c r="D197" s="421" t="s">
        <v>2146</v>
      </c>
      <c r="E197" s="419" t="str">
        <f t="shared" si="12"/>
        <v/>
      </c>
      <c r="F197" s="420" t="str">
        <f t="shared" ref="F197:F260" si="21">IF(G197&lt;&gt;"",IF(G197&lt;=3,"Đơn giản",IF(G197&lt;=7,"Trung bình","Phức tạp")),"")</f>
        <v/>
      </c>
      <c r="G197" s="420" t="str">
        <f>IF(AND(A197&lt;&gt;"",B197&lt;&gt;"",C197&lt;&gt;""),COUNTIF($H197:H$1439,A197),"")</f>
        <v/>
      </c>
      <c r="H197" s="422">
        <f t="shared" si="17"/>
        <v>31</v>
      </c>
      <c r="I197" s="629"/>
      <c r="J197" s="629"/>
      <c r="K197" s="629"/>
      <c r="L197" s="629"/>
      <c r="M197" s="629"/>
      <c r="N197" s="629"/>
      <c r="O197" s="629"/>
      <c r="P197" s="629"/>
      <c r="Q197" s="629"/>
      <c r="R197" s="629"/>
      <c r="S197" s="629"/>
      <c r="T197" s="629"/>
      <c r="U197" s="629"/>
      <c r="V197" s="629"/>
      <c r="W197" s="629"/>
      <c r="X197" s="629"/>
      <c r="Y197" s="629"/>
      <c r="Z197" s="629"/>
      <c r="AA197" s="629"/>
    </row>
    <row r="198" spans="1:27" ht="15.75" customHeight="1" x14ac:dyDescent="0.25">
      <c r="A198" s="416"/>
      <c r="B198" s="626"/>
      <c r="C198" s="625"/>
      <c r="D198" s="421" t="s">
        <v>2147</v>
      </c>
      <c r="E198" s="419" t="str">
        <f t="shared" si="12"/>
        <v/>
      </c>
      <c r="F198" s="420" t="str">
        <f t="shared" si="21"/>
        <v/>
      </c>
      <c r="G198" s="420" t="str">
        <f>IF(AND(A198&lt;&gt;"",B198&lt;&gt;"",C198&lt;&gt;""),COUNTIF($H198:H$1439,A198),"")</f>
        <v/>
      </c>
      <c r="H198" s="422">
        <f t="shared" ref="H198:H261" si="22">IF(A198&lt;&gt;"","",IF(H197&lt;&gt;"",H197,A197))</f>
        <v>31</v>
      </c>
      <c r="I198" s="629"/>
      <c r="J198" s="629"/>
      <c r="K198" s="629"/>
      <c r="L198" s="629"/>
      <c r="M198" s="629"/>
      <c r="N198" s="629"/>
      <c r="O198" s="629"/>
      <c r="P198" s="629"/>
      <c r="Q198" s="629"/>
      <c r="R198" s="629"/>
      <c r="S198" s="629"/>
      <c r="T198" s="629"/>
      <c r="U198" s="629"/>
      <c r="V198" s="629"/>
      <c r="W198" s="629"/>
      <c r="X198" s="629"/>
      <c r="Y198" s="629"/>
      <c r="Z198" s="629"/>
      <c r="AA198" s="629"/>
    </row>
    <row r="199" spans="1:27" ht="15.75" customHeight="1" x14ac:dyDescent="0.25">
      <c r="A199" s="416"/>
      <c r="B199" s="626"/>
      <c r="C199" s="625"/>
      <c r="D199" s="421" t="s">
        <v>2148</v>
      </c>
      <c r="E199" s="419" t="str">
        <f t="shared" si="12"/>
        <v/>
      </c>
      <c r="F199" s="420" t="str">
        <f t="shared" si="21"/>
        <v/>
      </c>
      <c r="G199" s="420" t="str">
        <f>IF(AND(A199&lt;&gt;"",B199&lt;&gt;"",C199&lt;&gt;""),COUNTIF($H199:H$1439,A199),"")</f>
        <v/>
      </c>
      <c r="H199" s="422">
        <f t="shared" si="22"/>
        <v>31</v>
      </c>
      <c r="I199" s="629"/>
      <c r="J199" s="629"/>
      <c r="K199" s="629"/>
      <c r="L199" s="629"/>
      <c r="M199" s="629"/>
      <c r="N199" s="629"/>
      <c r="O199" s="629"/>
      <c r="P199" s="629"/>
      <c r="Q199" s="629"/>
      <c r="R199" s="629"/>
      <c r="S199" s="629"/>
      <c r="T199" s="629"/>
      <c r="U199" s="629"/>
      <c r="V199" s="629"/>
      <c r="W199" s="629"/>
      <c r="X199" s="629"/>
      <c r="Y199" s="629"/>
      <c r="Z199" s="629"/>
      <c r="AA199" s="629"/>
    </row>
    <row r="200" spans="1:27" ht="15.75" customHeight="1" x14ac:dyDescent="0.25">
      <c r="A200" s="416"/>
      <c r="B200" s="626"/>
      <c r="C200" s="625"/>
      <c r="D200" s="421" t="s">
        <v>2149</v>
      </c>
      <c r="E200" s="419" t="str">
        <f t="shared" si="12"/>
        <v/>
      </c>
      <c r="F200" s="420" t="str">
        <f t="shared" si="21"/>
        <v/>
      </c>
      <c r="G200" s="420" t="str">
        <f>IF(AND(A200&lt;&gt;"",B200&lt;&gt;"",C200&lt;&gt;""),COUNTIF($H200:H$1439,A200),"")</f>
        <v/>
      </c>
      <c r="H200" s="422">
        <f t="shared" si="22"/>
        <v>31</v>
      </c>
      <c r="I200" s="629"/>
      <c r="J200" s="629"/>
      <c r="K200" s="629"/>
      <c r="L200" s="629"/>
      <c r="M200" s="629"/>
      <c r="N200" s="629"/>
      <c r="O200" s="629"/>
      <c r="P200" s="629"/>
      <c r="Q200" s="629"/>
      <c r="R200" s="629"/>
      <c r="S200" s="629"/>
      <c r="T200" s="629"/>
      <c r="U200" s="629"/>
      <c r="V200" s="629"/>
      <c r="W200" s="629"/>
      <c r="X200" s="629"/>
      <c r="Y200" s="629"/>
      <c r="Z200" s="629"/>
      <c r="AA200" s="629"/>
    </row>
    <row r="201" spans="1:27" ht="15.75" customHeight="1" x14ac:dyDescent="0.25">
      <c r="A201" s="416">
        <f>IF(D201="", MAX($A$1:A200)+1, "")</f>
        <v>32</v>
      </c>
      <c r="B201" s="417" t="s">
        <v>2150</v>
      </c>
      <c r="C201" s="418" t="s">
        <v>2036</v>
      </c>
      <c r="D201" s="626"/>
      <c r="E201" s="419" t="str">
        <f t="shared" si="12"/>
        <v>B</v>
      </c>
      <c r="F201" s="420" t="str">
        <f t="shared" si="21"/>
        <v>Trung bình</v>
      </c>
      <c r="G201" s="420">
        <f>IF(AND(A201&lt;&gt;"",B201&lt;&gt;"",C201&lt;&gt;""),COUNTIF($H201:H$1439,A201),"")</f>
        <v>7</v>
      </c>
      <c r="H201" s="422" t="str">
        <f t="shared" si="22"/>
        <v/>
      </c>
      <c r="I201" s="629"/>
      <c r="J201" s="629"/>
      <c r="K201" s="629"/>
      <c r="L201" s="629"/>
      <c r="M201" s="629"/>
      <c r="N201" s="629"/>
      <c r="O201" s="629"/>
      <c r="P201" s="629"/>
      <c r="Q201" s="629"/>
      <c r="R201" s="629"/>
      <c r="S201" s="629"/>
      <c r="T201" s="629"/>
      <c r="U201" s="629"/>
      <c r="V201" s="629"/>
      <c r="W201" s="629"/>
      <c r="X201" s="629"/>
      <c r="Y201" s="629"/>
      <c r="Z201" s="629"/>
      <c r="AA201" s="629"/>
    </row>
    <row r="202" spans="1:27" ht="15.75" customHeight="1" x14ac:dyDescent="0.25">
      <c r="A202" s="416"/>
      <c r="B202" s="626"/>
      <c r="C202" s="625"/>
      <c r="D202" s="421" t="s">
        <v>2151</v>
      </c>
      <c r="E202" s="419" t="str">
        <f t="shared" si="12"/>
        <v/>
      </c>
      <c r="F202" s="420" t="str">
        <f t="shared" si="21"/>
        <v/>
      </c>
      <c r="G202" s="420" t="str">
        <f>IF(AND(A202&lt;&gt;"",B202&lt;&gt;"",C202&lt;&gt;""),COUNTIF($H202:H$1439,A202),"")</f>
        <v/>
      </c>
      <c r="H202" s="422">
        <f t="shared" si="22"/>
        <v>32</v>
      </c>
      <c r="I202" s="629"/>
      <c r="J202" s="629"/>
      <c r="K202" s="629"/>
      <c r="L202" s="629"/>
      <c r="M202" s="629"/>
      <c r="N202" s="629"/>
      <c r="O202" s="629"/>
      <c r="P202" s="629"/>
      <c r="Q202" s="629"/>
      <c r="R202" s="629"/>
      <c r="S202" s="629"/>
      <c r="T202" s="629"/>
      <c r="U202" s="629"/>
      <c r="V202" s="629"/>
      <c r="W202" s="629"/>
      <c r="X202" s="629"/>
      <c r="Y202" s="629"/>
      <c r="Z202" s="629"/>
      <c r="AA202" s="629"/>
    </row>
    <row r="203" spans="1:27" ht="15.75" customHeight="1" x14ac:dyDescent="0.25">
      <c r="A203" s="416"/>
      <c r="B203" s="626"/>
      <c r="C203" s="625"/>
      <c r="D203" s="421" t="s">
        <v>2152</v>
      </c>
      <c r="E203" s="419" t="str">
        <f t="shared" si="12"/>
        <v/>
      </c>
      <c r="F203" s="420" t="str">
        <f t="shared" si="21"/>
        <v/>
      </c>
      <c r="G203" s="420" t="str">
        <f>IF(AND(A203&lt;&gt;"",B203&lt;&gt;"",C203&lt;&gt;""),COUNTIF($H203:H$1439,A203),"")</f>
        <v/>
      </c>
      <c r="H203" s="422">
        <f t="shared" si="22"/>
        <v>32</v>
      </c>
      <c r="I203" s="629"/>
      <c r="J203" s="629"/>
      <c r="K203" s="629"/>
      <c r="L203" s="629"/>
      <c r="M203" s="629"/>
      <c r="N203" s="629"/>
      <c r="O203" s="629"/>
      <c r="P203" s="629"/>
      <c r="Q203" s="629"/>
      <c r="R203" s="629"/>
      <c r="S203" s="629"/>
      <c r="T203" s="629"/>
      <c r="U203" s="629"/>
      <c r="V203" s="629"/>
      <c r="W203" s="629"/>
      <c r="X203" s="629"/>
      <c r="Y203" s="629"/>
      <c r="Z203" s="629"/>
      <c r="AA203" s="629"/>
    </row>
    <row r="204" spans="1:27" ht="15.75" customHeight="1" x14ac:dyDescent="0.25">
      <c r="A204" s="416"/>
      <c r="B204" s="626"/>
      <c r="C204" s="625"/>
      <c r="D204" s="421" t="s">
        <v>2153</v>
      </c>
      <c r="E204" s="419" t="str">
        <f t="shared" si="12"/>
        <v/>
      </c>
      <c r="F204" s="420" t="str">
        <f t="shared" si="21"/>
        <v/>
      </c>
      <c r="G204" s="420" t="str">
        <f>IF(AND(A204&lt;&gt;"",B204&lt;&gt;"",C204&lt;&gt;""),COUNTIF($H204:H$1439,A204),"")</f>
        <v/>
      </c>
      <c r="H204" s="422">
        <f t="shared" si="22"/>
        <v>32</v>
      </c>
      <c r="I204" s="629"/>
      <c r="J204" s="629"/>
      <c r="K204" s="629"/>
      <c r="L204" s="629"/>
      <c r="M204" s="629"/>
      <c r="N204" s="629"/>
      <c r="O204" s="629"/>
      <c r="P204" s="629"/>
      <c r="Q204" s="629"/>
      <c r="R204" s="629"/>
      <c r="S204" s="629"/>
      <c r="T204" s="629"/>
      <c r="U204" s="629"/>
      <c r="V204" s="629"/>
      <c r="W204" s="629"/>
      <c r="X204" s="629"/>
      <c r="Y204" s="629"/>
      <c r="Z204" s="629"/>
      <c r="AA204" s="629"/>
    </row>
    <row r="205" spans="1:27" ht="15.75" customHeight="1" x14ac:dyDescent="0.25">
      <c r="A205" s="416"/>
      <c r="B205" s="626"/>
      <c r="C205" s="625"/>
      <c r="D205" s="421" t="s">
        <v>2154</v>
      </c>
      <c r="E205" s="419" t="str">
        <f t="shared" si="12"/>
        <v/>
      </c>
      <c r="F205" s="420" t="str">
        <f t="shared" si="21"/>
        <v/>
      </c>
      <c r="G205" s="420" t="str">
        <f>IF(AND(A205&lt;&gt;"",B205&lt;&gt;"",C205&lt;&gt;""),COUNTIF($H205:H$1439,A205),"")</f>
        <v/>
      </c>
      <c r="H205" s="422">
        <f t="shared" si="22"/>
        <v>32</v>
      </c>
      <c r="I205" s="629"/>
      <c r="J205" s="629"/>
      <c r="K205" s="629"/>
      <c r="L205" s="629"/>
      <c r="M205" s="629"/>
      <c r="N205" s="629"/>
      <c r="O205" s="629"/>
      <c r="P205" s="629"/>
      <c r="Q205" s="629"/>
      <c r="R205" s="629"/>
      <c r="S205" s="629"/>
      <c r="T205" s="629"/>
      <c r="U205" s="629"/>
      <c r="V205" s="629"/>
      <c r="W205" s="629"/>
      <c r="X205" s="629"/>
      <c r="Y205" s="629"/>
      <c r="Z205" s="629"/>
      <c r="AA205" s="629"/>
    </row>
    <row r="206" spans="1:27" ht="15.75" customHeight="1" x14ac:dyDescent="0.25">
      <c r="A206" s="416"/>
      <c r="B206" s="626"/>
      <c r="C206" s="625"/>
      <c r="D206" s="421" t="s">
        <v>2155</v>
      </c>
      <c r="E206" s="419" t="str">
        <f t="shared" si="12"/>
        <v/>
      </c>
      <c r="F206" s="420" t="str">
        <f t="shared" si="21"/>
        <v/>
      </c>
      <c r="G206" s="420" t="str">
        <f>IF(AND(A206&lt;&gt;"",B206&lt;&gt;"",C206&lt;&gt;""),COUNTIF($H206:H$1439,A206),"")</f>
        <v/>
      </c>
      <c r="H206" s="422">
        <f t="shared" si="22"/>
        <v>32</v>
      </c>
      <c r="I206" s="629"/>
      <c r="J206" s="629"/>
      <c r="K206" s="629"/>
      <c r="L206" s="629"/>
      <c r="M206" s="629"/>
      <c r="N206" s="629"/>
      <c r="O206" s="629"/>
      <c r="P206" s="629"/>
      <c r="Q206" s="629"/>
      <c r="R206" s="629"/>
      <c r="S206" s="629"/>
      <c r="T206" s="629"/>
      <c r="U206" s="629"/>
      <c r="V206" s="629"/>
      <c r="W206" s="629"/>
      <c r="X206" s="629"/>
      <c r="Y206" s="629"/>
      <c r="Z206" s="629"/>
      <c r="AA206" s="629"/>
    </row>
    <row r="207" spans="1:27" ht="15.75" customHeight="1" x14ac:dyDescent="0.25">
      <c r="A207" s="416"/>
      <c r="B207" s="626"/>
      <c r="C207" s="625"/>
      <c r="D207" s="421" t="s">
        <v>2156</v>
      </c>
      <c r="E207" s="419" t="str">
        <f t="shared" si="12"/>
        <v/>
      </c>
      <c r="F207" s="420" t="str">
        <f t="shared" si="21"/>
        <v/>
      </c>
      <c r="G207" s="420" t="str">
        <f>IF(AND(A207&lt;&gt;"",B207&lt;&gt;"",C207&lt;&gt;""),COUNTIF($H207:H$1439,A207),"")</f>
        <v/>
      </c>
      <c r="H207" s="422">
        <f t="shared" si="22"/>
        <v>32</v>
      </c>
      <c r="I207" s="629"/>
      <c r="J207" s="629"/>
      <c r="K207" s="629"/>
      <c r="L207" s="629"/>
      <c r="M207" s="629"/>
      <c r="N207" s="629"/>
      <c r="O207" s="629"/>
      <c r="P207" s="629"/>
      <c r="Q207" s="629"/>
      <c r="R207" s="629"/>
      <c r="S207" s="629"/>
      <c r="T207" s="629"/>
      <c r="U207" s="629"/>
      <c r="V207" s="629"/>
      <c r="W207" s="629"/>
      <c r="X207" s="629"/>
      <c r="Y207" s="629"/>
      <c r="Z207" s="629"/>
      <c r="AA207" s="629"/>
    </row>
    <row r="208" spans="1:27" ht="15.75" customHeight="1" x14ac:dyDescent="0.25">
      <c r="A208" s="416"/>
      <c r="B208" s="626"/>
      <c r="C208" s="625"/>
      <c r="D208" s="421" t="s">
        <v>2157</v>
      </c>
      <c r="E208" s="419" t="str">
        <f t="shared" si="12"/>
        <v/>
      </c>
      <c r="F208" s="420" t="str">
        <f t="shared" si="21"/>
        <v/>
      </c>
      <c r="G208" s="420" t="str">
        <f>IF(AND(A208&lt;&gt;"",B208&lt;&gt;"",C208&lt;&gt;""),COUNTIF($H208:H$1439,A208),"")</f>
        <v/>
      </c>
      <c r="H208" s="422">
        <f t="shared" si="22"/>
        <v>32</v>
      </c>
      <c r="I208" s="629"/>
      <c r="J208" s="629"/>
      <c r="K208" s="629"/>
      <c r="L208" s="629"/>
      <c r="M208" s="629"/>
      <c r="N208" s="629"/>
      <c r="O208" s="629"/>
      <c r="P208" s="629"/>
      <c r="Q208" s="629"/>
      <c r="R208" s="629"/>
      <c r="S208" s="629"/>
      <c r="T208" s="629"/>
      <c r="U208" s="629"/>
      <c r="V208" s="629"/>
      <c r="W208" s="629"/>
      <c r="X208" s="629"/>
      <c r="Y208" s="629"/>
      <c r="Z208" s="629"/>
      <c r="AA208" s="629"/>
    </row>
    <row r="209" spans="1:27" ht="15.75" customHeight="1" x14ac:dyDescent="0.25">
      <c r="A209" s="413" t="s">
        <v>2158</v>
      </c>
      <c r="B209" s="415" t="s">
        <v>2159</v>
      </c>
      <c r="C209" s="625"/>
      <c r="D209" s="626"/>
      <c r="E209" s="419" t="str">
        <f t="shared" si="12"/>
        <v/>
      </c>
      <c r="F209" s="420" t="str">
        <f t="shared" si="21"/>
        <v/>
      </c>
      <c r="G209" s="420" t="str">
        <f>IF(AND(A209&lt;&gt;"",B209&lt;&gt;"",C209&lt;&gt;""),COUNTIF($H209:H$1439,A209),"")</f>
        <v/>
      </c>
      <c r="H209" s="422" t="str">
        <f t="shared" si="22"/>
        <v/>
      </c>
      <c r="I209" s="629"/>
      <c r="J209" s="629"/>
      <c r="K209" s="629"/>
      <c r="L209" s="629"/>
      <c r="M209" s="629"/>
      <c r="N209" s="629"/>
      <c r="O209" s="629"/>
      <c r="P209" s="629"/>
      <c r="Q209" s="629"/>
      <c r="R209" s="629"/>
      <c r="S209" s="629"/>
      <c r="T209" s="629"/>
      <c r="U209" s="629"/>
      <c r="V209" s="629"/>
      <c r="W209" s="629"/>
      <c r="X209" s="629"/>
      <c r="Y209" s="629"/>
      <c r="Z209" s="629"/>
      <c r="AA209" s="629"/>
    </row>
    <row r="210" spans="1:27" ht="15.75" customHeight="1" x14ac:dyDescent="0.25">
      <c r="A210" s="416">
        <f>IF(D210="", MAX($A$1:A209)+1, "")</f>
        <v>33</v>
      </c>
      <c r="B210" s="417" t="s">
        <v>2160</v>
      </c>
      <c r="C210" s="418" t="s">
        <v>2036</v>
      </c>
      <c r="D210" s="626"/>
      <c r="E210" s="419" t="str">
        <f t="shared" si="12"/>
        <v>B</v>
      </c>
      <c r="F210" s="420" t="str">
        <f t="shared" si="21"/>
        <v>Trung bình</v>
      </c>
      <c r="G210" s="420">
        <f>IF(AND(A210&lt;&gt;"",B210&lt;&gt;"",C210&lt;&gt;""),COUNTIF($H210:H$1439,A210),"")</f>
        <v>7</v>
      </c>
      <c r="H210" s="422" t="str">
        <f t="shared" si="22"/>
        <v/>
      </c>
      <c r="I210" s="629"/>
      <c r="J210" s="629"/>
      <c r="K210" s="629"/>
      <c r="L210" s="629"/>
      <c r="M210" s="629"/>
      <c r="N210" s="629"/>
      <c r="O210" s="629"/>
      <c r="P210" s="629"/>
      <c r="Q210" s="629"/>
      <c r="R210" s="629"/>
      <c r="S210" s="629"/>
      <c r="T210" s="629"/>
      <c r="U210" s="629"/>
      <c r="V210" s="629"/>
      <c r="W210" s="629"/>
      <c r="X210" s="629"/>
      <c r="Y210" s="629"/>
      <c r="Z210" s="629"/>
      <c r="AA210" s="629"/>
    </row>
    <row r="211" spans="1:27" ht="15.75" customHeight="1" x14ac:dyDescent="0.25">
      <c r="A211" s="416"/>
      <c r="B211" s="626"/>
      <c r="C211" s="625"/>
      <c r="D211" s="421" t="s">
        <v>2161</v>
      </c>
      <c r="E211" s="419" t="str">
        <f t="shared" si="12"/>
        <v/>
      </c>
      <c r="F211" s="420" t="str">
        <f t="shared" si="21"/>
        <v/>
      </c>
      <c r="G211" s="420" t="str">
        <f>IF(AND(A211&lt;&gt;"",B211&lt;&gt;"",C211&lt;&gt;""),COUNTIF($H211:H$1439,A211),"")</f>
        <v/>
      </c>
      <c r="H211" s="422">
        <f t="shared" si="22"/>
        <v>33</v>
      </c>
      <c r="I211" s="629"/>
      <c r="J211" s="629"/>
      <c r="K211" s="629"/>
      <c r="L211" s="629"/>
      <c r="M211" s="629"/>
      <c r="N211" s="629"/>
      <c r="O211" s="629"/>
      <c r="P211" s="629"/>
      <c r="Q211" s="629"/>
      <c r="R211" s="629"/>
      <c r="S211" s="629"/>
      <c r="T211" s="629"/>
      <c r="U211" s="629"/>
      <c r="V211" s="629"/>
      <c r="W211" s="629"/>
      <c r="X211" s="629"/>
      <c r="Y211" s="629"/>
      <c r="Z211" s="629"/>
      <c r="AA211" s="629"/>
    </row>
    <row r="212" spans="1:27" ht="15.75" customHeight="1" x14ac:dyDescent="0.25">
      <c r="A212" s="416"/>
      <c r="B212" s="626"/>
      <c r="C212" s="625"/>
      <c r="D212" s="421" t="s">
        <v>2162</v>
      </c>
      <c r="E212" s="419" t="str">
        <f t="shared" si="12"/>
        <v/>
      </c>
      <c r="F212" s="420" t="str">
        <f t="shared" si="21"/>
        <v/>
      </c>
      <c r="G212" s="420" t="str">
        <f>IF(AND(A212&lt;&gt;"",B212&lt;&gt;"",C212&lt;&gt;""),COUNTIF($H212:H$1439,A212),"")</f>
        <v/>
      </c>
      <c r="H212" s="422">
        <f t="shared" si="22"/>
        <v>33</v>
      </c>
      <c r="I212" s="629"/>
      <c r="J212" s="629"/>
      <c r="K212" s="629"/>
      <c r="L212" s="629"/>
      <c r="M212" s="629"/>
      <c r="N212" s="629"/>
      <c r="O212" s="629"/>
      <c r="P212" s="629"/>
      <c r="Q212" s="629"/>
      <c r="R212" s="629"/>
      <c r="S212" s="629"/>
      <c r="T212" s="629"/>
      <c r="U212" s="629"/>
      <c r="V212" s="629"/>
      <c r="W212" s="629"/>
      <c r="X212" s="629"/>
      <c r="Y212" s="629"/>
      <c r="Z212" s="629"/>
      <c r="AA212" s="629"/>
    </row>
    <row r="213" spans="1:27" ht="15.75" customHeight="1" x14ac:dyDescent="0.25">
      <c r="A213" s="416"/>
      <c r="B213" s="626"/>
      <c r="C213" s="625"/>
      <c r="D213" s="421" t="s">
        <v>2163</v>
      </c>
      <c r="E213" s="419" t="str">
        <f t="shared" si="12"/>
        <v/>
      </c>
      <c r="F213" s="420" t="str">
        <f t="shared" si="21"/>
        <v/>
      </c>
      <c r="G213" s="420" t="str">
        <f>IF(AND(A213&lt;&gt;"",B213&lt;&gt;"",C213&lt;&gt;""),COUNTIF($H213:H$1439,A213),"")</f>
        <v/>
      </c>
      <c r="H213" s="422">
        <f t="shared" si="22"/>
        <v>33</v>
      </c>
      <c r="I213" s="629"/>
      <c r="J213" s="629"/>
      <c r="K213" s="629"/>
      <c r="L213" s="629"/>
      <c r="M213" s="629"/>
      <c r="N213" s="629"/>
      <c r="O213" s="629"/>
      <c r="P213" s="629"/>
      <c r="Q213" s="629"/>
      <c r="R213" s="629"/>
      <c r="S213" s="629"/>
      <c r="T213" s="629"/>
      <c r="U213" s="629"/>
      <c r="V213" s="629"/>
      <c r="W213" s="629"/>
      <c r="X213" s="629"/>
      <c r="Y213" s="629"/>
      <c r="Z213" s="629"/>
      <c r="AA213" s="629"/>
    </row>
    <row r="214" spans="1:27" ht="15.75" customHeight="1" x14ac:dyDescent="0.25">
      <c r="A214" s="416"/>
      <c r="B214" s="626"/>
      <c r="C214" s="625"/>
      <c r="D214" s="421" t="s">
        <v>2164</v>
      </c>
      <c r="E214" s="419" t="str">
        <f t="shared" si="12"/>
        <v/>
      </c>
      <c r="F214" s="420" t="str">
        <f t="shared" si="21"/>
        <v/>
      </c>
      <c r="G214" s="420" t="str">
        <f>IF(AND(A214&lt;&gt;"",B214&lt;&gt;"",C214&lt;&gt;""),COUNTIF($H214:H$1439,A214),"")</f>
        <v/>
      </c>
      <c r="H214" s="422">
        <f t="shared" si="22"/>
        <v>33</v>
      </c>
      <c r="I214" s="629"/>
      <c r="J214" s="629"/>
      <c r="K214" s="629"/>
      <c r="L214" s="629"/>
      <c r="M214" s="629"/>
      <c r="N214" s="629"/>
      <c r="O214" s="629"/>
      <c r="P214" s="629"/>
      <c r="Q214" s="629"/>
      <c r="R214" s="629"/>
      <c r="S214" s="629"/>
      <c r="T214" s="629"/>
      <c r="U214" s="629"/>
      <c r="V214" s="629"/>
      <c r="W214" s="629"/>
      <c r="X214" s="629"/>
      <c r="Y214" s="629"/>
      <c r="Z214" s="629"/>
      <c r="AA214" s="629"/>
    </row>
    <row r="215" spans="1:27" ht="15.75" customHeight="1" x14ac:dyDescent="0.25">
      <c r="A215" s="416"/>
      <c r="B215" s="626"/>
      <c r="C215" s="625"/>
      <c r="D215" s="421" t="s">
        <v>2165</v>
      </c>
      <c r="E215" s="419" t="str">
        <f t="shared" si="12"/>
        <v/>
      </c>
      <c r="F215" s="420" t="str">
        <f t="shared" si="21"/>
        <v/>
      </c>
      <c r="G215" s="420" t="str">
        <f>IF(AND(A215&lt;&gt;"",B215&lt;&gt;"",C215&lt;&gt;""),COUNTIF($H215:H$1439,A215),"")</f>
        <v/>
      </c>
      <c r="H215" s="422">
        <f t="shared" si="22"/>
        <v>33</v>
      </c>
      <c r="I215" s="629"/>
      <c r="J215" s="629"/>
      <c r="K215" s="629"/>
      <c r="L215" s="629"/>
      <c r="M215" s="629"/>
      <c r="N215" s="629"/>
      <c r="O215" s="629"/>
      <c r="P215" s="629"/>
      <c r="Q215" s="629"/>
      <c r="R215" s="629"/>
      <c r="S215" s="629"/>
      <c r="T215" s="629"/>
      <c r="U215" s="629"/>
      <c r="V215" s="629"/>
      <c r="W215" s="629"/>
      <c r="X215" s="629"/>
      <c r="Y215" s="629"/>
      <c r="Z215" s="629"/>
      <c r="AA215" s="629"/>
    </row>
    <row r="216" spans="1:27" ht="15.75" customHeight="1" x14ac:dyDescent="0.25">
      <c r="A216" s="416"/>
      <c r="B216" s="626"/>
      <c r="C216" s="625"/>
      <c r="D216" s="421" t="s">
        <v>2166</v>
      </c>
      <c r="E216" s="419" t="str">
        <f t="shared" si="12"/>
        <v/>
      </c>
      <c r="F216" s="420" t="str">
        <f t="shared" si="21"/>
        <v/>
      </c>
      <c r="G216" s="420" t="str">
        <f>IF(AND(A216&lt;&gt;"",B216&lt;&gt;"",C216&lt;&gt;""),COUNTIF($H216:H$1439,A216),"")</f>
        <v/>
      </c>
      <c r="H216" s="422">
        <f t="shared" si="22"/>
        <v>33</v>
      </c>
      <c r="I216" s="629"/>
      <c r="J216" s="629"/>
      <c r="K216" s="629"/>
      <c r="L216" s="629"/>
      <c r="M216" s="629"/>
      <c r="N216" s="629"/>
      <c r="O216" s="629"/>
      <c r="P216" s="629"/>
      <c r="Q216" s="629"/>
      <c r="R216" s="629"/>
      <c r="S216" s="629"/>
      <c r="T216" s="629"/>
      <c r="U216" s="629"/>
      <c r="V216" s="629"/>
      <c r="W216" s="629"/>
      <c r="X216" s="629"/>
      <c r="Y216" s="629"/>
      <c r="Z216" s="629"/>
      <c r="AA216" s="629"/>
    </row>
    <row r="217" spans="1:27" ht="15.75" customHeight="1" x14ac:dyDescent="0.25">
      <c r="A217" s="416"/>
      <c r="B217" s="626"/>
      <c r="C217" s="625"/>
      <c r="D217" s="421" t="s">
        <v>2167</v>
      </c>
      <c r="E217" s="419" t="str">
        <f t="shared" si="12"/>
        <v/>
      </c>
      <c r="F217" s="420" t="str">
        <f t="shared" si="21"/>
        <v/>
      </c>
      <c r="G217" s="420" t="str">
        <f>IF(AND(A217&lt;&gt;"",B217&lt;&gt;"",C217&lt;&gt;""),COUNTIF($H217:H$1439,A217),"")</f>
        <v/>
      </c>
      <c r="H217" s="422">
        <f t="shared" si="22"/>
        <v>33</v>
      </c>
      <c r="I217" s="629"/>
      <c r="J217" s="629"/>
      <c r="K217" s="629"/>
      <c r="L217" s="629"/>
      <c r="M217" s="629"/>
      <c r="N217" s="629"/>
      <c r="O217" s="629"/>
      <c r="P217" s="629"/>
      <c r="Q217" s="629"/>
      <c r="R217" s="629"/>
      <c r="S217" s="629"/>
      <c r="T217" s="629"/>
      <c r="U217" s="629"/>
      <c r="V217" s="629"/>
      <c r="W217" s="629"/>
      <c r="X217" s="629"/>
      <c r="Y217" s="629"/>
      <c r="Z217" s="629"/>
      <c r="AA217" s="629"/>
    </row>
    <row r="218" spans="1:27" ht="15.75" customHeight="1" x14ac:dyDescent="0.25">
      <c r="A218" s="416">
        <f>IF(D218="", MAX($A$1:A217)+1, "")</f>
        <v>34</v>
      </c>
      <c r="B218" s="417" t="s">
        <v>2168</v>
      </c>
      <c r="C218" s="418" t="s">
        <v>2036</v>
      </c>
      <c r="D218" s="626"/>
      <c r="E218" s="419" t="str">
        <f t="shared" si="12"/>
        <v>B</v>
      </c>
      <c r="F218" s="420" t="str">
        <f t="shared" si="21"/>
        <v>Trung bình</v>
      </c>
      <c r="G218" s="420">
        <f>IF(AND(A218&lt;&gt;"",B218&lt;&gt;"",C218&lt;&gt;""),COUNTIF($H218:H$1439,A218),"")</f>
        <v>7</v>
      </c>
      <c r="H218" s="422" t="str">
        <f t="shared" si="22"/>
        <v/>
      </c>
      <c r="I218" s="629"/>
      <c r="J218" s="629"/>
      <c r="K218" s="629"/>
      <c r="L218" s="629"/>
      <c r="M218" s="629"/>
      <c r="N218" s="629"/>
      <c r="O218" s="629"/>
      <c r="P218" s="629"/>
      <c r="Q218" s="629"/>
      <c r="R218" s="629"/>
      <c r="S218" s="629"/>
      <c r="T218" s="629"/>
      <c r="U218" s="629"/>
      <c r="V218" s="629"/>
      <c r="W218" s="629"/>
      <c r="X218" s="629"/>
      <c r="Y218" s="629"/>
      <c r="Z218" s="629"/>
      <c r="AA218" s="629"/>
    </row>
    <row r="219" spans="1:27" ht="15.75" customHeight="1" x14ac:dyDescent="0.25">
      <c r="A219" s="416"/>
      <c r="B219" s="626"/>
      <c r="C219" s="625"/>
      <c r="D219" s="421" t="s">
        <v>2169</v>
      </c>
      <c r="E219" s="419" t="str">
        <f t="shared" si="12"/>
        <v/>
      </c>
      <c r="F219" s="420" t="str">
        <f t="shared" si="21"/>
        <v/>
      </c>
      <c r="G219" s="420" t="str">
        <f>IF(AND(A219&lt;&gt;"",B219&lt;&gt;"",C219&lt;&gt;""),COUNTIF($H219:H$1439,A219),"")</f>
        <v/>
      </c>
      <c r="H219" s="422">
        <f t="shared" si="22"/>
        <v>34</v>
      </c>
      <c r="I219" s="629"/>
      <c r="J219" s="629"/>
      <c r="K219" s="629"/>
      <c r="L219" s="629"/>
      <c r="M219" s="629"/>
      <c r="N219" s="629"/>
      <c r="O219" s="629"/>
      <c r="P219" s="629"/>
      <c r="Q219" s="629"/>
      <c r="R219" s="629"/>
      <c r="S219" s="629"/>
      <c r="T219" s="629"/>
      <c r="U219" s="629"/>
      <c r="V219" s="629"/>
      <c r="W219" s="629"/>
      <c r="X219" s="629"/>
      <c r="Y219" s="629"/>
      <c r="Z219" s="629"/>
      <c r="AA219" s="629"/>
    </row>
    <row r="220" spans="1:27" ht="15.75" customHeight="1" x14ac:dyDescent="0.25">
      <c r="A220" s="416"/>
      <c r="B220" s="626"/>
      <c r="C220" s="625"/>
      <c r="D220" s="421" t="s">
        <v>2170</v>
      </c>
      <c r="E220" s="419" t="str">
        <f t="shared" si="12"/>
        <v/>
      </c>
      <c r="F220" s="420" t="str">
        <f t="shared" si="21"/>
        <v/>
      </c>
      <c r="G220" s="420" t="str">
        <f>IF(AND(A220&lt;&gt;"",B220&lt;&gt;"",C220&lt;&gt;""),COUNTIF($H220:H$1439,A220),"")</f>
        <v/>
      </c>
      <c r="H220" s="422">
        <f t="shared" si="22"/>
        <v>34</v>
      </c>
      <c r="I220" s="629"/>
      <c r="J220" s="629"/>
      <c r="K220" s="629"/>
      <c r="L220" s="629"/>
      <c r="M220" s="629"/>
      <c r="N220" s="629"/>
      <c r="O220" s="629"/>
      <c r="P220" s="629"/>
      <c r="Q220" s="629"/>
      <c r="R220" s="629"/>
      <c r="S220" s="629"/>
      <c r="T220" s="629"/>
      <c r="U220" s="629"/>
      <c r="V220" s="629"/>
      <c r="W220" s="629"/>
      <c r="X220" s="629"/>
      <c r="Y220" s="629"/>
      <c r="Z220" s="629"/>
      <c r="AA220" s="629"/>
    </row>
    <row r="221" spans="1:27" ht="15.75" customHeight="1" x14ac:dyDescent="0.25">
      <c r="A221" s="416"/>
      <c r="B221" s="626"/>
      <c r="C221" s="625"/>
      <c r="D221" s="421" t="s">
        <v>2171</v>
      </c>
      <c r="E221" s="419" t="str">
        <f t="shared" si="12"/>
        <v/>
      </c>
      <c r="F221" s="420" t="str">
        <f t="shared" si="21"/>
        <v/>
      </c>
      <c r="G221" s="420" t="str">
        <f>IF(AND(A221&lt;&gt;"",B221&lt;&gt;"",C221&lt;&gt;""),COUNTIF($H221:H$1439,A221),"")</f>
        <v/>
      </c>
      <c r="H221" s="422">
        <f t="shared" si="22"/>
        <v>34</v>
      </c>
      <c r="I221" s="629"/>
      <c r="J221" s="629"/>
      <c r="K221" s="629"/>
      <c r="L221" s="629"/>
      <c r="M221" s="629"/>
      <c r="N221" s="629"/>
      <c r="O221" s="629"/>
      <c r="P221" s="629"/>
      <c r="Q221" s="629"/>
      <c r="R221" s="629"/>
      <c r="S221" s="629"/>
      <c r="T221" s="629"/>
      <c r="U221" s="629"/>
      <c r="V221" s="629"/>
      <c r="W221" s="629"/>
      <c r="X221" s="629"/>
      <c r="Y221" s="629"/>
      <c r="Z221" s="629"/>
      <c r="AA221" s="629"/>
    </row>
    <row r="222" spans="1:27" ht="15.75" customHeight="1" x14ac:dyDescent="0.25">
      <c r="A222" s="416"/>
      <c r="B222" s="626"/>
      <c r="C222" s="625"/>
      <c r="D222" s="421" t="s">
        <v>2172</v>
      </c>
      <c r="E222" s="419" t="str">
        <f t="shared" si="12"/>
        <v/>
      </c>
      <c r="F222" s="420" t="str">
        <f t="shared" si="21"/>
        <v/>
      </c>
      <c r="G222" s="420" t="str">
        <f>IF(AND(A222&lt;&gt;"",B222&lt;&gt;"",C222&lt;&gt;""),COUNTIF($H222:H$1439,A222),"")</f>
        <v/>
      </c>
      <c r="H222" s="422">
        <f t="shared" si="22"/>
        <v>34</v>
      </c>
      <c r="I222" s="629"/>
      <c r="J222" s="629"/>
      <c r="K222" s="629"/>
      <c r="L222" s="629"/>
      <c r="M222" s="629"/>
      <c r="N222" s="629"/>
      <c r="O222" s="629"/>
      <c r="P222" s="629"/>
      <c r="Q222" s="629"/>
      <c r="R222" s="629"/>
      <c r="S222" s="629"/>
      <c r="T222" s="629"/>
      <c r="U222" s="629"/>
      <c r="V222" s="629"/>
      <c r="W222" s="629"/>
      <c r="X222" s="629"/>
      <c r="Y222" s="629"/>
      <c r="Z222" s="629"/>
      <c r="AA222" s="629"/>
    </row>
    <row r="223" spans="1:27" ht="15.75" customHeight="1" x14ac:dyDescent="0.25">
      <c r="A223" s="416"/>
      <c r="B223" s="626"/>
      <c r="C223" s="625"/>
      <c r="D223" s="421" t="s">
        <v>2173</v>
      </c>
      <c r="E223" s="419" t="str">
        <f t="shared" si="12"/>
        <v/>
      </c>
      <c r="F223" s="420" t="str">
        <f t="shared" si="21"/>
        <v/>
      </c>
      <c r="G223" s="420" t="str">
        <f>IF(AND(A223&lt;&gt;"",B223&lt;&gt;"",C223&lt;&gt;""),COUNTIF($H223:H$1439,A223),"")</f>
        <v/>
      </c>
      <c r="H223" s="422">
        <f t="shared" si="22"/>
        <v>34</v>
      </c>
      <c r="I223" s="629"/>
      <c r="J223" s="629"/>
      <c r="K223" s="629"/>
      <c r="L223" s="629"/>
      <c r="M223" s="629"/>
      <c r="N223" s="629"/>
      <c r="O223" s="629"/>
      <c r="P223" s="629"/>
      <c r="Q223" s="629"/>
      <c r="R223" s="629"/>
      <c r="S223" s="629"/>
      <c r="T223" s="629"/>
      <c r="U223" s="629"/>
      <c r="V223" s="629"/>
      <c r="W223" s="629"/>
      <c r="X223" s="629"/>
      <c r="Y223" s="629"/>
      <c r="Z223" s="629"/>
      <c r="AA223" s="629"/>
    </row>
    <row r="224" spans="1:27" ht="15.75" customHeight="1" x14ac:dyDescent="0.25">
      <c r="A224" s="416"/>
      <c r="B224" s="626"/>
      <c r="C224" s="625"/>
      <c r="D224" s="421" t="s">
        <v>2174</v>
      </c>
      <c r="E224" s="419" t="str">
        <f t="shared" si="12"/>
        <v/>
      </c>
      <c r="F224" s="420" t="str">
        <f t="shared" si="21"/>
        <v/>
      </c>
      <c r="G224" s="420" t="str">
        <f>IF(AND(A224&lt;&gt;"",B224&lt;&gt;"",C224&lt;&gt;""),COUNTIF($H224:H$1439,A224),"")</f>
        <v/>
      </c>
      <c r="H224" s="422">
        <f t="shared" si="22"/>
        <v>34</v>
      </c>
      <c r="I224" s="629"/>
      <c r="J224" s="629"/>
      <c r="K224" s="629"/>
      <c r="L224" s="629"/>
      <c r="M224" s="629"/>
      <c r="N224" s="629"/>
      <c r="O224" s="629"/>
      <c r="P224" s="629"/>
      <c r="Q224" s="629"/>
      <c r="R224" s="629"/>
      <c r="S224" s="629"/>
      <c r="T224" s="629"/>
      <c r="U224" s="629"/>
      <c r="V224" s="629"/>
      <c r="W224" s="629"/>
      <c r="X224" s="629"/>
      <c r="Y224" s="629"/>
      <c r="Z224" s="629"/>
      <c r="AA224" s="629"/>
    </row>
    <row r="225" spans="1:27" ht="15.75" customHeight="1" x14ac:dyDescent="0.25">
      <c r="A225" s="416"/>
      <c r="B225" s="626"/>
      <c r="C225" s="625"/>
      <c r="D225" s="421" t="s">
        <v>2175</v>
      </c>
      <c r="E225" s="419" t="str">
        <f t="shared" si="12"/>
        <v/>
      </c>
      <c r="F225" s="420" t="str">
        <f t="shared" si="21"/>
        <v/>
      </c>
      <c r="G225" s="420" t="str">
        <f>IF(AND(A225&lt;&gt;"",B225&lt;&gt;"",C225&lt;&gt;""),COUNTIF($H225:H$1439,A225),"")</f>
        <v/>
      </c>
      <c r="H225" s="422">
        <f t="shared" si="22"/>
        <v>34</v>
      </c>
      <c r="I225" s="629"/>
      <c r="J225" s="629"/>
      <c r="K225" s="629"/>
      <c r="L225" s="629"/>
      <c r="M225" s="629"/>
      <c r="N225" s="629"/>
      <c r="O225" s="629"/>
      <c r="P225" s="629"/>
      <c r="Q225" s="629"/>
      <c r="R225" s="629"/>
      <c r="S225" s="629"/>
      <c r="T225" s="629"/>
      <c r="U225" s="629"/>
      <c r="V225" s="629"/>
      <c r="W225" s="629"/>
      <c r="X225" s="629"/>
      <c r="Y225" s="629"/>
      <c r="Z225" s="629"/>
      <c r="AA225" s="629"/>
    </row>
    <row r="226" spans="1:27" ht="15.75" customHeight="1" x14ac:dyDescent="0.25">
      <c r="A226" s="413" t="s">
        <v>2176</v>
      </c>
      <c r="B226" s="415" t="s">
        <v>2177</v>
      </c>
      <c r="C226" s="625"/>
      <c r="D226" s="626"/>
      <c r="E226" s="419" t="str">
        <f t="shared" si="12"/>
        <v/>
      </c>
      <c r="F226" s="420" t="str">
        <f t="shared" si="21"/>
        <v/>
      </c>
      <c r="G226" s="420" t="str">
        <f>IF(AND(A226&lt;&gt;"",B226&lt;&gt;"",C226&lt;&gt;""),COUNTIF($H226:H$1439,A226),"")</f>
        <v/>
      </c>
      <c r="H226" s="422" t="str">
        <f t="shared" si="22"/>
        <v/>
      </c>
      <c r="I226" s="629"/>
      <c r="J226" s="629"/>
      <c r="K226" s="629"/>
      <c r="L226" s="629"/>
      <c r="M226" s="629"/>
      <c r="N226" s="629"/>
      <c r="O226" s="629"/>
      <c r="P226" s="629"/>
      <c r="Q226" s="629"/>
      <c r="R226" s="629"/>
      <c r="S226" s="629"/>
      <c r="T226" s="629"/>
      <c r="U226" s="629"/>
      <c r="V226" s="629"/>
      <c r="W226" s="629"/>
      <c r="X226" s="629"/>
      <c r="Y226" s="629"/>
      <c r="Z226" s="629"/>
      <c r="AA226" s="629"/>
    </row>
    <row r="227" spans="1:27" ht="15.75" customHeight="1" x14ac:dyDescent="0.25">
      <c r="A227" s="416">
        <f>IF(D227="", MAX($A$1:A226)+1, "")</f>
        <v>35</v>
      </c>
      <c r="B227" s="417" t="s">
        <v>2178</v>
      </c>
      <c r="C227" s="418" t="s">
        <v>2036</v>
      </c>
      <c r="D227" s="626"/>
      <c r="E227" s="419" t="str">
        <f t="shared" si="12"/>
        <v>B</v>
      </c>
      <c r="F227" s="420" t="str">
        <f t="shared" si="21"/>
        <v>Trung bình</v>
      </c>
      <c r="G227" s="420">
        <f>IF(AND(A227&lt;&gt;"",B227&lt;&gt;"",C227&lt;&gt;""),COUNTIF($H227:H$1439,A227),"")</f>
        <v>7</v>
      </c>
      <c r="H227" s="422" t="str">
        <f t="shared" si="22"/>
        <v/>
      </c>
      <c r="I227" s="629"/>
      <c r="J227" s="629"/>
      <c r="K227" s="629"/>
      <c r="L227" s="629"/>
      <c r="M227" s="629"/>
      <c r="N227" s="629"/>
      <c r="O227" s="629"/>
      <c r="P227" s="629"/>
      <c r="Q227" s="629"/>
      <c r="R227" s="629"/>
      <c r="S227" s="629"/>
      <c r="T227" s="629"/>
      <c r="U227" s="629"/>
      <c r="V227" s="629"/>
      <c r="W227" s="629"/>
      <c r="X227" s="629"/>
      <c r="Y227" s="629"/>
      <c r="Z227" s="629"/>
      <c r="AA227" s="629"/>
    </row>
    <row r="228" spans="1:27" ht="15.75" customHeight="1" x14ac:dyDescent="0.25">
      <c r="A228" s="416"/>
      <c r="B228" s="626"/>
      <c r="C228" s="625"/>
      <c r="D228" s="421" t="s">
        <v>2179</v>
      </c>
      <c r="E228" s="419" t="str">
        <f t="shared" si="12"/>
        <v/>
      </c>
      <c r="F228" s="420" t="str">
        <f t="shared" si="21"/>
        <v/>
      </c>
      <c r="G228" s="420" t="str">
        <f>IF(AND(A228&lt;&gt;"",B228&lt;&gt;"",C228&lt;&gt;""),COUNTIF($H228:H$1439,A228),"")</f>
        <v/>
      </c>
      <c r="H228" s="422">
        <f t="shared" si="22"/>
        <v>35</v>
      </c>
      <c r="I228" s="629"/>
      <c r="J228" s="629"/>
      <c r="K228" s="629"/>
      <c r="L228" s="629"/>
      <c r="M228" s="629"/>
      <c r="N228" s="629"/>
      <c r="O228" s="629"/>
      <c r="P228" s="629"/>
      <c r="Q228" s="629"/>
      <c r="R228" s="629"/>
      <c r="S228" s="629"/>
      <c r="T228" s="629"/>
      <c r="U228" s="629"/>
      <c r="V228" s="629"/>
      <c r="W228" s="629"/>
      <c r="X228" s="629"/>
      <c r="Y228" s="629"/>
      <c r="Z228" s="629"/>
      <c r="AA228" s="629"/>
    </row>
    <row r="229" spans="1:27" ht="15.75" customHeight="1" x14ac:dyDescent="0.25">
      <c r="A229" s="416"/>
      <c r="B229" s="626"/>
      <c r="C229" s="625"/>
      <c r="D229" s="421" t="s">
        <v>2180</v>
      </c>
      <c r="E229" s="419" t="str">
        <f t="shared" si="12"/>
        <v/>
      </c>
      <c r="F229" s="420" t="str">
        <f t="shared" si="21"/>
        <v/>
      </c>
      <c r="G229" s="420" t="str">
        <f>IF(AND(A229&lt;&gt;"",B229&lt;&gt;"",C229&lt;&gt;""),COUNTIF($H229:H$1439,A229),"")</f>
        <v/>
      </c>
      <c r="H229" s="422">
        <f t="shared" si="22"/>
        <v>35</v>
      </c>
      <c r="I229" s="629"/>
      <c r="J229" s="629"/>
      <c r="K229" s="629"/>
      <c r="L229" s="629"/>
      <c r="M229" s="629"/>
      <c r="N229" s="629"/>
      <c r="O229" s="629"/>
      <c r="P229" s="629"/>
      <c r="Q229" s="629"/>
      <c r="R229" s="629"/>
      <c r="S229" s="629"/>
      <c r="T229" s="629"/>
      <c r="U229" s="629"/>
      <c r="V229" s="629"/>
      <c r="W229" s="629"/>
      <c r="X229" s="629"/>
      <c r="Y229" s="629"/>
      <c r="Z229" s="629"/>
      <c r="AA229" s="629"/>
    </row>
    <row r="230" spans="1:27" ht="15.75" customHeight="1" x14ac:dyDescent="0.25">
      <c r="A230" s="416"/>
      <c r="B230" s="626"/>
      <c r="C230" s="625"/>
      <c r="D230" s="421" t="s">
        <v>2181</v>
      </c>
      <c r="E230" s="419" t="str">
        <f t="shared" si="12"/>
        <v/>
      </c>
      <c r="F230" s="420" t="str">
        <f t="shared" si="21"/>
        <v/>
      </c>
      <c r="G230" s="420" t="str">
        <f>IF(AND(A230&lt;&gt;"",B230&lt;&gt;"",C230&lt;&gt;""),COUNTIF($H230:H$1439,A230),"")</f>
        <v/>
      </c>
      <c r="H230" s="422">
        <f t="shared" si="22"/>
        <v>35</v>
      </c>
      <c r="I230" s="629"/>
      <c r="J230" s="629"/>
      <c r="K230" s="629"/>
      <c r="L230" s="629"/>
      <c r="M230" s="629"/>
      <c r="N230" s="629"/>
      <c r="O230" s="629"/>
      <c r="P230" s="629"/>
      <c r="Q230" s="629"/>
      <c r="R230" s="629"/>
      <c r="S230" s="629"/>
      <c r="T230" s="629"/>
      <c r="U230" s="629"/>
      <c r="V230" s="629"/>
      <c r="W230" s="629"/>
      <c r="X230" s="629"/>
      <c r="Y230" s="629"/>
      <c r="Z230" s="629"/>
      <c r="AA230" s="629"/>
    </row>
    <row r="231" spans="1:27" ht="15.75" customHeight="1" x14ac:dyDescent="0.25">
      <c r="A231" s="416"/>
      <c r="B231" s="626"/>
      <c r="C231" s="625"/>
      <c r="D231" s="421" t="s">
        <v>2182</v>
      </c>
      <c r="E231" s="419" t="str">
        <f t="shared" si="12"/>
        <v/>
      </c>
      <c r="F231" s="420" t="str">
        <f t="shared" si="21"/>
        <v/>
      </c>
      <c r="G231" s="420" t="str">
        <f>IF(AND(A231&lt;&gt;"",B231&lt;&gt;"",C231&lt;&gt;""),COUNTIF($H231:H$1439,A231),"")</f>
        <v/>
      </c>
      <c r="H231" s="422">
        <f t="shared" si="22"/>
        <v>35</v>
      </c>
      <c r="I231" s="629"/>
      <c r="J231" s="629"/>
      <c r="K231" s="629"/>
      <c r="L231" s="629"/>
      <c r="M231" s="629"/>
      <c r="N231" s="629"/>
      <c r="O231" s="629"/>
      <c r="P231" s="629"/>
      <c r="Q231" s="629"/>
      <c r="R231" s="629"/>
      <c r="S231" s="629"/>
      <c r="T231" s="629"/>
      <c r="U231" s="629"/>
      <c r="V231" s="629"/>
      <c r="W231" s="629"/>
      <c r="X231" s="629"/>
      <c r="Y231" s="629"/>
      <c r="Z231" s="629"/>
      <c r="AA231" s="629"/>
    </row>
    <row r="232" spans="1:27" ht="15.75" customHeight="1" x14ac:dyDescent="0.25">
      <c r="A232" s="416"/>
      <c r="B232" s="626"/>
      <c r="C232" s="625"/>
      <c r="D232" s="421" t="s">
        <v>2183</v>
      </c>
      <c r="E232" s="419" t="str">
        <f t="shared" si="12"/>
        <v/>
      </c>
      <c r="F232" s="420" t="str">
        <f t="shared" si="21"/>
        <v/>
      </c>
      <c r="G232" s="420" t="str">
        <f>IF(AND(A232&lt;&gt;"",B232&lt;&gt;"",C232&lt;&gt;""),COUNTIF($H232:H$1439,A232),"")</f>
        <v/>
      </c>
      <c r="H232" s="422">
        <f t="shared" si="22"/>
        <v>35</v>
      </c>
      <c r="I232" s="629"/>
      <c r="J232" s="629"/>
      <c r="K232" s="629"/>
      <c r="L232" s="629"/>
      <c r="M232" s="629"/>
      <c r="N232" s="629"/>
      <c r="O232" s="629"/>
      <c r="P232" s="629"/>
      <c r="Q232" s="629"/>
      <c r="R232" s="629"/>
      <c r="S232" s="629"/>
      <c r="T232" s="629"/>
      <c r="U232" s="629"/>
      <c r="V232" s="629"/>
      <c r="W232" s="629"/>
      <c r="X232" s="629"/>
      <c r="Y232" s="629"/>
      <c r="Z232" s="629"/>
      <c r="AA232" s="629"/>
    </row>
    <row r="233" spans="1:27" ht="15.75" customHeight="1" x14ac:dyDescent="0.25">
      <c r="A233" s="416"/>
      <c r="B233" s="626"/>
      <c r="C233" s="625"/>
      <c r="D233" s="421" t="s">
        <v>2184</v>
      </c>
      <c r="E233" s="419" t="str">
        <f t="shared" si="12"/>
        <v/>
      </c>
      <c r="F233" s="420" t="str">
        <f t="shared" si="21"/>
        <v/>
      </c>
      <c r="G233" s="420" t="str">
        <f>IF(AND(A233&lt;&gt;"",B233&lt;&gt;"",C233&lt;&gt;""),COUNTIF($H233:H$1439,A233),"")</f>
        <v/>
      </c>
      <c r="H233" s="422">
        <f t="shared" si="22"/>
        <v>35</v>
      </c>
      <c r="I233" s="629"/>
      <c r="J233" s="629"/>
      <c r="K233" s="629"/>
      <c r="L233" s="629"/>
      <c r="M233" s="629"/>
      <c r="N233" s="629"/>
      <c r="O233" s="629"/>
      <c r="P233" s="629"/>
      <c r="Q233" s="629"/>
      <c r="R233" s="629"/>
      <c r="S233" s="629"/>
      <c r="T233" s="629"/>
      <c r="U233" s="629"/>
      <c r="V233" s="629"/>
      <c r="W233" s="629"/>
      <c r="X233" s="629"/>
      <c r="Y233" s="629"/>
      <c r="Z233" s="629"/>
      <c r="AA233" s="629"/>
    </row>
    <row r="234" spans="1:27" ht="15.75" customHeight="1" x14ac:dyDescent="0.25">
      <c r="A234" s="416"/>
      <c r="B234" s="626"/>
      <c r="C234" s="625"/>
      <c r="D234" s="421" t="s">
        <v>2185</v>
      </c>
      <c r="E234" s="419" t="str">
        <f t="shared" si="12"/>
        <v/>
      </c>
      <c r="F234" s="420" t="str">
        <f t="shared" si="21"/>
        <v/>
      </c>
      <c r="G234" s="420" t="str">
        <f>IF(AND(A234&lt;&gt;"",B234&lt;&gt;"",C234&lt;&gt;""),COUNTIF($H234:H$1439,A234),"")</f>
        <v/>
      </c>
      <c r="H234" s="422">
        <f t="shared" si="22"/>
        <v>35</v>
      </c>
      <c r="I234" s="629"/>
      <c r="J234" s="629"/>
      <c r="K234" s="629"/>
      <c r="L234" s="629"/>
      <c r="M234" s="629"/>
      <c r="N234" s="629"/>
      <c r="O234" s="629"/>
      <c r="P234" s="629"/>
      <c r="Q234" s="629"/>
      <c r="R234" s="629"/>
      <c r="S234" s="629"/>
      <c r="T234" s="629"/>
      <c r="U234" s="629"/>
      <c r="V234" s="629"/>
      <c r="W234" s="629"/>
      <c r="X234" s="629"/>
      <c r="Y234" s="629"/>
      <c r="Z234" s="629"/>
      <c r="AA234" s="629"/>
    </row>
    <row r="235" spans="1:27" ht="15.75" customHeight="1" x14ac:dyDescent="0.25">
      <c r="A235" s="416">
        <f>IF(D235="", MAX($A$1:A234)+1, "")</f>
        <v>36</v>
      </c>
      <c r="B235" s="417" t="s">
        <v>2177</v>
      </c>
      <c r="C235" s="418" t="s">
        <v>2036</v>
      </c>
      <c r="D235" s="626"/>
      <c r="E235" s="419" t="str">
        <f t="shared" si="12"/>
        <v>B</v>
      </c>
      <c r="F235" s="420" t="str">
        <f t="shared" si="21"/>
        <v>Trung bình</v>
      </c>
      <c r="G235" s="420">
        <f>IF(AND(A235&lt;&gt;"",B235&lt;&gt;"",C235&lt;&gt;""),COUNTIF($H235:H$1439,A235),"")</f>
        <v>7</v>
      </c>
      <c r="H235" s="422" t="str">
        <f t="shared" si="22"/>
        <v/>
      </c>
      <c r="I235" s="629"/>
      <c r="J235" s="629"/>
      <c r="K235" s="629"/>
      <c r="L235" s="629"/>
      <c r="M235" s="629"/>
      <c r="N235" s="629"/>
      <c r="O235" s="629"/>
      <c r="P235" s="629"/>
      <c r="Q235" s="629"/>
      <c r="R235" s="629"/>
      <c r="S235" s="629"/>
      <c r="T235" s="629"/>
      <c r="U235" s="629"/>
      <c r="V235" s="629"/>
      <c r="W235" s="629"/>
      <c r="X235" s="629"/>
      <c r="Y235" s="629"/>
      <c r="Z235" s="629"/>
      <c r="AA235" s="629"/>
    </row>
    <row r="236" spans="1:27" ht="15.75" customHeight="1" x14ac:dyDescent="0.25">
      <c r="A236" s="416"/>
      <c r="B236" s="626"/>
      <c r="C236" s="625"/>
      <c r="D236" s="421" t="s">
        <v>2186</v>
      </c>
      <c r="E236" s="419" t="str">
        <f t="shared" si="12"/>
        <v/>
      </c>
      <c r="F236" s="420" t="str">
        <f t="shared" si="21"/>
        <v/>
      </c>
      <c r="G236" s="420" t="str">
        <f>IF(AND(A236&lt;&gt;"",B236&lt;&gt;"",C236&lt;&gt;""),COUNTIF($H236:H$1439,A236),"")</f>
        <v/>
      </c>
      <c r="H236" s="422">
        <f t="shared" si="22"/>
        <v>36</v>
      </c>
      <c r="I236" s="629"/>
      <c r="J236" s="629"/>
      <c r="K236" s="629"/>
      <c r="L236" s="629"/>
      <c r="M236" s="629"/>
      <c r="N236" s="629"/>
      <c r="O236" s="629"/>
      <c r="P236" s="629"/>
      <c r="Q236" s="629"/>
      <c r="R236" s="629"/>
      <c r="S236" s="629"/>
      <c r="T236" s="629"/>
      <c r="U236" s="629"/>
      <c r="V236" s="629"/>
      <c r="W236" s="629"/>
      <c r="X236" s="629"/>
      <c r="Y236" s="629"/>
      <c r="Z236" s="629"/>
      <c r="AA236" s="629"/>
    </row>
    <row r="237" spans="1:27" ht="15.75" customHeight="1" x14ac:dyDescent="0.25">
      <c r="A237" s="416"/>
      <c r="B237" s="626"/>
      <c r="C237" s="625"/>
      <c r="D237" s="421" t="s">
        <v>2187</v>
      </c>
      <c r="E237" s="419" t="str">
        <f t="shared" si="12"/>
        <v/>
      </c>
      <c r="F237" s="420" t="str">
        <f t="shared" si="21"/>
        <v/>
      </c>
      <c r="G237" s="420" t="str">
        <f>IF(AND(A237&lt;&gt;"",B237&lt;&gt;"",C237&lt;&gt;""),COUNTIF($H237:H$1439,A237),"")</f>
        <v/>
      </c>
      <c r="H237" s="422">
        <f t="shared" si="22"/>
        <v>36</v>
      </c>
      <c r="I237" s="629"/>
      <c r="J237" s="629"/>
      <c r="K237" s="629"/>
      <c r="L237" s="629"/>
      <c r="M237" s="629"/>
      <c r="N237" s="629"/>
      <c r="O237" s="629"/>
      <c r="P237" s="629"/>
      <c r="Q237" s="629"/>
      <c r="R237" s="629"/>
      <c r="S237" s="629"/>
      <c r="T237" s="629"/>
      <c r="U237" s="629"/>
      <c r="V237" s="629"/>
      <c r="W237" s="629"/>
      <c r="X237" s="629"/>
      <c r="Y237" s="629"/>
      <c r="Z237" s="629"/>
      <c r="AA237" s="629"/>
    </row>
    <row r="238" spans="1:27" ht="15.75" customHeight="1" x14ac:dyDescent="0.25">
      <c r="A238" s="416"/>
      <c r="B238" s="626"/>
      <c r="C238" s="625"/>
      <c r="D238" s="421" t="s">
        <v>2188</v>
      </c>
      <c r="E238" s="419" t="str">
        <f t="shared" si="12"/>
        <v/>
      </c>
      <c r="F238" s="420" t="str">
        <f t="shared" si="21"/>
        <v/>
      </c>
      <c r="G238" s="420" t="str">
        <f>IF(AND(A238&lt;&gt;"",B238&lt;&gt;"",C238&lt;&gt;""),COUNTIF($H238:H$1439,A238),"")</f>
        <v/>
      </c>
      <c r="H238" s="422">
        <f t="shared" si="22"/>
        <v>36</v>
      </c>
      <c r="I238" s="629"/>
      <c r="J238" s="629"/>
      <c r="K238" s="629"/>
      <c r="L238" s="629"/>
      <c r="M238" s="629"/>
      <c r="N238" s="629"/>
      <c r="O238" s="629"/>
      <c r="P238" s="629"/>
      <c r="Q238" s="629"/>
      <c r="R238" s="629"/>
      <c r="S238" s="629"/>
      <c r="T238" s="629"/>
      <c r="U238" s="629"/>
      <c r="V238" s="629"/>
      <c r="W238" s="629"/>
      <c r="X238" s="629"/>
      <c r="Y238" s="629"/>
      <c r="Z238" s="629"/>
      <c r="AA238" s="629"/>
    </row>
    <row r="239" spans="1:27" ht="15.75" customHeight="1" x14ac:dyDescent="0.25">
      <c r="A239" s="416"/>
      <c r="B239" s="626"/>
      <c r="C239" s="625"/>
      <c r="D239" s="421" t="s">
        <v>2189</v>
      </c>
      <c r="E239" s="419" t="str">
        <f t="shared" si="12"/>
        <v/>
      </c>
      <c r="F239" s="420" t="str">
        <f t="shared" si="21"/>
        <v/>
      </c>
      <c r="G239" s="420" t="str">
        <f>IF(AND(A239&lt;&gt;"",B239&lt;&gt;"",C239&lt;&gt;""),COUNTIF($H239:H$1439,A239),"")</f>
        <v/>
      </c>
      <c r="H239" s="422">
        <f t="shared" si="22"/>
        <v>36</v>
      </c>
      <c r="I239" s="629"/>
      <c r="J239" s="629"/>
      <c r="K239" s="629"/>
      <c r="L239" s="629"/>
      <c r="M239" s="629"/>
      <c r="N239" s="629"/>
      <c r="O239" s="629"/>
      <c r="P239" s="629"/>
      <c r="Q239" s="629"/>
      <c r="R239" s="629"/>
      <c r="S239" s="629"/>
      <c r="T239" s="629"/>
      <c r="U239" s="629"/>
      <c r="V239" s="629"/>
      <c r="W239" s="629"/>
      <c r="X239" s="629"/>
      <c r="Y239" s="629"/>
      <c r="Z239" s="629"/>
      <c r="AA239" s="629"/>
    </row>
    <row r="240" spans="1:27" ht="15.75" customHeight="1" x14ac:dyDescent="0.25">
      <c r="A240" s="416"/>
      <c r="B240" s="626"/>
      <c r="C240" s="625"/>
      <c r="D240" s="421" t="s">
        <v>2190</v>
      </c>
      <c r="E240" s="419" t="str">
        <f t="shared" si="12"/>
        <v/>
      </c>
      <c r="F240" s="420" t="str">
        <f t="shared" si="21"/>
        <v/>
      </c>
      <c r="G240" s="420" t="str">
        <f>IF(AND(A240&lt;&gt;"",B240&lt;&gt;"",C240&lt;&gt;""),COUNTIF($H240:H$1439,A240),"")</f>
        <v/>
      </c>
      <c r="H240" s="422">
        <f t="shared" si="22"/>
        <v>36</v>
      </c>
      <c r="I240" s="629"/>
      <c r="J240" s="629"/>
      <c r="K240" s="629"/>
      <c r="L240" s="629"/>
      <c r="M240" s="629"/>
      <c r="N240" s="629"/>
      <c r="O240" s="629"/>
      <c r="P240" s="629"/>
      <c r="Q240" s="629"/>
      <c r="R240" s="629"/>
      <c r="S240" s="629"/>
      <c r="T240" s="629"/>
      <c r="U240" s="629"/>
      <c r="V240" s="629"/>
      <c r="W240" s="629"/>
      <c r="X240" s="629"/>
      <c r="Y240" s="629"/>
      <c r="Z240" s="629"/>
      <c r="AA240" s="629"/>
    </row>
    <row r="241" spans="1:27" ht="15.75" customHeight="1" x14ac:dyDescent="0.25">
      <c r="A241" s="416"/>
      <c r="B241" s="626"/>
      <c r="C241" s="625"/>
      <c r="D241" s="421" t="s">
        <v>2191</v>
      </c>
      <c r="E241" s="419" t="str">
        <f t="shared" si="12"/>
        <v/>
      </c>
      <c r="F241" s="420" t="str">
        <f t="shared" si="21"/>
        <v/>
      </c>
      <c r="G241" s="420" t="str">
        <f>IF(AND(A241&lt;&gt;"",B241&lt;&gt;"",C241&lt;&gt;""),COUNTIF($H241:H$1439,A241),"")</f>
        <v/>
      </c>
      <c r="H241" s="422">
        <f t="shared" si="22"/>
        <v>36</v>
      </c>
      <c r="I241" s="629"/>
      <c r="J241" s="629"/>
      <c r="K241" s="629"/>
      <c r="L241" s="629"/>
      <c r="M241" s="629"/>
      <c r="N241" s="629"/>
      <c r="O241" s="629"/>
      <c r="P241" s="629"/>
      <c r="Q241" s="629"/>
      <c r="R241" s="629"/>
      <c r="S241" s="629"/>
      <c r="T241" s="629"/>
      <c r="U241" s="629"/>
      <c r="V241" s="629"/>
      <c r="W241" s="629"/>
      <c r="X241" s="629"/>
      <c r="Y241" s="629"/>
      <c r="Z241" s="629"/>
      <c r="AA241" s="629"/>
    </row>
    <row r="242" spans="1:27" ht="15.75" customHeight="1" x14ac:dyDescent="0.25">
      <c r="A242" s="416"/>
      <c r="B242" s="626"/>
      <c r="C242" s="625"/>
      <c r="D242" s="421" t="s">
        <v>2192</v>
      </c>
      <c r="E242" s="419" t="str">
        <f t="shared" si="12"/>
        <v/>
      </c>
      <c r="F242" s="420" t="str">
        <f>IF(G242&lt;&gt;"",IF(G242&lt;=3,"Đơn giản",IF(G242&lt;=7,"Trung bình","Phức tạp")),"")</f>
        <v/>
      </c>
      <c r="G242" s="420" t="str">
        <f>IF(AND(A242&lt;&gt;"",B242&lt;&gt;"",C242&lt;&gt;""),COUNTIF($H242:H$1439,A242),"")</f>
        <v/>
      </c>
      <c r="H242" s="422">
        <f t="shared" si="22"/>
        <v>36</v>
      </c>
      <c r="I242" s="629"/>
      <c r="J242" s="629"/>
      <c r="K242" s="629"/>
      <c r="L242" s="629"/>
      <c r="M242" s="629"/>
      <c r="N242" s="629"/>
      <c r="O242" s="629"/>
      <c r="P242" s="629"/>
      <c r="Q242" s="629"/>
      <c r="R242" s="629"/>
      <c r="S242" s="629"/>
      <c r="T242" s="629"/>
      <c r="U242" s="629"/>
      <c r="V242" s="629"/>
      <c r="W242" s="629"/>
      <c r="X242" s="629"/>
      <c r="Y242" s="629"/>
      <c r="Z242" s="629"/>
      <c r="AA242" s="629"/>
    </row>
    <row r="243" spans="1:27" ht="15.75" customHeight="1" x14ac:dyDescent="0.25">
      <c r="A243" s="413" t="s">
        <v>2193</v>
      </c>
      <c r="B243" s="415" t="s">
        <v>2194</v>
      </c>
      <c r="C243" s="625"/>
      <c r="D243" s="626"/>
      <c r="E243" s="419" t="str">
        <f t="shared" si="12"/>
        <v/>
      </c>
      <c r="F243" s="420" t="str">
        <f t="shared" si="21"/>
        <v/>
      </c>
      <c r="G243" s="420" t="str">
        <f>IF(AND(A243&lt;&gt;"",B243&lt;&gt;"",C243&lt;&gt;""),COUNTIF($H243:H$1439,A243),"")</f>
        <v/>
      </c>
      <c r="H243" s="422" t="str">
        <f t="shared" si="22"/>
        <v/>
      </c>
      <c r="I243" s="629"/>
      <c r="J243" s="629"/>
      <c r="K243" s="629"/>
      <c r="L243" s="629"/>
      <c r="M243" s="629"/>
      <c r="N243" s="629"/>
      <c r="O243" s="629"/>
      <c r="P243" s="629"/>
      <c r="Q243" s="629"/>
      <c r="R243" s="629"/>
      <c r="S243" s="629"/>
      <c r="T243" s="629"/>
      <c r="U243" s="629"/>
      <c r="V243" s="629"/>
      <c r="W243" s="629"/>
      <c r="X243" s="629"/>
      <c r="Y243" s="629"/>
      <c r="Z243" s="629"/>
      <c r="AA243" s="629"/>
    </row>
    <row r="244" spans="1:27" ht="15.75" customHeight="1" x14ac:dyDescent="0.25">
      <c r="A244" s="416">
        <f>IF(D244="", MAX($A$1:A243)+1, "")</f>
        <v>37</v>
      </c>
      <c r="B244" s="417" t="s">
        <v>2194</v>
      </c>
      <c r="C244" s="418" t="s">
        <v>2036</v>
      </c>
      <c r="D244" s="626"/>
      <c r="E244" s="419" t="str">
        <f t="shared" si="12"/>
        <v>B</v>
      </c>
      <c r="F244" s="420" t="str">
        <f t="shared" si="21"/>
        <v>Trung bình</v>
      </c>
      <c r="G244" s="420">
        <f>IF(AND(A244&lt;&gt;"",B244&lt;&gt;"",C244&lt;&gt;""),COUNTIF($H244:H$1439,A244),"")</f>
        <v>7</v>
      </c>
      <c r="H244" s="422" t="str">
        <f t="shared" si="22"/>
        <v/>
      </c>
      <c r="I244" s="629"/>
      <c r="J244" s="629"/>
      <c r="K244" s="629"/>
      <c r="L244" s="629"/>
      <c r="M244" s="629"/>
      <c r="N244" s="629"/>
      <c r="O244" s="629"/>
      <c r="P244" s="629"/>
      <c r="Q244" s="629"/>
      <c r="R244" s="629"/>
      <c r="S244" s="629"/>
      <c r="T244" s="629"/>
      <c r="U244" s="629"/>
      <c r="V244" s="629"/>
      <c r="W244" s="629"/>
      <c r="X244" s="629"/>
      <c r="Y244" s="629"/>
      <c r="Z244" s="629"/>
      <c r="AA244" s="629"/>
    </row>
    <row r="245" spans="1:27" ht="15.75" customHeight="1" x14ac:dyDescent="0.25">
      <c r="A245" s="416"/>
      <c r="B245" s="626"/>
      <c r="C245" s="625"/>
      <c r="D245" s="421" t="s">
        <v>2195</v>
      </c>
      <c r="E245" s="419" t="str">
        <f t="shared" si="12"/>
        <v/>
      </c>
      <c r="F245" s="420" t="str">
        <f t="shared" si="21"/>
        <v/>
      </c>
      <c r="G245" s="420" t="str">
        <f>IF(AND(A245&lt;&gt;"",B245&lt;&gt;"",C245&lt;&gt;""),COUNTIF($H245:H$1439,A245),"")</f>
        <v/>
      </c>
      <c r="H245" s="422">
        <f t="shared" si="22"/>
        <v>37</v>
      </c>
      <c r="I245" s="629"/>
      <c r="J245" s="629"/>
      <c r="K245" s="629"/>
      <c r="L245" s="629"/>
      <c r="M245" s="629"/>
      <c r="N245" s="629"/>
      <c r="O245" s="629"/>
      <c r="P245" s="629"/>
      <c r="Q245" s="629"/>
      <c r="R245" s="629"/>
      <c r="S245" s="629"/>
      <c r="T245" s="629"/>
      <c r="U245" s="629"/>
      <c r="V245" s="629"/>
      <c r="W245" s="629"/>
      <c r="X245" s="629"/>
      <c r="Y245" s="629"/>
      <c r="Z245" s="629"/>
      <c r="AA245" s="629"/>
    </row>
    <row r="246" spans="1:27" ht="15.75" customHeight="1" x14ac:dyDescent="0.25">
      <c r="A246" s="416"/>
      <c r="B246" s="626"/>
      <c r="C246" s="625"/>
      <c r="D246" s="421" t="s">
        <v>2196</v>
      </c>
      <c r="E246" s="419" t="str">
        <f t="shared" si="12"/>
        <v/>
      </c>
      <c r="F246" s="420" t="str">
        <f t="shared" si="21"/>
        <v/>
      </c>
      <c r="G246" s="420" t="str">
        <f>IF(AND(A246&lt;&gt;"",B246&lt;&gt;"",C246&lt;&gt;""),COUNTIF($H246:H$1439,A246),"")</f>
        <v/>
      </c>
      <c r="H246" s="422">
        <f t="shared" si="22"/>
        <v>37</v>
      </c>
      <c r="I246" s="629"/>
      <c r="J246" s="629"/>
      <c r="K246" s="629"/>
      <c r="L246" s="629"/>
      <c r="M246" s="629"/>
      <c r="N246" s="629"/>
      <c r="O246" s="629"/>
      <c r="P246" s="629"/>
      <c r="Q246" s="629"/>
      <c r="R246" s="629"/>
      <c r="S246" s="629"/>
      <c r="T246" s="629"/>
      <c r="U246" s="629"/>
      <c r="V246" s="629"/>
      <c r="W246" s="629"/>
      <c r="X246" s="629"/>
      <c r="Y246" s="629"/>
      <c r="Z246" s="629"/>
      <c r="AA246" s="629"/>
    </row>
    <row r="247" spans="1:27" ht="15.75" customHeight="1" x14ac:dyDescent="0.25">
      <c r="A247" s="416"/>
      <c r="B247" s="626"/>
      <c r="C247" s="625"/>
      <c r="D247" s="421" t="s">
        <v>2197</v>
      </c>
      <c r="E247" s="419" t="str">
        <f t="shared" si="12"/>
        <v/>
      </c>
      <c r="F247" s="420" t="str">
        <f t="shared" si="21"/>
        <v/>
      </c>
      <c r="G247" s="420" t="str">
        <f>IF(AND(A247&lt;&gt;"",B247&lt;&gt;"",C247&lt;&gt;""),COUNTIF($H247:H$1439,A247),"")</f>
        <v/>
      </c>
      <c r="H247" s="422">
        <f t="shared" si="22"/>
        <v>37</v>
      </c>
      <c r="I247" s="629"/>
      <c r="J247" s="629"/>
      <c r="K247" s="629"/>
      <c r="L247" s="629"/>
      <c r="M247" s="629"/>
      <c r="N247" s="629"/>
      <c r="O247" s="629"/>
      <c r="P247" s="629"/>
      <c r="Q247" s="629"/>
      <c r="R247" s="629"/>
      <c r="S247" s="629"/>
      <c r="T247" s="629"/>
      <c r="U247" s="629"/>
      <c r="V247" s="629"/>
      <c r="W247" s="629"/>
      <c r="X247" s="629"/>
      <c r="Y247" s="629"/>
      <c r="Z247" s="629"/>
      <c r="AA247" s="629"/>
    </row>
    <row r="248" spans="1:27" ht="15.75" customHeight="1" x14ac:dyDescent="0.25">
      <c r="A248" s="416"/>
      <c r="B248" s="626"/>
      <c r="C248" s="625"/>
      <c r="D248" s="421" t="s">
        <v>2198</v>
      </c>
      <c r="E248" s="419" t="str">
        <f t="shared" si="12"/>
        <v/>
      </c>
      <c r="F248" s="420" t="str">
        <f t="shared" si="21"/>
        <v/>
      </c>
      <c r="G248" s="420" t="str">
        <f>IF(AND(A248&lt;&gt;"",B248&lt;&gt;"",C248&lt;&gt;""),COUNTIF($H248:H$1439,A248),"")</f>
        <v/>
      </c>
      <c r="H248" s="422">
        <f t="shared" si="22"/>
        <v>37</v>
      </c>
      <c r="I248" s="629"/>
      <c r="J248" s="629"/>
      <c r="K248" s="629"/>
      <c r="L248" s="629"/>
      <c r="M248" s="629"/>
      <c r="N248" s="629"/>
      <c r="O248" s="629"/>
      <c r="P248" s="629"/>
      <c r="Q248" s="629"/>
      <c r="R248" s="629"/>
      <c r="S248" s="629"/>
      <c r="T248" s="629"/>
      <c r="U248" s="629"/>
      <c r="V248" s="629"/>
      <c r="W248" s="629"/>
      <c r="X248" s="629"/>
      <c r="Y248" s="629"/>
      <c r="Z248" s="629"/>
      <c r="AA248" s="629"/>
    </row>
    <row r="249" spans="1:27" ht="15.75" customHeight="1" x14ac:dyDescent="0.25">
      <c r="A249" s="416"/>
      <c r="B249" s="626"/>
      <c r="C249" s="625"/>
      <c r="D249" s="421" t="s">
        <v>2199</v>
      </c>
      <c r="E249" s="419" t="str">
        <f t="shared" si="12"/>
        <v/>
      </c>
      <c r="F249" s="420" t="str">
        <f t="shared" si="21"/>
        <v/>
      </c>
      <c r="G249" s="420" t="str">
        <f>IF(AND(A249&lt;&gt;"",B249&lt;&gt;"",C249&lt;&gt;""),COUNTIF($H249:H$1439,A249),"")</f>
        <v/>
      </c>
      <c r="H249" s="422">
        <f t="shared" si="22"/>
        <v>37</v>
      </c>
      <c r="I249" s="629"/>
      <c r="J249" s="629"/>
      <c r="K249" s="629"/>
      <c r="L249" s="629"/>
      <c r="M249" s="629"/>
      <c r="N249" s="629"/>
      <c r="O249" s="629"/>
      <c r="P249" s="629"/>
      <c r="Q249" s="629"/>
      <c r="R249" s="629"/>
      <c r="S249" s="629"/>
      <c r="T249" s="629"/>
      <c r="U249" s="629"/>
      <c r="V249" s="629"/>
      <c r="W249" s="629"/>
      <c r="X249" s="629"/>
      <c r="Y249" s="629"/>
      <c r="Z249" s="629"/>
      <c r="AA249" s="629"/>
    </row>
    <row r="250" spans="1:27" ht="15.75" customHeight="1" x14ac:dyDescent="0.25">
      <c r="A250" s="416"/>
      <c r="B250" s="626"/>
      <c r="C250" s="625"/>
      <c r="D250" s="421" t="s">
        <v>2200</v>
      </c>
      <c r="E250" s="419" t="str">
        <f t="shared" si="12"/>
        <v/>
      </c>
      <c r="F250" s="420" t="str">
        <f t="shared" si="21"/>
        <v/>
      </c>
      <c r="G250" s="420" t="str">
        <f>IF(AND(A250&lt;&gt;"",B250&lt;&gt;"",C250&lt;&gt;""),COUNTIF($H250:H$1439,A250),"")</f>
        <v/>
      </c>
      <c r="H250" s="422">
        <f t="shared" si="22"/>
        <v>37</v>
      </c>
      <c r="I250" s="629"/>
      <c r="J250" s="629"/>
      <c r="K250" s="629"/>
      <c r="L250" s="629"/>
      <c r="M250" s="629"/>
      <c r="N250" s="629"/>
      <c r="O250" s="629"/>
      <c r="P250" s="629"/>
      <c r="Q250" s="629"/>
      <c r="R250" s="629"/>
      <c r="S250" s="629"/>
      <c r="T250" s="629"/>
      <c r="U250" s="629"/>
      <c r="V250" s="629"/>
      <c r="W250" s="629"/>
      <c r="X250" s="629"/>
      <c r="Y250" s="629"/>
      <c r="Z250" s="629"/>
      <c r="AA250" s="629"/>
    </row>
    <row r="251" spans="1:27" ht="15.75" customHeight="1" x14ac:dyDescent="0.25">
      <c r="A251" s="416"/>
      <c r="B251" s="626"/>
      <c r="C251" s="625"/>
      <c r="D251" s="421" t="s">
        <v>2201</v>
      </c>
      <c r="E251" s="419" t="str">
        <f t="shared" si="12"/>
        <v/>
      </c>
      <c r="F251" s="420" t="str">
        <f t="shared" si="21"/>
        <v/>
      </c>
      <c r="G251" s="420" t="str">
        <f>IF(AND(A251&lt;&gt;"",B251&lt;&gt;"",C251&lt;&gt;""),COUNTIF($H251:H$1439,A251),"")</f>
        <v/>
      </c>
      <c r="H251" s="422">
        <f t="shared" si="22"/>
        <v>37</v>
      </c>
      <c r="I251" s="629"/>
      <c r="J251" s="629"/>
      <c r="K251" s="629"/>
      <c r="L251" s="629"/>
      <c r="M251" s="629"/>
      <c r="N251" s="629"/>
      <c r="O251" s="629"/>
      <c r="P251" s="629"/>
      <c r="Q251" s="629"/>
      <c r="R251" s="629"/>
      <c r="S251" s="629"/>
      <c r="T251" s="629"/>
      <c r="U251" s="629"/>
      <c r="V251" s="629"/>
      <c r="W251" s="629"/>
      <c r="X251" s="629"/>
      <c r="Y251" s="629"/>
      <c r="Z251" s="629"/>
      <c r="AA251" s="629"/>
    </row>
    <row r="252" spans="1:27" ht="15.75" customHeight="1" x14ac:dyDescent="0.25">
      <c r="A252" s="413" t="s">
        <v>2202</v>
      </c>
      <c r="B252" s="415" t="s">
        <v>2203</v>
      </c>
      <c r="C252" s="625"/>
      <c r="D252" s="626"/>
      <c r="E252" s="419" t="str">
        <f t="shared" si="12"/>
        <v/>
      </c>
      <c r="F252" s="420" t="str">
        <f t="shared" si="21"/>
        <v/>
      </c>
      <c r="G252" s="420" t="str">
        <f>IF(AND(A252&lt;&gt;"",B252&lt;&gt;"",C252&lt;&gt;""),COUNTIF($H252:H$1439,A252),"")</f>
        <v/>
      </c>
      <c r="H252" s="422" t="str">
        <f t="shared" si="22"/>
        <v/>
      </c>
      <c r="I252" s="629"/>
      <c r="J252" s="629"/>
      <c r="K252" s="629"/>
      <c r="L252" s="629"/>
      <c r="M252" s="629"/>
      <c r="N252" s="629"/>
      <c r="O252" s="629"/>
      <c r="P252" s="629"/>
      <c r="Q252" s="629"/>
      <c r="R252" s="629"/>
      <c r="S252" s="629"/>
      <c r="T252" s="629"/>
      <c r="U252" s="629"/>
      <c r="V252" s="629"/>
      <c r="W252" s="629"/>
      <c r="X252" s="629"/>
      <c r="Y252" s="629"/>
      <c r="Z252" s="629"/>
      <c r="AA252" s="629"/>
    </row>
    <row r="253" spans="1:27" ht="15.75" customHeight="1" x14ac:dyDescent="0.25">
      <c r="A253" s="416">
        <f>IF(D253="", MAX($A$1:A252)+1, "")</f>
        <v>38</v>
      </c>
      <c r="B253" s="417" t="s">
        <v>2204</v>
      </c>
      <c r="C253" s="418" t="s">
        <v>2036</v>
      </c>
      <c r="D253" s="626"/>
      <c r="E253" s="419" t="str">
        <f t="shared" si="12"/>
        <v>B</v>
      </c>
      <c r="F253" s="420" t="str">
        <f t="shared" si="21"/>
        <v>Trung bình</v>
      </c>
      <c r="G253" s="420">
        <f>IF(AND(A253&lt;&gt;"",B253&lt;&gt;"",C253&lt;&gt;""),COUNTIF($H253:H$1439,A253),"")</f>
        <v>7</v>
      </c>
      <c r="H253" s="422" t="str">
        <f t="shared" si="22"/>
        <v/>
      </c>
      <c r="I253" s="629"/>
      <c r="J253" s="629"/>
      <c r="K253" s="629"/>
      <c r="L253" s="629"/>
      <c r="M253" s="629"/>
      <c r="N253" s="629"/>
      <c r="O253" s="629"/>
      <c r="P253" s="629"/>
      <c r="Q253" s="629"/>
      <c r="R253" s="629"/>
      <c r="S253" s="629"/>
      <c r="T253" s="629"/>
      <c r="U253" s="629"/>
      <c r="V253" s="629"/>
      <c r="W253" s="629"/>
      <c r="X253" s="629"/>
      <c r="Y253" s="629"/>
      <c r="Z253" s="629"/>
      <c r="AA253" s="629"/>
    </row>
    <row r="254" spans="1:27" ht="15.75" customHeight="1" x14ac:dyDescent="0.25">
      <c r="A254" s="416"/>
      <c r="B254" s="626"/>
      <c r="C254" s="625"/>
      <c r="D254" s="421" t="s">
        <v>2205</v>
      </c>
      <c r="E254" s="419" t="str">
        <f t="shared" si="12"/>
        <v/>
      </c>
      <c r="F254" s="420" t="str">
        <f t="shared" si="21"/>
        <v/>
      </c>
      <c r="G254" s="420" t="str">
        <f>IF(AND(A254&lt;&gt;"",B254&lt;&gt;"",C254&lt;&gt;""),COUNTIF($H254:H$1439,A254),"")</f>
        <v/>
      </c>
      <c r="H254" s="422">
        <f t="shared" si="22"/>
        <v>38</v>
      </c>
      <c r="I254" s="629"/>
      <c r="J254" s="629"/>
      <c r="K254" s="629"/>
      <c r="L254" s="629"/>
      <c r="M254" s="629"/>
      <c r="N254" s="629"/>
      <c r="O254" s="629"/>
      <c r="P254" s="629"/>
      <c r="Q254" s="629"/>
      <c r="R254" s="629"/>
      <c r="S254" s="629"/>
      <c r="T254" s="629"/>
      <c r="U254" s="629"/>
      <c r="V254" s="629"/>
      <c r="W254" s="629"/>
      <c r="X254" s="629"/>
      <c r="Y254" s="629"/>
      <c r="Z254" s="629"/>
      <c r="AA254" s="629"/>
    </row>
    <row r="255" spans="1:27" ht="15.75" customHeight="1" x14ac:dyDescent="0.25">
      <c r="A255" s="416"/>
      <c r="B255" s="626"/>
      <c r="C255" s="625"/>
      <c r="D255" s="421" t="s">
        <v>2206</v>
      </c>
      <c r="E255" s="419" t="str">
        <f t="shared" si="12"/>
        <v/>
      </c>
      <c r="F255" s="420" t="str">
        <f t="shared" si="21"/>
        <v/>
      </c>
      <c r="G255" s="420" t="str">
        <f>IF(AND(A255&lt;&gt;"",B255&lt;&gt;"",C255&lt;&gt;""),COUNTIF($H255:H$1439,A255),"")</f>
        <v/>
      </c>
      <c r="H255" s="422">
        <f t="shared" si="22"/>
        <v>38</v>
      </c>
      <c r="I255" s="629"/>
      <c r="J255" s="629"/>
      <c r="K255" s="629"/>
      <c r="L255" s="629"/>
      <c r="M255" s="629"/>
      <c r="N255" s="629"/>
      <c r="O255" s="629"/>
      <c r="P255" s="629"/>
      <c r="Q255" s="629"/>
      <c r="R255" s="629"/>
      <c r="S255" s="629"/>
      <c r="T255" s="629"/>
      <c r="U255" s="629"/>
      <c r="V255" s="629"/>
      <c r="W255" s="629"/>
      <c r="X255" s="629"/>
      <c r="Y255" s="629"/>
      <c r="Z255" s="629"/>
      <c r="AA255" s="629"/>
    </row>
    <row r="256" spans="1:27" ht="15.75" customHeight="1" x14ac:dyDescent="0.25">
      <c r="A256" s="416"/>
      <c r="B256" s="626"/>
      <c r="C256" s="625"/>
      <c r="D256" s="421" t="s">
        <v>2207</v>
      </c>
      <c r="E256" s="419" t="str">
        <f t="shared" si="12"/>
        <v/>
      </c>
      <c r="F256" s="420" t="str">
        <f t="shared" si="21"/>
        <v/>
      </c>
      <c r="G256" s="420" t="str">
        <f>IF(AND(A256&lt;&gt;"",B256&lt;&gt;"",C256&lt;&gt;""),COUNTIF($H256:H$1439,A256),"")</f>
        <v/>
      </c>
      <c r="H256" s="422">
        <f t="shared" si="22"/>
        <v>38</v>
      </c>
      <c r="I256" s="629"/>
      <c r="J256" s="629"/>
      <c r="K256" s="629"/>
      <c r="L256" s="629"/>
      <c r="M256" s="629"/>
      <c r="N256" s="629"/>
      <c r="O256" s="629"/>
      <c r="P256" s="629"/>
      <c r="Q256" s="629"/>
      <c r="R256" s="629"/>
      <c r="S256" s="629"/>
      <c r="T256" s="629"/>
      <c r="U256" s="629"/>
      <c r="V256" s="629"/>
      <c r="W256" s="629"/>
      <c r="X256" s="629"/>
      <c r="Y256" s="629"/>
      <c r="Z256" s="629"/>
      <c r="AA256" s="629"/>
    </row>
    <row r="257" spans="1:27" ht="15.75" customHeight="1" x14ac:dyDescent="0.25">
      <c r="A257" s="416"/>
      <c r="B257" s="626"/>
      <c r="C257" s="625"/>
      <c r="D257" s="421" t="s">
        <v>2208</v>
      </c>
      <c r="E257" s="419" t="str">
        <f t="shared" si="12"/>
        <v/>
      </c>
      <c r="F257" s="420" t="str">
        <f t="shared" si="21"/>
        <v/>
      </c>
      <c r="G257" s="420" t="str">
        <f>IF(AND(A257&lt;&gt;"",B257&lt;&gt;"",C257&lt;&gt;""),COUNTIF($H257:H$1439,A257),"")</f>
        <v/>
      </c>
      <c r="H257" s="422">
        <f t="shared" si="22"/>
        <v>38</v>
      </c>
      <c r="I257" s="629"/>
      <c r="J257" s="629"/>
      <c r="K257" s="629"/>
      <c r="L257" s="629"/>
      <c r="M257" s="629"/>
      <c r="N257" s="629"/>
      <c r="O257" s="629"/>
      <c r="P257" s="629"/>
      <c r="Q257" s="629"/>
      <c r="R257" s="629"/>
      <c r="S257" s="629"/>
      <c r="T257" s="629"/>
      <c r="U257" s="629"/>
      <c r="V257" s="629"/>
      <c r="W257" s="629"/>
      <c r="X257" s="629"/>
      <c r="Y257" s="629"/>
      <c r="Z257" s="629"/>
      <c r="AA257" s="629"/>
    </row>
    <row r="258" spans="1:27" ht="15.75" customHeight="1" x14ac:dyDescent="0.25">
      <c r="A258" s="416"/>
      <c r="B258" s="626"/>
      <c r="C258" s="625"/>
      <c r="D258" s="421" t="s">
        <v>2209</v>
      </c>
      <c r="E258" s="419" t="str">
        <f t="shared" si="12"/>
        <v/>
      </c>
      <c r="F258" s="420" t="str">
        <f t="shared" si="21"/>
        <v/>
      </c>
      <c r="G258" s="420" t="str">
        <f>IF(AND(A258&lt;&gt;"",B258&lt;&gt;"",C258&lt;&gt;""),COUNTIF($H258:H$1439,A258),"")</f>
        <v/>
      </c>
      <c r="H258" s="422">
        <f t="shared" si="22"/>
        <v>38</v>
      </c>
      <c r="I258" s="629"/>
      <c r="J258" s="629"/>
      <c r="K258" s="629"/>
      <c r="L258" s="629"/>
      <c r="M258" s="629"/>
      <c r="N258" s="629"/>
      <c r="O258" s="629"/>
      <c r="P258" s="629"/>
      <c r="Q258" s="629"/>
      <c r="R258" s="629"/>
      <c r="S258" s="629"/>
      <c r="T258" s="629"/>
      <c r="U258" s="629"/>
      <c r="V258" s="629"/>
      <c r="W258" s="629"/>
      <c r="X258" s="629"/>
      <c r="Y258" s="629"/>
      <c r="Z258" s="629"/>
      <c r="AA258" s="629"/>
    </row>
    <row r="259" spans="1:27" ht="15.75" customHeight="1" x14ac:dyDescent="0.25">
      <c r="A259" s="416"/>
      <c r="B259" s="626"/>
      <c r="C259" s="625"/>
      <c r="D259" s="421" t="s">
        <v>2210</v>
      </c>
      <c r="E259" s="419" t="str">
        <f t="shared" si="12"/>
        <v/>
      </c>
      <c r="F259" s="420" t="str">
        <f t="shared" si="21"/>
        <v/>
      </c>
      <c r="G259" s="420" t="str">
        <f>IF(AND(A259&lt;&gt;"",B259&lt;&gt;"",C259&lt;&gt;""),COUNTIF($H259:H$1439,A259),"")</f>
        <v/>
      </c>
      <c r="H259" s="422">
        <f t="shared" si="22"/>
        <v>38</v>
      </c>
      <c r="I259" s="629"/>
      <c r="J259" s="629"/>
      <c r="K259" s="629"/>
      <c r="L259" s="629"/>
      <c r="M259" s="629"/>
      <c r="N259" s="629"/>
      <c r="O259" s="629"/>
      <c r="P259" s="629"/>
      <c r="Q259" s="629"/>
      <c r="R259" s="629"/>
      <c r="S259" s="629"/>
      <c r="T259" s="629"/>
      <c r="U259" s="629"/>
      <c r="V259" s="629"/>
      <c r="W259" s="629"/>
      <c r="X259" s="629"/>
      <c r="Y259" s="629"/>
      <c r="Z259" s="629"/>
      <c r="AA259" s="629"/>
    </row>
    <row r="260" spans="1:27" ht="15.75" customHeight="1" x14ac:dyDescent="0.25">
      <c r="A260" s="416"/>
      <c r="B260" s="626"/>
      <c r="C260" s="625"/>
      <c r="D260" s="421" t="s">
        <v>2211</v>
      </c>
      <c r="E260" s="419" t="str">
        <f t="shared" si="12"/>
        <v/>
      </c>
      <c r="F260" s="420" t="str">
        <f t="shared" si="21"/>
        <v/>
      </c>
      <c r="G260" s="420" t="str">
        <f>IF(AND(A260&lt;&gt;"",B260&lt;&gt;"",C260&lt;&gt;""),COUNTIF($H260:H$1439,A260),"")</f>
        <v/>
      </c>
      <c r="H260" s="422">
        <f t="shared" si="22"/>
        <v>38</v>
      </c>
      <c r="I260" s="629"/>
      <c r="J260" s="629"/>
      <c r="K260" s="629"/>
      <c r="L260" s="629"/>
      <c r="M260" s="629"/>
      <c r="N260" s="629"/>
      <c r="O260" s="629"/>
      <c r="P260" s="629"/>
      <c r="Q260" s="629"/>
      <c r="R260" s="629"/>
      <c r="S260" s="629"/>
      <c r="T260" s="629"/>
      <c r="U260" s="629"/>
      <c r="V260" s="629"/>
      <c r="W260" s="629"/>
      <c r="X260" s="629"/>
      <c r="Y260" s="629"/>
      <c r="Z260" s="629"/>
      <c r="AA260" s="629"/>
    </row>
    <row r="261" spans="1:27" ht="15.75" customHeight="1" x14ac:dyDescent="0.25">
      <c r="A261" s="416">
        <f>IF(D261="", MAX($A$1:A260)+1, "")</f>
        <v>39</v>
      </c>
      <c r="B261" s="417" t="s">
        <v>2212</v>
      </c>
      <c r="C261" s="418" t="s">
        <v>2036</v>
      </c>
      <c r="D261" s="626"/>
      <c r="E261" s="419" t="str">
        <f t="shared" si="12"/>
        <v>B</v>
      </c>
      <c r="F261" s="420" t="str">
        <f t="shared" ref="F261:F325" si="23">IF(G261&lt;&gt;"",IF(G261&lt;=3,"Đơn giản",IF(G261&lt;=7,"Trung bình","Phức tạp")),"")</f>
        <v>Trung bình</v>
      </c>
      <c r="G261" s="420">
        <f>IF(AND(A261&lt;&gt;"",B261&lt;&gt;"",C261&lt;&gt;""),COUNTIF($H261:H$1439,A261),"")</f>
        <v>7</v>
      </c>
      <c r="H261" s="422" t="str">
        <f t="shared" si="22"/>
        <v/>
      </c>
      <c r="I261" s="629"/>
      <c r="J261" s="629"/>
      <c r="K261" s="629"/>
      <c r="L261" s="629"/>
      <c r="M261" s="629"/>
      <c r="N261" s="629"/>
      <c r="O261" s="629"/>
      <c r="P261" s="629"/>
      <c r="Q261" s="629"/>
      <c r="R261" s="629"/>
      <c r="S261" s="629"/>
      <c r="T261" s="629"/>
      <c r="U261" s="629"/>
      <c r="V261" s="629"/>
      <c r="W261" s="629"/>
      <c r="X261" s="629"/>
      <c r="Y261" s="629"/>
      <c r="Z261" s="629"/>
      <c r="AA261" s="629"/>
    </row>
    <row r="262" spans="1:27" ht="15.75" customHeight="1" x14ac:dyDescent="0.25">
      <c r="A262" s="416"/>
      <c r="B262" s="626"/>
      <c r="C262" s="625"/>
      <c r="D262" s="421" t="s">
        <v>2213</v>
      </c>
      <c r="E262" s="419" t="str">
        <f t="shared" si="12"/>
        <v/>
      </c>
      <c r="F262" s="420" t="str">
        <f t="shared" si="23"/>
        <v/>
      </c>
      <c r="G262" s="420" t="str">
        <f>IF(AND(A262&lt;&gt;"",B262&lt;&gt;"",C262&lt;&gt;""),COUNTIF($H262:H$1439,A262),"")</f>
        <v/>
      </c>
      <c r="H262" s="422">
        <f t="shared" ref="H262:H326" si="24">IF(A262&lt;&gt;"","",IF(H261&lt;&gt;"",H261,A261))</f>
        <v>39</v>
      </c>
      <c r="I262" s="629"/>
      <c r="J262" s="629"/>
      <c r="K262" s="629"/>
      <c r="L262" s="629"/>
      <c r="M262" s="629"/>
      <c r="N262" s="629"/>
      <c r="O262" s="629"/>
      <c r="P262" s="629"/>
      <c r="Q262" s="629"/>
      <c r="R262" s="629"/>
      <c r="S262" s="629"/>
      <c r="T262" s="629"/>
      <c r="U262" s="629"/>
      <c r="V262" s="629"/>
      <c r="W262" s="629"/>
      <c r="X262" s="629"/>
      <c r="Y262" s="629"/>
      <c r="Z262" s="629"/>
      <c r="AA262" s="629"/>
    </row>
    <row r="263" spans="1:27" ht="15.75" customHeight="1" x14ac:dyDescent="0.25">
      <c r="A263" s="416"/>
      <c r="B263" s="626"/>
      <c r="C263" s="625"/>
      <c r="D263" s="421" t="s">
        <v>2214</v>
      </c>
      <c r="E263" s="419" t="str">
        <f t="shared" si="12"/>
        <v/>
      </c>
      <c r="F263" s="420" t="str">
        <f t="shared" si="23"/>
        <v/>
      </c>
      <c r="G263" s="420" t="str">
        <f>IF(AND(A263&lt;&gt;"",B263&lt;&gt;"",C263&lt;&gt;""),COUNTIF($H263:H$1439,A263),"")</f>
        <v/>
      </c>
      <c r="H263" s="422">
        <f t="shared" si="24"/>
        <v>39</v>
      </c>
      <c r="I263" s="629"/>
      <c r="J263" s="629"/>
      <c r="K263" s="629"/>
      <c r="L263" s="629"/>
      <c r="M263" s="629"/>
      <c r="N263" s="629"/>
      <c r="O263" s="629"/>
      <c r="P263" s="629"/>
      <c r="Q263" s="629"/>
      <c r="R263" s="629"/>
      <c r="S263" s="629"/>
      <c r="T263" s="629"/>
      <c r="U263" s="629"/>
      <c r="V263" s="629"/>
      <c r="W263" s="629"/>
      <c r="X263" s="629"/>
      <c r="Y263" s="629"/>
      <c r="Z263" s="629"/>
      <c r="AA263" s="629"/>
    </row>
    <row r="264" spans="1:27" ht="15.75" customHeight="1" x14ac:dyDescent="0.25">
      <c r="A264" s="416"/>
      <c r="B264" s="626"/>
      <c r="C264" s="625"/>
      <c r="D264" s="421" t="s">
        <v>2215</v>
      </c>
      <c r="E264" s="419" t="str">
        <f t="shared" si="12"/>
        <v/>
      </c>
      <c r="F264" s="420" t="str">
        <f t="shared" si="23"/>
        <v/>
      </c>
      <c r="G264" s="420" t="str">
        <f>IF(AND(A264&lt;&gt;"",B264&lt;&gt;"",C264&lt;&gt;""),COUNTIF($H264:H$1439,A264),"")</f>
        <v/>
      </c>
      <c r="H264" s="422">
        <f t="shared" si="24"/>
        <v>39</v>
      </c>
      <c r="I264" s="629"/>
      <c r="J264" s="629"/>
      <c r="K264" s="629"/>
      <c r="L264" s="629"/>
      <c r="M264" s="629"/>
      <c r="N264" s="629"/>
      <c r="O264" s="629"/>
      <c r="P264" s="629"/>
      <c r="Q264" s="629"/>
      <c r="R264" s="629"/>
      <c r="S264" s="629"/>
      <c r="T264" s="629"/>
      <c r="U264" s="629"/>
      <c r="V264" s="629"/>
      <c r="W264" s="629"/>
      <c r="X264" s="629"/>
      <c r="Y264" s="629"/>
      <c r="Z264" s="629"/>
      <c r="AA264" s="629"/>
    </row>
    <row r="265" spans="1:27" ht="15.75" customHeight="1" x14ac:dyDescent="0.25">
      <c r="A265" s="416"/>
      <c r="B265" s="626"/>
      <c r="C265" s="625"/>
      <c r="D265" s="421" t="s">
        <v>2216</v>
      </c>
      <c r="E265" s="419" t="str">
        <f t="shared" si="12"/>
        <v/>
      </c>
      <c r="F265" s="420" t="str">
        <f t="shared" si="23"/>
        <v/>
      </c>
      <c r="G265" s="420" t="str">
        <f>IF(AND(A265&lt;&gt;"",B265&lt;&gt;"",C265&lt;&gt;""),COUNTIF($H265:H$1439,A265),"")</f>
        <v/>
      </c>
      <c r="H265" s="422">
        <f t="shared" si="24"/>
        <v>39</v>
      </c>
      <c r="I265" s="629"/>
      <c r="J265" s="629"/>
      <c r="K265" s="629"/>
      <c r="L265" s="629"/>
      <c r="M265" s="629"/>
      <c r="N265" s="629"/>
      <c r="O265" s="629"/>
      <c r="P265" s="629"/>
      <c r="Q265" s="629"/>
      <c r="R265" s="629"/>
      <c r="S265" s="629"/>
      <c r="T265" s="629"/>
      <c r="U265" s="629"/>
      <c r="V265" s="629"/>
      <c r="W265" s="629"/>
      <c r="X265" s="629"/>
      <c r="Y265" s="629"/>
      <c r="Z265" s="629"/>
      <c r="AA265" s="629"/>
    </row>
    <row r="266" spans="1:27" ht="15.75" customHeight="1" x14ac:dyDescent="0.25">
      <c r="A266" s="416"/>
      <c r="B266" s="626"/>
      <c r="C266" s="625"/>
      <c r="D266" s="421" t="s">
        <v>2217</v>
      </c>
      <c r="E266" s="419" t="str">
        <f t="shared" si="12"/>
        <v/>
      </c>
      <c r="F266" s="420" t="str">
        <f t="shared" si="23"/>
        <v/>
      </c>
      <c r="G266" s="420" t="str">
        <f>IF(AND(A266&lt;&gt;"",B266&lt;&gt;"",C266&lt;&gt;""),COUNTIF($H266:H$1439,A266),"")</f>
        <v/>
      </c>
      <c r="H266" s="422">
        <f t="shared" si="24"/>
        <v>39</v>
      </c>
      <c r="I266" s="629"/>
      <c r="J266" s="629"/>
      <c r="K266" s="629"/>
      <c r="L266" s="629"/>
      <c r="M266" s="629"/>
      <c r="N266" s="629"/>
      <c r="O266" s="629"/>
      <c r="P266" s="629"/>
      <c r="Q266" s="629"/>
      <c r="R266" s="629"/>
      <c r="S266" s="629"/>
      <c r="T266" s="629"/>
      <c r="U266" s="629"/>
      <c r="V266" s="629"/>
      <c r="W266" s="629"/>
      <c r="X266" s="629"/>
      <c r="Y266" s="629"/>
      <c r="Z266" s="629"/>
      <c r="AA266" s="629"/>
    </row>
    <row r="267" spans="1:27" ht="15.75" customHeight="1" x14ac:dyDescent="0.25">
      <c r="A267" s="416"/>
      <c r="B267" s="626"/>
      <c r="C267" s="625"/>
      <c r="D267" s="421" t="s">
        <v>2218</v>
      </c>
      <c r="E267" s="419" t="str">
        <f t="shared" si="12"/>
        <v/>
      </c>
      <c r="F267" s="420" t="str">
        <f t="shared" si="23"/>
        <v/>
      </c>
      <c r="G267" s="420" t="str">
        <f>IF(AND(A267&lt;&gt;"",B267&lt;&gt;"",C267&lt;&gt;""),COUNTIF($H267:H$1439,A267),"")</f>
        <v/>
      </c>
      <c r="H267" s="422">
        <f t="shared" si="24"/>
        <v>39</v>
      </c>
      <c r="I267" s="629"/>
      <c r="J267" s="629"/>
      <c r="K267" s="629"/>
      <c r="L267" s="629"/>
      <c r="M267" s="629"/>
      <c r="N267" s="629"/>
      <c r="O267" s="629"/>
      <c r="P267" s="629"/>
      <c r="Q267" s="629"/>
      <c r="R267" s="629"/>
      <c r="S267" s="629"/>
      <c r="T267" s="629"/>
      <c r="U267" s="629"/>
      <c r="V267" s="629"/>
      <c r="W267" s="629"/>
      <c r="X267" s="629"/>
      <c r="Y267" s="629"/>
      <c r="Z267" s="629"/>
      <c r="AA267" s="629"/>
    </row>
    <row r="268" spans="1:27" ht="15.75" customHeight="1" x14ac:dyDescent="0.25">
      <c r="A268" s="416"/>
      <c r="B268" s="626"/>
      <c r="C268" s="625"/>
      <c r="D268" s="421" t="s">
        <v>2219</v>
      </c>
      <c r="E268" s="419" t="str">
        <f t="shared" si="12"/>
        <v/>
      </c>
      <c r="F268" s="420" t="str">
        <f t="shared" si="23"/>
        <v/>
      </c>
      <c r="G268" s="420" t="str">
        <f>IF(AND(A268&lt;&gt;"",B268&lt;&gt;"",C268&lt;&gt;""),COUNTIF($H268:H$1439,A268),"")</f>
        <v/>
      </c>
      <c r="H268" s="422">
        <f t="shared" si="24"/>
        <v>39</v>
      </c>
      <c r="I268" s="629"/>
      <c r="J268" s="629"/>
      <c r="K268" s="629"/>
      <c r="L268" s="629"/>
      <c r="M268" s="629"/>
      <c r="N268" s="629"/>
      <c r="O268" s="629"/>
      <c r="P268" s="629"/>
      <c r="Q268" s="629"/>
      <c r="R268" s="629"/>
      <c r="S268" s="629"/>
      <c r="T268" s="629"/>
      <c r="U268" s="629"/>
      <c r="V268" s="629"/>
      <c r="W268" s="629"/>
      <c r="X268" s="629"/>
      <c r="Y268" s="629"/>
      <c r="Z268" s="629"/>
      <c r="AA268" s="629"/>
    </row>
    <row r="269" spans="1:27" ht="15.75" customHeight="1" x14ac:dyDescent="0.25">
      <c r="A269" s="413" t="s">
        <v>2220</v>
      </c>
      <c r="B269" s="415" t="s">
        <v>2221</v>
      </c>
      <c r="C269" s="625"/>
      <c r="D269" s="626"/>
      <c r="E269" s="419" t="str">
        <f t="shared" si="12"/>
        <v/>
      </c>
      <c r="F269" s="420" t="str">
        <f t="shared" si="23"/>
        <v/>
      </c>
      <c r="G269" s="420" t="str">
        <f>IF(AND(A269&lt;&gt;"",B269&lt;&gt;"",C269&lt;&gt;""),COUNTIF($H269:H$1439,A269),"")</f>
        <v/>
      </c>
      <c r="H269" s="422" t="str">
        <f t="shared" si="24"/>
        <v/>
      </c>
      <c r="I269" s="629"/>
      <c r="J269" s="629"/>
      <c r="K269" s="629"/>
      <c r="L269" s="629"/>
      <c r="M269" s="629"/>
      <c r="N269" s="629"/>
      <c r="O269" s="629"/>
      <c r="P269" s="629"/>
      <c r="Q269" s="629"/>
      <c r="R269" s="629"/>
      <c r="S269" s="629"/>
      <c r="T269" s="629"/>
      <c r="U269" s="629"/>
      <c r="V269" s="629"/>
      <c r="W269" s="629"/>
      <c r="X269" s="629"/>
      <c r="Y269" s="629"/>
      <c r="Z269" s="629"/>
      <c r="AA269" s="629"/>
    </row>
    <row r="270" spans="1:27" ht="15.75" customHeight="1" x14ac:dyDescent="0.25">
      <c r="A270" s="416">
        <f t="shared" ref="A270:A279" si="25">IF(D270="", MAX($A$1:A269)+1, "")</f>
        <v>40</v>
      </c>
      <c r="B270" s="417" t="s">
        <v>2222</v>
      </c>
      <c r="C270" s="418" t="s">
        <v>2036</v>
      </c>
      <c r="D270" s="626"/>
      <c r="E270" s="419" t="str">
        <f t="shared" si="12"/>
        <v>B</v>
      </c>
      <c r="F270" s="420" t="str">
        <f t="shared" si="23"/>
        <v>Trung bình</v>
      </c>
      <c r="G270" s="420">
        <f>IF(AND(A270&lt;&gt;"",B270&lt;&gt;"",C270&lt;&gt;""),COUNTIF($H270:H$1439,A270),"")</f>
        <v>7</v>
      </c>
      <c r="H270" s="422" t="str">
        <f t="shared" si="24"/>
        <v/>
      </c>
      <c r="I270" s="629"/>
      <c r="J270" s="629"/>
      <c r="K270" s="629"/>
      <c r="L270" s="629"/>
      <c r="M270" s="629"/>
      <c r="N270" s="629"/>
      <c r="O270" s="629"/>
      <c r="P270" s="629"/>
      <c r="Q270" s="629"/>
      <c r="R270" s="629"/>
      <c r="S270" s="629"/>
      <c r="T270" s="629"/>
      <c r="U270" s="629"/>
      <c r="V270" s="629"/>
      <c r="W270" s="629"/>
      <c r="X270" s="629"/>
      <c r="Y270" s="629"/>
      <c r="Z270" s="629"/>
      <c r="AA270" s="629"/>
    </row>
    <row r="271" spans="1:27" ht="15.75" customHeight="1" x14ac:dyDescent="0.25">
      <c r="A271" s="416" t="str">
        <f t="shared" si="25"/>
        <v/>
      </c>
      <c r="B271" s="626"/>
      <c r="C271" s="625"/>
      <c r="D271" s="421" t="s">
        <v>2223</v>
      </c>
      <c r="E271" s="419" t="str">
        <f t="shared" si="12"/>
        <v/>
      </c>
      <c r="F271" s="420" t="str">
        <f t="shared" si="23"/>
        <v/>
      </c>
      <c r="G271" s="420" t="str">
        <f>IF(AND(A271&lt;&gt;"",B271&lt;&gt;"",C271&lt;&gt;""),COUNTIF($H271:H$1439,A271),"")</f>
        <v/>
      </c>
      <c r="H271" s="422">
        <f t="shared" si="24"/>
        <v>40</v>
      </c>
      <c r="I271" s="629"/>
      <c r="J271" s="629"/>
      <c r="K271" s="629"/>
      <c r="L271" s="629"/>
      <c r="M271" s="629"/>
      <c r="N271" s="629"/>
      <c r="O271" s="629"/>
      <c r="P271" s="629"/>
      <c r="Q271" s="629"/>
      <c r="R271" s="629"/>
      <c r="S271" s="629"/>
      <c r="T271" s="629"/>
      <c r="U271" s="629"/>
      <c r="V271" s="629"/>
      <c r="W271" s="629"/>
      <c r="X271" s="629"/>
      <c r="Y271" s="629"/>
      <c r="Z271" s="629"/>
      <c r="AA271" s="629"/>
    </row>
    <row r="272" spans="1:27" ht="15.75" customHeight="1" x14ac:dyDescent="0.25">
      <c r="A272" s="416" t="str">
        <f t="shared" si="25"/>
        <v/>
      </c>
      <c r="B272" s="626"/>
      <c r="C272" s="625"/>
      <c r="D272" s="421" t="s">
        <v>2224</v>
      </c>
      <c r="E272" s="419" t="str">
        <f t="shared" si="12"/>
        <v/>
      </c>
      <c r="F272" s="420" t="str">
        <f t="shared" si="23"/>
        <v/>
      </c>
      <c r="G272" s="420" t="str">
        <f>IF(AND(A272&lt;&gt;"",B272&lt;&gt;"",C272&lt;&gt;""),COUNTIF($H272:H$1439,A272),"")</f>
        <v/>
      </c>
      <c r="H272" s="422">
        <f t="shared" si="24"/>
        <v>40</v>
      </c>
      <c r="I272" s="629"/>
      <c r="J272" s="629"/>
      <c r="K272" s="629"/>
      <c r="L272" s="629"/>
      <c r="M272" s="629"/>
      <c r="N272" s="629"/>
      <c r="O272" s="629"/>
      <c r="P272" s="629"/>
      <c r="Q272" s="629"/>
      <c r="R272" s="629"/>
      <c r="S272" s="629"/>
      <c r="T272" s="629"/>
      <c r="U272" s="629"/>
      <c r="V272" s="629"/>
      <c r="W272" s="629"/>
      <c r="X272" s="629"/>
      <c r="Y272" s="629"/>
      <c r="Z272" s="629"/>
      <c r="AA272" s="629"/>
    </row>
    <row r="273" spans="1:27" ht="15.75" customHeight="1" x14ac:dyDescent="0.25">
      <c r="A273" s="416" t="str">
        <f t="shared" si="25"/>
        <v/>
      </c>
      <c r="B273" s="626"/>
      <c r="C273" s="625"/>
      <c r="D273" s="421" t="s">
        <v>2225</v>
      </c>
      <c r="E273" s="419" t="str">
        <f t="shared" si="12"/>
        <v/>
      </c>
      <c r="F273" s="420" t="str">
        <f t="shared" si="23"/>
        <v/>
      </c>
      <c r="G273" s="420" t="str">
        <f>IF(AND(A273&lt;&gt;"",B273&lt;&gt;"",C273&lt;&gt;""),COUNTIF($H273:H$1439,A273),"")</f>
        <v/>
      </c>
      <c r="H273" s="422">
        <f t="shared" si="24"/>
        <v>40</v>
      </c>
      <c r="I273" s="629"/>
      <c r="J273" s="629"/>
      <c r="K273" s="629"/>
      <c r="L273" s="629"/>
      <c r="M273" s="629"/>
      <c r="N273" s="629"/>
      <c r="O273" s="629"/>
      <c r="P273" s="629"/>
      <c r="Q273" s="629"/>
      <c r="R273" s="629"/>
      <c r="S273" s="629"/>
      <c r="T273" s="629"/>
      <c r="U273" s="629"/>
      <c r="V273" s="629"/>
      <c r="W273" s="629"/>
      <c r="X273" s="629"/>
      <c r="Y273" s="629"/>
      <c r="Z273" s="629"/>
      <c r="AA273" s="629"/>
    </row>
    <row r="274" spans="1:27" ht="15.75" customHeight="1" x14ac:dyDescent="0.25">
      <c r="A274" s="416" t="str">
        <f t="shared" si="25"/>
        <v/>
      </c>
      <c r="B274" s="626"/>
      <c r="C274" s="625"/>
      <c r="D274" s="421" t="s">
        <v>2226</v>
      </c>
      <c r="E274" s="419" t="str">
        <f t="shared" si="12"/>
        <v/>
      </c>
      <c r="F274" s="420" t="str">
        <f t="shared" si="23"/>
        <v/>
      </c>
      <c r="G274" s="420" t="str">
        <f>IF(AND(A274&lt;&gt;"",B274&lt;&gt;"",C274&lt;&gt;""),COUNTIF($H274:H$1439,A274),"")</f>
        <v/>
      </c>
      <c r="H274" s="422">
        <f t="shared" si="24"/>
        <v>40</v>
      </c>
      <c r="I274" s="629"/>
      <c r="J274" s="629"/>
      <c r="K274" s="629"/>
      <c r="L274" s="629"/>
      <c r="M274" s="629"/>
      <c r="N274" s="629"/>
      <c r="O274" s="629"/>
      <c r="P274" s="629"/>
      <c r="Q274" s="629"/>
      <c r="R274" s="629"/>
      <c r="S274" s="629"/>
      <c r="T274" s="629"/>
      <c r="U274" s="629"/>
      <c r="V274" s="629"/>
      <c r="W274" s="629"/>
      <c r="X274" s="629"/>
      <c r="Y274" s="629"/>
      <c r="Z274" s="629"/>
      <c r="AA274" s="629"/>
    </row>
    <row r="275" spans="1:27" ht="15.75" customHeight="1" x14ac:dyDescent="0.25">
      <c r="A275" s="416" t="str">
        <f t="shared" si="25"/>
        <v/>
      </c>
      <c r="B275" s="626"/>
      <c r="C275" s="625"/>
      <c r="D275" s="421" t="s">
        <v>2227</v>
      </c>
      <c r="E275" s="419" t="str">
        <f t="shared" si="12"/>
        <v/>
      </c>
      <c r="F275" s="420" t="str">
        <f t="shared" si="23"/>
        <v/>
      </c>
      <c r="G275" s="420" t="str">
        <f>IF(AND(A275&lt;&gt;"",B275&lt;&gt;"",C275&lt;&gt;""),COUNTIF($H275:H$1439,A275),"")</f>
        <v/>
      </c>
      <c r="H275" s="422">
        <f t="shared" si="24"/>
        <v>40</v>
      </c>
      <c r="I275" s="629"/>
      <c r="J275" s="629"/>
      <c r="K275" s="629"/>
      <c r="L275" s="629"/>
      <c r="M275" s="629"/>
      <c r="N275" s="629"/>
      <c r="O275" s="629"/>
      <c r="P275" s="629"/>
      <c r="Q275" s="629"/>
      <c r="R275" s="629"/>
      <c r="S275" s="629"/>
      <c r="T275" s="629"/>
      <c r="U275" s="629"/>
      <c r="V275" s="629"/>
      <c r="W275" s="629"/>
      <c r="X275" s="629"/>
      <c r="Y275" s="629"/>
      <c r="Z275" s="629"/>
      <c r="AA275" s="629"/>
    </row>
    <row r="276" spans="1:27" ht="15.75" customHeight="1" x14ac:dyDescent="0.25">
      <c r="A276" s="416" t="str">
        <f t="shared" si="25"/>
        <v/>
      </c>
      <c r="B276" s="626"/>
      <c r="C276" s="625"/>
      <c r="D276" s="421" t="s">
        <v>2228</v>
      </c>
      <c r="E276" s="419" t="str">
        <f t="shared" si="12"/>
        <v/>
      </c>
      <c r="F276" s="420" t="str">
        <f t="shared" si="23"/>
        <v/>
      </c>
      <c r="G276" s="420" t="str">
        <f>IF(AND(A276&lt;&gt;"",B276&lt;&gt;"",C276&lt;&gt;""),COUNTIF($H276:H$1439,A276),"")</f>
        <v/>
      </c>
      <c r="H276" s="422">
        <f t="shared" si="24"/>
        <v>40</v>
      </c>
      <c r="I276" s="629"/>
      <c r="J276" s="629"/>
      <c r="K276" s="629"/>
      <c r="L276" s="629"/>
      <c r="M276" s="629"/>
      <c r="N276" s="629"/>
      <c r="O276" s="629"/>
      <c r="P276" s="629"/>
      <c r="Q276" s="629"/>
      <c r="R276" s="629"/>
      <c r="S276" s="629"/>
      <c r="T276" s="629"/>
      <c r="U276" s="629"/>
      <c r="V276" s="629"/>
      <c r="W276" s="629"/>
      <c r="X276" s="629"/>
      <c r="Y276" s="629"/>
      <c r="Z276" s="629"/>
      <c r="AA276" s="629"/>
    </row>
    <row r="277" spans="1:27" ht="15.75" customHeight="1" x14ac:dyDescent="0.25">
      <c r="A277" s="416" t="str">
        <f t="shared" si="25"/>
        <v/>
      </c>
      <c r="B277" s="626"/>
      <c r="C277" s="625"/>
      <c r="D277" s="421" t="s">
        <v>2229</v>
      </c>
      <c r="E277" s="419" t="str">
        <f t="shared" si="12"/>
        <v/>
      </c>
      <c r="F277" s="420" t="str">
        <f t="shared" si="23"/>
        <v/>
      </c>
      <c r="G277" s="420" t="str">
        <f>IF(AND(A277&lt;&gt;"",B277&lt;&gt;"",C277&lt;&gt;""),COUNTIF($H277:H$1439,A277),"")</f>
        <v/>
      </c>
      <c r="H277" s="422">
        <f t="shared" si="24"/>
        <v>40</v>
      </c>
      <c r="I277" s="629"/>
      <c r="J277" s="629"/>
      <c r="K277" s="629"/>
      <c r="L277" s="629"/>
      <c r="M277" s="629"/>
      <c r="N277" s="629"/>
      <c r="O277" s="629"/>
      <c r="P277" s="629"/>
      <c r="Q277" s="629"/>
      <c r="R277" s="629"/>
      <c r="S277" s="629"/>
      <c r="T277" s="629"/>
      <c r="U277" s="629"/>
      <c r="V277" s="629"/>
      <c r="W277" s="629"/>
      <c r="X277" s="629"/>
      <c r="Y277" s="629"/>
      <c r="Z277" s="629"/>
      <c r="AA277" s="629"/>
    </row>
    <row r="278" spans="1:27" ht="15.75" customHeight="1" x14ac:dyDescent="0.25">
      <c r="A278" s="416">
        <f t="shared" si="25"/>
        <v>41</v>
      </c>
      <c r="B278" s="417" t="s">
        <v>2230</v>
      </c>
      <c r="C278" s="418" t="s">
        <v>2036</v>
      </c>
      <c r="D278" s="626"/>
      <c r="E278" s="419" t="str">
        <f t="shared" si="12"/>
        <v>B</v>
      </c>
      <c r="F278" s="420" t="str">
        <f t="shared" si="23"/>
        <v>Trung bình</v>
      </c>
      <c r="G278" s="420">
        <f>IF(AND(A278&lt;&gt;"",B278&lt;&gt;"",C278&lt;&gt;""),COUNTIF($H278:H$1439,A278),"")</f>
        <v>7</v>
      </c>
      <c r="H278" s="422" t="str">
        <f t="shared" si="24"/>
        <v/>
      </c>
      <c r="I278" s="629"/>
      <c r="J278" s="629"/>
      <c r="K278" s="629"/>
      <c r="L278" s="629"/>
      <c r="M278" s="629"/>
      <c r="N278" s="629"/>
      <c r="O278" s="629"/>
      <c r="P278" s="629"/>
      <c r="Q278" s="629"/>
      <c r="R278" s="629"/>
      <c r="S278" s="629"/>
      <c r="T278" s="629"/>
      <c r="U278" s="629"/>
      <c r="V278" s="629"/>
      <c r="W278" s="629"/>
      <c r="X278" s="629"/>
      <c r="Y278" s="629"/>
      <c r="Z278" s="629"/>
      <c r="AA278" s="629"/>
    </row>
    <row r="279" spans="1:27" ht="15.75" customHeight="1" x14ac:dyDescent="0.25">
      <c r="A279" s="416" t="str">
        <f t="shared" si="25"/>
        <v/>
      </c>
      <c r="B279" s="626"/>
      <c r="C279" s="625"/>
      <c r="D279" s="421" t="s">
        <v>2231</v>
      </c>
      <c r="E279" s="419" t="str">
        <f t="shared" si="12"/>
        <v/>
      </c>
      <c r="F279" s="420" t="str">
        <f t="shared" si="23"/>
        <v/>
      </c>
      <c r="G279" s="420" t="str">
        <f>IF(AND(A279&lt;&gt;"",B279&lt;&gt;"",C279&lt;&gt;""),COUNTIF($H279:H$1439,A279),"")</f>
        <v/>
      </c>
      <c r="H279" s="422">
        <f t="shared" si="24"/>
        <v>41</v>
      </c>
      <c r="I279" s="629"/>
      <c r="J279" s="629"/>
      <c r="K279" s="629"/>
      <c r="L279" s="629"/>
      <c r="M279" s="629"/>
      <c r="N279" s="629"/>
      <c r="O279" s="629"/>
      <c r="P279" s="629"/>
      <c r="Q279" s="629"/>
      <c r="R279" s="629"/>
      <c r="S279" s="629"/>
      <c r="T279" s="629"/>
      <c r="U279" s="629"/>
      <c r="V279" s="629"/>
      <c r="W279" s="629"/>
      <c r="X279" s="629"/>
      <c r="Y279" s="629"/>
      <c r="Z279" s="629"/>
      <c r="AA279" s="629"/>
    </row>
    <row r="280" spans="1:27" ht="15.75" customHeight="1" x14ac:dyDescent="0.25">
      <c r="A280" s="416"/>
      <c r="B280" s="626"/>
      <c r="C280" s="625"/>
      <c r="D280" s="421" t="s">
        <v>2232</v>
      </c>
      <c r="E280" s="419" t="str">
        <f t="shared" si="12"/>
        <v/>
      </c>
      <c r="F280" s="420" t="str">
        <f t="shared" si="23"/>
        <v/>
      </c>
      <c r="G280" s="420" t="str">
        <f>IF(AND(A280&lt;&gt;"",B280&lt;&gt;"",C280&lt;&gt;""),COUNTIF($H280:H$1439,A280),"")</f>
        <v/>
      </c>
      <c r="H280" s="422">
        <f t="shared" si="24"/>
        <v>41</v>
      </c>
      <c r="I280" s="629"/>
      <c r="J280" s="629"/>
      <c r="K280" s="629"/>
      <c r="L280" s="629"/>
      <c r="M280" s="629"/>
      <c r="N280" s="629"/>
      <c r="O280" s="629"/>
      <c r="P280" s="629"/>
      <c r="Q280" s="629"/>
      <c r="R280" s="629"/>
      <c r="S280" s="629"/>
      <c r="T280" s="629"/>
      <c r="U280" s="629"/>
      <c r="V280" s="629"/>
      <c r="W280" s="629"/>
      <c r="X280" s="629"/>
      <c r="Y280" s="629"/>
      <c r="Z280" s="629"/>
      <c r="AA280" s="629"/>
    </row>
    <row r="281" spans="1:27" ht="15.75" customHeight="1" x14ac:dyDescent="0.25">
      <c r="A281" s="416"/>
      <c r="B281" s="626"/>
      <c r="C281" s="625"/>
      <c r="D281" s="421" t="s">
        <v>2233</v>
      </c>
      <c r="E281" s="419" t="str">
        <f t="shared" si="12"/>
        <v/>
      </c>
      <c r="F281" s="420" t="str">
        <f t="shared" si="23"/>
        <v/>
      </c>
      <c r="G281" s="420" t="str">
        <f>IF(AND(A281&lt;&gt;"",B281&lt;&gt;"",C281&lt;&gt;""),COUNTIF($H281:H$1439,A281),"")</f>
        <v/>
      </c>
      <c r="H281" s="422">
        <f t="shared" si="24"/>
        <v>41</v>
      </c>
      <c r="I281" s="629"/>
      <c r="J281" s="629"/>
      <c r="K281" s="629"/>
      <c r="L281" s="629"/>
      <c r="M281" s="629"/>
      <c r="N281" s="629"/>
      <c r="O281" s="629"/>
      <c r="P281" s="629"/>
      <c r="Q281" s="629"/>
      <c r="R281" s="629"/>
      <c r="S281" s="629"/>
      <c r="T281" s="629"/>
      <c r="U281" s="629"/>
      <c r="V281" s="629"/>
      <c r="W281" s="629"/>
      <c r="X281" s="629"/>
      <c r="Y281" s="629"/>
      <c r="Z281" s="629"/>
      <c r="AA281" s="629"/>
    </row>
    <row r="282" spans="1:27" ht="15.75" customHeight="1" x14ac:dyDescent="0.25">
      <c r="A282" s="416"/>
      <c r="B282" s="626"/>
      <c r="C282" s="625"/>
      <c r="D282" s="421" t="s">
        <v>2234</v>
      </c>
      <c r="E282" s="419" t="str">
        <f t="shared" si="12"/>
        <v/>
      </c>
      <c r="F282" s="420" t="str">
        <f t="shared" si="23"/>
        <v/>
      </c>
      <c r="G282" s="420" t="str">
        <f>IF(AND(A282&lt;&gt;"",B282&lt;&gt;"",C282&lt;&gt;""),COUNTIF($H282:H$1439,A282),"")</f>
        <v/>
      </c>
      <c r="H282" s="422">
        <f t="shared" si="24"/>
        <v>41</v>
      </c>
      <c r="I282" s="629"/>
      <c r="J282" s="629"/>
      <c r="K282" s="629"/>
      <c r="L282" s="629"/>
      <c r="M282" s="629"/>
      <c r="N282" s="629"/>
      <c r="O282" s="629"/>
      <c r="P282" s="629"/>
      <c r="Q282" s="629"/>
      <c r="R282" s="629"/>
      <c r="S282" s="629"/>
      <c r="T282" s="629"/>
      <c r="U282" s="629"/>
      <c r="V282" s="629"/>
      <c r="W282" s="629"/>
      <c r="X282" s="629"/>
      <c r="Y282" s="629"/>
      <c r="Z282" s="629"/>
      <c r="AA282" s="629"/>
    </row>
    <row r="283" spans="1:27" ht="15.75" customHeight="1" x14ac:dyDescent="0.25">
      <c r="A283" s="416"/>
      <c r="B283" s="626"/>
      <c r="C283" s="625"/>
      <c r="D283" s="421" t="s">
        <v>2235</v>
      </c>
      <c r="E283" s="419" t="str">
        <f t="shared" si="12"/>
        <v/>
      </c>
      <c r="F283" s="420" t="str">
        <f t="shared" si="23"/>
        <v/>
      </c>
      <c r="G283" s="420" t="str">
        <f>IF(AND(A283&lt;&gt;"",B283&lt;&gt;"",C283&lt;&gt;""),COUNTIF($H283:H$1439,A283),"")</f>
        <v/>
      </c>
      <c r="H283" s="422">
        <f t="shared" si="24"/>
        <v>41</v>
      </c>
      <c r="I283" s="629"/>
      <c r="J283" s="629"/>
      <c r="K283" s="629"/>
      <c r="L283" s="629"/>
      <c r="M283" s="629"/>
      <c r="N283" s="629"/>
      <c r="O283" s="629"/>
      <c r="P283" s="629"/>
      <c r="Q283" s="629"/>
      <c r="R283" s="629"/>
      <c r="S283" s="629"/>
      <c r="T283" s="629"/>
      <c r="U283" s="629"/>
      <c r="V283" s="629"/>
      <c r="W283" s="629"/>
      <c r="X283" s="629"/>
      <c r="Y283" s="629"/>
      <c r="Z283" s="629"/>
      <c r="AA283" s="629"/>
    </row>
    <row r="284" spans="1:27" ht="15.75" customHeight="1" x14ac:dyDescent="0.25">
      <c r="A284" s="416"/>
      <c r="B284" s="626"/>
      <c r="C284" s="625"/>
      <c r="D284" s="421" t="s">
        <v>2236</v>
      </c>
      <c r="E284" s="419" t="str">
        <f t="shared" si="12"/>
        <v/>
      </c>
      <c r="F284" s="420" t="str">
        <f t="shared" si="23"/>
        <v/>
      </c>
      <c r="G284" s="420" t="str">
        <f>IF(AND(A284&lt;&gt;"",B284&lt;&gt;"",C284&lt;&gt;""),COUNTIF($H284:H$1439,A284),"")</f>
        <v/>
      </c>
      <c r="H284" s="422">
        <f t="shared" si="24"/>
        <v>41</v>
      </c>
      <c r="I284" s="629"/>
      <c r="J284" s="629"/>
      <c r="K284" s="629"/>
      <c r="L284" s="629"/>
      <c r="M284" s="629"/>
      <c r="N284" s="629"/>
      <c r="O284" s="629"/>
      <c r="P284" s="629"/>
      <c r="Q284" s="629"/>
      <c r="R284" s="629"/>
      <c r="S284" s="629"/>
      <c r="T284" s="629"/>
      <c r="U284" s="629"/>
      <c r="V284" s="629"/>
      <c r="W284" s="629"/>
      <c r="X284" s="629"/>
      <c r="Y284" s="629"/>
      <c r="Z284" s="629"/>
      <c r="AA284" s="629"/>
    </row>
    <row r="285" spans="1:27" ht="15.75" customHeight="1" x14ac:dyDescent="0.25">
      <c r="A285" s="416"/>
      <c r="B285" s="626"/>
      <c r="C285" s="625"/>
      <c r="D285" s="421" t="s">
        <v>2237</v>
      </c>
      <c r="E285" s="419" t="str">
        <f t="shared" si="12"/>
        <v/>
      </c>
      <c r="F285" s="420" t="str">
        <f t="shared" si="23"/>
        <v/>
      </c>
      <c r="G285" s="420" t="str">
        <f>IF(AND(A285&lt;&gt;"",B285&lt;&gt;"",C285&lt;&gt;""),COUNTIF($H285:H$1439,A285),"")</f>
        <v/>
      </c>
      <c r="H285" s="422">
        <f t="shared" si="24"/>
        <v>41</v>
      </c>
      <c r="I285" s="629"/>
      <c r="J285" s="629"/>
      <c r="K285" s="629"/>
      <c r="L285" s="629"/>
      <c r="M285" s="629"/>
      <c r="N285" s="629"/>
      <c r="O285" s="629"/>
      <c r="P285" s="629"/>
      <c r="Q285" s="629"/>
      <c r="R285" s="629"/>
      <c r="S285" s="629"/>
      <c r="T285" s="629"/>
      <c r="U285" s="629"/>
      <c r="V285" s="629"/>
      <c r="W285" s="629"/>
      <c r="X285" s="629"/>
      <c r="Y285" s="629"/>
      <c r="Z285" s="629"/>
      <c r="AA285" s="629"/>
    </row>
    <row r="286" spans="1:27" ht="15.75" customHeight="1" x14ac:dyDescent="0.25">
      <c r="A286" s="413" t="s">
        <v>2238</v>
      </c>
      <c r="B286" s="415" t="s">
        <v>2239</v>
      </c>
      <c r="C286" s="625"/>
      <c r="D286" s="626"/>
      <c r="E286" s="419" t="str">
        <f t="shared" si="12"/>
        <v/>
      </c>
      <c r="F286" s="420" t="str">
        <f t="shared" si="23"/>
        <v/>
      </c>
      <c r="G286" s="420" t="str">
        <f>IF(AND(A286&lt;&gt;"",B286&lt;&gt;"",C286&lt;&gt;""),COUNTIF($H286:H$1439,A286),"")</f>
        <v/>
      </c>
      <c r="H286" s="422" t="str">
        <f t="shared" si="24"/>
        <v/>
      </c>
      <c r="I286" s="629"/>
      <c r="J286" s="629"/>
      <c r="K286" s="629"/>
      <c r="L286" s="629"/>
      <c r="M286" s="629"/>
      <c r="N286" s="629"/>
      <c r="O286" s="629"/>
      <c r="P286" s="629"/>
      <c r="Q286" s="629"/>
      <c r="R286" s="629"/>
      <c r="S286" s="629"/>
      <c r="T286" s="629"/>
      <c r="U286" s="629"/>
      <c r="V286" s="629"/>
      <c r="W286" s="629"/>
      <c r="X286" s="629"/>
      <c r="Y286" s="629"/>
      <c r="Z286" s="629"/>
      <c r="AA286" s="629"/>
    </row>
    <row r="287" spans="1:27" ht="15.75" customHeight="1" x14ac:dyDescent="0.25">
      <c r="A287" s="416">
        <f>IF(D287="", MAX($A$1:A286)+1, "")</f>
        <v>42</v>
      </c>
      <c r="B287" s="417" t="s">
        <v>2240</v>
      </c>
      <c r="C287" s="418" t="s">
        <v>2036</v>
      </c>
      <c r="D287" s="626"/>
      <c r="E287" s="419" t="str">
        <f t="shared" si="12"/>
        <v>B</v>
      </c>
      <c r="F287" s="420" t="str">
        <f t="shared" si="23"/>
        <v>Trung bình</v>
      </c>
      <c r="G287" s="420">
        <f>IF(AND(A287&lt;&gt;"",B287&lt;&gt;"",C287&lt;&gt;""),COUNTIF($H287:H$1439,A287),"")</f>
        <v>6</v>
      </c>
      <c r="H287" s="422" t="str">
        <f t="shared" si="24"/>
        <v/>
      </c>
      <c r="I287" s="629"/>
      <c r="J287" s="629"/>
      <c r="K287" s="629"/>
      <c r="L287" s="629"/>
      <c r="M287" s="629"/>
      <c r="N287" s="629"/>
      <c r="O287" s="629"/>
      <c r="P287" s="629"/>
      <c r="Q287" s="629"/>
      <c r="R287" s="629"/>
      <c r="S287" s="629"/>
      <c r="T287" s="629"/>
      <c r="U287" s="629"/>
      <c r="V287" s="629"/>
      <c r="W287" s="629"/>
      <c r="X287" s="629"/>
      <c r="Y287" s="629"/>
      <c r="Z287" s="629"/>
      <c r="AA287" s="629"/>
    </row>
    <row r="288" spans="1:27" ht="15.75" customHeight="1" x14ac:dyDescent="0.25">
      <c r="A288" s="416"/>
      <c r="B288" s="626"/>
      <c r="C288" s="625"/>
      <c r="D288" s="421" t="s">
        <v>2241</v>
      </c>
      <c r="E288" s="419" t="str">
        <f t="shared" si="12"/>
        <v/>
      </c>
      <c r="F288" s="420" t="str">
        <f t="shared" si="23"/>
        <v/>
      </c>
      <c r="G288" s="420" t="str">
        <f>IF(AND(A288&lt;&gt;"",B288&lt;&gt;"",C288&lt;&gt;""),COUNTIF($H288:H$1439,A288),"")</f>
        <v/>
      </c>
      <c r="H288" s="422">
        <f t="shared" si="24"/>
        <v>42</v>
      </c>
      <c r="I288" s="629"/>
      <c r="J288" s="629"/>
      <c r="K288" s="629"/>
      <c r="L288" s="629"/>
      <c r="M288" s="629"/>
      <c r="N288" s="629"/>
      <c r="O288" s="629"/>
      <c r="P288" s="629"/>
      <c r="Q288" s="629"/>
      <c r="R288" s="629"/>
      <c r="S288" s="629"/>
      <c r="T288" s="629"/>
      <c r="U288" s="629"/>
      <c r="V288" s="629"/>
      <c r="W288" s="629"/>
      <c r="X288" s="629"/>
      <c r="Y288" s="629"/>
      <c r="Z288" s="629"/>
      <c r="AA288" s="629"/>
    </row>
    <row r="289" spans="1:27" ht="15.75" customHeight="1" x14ac:dyDescent="0.25">
      <c r="A289" s="416"/>
      <c r="B289" s="626"/>
      <c r="C289" s="625"/>
      <c r="D289" s="421" t="s">
        <v>2242</v>
      </c>
      <c r="E289" s="419" t="str">
        <f t="shared" si="12"/>
        <v/>
      </c>
      <c r="F289" s="420" t="str">
        <f t="shared" si="23"/>
        <v/>
      </c>
      <c r="G289" s="420" t="str">
        <f>IF(AND(A289&lt;&gt;"",B289&lt;&gt;"",C289&lt;&gt;""),COUNTIF($H289:H$1439,A289),"")</f>
        <v/>
      </c>
      <c r="H289" s="422">
        <f t="shared" si="24"/>
        <v>42</v>
      </c>
      <c r="I289" s="629"/>
      <c r="J289" s="629"/>
      <c r="K289" s="629"/>
      <c r="L289" s="629"/>
      <c r="M289" s="629"/>
      <c r="N289" s="629"/>
      <c r="O289" s="629"/>
      <c r="P289" s="629"/>
      <c r="Q289" s="629"/>
      <c r="R289" s="629"/>
      <c r="S289" s="629"/>
      <c r="T289" s="629"/>
      <c r="U289" s="629"/>
      <c r="V289" s="629"/>
      <c r="W289" s="629"/>
      <c r="X289" s="629"/>
      <c r="Y289" s="629"/>
      <c r="Z289" s="629"/>
      <c r="AA289" s="629"/>
    </row>
    <row r="290" spans="1:27" ht="15.75" customHeight="1" x14ac:dyDescent="0.25">
      <c r="A290" s="416"/>
      <c r="B290" s="626"/>
      <c r="C290" s="625"/>
      <c r="D290" s="421" t="s">
        <v>2243</v>
      </c>
      <c r="E290" s="419" t="str">
        <f t="shared" si="12"/>
        <v/>
      </c>
      <c r="F290" s="420" t="str">
        <f t="shared" si="23"/>
        <v/>
      </c>
      <c r="G290" s="420" t="str">
        <f>IF(AND(A290&lt;&gt;"",B290&lt;&gt;"",C290&lt;&gt;""),COUNTIF($H290:H$1439,A290),"")</f>
        <v/>
      </c>
      <c r="H290" s="422">
        <f t="shared" si="24"/>
        <v>42</v>
      </c>
      <c r="I290" s="629"/>
      <c r="J290" s="629"/>
      <c r="K290" s="629"/>
      <c r="L290" s="629"/>
      <c r="M290" s="629"/>
      <c r="N290" s="629"/>
      <c r="O290" s="629"/>
      <c r="P290" s="629"/>
      <c r="Q290" s="629"/>
      <c r="R290" s="629"/>
      <c r="S290" s="629"/>
      <c r="T290" s="629"/>
      <c r="U290" s="629"/>
      <c r="V290" s="629"/>
      <c r="W290" s="629"/>
      <c r="X290" s="629"/>
      <c r="Y290" s="629"/>
      <c r="Z290" s="629"/>
      <c r="AA290" s="629"/>
    </row>
    <row r="291" spans="1:27" ht="15.75" customHeight="1" x14ac:dyDescent="0.25">
      <c r="A291" s="416"/>
      <c r="B291" s="626"/>
      <c r="C291" s="625"/>
      <c r="D291" s="421" t="s">
        <v>2244</v>
      </c>
      <c r="E291" s="419" t="str">
        <f t="shared" si="12"/>
        <v/>
      </c>
      <c r="F291" s="420" t="str">
        <f t="shared" si="23"/>
        <v/>
      </c>
      <c r="G291" s="420" t="str">
        <f>IF(AND(A291&lt;&gt;"",B291&lt;&gt;"",C291&lt;&gt;""),COUNTIF($H291:H$1439,A291),"")</f>
        <v/>
      </c>
      <c r="H291" s="422">
        <f t="shared" si="24"/>
        <v>42</v>
      </c>
      <c r="I291" s="629"/>
      <c r="J291" s="629"/>
      <c r="K291" s="629"/>
      <c r="L291" s="629"/>
      <c r="M291" s="629"/>
      <c r="N291" s="629"/>
      <c r="O291" s="629"/>
      <c r="P291" s="629"/>
      <c r="Q291" s="629"/>
      <c r="R291" s="629"/>
      <c r="S291" s="629"/>
      <c r="T291" s="629"/>
      <c r="U291" s="629"/>
      <c r="V291" s="629"/>
      <c r="W291" s="629"/>
      <c r="X291" s="629"/>
      <c r="Y291" s="629"/>
      <c r="Z291" s="629"/>
      <c r="AA291" s="629"/>
    </row>
    <row r="292" spans="1:27" ht="15.75" customHeight="1" x14ac:dyDescent="0.25">
      <c r="A292" s="416"/>
      <c r="B292" s="626"/>
      <c r="C292" s="625"/>
      <c r="D292" s="421" t="s">
        <v>2245</v>
      </c>
      <c r="E292" s="419" t="str">
        <f t="shared" si="12"/>
        <v/>
      </c>
      <c r="F292" s="420" t="str">
        <f t="shared" si="23"/>
        <v/>
      </c>
      <c r="G292" s="420" t="str">
        <f>IF(AND(A292&lt;&gt;"",B292&lt;&gt;"",C292&lt;&gt;""),COUNTIF($H292:H$1439,A292),"")</f>
        <v/>
      </c>
      <c r="H292" s="422">
        <f t="shared" si="24"/>
        <v>42</v>
      </c>
      <c r="I292" s="629"/>
      <c r="J292" s="629"/>
      <c r="K292" s="629"/>
      <c r="L292" s="629"/>
      <c r="M292" s="629"/>
      <c r="N292" s="629"/>
      <c r="O292" s="629"/>
      <c r="P292" s="629"/>
      <c r="Q292" s="629"/>
      <c r="R292" s="629"/>
      <c r="S292" s="629"/>
      <c r="T292" s="629"/>
      <c r="U292" s="629"/>
      <c r="V292" s="629"/>
      <c r="W292" s="629"/>
      <c r="X292" s="629"/>
      <c r="Y292" s="629"/>
      <c r="Z292" s="629"/>
      <c r="AA292" s="629"/>
    </row>
    <row r="293" spans="1:27" ht="15.75" customHeight="1" x14ac:dyDescent="0.25">
      <c r="A293" s="416"/>
      <c r="B293" s="626"/>
      <c r="C293" s="625"/>
      <c r="D293" s="421" t="s">
        <v>2246</v>
      </c>
      <c r="E293" s="419" t="str">
        <f t="shared" si="12"/>
        <v/>
      </c>
      <c r="F293" s="420" t="str">
        <f t="shared" si="23"/>
        <v/>
      </c>
      <c r="G293" s="420" t="str">
        <f>IF(AND(A293&lt;&gt;"",B293&lt;&gt;"",C293&lt;&gt;""),COUNTIF($H293:H$1439,A293),"")</f>
        <v/>
      </c>
      <c r="H293" s="422">
        <f t="shared" si="24"/>
        <v>42</v>
      </c>
      <c r="I293" s="629"/>
      <c r="J293" s="629"/>
      <c r="K293" s="629"/>
      <c r="L293" s="629"/>
      <c r="M293" s="629"/>
      <c r="N293" s="629"/>
      <c r="O293" s="629"/>
      <c r="P293" s="629"/>
      <c r="Q293" s="629"/>
      <c r="R293" s="629"/>
      <c r="S293" s="629"/>
      <c r="T293" s="629"/>
      <c r="U293" s="629"/>
      <c r="V293" s="629"/>
      <c r="W293" s="629"/>
      <c r="X293" s="629"/>
      <c r="Y293" s="629"/>
      <c r="Z293" s="629"/>
      <c r="AA293" s="629"/>
    </row>
    <row r="294" spans="1:27" ht="15.75" customHeight="1" x14ac:dyDescent="0.25">
      <c r="A294" s="416">
        <f>IF(D294="", MAX($A$1:A293)+1, "")</f>
        <v>43</v>
      </c>
      <c r="B294" s="417" t="s">
        <v>2247</v>
      </c>
      <c r="C294" s="418" t="s">
        <v>2036</v>
      </c>
      <c r="D294" s="626"/>
      <c r="E294" s="419" t="str">
        <f t="shared" si="12"/>
        <v>B</v>
      </c>
      <c r="F294" s="420" t="str">
        <f t="shared" si="23"/>
        <v>Trung bình</v>
      </c>
      <c r="G294" s="420">
        <f>IF(AND(A294&lt;&gt;"",B294&lt;&gt;"",C294&lt;&gt;""),COUNTIF($H294:H$1439,A294),"")</f>
        <v>6</v>
      </c>
      <c r="H294" s="422" t="str">
        <f t="shared" si="24"/>
        <v/>
      </c>
      <c r="I294" s="629"/>
      <c r="J294" s="629"/>
      <c r="K294" s="629"/>
      <c r="L294" s="629"/>
      <c r="M294" s="629"/>
      <c r="N294" s="629"/>
      <c r="O294" s="629"/>
      <c r="P294" s="629"/>
      <c r="Q294" s="629"/>
      <c r="R294" s="629"/>
      <c r="S294" s="629"/>
      <c r="T294" s="629"/>
      <c r="U294" s="629"/>
      <c r="V294" s="629"/>
      <c r="W294" s="629"/>
      <c r="X294" s="629"/>
      <c r="Y294" s="629"/>
      <c r="Z294" s="629"/>
      <c r="AA294" s="629"/>
    </row>
    <row r="295" spans="1:27" ht="15.75" customHeight="1" x14ac:dyDescent="0.25">
      <c r="A295" s="416"/>
      <c r="B295" s="626"/>
      <c r="C295" s="625"/>
      <c r="D295" s="421" t="s">
        <v>2248</v>
      </c>
      <c r="E295" s="419" t="str">
        <f t="shared" si="12"/>
        <v/>
      </c>
      <c r="F295" s="420" t="str">
        <f t="shared" si="23"/>
        <v/>
      </c>
      <c r="G295" s="420" t="str">
        <f>IF(AND(A295&lt;&gt;"",B295&lt;&gt;"",C295&lt;&gt;""),COUNTIF($H295:H$1439,A295),"")</f>
        <v/>
      </c>
      <c r="H295" s="422">
        <f t="shared" si="24"/>
        <v>43</v>
      </c>
      <c r="I295" s="629"/>
      <c r="J295" s="629"/>
      <c r="K295" s="629"/>
      <c r="L295" s="629"/>
      <c r="M295" s="629"/>
      <c r="N295" s="629"/>
      <c r="O295" s="629"/>
      <c r="P295" s="629"/>
      <c r="Q295" s="629"/>
      <c r="R295" s="629"/>
      <c r="S295" s="629"/>
      <c r="T295" s="629"/>
      <c r="U295" s="629"/>
      <c r="V295" s="629"/>
      <c r="W295" s="629"/>
      <c r="X295" s="629"/>
      <c r="Y295" s="629"/>
      <c r="Z295" s="629"/>
      <c r="AA295" s="629"/>
    </row>
    <row r="296" spans="1:27" ht="15.75" customHeight="1" x14ac:dyDescent="0.25">
      <c r="A296" s="416"/>
      <c r="B296" s="626"/>
      <c r="C296" s="625"/>
      <c r="D296" s="421" t="s">
        <v>2249</v>
      </c>
      <c r="E296" s="419" t="str">
        <f t="shared" si="12"/>
        <v/>
      </c>
      <c r="F296" s="420" t="str">
        <f t="shared" si="23"/>
        <v/>
      </c>
      <c r="G296" s="420" t="str">
        <f>IF(AND(A296&lt;&gt;"",B296&lt;&gt;"",C296&lt;&gt;""),COUNTIF($H296:H$1439,A296),"")</f>
        <v/>
      </c>
      <c r="H296" s="422">
        <f t="shared" si="24"/>
        <v>43</v>
      </c>
      <c r="I296" s="629"/>
      <c r="J296" s="629"/>
      <c r="K296" s="629"/>
      <c r="L296" s="629"/>
      <c r="M296" s="629"/>
      <c r="N296" s="629"/>
      <c r="O296" s="629"/>
      <c r="P296" s="629"/>
      <c r="Q296" s="629"/>
      <c r="R296" s="629"/>
      <c r="S296" s="629"/>
      <c r="T296" s="629"/>
      <c r="U296" s="629"/>
      <c r="V296" s="629"/>
      <c r="W296" s="629"/>
      <c r="X296" s="629"/>
      <c r="Y296" s="629"/>
      <c r="Z296" s="629"/>
      <c r="AA296" s="629"/>
    </row>
    <row r="297" spans="1:27" ht="15.75" customHeight="1" x14ac:dyDescent="0.25">
      <c r="A297" s="416"/>
      <c r="B297" s="626"/>
      <c r="C297" s="625"/>
      <c r="D297" s="421" t="s">
        <v>2250</v>
      </c>
      <c r="E297" s="419" t="str">
        <f t="shared" si="12"/>
        <v/>
      </c>
      <c r="F297" s="420" t="str">
        <f t="shared" si="23"/>
        <v/>
      </c>
      <c r="G297" s="420" t="str">
        <f>IF(AND(A297&lt;&gt;"",B297&lt;&gt;"",C297&lt;&gt;""),COUNTIF($H297:H$1439,A297),"")</f>
        <v/>
      </c>
      <c r="H297" s="422">
        <f t="shared" si="24"/>
        <v>43</v>
      </c>
      <c r="I297" s="629"/>
      <c r="J297" s="629"/>
      <c r="K297" s="629"/>
      <c r="L297" s="629"/>
      <c r="M297" s="629"/>
      <c r="N297" s="629"/>
      <c r="O297" s="629"/>
      <c r="P297" s="629"/>
      <c r="Q297" s="629"/>
      <c r="R297" s="629"/>
      <c r="S297" s="629"/>
      <c r="T297" s="629"/>
      <c r="U297" s="629"/>
      <c r="V297" s="629"/>
      <c r="W297" s="629"/>
      <c r="X297" s="629"/>
      <c r="Y297" s="629"/>
      <c r="Z297" s="629"/>
      <c r="AA297" s="629"/>
    </row>
    <row r="298" spans="1:27" ht="15.75" customHeight="1" x14ac:dyDescent="0.25">
      <c r="A298" s="416"/>
      <c r="B298" s="626"/>
      <c r="C298" s="625"/>
      <c r="D298" s="421" t="s">
        <v>2251</v>
      </c>
      <c r="E298" s="419" t="str">
        <f t="shared" si="12"/>
        <v/>
      </c>
      <c r="F298" s="420" t="str">
        <f t="shared" si="23"/>
        <v/>
      </c>
      <c r="G298" s="420" t="str">
        <f>IF(AND(A298&lt;&gt;"",B298&lt;&gt;"",C298&lt;&gt;""),COUNTIF($H298:H$1439,A298),"")</f>
        <v/>
      </c>
      <c r="H298" s="422">
        <f t="shared" si="24"/>
        <v>43</v>
      </c>
      <c r="I298" s="629"/>
      <c r="J298" s="629"/>
      <c r="K298" s="629"/>
      <c r="L298" s="629"/>
      <c r="M298" s="629"/>
      <c r="N298" s="629"/>
      <c r="O298" s="629"/>
      <c r="P298" s="629"/>
      <c r="Q298" s="629"/>
      <c r="R298" s="629"/>
      <c r="S298" s="629"/>
      <c r="T298" s="629"/>
      <c r="U298" s="629"/>
      <c r="V298" s="629"/>
      <c r="W298" s="629"/>
      <c r="X298" s="629"/>
      <c r="Y298" s="629"/>
      <c r="Z298" s="629"/>
      <c r="AA298" s="629"/>
    </row>
    <row r="299" spans="1:27" ht="15.75" customHeight="1" x14ac:dyDescent="0.25">
      <c r="A299" s="416"/>
      <c r="B299" s="626"/>
      <c r="C299" s="625"/>
      <c r="D299" s="421" t="s">
        <v>2252</v>
      </c>
      <c r="E299" s="419" t="str">
        <f t="shared" si="12"/>
        <v/>
      </c>
      <c r="F299" s="420" t="str">
        <f t="shared" si="23"/>
        <v/>
      </c>
      <c r="G299" s="420" t="str">
        <f>IF(AND(A299&lt;&gt;"",B299&lt;&gt;"",C299&lt;&gt;""),COUNTIF($H299:H$1439,A299),"")</f>
        <v/>
      </c>
      <c r="H299" s="422">
        <f t="shared" si="24"/>
        <v>43</v>
      </c>
      <c r="I299" s="629"/>
      <c r="J299" s="629"/>
      <c r="K299" s="629"/>
      <c r="L299" s="629"/>
      <c r="M299" s="629"/>
      <c r="N299" s="629"/>
      <c r="O299" s="629"/>
      <c r="P299" s="629"/>
      <c r="Q299" s="629"/>
      <c r="R299" s="629"/>
      <c r="S299" s="629"/>
      <c r="T299" s="629"/>
      <c r="U299" s="629"/>
      <c r="V299" s="629"/>
      <c r="W299" s="629"/>
      <c r="X299" s="629"/>
      <c r="Y299" s="629"/>
      <c r="Z299" s="629"/>
      <c r="AA299" s="629"/>
    </row>
    <row r="300" spans="1:27" ht="15.75" customHeight="1" x14ac:dyDescent="0.25">
      <c r="A300" s="416"/>
      <c r="B300" s="626"/>
      <c r="C300" s="625"/>
      <c r="D300" s="421" t="s">
        <v>2253</v>
      </c>
      <c r="E300" s="419" t="str">
        <f t="shared" si="12"/>
        <v/>
      </c>
      <c r="F300" s="420" t="str">
        <f t="shared" si="23"/>
        <v/>
      </c>
      <c r="G300" s="420" t="str">
        <f>IF(AND(A300&lt;&gt;"",B300&lt;&gt;"",C300&lt;&gt;""),COUNTIF($H300:H$1439,A300),"")</f>
        <v/>
      </c>
      <c r="H300" s="422">
        <f t="shared" si="24"/>
        <v>43</v>
      </c>
      <c r="I300" s="629"/>
      <c r="J300" s="629"/>
      <c r="K300" s="629"/>
      <c r="L300" s="629"/>
      <c r="M300" s="629"/>
      <c r="N300" s="629"/>
      <c r="O300" s="629"/>
      <c r="P300" s="629"/>
      <c r="Q300" s="629"/>
      <c r="R300" s="629"/>
      <c r="S300" s="629"/>
      <c r="T300" s="629"/>
      <c r="U300" s="629"/>
      <c r="V300" s="629"/>
      <c r="W300" s="629"/>
      <c r="X300" s="629"/>
      <c r="Y300" s="629"/>
      <c r="Z300" s="629"/>
      <c r="AA300" s="629"/>
    </row>
    <row r="301" spans="1:27" ht="15.75" customHeight="1" x14ac:dyDescent="0.25">
      <c r="A301" s="413" t="s">
        <v>2254</v>
      </c>
      <c r="B301" s="415" t="s">
        <v>2513</v>
      </c>
      <c r="C301" s="625"/>
      <c r="D301" s="626"/>
      <c r="E301" s="419" t="str">
        <f t="shared" si="12"/>
        <v/>
      </c>
      <c r="F301" s="420" t="str">
        <f t="shared" si="23"/>
        <v/>
      </c>
      <c r="G301" s="420" t="str">
        <f>IF(AND(A301&lt;&gt;"",B301&lt;&gt;"",C301&lt;&gt;""),COUNTIF($H301:H$1439,A301),"")</f>
        <v/>
      </c>
      <c r="H301" s="422" t="str">
        <f t="shared" si="24"/>
        <v/>
      </c>
      <c r="I301" s="629"/>
      <c r="J301" s="629"/>
      <c r="K301" s="629"/>
      <c r="L301" s="629"/>
      <c r="M301" s="629"/>
      <c r="N301" s="629"/>
      <c r="O301" s="629"/>
      <c r="P301" s="629"/>
      <c r="Q301" s="629"/>
      <c r="R301" s="629"/>
      <c r="S301" s="629"/>
      <c r="T301" s="629"/>
      <c r="U301" s="629"/>
      <c r="V301" s="629"/>
      <c r="W301" s="629"/>
      <c r="X301" s="629"/>
      <c r="Y301" s="629"/>
      <c r="Z301" s="629"/>
      <c r="AA301" s="629"/>
    </row>
    <row r="302" spans="1:27" ht="15.75" customHeight="1" x14ac:dyDescent="0.25">
      <c r="A302" s="649">
        <f>IF(D302="", MAX($A$1:A301)+1, "")</f>
        <v>44</v>
      </c>
      <c r="B302" s="647" t="s">
        <v>2513</v>
      </c>
      <c r="C302" s="650" t="s">
        <v>2255</v>
      </c>
      <c r="D302" s="651"/>
      <c r="E302" s="419" t="str">
        <f t="shared" si="12"/>
        <v>B</v>
      </c>
      <c r="F302" s="420" t="str">
        <f t="shared" si="23"/>
        <v>Đơn giản</v>
      </c>
      <c r="G302" s="420">
        <f>IF(AND(A302&lt;&gt;"",B302&lt;&gt;"",C302&lt;&gt;""),COUNTIF($H302:H$1439,A302),"")</f>
        <v>3</v>
      </c>
      <c r="H302" s="422" t="str">
        <f>IF(A302&lt;&gt;"","",IF(#REF!&lt;&gt;"",#REF!,#REF!))</f>
        <v/>
      </c>
      <c r="I302" s="629"/>
      <c r="J302" s="629"/>
      <c r="K302" s="629"/>
      <c r="L302" s="629"/>
      <c r="M302" s="629"/>
      <c r="N302" s="629"/>
      <c r="O302" s="629"/>
      <c r="P302" s="629"/>
      <c r="Q302" s="629"/>
      <c r="R302" s="629"/>
      <c r="S302" s="629"/>
      <c r="T302" s="629"/>
      <c r="U302" s="629"/>
      <c r="V302" s="629"/>
      <c r="W302" s="629"/>
      <c r="X302" s="629"/>
      <c r="Y302" s="629"/>
      <c r="Z302" s="629"/>
      <c r="AA302" s="629"/>
    </row>
    <row r="303" spans="1:27" ht="15.75" customHeight="1" x14ac:dyDescent="0.25">
      <c r="A303" s="649"/>
      <c r="B303" s="651"/>
      <c r="C303" s="652"/>
      <c r="D303" s="653" t="s">
        <v>2512</v>
      </c>
      <c r="E303" s="419" t="str">
        <f t="shared" si="12"/>
        <v/>
      </c>
      <c r="F303" s="420" t="str">
        <f t="shared" si="23"/>
        <v/>
      </c>
      <c r="G303" s="420" t="str">
        <f>IF(AND(A303&lt;&gt;"",B303&lt;&gt;"",C303&lt;&gt;""),COUNTIF($H303:H$1439,A303),"")</f>
        <v/>
      </c>
      <c r="H303" s="422">
        <f t="shared" si="24"/>
        <v>44</v>
      </c>
      <c r="I303" s="629"/>
      <c r="J303" s="629"/>
      <c r="K303" s="629"/>
      <c r="L303" s="629"/>
      <c r="M303" s="629"/>
      <c r="N303" s="629"/>
      <c r="O303" s="629"/>
      <c r="P303" s="629"/>
      <c r="Q303" s="629"/>
      <c r="R303" s="629"/>
      <c r="S303" s="629"/>
      <c r="T303" s="629"/>
      <c r="U303" s="629"/>
      <c r="V303" s="629"/>
      <c r="W303" s="629"/>
      <c r="X303" s="629"/>
      <c r="Y303" s="629"/>
      <c r="Z303" s="629"/>
      <c r="AA303" s="629"/>
    </row>
    <row r="304" spans="1:27" ht="15.75" customHeight="1" x14ac:dyDescent="0.25">
      <c r="A304" s="649"/>
      <c r="B304" s="651"/>
      <c r="C304" s="652"/>
      <c r="D304" s="653" t="s">
        <v>2566</v>
      </c>
      <c r="E304" s="419" t="str">
        <f t="shared" si="12"/>
        <v/>
      </c>
      <c r="F304" s="420" t="str">
        <f t="shared" si="23"/>
        <v/>
      </c>
      <c r="G304" s="420" t="str">
        <f>IF(AND(A304&lt;&gt;"",B304&lt;&gt;"",C304&lt;&gt;""),COUNTIF($H304:H$1439,A304),"")</f>
        <v/>
      </c>
      <c r="H304" s="422">
        <f t="shared" si="24"/>
        <v>44</v>
      </c>
      <c r="I304" s="629"/>
      <c r="J304" s="629"/>
      <c r="K304" s="629"/>
      <c r="L304" s="629"/>
      <c r="M304" s="629"/>
      <c r="N304" s="629"/>
      <c r="O304" s="629"/>
      <c r="P304" s="629"/>
      <c r="Q304" s="629"/>
      <c r="R304" s="629"/>
      <c r="S304" s="629"/>
      <c r="T304" s="629"/>
      <c r="U304" s="629"/>
      <c r="V304" s="629"/>
      <c r="W304" s="629"/>
      <c r="X304" s="629"/>
      <c r="Y304" s="629"/>
      <c r="Z304" s="629"/>
      <c r="AA304" s="629"/>
    </row>
    <row r="305" spans="1:27" ht="15.75" customHeight="1" x14ac:dyDescent="0.25">
      <c r="A305" s="649"/>
      <c r="B305" s="651"/>
      <c r="C305" s="652"/>
      <c r="D305" s="653" t="s">
        <v>2567</v>
      </c>
      <c r="E305" s="419" t="str">
        <f t="shared" si="12"/>
        <v/>
      </c>
      <c r="F305" s="420" t="str">
        <f t="shared" si="23"/>
        <v/>
      </c>
      <c r="G305" s="420" t="str">
        <f>IF(AND(A305&lt;&gt;"",B305&lt;&gt;"",C305&lt;&gt;""),COUNTIF($H305:H$1439,A305),"")</f>
        <v/>
      </c>
      <c r="H305" s="422">
        <f t="shared" si="24"/>
        <v>44</v>
      </c>
      <c r="I305" s="629"/>
      <c r="J305" s="629"/>
      <c r="K305" s="629"/>
      <c r="L305" s="629"/>
      <c r="M305" s="629"/>
      <c r="N305" s="629"/>
      <c r="O305" s="629"/>
      <c r="P305" s="629"/>
      <c r="Q305" s="629"/>
      <c r="R305" s="629"/>
      <c r="S305" s="629"/>
      <c r="T305" s="629"/>
      <c r="U305" s="629"/>
      <c r="V305" s="629"/>
      <c r="W305" s="629"/>
      <c r="X305" s="629"/>
      <c r="Y305" s="629"/>
      <c r="Z305" s="629"/>
      <c r="AA305" s="629"/>
    </row>
    <row r="306" spans="1:27" ht="15.75" customHeight="1" x14ac:dyDescent="0.25">
      <c r="A306" s="413" t="s">
        <v>50</v>
      </c>
      <c r="B306" s="415" t="s">
        <v>2256</v>
      </c>
      <c r="C306" s="625"/>
      <c r="D306" s="626"/>
      <c r="E306" s="419" t="str">
        <f t="shared" si="12"/>
        <v/>
      </c>
      <c r="F306" s="420" t="str">
        <f t="shared" si="23"/>
        <v/>
      </c>
      <c r="G306" s="420" t="str">
        <f>IF(AND(A306&lt;&gt;"",B306&lt;&gt;"",C306&lt;&gt;""),COUNTIF($H306:H$1439,A306),"")</f>
        <v/>
      </c>
      <c r="H306" s="422" t="str">
        <f t="shared" si="24"/>
        <v/>
      </c>
      <c r="I306" s="629"/>
      <c r="J306" s="629"/>
      <c r="K306" s="629"/>
      <c r="L306" s="629"/>
      <c r="M306" s="629"/>
      <c r="N306" s="629"/>
      <c r="O306" s="629"/>
      <c r="P306" s="629"/>
      <c r="Q306" s="629"/>
      <c r="R306" s="629"/>
      <c r="S306" s="629"/>
      <c r="T306" s="629"/>
      <c r="U306" s="629"/>
      <c r="V306" s="629"/>
      <c r="W306" s="629"/>
      <c r="X306" s="629"/>
      <c r="Y306" s="629"/>
      <c r="Z306" s="629"/>
      <c r="AA306" s="629"/>
    </row>
    <row r="307" spans="1:27" ht="15.75" customHeight="1" x14ac:dyDescent="0.25">
      <c r="A307" s="416">
        <f>IF(D307="", MAX($A$1:A306)+1, "")</f>
        <v>45</v>
      </c>
      <c r="B307" s="417" t="s">
        <v>2257</v>
      </c>
      <c r="C307" s="418" t="s">
        <v>2255</v>
      </c>
      <c r="D307" s="626"/>
      <c r="E307" s="419" t="str">
        <f t="shared" si="12"/>
        <v>B</v>
      </c>
      <c r="F307" s="420" t="str">
        <f t="shared" si="23"/>
        <v>Đơn giản</v>
      </c>
      <c r="G307" s="420">
        <f>IF(AND(A307&lt;&gt;"",B307&lt;&gt;"",C307&lt;&gt;""),COUNTIF($H307:H$1439,A307),"")</f>
        <v>3</v>
      </c>
      <c r="H307" s="422" t="str">
        <f t="shared" si="24"/>
        <v/>
      </c>
      <c r="I307" s="629"/>
      <c r="J307" s="629"/>
      <c r="K307" s="629"/>
      <c r="L307" s="629"/>
      <c r="M307" s="629"/>
      <c r="N307" s="629"/>
      <c r="O307" s="629"/>
      <c r="P307" s="629"/>
      <c r="Q307" s="629"/>
      <c r="R307" s="629"/>
      <c r="S307" s="629"/>
      <c r="T307" s="629"/>
      <c r="U307" s="629"/>
      <c r="V307" s="629"/>
      <c r="W307" s="629"/>
      <c r="X307" s="629"/>
      <c r="Y307" s="629"/>
      <c r="Z307" s="629"/>
      <c r="AA307" s="629"/>
    </row>
    <row r="308" spans="1:27" ht="15.75" customHeight="1" x14ac:dyDescent="0.25">
      <c r="A308" s="416"/>
      <c r="B308" s="626"/>
      <c r="C308" s="625"/>
      <c r="D308" s="421" t="s">
        <v>2258</v>
      </c>
      <c r="E308" s="419" t="str">
        <f t="shared" si="12"/>
        <v/>
      </c>
      <c r="F308" s="420" t="str">
        <f t="shared" si="23"/>
        <v/>
      </c>
      <c r="G308" s="420" t="str">
        <f>IF(AND(A308&lt;&gt;"",B308&lt;&gt;"",C308&lt;&gt;""),COUNTIF($H308:H$1439,A308),"")</f>
        <v/>
      </c>
      <c r="H308" s="422">
        <f t="shared" si="24"/>
        <v>45</v>
      </c>
      <c r="I308" s="629"/>
      <c r="J308" s="629"/>
      <c r="K308" s="629"/>
      <c r="L308" s="629"/>
      <c r="M308" s="629"/>
      <c r="N308" s="629"/>
      <c r="O308" s="629"/>
      <c r="P308" s="629"/>
      <c r="Q308" s="629"/>
      <c r="R308" s="629"/>
      <c r="S308" s="629"/>
      <c r="T308" s="629"/>
      <c r="U308" s="629"/>
      <c r="V308" s="629"/>
      <c r="W308" s="629"/>
      <c r="X308" s="629"/>
      <c r="Y308" s="629"/>
      <c r="Z308" s="629"/>
      <c r="AA308" s="629"/>
    </row>
    <row r="309" spans="1:27" ht="15.75" customHeight="1" x14ac:dyDescent="0.25">
      <c r="A309" s="416"/>
      <c r="B309" s="626"/>
      <c r="C309" s="625"/>
      <c r="D309" s="421" t="s">
        <v>2259</v>
      </c>
      <c r="E309" s="419" t="str">
        <f t="shared" si="12"/>
        <v/>
      </c>
      <c r="F309" s="420" t="str">
        <f t="shared" si="23"/>
        <v/>
      </c>
      <c r="G309" s="420" t="str">
        <f>IF(AND(A309&lt;&gt;"",B309&lt;&gt;"",C309&lt;&gt;""),COUNTIF($H309:H$1439,A309),"")</f>
        <v/>
      </c>
      <c r="H309" s="422">
        <f t="shared" si="24"/>
        <v>45</v>
      </c>
      <c r="I309" s="629"/>
      <c r="J309" s="629"/>
      <c r="K309" s="629"/>
      <c r="L309" s="629"/>
      <c r="M309" s="629"/>
      <c r="N309" s="629"/>
      <c r="O309" s="629"/>
      <c r="P309" s="629"/>
      <c r="Q309" s="629"/>
      <c r="R309" s="629"/>
      <c r="S309" s="629"/>
      <c r="T309" s="629"/>
      <c r="U309" s="629"/>
      <c r="V309" s="629"/>
      <c r="W309" s="629"/>
      <c r="X309" s="629"/>
      <c r="Y309" s="629"/>
      <c r="Z309" s="629"/>
      <c r="AA309" s="629"/>
    </row>
    <row r="310" spans="1:27" ht="15.75" customHeight="1" x14ac:dyDescent="0.25">
      <c r="A310" s="416"/>
      <c r="B310" s="626"/>
      <c r="C310" s="625"/>
      <c r="D310" s="421" t="s">
        <v>2260</v>
      </c>
      <c r="E310" s="419" t="str">
        <f t="shared" si="12"/>
        <v/>
      </c>
      <c r="F310" s="420" t="str">
        <f t="shared" si="23"/>
        <v/>
      </c>
      <c r="G310" s="420" t="str">
        <f>IF(AND(A310&lt;&gt;"",B310&lt;&gt;"",C310&lt;&gt;""),COUNTIF($H310:H$1439,A310),"")</f>
        <v/>
      </c>
      <c r="H310" s="422">
        <f t="shared" si="24"/>
        <v>45</v>
      </c>
      <c r="I310" s="629"/>
      <c r="J310" s="629"/>
      <c r="K310" s="629"/>
      <c r="L310" s="629"/>
      <c r="M310" s="629"/>
      <c r="N310" s="629"/>
      <c r="O310" s="629"/>
      <c r="P310" s="629"/>
      <c r="Q310" s="629"/>
      <c r="R310" s="629"/>
      <c r="S310" s="629"/>
      <c r="T310" s="629"/>
      <c r="U310" s="629"/>
      <c r="V310" s="629"/>
      <c r="W310" s="629"/>
      <c r="X310" s="629"/>
      <c r="Y310" s="629"/>
      <c r="Z310" s="629"/>
      <c r="AA310" s="629"/>
    </row>
    <row r="311" spans="1:27" ht="15.75" customHeight="1" x14ac:dyDescent="0.25">
      <c r="A311" s="416">
        <f>IF(D311="", MAX($A$1:A310)+1, "")</f>
        <v>46</v>
      </c>
      <c r="B311" s="417" t="s">
        <v>2261</v>
      </c>
      <c r="C311" s="418" t="s">
        <v>2255</v>
      </c>
      <c r="D311" s="626"/>
      <c r="E311" s="419" t="str">
        <f t="shared" si="12"/>
        <v>B</v>
      </c>
      <c r="F311" s="420" t="str">
        <f t="shared" si="23"/>
        <v>Đơn giản</v>
      </c>
      <c r="G311" s="420">
        <f>IF(AND(A311&lt;&gt;"",B311&lt;&gt;"",C311&lt;&gt;""),COUNTIF($H311:H$1439,A311),"")</f>
        <v>3</v>
      </c>
      <c r="H311" s="422" t="str">
        <f t="shared" si="24"/>
        <v/>
      </c>
      <c r="I311" s="629"/>
      <c r="J311" s="629"/>
      <c r="K311" s="629"/>
      <c r="L311" s="629"/>
      <c r="M311" s="629"/>
      <c r="N311" s="629"/>
      <c r="O311" s="629"/>
      <c r="P311" s="629"/>
      <c r="Q311" s="629"/>
      <c r="R311" s="629"/>
      <c r="S311" s="629"/>
      <c r="T311" s="629"/>
      <c r="U311" s="629"/>
      <c r="V311" s="629"/>
      <c r="W311" s="629"/>
      <c r="X311" s="629"/>
      <c r="Y311" s="629"/>
      <c r="Z311" s="629"/>
      <c r="AA311" s="629"/>
    </row>
    <row r="312" spans="1:27" ht="15.75" customHeight="1" x14ac:dyDescent="0.25">
      <c r="A312" s="416"/>
      <c r="B312" s="626"/>
      <c r="C312" s="625"/>
      <c r="D312" s="421" t="s">
        <v>2262</v>
      </c>
      <c r="E312" s="419" t="str">
        <f t="shared" si="12"/>
        <v/>
      </c>
      <c r="F312" s="420" t="str">
        <f t="shared" si="23"/>
        <v/>
      </c>
      <c r="G312" s="420" t="str">
        <f>IF(AND(A312&lt;&gt;"",B312&lt;&gt;"",C312&lt;&gt;""),COUNTIF($H312:H$1439,A312),"")</f>
        <v/>
      </c>
      <c r="H312" s="422">
        <f t="shared" si="24"/>
        <v>46</v>
      </c>
      <c r="I312" s="629"/>
      <c r="J312" s="629"/>
      <c r="K312" s="629"/>
      <c r="L312" s="629"/>
      <c r="M312" s="629"/>
      <c r="N312" s="629"/>
      <c r="O312" s="629"/>
      <c r="P312" s="629"/>
      <c r="Q312" s="629"/>
      <c r="R312" s="629"/>
      <c r="S312" s="629"/>
      <c r="T312" s="629"/>
      <c r="U312" s="629"/>
      <c r="V312" s="629"/>
      <c r="W312" s="629"/>
      <c r="X312" s="629"/>
      <c r="Y312" s="629"/>
      <c r="Z312" s="629"/>
      <c r="AA312" s="629"/>
    </row>
    <row r="313" spans="1:27" ht="15.75" customHeight="1" x14ac:dyDescent="0.25">
      <c r="A313" s="416"/>
      <c r="B313" s="626"/>
      <c r="C313" s="625"/>
      <c r="D313" s="421" t="s">
        <v>2263</v>
      </c>
      <c r="E313" s="419" t="str">
        <f t="shared" si="12"/>
        <v/>
      </c>
      <c r="F313" s="420" t="str">
        <f t="shared" si="23"/>
        <v/>
      </c>
      <c r="G313" s="420" t="str">
        <f>IF(AND(A313&lt;&gt;"",B313&lt;&gt;"",C313&lt;&gt;""),COUNTIF($H313:H$1439,A313),"")</f>
        <v/>
      </c>
      <c r="H313" s="422">
        <f t="shared" si="24"/>
        <v>46</v>
      </c>
      <c r="I313" s="629"/>
      <c r="J313" s="629"/>
      <c r="K313" s="629"/>
      <c r="L313" s="629"/>
      <c r="M313" s="629"/>
      <c r="N313" s="629"/>
      <c r="O313" s="629"/>
      <c r="P313" s="629"/>
      <c r="Q313" s="629"/>
      <c r="R313" s="629"/>
      <c r="S313" s="629"/>
      <c r="T313" s="629"/>
      <c r="U313" s="629"/>
      <c r="V313" s="629"/>
      <c r="W313" s="629"/>
      <c r="X313" s="629"/>
      <c r="Y313" s="629"/>
      <c r="Z313" s="629"/>
      <c r="AA313" s="629"/>
    </row>
    <row r="314" spans="1:27" ht="15.75" customHeight="1" x14ac:dyDescent="0.25">
      <c r="A314" s="416"/>
      <c r="B314" s="626"/>
      <c r="C314" s="625"/>
      <c r="D314" s="421" t="s">
        <v>2264</v>
      </c>
      <c r="E314" s="419" t="str">
        <f t="shared" si="12"/>
        <v/>
      </c>
      <c r="F314" s="420" t="str">
        <f t="shared" si="23"/>
        <v/>
      </c>
      <c r="G314" s="420" t="str">
        <f>IF(AND(A314&lt;&gt;"",B314&lt;&gt;"",C314&lt;&gt;""),COUNTIF($H314:H$1439,A314),"")</f>
        <v/>
      </c>
      <c r="H314" s="422">
        <f t="shared" si="24"/>
        <v>46</v>
      </c>
      <c r="I314" s="629"/>
      <c r="J314" s="629"/>
      <c r="K314" s="629"/>
      <c r="L314" s="629"/>
      <c r="M314" s="629"/>
      <c r="N314" s="629"/>
      <c r="O314" s="629"/>
      <c r="P314" s="629"/>
      <c r="Q314" s="629"/>
      <c r="R314" s="629"/>
      <c r="S314" s="629"/>
      <c r="T314" s="629"/>
      <c r="U314" s="629"/>
      <c r="V314" s="629"/>
      <c r="W314" s="629"/>
      <c r="X314" s="629"/>
      <c r="Y314" s="629"/>
      <c r="Z314" s="629"/>
      <c r="AA314" s="629"/>
    </row>
    <row r="315" spans="1:27" ht="15.75" customHeight="1" x14ac:dyDescent="0.25">
      <c r="A315" s="413" t="s">
        <v>68</v>
      </c>
      <c r="B315" s="415" t="s">
        <v>2265</v>
      </c>
      <c r="C315" s="625"/>
      <c r="D315" s="626"/>
      <c r="E315" s="419" t="str">
        <f t="shared" si="12"/>
        <v/>
      </c>
      <c r="F315" s="420" t="str">
        <f t="shared" si="23"/>
        <v/>
      </c>
      <c r="G315" s="420" t="str">
        <f>IF(AND(A315&lt;&gt;"",B315&lt;&gt;"",C315&lt;&gt;""),COUNTIF($H315:H$1439,A315),"")</f>
        <v/>
      </c>
      <c r="H315" s="422" t="str">
        <f>IF(A315&lt;&gt;"","",IF(H314&lt;&gt;"",H314,A314))</f>
        <v/>
      </c>
      <c r="I315" s="629"/>
      <c r="J315" s="629"/>
      <c r="K315" s="629"/>
      <c r="L315" s="629"/>
      <c r="M315" s="629"/>
      <c r="N315" s="629"/>
      <c r="O315" s="629"/>
      <c r="P315" s="629"/>
      <c r="Q315" s="629"/>
      <c r="R315" s="629"/>
      <c r="S315" s="629"/>
      <c r="T315" s="629"/>
      <c r="U315" s="629"/>
      <c r="V315" s="629"/>
      <c r="W315" s="629"/>
      <c r="X315" s="629"/>
      <c r="Y315" s="629"/>
      <c r="Z315" s="629"/>
      <c r="AA315" s="629"/>
    </row>
    <row r="316" spans="1:27" ht="15.75" customHeight="1" x14ac:dyDescent="0.25">
      <c r="A316" s="416">
        <f t="shared" ref="A316:A329" si="26">IF(D316="", MAX($A$1:A315)+1, "")</f>
        <v>47</v>
      </c>
      <c r="B316" s="417" t="s">
        <v>2266</v>
      </c>
      <c r="C316" s="418" t="s">
        <v>2255</v>
      </c>
      <c r="D316" s="626"/>
      <c r="E316" s="419" t="str">
        <f t="shared" si="12"/>
        <v>B</v>
      </c>
      <c r="F316" s="420" t="str">
        <f t="shared" si="23"/>
        <v>Đơn giản</v>
      </c>
      <c r="G316" s="420">
        <f>IF(AND(A316&lt;&gt;"",B316&lt;&gt;"",C316&lt;&gt;""),COUNTIF($H316:H$1439,A316),"")</f>
        <v>2</v>
      </c>
      <c r="H316" s="422" t="str">
        <f t="shared" si="24"/>
        <v/>
      </c>
      <c r="I316" s="629"/>
      <c r="J316" s="629"/>
      <c r="K316" s="629"/>
      <c r="L316" s="629"/>
      <c r="M316" s="629"/>
      <c r="N316" s="629"/>
      <c r="O316" s="629"/>
      <c r="P316" s="629"/>
      <c r="Q316" s="629"/>
      <c r="R316" s="629"/>
      <c r="S316" s="629"/>
      <c r="T316" s="629"/>
      <c r="U316" s="629"/>
      <c r="V316" s="629"/>
      <c r="W316" s="629"/>
      <c r="X316" s="629"/>
      <c r="Y316" s="629"/>
      <c r="Z316" s="629"/>
      <c r="AA316" s="629"/>
    </row>
    <row r="317" spans="1:27" ht="15.75" customHeight="1" x14ac:dyDescent="0.25">
      <c r="A317" s="416" t="str">
        <f>IF(D317="", MAX($A$1:A316)+1, "")</f>
        <v/>
      </c>
      <c r="B317" s="626"/>
      <c r="C317" s="625"/>
      <c r="D317" s="421" t="s">
        <v>2267</v>
      </c>
      <c r="E317" s="419" t="str">
        <f t="shared" ref="E317:E318" si="27">IF(F317="","","B")</f>
        <v/>
      </c>
      <c r="F317" s="420" t="str">
        <f t="shared" si="23"/>
        <v/>
      </c>
      <c r="G317" s="420" t="str">
        <f>IF(AND(A317&lt;&gt;"",B317&lt;&gt;"",C317&lt;&gt;""),COUNTIF($H317:H$1439,A317),"")</f>
        <v/>
      </c>
      <c r="H317" s="422">
        <f t="shared" si="24"/>
        <v>47</v>
      </c>
      <c r="I317" s="629"/>
      <c r="J317" s="629"/>
      <c r="K317" s="629"/>
      <c r="L317" s="629"/>
      <c r="M317" s="629"/>
      <c r="N317" s="629"/>
      <c r="O317" s="629"/>
      <c r="P317" s="629"/>
      <c r="Q317" s="629"/>
      <c r="R317" s="629"/>
      <c r="S317" s="629"/>
      <c r="T317" s="629"/>
      <c r="U317" s="629"/>
      <c r="V317" s="629"/>
      <c r="W317" s="629"/>
      <c r="X317" s="629"/>
      <c r="Y317" s="629"/>
      <c r="Z317" s="629"/>
      <c r="AA317" s="629"/>
    </row>
    <row r="318" spans="1:27" ht="15.75" customHeight="1" x14ac:dyDescent="0.25">
      <c r="A318" s="416" t="str">
        <f>IF(D318="", MAX($A$1:A317)+1, "")</f>
        <v/>
      </c>
      <c r="B318" s="626"/>
      <c r="C318" s="625"/>
      <c r="D318" s="421" t="s">
        <v>2462</v>
      </c>
      <c r="E318" s="419" t="str">
        <f t="shared" si="27"/>
        <v/>
      </c>
      <c r="F318" s="420" t="str">
        <f t="shared" si="23"/>
        <v/>
      </c>
      <c r="G318" s="420" t="str">
        <f>IF(AND(A318&lt;&gt;"",B318&lt;&gt;"",C318&lt;&gt;""),COUNTIF($H318:H$1439,A318),"")</f>
        <v/>
      </c>
      <c r="H318" s="422">
        <f t="shared" si="24"/>
        <v>47</v>
      </c>
      <c r="I318" s="629"/>
      <c r="J318" s="629"/>
      <c r="K318" s="629"/>
      <c r="L318" s="629"/>
      <c r="M318" s="629"/>
      <c r="N318" s="629"/>
      <c r="O318" s="629"/>
      <c r="P318" s="629"/>
      <c r="Q318" s="629"/>
      <c r="R318" s="629"/>
      <c r="S318" s="629"/>
      <c r="T318" s="629"/>
      <c r="U318" s="629"/>
      <c r="V318" s="629"/>
      <c r="W318" s="629"/>
      <c r="X318" s="629"/>
      <c r="Y318" s="629"/>
      <c r="Z318" s="629"/>
      <c r="AA318" s="629"/>
    </row>
    <row r="319" spans="1:27" ht="15.75" customHeight="1" x14ac:dyDescent="0.25">
      <c r="A319" s="416">
        <f>IF(D319="", MAX($A$1:A318)+1, "")</f>
        <v>48</v>
      </c>
      <c r="B319" s="417" t="s">
        <v>2268</v>
      </c>
      <c r="C319" s="418" t="s">
        <v>2255</v>
      </c>
      <c r="D319" s="626"/>
      <c r="E319" s="419" t="str">
        <f t="shared" si="12"/>
        <v>B</v>
      </c>
      <c r="F319" s="420" t="str">
        <f t="shared" si="23"/>
        <v>Đơn giản</v>
      </c>
      <c r="G319" s="420">
        <f>IF(AND(A319&lt;&gt;"",B319&lt;&gt;"",C319&lt;&gt;""),COUNTIF($H319:H$1439,A319),"")</f>
        <v>2</v>
      </c>
      <c r="H319" s="422" t="str">
        <f t="shared" si="24"/>
        <v/>
      </c>
      <c r="I319" s="629"/>
      <c r="J319" s="629"/>
      <c r="K319" s="629"/>
      <c r="L319" s="629"/>
      <c r="M319" s="629"/>
      <c r="N319" s="629"/>
      <c r="O319" s="629"/>
      <c r="P319" s="629"/>
      <c r="Q319" s="629"/>
      <c r="R319" s="629"/>
      <c r="S319" s="629"/>
      <c r="T319" s="629"/>
      <c r="U319" s="629"/>
      <c r="V319" s="629"/>
      <c r="W319" s="629"/>
      <c r="X319" s="629"/>
      <c r="Y319" s="629"/>
      <c r="Z319" s="629"/>
      <c r="AA319" s="629"/>
    </row>
    <row r="320" spans="1:27" ht="15.75" customHeight="1" x14ac:dyDescent="0.25">
      <c r="A320" s="416" t="str">
        <f t="shared" si="26"/>
        <v/>
      </c>
      <c r="B320" s="626"/>
      <c r="C320" s="625"/>
      <c r="D320" s="421" t="s">
        <v>2463</v>
      </c>
      <c r="E320" s="419" t="str">
        <f t="shared" si="12"/>
        <v/>
      </c>
      <c r="F320" s="420" t="str">
        <f t="shared" si="23"/>
        <v/>
      </c>
      <c r="G320" s="420" t="str">
        <f>IF(AND(A320&lt;&gt;"",B320&lt;&gt;"",C320&lt;&gt;""),COUNTIF($H320:H$1439,A320),"")</f>
        <v/>
      </c>
      <c r="H320" s="422">
        <f t="shared" si="24"/>
        <v>48</v>
      </c>
      <c r="I320" s="629"/>
      <c r="J320" s="629"/>
      <c r="K320" s="629"/>
      <c r="L320" s="629"/>
      <c r="M320" s="629"/>
      <c r="N320" s="629"/>
      <c r="O320" s="629"/>
      <c r="P320" s="629"/>
      <c r="Q320" s="629"/>
      <c r="R320" s="629"/>
      <c r="S320" s="629"/>
      <c r="T320" s="629"/>
      <c r="U320" s="629"/>
      <c r="V320" s="629"/>
      <c r="W320" s="629"/>
      <c r="X320" s="629"/>
      <c r="Y320" s="629"/>
      <c r="Z320" s="629"/>
      <c r="AA320" s="629"/>
    </row>
    <row r="321" spans="1:27" ht="15.75" customHeight="1" x14ac:dyDescent="0.25">
      <c r="A321" s="416" t="str">
        <f>IF(D321="", MAX($A$1:A320)+1, "")</f>
        <v/>
      </c>
      <c r="B321" s="626"/>
      <c r="C321" s="625"/>
      <c r="D321" s="421" t="s">
        <v>2464</v>
      </c>
      <c r="E321" s="419" t="str">
        <f t="shared" si="12"/>
        <v/>
      </c>
      <c r="F321" s="420" t="str">
        <f t="shared" si="23"/>
        <v/>
      </c>
      <c r="G321" s="420" t="str">
        <f>IF(AND(A321&lt;&gt;"",B321&lt;&gt;"",C321&lt;&gt;""),COUNTIF($H321:H$1439,A321),"")</f>
        <v/>
      </c>
      <c r="H321" s="422">
        <f t="shared" si="24"/>
        <v>48</v>
      </c>
      <c r="I321" s="629"/>
      <c r="J321" s="629"/>
      <c r="K321" s="629"/>
      <c r="L321" s="629"/>
      <c r="M321" s="629"/>
      <c r="N321" s="629"/>
      <c r="O321" s="629"/>
      <c r="P321" s="629"/>
      <c r="Q321" s="629"/>
      <c r="R321" s="629"/>
      <c r="S321" s="629"/>
      <c r="T321" s="629"/>
      <c r="U321" s="629"/>
      <c r="V321" s="629"/>
      <c r="W321" s="629"/>
      <c r="X321" s="629"/>
      <c r="Y321" s="629"/>
      <c r="Z321" s="629"/>
      <c r="AA321" s="629"/>
    </row>
    <row r="322" spans="1:27" ht="15.75" customHeight="1" x14ac:dyDescent="0.25">
      <c r="A322" s="416">
        <f>IF(D322="", MAX($A$1:A321)+1, "")</f>
        <v>49</v>
      </c>
      <c r="B322" s="417" t="s">
        <v>2269</v>
      </c>
      <c r="C322" s="418" t="s">
        <v>2255</v>
      </c>
      <c r="D322" s="626"/>
      <c r="E322" s="419" t="str">
        <f t="shared" si="12"/>
        <v>B</v>
      </c>
      <c r="F322" s="420" t="str">
        <f t="shared" si="23"/>
        <v>Đơn giản</v>
      </c>
      <c r="G322" s="420">
        <f>IF(AND(A322&lt;&gt;"",B322&lt;&gt;"",C322&lt;&gt;""),COUNTIF($H322:H$1439,A322),"")</f>
        <v>2</v>
      </c>
      <c r="H322" s="422" t="str">
        <f t="shared" si="24"/>
        <v/>
      </c>
      <c r="I322" s="629"/>
      <c r="J322" s="629"/>
      <c r="K322" s="629"/>
      <c r="L322" s="629"/>
      <c r="M322" s="629"/>
      <c r="N322" s="629"/>
      <c r="O322" s="629"/>
      <c r="P322" s="629"/>
      <c r="Q322" s="629"/>
      <c r="R322" s="629"/>
      <c r="S322" s="629"/>
      <c r="T322" s="629"/>
      <c r="U322" s="629"/>
      <c r="V322" s="629"/>
      <c r="W322" s="629"/>
      <c r="X322" s="629"/>
      <c r="Y322" s="629"/>
      <c r="Z322" s="629"/>
      <c r="AA322" s="629"/>
    </row>
    <row r="323" spans="1:27" ht="15.75" customHeight="1" x14ac:dyDescent="0.25">
      <c r="A323" s="416" t="str">
        <f t="shared" si="26"/>
        <v/>
      </c>
      <c r="B323" s="626"/>
      <c r="C323" s="625"/>
      <c r="D323" s="421" t="s">
        <v>2465</v>
      </c>
      <c r="E323" s="419" t="str">
        <f t="shared" si="12"/>
        <v/>
      </c>
      <c r="F323" s="420" t="str">
        <f t="shared" si="23"/>
        <v/>
      </c>
      <c r="G323" s="420" t="str">
        <f>IF(AND(A323&lt;&gt;"",B323&lt;&gt;"",C323&lt;&gt;""),COUNTIF($H323:H$1439,A323),"")</f>
        <v/>
      </c>
      <c r="H323" s="422">
        <f t="shared" si="24"/>
        <v>49</v>
      </c>
      <c r="I323" s="629"/>
      <c r="J323" s="629"/>
      <c r="K323" s="629"/>
      <c r="L323" s="629"/>
      <c r="M323" s="629"/>
      <c r="N323" s="629"/>
      <c r="O323" s="629"/>
      <c r="P323" s="629"/>
      <c r="Q323" s="629"/>
      <c r="R323" s="629"/>
      <c r="S323" s="629"/>
      <c r="T323" s="629"/>
      <c r="U323" s="629"/>
      <c r="V323" s="629"/>
      <c r="W323" s="629"/>
      <c r="X323" s="629"/>
      <c r="Y323" s="629"/>
      <c r="Z323" s="629"/>
      <c r="AA323" s="629"/>
    </row>
    <row r="324" spans="1:27" ht="15.75" customHeight="1" x14ac:dyDescent="0.25">
      <c r="A324" s="416" t="str">
        <f>IF(D324="", MAX($A$1:A323)+1, "")</f>
        <v/>
      </c>
      <c r="B324" s="626"/>
      <c r="C324" s="625"/>
      <c r="D324" s="421" t="s">
        <v>2466</v>
      </c>
      <c r="E324" s="419" t="str">
        <f t="shared" ref="E324:E343" si="28">IF(F324="","","B")</f>
        <v/>
      </c>
      <c r="F324" s="420" t="str">
        <f t="shared" si="23"/>
        <v/>
      </c>
      <c r="G324" s="420" t="str">
        <f>IF(AND(A324&lt;&gt;"",B324&lt;&gt;"",C324&lt;&gt;""),COUNTIF($H324:H$1439,A324),"")</f>
        <v/>
      </c>
      <c r="H324" s="422">
        <f t="shared" si="24"/>
        <v>49</v>
      </c>
      <c r="I324" s="629"/>
      <c r="J324" s="629"/>
      <c r="K324" s="629"/>
      <c r="L324" s="629"/>
      <c r="M324" s="629"/>
      <c r="N324" s="629"/>
      <c r="O324" s="629"/>
      <c r="P324" s="629"/>
      <c r="Q324" s="629"/>
      <c r="R324" s="629"/>
      <c r="S324" s="629"/>
      <c r="T324" s="629"/>
      <c r="U324" s="629"/>
      <c r="V324" s="629"/>
      <c r="W324" s="629"/>
      <c r="X324" s="629"/>
      <c r="Y324" s="629"/>
      <c r="Z324" s="629"/>
      <c r="AA324" s="629"/>
    </row>
    <row r="325" spans="1:27" ht="15.75" customHeight="1" x14ac:dyDescent="0.25">
      <c r="A325" s="416">
        <f>IF(D325="", MAX($A$1:A324)+1, "")</f>
        <v>50</v>
      </c>
      <c r="B325" s="417" t="s">
        <v>2270</v>
      </c>
      <c r="C325" s="418" t="s">
        <v>2255</v>
      </c>
      <c r="D325" s="626"/>
      <c r="E325" s="419" t="str">
        <f t="shared" si="28"/>
        <v>B</v>
      </c>
      <c r="F325" s="420" t="str">
        <f t="shared" si="23"/>
        <v>Đơn giản</v>
      </c>
      <c r="G325" s="420">
        <f>IF(AND(A325&lt;&gt;"",B325&lt;&gt;"",C325&lt;&gt;""),COUNTIF($H325:H$1439,A325),"")</f>
        <v>2</v>
      </c>
      <c r="H325" s="422" t="str">
        <f t="shared" si="24"/>
        <v/>
      </c>
      <c r="I325" s="629"/>
      <c r="J325" s="629"/>
      <c r="K325" s="629"/>
      <c r="L325" s="629"/>
      <c r="M325" s="629"/>
      <c r="N325" s="629"/>
      <c r="O325" s="629"/>
      <c r="P325" s="629"/>
      <c r="Q325" s="629"/>
      <c r="R325" s="629"/>
      <c r="S325" s="629"/>
      <c r="T325" s="629"/>
      <c r="U325" s="629"/>
      <c r="V325" s="629"/>
      <c r="W325" s="629"/>
      <c r="X325" s="629"/>
      <c r="Y325" s="629"/>
      <c r="Z325" s="629"/>
      <c r="AA325" s="629"/>
    </row>
    <row r="326" spans="1:27" ht="15.75" customHeight="1" x14ac:dyDescent="0.25">
      <c r="A326" s="416" t="str">
        <f t="shared" si="26"/>
        <v/>
      </c>
      <c r="B326" s="626"/>
      <c r="C326" s="625"/>
      <c r="D326" s="421" t="s">
        <v>2271</v>
      </c>
      <c r="E326" s="419" t="str">
        <f t="shared" si="28"/>
        <v/>
      </c>
      <c r="F326" s="420" t="str">
        <f t="shared" ref="F326:F389" si="29">IF(G326&lt;&gt;"",IF(G326&lt;=3,"Đơn giản",IF(G326&lt;=7,"Trung bình","Phức tạp")),"")</f>
        <v/>
      </c>
      <c r="G326" s="420" t="str">
        <f>IF(AND(A326&lt;&gt;"",B326&lt;&gt;"",C326&lt;&gt;""),COUNTIF($H326:H$1439,A326),"")</f>
        <v/>
      </c>
      <c r="H326" s="422">
        <f t="shared" si="24"/>
        <v>50</v>
      </c>
      <c r="I326" s="629"/>
      <c r="J326" s="629"/>
      <c r="K326" s="629"/>
      <c r="L326" s="629"/>
      <c r="M326" s="629"/>
      <c r="N326" s="629"/>
      <c r="O326" s="629"/>
      <c r="P326" s="629"/>
      <c r="Q326" s="629"/>
      <c r="R326" s="629"/>
      <c r="S326" s="629"/>
      <c r="T326" s="629"/>
      <c r="U326" s="629"/>
      <c r="V326" s="629"/>
      <c r="W326" s="629"/>
      <c r="X326" s="629"/>
      <c r="Y326" s="629"/>
      <c r="Z326" s="629"/>
      <c r="AA326" s="629"/>
    </row>
    <row r="327" spans="1:27" ht="15.75" customHeight="1" x14ac:dyDescent="0.25">
      <c r="A327" s="416" t="str">
        <f>IF(D327="", MAX($A$1:A326)+1, "")</f>
        <v/>
      </c>
      <c r="B327" s="626"/>
      <c r="C327" s="625"/>
      <c r="D327" s="421" t="s">
        <v>2467</v>
      </c>
      <c r="E327" s="419" t="str">
        <f t="shared" si="28"/>
        <v/>
      </c>
      <c r="F327" s="420" t="str">
        <f t="shared" si="29"/>
        <v/>
      </c>
      <c r="G327" s="420" t="str">
        <f>IF(AND(A327&lt;&gt;"",B327&lt;&gt;"",C327&lt;&gt;""),COUNTIF($H327:H$1439,A327),"")</f>
        <v/>
      </c>
      <c r="H327" s="422">
        <f t="shared" ref="H327:H390" si="30">IF(A327&lt;&gt;"","",IF(H326&lt;&gt;"",H326,A326))</f>
        <v>50</v>
      </c>
      <c r="I327" s="629"/>
      <c r="J327" s="629"/>
      <c r="K327" s="629"/>
      <c r="L327" s="629"/>
      <c r="M327" s="629"/>
      <c r="N327" s="629"/>
      <c r="O327" s="629"/>
      <c r="P327" s="629"/>
      <c r="Q327" s="629"/>
      <c r="R327" s="629"/>
      <c r="S327" s="629"/>
      <c r="T327" s="629"/>
      <c r="U327" s="629"/>
      <c r="V327" s="629"/>
      <c r="W327" s="629"/>
      <c r="X327" s="629"/>
      <c r="Y327" s="629"/>
      <c r="Z327" s="629"/>
      <c r="AA327" s="629"/>
    </row>
    <row r="328" spans="1:27" ht="15.75" customHeight="1" x14ac:dyDescent="0.25">
      <c r="A328" s="416">
        <f>IF(D328="", MAX($A$1:A327)+1, "")</f>
        <v>51</v>
      </c>
      <c r="B328" s="417" t="s">
        <v>2272</v>
      </c>
      <c r="C328" s="418" t="s">
        <v>2255</v>
      </c>
      <c r="D328" s="626"/>
      <c r="E328" s="419" t="str">
        <f t="shared" si="28"/>
        <v>B</v>
      </c>
      <c r="F328" s="420" t="str">
        <f t="shared" si="29"/>
        <v>Đơn giản</v>
      </c>
      <c r="G328" s="420">
        <f>IF(AND(A328&lt;&gt;"",B328&lt;&gt;"",C328&lt;&gt;""),COUNTIF($H328:H$1439,A328),"")</f>
        <v>2</v>
      </c>
      <c r="H328" s="422" t="str">
        <f t="shared" si="30"/>
        <v/>
      </c>
      <c r="I328" s="629"/>
      <c r="J328" s="629"/>
      <c r="K328" s="629"/>
      <c r="L328" s="629"/>
      <c r="M328" s="629"/>
      <c r="N328" s="629"/>
      <c r="O328" s="629"/>
      <c r="P328" s="629"/>
      <c r="Q328" s="629"/>
      <c r="R328" s="629"/>
      <c r="S328" s="629"/>
      <c r="T328" s="629"/>
      <c r="U328" s="629"/>
      <c r="V328" s="629"/>
      <c r="W328" s="629"/>
      <c r="X328" s="629"/>
      <c r="Y328" s="629"/>
      <c r="Z328" s="629"/>
      <c r="AA328" s="629"/>
    </row>
    <row r="329" spans="1:27" ht="15.75" customHeight="1" x14ac:dyDescent="0.25">
      <c r="A329" s="416" t="str">
        <f t="shared" si="26"/>
        <v/>
      </c>
      <c r="B329" s="626"/>
      <c r="C329" s="625"/>
      <c r="D329" s="421" t="s">
        <v>2273</v>
      </c>
      <c r="E329" s="419" t="str">
        <f t="shared" si="28"/>
        <v/>
      </c>
      <c r="F329" s="420" t="str">
        <f t="shared" si="29"/>
        <v/>
      </c>
      <c r="G329" s="420" t="str">
        <f>IF(AND(A329&lt;&gt;"",B329&lt;&gt;"",C329&lt;&gt;""),COUNTIF($H329:H$1439,A329),"")</f>
        <v/>
      </c>
      <c r="H329" s="422">
        <f t="shared" si="30"/>
        <v>51</v>
      </c>
      <c r="I329" s="629"/>
      <c r="J329" s="629"/>
      <c r="K329" s="629"/>
      <c r="L329" s="629"/>
      <c r="M329" s="629"/>
      <c r="N329" s="629"/>
      <c r="O329" s="629"/>
      <c r="P329" s="629"/>
      <c r="Q329" s="629"/>
      <c r="R329" s="629"/>
      <c r="S329" s="629"/>
      <c r="T329" s="629"/>
      <c r="U329" s="629"/>
      <c r="V329" s="629"/>
      <c r="W329" s="629"/>
      <c r="X329" s="629"/>
      <c r="Y329" s="629"/>
      <c r="Z329" s="629"/>
      <c r="AA329" s="629"/>
    </row>
    <row r="330" spans="1:27" ht="15.75" customHeight="1" x14ac:dyDescent="0.25">
      <c r="A330" s="416" t="str">
        <f>IF(D330="", MAX($A$1:A329)+1, "")</f>
        <v/>
      </c>
      <c r="B330" s="626"/>
      <c r="C330" s="625"/>
      <c r="D330" s="421" t="s">
        <v>2469</v>
      </c>
      <c r="E330" s="419" t="str">
        <f t="shared" si="28"/>
        <v/>
      </c>
      <c r="F330" s="420" t="str">
        <f t="shared" si="29"/>
        <v/>
      </c>
      <c r="G330" s="420" t="str">
        <f>IF(AND(A330&lt;&gt;"",B330&lt;&gt;"",C330&lt;&gt;""),COUNTIF($H330:H$1439,A330),"")</f>
        <v/>
      </c>
      <c r="H330" s="422">
        <f t="shared" si="30"/>
        <v>51</v>
      </c>
      <c r="I330" s="629"/>
      <c r="J330" s="629"/>
      <c r="K330" s="629"/>
      <c r="L330" s="629"/>
      <c r="M330" s="629"/>
      <c r="N330" s="629"/>
      <c r="O330" s="629"/>
      <c r="P330" s="629"/>
      <c r="Q330" s="629"/>
      <c r="R330" s="629"/>
      <c r="S330" s="629"/>
      <c r="T330" s="629"/>
      <c r="U330" s="629"/>
      <c r="V330" s="629"/>
      <c r="W330" s="629"/>
      <c r="X330" s="629"/>
      <c r="Y330" s="629"/>
      <c r="Z330" s="629"/>
      <c r="AA330" s="629"/>
    </row>
    <row r="331" spans="1:27" ht="15.75" customHeight="1" x14ac:dyDescent="0.25">
      <c r="A331" s="416">
        <f>IF(D331="", MAX($A$1:A330)+1, "")</f>
        <v>52</v>
      </c>
      <c r="B331" s="417" t="s">
        <v>2274</v>
      </c>
      <c r="C331" s="418" t="s">
        <v>2255</v>
      </c>
      <c r="D331" s="626"/>
      <c r="E331" s="419" t="str">
        <f t="shared" si="28"/>
        <v>B</v>
      </c>
      <c r="F331" s="420" t="str">
        <f t="shared" si="29"/>
        <v>Đơn giản</v>
      </c>
      <c r="G331" s="420">
        <f>IF(AND(A331&lt;&gt;"",B331&lt;&gt;"",C331&lt;&gt;""),COUNTIF($H331:H$1439,A331),"")</f>
        <v>2</v>
      </c>
      <c r="H331" s="422" t="str">
        <f t="shared" si="30"/>
        <v/>
      </c>
      <c r="I331" s="629"/>
      <c r="J331" s="629"/>
      <c r="K331" s="629"/>
      <c r="L331" s="629"/>
      <c r="M331" s="629"/>
      <c r="N331" s="629"/>
      <c r="O331" s="629"/>
      <c r="P331" s="629"/>
      <c r="Q331" s="629"/>
      <c r="R331" s="629"/>
      <c r="S331" s="629"/>
      <c r="T331" s="629"/>
      <c r="U331" s="629"/>
      <c r="V331" s="629"/>
      <c r="W331" s="629"/>
      <c r="X331" s="629"/>
      <c r="Y331" s="629"/>
      <c r="Z331" s="629"/>
      <c r="AA331" s="629"/>
    </row>
    <row r="332" spans="1:27" ht="15.75" customHeight="1" x14ac:dyDescent="0.25">
      <c r="A332" s="416" t="str">
        <f>IF(D332="", MAX($A$1:A331)+1, "")</f>
        <v/>
      </c>
      <c r="B332" s="626"/>
      <c r="C332" s="625"/>
      <c r="D332" s="421" t="s">
        <v>2275</v>
      </c>
      <c r="E332" s="419" t="str">
        <f t="shared" si="28"/>
        <v/>
      </c>
      <c r="F332" s="420" t="str">
        <f t="shared" si="29"/>
        <v/>
      </c>
      <c r="G332" s="420" t="str">
        <f>IF(AND(A332&lt;&gt;"",B332&lt;&gt;"",C332&lt;&gt;""),COUNTIF($H332:H$1439,A332),"")</f>
        <v/>
      </c>
      <c r="H332" s="422">
        <f t="shared" si="30"/>
        <v>52</v>
      </c>
      <c r="I332" s="629"/>
      <c r="J332" s="629"/>
      <c r="K332" s="629"/>
      <c r="L332" s="629"/>
      <c r="M332" s="629"/>
      <c r="N332" s="629"/>
      <c r="O332" s="629"/>
      <c r="P332" s="629"/>
      <c r="Q332" s="629"/>
      <c r="R332" s="629"/>
      <c r="S332" s="629"/>
      <c r="T332" s="629"/>
      <c r="U332" s="629"/>
      <c r="V332" s="629"/>
      <c r="W332" s="629"/>
      <c r="X332" s="629"/>
      <c r="Y332" s="629"/>
      <c r="Z332" s="629"/>
      <c r="AA332" s="629"/>
    </row>
    <row r="333" spans="1:27" ht="15.75" customHeight="1" x14ac:dyDescent="0.25">
      <c r="A333" s="416" t="str">
        <f>IF(D333="", MAX($A$1:A332)+1, "")</f>
        <v/>
      </c>
      <c r="B333" s="626"/>
      <c r="C333" s="625"/>
      <c r="D333" s="421" t="s">
        <v>2468</v>
      </c>
      <c r="E333" s="419" t="str">
        <f t="shared" si="28"/>
        <v/>
      </c>
      <c r="F333" s="420" t="str">
        <f t="shared" si="29"/>
        <v/>
      </c>
      <c r="G333" s="420" t="str">
        <f>IF(AND(A333&lt;&gt;"",B333&lt;&gt;"",C333&lt;&gt;""),COUNTIF($H333:H$1439,A333),"")</f>
        <v/>
      </c>
      <c r="H333" s="422">
        <f t="shared" si="30"/>
        <v>52</v>
      </c>
      <c r="I333" s="629"/>
      <c r="J333" s="629"/>
      <c r="K333" s="629"/>
      <c r="L333" s="629"/>
      <c r="M333" s="629"/>
      <c r="N333" s="629"/>
      <c r="O333" s="629"/>
      <c r="P333" s="629"/>
      <c r="Q333" s="629"/>
      <c r="R333" s="629"/>
      <c r="S333" s="629"/>
      <c r="T333" s="629"/>
      <c r="U333" s="629"/>
      <c r="V333" s="629"/>
      <c r="W333" s="629"/>
      <c r="X333" s="629"/>
      <c r="Y333" s="629"/>
      <c r="Z333" s="629"/>
      <c r="AA333" s="629"/>
    </row>
    <row r="334" spans="1:27" ht="15.75" customHeight="1" x14ac:dyDescent="0.25">
      <c r="A334" s="649">
        <f>IF(D334="", MAX($A$1:A333)+1, "")</f>
        <v>53</v>
      </c>
      <c r="B334" s="647" t="s">
        <v>2568</v>
      </c>
      <c r="C334" s="650" t="s">
        <v>2255</v>
      </c>
      <c r="D334" s="654"/>
      <c r="E334" s="419" t="str">
        <f t="shared" si="28"/>
        <v>B</v>
      </c>
      <c r="F334" s="420" t="str">
        <f t="shared" si="29"/>
        <v>Đơn giản</v>
      </c>
      <c r="G334" s="420">
        <f>IF(AND(A334&lt;&gt;"",B334&lt;&gt;"",C334&lt;&gt;""),COUNTIF($H334:H$1439,A334),"")</f>
        <v>2</v>
      </c>
      <c r="H334" s="422" t="str">
        <f t="shared" si="30"/>
        <v/>
      </c>
      <c r="I334" s="629"/>
      <c r="J334" s="629"/>
      <c r="K334" s="629"/>
      <c r="L334" s="629"/>
      <c r="M334" s="629"/>
      <c r="N334" s="629"/>
      <c r="O334" s="629"/>
      <c r="P334" s="629"/>
      <c r="Q334" s="629"/>
      <c r="R334" s="629"/>
      <c r="S334" s="629"/>
      <c r="T334" s="629"/>
      <c r="U334" s="629"/>
      <c r="V334" s="629"/>
      <c r="W334" s="629"/>
      <c r="X334" s="629"/>
      <c r="Y334" s="629"/>
      <c r="Z334" s="629"/>
      <c r="AA334" s="629"/>
    </row>
    <row r="335" spans="1:27" ht="15.75" customHeight="1" x14ac:dyDescent="0.25">
      <c r="A335" s="649" t="str">
        <f>IF(D335="", MAX($A$1:A334)+1, "")</f>
        <v/>
      </c>
      <c r="B335" s="651"/>
      <c r="C335" s="652"/>
      <c r="D335" s="655" t="s">
        <v>2569</v>
      </c>
      <c r="E335" s="419" t="str">
        <f t="shared" si="28"/>
        <v/>
      </c>
      <c r="F335" s="420" t="str">
        <f t="shared" si="29"/>
        <v/>
      </c>
      <c r="G335" s="420" t="str">
        <f>IF(AND(A335&lt;&gt;"",B335&lt;&gt;"",C335&lt;&gt;""),COUNTIF($H335:H$1439,A335),"")</f>
        <v/>
      </c>
      <c r="H335" s="422">
        <f t="shared" si="30"/>
        <v>53</v>
      </c>
      <c r="I335" s="629"/>
      <c r="J335" s="629"/>
      <c r="K335" s="629"/>
      <c r="L335" s="629"/>
      <c r="M335" s="629"/>
      <c r="N335" s="629"/>
      <c r="O335" s="629"/>
      <c r="P335" s="629"/>
      <c r="Q335" s="629"/>
      <c r="R335" s="629"/>
      <c r="S335" s="629"/>
      <c r="T335" s="629"/>
      <c r="U335" s="629"/>
      <c r="V335" s="629"/>
      <c r="W335" s="629"/>
      <c r="X335" s="629"/>
      <c r="Y335" s="629"/>
      <c r="Z335" s="629"/>
      <c r="AA335" s="629"/>
    </row>
    <row r="336" spans="1:27" ht="15.75" customHeight="1" x14ac:dyDescent="0.25">
      <c r="A336" s="649" t="str">
        <f>IF(D336="", MAX($A$1:A335)+1, "")</f>
        <v/>
      </c>
      <c r="B336" s="651"/>
      <c r="C336" s="652"/>
      <c r="D336" s="655" t="s">
        <v>2570</v>
      </c>
      <c r="E336" s="419" t="str">
        <f t="shared" si="28"/>
        <v/>
      </c>
      <c r="F336" s="420" t="str">
        <f t="shared" si="29"/>
        <v/>
      </c>
      <c r="G336" s="420" t="str">
        <f>IF(AND(A336&lt;&gt;"",B336&lt;&gt;"",C336&lt;&gt;""),COUNTIF($H336:H$1439,A336),"")</f>
        <v/>
      </c>
      <c r="H336" s="422">
        <f t="shared" si="30"/>
        <v>53</v>
      </c>
      <c r="I336" s="629"/>
      <c r="J336" s="629"/>
      <c r="K336" s="629"/>
      <c r="L336" s="629"/>
      <c r="M336" s="629"/>
      <c r="N336" s="629"/>
      <c r="O336" s="629"/>
      <c r="P336" s="629"/>
      <c r="Q336" s="629"/>
      <c r="R336" s="629"/>
      <c r="S336" s="629"/>
      <c r="T336" s="629"/>
      <c r="U336" s="629"/>
      <c r="V336" s="629"/>
      <c r="W336" s="629"/>
      <c r="X336" s="629"/>
      <c r="Y336" s="629"/>
      <c r="Z336" s="629"/>
      <c r="AA336" s="629"/>
    </row>
    <row r="337" spans="1:27" ht="34.5" customHeight="1" x14ac:dyDescent="0.25">
      <c r="A337" s="413" t="s">
        <v>75</v>
      </c>
      <c r="B337" s="415" t="s">
        <v>2276</v>
      </c>
      <c r="C337" s="625"/>
      <c r="D337" s="421"/>
      <c r="E337" s="419" t="str">
        <f t="shared" si="28"/>
        <v/>
      </c>
      <c r="F337" s="420" t="str">
        <f t="shared" si="29"/>
        <v/>
      </c>
      <c r="G337" s="420" t="str">
        <f>IF(AND(A337&lt;&gt;"",B337&lt;&gt;"",C337&lt;&gt;""),COUNTIF($H337:H$1439,A337),"")</f>
        <v/>
      </c>
      <c r="H337" s="422" t="str">
        <f>IF(A337&lt;&gt;"","",IF(#REF!&lt;&gt;"",#REF!,#REF!))</f>
        <v/>
      </c>
      <c r="I337" s="629"/>
      <c r="J337" s="629"/>
      <c r="K337" s="629"/>
      <c r="L337" s="629"/>
      <c r="M337" s="629"/>
      <c r="N337" s="629"/>
      <c r="O337" s="629"/>
      <c r="P337" s="629"/>
      <c r="Q337" s="629"/>
      <c r="R337" s="629"/>
      <c r="S337" s="629"/>
      <c r="T337" s="629"/>
      <c r="U337" s="629"/>
      <c r="V337" s="629"/>
      <c r="W337" s="629"/>
      <c r="X337" s="629"/>
      <c r="Y337" s="629"/>
      <c r="Z337" s="629"/>
      <c r="AA337" s="629"/>
    </row>
    <row r="338" spans="1:27" ht="15.75" customHeight="1" x14ac:dyDescent="0.25">
      <c r="A338" s="416">
        <f t="shared" ref="A338:A348" si="31">IF(D338="", MAX($A$1:A337)+1, "")</f>
        <v>54</v>
      </c>
      <c r="B338" s="417" t="s">
        <v>2277</v>
      </c>
      <c r="C338" s="418" t="s">
        <v>2010</v>
      </c>
      <c r="D338" s="626"/>
      <c r="E338" s="419" t="str">
        <f t="shared" si="28"/>
        <v>B</v>
      </c>
      <c r="F338" s="420" t="str">
        <f t="shared" si="29"/>
        <v>Trung bình</v>
      </c>
      <c r="G338" s="420">
        <f>IF(AND(A338&lt;&gt;"",B338&lt;&gt;"",C338&lt;&gt;""),COUNTIF($H338:H$1439,A338),"")</f>
        <v>4</v>
      </c>
      <c r="H338" s="422" t="str">
        <f t="shared" si="30"/>
        <v/>
      </c>
      <c r="I338" s="629"/>
      <c r="J338" s="629"/>
      <c r="K338" s="629"/>
      <c r="L338" s="629"/>
      <c r="M338" s="629"/>
      <c r="N338" s="629"/>
      <c r="O338" s="629"/>
      <c r="P338" s="629"/>
      <c r="Q338" s="629"/>
      <c r="R338" s="629"/>
      <c r="S338" s="629"/>
      <c r="T338" s="629"/>
      <c r="U338" s="629"/>
      <c r="V338" s="629"/>
      <c r="W338" s="629"/>
      <c r="X338" s="629"/>
      <c r="Y338" s="629"/>
      <c r="Z338" s="629"/>
      <c r="AA338" s="629"/>
    </row>
    <row r="339" spans="1:27" ht="15.75" customHeight="1" x14ac:dyDescent="0.25">
      <c r="A339" s="416" t="str">
        <f t="shared" si="31"/>
        <v/>
      </c>
      <c r="B339" s="626"/>
      <c r="C339" s="625"/>
      <c r="D339" s="421" t="s">
        <v>2278</v>
      </c>
      <c r="E339" s="419" t="str">
        <f t="shared" si="28"/>
        <v/>
      </c>
      <c r="F339" s="420" t="str">
        <f t="shared" si="29"/>
        <v/>
      </c>
      <c r="G339" s="420" t="str">
        <f>IF(AND(A339&lt;&gt;"",B339&lt;&gt;"",C339&lt;&gt;""),COUNTIF($H339:H$1439,A339),"")</f>
        <v/>
      </c>
      <c r="H339" s="422">
        <f t="shared" si="30"/>
        <v>54</v>
      </c>
      <c r="I339" s="629"/>
      <c r="J339" s="629"/>
      <c r="K339" s="629"/>
      <c r="L339" s="629"/>
      <c r="M339" s="629"/>
      <c r="N339" s="629"/>
      <c r="O339" s="629"/>
      <c r="P339" s="629"/>
      <c r="Q339" s="629"/>
      <c r="R339" s="629"/>
      <c r="S339" s="629"/>
      <c r="T339" s="629"/>
      <c r="U339" s="629"/>
      <c r="V339" s="629"/>
      <c r="W339" s="629"/>
      <c r="X339" s="629"/>
      <c r="Y339" s="629"/>
      <c r="Z339" s="629"/>
      <c r="AA339" s="629"/>
    </row>
    <row r="340" spans="1:27" ht="15.75" customHeight="1" x14ac:dyDescent="0.25">
      <c r="A340" s="416" t="str">
        <f t="shared" si="31"/>
        <v/>
      </c>
      <c r="B340" s="626"/>
      <c r="C340" s="625"/>
      <c r="D340" s="421" t="s">
        <v>2279</v>
      </c>
      <c r="E340" s="419" t="str">
        <f t="shared" si="28"/>
        <v/>
      </c>
      <c r="F340" s="420" t="str">
        <f t="shared" si="29"/>
        <v/>
      </c>
      <c r="G340" s="420" t="str">
        <f>IF(AND(A340&lt;&gt;"",B340&lt;&gt;"",C340&lt;&gt;""),COUNTIF($H340:H$1439,A340),"")</f>
        <v/>
      </c>
      <c r="H340" s="422">
        <f t="shared" si="30"/>
        <v>54</v>
      </c>
      <c r="I340" s="629"/>
      <c r="J340" s="629"/>
      <c r="K340" s="629"/>
      <c r="L340" s="629"/>
      <c r="M340" s="629"/>
      <c r="N340" s="629"/>
      <c r="O340" s="629"/>
      <c r="P340" s="629"/>
      <c r="Q340" s="629"/>
      <c r="R340" s="629"/>
      <c r="S340" s="629"/>
      <c r="T340" s="629"/>
      <c r="U340" s="629"/>
      <c r="V340" s="629"/>
      <c r="W340" s="629"/>
      <c r="X340" s="629"/>
      <c r="Y340" s="629"/>
      <c r="Z340" s="629"/>
      <c r="AA340" s="629"/>
    </row>
    <row r="341" spans="1:27" ht="15.75" customHeight="1" x14ac:dyDescent="0.25">
      <c r="A341" s="416" t="str">
        <f t="shared" si="31"/>
        <v/>
      </c>
      <c r="B341" s="626"/>
      <c r="C341" s="625"/>
      <c r="D341" s="421" t="s">
        <v>2280</v>
      </c>
      <c r="E341" s="419" t="str">
        <f t="shared" si="28"/>
        <v/>
      </c>
      <c r="F341" s="420" t="str">
        <f t="shared" si="29"/>
        <v/>
      </c>
      <c r="G341" s="420" t="str">
        <f>IF(AND(A341&lt;&gt;"",B341&lt;&gt;"",C341&lt;&gt;""),COUNTIF($H341:H$1439,A341),"")</f>
        <v/>
      </c>
      <c r="H341" s="422">
        <f t="shared" si="30"/>
        <v>54</v>
      </c>
      <c r="I341" s="629"/>
      <c r="J341" s="629"/>
      <c r="K341" s="629"/>
      <c r="L341" s="629"/>
      <c r="M341" s="629"/>
      <c r="N341" s="629"/>
      <c r="O341" s="629"/>
      <c r="P341" s="629"/>
      <c r="Q341" s="629"/>
      <c r="R341" s="629"/>
      <c r="S341" s="629"/>
      <c r="T341" s="629"/>
      <c r="U341" s="629"/>
      <c r="V341" s="629"/>
      <c r="W341" s="629"/>
      <c r="X341" s="629"/>
      <c r="Y341" s="629"/>
      <c r="Z341" s="629"/>
      <c r="AA341" s="629"/>
    </row>
    <row r="342" spans="1:27" ht="15.75" customHeight="1" x14ac:dyDescent="0.25">
      <c r="A342" s="416" t="str">
        <f t="shared" si="31"/>
        <v/>
      </c>
      <c r="B342" s="626"/>
      <c r="C342" s="625"/>
      <c r="D342" s="421" t="s">
        <v>2281</v>
      </c>
      <c r="E342" s="419" t="str">
        <f t="shared" si="28"/>
        <v/>
      </c>
      <c r="F342" s="420" t="str">
        <f t="shared" si="29"/>
        <v/>
      </c>
      <c r="G342" s="420" t="str">
        <f>IF(AND(A342&lt;&gt;"",B342&lt;&gt;"",C342&lt;&gt;""),COUNTIF($H342:H$1439,A342),"")</f>
        <v/>
      </c>
      <c r="H342" s="422">
        <f t="shared" si="30"/>
        <v>54</v>
      </c>
      <c r="I342" s="629"/>
      <c r="J342" s="629"/>
      <c r="K342" s="629"/>
      <c r="L342" s="629"/>
      <c r="M342" s="629"/>
      <c r="N342" s="629"/>
      <c r="O342" s="629"/>
      <c r="P342" s="629"/>
      <c r="Q342" s="629"/>
      <c r="R342" s="629"/>
      <c r="S342" s="629"/>
      <c r="T342" s="629"/>
      <c r="U342" s="629"/>
      <c r="V342" s="629"/>
      <c r="W342" s="629"/>
      <c r="X342" s="629"/>
      <c r="Y342" s="629"/>
      <c r="Z342" s="629"/>
      <c r="AA342" s="629"/>
    </row>
    <row r="343" spans="1:27" ht="15.75" customHeight="1" x14ac:dyDescent="0.25">
      <c r="A343" s="416">
        <f t="shared" si="31"/>
        <v>55</v>
      </c>
      <c r="B343" s="417" t="s">
        <v>2282</v>
      </c>
      <c r="C343" s="418" t="s">
        <v>2010</v>
      </c>
      <c r="D343" s="626"/>
      <c r="E343" s="419" t="str">
        <f t="shared" si="28"/>
        <v>B</v>
      </c>
      <c r="F343" s="420" t="str">
        <f t="shared" si="29"/>
        <v>Trung bình</v>
      </c>
      <c r="G343" s="420">
        <f>IF(AND(A343&lt;&gt;"",B343&lt;&gt;"",C343&lt;&gt;""),COUNTIF($H343:H$1439,A343),"")</f>
        <v>4</v>
      </c>
      <c r="H343" s="422" t="str">
        <f t="shared" si="30"/>
        <v/>
      </c>
      <c r="I343" s="629"/>
      <c r="J343" s="629"/>
      <c r="K343" s="629"/>
      <c r="L343" s="629"/>
      <c r="M343" s="629"/>
      <c r="N343" s="629"/>
      <c r="O343" s="629"/>
      <c r="P343" s="629"/>
      <c r="Q343" s="629"/>
      <c r="R343" s="629"/>
      <c r="S343" s="629"/>
      <c r="T343" s="629"/>
      <c r="U343" s="629"/>
      <c r="V343" s="629"/>
      <c r="W343" s="629"/>
      <c r="X343" s="629"/>
      <c r="Y343" s="629"/>
      <c r="Z343" s="629"/>
      <c r="AA343" s="629"/>
    </row>
    <row r="344" spans="1:27" ht="15.75" customHeight="1" x14ac:dyDescent="0.25">
      <c r="A344" s="416" t="str">
        <f t="shared" si="31"/>
        <v/>
      </c>
      <c r="B344" s="626"/>
      <c r="C344" s="625"/>
      <c r="D344" s="421" t="s">
        <v>2283</v>
      </c>
      <c r="E344" s="419"/>
      <c r="F344" s="420" t="str">
        <f t="shared" si="29"/>
        <v/>
      </c>
      <c r="G344" s="420" t="str">
        <f>IF(AND(A344&lt;&gt;"",B344&lt;&gt;"",C344&lt;&gt;""),COUNTIF($H344:H$1439,A344),"")</f>
        <v/>
      </c>
      <c r="H344" s="422">
        <f t="shared" si="30"/>
        <v>55</v>
      </c>
      <c r="I344" s="629"/>
      <c r="J344" s="629"/>
      <c r="K344" s="629"/>
      <c r="L344" s="629"/>
      <c r="M344" s="629"/>
      <c r="N344" s="629"/>
      <c r="O344" s="629"/>
      <c r="P344" s="629"/>
      <c r="Q344" s="629"/>
      <c r="R344" s="629"/>
      <c r="S344" s="629"/>
      <c r="T344" s="629"/>
      <c r="U344" s="629"/>
      <c r="V344" s="629"/>
      <c r="W344" s="629"/>
      <c r="X344" s="629"/>
      <c r="Y344" s="629"/>
      <c r="Z344" s="629"/>
      <c r="AA344" s="629"/>
    </row>
    <row r="345" spans="1:27" ht="15.75" customHeight="1" x14ac:dyDescent="0.25">
      <c r="A345" s="416" t="str">
        <f t="shared" si="31"/>
        <v/>
      </c>
      <c r="B345" s="626"/>
      <c r="C345" s="625"/>
      <c r="D345" s="421" t="s">
        <v>2284</v>
      </c>
      <c r="E345" s="419"/>
      <c r="F345" s="420" t="str">
        <f t="shared" si="29"/>
        <v/>
      </c>
      <c r="G345" s="420" t="str">
        <f>IF(AND(A345&lt;&gt;"",B345&lt;&gt;"",C345&lt;&gt;""),COUNTIF($H345:H$1439,A345),"")</f>
        <v/>
      </c>
      <c r="H345" s="422">
        <f t="shared" si="30"/>
        <v>55</v>
      </c>
      <c r="I345" s="629"/>
      <c r="J345" s="629"/>
      <c r="K345" s="629"/>
      <c r="L345" s="629"/>
      <c r="M345" s="629"/>
      <c r="N345" s="629"/>
      <c r="O345" s="629"/>
      <c r="P345" s="629"/>
      <c r="Q345" s="629"/>
      <c r="R345" s="629"/>
      <c r="S345" s="629"/>
      <c r="T345" s="629"/>
      <c r="U345" s="629"/>
      <c r="V345" s="629"/>
      <c r="W345" s="629"/>
      <c r="X345" s="629"/>
      <c r="Y345" s="629"/>
      <c r="Z345" s="629"/>
      <c r="AA345" s="629"/>
    </row>
    <row r="346" spans="1:27" ht="15.75" customHeight="1" x14ac:dyDescent="0.25">
      <c r="A346" s="416" t="str">
        <f t="shared" si="31"/>
        <v/>
      </c>
      <c r="B346" s="626"/>
      <c r="C346" s="625"/>
      <c r="D346" s="421" t="s">
        <v>2285</v>
      </c>
      <c r="E346" s="419"/>
      <c r="F346" s="420" t="str">
        <f t="shared" si="29"/>
        <v/>
      </c>
      <c r="G346" s="420" t="str">
        <f>IF(AND(A346&lt;&gt;"",B346&lt;&gt;"",C346&lt;&gt;""),COUNTIF($H346:H$1439,A346),"")</f>
        <v/>
      </c>
      <c r="H346" s="422">
        <f t="shared" si="30"/>
        <v>55</v>
      </c>
      <c r="I346" s="629"/>
      <c r="J346" s="629"/>
      <c r="K346" s="629"/>
      <c r="L346" s="629"/>
      <c r="M346" s="629"/>
      <c r="N346" s="629"/>
      <c r="O346" s="629"/>
      <c r="P346" s="629"/>
      <c r="Q346" s="629"/>
      <c r="R346" s="629"/>
      <c r="S346" s="629"/>
      <c r="T346" s="629"/>
      <c r="U346" s="629"/>
      <c r="V346" s="629"/>
      <c r="W346" s="629"/>
      <c r="X346" s="629"/>
      <c r="Y346" s="629"/>
      <c r="Z346" s="629"/>
      <c r="AA346" s="629"/>
    </row>
    <row r="347" spans="1:27" ht="15.75" customHeight="1" x14ac:dyDescent="0.25">
      <c r="A347" s="416" t="str">
        <f t="shared" si="31"/>
        <v/>
      </c>
      <c r="B347" s="626"/>
      <c r="C347" s="625"/>
      <c r="D347" s="421" t="s">
        <v>2286</v>
      </c>
      <c r="E347" s="419"/>
      <c r="F347" s="420" t="str">
        <f t="shared" si="29"/>
        <v/>
      </c>
      <c r="G347" s="420" t="str">
        <f>IF(AND(A347&lt;&gt;"",B347&lt;&gt;"",C347&lt;&gt;""),COUNTIF($H347:H$1439,A347),"")</f>
        <v/>
      </c>
      <c r="H347" s="422">
        <f t="shared" si="30"/>
        <v>55</v>
      </c>
      <c r="I347" s="629"/>
      <c r="J347" s="629"/>
      <c r="K347" s="629"/>
      <c r="L347" s="629"/>
      <c r="M347" s="629"/>
      <c r="N347" s="629"/>
      <c r="O347" s="629"/>
      <c r="P347" s="629"/>
      <c r="Q347" s="629"/>
      <c r="R347" s="629"/>
      <c r="S347" s="629"/>
      <c r="T347" s="629"/>
      <c r="U347" s="629"/>
      <c r="V347" s="629"/>
      <c r="W347" s="629"/>
      <c r="X347" s="629"/>
      <c r="Y347" s="629"/>
      <c r="Z347" s="629"/>
      <c r="AA347" s="629"/>
    </row>
    <row r="348" spans="1:27" ht="15.75" customHeight="1" x14ac:dyDescent="0.25">
      <c r="A348" s="416">
        <f t="shared" si="31"/>
        <v>56</v>
      </c>
      <c r="B348" s="417" t="s">
        <v>2287</v>
      </c>
      <c r="C348" s="418" t="s">
        <v>2010</v>
      </c>
      <c r="D348" s="626"/>
      <c r="E348" s="419" t="str">
        <f t="shared" ref="E348:E384" si="32">IF(F348="","","B")</f>
        <v>B</v>
      </c>
      <c r="F348" s="420" t="str">
        <f t="shared" si="29"/>
        <v>Trung bình</v>
      </c>
      <c r="G348" s="420">
        <f>IF(AND(A348&lt;&gt;"",B348&lt;&gt;"",C348&lt;&gt;""),COUNTIF($H348:H$1439,A348),"")</f>
        <v>4</v>
      </c>
      <c r="H348" s="422" t="str">
        <f t="shared" si="30"/>
        <v/>
      </c>
      <c r="I348" s="629"/>
      <c r="J348" s="629"/>
      <c r="K348" s="629"/>
      <c r="L348" s="629"/>
      <c r="M348" s="629"/>
      <c r="N348" s="629"/>
      <c r="O348" s="629"/>
      <c r="P348" s="629"/>
      <c r="Q348" s="629"/>
      <c r="R348" s="629"/>
      <c r="S348" s="629"/>
      <c r="T348" s="629"/>
      <c r="U348" s="629"/>
      <c r="V348" s="629"/>
      <c r="W348" s="629"/>
      <c r="X348" s="629"/>
      <c r="Y348" s="629"/>
      <c r="Z348" s="629"/>
      <c r="AA348" s="629"/>
    </row>
    <row r="349" spans="1:27" ht="15.75" customHeight="1" x14ac:dyDescent="0.25">
      <c r="A349" s="416"/>
      <c r="B349" s="626"/>
      <c r="C349" s="625"/>
      <c r="D349" s="421" t="s">
        <v>2288</v>
      </c>
      <c r="E349" s="419" t="str">
        <f t="shared" si="32"/>
        <v/>
      </c>
      <c r="F349" s="420" t="str">
        <f t="shared" si="29"/>
        <v/>
      </c>
      <c r="G349" s="420" t="str">
        <f>IF(AND(A349&lt;&gt;"",B349&lt;&gt;"",C349&lt;&gt;""),COUNTIF($H349:H$1439,A349),"")</f>
        <v/>
      </c>
      <c r="H349" s="422">
        <f t="shared" si="30"/>
        <v>56</v>
      </c>
      <c r="I349" s="629"/>
      <c r="J349" s="629"/>
      <c r="K349" s="629"/>
      <c r="L349" s="629"/>
      <c r="M349" s="629"/>
      <c r="N349" s="629"/>
      <c r="O349" s="629"/>
      <c r="P349" s="629"/>
      <c r="Q349" s="629"/>
      <c r="R349" s="629"/>
      <c r="S349" s="629"/>
      <c r="T349" s="629"/>
      <c r="U349" s="629"/>
      <c r="V349" s="629"/>
      <c r="W349" s="629"/>
      <c r="X349" s="629"/>
      <c r="Y349" s="629"/>
      <c r="Z349" s="629"/>
      <c r="AA349" s="629"/>
    </row>
    <row r="350" spans="1:27" ht="15.75" customHeight="1" x14ac:dyDescent="0.25">
      <c r="A350" s="416"/>
      <c r="B350" s="626"/>
      <c r="C350" s="625"/>
      <c r="D350" s="421" t="s">
        <v>2289</v>
      </c>
      <c r="E350" s="419" t="str">
        <f t="shared" si="32"/>
        <v/>
      </c>
      <c r="F350" s="420" t="str">
        <f t="shared" si="29"/>
        <v/>
      </c>
      <c r="G350" s="420" t="str">
        <f>IF(AND(A350&lt;&gt;"",B350&lt;&gt;"",C350&lt;&gt;""),COUNTIF($H350:H$1439,A350),"")</f>
        <v/>
      </c>
      <c r="H350" s="422">
        <f t="shared" si="30"/>
        <v>56</v>
      </c>
      <c r="I350" s="629"/>
      <c r="J350" s="629"/>
      <c r="K350" s="629"/>
      <c r="L350" s="629"/>
      <c r="M350" s="629"/>
      <c r="N350" s="629"/>
      <c r="O350" s="629"/>
      <c r="P350" s="629"/>
      <c r="Q350" s="629"/>
      <c r="R350" s="629"/>
      <c r="S350" s="629"/>
      <c r="T350" s="629"/>
      <c r="U350" s="629"/>
      <c r="V350" s="629"/>
      <c r="W350" s="629"/>
      <c r="X350" s="629"/>
      <c r="Y350" s="629"/>
      <c r="Z350" s="629"/>
      <c r="AA350" s="629"/>
    </row>
    <row r="351" spans="1:27" ht="15.75" customHeight="1" x14ac:dyDescent="0.25">
      <c r="A351" s="416"/>
      <c r="B351" s="626"/>
      <c r="C351" s="625"/>
      <c r="D351" s="421" t="s">
        <v>2290</v>
      </c>
      <c r="E351" s="419" t="str">
        <f t="shared" si="32"/>
        <v/>
      </c>
      <c r="F351" s="420" t="str">
        <f t="shared" si="29"/>
        <v/>
      </c>
      <c r="G351" s="420" t="str">
        <f>IF(AND(A351&lt;&gt;"",B351&lt;&gt;"",C351&lt;&gt;""),COUNTIF($H351:H$1439,A351),"")</f>
        <v/>
      </c>
      <c r="H351" s="422">
        <f t="shared" si="30"/>
        <v>56</v>
      </c>
      <c r="I351" s="629"/>
      <c r="J351" s="629"/>
      <c r="K351" s="629"/>
      <c r="L351" s="629"/>
      <c r="M351" s="629"/>
      <c r="N351" s="629"/>
      <c r="O351" s="629"/>
      <c r="P351" s="629"/>
      <c r="Q351" s="629"/>
      <c r="R351" s="629"/>
      <c r="S351" s="629"/>
      <c r="T351" s="629"/>
      <c r="U351" s="629"/>
      <c r="V351" s="629"/>
      <c r="W351" s="629"/>
      <c r="X351" s="629"/>
      <c r="Y351" s="629"/>
      <c r="Z351" s="629"/>
      <c r="AA351" s="629"/>
    </row>
    <row r="352" spans="1:27" ht="15.75" customHeight="1" x14ac:dyDescent="0.25">
      <c r="A352" s="416"/>
      <c r="B352" s="626"/>
      <c r="C352" s="625"/>
      <c r="D352" s="421" t="s">
        <v>2291</v>
      </c>
      <c r="E352" s="419" t="str">
        <f t="shared" si="32"/>
        <v/>
      </c>
      <c r="F352" s="420" t="str">
        <f t="shared" si="29"/>
        <v/>
      </c>
      <c r="G352" s="420" t="str">
        <f>IF(AND(A352&lt;&gt;"",B352&lt;&gt;"",C352&lt;&gt;""),COUNTIF($H352:H$1439,A352),"")</f>
        <v/>
      </c>
      <c r="H352" s="422">
        <f t="shared" si="30"/>
        <v>56</v>
      </c>
      <c r="I352" s="629"/>
      <c r="J352" s="629"/>
      <c r="K352" s="629"/>
      <c r="L352" s="629"/>
      <c r="M352" s="629"/>
      <c r="N352" s="629"/>
      <c r="O352" s="629"/>
      <c r="P352" s="629"/>
      <c r="Q352" s="629"/>
      <c r="R352" s="629"/>
      <c r="S352" s="629"/>
      <c r="T352" s="629"/>
      <c r="U352" s="629"/>
      <c r="V352" s="629"/>
      <c r="W352" s="629"/>
      <c r="X352" s="629"/>
      <c r="Y352" s="629"/>
      <c r="Z352" s="629"/>
      <c r="AA352" s="629"/>
    </row>
    <row r="353" spans="1:27" ht="15.75" customHeight="1" x14ac:dyDescent="0.25">
      <c r="A353" s="416">
        <f>IF(D353="", MAX($A$1:A352)+1, "")</f>
        <v>57</v>
      </c>
      <c r="B353" s="417" t="s">
        <v>2292</v>
      </c>
      <c r="C353" s="418" t="s">
        <v>2010</v>
      </c>
      <c r="D353" s="626"/>
      <c r="E353" s="419" t="str">
        <f t="shared" si="32"/>
        <v>B</v>
      </c>
      <c r="F353" s="420" t="str">
        <f t="shared" si="29"/>
        <v>Trung bình</v>
      </c>
      <c r="G353" s="420">
        <f>IF(AND(A353&lt;&gt;"",B353&lt;&gt;"",C353&lt;&gt;""),COUNTIF($H353:H$1439,A353),"")</f>
        <v>4</v>
      </c>
      <c r="H353" s="422" t="str">
        <f t="shared" si="30"/>
        <v/>
      </c>
      <c r="I353" s="629"/>
      <c r="J353" s="629"/>
      <c r="K353" s="629"/>
      <c r="L353" s="629"/>
      <c r="M353" s="629"/>
      <c r="N353" s="629"/>
      <c r="O353" s="629"/>
      <c r="P353" s="629"/>
      <c r="Q353" s="629"/>
      <c r="R353" s="629"/>
      <c r="S353" s="629"/>
      <c r="T353" s="629"/>
      <c r="U353" s="629"/>
      <c r="V353" s="629"/>
      <c r="W353" s="629"/>
      <c r="X353" s="629"/>
      <c r="Y353" s="629"/>
      <c r="Z353" s="629"/>
      <c r="AA353" s="629"/>
    </row>
    <row r="354" spans="1:27" ht="15.75" customHeight="1" x14ac:dyDescent="0.25">
      <c r="A354" s="416"/>
      <c r="B354" s="626"/>
      <c r="C354" s="625"/>
      <c r="D354" s="421" t="s">
        <v>2293</v>
      </c>
      <c r="E354" s="419" t="str">
        <f t="shared" si="32"/>
        <v/>
      </c>
      <c r="F354" s="420" t="str">
        <f t="shared" si="29"/>
        <v/>
      </c>
      <c r="G354" s="420" t="str">
        <f>IF(AND(A354&lt;&gt;"",B354&lt;&gt;"",C354&lt;&gt;""),COUNTIF($H354:H$1439,A354),"")</f>
        <v/>
      </c>
      <c r="H354" s="422">
        <f t="shared" si="30"/>
        <v>57</v>
      </c>
      <c r="I354" s="629"/>
      <c r="J354" s="629"/>
      <c r="K354" s="629"/>
      <c r="L354" s="629"/>
      <c r="M354" s="629"/>
      <c r="N354" s="629"/>
      <c r="O354" s="629"/>
      <c r="P354" s="629"/>
      <c r="Q354" s="629"/>
      <c r="R354" s="629"/>
      <c r="S354" s="629"/>
      <c r="T354" s="629"/>
      <c r="U354" s="629"/>
      <c r="V354" s="629"/>
      <c r="W354" s="629"/>
      <c r="X354" s="629"/>
      <c r="Y354" s="629"/>
      <c r="Z354" s="629"/>
      <c r="AA354" s="629"/>
    </row>
    <row r="355" spans="1:27" ht="15.75" customHeight="1" x14ac:dyDescent="0.25">
      <c r="A355" s="416"/>
      <c r="B355" s="626"/>
      <c r="C355" s="625"/>
      <c r="D355" s="421" t="s">
        <v>2294</v>
      </c>
      <c r="E355" s="419" t="str">
        <f t="shared" si="32"/>
        <v/>
      </c>
      <c r="F355" s="420" t="str">
        <f t="shared" si="29"/>
        <v/>
      </c>
      <c r="G355" s="420" t="str">
        <f>IF(AND(A355&lt;&gt;"",B355&lt;&gt;"",C355&lt;&gt;""),COUNTIF($H355:H$1439,A355),"")</f>
        <v/>
      </c>
      <c r="H355" s="422">
        <f t="shared" si="30"/>
        <v>57</v>
      </c>
      <c r="I355" s="629"/>
      <c r="J355" s="629"/>
      <c r="K355" s="629"/>
      <c r="L355" s="629"/>
      <c r="M355" s="629"/>
      <c r="N355" s="629"/>
      <c r="O355" s="629"/>
      <c r="P355" s="629"/>
      <c r="Q355" s="629"/>
      <c r="R355" s="629"/>
      <c r="S355" s="629"/>
      <c r="T355" s="629"/>
      <c r="U355" s="629"/>
      <c r="V355" s="629"/>
      <c r="W355" s="629"/>
      <c r="X355" s="629"/>
      <c r="Y355" s="629"/>
      <c r="Z355" s="629"/>
      <c r="AA355" s="629"/>
    </row>
    <row r="356" spans="1:27" ht="15.75" customHeight="1" x14ac:dyDescent="0.25">
      <c r="A356" s="416"/>
      <c r="B356" s="626"/>
      <c r="C356" s="625"/>
      <c r="D356" s="421" t="s">
        <v>2295</v>
      </c>
      <c r="E356" s="419" t="str">
        <f t="shared" si="32"/>
        <v/>
      </c>
      <c r="F356" s="420" t="str">
        <f t="shared" si="29"/>
        <v/>
      </c>
      <c r="G356" s="420" t="str">
        <f>IF(AND(A356&lt;&gt;"",B356&lt;&gt;"",C356&lt;&gt;""),COUNTIF($H356:H$1439,A356),"")</f>
        <v/>
      </c>
      <c r="H356" s="422">
        <f t="shared" si="30"/>
        <v>57</v>
      </c>
      <c r="I356" s="629"/>
      <c r="J356" s="629"/>
      <c r="K356" s="629"/>
      <c r="L356" s="629"/>
      <c r="M356" s="629"/>
      <c r="N356" s="629"/>
      <c r="O356" s="629"/>
      <c r="P356" s="629"/>
      <c r="Q356" s="629"/>
      <c r="R356" s="629"/>
      <c r="S356" s="629"/>
      <c r="T356" s="629"/>
      <c r="U356" s="629"/>
      <c r="V356" s="629"/>
      <c r="W356" s="629"/>
      <c r="X356" s="629"/>
      <c r="Y356" s="629"/>
      <c r="Z356" s="629"/>
      <c r="AA356" s="629"/>
    </row>
    <row r="357" spans="1:27" ht="15.75" customHeight="1" x14ac:dyDescent="0.25">
      <c r="A357" s="416"/>
      <c r="B357" s="626"/>
      <c r="C357" s="625"/>
      <c r="D357" s="421" t="s">
        <v>2296</v>
      </c>
      <c r="E357" s="419" t="str">
        <f t="shared" si="32"/>
        <v/>
      </c>
      <c r="F357" s="420" t="str">
        <f t="shared" si="29"/>
        <v/>
      </c>
      <c r="G357" s="420" t="str">
        <f>IF(AND(A357&lt;&gt;"",B357&lt;&gt;"",C357&lt;&gt;""),COUNTIF($H357:H$1439,A357),"")</f>
        <v/>
      </c>
      <c r="H357" s="422">
        <f t="shared" si="30"/>
        <v>57</v>
      </c>
      <c r="I357" s="629"/>
      <c r="J357" s="629"/>
      <c r="K357" s="629"/>
      <c r="L357" s="629"/>
      <c r="M357" s="629"/>
      <c r="N357" s="629"/>
      <c r="O357" s="629"/>
      <c r="P357" s="629"/>
      <c r="Q357" s="629"/>
      <c r="R357" s="629"/>
      <c r="S357" s="629"/>
      <c r="T357" s="629"/>
      <c r="U357" s="629"/>
      <c r="V357" s="629"/>
      <c r="W357" s="629"/>
      <c r="X357" s="629"/>
      <c r="Y357" s="629"/>
      <c r="Z357" s="629"/>
      <c r="AA357" s="629"/>
    </row>
    <row r="358" spans="1:27" ht="15.75" customHeight="1" x14ac:dyDescent="0.25">
      <c r="A358" s="416">
        <f>IF(D358="", MAX($A$1:A357)+1, "")</f>
        <v>58</v>
      </c>
      <c r="B358" s="417" t="s">
        <v>2297</v>
      </c>
      <c r="C358" s="418" t="s">
        <v>2010</v>
      </c>
      <c r="D358" s="626"/>
      <c r="E358" s="419" t="str">
        <f t="shared" si="32"/>
        <v>B</v>
      </c>
      <c r="F358" s="420" t="str">
        <f t="shared" si="29"/>
        <v>Trung bình</v>
      </c>
      <c r="G358" s="420">
        <f>IF(AND(A358&lt;&gt;"",B358&lt;&gt;"",C358&lt;&gt;""),COUNTIF($H358:H$1439,A358),"")</f>
        <v>4</v>
      </c>
      <c r="H358" s="422" t="str">
        <f t="shared" si="30"/>
        <v/>
      </c>
      <c r="I358" s="629"/>
      <c r="J358" s="629"/>
      <c r="K358" s="629"/>
      <c r="L358" s="629"/>
      <c r="M358" s="629"/>
      <c r="N358" s="629"/>
      <c r="O358" s="629"/>
      <c r="P358" s="629"/>
      <c r="Q358" s="629"/>
      <c r="R358" s="629"/>
      <c r="S358" s="629"/>
      <c r="T358" s="629"/>
      <c r="U358" s="629"/>
      <c r="V358" s="629"/>
      <c r="W358" s="629"/>
      <c r="X358" s="629"/>
      <c r="Y358" s="629"/>
      <c r="Z358" s="629"/>
      <c r="AA358" s="629"/>
    </row>
    <row r="359" spans="1:27" ht="15.75" customHeight="1" x14ac:dyDescent="0.25">
      <c r="A359" s="416"/>
      <c r="B359" s="626"/>
      <c r="C359" s="625"/>
      <c r="D359" s="421" t="s">
        <v>2298</v>
      </c>
      <c r="E359" s="419" t="str">
        <f t="shared" si="32"/>
        <v/>
      </c>
      <c r="F359" s="420" t="str">
        <f t="shared" si="29"/>
        <v/>
      </c>
      <c r="G359" s="420" t="str">
        <f>IF(AND(A359&lt;&gt;"",B359&lt;&gt;"",C359&lt;&gt;""),COUNTIF($H359:H$1439,A359),"")</f>
        <v/>
      </c>
      <c r="H359" s="422">
        <f t="shared" si="30"/>
        <v>58</v>
      </c>
      <c r="I359" s="629"/>
      <c r="J359" s="629"/>
      <c r="K359" s="629"/>
      <c r="L359" s="629"/>
      <c r="M359" s="629"/>
      <c r="N359" s="629"/>
      <c r="O359" s="629"/>
      <c r="P359" s="629"/>
      <c r="Q359" s="629"/>
      <c r="R359" s="629"/>
      <c r="S359" s="629"/>
      <c r="T359" s="629"/>
      <c r="U359" s="629"/>
      <c r="V359" s="629"/>
      <c r="W359" s="629"/>
      <c r="X359" s="629"/>
      <c r="Y359" s="629"/>
      <c r="Z359" s="629"/>
      <c r="AA359" s="629"/>
    </row>
    <row r="360" spans="1:27" ht="15.75" customHeight="1" x14ac:dyDescent="0.25">
      <c r="A360" s="416"/>
      <c r="B360" s="626"/>
      <c r="C360" s="625"/>
      <c r="D360" s="421" t="s">
        <v>2299</v>
      </c>
      <c r="E360" s="419" t="str">
        <f t="shared" si="32"/>
        <v/>
      </c>
      <c r="F360" s="420" t="str">
        <f t="shared" si="29"/>
        <v/>
      </c>
      <c r="G360" s="420" t="str">
        <f>IF(AND(A360&lt;&gt;"",B360&lt;&gt;"",C360&lt;&gt;""),COUNTIF($H360:H$1439,A360),"")</f>
        <v/>
      </c>
      <c r="H360" s="422">
        <f t="shared" si="30"/>
        <v>58</v>
      </c>
      <c r="I360" s="629"/>
      <c r="J360" s="629"/>
      <c r="K360" s="629"/>
      <c r="L360" s="629"/>
      <c r="M360" s="629"/>
      <c r="N360" s="629"/>
      <c r="O360" s="629"/>
      <c r="P360" s="629"/>
      <c r="Q360" s="629"/>
      <c r="R360" s="629"/>
      <c r="S360" s="629"/>
      <c r="T360" s="629"/>
      <c r="U360" s="629"/>
      <c r="V360" s="629"/>
      <c r="W360" s="629"/>
      <c r="X360" s="629"/>
      <c r="Y360" s="629"/>
      <c r="Z360" s="629"/>
      <c r="AA360" s="629"/>
    </row>
    <row r="361" spans="1:27" ht="15.75" customHeight="1" x14ac:dyDescent="0.25">
      <c r="A361" s="416"/>
      <c r="B361" s="626"/>
      <c r="C361" s="625"/>
      <c r="D361" s="421" t="s">
        <v>2300</v>
      </c>
      <c r="E361" s="419" t="str">
        <f t="shared" si="32"/>
        <v/>
      </c>
      <c r="F361" s="420" t="str">
        <f t="shared" si="29"/>
        <v/>
      </c>
      <c r="G361" s="420" t="str">
        <f>IF(AND(A361&lt;&gt;"",B361&lt;&gt;"",C361&lt;&gt;""),COUNTIF($H361:H$1439,A361),"")</f>
        <v/>
      </c>
      <c r="H361" s="422">
        <f t="shared" si="30"/>
        <v>58</v>
      </c>
      <c r="I361" s="629"/>
      <c r="J361" s="629"/>
      <c r="K361" s="629"/>
      <c r="L361" s="629"/>
      <c r="M361" s="629"/>
      <c r="N361" s="629"/>
      <c r="O361" s="629"/>
      <c r="P361" s="629"/>
      <c r="Q361" s="629"/>
      <c r="R361" s="629"/>
      <c r="S361" s="629"/>
      <c r="T361" s="629"/>
      <c r="U361" s="629"/>
      <c r="V361" s="629"/>
      <c r="W361" s="629"/>
      <c r="X361" s="629"/>
      <c r="Y361" s="629"/>
      <c r="Z361" s="629"/>
      <c r="AA361" s="629"/>
    </row>
    <row r="362" spans="1:27" ht="15.75" customHeight="1" x14ac:dyDescent="0.25">
      <c r="A362" s="416"/>
      <c r="B362" s="626"/>
      <c r="C362" s="625"/>
      <c r="D362" s="421" t="s">
        <v>2301</v>
      </c>
      <c r="E362" s="419" t="str">
        <f t="shared" si="32"/>
        <v/>
      </c>
      <c r="F362" s="420" t="str">
        <f t="shared" si="29"/>
        <v/>
      </c>
      <c r="G362" s="420" t="str">
        <f>IF(AND(A362&lt;&gt;"",B362&lt;&gt;"",C362&lt;&gt;""),COUNTIF($H362:H$1439,A362),"")</f>
        <v/>
      </c>
      <c r="H362" s="422">
        <f t="shared" si="30"/>
        <v>58</v>
      </c>
      <c r="I362" s="629"/>
      <c r="J362" s="629"/>
      <c r="K362" s="629"/>
      <c r="L362" s="629"/>
      <c r="M362" s="629"/>
      <c r="N362" s="629"/>
      <c r="O362" s="629"/>
      <c r="P362" s="629"/>
      <c r="Q362" s="629"/>
      <c r="R362" s="629"/>
      <c r="S362" s="629"/>
      <c r="T362" s="629"/>
      <c r="U362" s="629"/>
      <c r="V362" s="629"/>
      <c r="W362" s="629"/>
      <c r="X362" s="629"/>
      <c r="Y362" s="629"/>
      <c r="Z362" s="629"/>
      <c r="AA362" s="629"/>
    </row>
    <row r="363" spans="1:27" ht="15.75" customHeight="1" x14ac:dyDescent="0.25">
      <c r="A363" s="416">
        <f>IF(D363="", MAX($A$1:A362)+1, "")</f>
        <v>59</v>
      </c>
      <c r="B363" s="417" t="s">
        <v>2302</v>
      </c>
      <c r="C363" s="418" t="s">
        <v>2010</v>
      </c>
      <c r="D363" s="626"/>
      <c r="E363" s="419" t="str">
        <f t="shared" si="32"/>
        <v>B</v>
      </c>
      <c r="F363" s="420" t="str">
        <f t="shared" si="29"/>
        <v>Trung bình</v>
      </c>
      <c r="G363" s="420">
        <f>IF(AND(A363&lt;&gt;"",B363&lt;&gt;"",C363&lt;&gt;""),COUNTIF($H363:H$1439,A363),"")</f>
        <v>4</v>
      </c>
      <c r="H363" s="422" t="str">
        <f t="shared" si="30"/>
        <v/>
      </c>
      <c r="I363" s="629"/>
      <c r="J363" s="629"/>
      <c r="K363" s="629"/>
      <c r="L363" s="629"/>
      <c r="M363" s="629"/>
      <c r="N363" s="629"/>
      <c r="O363" s="629"/>
      <c r="P363" s="629"/>
      <c r="Q363" s="629"/>
      <c r="R363" s="629"/>
      <c r="S363" s="629"/>
      <c r="T363" s="629"/>
      <c r="U363" s="629"/>
      <c r="V363" s="629"/>
      <c r="W363" s="629"/>
      <c r="X363" s="629"/>
      <c r="Y363" s="629"/>
      <c r="Z363" s="629"/>
      <c r="AA363" s="629"/>
    </row>
    <row r="364" spans="1:27" ht="15.75" customHeight="1" x14ac:dyDescent="0.25">
      <c r="A364" s="416"/>
      <c r="B364" s="626"/>
      <c r="C364" s="625"/>
      <c r="D364" s="421" t="s">
        <v>2303</v>
      </c>
      <c r="E364" s="419" t="str">
        <f t="shared" si="32"/>
        <v/>
      </c>
      <c r="F364" s="420" t="str">
        <f t="shared" si="29"/>
        <v/>
      </c>
      <c r="G364" s="420" t="str">
        <f>IF(AND(A364&lt;&gt;"",B364&lt;&gt;"",C364&lt;&gt;""),COUNTIF($H364:H$1439,A364),"")</f>
        <v/>
      </c>
      <c r="H364" s="422">
        <f t="shared" si="30"/>
        <v>59</v>
      </c>
      <c r="I364" s="629"/>
      <c r="J364" s="629"/>
      <c r="K364" s="629"/>
      <c r="L364" s="629"/>
      <c r="M364" s="629"/>
      <c r="N364" s="629"/>
      <c r="O364" s="629"/>
      <c r="P364" s="629"/>
      <c r="Q364" s="629"/>
      <c r="R364" s="629"/>
      <c r="S364" s="629"/>
      <c r="T364" s="629"/>
      <c r="U364" s="629"/>
      <c r="V364" s="629"/>
      <c r="W364" s="629"/>
      <c r="X364" s="629"/>
      <c r="Y364" s="629"/>
      <c r="Z364" s="629"/>
      <c r="AA364" s="629"/>
    </row>
    <row r="365" spans="1:27" ht="15.75" customHeight="1" x14ac:dyDescent="0.25">
      <c r="A365" s="416"/>
      <c r="B365" s="626"/>
      <c r="C365" s="625"/>
      <c r="D365" s="421" t="s">
        <v>2304</v>
      </c>
      <c r="E365" s="419" t="str">
        <f t="shared" si="32"/>
        <v/>
      </c>
      <c r="F365" s="420" t="str">
        <f t="shared" si="29"/>
        <v/>
      </c>
      <c r="G365" s="420" t="str">
        <f>IF(AND(A365&lt;&gt;"",B365&lt;&gt;"",C365&lt;&gt;""),COUNTIF($H365:H$1439,A365),"")</f>
        <v/>
      </c>
      <c r="H365" s="422">
        <f t="shared" si="30"/>
        <v>59</v>
      </c>
      <c r="I365" s="629"/>
      <c r="J365" s="629"/>
      <c r="K365" s="629"/>
      <c r="L365" s="629"/>
      <c r="M365" s="629"/>
      <c r="N365" s="629"/>
      <c r="O365" s="629"/>
      <c r="P365" s="629"/>
      <c r="Q365" s="629"/>
      <c r="R365" s="629"/>
      <c r="S365" s="629"/>
      <c r="T365" s="629"/>
      <c r="U365" s="629"/>
      <c r="V365" s="629"/>
      <c r="W365" s="629"/>
      <c r="X365" s="629"/>
      <c r="Y365" s="629"/>
      <c r="Z365" s="629"/>
      <c r="AA365" s="629"/>
    </row>
    <row r="366" spans="1:27" ht="15.75" customHeight="1" x14ac:dyDescent="0.25">
      <c r="A366" s="416"/>
      <c r="B366" s="626"/>
      <c r="C366" s="625"/>
      <c r="D366" s="421" t="s">
        <v>2305</v>
      </c>
      <c r="E366" s="419" t="str">
        <f t="shared" si="32"/>
        <v/>
      </c>
      <c r="F366" s="420" t="str">
        <f t="shared" si="29"/>
        <v/>
      </c>
      <c r="G366" s="420" t="str">
        <f>IF(AND(A366&lt;&gt;"",B366&lt;&gt;"",C366&lt;&gt;""),COUNTIF($H366:H$1439,A366),"")</f>
        <v/>
      </c>
      <c r="H366" s="422">
        <f t="shared" si="30"/>
        <v>59</v>
      </c>
      <c r="I366" s="629"/>
      <c r="J366" s="629"/>
      <c r="K366" s="629"/>
      <c r="L366" s="629"/>
      <c r="M366" s="629"/>
      <c r="N366" s="629"/>
      <c r="O366" s="629"/>
      <c r="P366" s="629"/>
      <c r="Q366" s="629"/>
      <c r="R366" s="629"/>
      <c r="S366" s="629"/>
      <c r="T366" s="629"/>
      <c r="U366" s="629"/>
      <c r="V366" s="629"/>
      <c r="W366" s="629"/>
      <c r="X366" s="629"/>
      <c r="Y366" s="629"/>
      <c r="Z366" s="629"/>
      <c r="AA366" s="629"/>
    </row>
    <row r="367" spans="1:27" ht="15.75" customHeight="1" x14ac:dyDescent="0.25">
      <c r="A367" s="416"/>
      <c r="B367" s="626"/>
      <c r="C367" s="625"/>
      <c r="D367" s="421" t="s">
        <v>2306</v>
      </c>
      <c r="E367" s="419" t="str">
        <f t="shared" si="32"/>
        <v/>
      </c>
      <c r="F367" s="420" t="str">
        <f t="shared" si="29"/>
        <v/>
      </c>
      <c r="G367" s="420" t="str">
        <f>IF(AND(A367&lt;&gt;"",B367&lt;&gt;"",C367&lt;&gt;""),COUNTIF($H367:H$1439,A367),"")</f>
        <v/>
      </c>
      <c r="H367" s="422">
        <f t="shared" si="30"/>
        <v>59</v>
      </c>
      <c r="I367" s="629"/>
      <c r="J367" s="629"/>
      <c r="K367" s="629"/>
      <c r="L367" s="629"/>
      <c r="M367" s="629"/>
      <c r="N367" s="629"/>
      <c r="O367" s="629"/>
      <c r="P367" s="629"/>
      <c r="Q367" s="629"/>
      <c r="R367" s="629"/>
      <c r="S367" s="629"/>
      <c r="T367" s="629"/>
      <c r="U367" s="629"/>
      <c r="V367" s="629"/>
      <c r="W367" s="629"/>
      <c r="X367" s="629"/>
      <c r="Y367" s="629"/>
      <c r="Z367" s="629"/>
      <c r="AA367" s="629"/>
    </row>
    <row r="368" spans="1:27" ht="15.75" customHeight="1" x14ac:dyDescent="0.25">
      <c r="A368" s="416">
        <f>IF(D368="", MAX($A$1:A367)+1, "")</f>
        <v>60</v>
      </c>
      <c r="B368" s="417" t="s">
        <v>2307</v>
      </c>
      <c r="C368" s="418" t="s">
        <v>2010</v>
      </c>
      <c r="D368" s="626"/>
      <c r="E368" s="419" t="str">
        <f t="shared" si="32"/>
        <v>B</v>
      </c>
      <c r="F368" s="420" t="str">
        <f t="shared" si="29"/>
        <v>Trung bình</v>
      </c>
      <c r="G368" s="420">
        <f>IF(AND(A368&lt;&gt;"",B368&lt;&gt;"",C368&lt;&gt;""),COUNTIF($H368:H$1439,A368),"")</f>
        <v>4</v>
      </c>
      <c r="H368" s="422" t="str">
        <f t="shared" si="30"/>
        <v/>
      </c>
      <c r="I368" s="629"/>
      <c r="J368" s="629"/>
      <c r="K368" s="629"/>
      <c r="L368" s="629"/>
      <c r="M368" s="629"/>
      <c r="N368" s="629"/>
      <c r="O368" s="629"/>
      <c r="P368" s="629"/>
      <c r="Q368" s="629"/>
      <c r="R368" s="629"/>
      <c r="S368" s="629"/>
      <c r="T368" s="629"/>
      <c r="U368" s="629"/>
      <c r="V368" s="629"/>
      <c r="W368" s="629"/>
      <c r="X368" s="629"/>
      <c r="Y368" s="629"/>
      <c r="Z368" s="629"/>
      <c r="AA368" s="629"/>
    </row>
    <row r="369" spans="1:27" ht="15.75" customHeight="1" x14ac:dyDescent="0.25">
      <c r="A369" s="416"/>
      <c r="B369" s="626"/>
      <c r="C369" s="625"/>
      <c r="D369" s="421" t="s">
        <v>2308</v>
      </c>
      <c r="E369" s="419" t="str">
        <f t="shared" si="32"/>
        <v/>
      </c>
      <c r="F369" s="420" t="str">
        <f t="shared" si="29"/>
        <v/>
      </c>
      <c r="G369" s="420" t="str">
        <f>IF(AND(A369&lt;&gt;"",B369&lt;&gt;"",C369&lt;&gt;""),COUNTIF($H369:H$1439,A369),"")</f>
        <v/>
      </c>
      <c r="H369" s="422">
        <f t="shared" si="30"/>
        <v>60</v>
      </c>
      <c r="I369" s="629"/>
      <c r="J369" s="629"/>
      <c r="K369" s="629"/>
      <c r="L369" s="629"/>
      <c r="M369" s="629"/>
      <c r="N369" s="629"/>
      <c r="O369" s="629"/>
      <c r="P369" s="629"/>
      <c r="Q369" s="629"/>
      <c r="R369" s="629"/>
      <c r="S369" s="629"/>
      <c r="T369" s="629"/>
      <c r="U369" s="629"/>
      <c r="V369" s="629"/>
      <c r="W369" s="629"/>
      <c r="X369" s="629"/>
      <c r="Y369" s="629"/>
      <c r="Z369" s="629"/>
      <c r="AA369" s="629"/>
    </row>
    <row r="370" spans="1:27" ht="15.75" customHeight="1" x14ac:dyDescent="0.25">
      <c r="A370" s="416"/>
      <c r="B370" s="626"/>
      <c r="C370" s="625"/>
      <c r="D370" s="421" t="s">
        <v>2309</v>
      </c>
      <c r="E370" s="419" t="str">
        <f t="shared" si="32"/>
        <v/>
      </c>
      <c r="F370" s="420" t="str">
        <f t="shared" si="29"/>
        <v/>
      </c>
      <c r="G370" s="420" t="str">
        <f>IF(AND(A370&lt;&gt;"",B370&lt;&gt;"",C370&lt;&gt;""),COUNTIF($H370:H$1439,A370),"")</f>
        <v/>
      </c>
      <c r="H370" s="422">
        <f t="shared" si="30"/>
        <v>60</v>
      </c>
      <c r="I370" s="629"/>
      <c r="J370" s="629"/>
      <c r="K370" s="629"/>
      <c r="L370" s="629"/>
      <c r="M370" s="629"/>
      <c r="N370" s="629"/>
      <c r="O370" s="629"/>
      <c r="P370" s="629"/>
      <c r="Q370" s="629"/>
      <c r="R370" s="629"/>
      <c r="S370" s="629"/>
      <c r="T370" s="629"/>
      <c r="U370" s="629"/>
      <c r="V370" s="629"/>
      <c r="W370" s="629"/>
      <c r="X370" s="629"/>
      <c r="Y370" s="629"/>
      <c r="Z370" s="629"/>
      <c r="AA370" s="629"/>
    </row>
    <row r="371" spans="1:27" ht="15.75" customHeight="1" x14ac:dyDescent="0.25">
      <c r="A371" s="416"/>
      <c r="B371" s="626"/>
      <c r="C371" s="625"/>
      <c r="D371" s="421" t="s">
        <v>2310</v>
      </c>
      <c r="E371" s="419" t="str">
        <f t="shared" si="32"/>
        <v/>
      </c>
      <c r="F371" s="420" t="str">
        <f t="shared" si="29"/>
        <v/>
      </c>
      <c r="G371" s="420" t="str">
        <f>IF(AND(A371&lt;&gt;"",B371&lt;&gt;"",C371&lt;&gt;""),COUNTIF($H371:H$1439,A371),"")</f>
        <v/>
      </c>
      <c r="H371" s="422">
        <f t="shared" si="30"/>
        <v>60</v>
      </c>
      <c r="I371" s="629"/>
      <c r="J371" s="629"/>
      <c r="K371" s="629"/>
      <c r="L371" s="629"/>
      <c r="M371" s="629"/>
      <c r="N371" s="629"/>
      <c r="O371" s="629"/>
      <c r="P371" s="629"/>
      <c r="Q371" s="629"/>
      <c r="R371" s="629"/>
      <c r="S371" s="629"/>
      <c r="T371" s="629"/>
      <c r="U371" s="629"/>
      <c r="V371" s="629"/>
      <c r="W371" s="629"/>
      <c r="X371" s="629"/>
      <c r="Y371" s="629"/>
      <c r="Z371" s="629"/>
      <c r="AA371" s="629"/>
    </row>
    <row r="372" spans="1:27" ht="15.75" customHeight="1" x14ac:dyDescent="0.25">
      <c r="A372" s="416"/>
      <c r="B372" s="626"/>
      <c r="C372" s="625"/>
      <c r="D372" s="421" t="s">
        <v>2310</v>
      </c>
      <c r="E372" s="419" t="str">
        <f t="shared" si="32"/>
        <v/>
      </c>
      <c r="F372" s="420" t="str">
        <f t="shared" si="29"/>
        <v/>
      </c>
      <c r="G372" s="420" t="str">
        <f>IF(AND(A372&lt;&gt;"",B372&lt;&gt;"",C372&lt;&gt;""),COUNTIF($H372:H$1439,A372),"")</f>
        <v/>
      </c>
      <c r="H372" s="422">
        <f t="shared" si="30"/>
        <v>60</v>
      </c>
      <c r="I372" s="629"/>
      <c r="J372" s="629"/>
      <c r="K372" s="629"/>
      <c r="L372" s="629"/>
      <c r="M372" s="629"/>
      <c r="N372" s="629"/>
      <c r="O372" s="629"/>
      <c r="P372" s="629"/>
      <c r="Q372" s="629"/>
      <c r="R372" s="629"/>
      <c r="S372" s="629"/>
      <c r="T372" s="629"/>
      <c r="U372" s="629"/>
      <c r="V372" s="629"/>
      <c r="W372" s="629"/>
      <c r="X372" s="629"/>
      <c r="Y372" s="629"/>
      <c r="Z372" s="629"/>
      <c r="AA372" s="629"/>
    </row>
    <row r="373" spans="1:27" ht="15.75" customHeight="1" x14ac:dyDescent="0.25">
      <c r="A373" s="416">
        <f>IF(D373="", MAX($A$1:A372)+1, "")</f>
        <v>61</v>
      </c>
      <c r="B373" s="417" t="s">
        <v>2312</v>
      </c>
      <c r="C373" s="418" t="s">
        <v>2010</v>
      </c>
      <c r="D373" s="626"/>
      <c r="E373" s="419" t="str">
        <f t="shared" si="32"/>
        <v>B</v>
      </c>
      <c r="F373" s="420" t="str">
        <f t="shared" si="29"/>
        <v>Trung bình</v>
      </c>
      <c r="G373" s="420">
        <f>IF(AND(A373&lt;&gt;"",B373&lt;&gt;"",C373&lt;&gt;""),COUNTIF($H373:H$1439,A373),"")</f>
        <v>4</v>
      </c>
      <c r="H373" s="422" t="str">
        <f t="shared" si="30"/>
        <v/>
      </c>
      <c r="I373" s="629"/>
      <c r="J373" s="629"/>
      <c r="K373" s="629"/>
      <c r="L373" s="629"/>
      <c r="M373" s="629"/>
      <c r="N373" s="629"/>
      <c r="O373" s="629"/>
      <c r="P373" s="629"/>
      <c r="Q373" s="629"/>
      <c r="R373" s="629"/>
      <c r="S373" s="629"/>
      <c r="T373" s="629"/>
      <c r="U373" s="629"/>
      <c r="V373" s="629"/>
      <c r="W373" s="629"/>
      <c r="X373" s="629"/>
      <c r="Y373" s="629"/>
      <c r="Z373" s="629"/>
      <c r="AA373" s="629"/>
    </row>
    <row r="374" spans="1:27" ht="15.75" customHeight="1" x14ac:dyDescent="0.25">
      <c r="A374" s="416"/>
      <c r="B374" s="626"/>
      <c r="C374" s="625"/>
      <c r="D374" s="421" t="s">
        <v>2313</v>
      </c>
      <c r="E374" s="419" t="str">
        <f t="shared" si="32"/>
        <v/>
      </c>
      <c r="F374" s="420" t="str">
        <f t="shared" si="29"/>
        <v/>
      </c>
      <c r="G374" s="420" t="str">
        <f>IF(AND(A374&lt;&gt;"",B374&lt;&gt;"",C374&lt;&gt;""),COUNTIF($H374:H$1439,A374),"")</f>
        <v/>
      </c>
      <c r="H374" s="422">
        <f t="shared" si="30"/>
        <v>61</v>
      </c>
      <c r="I374" s="629"/>
      <c r="J374" s="629"/>
      <c r="K374" s="629"/>
      <c r="L374" s="629"/>
      <c r="M374" s="629"/>
      <c r="N374" s="629"/>
      <c r="O374" s="629"/>
      <c r="P374" s="629"/>
      <c r="Q374" s="629"/>
      <c r="R374" s="629"/>
      <c r="S374" s="629"/>
      <c r="T374" s="629"/>
      <c r="U374" s="629"/>
      <c r="V374" s="629"/>
      <c r="W374" s="629"/>
      <c r="X374" s="629"/>
      <c r="Y374" s="629"/>
      <c r="Z374" s="629"/>
      <c r="AA374" s="629"/>
    </row>
    <row r="375" spans="1:27" ht="15.75" customHeight="1" x14ac:dyDescent="0.25">
      <c r="A375" s="416"/>
      <c r="B375" s="626"/>
      <c r="C375" s="625"/>
      <c r="D375" s="421" t="s">
        <v>2314</v>
      </c>
      <c r="E375" s="419" t="str">
        <f t="shared" si="32"/>
        <v/>
      </c>
      <c r="F375" s="420" t="str">
        <f t="shared" si="29"/>
        <v/>
      </c>
      <c r="G375" s="420" t="str">
        <f>IF(AND(A375&lt;&gt;"",B375&lt;&gt;"",C375&lt;&gt;""),COUNTIF($H375:H$1439,A375),"")</f>
        <v/>
      </c>
      <c r="H375" s="422">
        <f t="shared" si="30"/>
        <v>61</v>
      </c>
      <c r="I375" s="629"/>
      <c r="J375" s="629"/>
      <c r="K375" s="629"/>
      <c r="L375" s="629"/>
      <c r="M375" s="629"/>
      <c r="N375" s="629"/>
      <c r="O375" s="629"/>
      <c r="P375" s="629"/>
      <c r="Q375" s="629"/>
      <c r="R375" s="629"/>
      <c r="S375" s="629"/>
      <c r="T375" s="629"/>
      <c r="U375" s="629"/>
      <c r="V375" s="629"/>
      <c r="W375" s="629"/>
      <c r="X375" s="629"/>
      <c r="Y375" s="629"/>
      <c r="Z375" s="629"/>
      <c r="AA375" s="629"/>
    </row>
    <row r="376" spans="1:27" ht="15.75" customHeight="1" x14ac:dyDescent="0.25">
      <c r="A376" s="416"/>
      <c r="B376" s="626"/>
      <c r="C376" s="625"/>
      <c r="D376" s="421" t="s">
        <v>2315</v>
      </c>
      <c r="E376" s="419" t="str">
        <f t="shared" si="32"/>
        <v/>
      </c>
      <c r="F376" s="420" t="str">
        <f t="shared" si="29"/>
        <v/>
      </c>
      <c r="G376" s="420" t="str">
        <f>IF(AND(A376&lt;&gt;"",B376&lt;&gt;"",C376&lt;&gt;""),COUNTIF($H376:H$1439,A376),"")</f>
        <v/>
      </c>
      <c r="H376" s="422">
        <f t="shared" si="30"/>
        <v>61</v>
      </c>
      <c r="I376" s="629"/>
      <c r="J376" s="629"/>
      <c r="K376" s="629"/>
      <c r="L376" s="629"/>
      <c r="M376" s="629"/>
      <c r="N376" s="629"/>
      <c r="O376" s="629"/>
      <c r="P376" s="629"/>
      <c r="Q376" s="629"/>
      <c r="R376" s="629"/>
      <c r="S376" s="629"/>
      <c r="T376" s="629"/>
      <c r="U376" s="629"/>
      <c r="V376" s="629"/>
      <c r="W376" s="629"/>
      <c r="X376" s="629"/>
      <c r="Y376" s="629"/>
      <c r="Z376" s="629"/>
      <c r="AA376" s="629"/>
    </row>
    <row r="377" spans="1:27" ht="15.75" customHeight="1" x14ac:dyDescent="0.25">
      <c r="A377" s="416"/>
      <c r="B377" s="626"/>
      <c r="C377" s="625"/>
      <c r="D377" s="421" t="s">
        <v>2316</v>
      </c>
      <c r="E377" s="419" t="str">
        <f t="shared" si="32"/>
        <v/>
      </c>
      <c r="F377" s="420" t="str">
        <f t="shared" si="29"/>
        <v/>
      </c>
      <c r="G377" s="420" t="str">
        <f>IF(AND(A377&lt;&gt;"",B377&lt;&gt;"",C377&lt;&gt;""),COUNTIF($H377:H$1439,A377),"")</f>
        <v/>
      </c>
      <c r="H377" s="422">
        <f t="shared" si="30"/>
        <v>61</v>
      </c>
      <c r="I377" s="629"/>
      <c r="J377" s="629"/>
      <c r="K377" s="629"/>
      <c r="L377" s="629"/>
      <c r="M377" s="629"/>
      <c r="N377" s="629"/>
      <c r="O377" s="629"/>
      <c r="P377" s="629"/>
      <c r="Q377" s="629"/>
      <c r="R377" s="629"/>
      <c r="S377" s="629"/>
      <c r="T377" s="629"/>
      <c r="U377" s="629"/>
      <c r="V377" s="629"/>
      <c r="W377" s="629"/>
      <c r="X377" s="629"/>
      <c r="Y377" s="629"/>
      <c r="Z377" s="629"/>
      <c r="AA377" s="629"/>
    </row>
    <row r="378" spans="1:27" ht="15.75" customHeight="1" x14ac:dyDescent="0.25">
      <c r="A378" s="416">
        <f>IF(D378="", MAX($A$1:A377)+1, "")</f>
        <v>62</v>
      </c>
      <c r="B378" s="417" t="s">
        <v>2317</v>
      </c>
      <c r="C378" s="418" t="s">
        <v>2010</v>
      </c>
      <c r="D378" s="626"/>
      <c r="E378" s="419" t="str">
        <f t="shared" si="32"/>
        <v>B</v>
      </c>
      <c r="F378" s="420" t="str">
        <f t="shared" si="29"/>
        <v>Trung bình</v>
      </c>
      <c r="G378" s="420">
        <f>IF(AND(A378&lt;&gt;"",B378&lt;&gt;"",C378&lt;&gt;""),COUNTIF($H378:H$1439,A378),"")</f>
        <v>4</v>
      </c>
      <c r="H378" s="422" t="str">
        <f t="shared" si="30"/>
        <v/>
      </c>
      <c r="I378" s="629"/>
      <c r="J378" s="629"/>
      <c r="K378" s="629"/>
      <c r="L378" s="629"/>
      <c r="M378" s="629"/>
      <c r="N378" s="629"/>
      <c r="O378" s="629"/>
      <c r="P378" s="629"/>
      <c r="Q378" s="629"/>
      <c r="R378" s="629"/>
      <c r="S378" s="629"/>
      <c r="T378" s="629"/>
      <c r="U378" s="629"/>
      <c r="V378" s="629"/>
      <c r="W378" s="629"/>
      <c r="X378" s="629"/>
      <c r="Y378" s="629"/>
      <c r="Z378" s="629"/>
      <c r="AA378" s="629"/>
    </row>
    <row r="379" spans="1:27" ht="15.75" customHeight="1" x14ac:dyDescent="0.25">
      <c r="A379" s="416"/>
      <c r="B379" s="626"/>
      <c r="C379" s="625"/>
      <c r="D379" s="421" t="s">
        <v>2318</v>
      </c>
      <c r="E379" s="419" t="str">
        <f t="shared" si="32"/>
        <v/>
      </c>
      <c r="F379" s="420" t="str">
        <f t="shared" si="29"/>
        <v/>
      </c>
      <c r="G379" s="420" t="str">
        <f>IF(AND(A379&lt;&gt;"",B379&lt;&gt;"",C379&lt;&gt;""),COUNTIF($H379:H$1439,A379),"")</f>
        <v/>
      </c>
      <c r="H379" s="422">
        <f t="shared" si="30"/>
        <v>62</v>
      </c>
      <c r="I379" s="629"/>
      <c r="J379" s="629"/>
      <c r="K379" s="629"/>
      <c r="L379" s="629"/>
      <c r="M379" s="629"/>
      <c r="N379" s="629"/>
      <c r="O379" s="629"/>
      <c r="P379" s="629"/>
      <c r="Q379" s="629"/>
      <c r="R379" s="629"/>
      <c r="S379" s="629"/>
      <c r="T379" s="629"/>
      <c r="U379" s="629"/>
      <c r="V379" s="629"/>
      <c r="W379" s="629"/>
      <c r="X379" s="629"/>
      <c r="Y379" s="629"/>
      <c r="Z379" s="629"/>
      <c r="AA379" s="629"/>
    </row>
    <row r="380" spans="1:27" ht="15.75" customHeight="1" x14ac:dyDescent="0.25">
      <c r="A380" s="416"/>
      <c r="B380" s="626"/>
      <c r="C380" s="625"/>
      <c r="D380" s="421" t="s">
        <v>2319</v>
      </c>
      <c r="E380" s="419" t="str">
        <f t="shared" si="32"/>
        <v/>
      </c>
      <c r="F380" s="420" t="str">
        <f t="shared" si="29"/>
        <v/>
      </c>
      <c r="G380" s="420" t="str">
        <f>IF(AND(A380&lt;&gt;"",B380&lt;&gt;"",C380&lt;&gt;""),COUNTIF($H380:H$1439,A380),"")</f>
        <v/>
      </c>
      <c r="H380" s="422">
        <f t="shared" si="30"/>
        <v>62</v>
      </c>
      <c r="I380" s="629"/>
      <c r="J380" s="629"/>
      <c r="K380" s="629"/>
      <c r="L380" s="629"/>
      <c r="M380" s="629"/>
      <c r="N380" s="629"/>
      <c r="O380" s="629"/>
      <c r="P380" s="629"/>
      <c r="Q380" s="629"/>
      <c r="R380" s="629"/>
      <c r="S380" s="629"/>
      <c r="T380" s="629"/>
      <c r="U380" s="629"/>
      <c r="V380" s="629"/>
      <c r="W380" s="629"/>
      <c r="X380" s="629"/>
      <c r="Y380" s="629"/>
      <c r="Z380" s="629"/>
      <c r="AA380" s="629"/>
    </row>
    <row r="381" spans="1:27" ht="15.75" customHeight="1" x14ac:dyDescent="0.25">
      <c r="A381" s="416"/>
      <c r="B381" s="626"/>
      <c r="C381" s="625"/>
      <c r="D381" s="421" t="s">
        <v>2320</v>
      </c>
      <c r="E381" s="419" t="str">
        <f t="shared" si="32"/>
        <v/>
      </c>
      <c r="F381" s="420" t="str">
        <f t="shared" si="29"/>
        <v/>
      </c>
      <c r="G381" s="420" t="str">
        <f>IF(AND(A381&lt;&gt;"",B381&lt;&gt;"",C381&lt;&gt;""),COUNTIF($H381:H$1439,A381),"")</f>
        <v/>
      </c>
      <c r="H381" s="422">
        <f t="shared" si="30"/>
        <v>62</v>
      </c>
      <c r="I381" s="629"/>
      <c r="J381" s="629"/>
      <c r="K381" s="629"/>
      <c r="L381" s="629"/>
      <c r="M381" s="629"/>
      <c r="N381" s="629"/>
      <c r="O381" s="629"/>
      <c r="P381" s="629"/>
      <c r="Q381" s="629"/>
      <c r="R381" s="629"/>
      <c r="S381" s="629"/>
      <c r="T381" s="629"/>
      <c r="U381" s="629"/>
      <c r="V381" s="629"/>
      <c r="W381" s="629"/>
      <c r="X381" s="629"/>
      <c r="Y381" s="629"/>
      <c r="Z381" s="629"/>
      <c r="AA381" s="629"/>
    </row>
    <row r="382" spans="1:27" ht="15.75" customHeight="1" x14ac:dyDescent="0.25">
      <c r="A382" s="416"/>
      <c r="B382" s="626"/>
      <c r="C382" s="625"/>
      <c r="D382" s="421" t="s">
        <v>2321</v>
      </c>
      <c r="E382" s="419" t="str">
        <f t="shared" si="32"/>
        <v/>
      </c>
      <c r="F382" s="420" t="str">
        <f t="shared" si="29"/>
        <v/>
      </c>
      <c r="G382" s="420" t="str">
        <f>IF(AND(A382&lt;&gt;"",B382&lt;&gt;"",C382&lt;&gt;""),COUNTIF($H382:H$1439,A382),"")</f>
        <v/>
      </c>
      <c r="H382" s="422">
        <f t="shared" si="30"/>
        <v>62</v>
      </c>
      <c r="I382" s="629"/>
      <c r="J382" s="629"/>
      <c r="K382" s="629"/>
      <c r="L382" s="629"/>
      <c r="M382" s="629"/>
      <c r="N382" s="629"/>
      <c r="O382" s="629"/>
      <c r="P382" s="629"/>
      <c r="Q382" s="629"/>
      <c r="R382" s="629"/>
      <c r="S382" s="629"/>
      <c r="T382" s="629"/>
      <c r="U382" s="629"/>
      <c r="V382" s="629"/>
      <c r="W382" s="629"/>
      <c r="X382" s="629"/>
      <c r="Y382" s="629"/>
      <c r="Z382" s="629"/>
      <c r="AA382" s="629"/>
    </row>
    <row r="383" spans="1:27" ht="15.75" customHeight="1" x14ac:dyDescent="0.25">
      <c r="A383" s="413" t="s">
        <v>930</v>
      </c>
      <c r="B383" s="415" t="s">
        <v>2322</v>
      </c>
      <c r="C383" s="625"/>
      <c r="D383" s="626"/>
      <c r="E383" s="419" t="str">
        <f t="shared" si="32"/>
        <v/>
      </c>
      <c r="F383" s="420" t="str">
        <f t="shared" si="29"/>
        <v/>
      </c>
      <c r="G383" s="420" t="str">
        <f>IF(AND(A383&lt;&gt;"",B383&lt;&gt;"",C383&lt;&gt;""),COUNTIF($H383:H$1439,A383),"")</f>
        <v/>
      </c>
      <c r="H383" s="422" t="str">
        <f t="shared" si="30"/>
        <v/>
      </c>
      <c r="I383" s="629"/>
      <c r="J383" s="629"/>
      <c r="K383" s="629"/>
      <c r="L383" s="629"/>
      <c r="M383" s="629"/>
      <c r="N383" s="629"/>
      <c r="O383" s="629"/>
      <c r="P383" s="629"/>
      <c r="Q383" s="629"/>
      <c r="R383" s="629"/>
      <c r="S383" s="629"/>
      <c r="T383" s="629"/>
      <c r="U383" s="629"/>
      <c r="V383" s="629"/>
      <c r="W383" s="629"/>
      <c r="X383" s="629"/>
      <c r="Y383" s="629"/>
      <c r="Z383" s="629"/>
      <c r="AA383" s="629"/>
    </row>
    <row r="384" spans="1:27" ht="15.75" customHeight="1" x14ac:dyDescent="0.25">
      <c r="A384" s="413" t="s">
        <v>2323</v>
      </c>
      <c r="B384" s="415" t="s">
        <v>2681</v>
      </c>
      <c r="C384" s="625"/>
      <c r="D384" s="626"/>
      <c r="E384" s="419" t="str">
        <f t="shared" si="32"/>
        <v/>
      </c>
      <c r="F384" s="420" t="str">
        <f t="shared" si="29"/>
        <v/>
      </c>
      <c r="G384" s="420" t="str">
        <f>IF(AND(A384&lt;&gt;"",B384&lt;&gt;"",C384&lt;&gt;""),COUNTIF($H384:H$1439,A384),"")</f>
        <v/>
      </c>
      <c r="H384" s="422" t="str">
        <f t="shared" si="30"/>
        <v/>
      </c>
      <c r="I384" s="629"/>
      <c r="J384" s="629"/>
      <c r="K384" s="629"/>
      <c r="L384" s="629"/>
      <c r="M384" s="629"/>
      <c r="N384" s="629"/>
      <c r="O384" s="629"/>
      <c r="P384" s="629"/>
      <c r="Q384" s="629"/>
      <c r="R384" s="629"/>
      <c r="S384" s="629"/>
      <c r="T384" s="629"/>
      <c r="U384" s="629"/>
      <c r="V384" s="629"/>
      <c r="W384" s="629"/>
      <c r="X384" s="629"/>
      <c r="Y384" s="629"/>
      <c r="Z384" s="629"/>
      <c r="AA384" s="629"/>
    </row>
    <row r="385" spans="1:27" ht="15.75" customHeight="1" x14ac:dyDescent="0.25">
      <c r="A385" s="416">
        <f>IF(D385="", MAX($A$1:A384)+1, "")</f>
        <v>63</v>
      </c>
      <c r="B385" s="647" t="s">
        <v>2643</v>
      </c>
      <c r="C385" s="656" t="s">
        <v>2680</v>
      </c>
      <c r="D385" s="657"/>
      <c r="E385" s="419" t="s">
        <v>415</v>
      </c>
      <c r="F385" s="420" t="str">
        <f t="shared" si="29"/>
        <v>Đơn giản</v>
      </c>
      <c r="G385" s="420">
        <f>IF(AND(A385&lt;&gt;"",B385&lt;&gt;"",C385&lt;&gt;""),COUNTIF($H385:H$1439,A385),"")</f>
        <v>3</v>
      </c>
      <c r="H385" s="422" t="str">
        <f t="shared" si="30"/>
        <v/>
      </c>
      <c r="I385" s="629"/>
      <c r="J385" s="629"/>
      <c r="K385" s="629"/>
      <c r="L385" s="629"/>
      <c r="M385" s="629"/>
      <c r="N385" s="629"/>
      <c r="O385" s="629"/>
      <c r="P385" s="629"/>
      <c r="Q385" s="629"/>
      <c r="R385" s="629"/>
      <c r="S385" s="629"/>
      <c r="T385" s="629"/>
      <c r="U385" s="629"/>
      <c r="V385" s="629"/>
      <c r="W385" s="629"/>
      <c r="X385" s="629"/>
      <c r="Y385" s="629"/>
      <c r="Z385" s="629"/>
      <c r="AA385" s="629"/>
    </row>
    <row r="386" spans="1:27" ht="15.75" customHeight="1" thickBot="1" x14ac:dyDescent="0.3">
      <c r="A386" s="416"/>
      <c r="B386" s="651"/>
      <c r="C386" s="658"/>
      <c r="D386" s="659" t="s">
        <v>2682</v>
      </c>
      <c r="E386" s="419" t="str">
        <f t="shared" ref="E386:E388" si="33">IF(F386="","","B")</f>
        <v/>
      </c>
      <c r="F386" s="420" t="str">
        <f t="shared" si="29"/>
        <v/>
      </c>
      <c r="G386" s="420" t="str">
        <f>IF(AND(A386&lt;&gt;"",B386&lt;&gt;"",C386&lt;&gt;""),COUNTIF($H386:H$1439,A386),"")</f>
        <v/>
      </c>
      <c r="H386" s="422">
        <f t="shared" si="30"/>
        <v>63</v>
      </c>
      <c r="I386" s="629"/>
      <c r="J386" s="629"/>
      <c r="K386" s="629"/>
      <c r="L386" s="629"/>
      <c r="M386" s="629"/>
      <c r="N386" s="629"/>
      <c r="O386" s="629"/>
      <c r="P386" s="629"/>
      <c r="Q386" s="629"/>
      <c r="R386" s="629"/>
      <c r="S386" s="629"/>
      <c r="T386" s="629"/>
      <c r="U386" s="629"/>
      <c r="V386" s="629"/>
      <c r="W386" s="629"/>
      <c r="X386" s="629"/>
      <c r="Y386" s="629"/>
      <c r="Z386" s="629"/>
      <c r="AA386" s="629"/>
    </row>
    <row r="387" spans="1:27" ht="15.75" customHeight="1" thickBot="1" x14ac:dyDescent="0.3">
      <c r="A387" s="416"/>
      <c r="B387" s="651"/>
      <c r="C387" s="658"/>
      <c r="D387" s="659" t="s">
        <v>2683</v>
      </c>
      <c r="E387" s="419" t="str">
        <f t="shared" si="33"/>
        <v/>
      </c>
      <c r="F387" s="420" t="str">
        <f t="shared" si="29"/>
        <v/>
      </c>
      <c r="G387" s="420" t="str">
        <f>IF(AND(A387&lt;&gt;"",B387&lt;&gt;"",C387&lt;&gt;""),COUNTIF($H387:H$1439,A387),"")</f>
        <v/>
      </c>
      <c r="H387" s="422">
        <f>IF(A387&lt;&gt;"","",IF(H386&lt;&gt;"",H386,A386))</f>
        <v>63</v>
      </c>
      <c r="I387" s="629"/>
      <c r="J387" s="629"/>
      <c r="K387" s="629"/>
      <c r="L387" s="629"/>
      <c r="M387" s="629"/>
      <c r="N387" s="629"/>
      <c r="O387" s="629"/>
      <c r="P387" s="629"/>
      <c r="Q387" s="629"/>
      <c r="R387" s="629"/>
      <c r="S387" s="629"/>
      <c r="T387" s="629"/>
      <c r="U387" s="629"/>
      <c r="V387" s="629"/>
      <c r="W387" s="629"/>
      <c r="X387" s="629"/>
      <c r="Y387" s="629"/>
      <c r="Z387" s="629"/>
      <c r="AA387" s="629"/>
    </row>
    <row r="388" spans="1:27" ht="15.75" customHeight="1" x14ac:dyDescent="0.25">
      <c r="A388" s="416"/>
      <c r="B388" s="651"/>
      <c r="C388" s="658"/>
      <c r="D388" s="654" t="s">
        <v>2684</v>
      </c>
      <c r="E388" s="419" t="str">
        <f t="shared" si="33"/>
        <v/>
      </c>
      <c r="F388" s="420" t="str">
        <f t="shared" si="29"/>
        <v/>
      </c>
      <c r="G388" s="420" t="str">
        <f>IF(AND(A388&lt;&gt;"",B388&lt;&gt;"",C388&lt;&gt;""),COUNTIF($H388:H$1439,A388),"")</f>
        <v/>
      </c>
      <c r="H388" s="422">
        <f t="shared" ref="H388" si="34">IF(A388&lt;&gt;"","",IF(H387&lt;&gt;"",H387,A387))</f>
        <v>63</v>
      </c>
      <c r="I388" s="629"/>
      <c r="J388" s="629"/>
      <c r="K388" s="629"/>
      <c r="L388" s="629"/>
      <c r="M388" s="629"/>
      <c r="N388" s="629"/>
      <c r="O388" s="629"/>
      <c r="P388" s="629"/>
      <c r="Q388" s="629"/>
      <c r="R388" s="629"/>
      <c r="S388" s="629"/>
      <c r="T388" s="629"/>
      <c r="U388" s="629"/>
      <c r="V388" s="629"/>
      <c r="W388" s="629"/>
      <c r="X388" s="629"/>
      <c r="Y388" s="629"/>
      <c r="Z388" s="629"/>
      <c r="AA388" s="629"/>
    </row>
    <row r="389" spans="1:27" ht="15.75" customHeight="1" x14ac:dyDescent="0.25">
      <c r="A389" s="416">
        <f>IF(D389="", MAX($A$1:A387)+1, "")</f>
        <v>64</v>
      </c>
      <c r="B389" s="647" t="s">
        <v>2644</v>
      </c>
      <c r="C389" s="656" t="s">
        <v>2680</v>
      </c>
      <c r="D389" s="657"/>
      <c r="E389" s="419" t="s">
        <v>415</v>
      </c>
      <c r="F389" s="420" t="str">
        <f t="shared" si="29"/>
        <v>Đơn giản</v>
      </c>
      <c r="G389" s="420">
        <f>IF(AND(A389&lt;&gt;"",B389&lt;&gt;"",C389&lt;&gt;""),COUNTIF($H389:H$1439,A389),"")</f>
        <v>3</v>
      </c>
      <c r="H389" s="422" t="str">
        <f>IF(A389&lt;&gt;"","",IF(#REF!&lt;&gt;"",#REF!,#REF!))</f>
        <v/>
      </c>
      <c r="I389" s="629"/>
      <c r="J389" s="629"/>
      <c r="K389" s="629"/>
      <c r="L389" s="629"/>
      <c r="M389" s="629"/>
      <c r="N389" s="629"/>
      <c r="O389" s="629"/>
      <c r="P389" s="629"/>
      <c r="Q389" s="629"/>
      <c r="R389" s="629"/>
      <c r="S389" s="629"/>
      <c r="T389" s="629"/>
      <c r="U389" s="629"/>
      <c r="V389" s="629"/>
      <c r="W389" s="629"/>
      <c r="X389" s="629"/>
      <c r="Y389" s="629"/>
      <c r="Z389" s="629"/>
      <c r="AA389" s="629"/>
    </row>
    <row r="390" spans="1:27" ht="15.75" customHeight="1" thickBot="1" x14ac:dyDescent="0.3">
      <c r="A390" s="416"/>
      <c r="B390" s="651"/>
      <c r="C390" s="658"/>
      <c r="D390" s="659" t="s">
        <v>2685</v>
      </c>
      <c r="E390" s="419" t="str">
        <f t="shared" ref="E390:E393" si="35">IF(F390="","","B")</f>
        <v/>
      </c>
      <c r="F390" s="420" t="str">
        <f t="shared" ref="F390:F449" si="36">IF(G390&lt;&gt;"",IF(G390&lt;=3,"Đơn giản",IF(G390&lt;=7,"Trung bình","Phức tạp")),"")</f>
        <v/>
      </c>
      <c r="G390" s="420" t="str">
        <f>IF(AND(A390&lt;&gt;"",B390&lt;&gt;"",C390&lt;&gt;""),COUNTIF($H390:H$1439,A390),"")</f>
        <v/>
      </c>
      <c r="H390" s="422">
        <f t="shared" si="30"/>
        <v>64</v>
      </c>
      <c r="I390" s="629"/>
      <c r="J390" s="629"/>
      <c r="K390" s="629"/>
      <c r="L390" s="629"/>
      <c r="M390" s="629"/>
      <c r="N390" s="629"/>
      <c r="O390" s="629"/>
      <c r="P390" s="629"/>
      <c r="Q390" s="629"/>
      <c r="R390" s="629"/>
      <c r="S390" s="629"/>
      <c r="T390" s="629"/>
      <c r="U390" s="629"/>
      <c r="V390" s="629"/>
      <c r="W390" s="629"/>
      <c r="X390" s="629"/>
      <c r="Y390" s="629"/>
      <c r="Z390" s="629"/>
      <c r="AA390" s="629"/>
    </row>
    <row r="391" spans="1:27" ht="15.75" customHeight="1" thickBot="1" x14ac:dyDescent="0.3">
      <c r="A391" s="416"/>
      <c r="B391" s="651"/>
      <c r="C391" s="658"/>
      <c r="D391" s="659" t="s">
        <v>2686</v>
      </c>
      <c r="E391" s="419" t="str">
        <f t="shared" si="35"/>
        <v/>
      </c>
      <c r="F391" s="420" t="str">
        <f t="shared" si="36"/>
        <v/>
      </c>
      <c r="G391" s="420" t="str">
        <f>IF(AND(A391&lt;&gt;"",B391&lt;&gt;"",C391&lt;&gt;""),COUNTIF($H391:H$1439,A391),"")</f>
        <v/>
      </c>
      <c r="H391" s="422">
        <f t="shared" ref="H391:H450" si="37">IF(A391&lt;&gt;"","",IF(H390&lt;&gt;"",H390,A390))</f>
        <v>64</v>
      </c>
      <c r="I391" s="629"/>
      <c r="J391" s="629"/>
      <c r="K391" s="629"/>
      <c r="L391" s="629"/>
      <c r="M391" s="629"/>
      <c r="N391" s="629"/>
      <c r="O391" s="629"/>
      <c r="P391" s="629"/>
      <c r="Q391" s="629"/>
      <c r="R391" s="629"/>
      <c r="S391" s="629"/>
      <c r="T391" s="629"/>
      <c r="U391" s="629"/>
      <c r="V391" s="629"/>
      <c r="W391" s="629"/>
      <c r="X391" s="629"/>
      <c r="Y391" s="629"/>
      <c r="Z391" s="629"/>
      <c r="AA391" s="629"/>
    </row>
    <row r="392" spans="1:27" ht="15.75" customHeight="1" x14ac:dyDescent="0.25">
      <c r="A392" s="416"/>
      <c r="B392" s="651"/>
      <c r="C392" s="658"/>
      <c r="D392" s="654" t="s">
        <v>2687</v>
      </c>
      <c r="E392" s="419" t="str">
        <f t="shared" si="35"/>
        <v/>
      </c>
      <c r="F392" s="420" t="str">
        <f t="shared" ref="F392" si="38">IF(G392&lt;&gt;"",IF(G392&lt;=3,"Đơn giản",IF(G392&lt;=7,"Trung bình","Phức tạp")),"")</f>
        <v/>
      </c>
      <c r="G392" s="420" t="str">
        <f>IF(AND(A392&lt;&gt;"",B392&lt;&gt;"",C392&lt;&gt;""),COUNTIF($H392:H$1439,A392),"")</f>
        <v/>
      </c>
      <c r="H392" s="422">
        <f t="shared" ref="H392" si="39">IF(A392&lt;&gt;"","",IF(H391&lt;&gt;"",H391,A391))</f>
        <v>64</v>
      </c>
      <c r="I392" s="629"/>
      <c r="J392" s="629"/>
      <c r="K392" s="629"/>
      <c r="L392" s="629"/>
      <c r="M392" s="629"/>
      <c r="N392" s="629"/>
      <c r="O392" s="629"/>
      <c r="P392" s="629"/>
      <c r="Q392" s="629"/>
      <c r="R392" s="629"/>
      <c r="S392" s="629"/>
      <c r="T392" s="629"/>
      <c r="U392" s="629"/>
      <c r="V392" s="629"/>
      <c r="W392" s="629"/>
      <c r="X392" s="629"/>
      <c r="Y392" s="629"/>
      <c r="Z392" s="629"/>
      <c r="AA392" s="629"/>
    </row>
    <row r="393" spans="1:27" ht="15.75" customHeight="1" x14ac:dyDescent="0.25">
      <c r="A393" s="413" t="s">
        <v>2326</v>
      </c>
      <c r="B393" s="415" t="s">
        <v>2636</v>
      </c>
      <c r="C393" s="625"/>
      <c r="D393" s="626"/>
      <c r="E393" s="419" t="str">
        <f t="shared" si="35"/>
        <v/>
      </c>
      <c r="F393" s="420" t="str">
        <f t="shared" si="36"/>
        <v/>
      </c>
      <c r="G393" s="420" t="str">
        <f>IF(AND(A393&lt;&gt;"",B393&lt;&gt;"",C393&lt;&gt;""),COUNTIF($H393:H$1439,A393),"")</f>
        <v/>
      </c>
      <c r="H393" s="422" t="str">
        <f>IF(A393&lt;&gt;"","",IF(#REF!&lt;&gt;"",#REF!,#REF!))</f>
        <v/>
      </c>
      <c r="I393" s="629"/>
      <c r="J393" s="629"/>
      <c r="K393" s="629"/>
      <c r="L393" s="629"/>
      <c r="M393" s="629"/>
      <c r="N393" s="629"/>
      <c r="O393" s="629"/>
      <c r="P393" s="629"/>
      <c r="Q393" s="629"/>
      <c r="R393" s="629"/>
      <c r="S393" s="629"/>
      <c r="T393" s="629"/>
      <c r="U393" s="629"/>
      <c r="V393" s="629"/>
      <c r="W393" s="629"/>
      <c r="X393" s="629"/>
      <c r="Y393" s="629"/>
      <c r="Z393" s="629"/>
      <c r="AA393" s="629"/>
    </row>
    <row r="394" spans="1:27" ht="15.75" customHeight="1" x14ac:dyDescent="0.25">
      <c r="A394" s="416">
        <f t="shared" ref="A394:A395" si="40">IF(D394="", MAX($A$1:A393)+1, "")</f>
        <v>65</v>
      </c>
      <c r="B394" s="647" t="s">
        <v>2640</v>
      </c>
      <c r="C394" s="656" t="s">
        <v>2637</v>
      </c>
      <c r="D394" s="657"/>
      <c r="E394" s="419" t="s">
        <v>415</v>
      </c>
      <c r="F394" s="420" t="str">
        <f t="shared" si="36"/>
        <v>Đơn giản</v>
      </c>
      <c r="G394" s="420">
        <f>IF(AND(A394&lt;&gt;"",B394&lt;&gt;"",C394&lt;&gt;""),COUNTIF($H394:H$1439,A394),"")</f>
        <v>3</v>
      </c>
      <c r="H394" s="422" t="str">
        <f t="shared" si="37"/>
        <v/>
      </c>
      <c r="I394" s="629"/>
      <c r="J394" s="629"/>
      <c r="K394" s="629"/>
      <c r="L394" s="629"/>
      <c r="M394" s="629"/>
      <c r="N394" s="629"/>
      <c r="O394" s="629"/>
      <c r="P394" s="629"/>
      <c r="Q394" s="629"/>
      <c r="R394" s="629"/>
      <c r="S394" s="629"/>
      <c r="T394" s="629"/>
      <c r="U394" s="629"/>
      <c r="V394" s="629"/>
      <c r="W394" s="629"/>
      <c r="X394" s="629"/>
      <c r="Y394" s="629"/>
      <c r="Z394" s="629"/>
      <c r="AA394" s="629"/>
    </row>
    <row r="395" spans="1:27" ht="15.75" customHeight="1" x14ac:dyDescent="0.25">
      <c r="A395" s="416" t="str">
        <f t="shared" si="40"/>
        <v/>
      </c>
      <c r="B395" s="651"/>
      <c r="C395" s="652"/>
      <c r="D395" s="654" t="s">
        <v>2638</v>
      </c>
      <c r="E395" s="419" t="str">
        <f t="shared" ref="E395:E396" si="41">IF(F395="","","B")</f>
        <v/>
      </c>
      <c r="F395" s="420" t="str">
        <f t="shared" si="36"/>
        <v/>
      </c>
      <c r="G395" s="420" t="str">
        <f>IF(AND(A395&lt;&gt;"",B395&lt;&gt;"",C395&lt;&gt;""),COUNTIF($H395:H$1439,A395),"")</f>
        <v/>
      </c>
      <c r="H395" s="422">
        <f t="shared" si="37"/>
        <v>65</v>
      </c>
      <c r="I395" s="629"/>
      <c r="J395" s="629"/>
      <c r="K395" s="629"/>
      <c r="L395" s="629"/>
      <c r="M395" s="629"/>
      <c r="N395" s="629"/>
      <c r="O395" s="629"/>
      <c r="P395" s="629"/>
      <c r="Q395" s="629"/>
      <c r="R395" s="629"/>
      <c r="S395" s="629"/>
      <c r="T395" s="629"/>
      <c r="U395" s="629"/>
      <c r="V395" s="629"/>
      <c r="W395" s="629"/>
      <c r="X395" s="629"/>
      <c r="Y395" s="629"/>
      <c r="Z395" s="629"/>
      <c r="AA395" s="629"/>
    </row>
    <row r="396" spans="1:27" ht="15.75" customHeight="1" x14ac:dyDescent="0.25">
      <c r="A396" s="416"/>
      <c r="B396" s="651"/>
      <c r="C396" s="652"/>
      <c r="D396" s="647" t="s">
        <v>2639</v>
      </c>
      <c r="E396" s="419" t="str">
        <f t="shared" si="41"/>
        <v/>
      </c>
      <c r="F396" s="420" t="str">
        <f t="shared" si="36"/>
        <v/>
      </c>
      <c r="G396" s="420" t="str">
        <f>IF(AND(A396&lt;&gt;"",B396&lt;&gt;"",C396&lt;&gt;""),COUNTIF($H396:H$1439,A396),"")</f>
        <v/>
      </c>
      <c r="H396" s="422">
        <f t="shared" si="37"/>
        <v>65</v>
      </c>
      <c r="I396" s="629"/>
      <c r="J396" s="629"/>
      <c r="K396" s="629"/>
      <c r="L396" s="629"/>
      <c r="M396" s="629"/>
      <c r="N396" s="629"/>
      <c r="O396" s="629"/>
      <c r="P396" s="629"/>
      <c r="Q396" s="629"/>
      <c r="R396" s="629"/>
      <c r="S396" s="629"/>
      <c r="T396" s="629"/>
      <c r="U396" s="629"/>
      <c r="V396" s="629"/>
      <c r="W396" s="629"/>
      <c r="X396" s="629"/>
      <c r="Y396" s="629"/>
      <c r="Z396" s="629"/>
      <c r="AA396" s="629"/>
    </row>
    <row r="397" spans="1:27" ht="15.75" customHeight="1" x14ac:dyDescent="0.25">
      <c r="A397" s="416"/>
      <c r="B397" s="651"/>
      <c r="C397" s="652"/>
      <c r="D397" s="654" t="s">
        <v>2676</v>
      </c>
      <c r="E397" s="575"/>
      <c r="F397" s="420"/>
      <c r="G397" s="420"/>
      <c r="H397" s="422">
        <f t="shared" si="37"/>
        <v>65</v>
      </c>
      <c r="I397" s="629"/>
      <c r="J397" s="629"/>
      <c r="K397" s="629"/>
      <c r="L397" s="629"/>
      <c r="M397" s="629"/>
      <c r="N397" s="629"/>
      <c r="O397" s="629"/>
      <c r="P397" s="629"/>
      <c r="Q397" s="629"/>
      <c r="R397" s="629"/>
      <c r="S397" s="629"/>
      <c r="T397" s="629"/>
      <c r="U397" s="629"/>
      <c r="V397" s="629"/>
      <c r="W397" s="629"/>
      <c r="X397" s="629"/>
      <c r="Y397" s="629"/>
      <c r="Z397" s="629"/>
      <c r="AA397" s="629"/>
    </row>
    <row r="398" spans="1:27" ht="15.75" customHeight="1" x14ac:dyDescent="0.25">
      <c r="A398" s="413" t="s">
        <v>2331</v>
      </c>
      <c r="B398" s="415" t="s">
        <v>2671</v>
      </c>
      <c r="C398" s="625"/>
      <c r="D398" s="629"/>
      <c r="E398" s="419" t="str">
        <f t="shared" ref="E398" si="42">IF(F398="","","B")</f>
        <v/>
      </c>
      <c r="F398" s="420" t="str">
        <f t="shared" si="36"/>
        <v/>
      </c>
      <c r="G398" s="420" t="str">
        <f>IF(AND(A398&lt;&gt;"",B398&lt;&gt;"",C398&lt;&gt;""),COUNTIF($H398:H$1439,A398),"")</f>
        <v/>
      </c>
      <c r="H398" s="422" t="str">
        <f>IF(A398&lt;&gt;"","",IF(#REF!&lt;&gt;"",#REF!,#REF!))</f>
        <v/>
      </c>
      <c r="I398" s="629"/>
      <c r="J398" s="629"/>
      <c r="K398" s="629"/>
      <c r="L398" s="629"/>
      <c r="M398" s="629"/>
      <c r="N398" s="629"/>
      <c r="O398" s="629"/>
      <c r="P398" s="629"/>
      <c r="Q398" s="629"/>
      <c r="R398" s="629"/>
      <c r="S398" s="629"/>
      <c r="T398" s="629"/>
      <c r="U398" s="629"/>
      <c r="V398" s="629"/>
      <c r="W398" s="629"/>
      <c r="X398" s="629"/>
      <c r="Y398" s="629"/>
      <c r="Z398" s="629"/>
      <c r="AA398" s="629"/>
    </row>
    <row r="399" spans="1:27" ht="15.75" customHeight="1" x14ac:dyDescent="0.25">
      <c r="A399" s="416">
        <f>IF(D399="", MAX($A$1:A398)+1, "")</f>
        <v>66</v>
      </c>
      <c r="B399" s="647" t="s">
        <v>2677</v>
      </c>
      <c r="C399" s="656" t="s">
        <v>2679</v>
      </c>
      <c r="D399" s="657"/>
      <c r="E399" s="419" t="s">
        <v>415</v>
      </c>
      <c r="F399" s="420" t="str">
        <f t="shared" si="36"/>
        <v>Đơn giản</v>
      </c>
      <c r="G399" s="420">
        <f>IF(AND(A399&lt;&gt;"",B399&lt;&gt;"",C399&lt;&gt;""),COUNTIF($H399:H$1439,A399),"")</f>
        <v>2</v>
      </c>
      <c r="H399" s="422" t="str">
        <f t="shared" si="37"/>
        <v/>
      </c>
      <c r="I399" s="629"/>
      <c r="J399" s="629"/>
      <c r="K399" s="629"/>
      <c r="L399" s="629"/>
      <c r="M399" s="629"/>
      <c r="N399" s="629"/>
      <c r="O399" s="629"/>
      <c r="P399" s="629"/>
      <c r="Q399" s="629"/>
      <c r="R399" s="629"/>
      <c r="S399" s="629"/>
      <c r="T399" s="629"/>
      <c r="U399" s="629"/>
      <c r="V399" s="629"/>
      <c r="W399" s="629"/>
      <c r="X399" s="629"/>
      <c r="Y399" s="629"/>
      <c r="Z399" s="629"/>
      <c r="AA399" s="629"/>
    </row>
    <row r="400" spans="1:27" ht="15.75" customHeight="1" thickBot="1" x14ac:dyDescent="0.3">
      <c r="A400" s="429"/>
      <c r="B400" s="657"/>
      <c r="C400" s="658"/>
      <c r="D400" s="659" t="s">
        <v>2659</v>
      </c>
      <c r="E400" s="419" t="str">
        <f t="shared" ref="E400:E401" si="43">IF(F400="","","B")</f>
        <v/>
      </c>
      <c r="F400" s="420" t="str">
        <f t="shared" si="36"/>
        <v/>
      </c>
      <c r="G400" s="420" t="str">
        <f>IF(AND(A400&lt;&gt;"",B400&lt;&gt;"",C400&lt;&gt;""),COUNTIF($H400:H$1439,A400),"")</f>
        <v/>
      </c>
      <c r="H400" s="422">
        <f t="shared" si="37"/>
        <v>66</v>
      </c>
      <c r="I400" s="629"/>
      <c r="J400" s="629"/>
      <c r="K400" s="629"/>
      <c r="L400" s="629"/>
      <c r="M400" s="629"/>
      <c r="N400" s="629"/>
      <c r="O400" s="629"/>
      <c r="P400" s="629"/>
      <c r="Q400" s="629"/>
      <c r="R400" s="629"/>
      <c r="S400" s="629"/>
      <c r="T400" s="629"/>
      <c r="U400" s="629"/>
      <c r="V400" s="629"/>
      <c r="W400" s="629"/>
      <c r="X400" s="629"/>
      <c r="Y400" s="629"/>
      <c r="Z400" s="629"/>
      <c r="AA400" s="629"/>
    </row>
    <row r="401" spans="1:27" ht="15.75" customHeight="1" thickBot="1" x14ac:dyDescent="0.3">
      <c r="A401" s="429"/>
      <c r="B401" s="657"/>
      <c r="C401" s="658"/>
      <c r="D401" s="659" t="s">
        <v>2674</v>
      </c>
      <c r="E401" s="419" t="str">
        <f t="shared" si="43"/>
        <v/>
      </c>
      <c r="F401" s="420" t="str">
        <f t="shared" si="36"/>
        <v/>
      </c>
      <c r="G401" s="420" t="str">
        <f>IF(AND(A401&lt;&gt;"",B401&lt;&gt;"",C401&lt;&gt;""),COUNTIF($H401:H$1439,A401),"")</f>
        <v/>
      </c>
      <c r="H401" s="422">
        <f t="shared" si="37"/>
        <v>66</v>
      </c>
      <c r="I401" s="629"/>
      <c r="J401" s="629"/>
      <c r="K401" s="629"/>
      <c r="L401" s="629"/>
      <c r="M401" s="629"/>
      <c r="N401" s="629"/>
      <c r="O401" s="629"/>
      <c r="P401" s="629"/>
      <c r="Q401" s="629"/>
      <c r="R401" s="629"/>
      <c r="S401" s="629"/>
      <c r="T401" s="629"/>
      <c r="U401" s="629"/>
      <c r="V401" s="629"/>
      <c r="W401" s="629"/>
      <c r="X401" s="629"/>
      <c r="Y401" s="629"/>
      <c r="Z401" s="629"/>
      <c r="AA401" s="629"/>
    </row>
    <row r="402" spans="1:27" ht="15.75" customHeight="1" x14ac:dyDescent="0.25">
      <c r="A402" s="416">
        <f>IF(D402="", MAX($A$1:A401)+1, "")</f>
        <v>67</v>
      </c>
      <c r="B402" s="654" t="s">
        <v>2678</v>
      </c>
      <c r="C402" s="656" t="s">
        <v>2679</v>
      </c>
      <c r="D402" s="657"/>
      <c r="E402" s="419" t="s">
        <v>415</v>
      </c>
      <c r="F402" s="420" t="str">
        <f t="shared" si="36"/>
        <v>Đơn giản</v>
      </c>
      <c r="G402" s="420">
        <f>IF(AND(A402&lt;&gt;"",B402&lt;&gt;"",C402&lt;&gt;""),COUNTIF($H402:H$1439,A402),"")</f>
        <v>2</v>
      </c>
      <c r="H402" s="422" t="str">
        <f t="shared" si="37"/>
        <v/>
      </c>
      <c r="I402" s="629"/>
      <c r="J402" s="629"/>
      <c r="K402" s="629"/>
      <c r="L402" s="629"/>
      <c r="M402" s="629"/>
      <c r="N402" s="629"/>
      <c r="O402" s="629"/>
      <c r="P402" s="629"/>
      <c r="Q402" s="629"/>
      <c r="R402" s="629"/>
      <c r="S402" s="629"/>
      <c r="T402" s="629"/>
      <c r="U402" s="629"/>
      <c r="V402" s="629"/>
      <c r="W402" s="629"/>
      <c r="X402" s="629"/>
      <c r="Y402" s="629"/>
      <c r="Z402" s="629"/>
      <c r="AA402" s="629"/>
    </row>
    <row r="403" spans="1:27" ht="15.75" customHeight="1" thickBot="1" x14ac:dyDescent="0.3">
      <c r="A403" s="429"/>
      <c r="B403" s="657"/>
      <c r="C403" s="658"/>
      <c r="D403" s="659" t="s">
        <v>2578</v>
      </c>
      <c r="E403" s="419" t="str">
        <f t="shared" ref="E403:E462" si="44">IF(F403="","","B")</f>
        <v/>
      </c>
      <c r="F403" s="420" t="str">
        <f t="shared" si="36"/>
        <v/>
      </c>
      <c r="G403" s="420" t="str">
        <f>IF(AND(A403&lt;&gt;"",B403&lt;&gt;"",C403&lt;&gt;""),COUNTIF($H403:H$1439,A403),"")</f>
        <v/>
      </c>
      <c r="H403" s="422">
        <f t="shared" si="37"/>
        <v>67</v>
      </c>
      <c r="I403" s="629"/>
      <c r="J403" s="629"/>
      <c r="K403" s="629"/>
      <c r="L403" s="629"/>
      <c r="M403" s="629"/>
      <c r="N403" s="629"/>
      <c r="O403" s="629"/>
      <c r="P403" s="629"/>
      <c r="Q403" s="629"/>
      <c r="R403" s="629"/>
      <c r="S403" s="629"/>
      <c r="T403" s="629"/>
      <c r="U403" s="629"/>
      <c r="V403" s="629"/>
      <c r="W403" s="629"/>
      <c r="X403" s="629"/>
      <c r="Y403" s="629"/>
      <c r="Z403" s="629"/>
      <c r="AA403" s="629"/>
    </row>
    <row r="404" spans="1:27" ht="15.75" customHeight="1" thickBot="1" x14ac:dyDescent="0.3">
      <c r="A404" s="429"/>
      <c r="B404" s="657"/>
      <c r="C404" s="658"/>
      <c r="D404" s="659" t="s">
        <v>2675</v>
      </c>
      <c r="E404" s="419" t="str">
        <f t="shared" si="44"/>
        <v/>
      </c>
      <c r="F404" s="420" t="str">
        <f t="shared" si="36"/>
        <v/>
      </c>
      <c r="G404" s="420" t="str">
        <f>IF(AND(A404&lt;&gt;"",B404&lt;&gt;"",C404&lt;&gt;""),COUNTIF($H404:H$1439,A404),"")</f>
        <v/>
      </c>
      <c r="H404" s="422">
        <f t="shared" si="37"/>
        <v>67</v>
      </c>
      <c r="I404" s="629"/>
      <c r="J404" s="629"/>
      <c r="K404" s="629"/>
      <c r="L404" s="629"/>
      <c r="M404" s="629"/>
      <c r="N404" s="629"/>
      <c r="O404" s="629"/>
      <c r="P404" s="629"/>
      <c r="Q404" s="629"/>
      <c r="R404" s="629"/>
      <c r="S404" s="629"/>
      <c r="T404" s="629"/>
      <c r="U404" s="629"/>
      <c r="V404" s="629"/>
      <c r="W404" s="629"/>
      <c r="X404" s="629"/>
      <c r="Y404" s="629"/>
      <c r="Z404" s="629"/>
      <c r="AA404" s="629"/>
    </row>
    <row r="405" spans="1:27" ht="15.75" customHeight="1" x14ac:dyDescent="0.25">
      <c r="A405" s="413" t="s">
        <v>2331</v>
      </c>
      <c r="B405" s="415" t="s">
        <v>2642</v>
      </c>
      <c r="C405" s="625"/>
      <c r="D405" s="629"/>
      <c r="E405" s="419" t="str">
        <f t="shared" si="44"/>
        <v/>
      </c>
      <c r="F405" s="420" t="str">
        <f t="shared" si="36"/>
        <v/>
      </c>
      <c r="G405" s="420" t="str">
        <f>IF(AND(A405&lt;&gt;"",B405&lt;&gt;"",C405&lt;&gt;""),COUNTIF($H405:H$1439,A405),"")</f>
        <v/>
      </c>
      <c r="H405" s="422" t="str">
        <f t="shared" si="37"/>
        <v/>
      </c>
      <c r="I405" s="629"/>
      <c r="J405" s="629"/>
      <c r="K405" s="629"/>
      <c r="L405" s="629"/>
      <c r="M405" s="629"/>
      <c r="N405" s="629"/>
      <c r="O405" s="629"/>
      <c r="P405" s="629"/>
      <c r="Q405" s="629"/>
      <c r="R405" s="629"/>
      <c r="S405" s="629"/>
      <c r="T405" s="629"/>
      <c r="U405" s="629"/>
      <c r="V405" s="629"/>
      <c r="W405" s="629"/>
      <c r="X405" s="629"/>
      <c r="Y405" s="629"/>
      <c r="Z405" s="629"/>
      <c r="AA405" s="629"/>
    </row>
    <row r="406" spans="1:27" ht="15.75" customHeight="1" x14ac:dyDescent="0.25">
      <c r="A406" s="416">
        <f>IF(D406="", MAX($A$1:A405)+1, "")</f>
        <v>68</v>
      </c>
      <c r="B406" s="647" t="s">
        <v>2645</v>
      </c>
      <c r="C406" s="656" t="s">
        <v>2473</v>
      </c>
      <c r="D406" s="657"/>
      <c r="E406" s="419" t="s">
        <v>415</v>
      </c>
      <c r="F406" s="420" t="str">
        <f t="shared" si="36"/>
        <v>Đơn giản</v>
      </c>
      <c r="G406" s="420">
        <f>IF(AND(A406&lt;&gt;"",B406&lt;&gt;"",C406&lt;&gt;""),COUNTIF($H406:H$1439,A406),"")</f>
        <v>3</v>
      </c>
      <c r="H406" s="422" t="str">
        <f t="shared" si="37"/>
        <v/>
      </c>
      <c r="I406" s="629"/>
      <c r="J406" s="629"/>
      <c r="K406" s="629"/>
      <c r="L406" s="629"/>
      <c r="M406" s="629"/>
      <c r="N406" s="629"/>
      <c r="O406" s="629"/>
      <c r="P406" s="629"/>
      <c r="Q406" s="629"/>
      <c r="R406" s="629"/>
      <c r="S406" s="629"/>
      <c r="T406" s="629"/>
      <c r="U406" s="629"/>
      <c r="V406" s="629"/>
      <c r="W406" s="629"/>
      <c r="X406" s="629"/>
      <c r="Y406" s="629"/>
      <c r="Z406" s="629"/>
      <c r="AA406" s="629"/>
    </row>
    <row r="407" spans="1:27" ht="15.75" customHeight="1" x14ac:dyDescent="0.25">
      <c r="A407" s="416"/>
      <c r="B407" s="651"/>
      <c r="C407" s="658"/>
      <c r="D407" s="654" t="s">
        <v>2579</v>
      </c>
      <c r="E407" s="419" t="str">
        <f t="shared" ref="E407:E409" si="45">IF(F407="","","B")</f>
        <v/>
      </c>
      <c r="F407" s="420" t="str">
        <f t="shared" si="36"/>
        <v/>
      </c>
      <c r="G407" s="420" t="str">
        <f>IF(AND(A407&lt;&gt;"",B407&lt;&gt;"",C407&lt;&gt;""),COUNTIF($H407:H$1439,A407),"")</f>
        <v/>
      </c>
      <c r="H407" s="422">
        <f t="shared" si="37"/>
        <v>68</v>
      </c>
      <c r="I407" s="629"/>
      <c r="J407" s="629"/>
      <c r="K407" s="629"/>
      <c r="L407" s="629"/>
      <c r="M407" s="629"/>
      <c r="N407" s="629"/>
      <c r="O407" s="629"/>
      <c r="P407" s="629"/>
      <c r="Q407" s="629"/>
      <c r="R407" s="629"/>
      <c r="S407" s="629"/>
      <c r="T407" s="629"/>
      <c r="U407" s="629"/>
      <c r="V407" s="629"/>
      <c r="W407" s="629"/>
      <c r="X407" s="629"/>
      <c r="Y407" s="629"/>
      <c r="Z407" s="629"/>
      <c r="AA407" s="629"/>
    </row>
    <row r="408" spans="1:27" ht="15.75" customHeight="1" x14ac:dyDescent="0.25">
      <c r="A408" s="416"/>
      <c r="B408" s="651"/>
      <c r="C408" s="658"/>
      <c r="D408" s="654" t="s">
        <v>2584</v>
      </c>
      <c r="E408" s="419" t="str">
        <f t="shared" si="45"/>
        <v/>
      </c>
      <c r="F408" s="420" t="str">
        <f t="shared" si="36"/>
        <v/>
      </c>
      <c r="G408" s="420" t="str">
        <f>IF(AND(A408&lt;&gt;"",B408&lt;&gt;"",C408&lt;&gt;""),COUNTIF($H408:H$1439,A408),"")</f>
        <v/>
      </c>
      <c r="H408" s="422">
        <f t="shared" si="37"/>
        <v>68</v>
      </c>
      <c r="I408" s="629"/>
      <c r="J408" s="629"/>
      <c r="K408" s="629"/>
      <c r="L408" s="629"/>
      <c r="M408" s="629"/>
      <c r="N408" s="629"/>
      <c r="O408" s="629"/>
      <c r="P408" s="629"/>
      <c r="Q408" s="629"/>
      <c r="R408" s="629"/>
      <c r="S408" s="629"/>
      <c r="T408" s="629"/>
      <c r="U408" s="629"/>
      <c r="V408" s="629"/>
      <c r="W408" s="629"/>
      <c r="X408" s="629"/>
      <c r="Y408" s="629"/>
      <c r="Z408" s="629"/>
      <c r="AA408" s="629"/>
    </row>
    <row r="409" spans="1:27" ht="15.75" customHeight="1" x14ac:dyDescent="0.25">
      <c r="A409" s="416"/>
      <c r="B409" s="651"/>
      <c r="C409" s="658"/>
      <c r="D409" s="654" t="s">
        <v>2571</v>
      </c>
      <c r="E409" s="419" t="str">
        <f t="shared" si="45"/>
        <v/>
      </c>
      <c r="F409" s="420" t="str">
        <f t="shared" si="36"/>
        <v/>
      </c>
      <c r="G409" s="420" t="str">
        <f>IF(AND(A409&lt;&gt;"",B409&lt;&gt;"",C409&lt;&gt;""),COUNTIF($H409:H$1439,A409),"")</f>
        <v/>
      </c>
      <c r="H409" s="422">
        <f t="shared" si="37"/>
        <v>68</v>
      </c>
      <c r="I409" s="629"/>
      <c r="J409" s="629"/>
      <c r="K409" s="629"/>
      <c r="L409" s="629"/>
      <c r="M409" s="629"/>
      <c r="N409" s="629"/>
      <c r="O409" s="629"/>
      <c r="P409" s="629"/>
      <c r="Q409" s="629"/>
      <c r="R409" s="629"/>
      <c r="S409" s="629"/>
      <c r="T409" s="629"/>
      <c r="U409" s="629"/>
      <c r="V409" s="629"/>
      <c r="W409" s="629"/>
      <c r="X409" s="629"/>
      <c r="Y409" s="629"/>
      <c r="Z409" s="629"/>
      <c r="AA409" s="629"/>
    </row>
    <row r="410" spans="1:27" ht="15.75" customHeight="1" x14ac:dyDescent="0.25">
      <c r="A410" s="416">
        <f>IF(D410="", MAX($A$1:A409)+1, "")</f>
        <v>69</v>
      </c>
      <c r="B410" s="647" t="s">
        <v>2646</v>
      </c>
      <c r="C410" s="656" t="s">
        <v>2473</v>
      </c>
      <c r="D410" s="657"/>
      <c r="E410" s="419" t="s">
        <v>415</v>
      </c>
      <c r="F410" s="420" t="str">
        <f t="shared" si="36"/>
        <v>Đơn giản</v>
      </c>
      <c r="G410" s="420">
        <f>IF(AND(A410&lt;&gt;"",B410&lt;&gt;"",C410&lt;&gt;""),COUNTIF($H410:H$1439,A410),"")</f>
        <v>3</v>
      </c>
      <c r="H410" s="422" t="str">
        <f t="shared" si="37"/>
        <v/>
      </c>
      <c r="I410" s="629"/>
      <c r="J410" s="629"/>
      <c r="K410" s="629"/>
      <c r="L410" s="629"/>
      <c r="M410" s="629"/>
      <c r="N410" s="629"/>
      <c r="O410" s="629"/>
      <c r="P410" s="629"/>
      <c r="Q410" s="629"/>
      <c r="R410" s="629"/>
      <c r="S410" s="629"/>
      <c r="T410" s="629"/>
      <c r="U410" s="629"/>
      <c r="V410" s="629"/>
      <c r="W410" s="629"/>
      <c r="X410" s="629"/>
      <c r="Y410" s="629"/>
      <c r="Z410" s="629"/>
      <c r="AA410" s="629"/>
    </row>
    <row r="411" spans="1:27" ht="15.75" customHeight="1" x14ac:dyDescent="0.25">
      <c r="A411" s="416"/>
      <c r="B411" s="651"/>
      <c r="C411" s="658"/>
      <c r="D411" s="654" t="s">
        <v>2582</v>
      </c>
      <c r="E411" s="419" t="str">
        <f t="shared" ref="E411:E413" si="46">IF(F411="","","B")</f>
        <v/>
      </c>
      <c r="F411" s="420" t="str">
        <f t="shared" si="36"/>
        <v/>
      </c>
      <c r="G411" s="420" t="str">
        <f>IF(AND(A411&lt;&gt;"",B411&lt;&gt;"",C411&lt;&gt;""),COUNTIF($H411:H$1439,A411),"")</f>
        <v/>
      </c>
      <c r="H411" s="422">
        <f t="shared" si="37"/>
        <v>69</v>
      </c>
      <c r="I411" s="629"/>
      <c r="J411" s="629"/>
      <c r="K411" s="629"/>
      <c r="L411" s="629"/>
      <c r="M411" s="629"/>
      <c r="N411" s="629"/>
      <c r="O411" s="629"/>
      <c r="P411" s="629"/>
      <c r="Q411" s="629"/>
      <c r="R411" s="629"/>
      <c r="S411" s="629"/>
      <c r="T411" s="629"/>
      <c r="U411" s="629"/>
      <c r="V411" s="629"/>
      <c r="W411" s="629"/>
      <c r="X411" s="629"/>
      <c r="Y411" s="629"/>
      <c r="Z411" s="629"/>
      <c r="AA411" s="629"/>
    </row>
    <row r="412" spans="1:27" ht="15.75" customHeight="1" x14ac:dyDescent="0.25">
      <c r="A412" s="416"/>
      <c r="B412" s="651"/>
      <c r="C412" s="658"/>
      <c r="D412" s="654" t="s">
        <v>2585</v>
      </c>
      <c r="E412" s="419" t="str">
        <f t="shared" si="46"/>
        <v/>
      </c>
      <c r="F412" s="420" t="str">
        <f t="shared" si="36"/>
        <v/>
      </c>
      <c r="G412" s="420" t="str">
        <f>IF(AND(A412&lt;&gt;"",B412&lt;&gt;"",C412&lt;&gt;""),COUNTIF($H412:H$1439,A412),"")</f>
        <v/>
      </c>
      <c r="H412" s="422">
        <f t="shared" si="37"/>
        <v>69</v>
      </c>
      <c r="I412" s="629"/>
      <c r="J412" s="629"/>
      <c r="K412" s="629"/>
      <c r="L412" s="629"/>
      <c r="M412" s="629"/>
      <c r="N412" s="629"/>
      <c r="O412" s="629"/>
      <c r="P412" s="629"/>
      <c r="Q412" s="629"/>
      <c r="R412" s="629"/>
      <c r="S412" s="629"/>
      <c r="T412" s="629"/>
      <c r="U412" s="629"/>
      <c r="V412" s="629"/>
      <c r="W412" s="629"/>
      <c r="X412" s="629"/>
      <c r="Y412" s="629"/>
      <c r="Z412" s="629"/>
      <c r="AA412" s="629"/>
    </row>
    <row r="413" spans="1:27" ht="15.75" customHeight="1" x14ac:dyDescent="0.25">
      <c r="A413" s="416"/>
      <c r="B413" s="651"/>
      <c r="C413" s="658"/>
      <c r="D413" s="654" t="s">
        <v>2586</v>
      </c>
      <c r="E413" s="419" t="str">
        <f t="shared" si="46"/>
        <v/>
      </c>
      <c r="F413" s="420" t="str">
        <f t="shared" si="36"/>
        <v/>
      </c>
      <c r="G413" s="420" t="str">
        <f>IF(AND(A413&lt;&gt;"",B413&lt;&gt;"",C413&lt;&gt;""),COUNTIF($H413:H$1439,A413),"")</f>
        <v/>
      </c>
      <c r="H413" s="422">
        <f t="shared" si="37"/>
        <v>69</v>
      </c>
      <c r="I413" s="629"/>
      <c r="J413" s="629"/>
      <c r="K413" s="629"/>
      <c r="L413" s="629"/>
      <c r="M413" s="629"/>
      <c r="N413" s="629"/>
      <c r="O413" s="629"/>
      <c r="P413" s="629"/>
      <c r="Q413" s="629"/>
      <c r="R413" s="629"/>
      <c r="S413" s="629"/>
      <c r="T413" s="629"/>
      <c r="U413" s="629"/>
      <c r="V413" s="629"/>
      <c r="W413" s="629"/>
      <c r="X413" s="629"/>
      <c r="Y413" s="629"/>
      <c r="Z413" s="629"/>
      <c r="AA413" s="629"/>
    </row>
    <row r="414" spans="1:27" ht="15.75" customHeight="1" x14ac:dyDescent="0.25">
      <c r="A414" s="416">
        <f>IF(D414="", MAX($A$1:A413)+1, "")</f>
        <v>70</v>
      </c>
      <c r="B414" s="647" t="s">
        <v>2647</v>
      </c>
      <c r="C414" s="656" t="s">
        <v>2473</v>
      </c>
      <c r="D414" s="657"/>
      <c r="E414" s="419" t="s">
        <v>415</v>
      </c>
      <c r="F414" s="420" t="str">
        <f t="shared" si="36"/>
        <v>Đơn giản</v>
      </c>
      <c r="G414" s="420">
        <f>IF(AND(A414&lt;&gt;"",B414&lt;&gt;"",C414&lt;&gt;""),COUNTIF($H414:H$1439,A414),"")</f>
        <v>3</v>
      </c>
      <c r="H414" s="422" t="str">
        <f t="shared" si="37"/>
        <v/>
      </c>
      <c r="I414" s="629"/>
      <c r="J414" s="629"/>
      <c r="K414" s="629"/>
      <c r="L414" s="629"/>
      <c r="M414" s="629"/>
      <c r="N414" s="629"/>
      <c r="O414" s="629"/>
      <c r="P414" s="629"/>
      <c r="Q414" s="629"/>
      <c r="R414" s="629"/>
      <c r="S414" s="629"/>
      <c r="T414" s="629"/>
      <c r="U414" s="629"/>
      <c r="V414" s="629"/>
      <c r="W414" s="629"/>
      <c r="X414" s="629"/>
      <c r="Y414" s="629"/>
      <c r="Z414" s="629"/>
      <c r="AA414" s="629"/>
    </row>
    <row r="415" spans="1:27" ht="15.75" customHeight="1" x14ac:dyDescent="0.25">
      <c r="A415" s="416"/>
      <c r="B415" s="651"/>
      <c r="C415" s="658"/>
      <c r="D415" s="654" t="s">
        <v>2587</v>
      </c>
      <c r="E415" s="419" t="str">
        <f t="shared" ref="E415:E417" si="47">IF(F415="","","B")</f>
        <v/>
      </c>
      <c r="F415" s="420" t="str">
        <f t="shared" si="36"/>
        <v/>
      </c>
      <c r="G415" s="420" t="str">
        <f>IF(AND(A415&lt;&gt;"",B415&lt;&gt;"",C415&lt;&gt;""),COUNTIF($H415:H$1439,A415),"")</f>
        <v/>
      </c>
      <c r="H415" s="422">
        <f t="shared" si="37"/>
        <v>70</v>
      </c>
      <c r="I415" s="629"/>
      <c r="J415" s="629"/>
      <c r="K415" s="629"/>
      <c r="L415" s="629"/>
      <c r="M415" s="629"/>
      <c r="N415" s="629"/>
      <c r="O415" s="629"/>
      <c r="P415" s="629"/>
      <c r="Q415" s="629"/>
      <c r="R415" s="629"/>
      <c r="S415" s="629"/>
      <c r="T415" s="629"/>
      <c r="U415" s="629"/>
      <c r="V415" s="629"/>
      <c r="W415" s="629"/>
      <c r="X415" s="629"/>
      <c r="Y415" s="629"/>
      <c r="Z415" s="629"/>
      <c r="AA415" s="629"/>
    </row>
    <row r="416" spans="1:27" ht="15.75" customHeight="1" x14ac:dyDescent="0.25">
      <c r="A416" s="416"/>
      <c r="B416" s="651"/>
      <c r="C416" s="658"/>
      <c r="D416" s="654" t="s">
        <v>2588</v>
      </c>
      <c r="E416" s="419" t="str">
        <f t="shared" si="47"/>
        <v/>
      </c>
      <c r="F416" s="420" t="str">
        <f t="shared" si="36"/>
        <v/>
      </c>
      <c r="G416" s="420" t="str">
        <f>IF(AND(A416&lt;&gt;"",B416&lt;&gt;"",C416&lt;&gt;""),COUNTIF($H416:H$1439,A416),"")</f>
        <v/>
      </c>
      <c r="H416" s="422">
        <f t="shared" si="37"/>
        <v>70</v>
      </c>
      <c r="I416" s="629"/>
      <c r="J416" s="629"/>
      <c r="K416" s="629"/>
      <c r="L416" s="629"/>
      <c r="M416" s="629"/>
      <c r="N416" s="629"/>
      <c r="O416" s="629"/>
      <c r="P416" s="629"/>
      <c r="Q416" s="629"/>
      <c r="R416" s="629"/>
      <c r="S416" s="629"/>
      <c r="T416" s="629"/>
      <c r="U416" s="629"/>
      <c r="V416" s="629"/>
      <c r="W416" s="629"/>
      <c r="X416" s="629"/>
      <c r="Y416" s="629"/>
      <c r="Z416" s="629"/>
      <c r="AA416" s="629"/>
    </row>
    <row r="417" spans="1:27" ht="15.75" customHeight="1" x14ac:dyDescent="0.25">
      <c r="A417" s="416"/>
      <c r="B417" s="651"/>
      <c r="C417" s="658"/>
      <c r="D417" s="654" t="s">
        <v>2589</v>
      </c>
      <c r="E417" s="419" t="str">
        <f t="shared" si="47"/>
        <v/>
      </c>
      <c r="F417" s="420" t="str">
        <f t="shared" si="36"/>
        <v/>
      </c>
      <c r="G417" s="420" t="str">
        <f>IF(AND(A417&lt;&gt;"",B417&lt;&gt;"",C417&lt;&gt;""),COUNTIF($H417:H$1439,A417),"")</f>
        <v/>
      </c>
      <c r="H417" s="422">
        <f t="shared" si="37"/>
        <v>70</v>
      </c>
      <c r="I417" s="629"/>
      <c r="J417" s="629"/>
      <c r="K417" s="629"/>
      <c r="L417" s="629"/>
      <c r="M417" s="629"/>
      <c r="N417" s="629"/>
      <c r="O417" s="629"/>
      <c r="P417" s="629"/>
      <c r="Q417" s="629"/>
      <c r="R417" s="629"/>
      <c r="S417" s="629"/>
      <c r="T417" s="629"/>
      <c r="U417" s="629"/>
      <c r="V417" s="629"/>
      <c r="W417" s="629"/>
      <c r="X417" s="629"/>
      <c r="Y417" s="629"/>
      <c r="Z417" s="629"/>
      <c r="AA417" s="629"/>
    </row>
    <row r="418" spans="1:27" ht="15.75" customHeight="1" x14ac:dyDescent="0.25">
      <c r="A418" s="416">
        <f>IF(D418="", MAX($A$1:A417)+1, "")</f>
        <v>71</v>
      </c>
      <c r="B418" s="647" t="s">
        <v>2648</v>
      </c>
      <c r="C418" s="656" t="s">
        <v>2473</v>
      </c>
      <c r="D418" s="657"/>
      <c r="E418" s="419" t="s">
        <v>415</v>
      </c>
      <c r="F418" s="420" t="str">
        <f t="shared" si="36"/>
        <v>Đơn giản</v>
      </c>
      <c r="G418" s="420">
        <f>IF(AND(A418&lt;&gt;"",B418&lt;&gt;"",C418&lt;&gt;""),COUNTIF($H418:H$1439,A418),"")</f>
        <v>3</v>
      </c>
      <c r="H418" s="422" t="str">
        <f t="shared" si="37"/>
        <v/>
      </c>
      <c r="I418" s="629"/>
      <c r="J418" s="629"/>
      <c r="K418" s="629"/>
      <c r="L418" s="629"/>
      <c r="M418" s="629"/>
      <c r="N418" s="629"/>
      <c r="O418" s="629"/>
      <c r="P418" s="629"/>
      <c r="Q418" s="629"/>
      <c r="R418" s="629"/>
      <c r="S418" s="629"/>
      <c r="T418" s="629"/>
      <c r="U418" s="629"/>
      <c r="V418" s="629"/>
      <c r="W418" s="629"/>
      <c r="X418" s="629"/>
      <c r="Y418" s="629"/>
      <c r="Z418" s="629"/>
      <c r="AA418" s="629"/>
    </row>
    <row r="419" spans="1:27" ht="15.75" customHeight="1" x14ac:dyDescent="0.25">
      <c r="A419" s="416"/>
      <c r="B419" s="651"/>
      <c r="C419" s="658"/>
      <c r="D419" s="654" t="s">
        <v>2590</v>
      </c>
      <c r="E419" s="419" t="str">
        <f t="shared" ref="E419:E421" si="48">IF(F419="","","B")</f>
        <v/>
      </c>
      <c r="F419" s="420" t="str">
        <f t="shared" si="36"/>
        <v/>
      </c>
      <c r="G419" s="420" t="str">
        <f>IF(AND(A419&lt;&gt;"",B419&lt;&gt;"",C419&lt;&gt;""),COUNTIF($H419:H$1439,A419),"")</f>
        <v/>
      </c>
      <c r="H419" s="422">
        <f t="shared" si="37"/>
        <v>71</v>
      </c>
      <c r="I419" s="629"/>
      <c r="J419" s="629"/>
      <c r="K419" s="629"/>
      <c r="L419" s="629"/>
      <c r="M419" s="629"/>
      <c r="N419" s="629"/>
      <c r="O419" s="629"/>
      <c r="P419" s="629"/>
      <c r="Q419" s="629"/>
      <c r="R419" s="629"/>
      <c r="S419" s="629"/>
      <c r="T419" s="629"/>
      <c r="U419" s="629"/>
      <c r="V419" s="629"/>
      <c r="W419" s="629"/>
      <c r="X419" s="629"/>
      <c r="Y419" s="629"/>
      <c r="Z419" s="629"/>
      <c r="AA419" s="629"/>
    </row>
    <row r="420" spans="1:27" ht="15.75" customHeight="1" x14ac:dyDescent="0.25">
      <c r="A420" s="416"/>
      <c r="B420" s="651"/>
      <c r="C420" s="658"/>
      <c r="D420" s="654" t="s">
        <v>2591</v>
      </c>
      <c r="E420" s="419" t="str">
        <f t="shared" si="48"/>
        <v/>
      </c>
      <c r="F420" s="420" t="str">
        <f t="shared" si="36"/>
        <v/>
      </c>
      <c r="G420" s="420" t="str">
        <f>IF(AND(A420&lt;&gt;"",B420&lt;&gt;"",C420&lt;&gt;""),COUNTIF($H420:H$1439,A420),"")</f>
        <v/>
      </c>
      <c r="H420" s="422">
        <f t="shared" si="37"/>
        <v>71</v>
      </c>
      <c r="I420" s="629"/>
      <c r="J420" s="629"/>
      <c r="K420" s="629"/>
      <c r="L420" s="629"/>
      <c r="M420" s="629"/>
      <c r="N420" s="629"/>
      <c r="O420" s="629"/>
      <c r="P420" s="629"/>
      <c r="Q420" s="629"/>
      <c r="R420" s="629"/>
      <c r="S420" s="629"/>
      <c r="T420" s="629"/>
      <c r="U420" s="629"/>
      <c r="V420" s="629"/>
      <c r="W420" s="629"/>
      <c r="X420" s="629"/>
      <c r="Y420" s="629"/>
      <c r="Z420" s="629"/>
      <c r="AA420" s="629"/>
    </row>
    <row r="421" spans="1:27" ht="15.75" customHeight="1" x14ac:dyDescent="0.25">
      <c r="A421" s="416"/>
      <c r="B421" s="651"/>
      <c r="C421" s="658"/>
      <c r="D421" s="654" t="s">
        <v>2592</v>
      </c>
      <c r="E421" s="419" t="str">
        <f t="shared" si="48"/>
        <v/>
      </c>
      <c r="F421" s="420" t="str">
        <f t="shared" si="36"/>
        <v/>
      </c>
      <c r="G421" s="420" t="str">
        <f>IF(AND(A421&lt;&gt;"",B421&lt;&gt;"",C421&lt;&gt;""),COUNTIF($H421:H$1439,A421),"")</f>
        <v/>
      </c>
      <c r="H421" s="422">
        <f t="shared" si="37"/>
        <v>71</v>
      </c>
      <c r="I421" s="629"/>
      <c r="J421" s="629"/>
      <c r="K421" s="629"/>
      <c r="L421" s="629"/>
      <c r="M421" s="629"/>
      <c r="N421" s="629"/>
      <c r="O421" s="629"/>
      <c r="P421" s="629"/>
      <c r="Q421" s="629"/>
      <c r="R421" s="629"/>
      <c r="S421" s="629"/>
      <c r="T421" s="629"/>
      <c r="U421" s="629"/>
      <c r="V421" s="629"/>
      <c r="W421" s="629"/>
      <c r="X421" s="629"/>
      <c r="Y421" s="629"/>
      <c r="Z421" s="629"/>
      <c r="AA421" s="629"/>
    </row>
    <row r="422" spans="1:27" ht="15.75" customHeight="1" x14ac:dyDescent="0.25">
      <c r="A422" s="416">
        <f>IF(D422="", MAX($A$1:A421)+1, "")</f>
        <v>72</v>
      </c>
      <c r="B422" s="647" t="s">
        <v>2649</v>
      </c>
      <c r="C422" s="656" t="s">
        <v>2473</v>
      </c>
      <c r="D422" s="657"/>
      <c r="E422" s="419" t="s">
        <v>415</v>
      </c>
      <c r="F422" s="420" t="str">
        <f t="shared" si="36"/>
        <v>Đơn giản</v>
      </c>
      <c r="G422" s="420">
        <f>IF(AND(A422&lt;&gt;"",B422&lt;&gt;"",C422&lt;&gt;""),COUNTIF($H422:H$1439,A422),"")</f>
        <v>3</v>
      </c>
      <c r="H422" s="422" t="str">
        <f t="shared" si="37"/>
        <v/>
      </c>
      <c r="I422" s="629"/>
      <c r="J422" s="629"/>
      <c r="K422" s="629"/>
      <c r="L422" s="629"/>
      <c r="M422" s="629"/>
      <c r="N422" s="629"/>
      <c r="O422" s="629"/>
      <c r="P422" s="629"/>
      <c r="Q422" s="629"/>
      <c r="R422" s="629"/>
      <c r="S422" s="629"/>
      <c r="T422" s="629"/>
      <c r="U422" s="629"/>
      <c r="V422" s="629"/>
      <c r="W422" s="629"/>
      <c r="X422" s="629"/>
      <c r="Y422" s="629"/>
      <c r="Z422" s="629"/>
      <c r="AA422" s="629"/>
    </row>
    <row r="423" spans="1:27" ht="15.75" customHeight="1" x14ac:dyDescent="0.25">
      <c r="A423" s="416"/>
      <c r="B423" s="651"/>
      <c r="C423" s="658"/>
      <c r="D423" s="654" t="s">
        <v>2593</v>
      </c>
      <c r="E423" s="419" t="str">
        <f t="shared" ref="E423:E425" si="49">IF(F423="","","B")</f>
        <v/>
      </c>
      <c r="F423" s="420" t="str">
        <f t="shared" si="36"/>
        <v/>
      </c>
      <c r="G423" s="420" t="str">
        <f>IF(AND(A423&lt;&gt;"",B423&lt;&gt;"",C423&lt;&gt;""),COUNTIF($H423:H$1439,A423),"")</f>
        <v/>
      </c>
      <c r="H423" s="422">
        <f t="shared" si="37"/>
        <v>72</v>
      </c>
      <c r="I423" s="629"/>
      <c r="J423" s="629"/>
      <c r="K423" s="629"/>
      <c r="L423" s="629"/>
      <c r="M423" s="629"/>
      <c r="N423" s="629"/>
      <c r="O423" s="629"/>
      <c r="P423" s="629"/>
      <c r="Q423" s="629"/>
      <c r="R423" s="629"/>
      <c r="S423" s="629"/>
      <c r="T423" s="629"/>
      <c r="U423" s="629"/>
      <c r="V423" s="629"/>
      <c r="W423" s="629"/>
      <c r="X423" s="629"/>
      <c r="Y423" s="629"/>
      <c r="Z423" s="629"/>
      <c r="AA423" s="629"/>
    </row>
    <row r="424" spans="1:27" ht="15.75" customHeight="1" x14ac:dyDescent="0.25">
      <c r="A424" s="416"/>
      <c r="B424" s="651"/>
      <c r="C424" s="658"/>
      <c r="D424" s="654" t="s">
        <v>2594</v>
      </c>
      <c r="E424" s="419" t="str">
        <f t="shared" si="49"/>
        <v/>
      </c>
      <c r="F424" s="420" t="str">
        <f t="shared" si="36"/>
        <v/>
      </c>
      <c r="G424" s="420" t="str">
        <f>IF(AND(A424&lt;&gt;"",B424&lt;&gt;"",C424&lt;&gt;""),COUNTIF($H424:H$1439,A424),"")</f>
        <v/>
      </c>
      <c r="H424" s="422">
        <f t="shared" si="37"/>
        <v>72</v>
      </c>
      <c r="I424" s="629"/>
      <c r="J424" s="629"/>
      <c r="K424" s="629"/>
      <c r="L424" s="629"/>
      <c r="M424" s="629"/>
      <c r="N424" s="629"/>
      <c r="O424" s="629"/>
      <c r="P424" s="629"/>
      <c r="Q424" s="629"/>
      <c r="R424" s="629"/>
      <c r="S424" s="629"/>
      <c r="T424" s="629"/>
      <c r="U424" s="629"/>
      <c r="V424" s="629"/>
      <c r="W424" s="629"/>
      <c r="X424" s="629"/>
      <c r="Y424" s="629"/>
      <c r="Z424" s="629"/>
      <c r="AA424" s="629"/>
    </row>
    <row r="425" spans="1:27" ht="15.75" customHeight="1" x14ac:dyDescent="0.25">
      <c r="A425" s="416"/>
      <c r="B425" s="651"/>
      <c r="C425" s="658"/>
      <c r="D425" s="654" t="s">
        <v>2595</v>
      </c>
      <c r="E425" s="419" t="str">
        <f t="shared" si="49"/>
        <v/>
      </c>
      <c r="F425" s="420" t="str">
        <f t="shared" si="36"/>
        <v/>
      </c>
      <c r="G425" s="420" t="str">
        <f>IF(AND(A425&lt;&gt;"",B425&lt;&gt;"",C425&lt;&gt;""),COUNTIF($H425:H$1439,A425),"")</f>
        <v/>
      </c>
      <c r="H425" s="422">
        <f t="shared" si="37"/>
        <v>72</v>
      </c>
      <c r="I425" s="629"/>
      <c r="J425" s="629"/>
      <c r="K425" s="629"/>
      <c r="L425" s="629"/>
      <c r="M425" s="629"/>
      <c r="N425" s="629"/>
      <c r="O425" s="629"/>
      <c r="P425" s="629"/>
      <c r="Q425" s="629"/>
      <c r="R425" s="629"/>
      <c r="S425" s="629"/>
      <c r="T425" s="629"/>
      <c r="U425" s="629"/>
      <c r="V425" s="629"/>
      <c r="W425" s="629"/>
      <c r="X425" s="629"/>
      <c r="Y425" s="629"/>
      <c r="Z425" s="629"/>
      <c r="AA425" s="629"/>
    </row>
    <row r="426" spans="1:27" ht="15.75" customHeight="1" x14ac:dyDescent="0.25">
      <c r="A426" s="416">
        <f>IF(D426="", MAX($A$1:A425)+1, "")</f>
        <v>73</v>
      </c>
      <c r="B426" s="647" t="s">
        <v>2650</v>
      </c>
      <c r="C426" s="656" t="s">
        <v>2473</v>
      </c>
      <c r="D426" s="657"/>
      <c r="E426" s="419" t="s">
        <v>415</v>
      </c>
      <c r="F426" s="420" t="str">
        <f t="shared" si="36"/>
        <v>Đơn giản</v>
      </c>
      <c r="G426" s="420">
        <f>IF(AND(A426&lt;&gt;"",B426&lt;&gt;"",C426&lt;&gt;""),COUNTIF($H426:H$1439,A426),"")</f>
        <v>3</v>
      </c>
      <c r="H426" s="422" t="str">
        <f t="shared" si="37"/>
        <v/>
      </c>
      <c r="I426" s="629"/>
      <c r="J426" s="629"/>
      <c r="K426" s="629"/>
      <c r="L426" s="629"/>
      <c r="M426" s="629"/>
      <c r="N426" s="629"/>
      <c r="O426" s="629"/>
      <c r="P426" s="629"/>
      <c r="Q426" s="629"/>
      <c r="R426" s="629"/>
      <c r="S426" s="629"/>
      <c r="T426" s="629"/>
      <c r="U426" s="629"/>
      <c r="V426" s="629"/>
      <c r="W426" s="629"/>
      <c r="X426" s="629"/>
      <c r="Y426" s="629"/>
      <c r="Z426" s="629"/>
      <c r="AA426" s="629"/>
    </row>
    <row r="427" spans="1:27" ht="15.75" customHeight="1" x14ac:dyDescent="0.25">
      <c r="A427" s="416"/>
      <c r="B427" s="651"/>
      <c r="C427" s="658"/>
      <c r="D427" s="654" t="s">
        <v>2596</v>
      </c>
      <c r="E427" s="419" t="str">
        <f t="shared" ref="E427:E429" si="50">IF(F427="","","B")</f>
        <v/>
      </c>
      <c r="F427" s="420" t="str">
        <f t="shared" si="36"/>
        <v/>
      </c>
      <c r="G427" s="420" t="str">
        <f>IF(AND(A427&lt;&gt;"",B427&lt;&gt;"",C427&lt;&gt;""),COUNTIF($H427:H$1439,A427),"")</f>
        <v/>
      </c>
      <c r="H427" s="422">
        <f t="shared" si="37"/>
        <v>73</v>
      </c>
      <c r="I427" s="629"/>
      <c r="J427" s="629"/>
      <c r="K427" s="629"/>
      <c r="L427" s="629"/>
      <c r="M427" s="629"/>
      <c r="N427" s="629"/>
      <c r="O427" s="629"/>
      <c r="P427" s="629"/>
      <c r="Q427" s="629"/>
      <c r="R427" s="629"/>
      <c r="S427" s="629"/>
      <c r="T427" s="629"/>
      <c r="U427" s="629"/>
      <c r="V427" s="629"/>
      <c r="W427" s="629"/>
      <c r="X427" s="629"/>
      <c r="Y427" s="629"/>
      <c r="Z427" s="629"/>
      <c r="AA427" s="629"/>
    </row>
    <row r="428" spans="1:27" ht="15.75" customHeight="1" x14ac:dyDescent="0.25">
      <c r="A428" s="416"/>
      <c r="B428" s="651"/>
      <c r="C428" s="658"/>
      <c r="D428" s="654" t="s">
        <v>2597</v>
      </c>
      <c r="E428" s="419" t="str">
        <f t="shared" si="50"/>
        <v/>
      </c>
      <c r="F428" s="420" t="str">
        <f t="shared" si="36"/>
        <v/>
      </c>
      <c r="G428" s="420" t="str">
        <f>IF(AND(A428&lt;&gt;"",B428&lt;&gt;"",C428&lt;&gt;""),COUNTIF($H428:H$1439,A428),"")</f>
        <v/>
      </c>
      <c r="H428" s="422">
        <f t="shared" si="37"/>
        <v>73</v>
      </c>
      <c r="I428" s="629"/>
      <c r="J428" s="629"/>
      <c r="K428" s="629"/>
      <c r="L428" s="629"/>
      <c r="M428" s="629"/>
      <c r="N428" s="629"/>
      <c r="O428" s="629"/>
      <c r="P428" s="629"/>
      <c r="Q428" s="629"/>
      <c r="R428" s="629"/>
      <c r="S428" s="629"/>
      <c r="T428" s="629"/>
      <c r="U428" s="629"/>
      <c r="V428" s="629"/>
      <c r="W428" s="629"/>
      <c r="X428" s="629"/>
      <c r="Y428" s="629"/>
      <c r="Z428" s="629"/>
      <c r="AA428" s="629"/>
    </row>
    <row r="429" spans="1:27" ht="15.75" customHeight="1" x14ac:dyDescent="0.25">
      <c r="A429" s="416"/>
      <c r="B429" s="651"/>
      <c r="C429" s="658"/>
      <c r="D429" s="654" t="s">
        <v>2598</v>
      </c>
      <c r="E429" s="419" t="str">
        <f t="shared" si="50"/>
        <v/>
      </c>
      <c r="F429" s="420" t="str">
        <f t="shared" si="36"/>
        <v/>
      </c>
      <c r="G429" s="420" t="str">
        <f>IF(AND(A429&lt;&gt;"",B429&lt;&gt;"",C429&lt;&gt;""),COUNTIF($H429:H$1439,A429),"")</f>
        <v/>
      </c>
      <c r="H429" s="422">
        <f t="shared" si="37"/>
        <v>73</v>
      </c>
      <c r="I429" s="629"/>
      <c r="J429" s="629"/>
      <c r="K429" s="629"/>
      <c r="L429" s="629"/>
      <c r="M429" s="629"/>
      <c r="N429" s="629"/>
      <c r="O429" s="629"/>
      <c r="P429" s="629"/>
      <c r="Q429" s="629"/>
      <c r="R429" s="629"/>
      <c r="S429" s="629"/>
      <c r="T429" s="629"/>
      <c r="U429" s="629"/>
      <c r="V429" s="629"/>
      <c r="W429" s="629"/>
      <c r="X429" s="629"/>
      <c r="Y429" s="629"/>
      <c r="Z429" s="629"/>
      <c r="AA429" s="629"/>
    </row>
    <row r="430" spans="1:27" ht="15.75" customHeight="1" x14ac:dyDescent="0.25">
      <c r="A430" s="416">
        <f>IF(D430="", MAX($A$1:A429)+1, "")</f>
        <v>74</v>
      </c>
      <c r="B430" s="647" t="s">
        <v>2651</v>
      </c>
      <c r="C430" s="656" t="s">
        <v>2473</v>
      </c>
      <c r="D430" s="657"/>
      <c r="E430" s="419" t="s">
        <v>415</v>
      </c>
      <c r="F430" s="420" t="str">
        <f t="shared" si="36"/>
        <v>Đơn giản</v>
      </c>
      <c r="G430" s="420">
        <f>IF(AND(A430&lt;&gt;"",B430&lt;&gt;"",C430&lt;&gt;""),COUNTIF($H430:H$1439,A430),"")</f>
        <v>3</v>
      </c>
      <c r="H430" s="422" t="str">
        <f t="shared" si="37"/>
        <v/>
      </c>
      <c r="I430" s="629"/>
      <c r="J430" s="629"/>
      <c r="K430" s="629"/>
      <c r="L430" s="629"/>
      <c r="M430" s="629"/>
      <c r="N430" s="629"/>
      <c r="O430" s="629"/>
      <c r="P430" s="629"/>
      <c r="Q430" s="629"/>
      <c r="R430" s="629"/>
      <c r="S430" s="629"/>
      <c r="T430" s="629"/>
      <c r="U430" s="629"/>
      <c r="V430" s="629"/>
      <c r="W430" s="629"/>
      <c r="X430" s="629"/>
      <c r="Y430" s="629"/>
      <c r="Z430" s="629"/>
      <c r="AA430" s="629"/>
    </row>
    <row r="431" spans="1:27" ht="15.75" customHeight="1" x14ac:dyDescent="0.25">
      <c r="A431" s="416"/>
      <c r="B431" s="651"/>
      <c r="C431" s="658"/>
      <c r="D431" s="654" t="s">
        <v>2602</v>
      </c>
      <c r="E431" s="419" t="str">
        <f t="shared" ref="E431:E433" si="51">IF(F431="","","B")</f>
        <v/>
      </c>
      <c r="F431" s="420" t="str">
        <f t="shared" si="36"/>
        <v/>
      </c>
      <c r="G431" s="420" t="str">
        <f>IF(AND(A431&lt;&gt;"",B431&lt;&gt;"",C431&lt;&gt;""),COUNTIF($H431:H$1439,A431),"")</f>
        <v/>
      </c>
      <c r="H431" s="422">
        <f t="shared" si="37"/>
        <v>74</v>
      </c>
      <c r="I431" s="629"/>
      <c r="J431" s="629"/>
      <c r="K431" s="629"/>
      <c r="L431" s="629"/>
      <c r="M431" s="629"/>
      <c r="N431" s="629"/>
      <c r="O431" s="629"/>
      <c r="P431" s="629"/>
      <c r="Q431" s="629"/>
      <c r="R431" s="629"/>
      <c r="S431" s="629"/>
      <c r="T431" s="629"/>
      <c r="U431" s="629"/>
      <c r="V431" s="629"/>
      <c r="W431" s="629"/>
      <c r="X431" s="629"/>
      <c r="Y431" s="629"/>
      <c r="Z431" s="629"/>
      <c r="AA431" s="629"/>
    </row>
    <row r="432" spans="1:27" ht="15.75" customHeight="1" x14ac:dyDescent="0.25">
      <c r="A432" s="416"/>
      <c r="B432" s="651"/>
      <c r="C432" s="658"/>
      <c r="D432" s="654" t="s">
        <v>2599</v>
      </c>
      <c r="E432" s="419" t="str">
        <f t="shared" si="51"/>
        <v/>
      </c>
      <c r="F432" s="420" t="str">
        <f t="shared" si="36"/>
        <v/>
      </c>
      <c r="G432" s="420" t="str">
        <f>IF(AND(A432&lt;&gt;"",B432&lt;&gt;"",C432&lt;&gt;""),COUNTIF($H432:H$1439,A432),"")</f>
        <v/>
      </c>
      <c r="H432" s="422">
        <f t="shared" si="37"/>
        <v>74</v>
      </c>
      <c r="I432" s="629"/>
      <c r="J432" s="629"/>
      <c r="K432" s="629"/>
      <c r="L432" s="629"/>
      <c r="M432" s="629"/>
      <c r="N432" s="629"/>
      <c r="O432" s="629"/>
      <c r="P432" s="629"/>
      <c r="Q432" s="629"/>
      <c r="R432" s="629"/>
      <c r="S432" s="629"/>
      <c r="T432" s="629"/>
      <c r="U432" s="629"/>
      <c r="V432" s="629"/>
      <c r="W432" s="629"/>
      <c r="X432" s="629"/>
      <c r="Y432" s="629"/>
      <c r="Z432" s="629"/>
      <c r="AA432" s="629"/>
    </row>
    <row r="433" spans="1:27" ht="15.75" customHeight="1" x14ac:dyDescent="0.25">
      <c r="A433" s="416"/>
      <c r="B433" s="651"/>
      <c r="C433" s="658"/>
      <c r="D433" s="654" t="s">
        <v>2600</v>
      </c>
      <c r="E433" s="419" t="str">
        <f t="shared" si="51"/>
        <v/>
      </c>
      <c r="F433" s="420" t="str">
        <f t="shared" si="36"/>
        <v/>
      </c>
      <c r="G433" s="420" t="str">
        <f>IF(AND(A433&lt;&gt;"",B433&lt;&gt;"",C433&lt;&gt;""),COUNTIF($H433:H$1439,A433),"")</f>
        <v/>
      </c>
      <c r="H433" s="422">
        <f t="shared" si="37"/>
        <v>74</v>
      </c>
      <c r="I433" s="629"/>
      <c r="J433" s="629"/>
      <c r="K433" s="629"/>
      <c r="L433" s="629"/>
      <c r="M433" s="629"/>
      <c r="N433" s="629"/>
      <c r="O433" s="629"/>
      <c r="P433" s="629"/>
      <c r="Q433" s="629"/>
      <c r="R433" s="629"/>
      <c r="S433" s="629"/>
      <c r="T433" s="629"/>
      <c r="U433" s="629"/>
      <c r="V433" s="629"/>
      <c r="W433" s="629"/>
      <c r="X433" s="629"/>
      <c r="Y433" s="629"/>
      <c r="Z433" s="629"/>
      <c r="AA433" s="629"/>
    </row>
    <row r="434" spans="1:27" ht="15.75" customHeight="1" x14ac:dyDescent="0.25">
      <c r="A434" s="416">
        <f>IF(D434="", MAX($A$1:A433)+1, "")</f>
        <v>75</v>
      </c>
      <c r="B434" s="647" t="s">
        <v>2652</v>
      </c>
      <c r="C434" s="656" t="s">
        <v>2473</v>
      </c>
      <c r="D434" s="657"/>
      <c r="E434" s="419" t="s">
        <v>415</v>
      </c>
      <c r="F434" s="420" t="str">
        <f t="shared" si="36"/>
        <v>Đơn giản</v>
      </c>
      <c r="G434" s="420">
        <f>IF(AND(A434&lt;&gt;"",B434&lt;&gt;"",C434&lt;&gt;""),COUNTIF($H434:H$1439,A434),"")</f>
        <v>3</v>
      </c>
      <c r="H434" s="422" t="str">
        <f t="shared" si="37"/>
        <v/>
      </c>
      <c r="I434" s="629"/>
      <c r="J434" s="629"/>
      <c r="K434" s="629"/>
      <c r="L434" s="629"/>
      <c r="M434" s="629"/>
      <c r="N434" s="629"/>
      <c r="O434" s="629"/>
      <c r="P434" s="629"/>
      <c r="Q434" s="629"/>
      <c r="R434" s="629"/>
      <c r="S434" s="629"/>
      <c r="T434" s="629"/>
      <c r="U434" s="629"/>
      <c r="V434" s="629"/>
      <c r="W434" s="629"/>
      <c r="X434" s="629"/>
      <c r="Y434" s="629"/>
      <c r="Z434" s="629"/>
      <c r="AA434" s="629"/>
    </row>
    <row r="435" spans="1:27" ht="15.75" customHeight="1" x14ac:dyDescent="0.25">
      <c r="A435" s="416" t="str">
        <f>IF(D435="", MAX($A$1:A434)+1, "")</f>
        <v/>
      </c>
      <c r="B435" s="651"/>
      <c r="C435" s="658"/>
      <c r="D435" s="654" t="s">
        <v>2601</v>
      </c>
      <c r="E435" s="419" t="str">
        <f t="shared" ref="E435:E437" si="52">IF(F435="","","B")</f>
        <v/>
      </c>
      <c r="F435" s="420" t="str">
        <f t="shared" si="36"/>
        <v/>
      </c>
      <c r="G435" s="420" t="str">
        <f>IF(AND(A435&lt;&gt;"",B435&lt;&gt;"",C435&lt;&gt;""),COUNTIF($H435:H$1439,A435),"")</f>
        <v/>
      </c>
      <c r="H435" s="422">
        <f t="shared" si="37"/>
        <v>75</v>
      </c>
      <c r="I435" s="629"/>
      <c r="J435" s="629"/>
      <c r="K435" s="629"/>
      <c r="L435" s="629"/>
      <c r="M435" s="629"/>
      <c r="N435" s="629"/>
      <c r="O435" s="629"/>
      <c r="P435" s="629"/>
      <c r="Q435" s="629"/>
      <c r="R435" s="629"/>
      <c r="S435" s="629"/>
      <c r="T435" s="629"/>
      <c r="U435" s="629"/>
      <c r="V435" s="629"/>
      <c r="W435" s="629"/>
      <c r="X435" s="629"/>
      <c r="Y435" s="629"/>
      <c r="Z435" s="629"/>
      <c r="AA435" s="629"/>
    </row>
    <row r="436" spans="1:27" ht="15.75" customHeight="1" x14ac:dyDescent="0.25">
      <c r="A436" s="416" t="str">
        <f>IF(D436="", MAX($A$1:A435)+1, "")</f>
        <v/>
      </c>
      <c r="B436" s="651"/>
      <c r="C436" s="658"/>
      <c r="D436" s="654" t="s">
        <v>2603</v>
      </c>
      <c r="E436" s="419" t="str">
        <f t="shared" si="52"/>
        <v/>
      </c>
      <c r="F436" s="420" t="str">
        <f t="shared" si="36"/>
        <v/>
      </c>
      <c r="G436" s="420" t="str">
        <f>IF(AND(A436&lt;&gt;"",B436&lt;&gt;"",C436&lt;&gt;""),COUNTIF($H436:H$1439,A436),"")</f>
        <v/>
      </c>
      <c r="H436" s="422">
        <f t="shared" si="37"/>
        <v>75</v>
      </c>
      <c r="I436" s="629"/>
      <c r="J436" s="629"/>
      <c r="K436" s="629"/>
      <c r="L436" s="629"/>
      <c r="M436" s="629"/>
      <c r="N436" s="629"/>
      <c r="O436" s="629"/>
      <c r="P436" s="629"/>
      <c r="Q436" s="629"/>
      <c r="R436" s="629"/>
      <c r="S436" s="629"/>
      <c r="T436" s="629"/>
      <c r="U436" s="629"/>
      <c r="V436" s="629"/>
      <c r="W436" s="629"/>
      <c r="X436" s="629"/>
      <c r="Y436" s="629"/>
      <c r="Z436" s="629"/>
      <c r="AA436" s="629"/>
    </row>
    <row r="437" spans="1:27" ht="15.75" customHeight="1" x14ac:dyDescent="0.25">
      <c r="A437" s="416" t="str">
        <f>IF(D437="", MAX($A$1:A436)+1, "")</f>
        <v/>
      </c>
      <c r="B437" s="651"/>
      <c r="C437" s="658"/>
      <c r="D437" s="654" t="s">
        <v>2604</v>
      </c>
      <c r="E437" s="419" t="str">
        <f t="shared" si="52"/>
        <v/>
      </c>
      <c r="F437" s="420" t="str">
        <f t="shared" si="36"/>
        <v/>
      </c>
      <c r="G437" s="420" t="str">
        <f>IF(AND(A437&lt;&gt;"",B437&lt;&gt;"",C437&lt;&gt;""),COUNTIF($H437:H$1439,A437),"")</f>
        <v/>
      </c>
      <c r="H437" s="422">
        <f t="shared" si="37"/>
        <v>75</v>
      </c>
      <c r="I437" s="629"/>
      <c r="J437" s="629"/>
      <c r="K437" s="629"/>
      <c r="L437" s="629"/>
      <c r="M437" s="629"/>
      <c r="N437" s="629"/>
      <c r="O437" s="629"/>
      <c r="P437" s="629"/>
      <c r="Q437" s="629"/>
      <c r="R437" s="629"/>
      <c r="S437" s="629"/>
      <c r="T437" s="629"/>
      <c r="U437" s="629"/>
      <c r="V437" s="629"/>
      <c r="W437" s="629"/>
      <c r="X437" s="629"/>
      <c r="Y437" s="629"/>
      <c r="Z437" s="629"/>
      <c r="AA437" s="629"/>
    </row>
    <row r="438" spans="1:27" ht="15.75" customHeight="1" x14ac:dyDescent="0.25">
      <c r="A438" s="416">
        <f>IF(D438="", MAX($A$1:A437)+1, "")</f>
        <v>76</v>
      </c>
      <c r="B438" s="647" t="s">
        <v>2653</v>
      </c>
      <c r="C438" s="656" t="s">
        <v>2473</v>
      </c>
      <c r="D438" s="657"/>
      <c r="E438" s="419" t="s">
        <v>415</v>
      </c>
      <c r="F438" s="420" t="str">
        <f t="shared" si="36"/>
        <v>Đơn giản</v>
      </c>
      <c r="G438" s="420">
        <f>IF(AND(A438&lt;&gt;"",B438&lt;&gt;"",C438&lt;&gt;""),COUNTIF($H438:H$1439,A438),"")</f>
        <v>3</v>
      </c>
      <c r="H438" s="422" t="str">
        <f t="shared" si="37"/>
        <v/>
      </c>
      <c r="I438" s="629"/>
      <c r="J438" s="629"/>
      <c r="K438" s="629"/>
      <c r="L438" s="629"/>
      <c r="M438" s="629"/>
      <c r="N438" s="629"/>
      <c r="O438" s="629"/>
      <c r="P438" s="629"/>
      <c r="Q438" s="629"/>
      <c r="R438" s="629"/>
      <c r="S438" s="629"/>
      <c r="T438" s="629"/>
      <c r="U438" s="629"/>
      <c r="V438" s="629"/>
      <c r="W438" s="629"/>
      <c r="X438" s="629"/>
      <c r="Y438" s="629"/>
      <c r="Z438" s="629"/>
      <c r="AA438" s="629"/>
    </row>
    <row r="439" spans="1:27" ht="15.75" customHeight="1" x14ac:dyDescent="0.25">
      <c r="A439" s="416" t="str">
        <f>IF(D439="", MAX($A$1:A438)+1, "")</f>
        <v/>
      </c>
      <c r="B439" s="651"/>
      <c r="C439" s="658"/>
      <c r="D439" s="654" t="s">
        <v>2605</v>
      </c>
      <c r="E439" s="419" t="str">
        <f t="shared" ref="E439:E441" si="53">IF(F439="","","B")</f>
        <v/>
      </c>
      <c r="F439" s="420" t="str">
        <f t="shared" si="36"/>
        <v/>
      </c>
      <c r="G439" s="420" t="str">
        <f>IF(AND(A439&lt;&gt;"",B439&lt;&gt;"",C439&lt;&gt;""),COUNTIF($H439:H$1439,A439),"")</f>
        <v/>
      </c>
      <c r="H439" s="422">
        <f t="shared" si="37"/>
        <v>76</v>
      </c>
      <c r="I439" s="629"/>
      <c r="J439" s="629"/>
      <c r="K439" s="629"/>
      <c r="L439" s="629"/>
      <c r="M439" s="629"/>
      <c r="N439" s="629"/>
      <c r="O439" s="629"/>
      <c r="P439" s="629"/>
      <c r="Q439" s="629"/>
      <c r="R439" s="629"/>
      <c r="S439" s="629"/>
      <c r="T439" s="629"/>
      <c r="U439" s="629"/>
      <c r="V439" s="629"/>
      <c r="W439" s="629"/>
      <c r="X439" s="629"/>
      <c r="Y439" s="629"/>
      <c r="Z439" s="629"/>
      <c r="AA439" s="629"/>
    </row>
    <row r="440" spans="1:27" ht="15.75" customHeight="1" x14ac:dyDescent="0.25">
      <c r="A440" s="416" t="str">
        <f>IF(D440="", MAX($A$1:A439)+1, "")</f>
        <v/>
      </c>
      <c r="B440" s="651"/>
      <c r="C440" s="658"/>
      <c r="D440" s="654" t="s">
        <v>2606</v>
      </c>
      <c r="E440" s="419" t="str">
        <f t="shared" si="53"/>
        <v/>
      </c>
      <c r="F440" s="420" t="str">
        <f t="shared" si="36"/>
        <v/>
      </c>
      <c r="G440" s="420" t="str">
        <f>IF(AND(A440&lt;&gt;"",B440&lt;&gt;"",C440&lt;&gt;""),COUNTIF($H440:H$1439,A440),"")</f>
        <v/>
      </c>
      <c r="H440" s="422">
        <f t="shared" si="37"/>
        <v>76</v>
      </c>
      <c r="I440" s="629"/>
      <c r="J440" s="629"/>
      <c r="K440" s="629"/>
      <c r="L440" s="629"/>
      <c r="M440" s="629"/>
      <c r="N440" s="629"/>
      <c r="O440" s="629"/>
      <c r="P440" s="629"/>
      <c r="Q440" s="629"/>
      <c r="R440" s="629"/>
      <c r="S440" s="629"/>
      <c r="T440" s="629"/>
      <c r="U440" s="629"/>
      <c r="V440" s="629"/>
      <c r="W440" s="629"/>
      <c r="X440" s="629"/>
      <c r="Y440" s="629"/>
      <c r="Z440" s="629"/>
      <c r="AA440" s="629"/>
    </row>
    <row r="441" spans="1:27" ht="15.75" customHeight="1" x14ac:dyDescent="0.25">
      <c r="A441" s="416" t="str">
        <f>IF(D441="", MAX($A$1:A440)+1, "")</f>
        <v/>
      </c>
      <c r="B441" s="651"/>
      <c r="C441" s="658"/>
      <c r="D441" s="654" t="s">
        <v>2607</v>
      </c>
      <c r="E441" s="419" t="str">
        <f t="shared" si="53"/>
        <v/>
      </c>
      <c r="F441" s="420" t="str">
        <f t="shared" si="36"/>
        <v/>
      </c>
      <c r="G441" s="420" t="str">
        <f>IF(AND(A441&lt;&gt;"",B441&lt;&gt;"",C441&lt;&gt;""),COUNTIF($H441:H$1439,A441),"")</f>
        <v/>
      </c>
      <c r="H441" s="422">
        <f t="shared" si="37"/>
        <v>76</v>
      </c>
      <c r="I441" s="629"/>
      <c r="J441" s="629"/>
      <c r="K441" s="629"/>
      <c r="L441" s="629"/>
      <c r="M441" s="629"/>
      <c r="N441" s="629"/>
      <c r="O441" s="629"/>
      <c r="P441" s="629"/>
      <c r="Q441" s="629"/>
      <c r="R441" s="629"/>
      <c r="S441" s="629"/>
      <c r="T441" s="629"/>
      <c r="U441" s="629"/>
      <c r="V441" s="629"/>
      <c r="W441" s="629"/>
      <c r="X441" s="629"/>
      <c r="Y441" s="629"/>
      <c r="Z441" s="629"/>
      <c r="AA441" s="629"/>
    </row>
    <row r="442" spans="1:27" ht="15.75" customHeight="1" x14ac:dyDescent="0.25">
      <c r="A442" s="416">
        <f>IF(D442="", MAX($A$1:A441)+1, "")</f>
        <v>77</v>
      </c>
      <c r="B442" s="647" t="s">
        <v>2654</v>
      </c>
      <c r="C442" s="656" t="s">
        <v>2473</v>
      </c>
      <c r="D442" s="657"/>
      <c r="E442" s="419" t="s">
        <v>415</v>
      </c>
      <c r="F442" s="420" t="str">
        <f t="shared" si="36"/>
        <v>Đơn giản</v>
      </c>
      <c r="G442" s="420">
        <f>IF(AND(A442&lt;&gt;"",B442&lt;&gt;"",C442&lt;&gt;""),COUNTIF($H442:H$1439,A442),"")</f>
        <v>3</v>
      </c>
      <c r="H442" s="422" t="str">
        <f t="shared" si="37"/>
        <v/>
      </c>
      <c r="I442" s="629"/>
      <c r="J442" s="629"/>
      <c r="K442" s="629"/>
      <c r="L442" s="629"/>
      <c r="M442" s="629"/>
      <c r="N442" s="629"/>
      <c r="O442" s="629"/>
      <c r="P442" s="629"/>
      <c r="Q442" s="629"/>
      <c r="R442" s="629"/>
      <c r="S442" s="629"/>
      <c r="T442" s="629"/>
      <c r="U442" s="629"/>
      <c r="V442" s="629"/>
      <c r="W442" s="629"/>
      <c r="X442" s="629"/>
      <c r="Y442" s="629"/>
      <c r="Z442" s="629"/>
      <c r="AA442" s="629"/>
    </row>
    <row r="443" spans="1:27" ht="15.75" customHeight="1" x14ac:dyDescent="0.25">
      <c r="A443" s="416" t="str">
        <f>IF(D443="", MAX($A$1:A442)+1, "")</f>
        <v/>
      </c>
      <c r="B443" s="651"/>
      <c r="C443" s="658"/>
      <c r="D443" s="654" t="s">
        <v>2608</v>
      </c>
      <c r="E443" s="419" t="str">
        <f t="shared" ref="E443:E445" si="54">IF(F443="","","B")</f>
        <v/>
      </c>
      <c r="F443" s="420" t="str">
        <f t="shared" si="36"/>
        <v/>
      </c>
      <c r="G443" s="420" t="str">
        <f>IF(AND(A443&lt;&gt;"",B443&lt;&gt;"",C443&lt;&gt;""),COUNTIF($H443:H$1439,A443),"")</f>
        <v/>
      </c>
      <c r="H443" s="422">
        <f t="shared" si="37"/>
        <v>77</v>
      </c>
      <c r="I443" s="629"/>
      <c r="J443" s="629"/>
      <c r="K443" s="629"/>
      <c r="L443" s="629"/>
      <c r="M443" s="629"/>
      <c r="N443" s="629"/>
      <c r="O443" s="629"/>
      <c r="P443" s="629"/>
      <c r="Q443" s="629"/>
      <c r="R443" s="629"/>
      <c r="S443" s="629"/>
      <c r="T443" s="629"/>
      <c r="U443" s="629"/>
      <c r="V443" s="629"/>
      <c r="W443" s="629"/>
      <c r="X443" s="629"/>
      <c r="Y443" s="629"/>
      <c r="Z443" s="629"/>
      <c r="AA443" s="629"/>
    </row>
    <row r="444" spans="1:27" ht="15.75" customHeight="1" x14ac:dyDescent="0.25">
      <c r="A444" s="416"/>
      <c r="B444" s="651"/>
      <c r="C444" s="658"/>
      <c r="D444" s="654" t="s">
        <v>2609</v>
      </c>
      <c r="E444" s="419" t="str">
        <f t="shared" si="54"/>
        <v/>
      </c>
      <c r="F444" s="420" t="str">
        <f t="shared" si="36"/>
        <v/>
      </c>
      <c r="G444" s="420" t="str">
        <f>IF(AND(A444&lt;&gt;"",B444&lt;&gt;"",C444&lt;&gt;""),COUNTIF($H444:H$1439,A444),"")</f>
        <v/>
      </c>
      <c r="H444" s="422">
        <f t="shared" si="37"/>
        <v>77</v>
      </c>
      <c r="I444" s="629"/>
      <c r="J444" s="629"/>
      <c r="K444" s="629"/>
      <c r="L444" s="629"/>
      <c r="M444" s="629"/>
      <c r="N444" s="629"/>
      <c r="O444" s="629"/>
      <c r="P444" s="629"/>
      <c r="Q444" s="629"/>
      <c r="R444" s="629"/>
      <c r="S444" s="629"/>
      <c r="T444" s="629"/>
      <c r="U444" s="629"/>
      <c r="V444" s="629"/>
      <c r="W444" s="629"/>
      <c r="X444" s="629"/>
      <c r="Y444" s="629"/>
      <c r="Z444" s="629"/>
      <c r="AA444" s="629"/>
    </row>
    <row r="445" spans="1:27" ht="15.75" customHeight="1" x14ac:dyDescent="0.25">
      <c r="A445" s="416"/>
      <c r="B445" s="651"/>
      <c r="C445" s="658"/>
      <c r="D445" s="654" t="s">
        <v>2610</v>
      </c>
      <c r="E445" s="419" t="str">
        <f t="shared" si="54"/>
        <v/>
      </c>
      <c r="F445" s="420" t="str">
        <f t="shared" si="36"/>
        <v/>
      </c>
      <c r="G445" s="420" t="str">
        <f>IF(AND(A445&lt;&gt;"",B445&lt;&gt;"",C445&lt;&gt;""),COUNTIF($H445:H$1439,A445),"")</f>
        <v/>
      </c>
      <c r="H445" s="422">
        <f t="shared" si="37"/>
        <v>77</v>
      </c>
      <c r="I445" s="629"/>
      <c r="J445" s="629"/>
      <c r="K445" s="629"/>
      <c r="L445" s="629"/>
      <c r="M445" s="629"/>
      <c r="N445" s="629"/>
      <c r="O445" s="629"/>
      <c r="P445" s="629"/>
      <c r="Q445" s="629"/>
      <c r="R445" s="629"/>
      <c r="S445" s="629"/>
      <c r="T445" s="629"/>
      <c r="U445" s="629"/>
      <c r="V445" s="629"/>
      <c r="W445" s="629"/>
      <c r="X445" s="629"/>
      <c r="Y445" s="629"/>
      <c r="Z445" s="629"/>
      <c r="AA445" s="629"/>
    </row>
    <row r="446" spans="1:27" ht="15.75" customHeight="1" x14ac:dyDescent="0.25">
      <c r="A446" s="416">
        <f>IF(D446="", MAX($A$1:A445)+1, "")</f>
        <v>78</v>
      </c>
      <c r="B446" s="647" t="s">
        <v>2655</v>
      </c>
      <c r="C446" s="656" t="s">
        <v>2473</v>
      </c>
      <c r="D446" s="657"/>
      <c r="E446" s="419" t="s">
        <v>415</v>
      </c>
      <c r="F446" s="420" t="str">
        <f t="shared" si="36"/>
        <v>Đơn giản</v>
      </c>
      <c r="G446" s="420">
        <f>IF(AND(A446&lt;&gt;"",B446&lt;&gt;"",C446&lt;&gt;""),COUNTIF($H446:H$1439,A446),"")</f>
        <v>3</v>
      </c>
      <c r="H446" s="422" t="str">
        <f t="shared" si="37"/>
        <v/>
      </c>
      <c r="I446" s="629"/>
      <c r="J446" s="629"/>
      <c r="K446" s="629"/>
      <c r="L446" s="629"/>
      <c r="M446" s="629"/>
      <c r="N446" s="629"/>
      <c r="O446" s="629"/>
      <c r="P446" s="629"/>
      <c r="Q446" s="629"/>
      <c r="R446" s="629"/>
      <c r="S446" s="629"/>
      <c r="T446" s="629"/>
      <c r="U446" s="629"/>
      <c r="V446" s="629"/>
      <c r="W446" s="629"/>
      <c r="X446" s="629"/>
      <c r="Y446" s="629"/>
      <c r="Z446" s="629"/>
      <c r="AA446" s="629"/>
    </row>
    <row r="447" spans="1:27" ht="15.75" customHeight="1" x14ac:dyDescent="0.25">
      <c r="A447" s="416"/>
      <c r="B447" s="651"/>
      <c r="C447" s="658"/>
      <c r="D447" s="654" t="s">
        <v>2611</v>
      </c>
      <c r="E447" s="419" t="str">
        <f t="shared" ref="E447:E449" si="55">IF(F447="","","B")</f>
        <v/>
      </c>
      <c r="F447" s="420" t="str">
        <f t="shared" si="36"/>
        <v/>
      </c>
      <c r="G447" s="420" t="str">
        <f>IF(AND(A447&lt;&gt;"",B447&lt;&gt;"",C447&lt;&gt;""),COUNTIF($H447:H$1439,A447),"")</f>
        <v/>
      </c>
      <c r="H447" s="422">
        <f t="shared" si="37"/>
        <v>78</v>
      </c>
      <c r="I447" s="629"/>
      <c r="J447" s="629"/>
      <c r="K447" s="629"/>
      <c r="L447" s="629"/>
      <c r="M447" s="629"/>
      <c r="N447" s="629"/>
      <c r="O447" s="629"/>
      <c r="P447" s="629"/>
      <c r="Q447" s="629"/>
      <c r="R447" s="629"/>
      <c r="S447" s="629"/>
      <c r="T447" s="629"/>
      <c r="U447" s="629"/>
      <c r="V447" s="629"/>
      <c r="W447" s="629"/>
      <c r="X447" s="629"/>
      <c r="Y447" s="629"/>
      <c r="Z447" s="629"/>
      <c r="AA447" s="629"/>
    </row>
    <row r="448" spans="1:27" ht="15.75" customHeight="1" x14ac:dyDescent="0.25">
      <c r="A448" s="416"/>
      <c r="B448" s="651"/>
      <c r="C448" s="658"/>
      <c r="D448" s="654" t="s">
        <v>2612</v>
      </c>
      <c r="E448" s="419" t="str">
        <f t="shared" si="55"/>
        <v/>
      </c>
      <c r="F448" s="420" t="str">
        <f t="shared" si="36"/>
        <v/>
      </c>
      <c r="G448" s="420" t="str">
        <f>IF(AND(A448&lt;&gt;"",B448&lt;&gt;"",C448&lt;&gt;""),COUNTIF($H448:H$1439,A448),"")</f>
        <v/>
      </c>
      <c r="H448" s="422">
        <f t="shared" si="37"/>
        <v>78</v>
      </c>
      <c r="I448" s="629"/>
      <c r="J448" s="629"/>
      <c r="K448" s="629"/>
      <c r="L448" s="629"/>
      <c r="M448" s="629"/>
      <c r="N448" s="629"/>
      <c r="O448" s="629"/>
      <c r="P448" s="629"/>
      <c r="Q448" s="629"/>
      <c r="R448" s="629"/>
      <c r="S448" s="629"/>
      <c r="T448" s="629"/>
      <c r="U448" s="629"/>
      <c r="V448" s="629"/>
      <c r="W448" s="629"/>
      <c r="X448" s="629"/>
      <c r="Y448" s="629"/>
      <c r="Z448" s="629"/>
      <c r="AA448" s="629"/>
    </row>
    <row r="449" spans="1:27" ht="15.75" customHeight="1" x14ac:dyDescent="0.25">
      <c r="A449" s="416"/>
      <c r="B449" s="651"/>
      <c r="C449" s="658"/>
      <c r="D449" s="654" t="s">
        <v>2613</v>
      </c>
      <c r="E449" s="419" t="str">
        <f t="shared" si="55"/>
        <v/>
      </c>
      <c r="F449" s="420" t="str">
        <f t="shared" si="36"/>
        <v/>
      </c>
      <c r="G449" s="420" t="str">
        <f>IF(AND(A449&lt;&gt;"",B449&lt;&gt;"",C449&lt;&gt;""),COUNTIF($H449:H$1439,A449),"")</f>
        <v/>
      </c>
      <c r="H449" s="422">
        <f t="shared" si="37"/>
        <v>78</v>
      </c>
      <c r="I449" s="629"/>
      <c r="J449" s="629"/>
      <c r="K449" s="629"/>
      <c r="L449" s="629"/>
      <c r="M449" s="629"/>
      <c r="N449" s="629"/>
      <c r="O449" s="629"/>
      <c r="P449" s="629"/>
      <c r="Q449" s="629"/>
      <c r="R449" s="629"/>
      <c r="S449" s="629"/>
      <c r="T449" s="629"/>
      <c r="U449" s="629"/>
      <c r="V449" s="629"/>
      <c r="W449" s="629"/>
      <c r="X449" s="629"/>
      <c r="Y449" s="629"/>
      <c r="Z449" s="629"/>
      <c r="AA449" s="629"/>
    </row>
    <row r="450" spans="1:27" ht="15.75" customHeight="1" x14ac:dyDescent="0.25">
      <c r="A450" s="416">
        <f>IF(D450="", MAX($A$1:A449)+1, "")</f>
        <v>79</v>
      </c>
      <c r="B450" s="647" t="s">
        <v>2656</v>
      </c>
      <c r="C450" s="656" t="s">
        <v>2473</v>
      </c>
      <c r="D450" s="657"/>
      <c r="E450" s="419" t="s">
        <v>415</v>
      </c>
      <c r="F450" s="420" t="str">
        <f t="shared" ref="F450:F480" si="56">IF(G450&lt;&gt;"",IF(G450&lt;=3,"Đơn giản",IF(G450&lt;=7,"Trung bình","Phức tạp")),"")</f>
        <v>Đơn giản</v>
      </c>
      <c r="G450" s="420">
        <f>IF(AND(A450&lt;&gt;"",B450&lt;&gt;"",C450&lt;&gt;""),COUNTIF($H450:H$1439,A450),"")</f>
        <v>3</v>
      </c>
      <c r="H450" s="422" t="str">
        <f t="shared" si="37"/>
        <v/>
      </c>
      <c r="I450" s="629"/>
      <c r="J450" s="629"/>
      <c r="K450" s="629"/>
      <c r="L450" s="629"/>
      <c r="M450" s="629"/>
      <c r="N450" s="629"/>
      <c r="O450" s="629"/>
      <c r="P450" s="629"/>
      <c r="Q450" s="629"/>
      <c r="R450" s="629"/>
      <c r="S450" s="629"/>
      <c r="T450" s="629"/>
      <c r="U450" s="629"/>
      <c r="V450" s="629"/>
      <c r="W450" s="629"/>
      <c r="X450" s="629"/>
      <c r="Y450" s="629"/>
      <c r="Z450" s="629"/>
      <c r="AA450" s="629"/>
    </row>
    <row r="451" spans="1:27" ht="15.75" customHeight="1" x14ac:dyDescent="0.25">
      <c r="A451" s="416"/>
      <c r="B451" s="651"/>
      <c r="C451" s="658"/>
      <c r="D451" s="654" t="s">
        <v>2614</v>
      </c>
      <c r="E451" s="419" t="str">
        <f t="shared" ref="E451:E453" si="57">IF(F451="","","B")</f>
        <v/>
      </c>
      <c r="F451" s="420" t="str">
        <f t="shared" si="56"/>
        <v/>
      </c>
      <c r="G451" s="420" t="str">
        <f>IF(AND(A451&lt;&gt;"",B451&lt;&gt;"",C451&lt;&gt;""),COUNTIF($H451:H$1439,A451),"")</f>
        <v/>
      </c>
      <c r="H451" s="422">
        <f t="shared" ref="H451:H480" si="58">IF(A451&lt;&gt;"","",IF(H450&lt;&gt;"",H450,A450))</f>
        <v>79</v>
      </c>
      <c r="I451" s="629"/>
      <c r="J451" s="629"/>
      <c r="K451" s="629"/>
      <c r="L451" s="629"/>
      <c r="M451" s="629"/>
      <c r="N451" s="629"/>
      <c r="O451" s="629"/>
      <c r="P451" s="629"/>
      <c r="Q451" s="629"/>
      <c r="R451" s="629"/>
      <c r="S451" s="629"/>
      <c r="T451" s="629"/>
      <c r="U451" s="629"/>
      <c r="V451" s="629"/>
      <c r="W451" s="629"/>
      <c r="X451" s="629"/>
      <c r="Y451" s="629"/>
      <c r="Z451" s="629"/>
      <c r="AA451" s="629"/>
    </row>
    <row r="452" spans="1:27" ht="15.75" customHeight="1" x14ac:dyDescent="0.25">
      <c r="A452" s="416"/>
      <c r="B452" s="651"/>
      <c r="C452" s="658"/>
      <c r="D452" s="654" t="s">
        <v>2615</v>
      </c>
      <c r="E452" s="419" t="str">
        <f t="shared" si="57"/>
        <v/>
      </c>
      <c r="F452" s="420" t="str">
        <f t="shared" si="56"/>
        <v/>
      </c>
      <c r="G452" s="420" t="str">
        <f>IF(AND(A452&lt;&gt;"",B452&lt;&gt;"",C452&lt;&gt;""),COUNTIF($H452:H$1439,A452),"")</f>
        <v/>
      </c>
      <c r="H452" s="422">
        <f t="shared" si="58"/>
        <v>79</v>
      </c>
      <c r="I452" s="629"/>
      <c r="J452" s="629"/>
      <c r="K452" s="629"/>
      <c r="L452" s="629"/>
      <c r="M452" s="629"/>
      <c r="N452" s="629"/>
      <c r="O452" s="629"/>
      <c r="P452" s="629"/>
      <c r="Q452" s="629"/>
      <c r="R452" s="629"/>
      <c r="S452" s="629"/>
      <c r="T452" s="629"/>
      <c r="U452" s="629"/>
      <c r="V452" s="629"/>
      <c r="W452" s="629"/>
      <c r="X452" s="629"/>
      <c r="Y452" s="629"/>
      <c r="Z452" s="629"/>
      <c r="AA452" s="629"/>
    </row>
    <row r="453" spans="1:27" ht="15.75" customHeight="1" x14ac:dyDescent="0.25">
      <c r="A453" s="416"/>
      <c r="B453" s="651"/>
      <c r="C453" s="658"/>
      <c r="D453" s="654" t="s">
        <v>2616</v>
      </c>
      <c r="E453" s="419" t="str">
        <f t="shared" si="57"/>
        <v/>
      </c>
      <c r="F453" s="420" t="str">
        <f t="shared" si="56"/>
        <v/>
      </c>
      <c r="G453" s="420" t="str">
        <f>IF(AND(A453&lt;&gt;"",B453&lt;&gt;"",C453&lt;&gt;""),COUNTIF($H453:H$1439,A453),"")</f>
        <v/>
      </c>
      <c r="H453" s="422">
        <f t="shared" si="58"/>
        <v>79</v>
      </c>
      <c r="I453" s="629"/>
      <c r="J453" s="629"/>
      <c r="K453" s="629"/>
      <c r="L453" s="629"/>
      <c r="M453" s="629"/>
      <c r="N453" s="629"/>
      <c r="O453" s="629"/>
      <c r="P453" s="629"/>
      <c r="Q453" s="629"/>
      <c r="R453" s="629"/>
      <c r="S453" s="629"/>
      <c r="T453" s="629"/>
      <c r="U453" s="629"/>
      <c r="V453" s="629"/>
      <c r="W453" s="629"/>
      <c r="X453" s="629"/>
      <c r="Y453" s="629"/>
      <c r="Z453" s="629"/>
      <c r="AA453" s="629"/>
    </row>
    <row r="454" spans="1:27" ht="15.75" customHeight="1" x14ac:dyDescent="0.25">
      <c r="A454" s="416">
        <f>IF(D454="", MAX($A$1:A453)+1, "")</f>
        <v>80</v>
      </c>
      <c r="B454" s="647" t="s">
        <v>2657</v>
      </c>
      <c r="C454" s="656" t="s">
        <v>2473</v>
      </c>
      <c r="D454" s="657"/>
      <c r="E454" s="419" t="s">
        <v>415</v>
      </c>
      <c r="F454" s="420" t="str">
        <f t="shared" si="56"/>
        <v>Đơn giản</v>
      </c>
      <c r="G454" s="420">
        <f>IF(AND(A454&lt;&gt;"",B454&lt;&gt;"",C454&lt;&gt;""),COUNTIF($H454:H$1439,A454),"")</f>
        <v>3</v>
      </c>
      <c r="H454" s="422" t="str">
        <f t="shared" si="58"/>
        <v/>
      </c>
      <c r="I454" s="629"/>
      <c r="J454" s="629"/>
      <c r="K454" s="629"/>
      <c r="L454" s="629"/>
      <c r="M454" s="629"/>
      <c r="N454" s="629"/>
      <c r="O454" s="629"/>
      <c r="P454" s="629"/>
      <c r="Q454" s="629"/>
      <c r="R454" s="629"/>
      <c r="S454" s="629"/>
      <c r="T454" s="629"/>
      <c r="U454" s="629"/>
      <c r="V454" s="629"/>
      <c r="W454" s="629"/>
      <c r="X454" s="629"/>
      <c r="Y454" s="629"/>
      <c r="Z454" s="629"/>
      <c r="AA454" s="629"/>
    </row>
    <row r="455" spans="1:27" ht="15.75" customHeight="1" x14ac:dyDescent="0.25">
      <c r="A455" s="416"/>
      <c r="B455" s="651"/>
      <c r="C455" s="658"/>
      <c r="D455" s="654" t="s">
        <v>2617</v>
      </c>
      <c r="E455" s="419" t="str">
        <f t="shared" ref="E455:E457" si="59">IF(F455="","","B")</f>
        <v/>
      </c>
      <c r="F455" s="420" t="str">
        <f t="shared" si="56"/>
        <v/>
      </c>
      <c r="G455" s="420" t="str">
        <f>IF(AND(A455&lt;&gt;"",B455&lt;&gt;"",C455&lt;&gt;""),COUNTIF($H455:H$1439,A455),"")</f>
        <v/>
      </c>
      <c r="H455" s="422">
        <f t="shared" si="58"/>
        <v>80</v>
      </c>
      <c r="I455" s="629"/>
      <c r="J455" s="629"/>
      <c r="K455" s="629"/>
      <c r="L455" s="629"/>
      <c r="M455" s="629"/>
      <c r="N455" s="629"/>
      <c r="O455" s="629"/>
      <c r="P455" s="629"/>
      <c r="Q455" s="629"/>
      <c r="R455" s="629"/>
      <c r="S455" s="629"/>
      <c r="T455" s="629"/>
      <c r="U455" s="629"/>
      <c r="V455" s="629"/>
      <c r="W455" s="629"/>
      <c r="X455" s="629"/>
      <c r="Y455" s="629"/>
      <c r="Z455" s="629"/>
      <c r="AA455" s="629"/>
    </row>
    <row r="456" spans="1:27" ht="15.75" customHeight="1" x14ac:dyDescent="0.25">
      <c r="A456" s="416"/>
      <c r="B456" s="651"/>
      <c r="C456" s="658"/>
      <c r="D456" s="654" t="s">
        <v>2618</v>
      </c>
      <c r="E456" s="419" t="str">
        <f t="shared" si="59"/>
        <v/>
      </c>
      <c r="F456" s="420" t="str">
        <f t="shared" si="56"/>
        <v/>
      </c>
      <c r="G456" s="420" t="str">
        <f>IF(AND(A456&lt;&gt;"",B456&lt;&gt;"",C456&lt;&gt;""),COUNTIF($H456:H$1439,A456),"")</f>
        <v/>
      </c>
      <c r="H456" s="422">
        <f t="shared" si="58"/>
        <v>80</v>
      </c>
      <c r="I456" s="629"/>
      <c r="J456" s="629"/>
      <c r="K456" s="629"/>
      <c r="L456" s="629"/>
      <c r="M456" s="629"/>
      <c r="N456" s="629"/>
      <c r="O456" s="629"/>
      <c r="P456" s="629"/>
      <c r="Q456" s="629"/>
      <c r="R456" s="629"/>
      <c r="S456" s="629"/>
      <c r="T456" s="629"/>
      <c r="U456" s="629"/>
      <c r="V456" s="629"/>
      <c r="W456" s="629"/>
      <c r="X456" s="629"/>
      <c r="Y456" s="629"/>
      <c r="Z456" s="629"/>
      <c r="AA456" s="629"/>
    </row>
    <row r="457" spans="1:27" ht="15.5" customHeight="1" x14ac:dyDescent="0.25">
      <c r="A457" s="416"/>
      <c r="B457" s="651"/>
      <c r="C457" s="658"/>
      <c r="D457" s="654" t="s">
        <v>2619</v>
      </c>
      <c r="E457" s="419" t="str">
        <f t="shared" si="59"/>
        <v/>
      </c>
      <c r="F457" s="420" t="str">
        <f t="shared" si="56"/>
        <v/>
      </c>
      <c r="G457" s="420" t="str">
        <f>IF(AND(A457&lt;&gt;"",B457&lt;&gt;"",C457&lt;&gt;""),COUNTIF($H457:H$1439,A457),"")</f>
        <v/>
      </c>
      <c r="H457" s="422">
        <f t="shared" si="58"/>
        <v>80</v>
      </c>
      <c r="I457" s="629"/>
      <c r="J457" s="629"/>
      <c r="K457" s="629"/>
      <c r="L457" s="629"/>
      <c r="M457" s="629"/>
      <c r="N457" s="629"/>
      <c r="O457" s="629"/>
      <c r="P457" s="629"/>
      <c r="Q457" s="629"/>
      <c r="R457" s="629"/>
      <c r="S457" s="629"/>
      <c r="T457" s="629"/>
      <c r="U457" s="629"/>
      <c r="V457" s="629"/>
      <c r="W457" s="629"/>
      <c r="X457" s="629"/>
      <c r="Y457" s="629"/>
      <c r="Z457" s="629"/>
      <c r="AA457" s="629"/>
    </row>
    <row r="458" spans="1:27" ht="15.75" customHeight="1" x14ac:dyDescent="0.25">
      <c r="A458" s="416">
        <f t="shared" ref="A458" si="60">IF(D458="", MAX($A$1:A457)+1, "")</f>
        <v>81</v>
      </c>
      <c r="B458" s="647" t="s">
        <v>2660</v>
      </c>
      <c r="C458" s="656" t="s">
        <v>2473</v>
      </c>
      <c r="D458" s="657"/>
      <c r="E458" s="419" t="s">
        <v>415</v>
      </c>
      <c r="F458" s="420" t="str">
        <f t="shared" si="56"/>
        <v>Đơn giản</v>
      </c>
      <c r="G458" s="420">
        <f>IF(AND(A458&lt;&gt;"",B458&lt;&gt;"",C458&lt;&gt;""),COUNTIF($H458:H$1439,A458),"")</f>
        <v>3</v>
      </c>
      <c r="H458" s="422" t="str">
        <f t="shared" si="58"/>
        <v/>
      </c>
      <c r="I458" s="629"/>
      <c r="J458" s="629"/>
      <c r="K458" s="629"/>
      <c r="L458" s="629"/>
      <c r="M458" s="629"/>
      <c r="N458" s="629"/>
      <c r="O458" s="629"/>
      <c r="P458" s="629"/>
      <c r="Q458" s="629"/>
      <c r="R458" s="629"/>
      <c r="S458" s="629"/>
      <c r="T458" s="629"/>
      <c r="U458" s="629"/>
      <c r="V458" s="629"/>
      <c r="W458" s="629"/>
      <c r="X458" s="629"/>
      <c r="Y458" s="629"/>
      <c r="Z458" s="629"/>
      <c r="AA458" s="629"/>
    </row>
    <row r="459" spans="1:27" ht="15.75" customHeight="1" x14ac:dyDescent="0.25">
      <c r="A459" s="416"/>
      <c r="B459" s="651"/>
      <c r="C459" s="652"/>
      <c r="D459" s="654" t="s">
        <v>2620</v>
      </c>
      <c r="E459" s="419" t="str">
        <f t="shared" ref="E459:E461" si="61">IF(F459="","","B")</f>
        <v/>
      </c>
      <c r="F459" s="420" t="str">
        <f t="shared" si="56"/>
        <v/>
      </c>
      <c r="G459" s="420" t="str">
        <f>IF(AND(A459&lt;&gt;"",B459&lt;&gt;"",C459&lt;&gt;""),COUNTIF($H459:H$1439,A459),"")</f>
        <v/>
      </c>
      <c r="H459" s="422">
        <f t="shared" si="58"/>
        <v>81</v>
      </c>
      <c r="I459" s="629"/>
      <c r="J459" s="629"/>
      <c r="K459" s="629"/>
      <c r="L459" s="629"/>
      <c r="M459" s="629"/>
      <c r="N459" s="629"/>
      <c r="O459" s="629"/>
      <c r="P459" s="629"/>
      <c r="Q459" s="629"/>
      <c r="R459" s="629"/>
      <c r="S459" s="629"/>
      <c r="T459" s="629"/>
      <c r="U459" s="629"/>
      <c r="V459" s="629"/>
      <c r="W459" s="629"/>
      <c r="X459" s="629"/>
      <c r="Y459" s="629"/>
      <c r="Z459" s="629"/>
      <c r="AA459" s="629"/>
    </row>
    <row r="460" spans="1:27" ht="15.75" customHeight="1" x14ac:dyDescent="0.25">
      <c r="A460" s="632"/>
      <c r="B460" s="651"/>
      <c r="C460" s="652"/>
      <c r="D460" s="654" t="s">
        <v>2621</v>
      </c>
      <c r="E460" s="419" t="str">
        <f t="shared" si="61"/>
        <v/>
      </c>
      <c r="F460" s="420" t="str">
        <f t="shared" si="56"/>
        <v/>
      </c>
      <c r="G460" s="420" t="str">
        <f>IF(AND(A460&lt;&gt;"",B460&lt;&gt;"",C460&lt;&gt;""),COUNTIF($H460:H$1439,A460),"")</f>
        <v/>
      </c>
      <c r="H460" s="422">
        <f t="shared" si="58"/>
        <v>81</v>
      </c>
      <c r="I460" s="629"/>
      <c r="J460" s="629"/>
      <c r="K460" s="629"/>
      <c r="L460" s="629"/>
      <c r="M460" s="629"/>
      <c r="N460" s="629"/>
      <c r="O460" s="629"/>
      <c r="P460" s="629"/>
      <c r="Q460" s="629"/>
      <c r="R460" s="629"/>
      <c r="S460" s="629"/>
      <c r="T460" s="629"/>
      <c r="U460" s="629"/>
      <c r="V460" s="629"/>
      <c r="W460" s="629"/>
      <c r="X460" s="629"/>
      <c r="Y460" s="629"/>
      <c r="Z460" s="629"/>
      <c r="AA460" s="629"/>
    </row>
    <row r="461" spans="1:27" ht="15.75" customHeight="1" x14ac:dyDescent="0.25">
      <c r="A461" s="632"/>
      <c r="B461" s="651"/>
      <c r="C461" s="652"/>
      <c r="D461" s="654" t="s">
        <v>2622</v>
      </c>
      <c r="E461" s="419" t="str">
        <f t="shared" si="61"/>
        <v/>
      </c>
      <c r="F461" s="420" t="str">
        <f t="shared" si="56"/>
        <v/>
      </c>
      <c r="G461" s="420" t="str">
        <f>IF(AND(A461&lt;&gt;"",B461&lt;&gt;"",C461&lt;&gt;""),COUNTIF($H461:H$1439,A461),"")</f>
        <v/>
      </c>
      <c r="H461" s="422">
        <f t="shared" si="58"/>
        <v>81</v>
      </c>
      <c r="I461" s="629"/>
      <c r="J461" s="629"/>
      <c r="K461" s="629"/>
      <c r="L461" s="629"/>
      <c r="M461" s="629"/>
      <c r="N461" s="629"/>
      <c r="O461" s="629"/>
      <c r="P461" s="629"/>
      <c r="Q461" s="629"/>
      <c r="R461" s="629"/>
      <c r="S461" s="629"/>
      <c r="T461" s="629"/>
      <c r="U461" s="629"/>
      <c r="V461" s="629"/>
      <c r="W461" s="629"/>
      <c r="X461" s="629"/>
      <c r="Y461" s="629"/>
      <c r="Z461" s="629"/>
      <c r="AA461" s="629"/>
    </row>
    <row r="462" spans="1:27" ht="15.5" customHeight="1" x14ac:dyDescent="0.25">
      <c r="A462" s="413" t="s">
        <v>2337</v>
      </c>
      <c r="B462" s="415" t="s">
        <v>2661</v>
      </c>
      <c r="C462" s="625"/>
      <c r="D462" s="626"/>
      <c r="E462" s="419" t="str">
        <f t="shared" si="44"/>
        <v/>
      </c>
      <c r="F462" s="420" t="str">
        <f t="shared" si="56"/>
        <v/>
      </c>
      <c r="G462" s="420" t="str">
        <f>IF(AND(A462&lt;&gt;"",B462&lt;&gt;"",C462&lt;&gt;""),COUNTIF($H462:H$1439,A462),"")</f>
        <v/>
      </c>
      <c r="H462" s="422" t="str">
        <f>IF(A462&lt;&gt;"","",IF(H457&lt;&gt;"",H457,A457))</f>
        <v/>
      </c>
      <c r="I462" s="629"/>
      <c r="J462" s="629"/>
      <c r="K462" s="629"/>
      <c r="L462" s="629"/>
      <c r="M462" s="629"/>
      <c r="N462" s="629"/>
      <c r="O462" s="629"/>
      <c r="P462" s="629"/>
      <c r="Q462" s="629"/>
      <c r="R462" s="629"/>
      <c r="S462" s="629"/>
      <c r="T462" s="629"/>
      <c r="U462" s="629"/>
      <c r="V462" s="629"/>
      <c r="W462" s="629"/>
      <c r="X462" s="629"/>
      <c r="Y462" s="629"/>
      <c r="Z462" s="629"/>
      <c r="AA462" s="629"/>
    </row>
    <row r="463" spans="1:27" ht="15.75" customHeight="1" x14ac:dyDescent="0.25">
      <c r="A463" s="416">
        <f>IF(D463="", MAX($A$1:A462)+1, "")</f>
        <v>82</v>
      </c>
      <c r="B463" s="647" t="s">
        <v>2662</v>
      </c>
      <c r="C463" s="650" t="s">
        <v>442</v>
      </c>
      <c r="D463" s="651"/>
      <c r="E463" s="419" t="s">
        <v>415</v>
      </c>
      <c r="F463" s="420" t="str">
        <f t="shared" si="56"/>
        <v>Đơn giản</v>
      </c>
      <c r="G463" s="420">
        <f>IF(AND(A463&lt;&gt;"",B463&lt;&gt;"",C463&lt;&gt;""),COUNTIF($H463:H$1439,A463),"")</f>
        <v>2</v>
      </c>
      <c r="H463" s="422" t="str">
        <f>IF(A463&lt;&gt;"","",IF(H462&lt;&gt;"",H462,A462))</f>
        <v/>
      </c>
      <c r="I463" s="629"/>
      <c r="J463" s="629"/>
      <c r="K463" s="629"/>
      <c r="L463" s="629"/>
      <c r="M463" s="629"/>
      <c r="N463" s="629"/>
      <c r="O463" s="629"/>
      <c r="P463" s="629"/>
      <c r="Q463" s="629"/>
      <c r="R463" s="629"/>
      <c r="S463" s="629"/>
      <c r="T463" s="629"/>
      <c r="U463" s="629"/>
      <c r="V463" s="629"/>
      <c r="W463" s="629"/>
      <c r="X463" s="629"/>
      <c r="Y463" s="629"/>
      <c r="Z463" s="629"/>
      <c r="AA463" s="629"/>
    </row>
    <row r="464" spans="1:27" ht="15.75" customHeight="1" thickBot="1" x14ac:dyDescent="0.3">
      <c r="A464" s="416" t="str">
        <f t="shared" ref="A464:A480" si="62">IF(D464="", MAX($A$1:A463)+1, "")</f>
        <v/>
      </c>
      <c r="B464" s="657"/>
      <c r="C464" s="652"/>
      <c r="D464" s="659" t="s">
        <v>2623</v>
      </c>
      <c r="E464" s="419" t="str">
        <f t="shared" ref="E464:E465" si="63">IF(F464="","","B")</f>
        <v/>
      </c>
      <c r="F464" s="420" t="str">
        <f t="shared" si="56"/>
        <v/>
      </c>
      <c r="G464" s="420" t="str">
        <f>IF(AND(A464&lt;&gt;"",B464&lt;&gt;"",C464&lt;&gt;""),COUNTIF($H464:H$1439,A464),"")</f>
        <v/>
      </c>
      <c r="H464" s="422">
        <f t="shared" si="58"/>
        <v>82</v>
      </c>
      <c r="I464" s="629"/>
      <c r="J464" s="629"/>
      <c r="K464" s="629"/>
      <c r="L464" s="629"/>
      <c r="M464" s="629"/>
      <c r="N464" s="629"/>
      <c r="O464" s="629"/>
      <c r="P464" s="629"/>
      <c r="Q464" s="629"/>
      <c r="R464" s="629"/>
      <c r="S464" s="629"/>
      <c r="T464" s="629"/>
      <c r="U464" s="629"/>
      <c r="V464" s="629"/>
      <c r="W464" s="629"/>
      <c r="X464" s="629"/>
      <c r="Y464" s="629"/>
      <c r="Z464" s="629"/>
      <c r="AA464" s="629"/>
    </row>
    <row r="465" spans="1:27" ht="15.75" customHeight="1" thickBot="1" x14ac:dyDescent="0.3">
      <c r="A465" s="416" t="str">
        <f t="shared" si="62"/>
        <v/>
      </c>
      <c r="B465" s="657"/>
      <c r="C465" s="652"/>
      <c r="D465" s="659" t="s">
        <v>2673</v>
      </c>
      <c r="E465" s="419" t="str">
        <f t="shared" si="63"/>
        <v/>
      </c>
      <c r="F465" s="420" t="str">
        <f t="shared" si="56"/>
        <v/>
      </c>
      <c r="G465" s="420" t="str">
        <f>IF(AND(A465&lt;&gt;"",B465&lt;&gt;"",C465&lt;&gt;""),COUNTIF($H465:H$1439,A465),"")</f>
        <v/>
      </c>
      <c r="H465" s="422">
        <f t="shared" si="58"/>
        <v>82</v>
      </c>
      <c r="I465" s="629"/>
      <c r="J465" s="629"/>
      <c r="K465" s="629"/>
      <c r="L465" s="629"/>
      <c r="M465" s="629"/>
      <c r="N465" s="629"/>
      <c r="O465" s="629"/>
      <c r="P465" s="629"/>
      <c r="Q465" s="629"/>
      <c r="R465" s="629"/>
      <c r="S465" s="629"/>
      <c r="T465" s="629"/>
      <c r="U465" s="629"/>
      <c r="V465" s="629"/>
      <c r="W465" s="629"/>
      <c r="X465" s="629"/>
      <c r="Y465" s="629"/>
      <c r="Z465" s="629"/>
      <c r="AA465" s="629"/>
    </row>
    <row r="466" spans="1:27" ht="15.75" customHeight="1" x14ac:dyDescent="0.25">
      <c r="A466" s="416">
        <f t="shared" si="62"/>
        <v>83</v>
      </c>
      <c r="B466" s="647" t="s">
        <v>2663</v>
      </c>
      <c r="C466" s="650" t="s">
        <v>442</v>
      </c>
      <c r="D466" s="651"/>
      <c r="E466" s="419" t="s">
        <v>415</v>
      </c>
      <c r="F466" s="420" t="str">
        <f t="shared" si="56"/>
        <v>Đơn giản</v>
      </c>
      <c r="G466" s="420">
        <f>IF(AND(A466&lt;&gt;"",B466&lt;&gt;"",C466&lt;&gt;""),COUNTIF($H466:H$1439,A466),"")</f>
        <v>2</v>
      </c>
      <c r="H466" s="422" t="str">
        <f t="shared" si="58"/>
        <v/>
      </c>
      <c r="I466" s="629"/>
      <c r="J466" s="629"/>
      <c r="K466" s="629"/>
      <c r="L466" s="629"/>
      <c r="M466" s="629"/>
      <c r="N466" s="629"/>
      <c r="O466" s="629"/>
      <c r="P466" s="629"/>
      <c r="Q466" s="629"/>
      <c r="R466" s="629"/>
      <c r="S466" s="629"/>
      <c r="T466" s="629"/>
      <c r="U466" s="629"/>
      <c r="V466" s="629"/>
      <c r="W466" s="629"/>
      <c r="X466" s="629"/>
      <c r="Y466" s="629"/>
      <c r="Z466" s="629"/>
      <c r="AA466" s="629"/>
    </row>
    <row r="467" spans="1:27" ht="15.75" customHeight="1" x14ac:dyDescent="0.25">
      <c r="A467" s="416" t="str">
        <f t="shared" si="62"/>
        <v/>
      </c>
      <c r="B467" s="657"/>
      <c r="C467" s="652"/>
      <c r="D467" s="654" t="s">
        <v>2629</v>
      </c>
      <c r="E467" s="419" t="str">
        <f t="shared" ref="E467:E468" si="64">IF(F467="","","B")</f>
        <v/>
      </c>
      <c r="F467" s="420" t="str">
        <f t="shared" si="56"/>
        <v/>
      </c>
      <c r="G467" s="420" t="str">
        <f>IF(AND(A467&lt;&gt;"",B467&lt;&gt;"",C467&lt;&gt;""),COUNTIF($H467:H$1439,A467),"")</f>
        <v/>
      </c>
      <c r="H467" s="422">
        <f t="shared" si="58"/>
        <v>83</v>
      </c>
      <c r="I467" s="629"/>
      <c r="J467" s="629"/>
      <c r="K467" s="629"/>
      <c r="L467" s="629"/>
      <c r="M467" s="629"/>
      <c r="N467" s="629"/>
      <c r="O467" s="629"/>
      <c r="P467" s="629"/>
      <c r="Q467" s="629"/>
      <c r="R467" s="629"/>
      <c r="S467" s="629"/>
      <c r="T467" s="629"/>
      <c r="U467" s="629"/>
      <c r="V467" s="629"/>
      <c r="W467" s="629"/>
      <c r="X467" s="629"/>
      <c r="Y467" s="629"/>
      <c r="Z467" s="629"/>
      <c r="AA467" s="629"/>
    </row>
    <row r="468" spans="1:27" ht="15.75" customHeight="1" x14ac:dyDescent="0.25">
      <c r="A468" s="416" t="str">
        <f t="shared" si="62"/>
        <v/>
      </c>
      <c r="B468" s="651"/>
      <c r="C468" s="652"/>
      <c r="D468" s="654" t="s">
        <v>2624</v>
      </c>
      <c r="E468" s="419" t="str">
        <f t="shared" si="64"/>
        <v/>
      </c>
      <c r="F468" s="420" t="str">
        <f t="shared" si="56"/>
        <v/>
      </c>
      <c r="G468" s="420" t="str">
        <f>IF(AND(A468&lt;&gt;"",B468&lt;&gt;"",C468&lt;&gt;""),COUNTIF($H468:H$1439,A468),"")</f>
        <v/>
      </c>
      <c r="H468" s="422">
        <f t="shared" si="58"/>
        <v>83</v>
      </c>
      <c r="I468" s="629"/>
      <c r="J468" s="629"/>
      <c r="K468" s="629"/>
      <c r="L468" s="629"/>
      <c r="M468" s="629"/>
      <c r="N468" s="629"/>
      <c r="O468" s="629"/>
      <c r="P468" s="629"/>
      <c r="Q468" s="629"/>
      <c r="R468" s="629"/>
      <c r="S468" s="629"/>
      <c r="T468" s="629"/>
      <c r="U468" s="629"/>
      <c r="V468" s="629"/>
      <c r="W468" s="629"/>
      <c r="X468" s="629"/>
      <c r="Y468" s="629"/>
      <c r="Z468" s="629"/>
      <c r="AA468" s="629"/>
    </row>
    <row r="469" spans="1:27" ht="15.75" customHeight="1" x14ac:dyDescent="0.25">
      <c r="A469" s="416">
        <f t="shared" si="62"/>
        <v>84</v>
      </c>
      <c r="B469" s="647" t="s">
        <v>2664</v>
      </c>
      <c r="C469" s="650" t="s">
        <v>442</v>
      </c>
      <c r="D469" s="651"/>
      <c r="E469" s="419" t="s">
        <v>415</v>
      </c>
      <c r="F469" s="420" t="str">
        <f t="shared" si="56"/>
        <v>Đơn giản</v>
      </c>
      <c r="G469" s="420">
        <f>IF(AND(A469&lt;&gt;"",B469&lt;&gt;"",C469&lt;&gt;""),COUNTIF($H469:H$1439,A469),"")</f>
        <v>2</v>
      </c>
      <c r="H469" s="422" t="str">
        <f t="shared" si="58"/>
        <v/>
      </c>
      <c r="I469" s="629"/>
      <c r="J469" s="629"/>
      <c r="K469" s="629"/>
      <c r="L469" s="629"/>
      <c r="M469" s="629"/>
      <c r="N469" s="629"/>
      <c r="O469" s="629"/>
      <c r="P469" s="629"/>
      <c r="Q469" s="629"/>
      <c r="R469" s="629"/>
      <c r="S469" s="629"/>
      <c r="T469" s="629"/>
      <c r="U469" s="629"/>
      <c r="V469" s="629"/>
      <c r="W469" s="629"/>
      <c r="X469" s="629"/>
      <c r="Y469" s="629"/>
      <c r="Z469" s="629"/>
      <c r="AA469" s="629"/>
    </row>
    <row r="470" spans="1:27" ht="15.75" customHeight="1" x14ac:dyDescent="0.25">
      <c r="A470" s="416" t="str">
        <f t="shared" si="62"/>
        <v/>
      </c>
      <c r="B470" s="651"/>
      <c r="C470" s="652"/>
      <c r="D470" s="654" t="s">
        <v>2630</v>
      </c>
      <c r="E470" s="419" t="str">
        <f t="shared" ref="E470:E471" si="65">IF(F470="","","B")</f>
        <v/>
      </c>
      <c r="F470" s="420" t="str">
        <f t="shared" si="56"/>
        <v/>
      </c>
      <c r="G470" s="420" t="str">
        <f>IF(AND(A470&lt;&gt;"",B470&lt;&gt;"",C470&lt;&gt;""),COUNTIF($H470:H$1439,A470),"")</f>
        <v/>
      </c>
      <c r="H470" s="422">
        <f t="shared" si="58"/>
        <v>84</v>
      </c>
      <c r="I470" s="629"/>
      <c r="J470" s="629"/>
      <c r="K470" s="629"/>
      <c r="L470" s="629"/>
      <c r="M470" s="629"/>
      <c r="N470" s="629"/>
      <c r="O470" s="629"/>
      <c r="P470" s="629"/>
      <c r="Q470" s="629"/>
      <c r="R470" s="629"/>
      <c r="S470" s="629"/>
      <c r="T470" s="629"/>
      <c r="U470" s="629"/>
      <c r="V470" s="629"/>
      <c r="W470" s="629"/>
      <c r="X470" s="629"/>
      <c r="Y470" s="629"/>
      <c r="Z470" s="629"/>
      <c r="AA470" s="629"/>
    </row>
    <row r="471" spans="1:27" ht="15.75" customHeight="1" x14ac:dyDescent="0.25">
      <c r="A471" s="416" t="str">
        <f t="shared" si="62"/>
        <v/>
      </c>
      <c r="B471" s="651"/>
      <c r="C471" s="652"/>
      <c r="D471" s="654" t="s">
        <v>2625</v>
      </c>
      <c r="E471" s="419" t="str">
        <f t="shared" si="65"/>
        <v/>
      </c>
      <c r="F471" s="420" t="str">
        <f t="shared" si="56"/>
        <v/>
      </c>
      <c r="G471" s="420" t="str">
        <f>IF(AND(A471&lt;&gt;"",B471&lt;&gt;"",C471&lt;&gt;""),COUNTIF($H471:H$1439,A471),"")</f>
        <v/>
      </c>
      <c r="H471" s="422">
        <f t="shared" si="58"/>
        <v>84</v>
      </c>
      <c r="I471" s="629"/>
      <c r="J471" s="629"/>
      <c r="K471" s="629"/>
      <c r="L471" s="629"/>
      <c r="M471" s="629"/>
      <c r="N471" s="629"/>
      <c r="O471" s="629"/>
      <c r="P471" s="629"/>
      <c r="Q471" s="629"/>
      <c r="R471" s="629"/>
      <c r="S471" s="629"/>
      <c r="T471" s="629"/>
      <c r="U471" s="629"/>
      <c r="V471" s="629"/>
      <c r="W471" s="629"/>
      <c r="X471" s="629"/>
      <c r="Y471" s="629"/>
      <c r="Z471" s="629"/>
      <c r="AA471" s="629"/>
    </row>
    <row r="472" spans="1:27" ht="15.75" customHeight="1" x14ac:dyDescent="0.25">
      <c r="A472" s="416">
        <f t="shared" si="62"/>
        <v>85</v>
      </c>
      <c r="B472" s="647" t="s">
        <v>2665</v>
      </c>
      <c r="C472" s="650" t="s">
        <v>442</v>
      </c>
      <c r="D472" s="651"/>
      <c r="E472" s="419" t="s">
        <v>415</v>
      </c>
      <c r="F472" s="420" t="str">
        <f t="shared" si="56"/>
        <v>Đơn giản</v>
      </c>
      <c r="G472" s="420">
        <f>IF(AND(A472&lt;&gt;"",B472&lt;&gt;"",C472&lt;&gt;""),COUNTIF($H472:H$1439,A472),"")</f>
        <v>2</v>
      </c>
      <c r="H472" s="422" t="str">
        <f t="shared" si="58"/>
        <v/>
      </c>
      <c r="I472" s="629"/>
      <c r="J472" s="629"/>
      <c r="K472" s="629"/>
      <c r="L472" s="629"/>
      <c r="M472" s="629"/>
      <c r="N472" s="629"/>
      <c r="O472" s="629"/>
      <c r="P472" s="629"/>
      <c r="Q472" s="629"/>
      <c r="R472" s="629"/>
      <c r="S472" s="629"/>
      <c r="T472" s="629"/>
      <c r="U472" s="629"/>
      <c r="V472" s="629"/>
      <c r="W472" s="629"/>
      <c r="X472" s="629"/>
      <c r="Y472" s="629"/>
      <c r="Z472" s="629"/>
      <c r="AA472" s="629"/>
    </row>
    <row r="473" spans="1:27" ht="15.75" customHeight="1" x14ac:dyDescent="0.25">
      <c r="A473" s="416" t="str">
        <f t="shared" si="62"/>
        <v/>
      </c>
      <c r="B473" s="657"/>
      <c r="C473" s="652"/>
      <c r="D473" s="654" t="s">
        <v>2631</v>
      </c>
      <c r="E473" s="419" t="str">
        <f t="shared" ref="E473:E474" si="66">IF(F473="","","B")</f>
        <v/>
      </c>
      <c r="F473" s="420" t="str">
        <f t="shared" si="56"/>
        <v/>
      </c>
      <c r="G473" s="420" t="str">
        <f>IF(AND(A473&lt;&gt;"",B473&lt;&gt;"",C473&lt;&gt;""),COUNTIF($H473:H$1439,A473),"")</f>
        <v/>
      </c>
      <c r="H473" s="422">
        <f t="shared" si="58"/>
        <v>85</v>
      </c>
      <c r="I473" s="629"/>
      <c r="J473" s="629"/>
      <c r="K473" s="629"/>
      <c r="L473" s="629"/>
      <c r="M473" s="629"/>
      <c r="N473" s="629"/>
      <c r="O473" s="629"/>
      <c r="P473" s="629"/>
      <c r="Q473" s="629"/>
      <c r="R473" s="629"/>
      <c r="S473" s="629"/>
      <c r="T473" s="629"/>
      <c r="U473" s="629"/>
      <c r="V473" s="629"/>
      <c r="W473" s="629"/>
      <c r="X473" s="629"/>
      <c r="Y473" s="629"/>
      <c r="Z473" s="629"/>
      <c r="AA473" s="629"/>
    </row>
    <row r="474" spans="1:27" ht="15.75" customHeight="1" x14ac:dyDescent="0.25">
      <c r="A474" s="416" t="str">
        <f t="shared" si="62"/>
        <v/>
      </c>
      <c r="B474" s="657"/>
      <c r="C474" s="652"/>
      <c r="D474" s="654" t="s">
        <v>2626</v>
      </c>
      <c r="E474" s="419" t="str">
        <f t="shared" si="66"/>
        <v/>
      </c>
      <c r="F474" s="420" t="str">
        <f t="shared" si="56"/>
        <v/>
      </c>
      <c r="G474" s="420" t="str">
        <f>IF(AND(A474&lt;&gt;"",B474&lt;&gt;"",C474&lt;&gt;""),COUNTIF($H474:H$1439,A474),"")</f>
        <v/>
      </c>
      <c r="H474" s="422">
        <f t="shared" si="58"/>
        <v>85</v>
      </c>
      <c r="I474" s="629"/>
      <c r="J474" s="629"/>
      <c r="K474" s="629"/>
      <c r="L474" s="629"/>
      <c r="M474" s="629"/>
      <c r="N474" s="629"/>
      <c r="O474" s="629"/>
      <c r="P474" s="629"/>
      <c r="Q474" s="629"/>
      <c r="R474" s="629"/>
      <c r="S474" s="629"/>
      <c r="T474" s="629"/>
      <c r="U474" s="629"/>
      <c r="V474" s="629"/>
      <c r="W474" s="629"/>
      <c r="X474" s="629"/>
      <c r="Y474" s="629"/>
      <c r="Z474" s="629"/>
      <c r="AA474" s="629"/>
    </row>
    <row r="475" spans="1:27" ht="15.75" customHeight="1" x14ac:dyDescent="0.25">
      <c r="A475" s="416">
        <f t="shared" si="62"/>
        <v>86</v>
      </c>
      <c r="B475" s="647" t="s">
        <v>2666</v>
      </c>
      <c r="C475" s="650" t="s">
        <v>442</v>
      </c>
      <c r="D475" s="651"/>
      <c r="E475" s="419" t="s">
        <v>415</v>
      </c>
      <c r="F475" s="420" t="str">
        <f t="shared" si="56"/>
        <v>Đơn giản</v>
      </c>
      <c r="G475" s="420">
        <f>IF(AND(A475&lt;&gt;"",B475&lt;&gt;"",C475&lt;&gt;""),COUNTIF($H475:H$1439,A475),"")</f>
        <v>2</v>
      </c>
      <c r="H475" s="422" t="str">
        <f t="shared" si="58"/>
        <v/>
      </c>
      <c r="I475" s="629"/>
      <c r="J475" s="629"/>
      <c r="K475" s="629"/>
      <c r="L475" s="629"/>
      <c r="M475" s="629"/>
      <c r="N475" s="629"/>
      <c r="O475" s="629"/>
      <c r="P475" s="629"/>
      <c r="Q475" s="629"/>
      <c r="R475" s="629"/>
      <c r="S475" s="629"/>
      <c r="T475" s="629"/>
      <c r="U475" s="629"/>
      <c r="V475" s="629"/>
      <c r="W475" s="629"/>
      <c r="X475" s="629"/>
      <c r="Y475" s="629"/>
      <c r="Z475" s="629"/>
      <c r="AA475" s="629"/>
    </row>
    <row r="476" spans="1:27" ht="15.75" customHeight="1" x14ac:dyDescent="0.25">
      <c r="A476" s="416" t="str">
        <f t="shared" si="62"/>
        <v/>
      </c>
      <c r="B476" s="657"/>
      <c r="C476" s="652"/>
      <c r="D476" s="654" t="s">
        <v>2632</v>
      </c>
      <c r="E476" s="419" t="str">
        <f t="shared" ref="E476:E477" si="67">IF(F476="","","B")</f>
        <v/>
      </c>
      <c r="F476" s="420" t="str">
        <f t="shared" si="56"/>
        <v/>
      </c>
      <c r="G476" s="420" t="str">
        <f>IF(AND(A476&lt;&gt;"",B476&lt;&gt;"",C476&lt;&gt;""),COUNTIF($H476:H$1439,A476),"")</f>
        <v/>
      </c>
      <c r="H476" s="422">
        <f t="shared" si="58"/>
        <v>86</v>
      </c>
      <c r="I476" s="629"/>
      <c r="J476" s="629"/>
      <c r="K476" s="629"/>
      <c r="L476" s="629"/>
      <c r="M476" s="629"/>
      <c r="N476" s="629"/>
      <c r="O476" s="629"/>
      <c r="P476" s="629"/>
      <c r="Q476" s="629"/>
      <c r="R476" s="629"/>
      <c r="S476" s="629"/>
      <c r="T476" s="629"/>
      <c r="U476" s="629"/>
      <c r="V476" s="629"/>
      <c r="W476" s="629"/>
      <c r="X476" s="629"/>
      <c r="Y476" s="629"/>
      <c r="Z476" s="629"/>
      <c r="AA476" s="629"/>
    </row>
    <row r="477" spans="1:27" ht="15.75" customHeight="1" x14ac:dyDescent="0.25">
      <c r="A477" s="416" t="str">
        <f t="shared" si="62"/>
        <v/>
      </c>
      <c r="B477" s="657"/>
      <c r="C477" s="652"/>
      <c r="D477" s="654" t="s">
        <v>2627</v>
      </c>
      <c r="E477" s="419" t="str">
        <f t="shared" si="67"/>
        <v/>
      </c>
      <c r="F477" s="420" t="str">
        <f t="shared" si="56"/>
        <v/>
      </c>
      <c r="G477" s="420" t="str">
        <f>IF(AND(A477&lt;&gt;"",B477&lt;&gt;"",C477&lt;&gt;""),COUNTIF($H477:H$1439,A477),"")</f>
        <v/>
      </c>
      <c r="H477" s="422">
        <f t="shared" si="58"/>
        <v>86</v>
      </c>
      <c r="I477" s="629"/>
      <c r="J477" s="629"/>
      <c r="K477" s="629"/>
      <c r="L477" s="629"/>
      <c r="M477" s="629"/>
      <c r="N477" s="629"/>
      <c r="O477" s="629"/>
      <c r="P477" s="629"/>
      <c r="Q477" s="629"/>
      <c r="R477" s="629"/>
      <c r="S477" s="629"/>
      <c r="T477" s="629"/>
      <c r="U477" s="629"/>
      <c r="V477" s="629"/>
      <c r="W477" s="629"/>
      <c r="X477" s="629"/>
      <c r="Y477" s="629"/>
      <c r="Z477" s="629"/>
      <c r="AA477" s="629"/>
    </row>
    <row r="478" spans="1:27" ht="15.75" customHeight="1" x14ac:dyDescent="0.25">
      <c r="A478" s="416">
        <f t="shared" si="62"/>
        <v>87</v>
      </c>
      <c r="B478" s="647" t="s">
        <v>2667</v>
      </c>
      <c r="C478" s="650" t="s">
        <v>442</v>
      </c>
      <c r="D478" s="651"/>
      <c r="E478" s="419" t="s">
        <v>415</v>
      </c>
      <c r="F478" s="420" t="str">
        <f t="shared" si="56"/>
        <v>Đơn giản</v>
      </c>
      <c r="G478" s="420">
        <f>IF(AND(A478&lt;&gt;"",B478&lt;&gt;"",C478&lt;&gt;""),COUNTIF($H478:H$1439,A478),"")</f>
        <v>2</v>
      </c>
      <c r="H478" s="422" t="str">
        <f t="shared" si="58"/>
        <v/>
      </c>
      <c r="I478" s="629"/>
      <c r="J478" s="629"/>
      <c r="K478" s="629"/>
      <c r="L478" s="629"/>
      <c r="M478" s="629"/>
      <c r="N478" s="629"/>
      <c r="O478" s="629"/>
      <c r="P478" s="629"/>
      <c r="Q478" s="629"/>
      <c r="R478" s="629"/>
      <c r="S478" s="629"/>
      <c r="T478" s="629"/>
      <c r="U478" s="629"/>
      <c r="V478" s="629"/>
      <c r="W478" s="629"/>
      <c r="X478" s="629"/>
      <c r="Y478" s="629"/>
      <c r="Z478" s="629"/>
      <c r="AA478" s="629"/>
    </row>
    <row r="479" spans="1:27" ht="15.75" customHeight="1" x14ac:dyDescent="0.25">
      <c r="A479" s="416" t="str">
        <f t="shared" si="62"/>
        <v/>
      </c>
      <c r="B479" s="657"/>
      <c r="C479" s="652"/>
      <c r="D479" s="654" t="s">
        <v>2633</v>
      </c>
      <c r="E479" s="627"/>
      <c r="F479" s="420" t="str">
        <f t="shared" si="56"/>
        <v/>
      </c>
      <c r="G479" s="420" t="str">
        <f>IF(AND(A479&lt;&gt;"",B479&lt;&gt;"",C479&lt;&gt;""),COUNTIF($H479:H$1439,A479),"")</f>
        <v/>
      </c>
      <c r="H479" s="422">
        <f t="shared" si="58"/>
        <v>87</v>
      </c>
      <c r="I479" s="629"/>
      <c r="J479" s="629"/>
      <c r="K479" s="629"/>
      <c r="L479" s="629"/>
      <c r="M479" s="629"/>
      <c r="N479" s="629"/>
      <c r="O479" s="629"/>
      <c r="P479" s="629"/>
      <c r="Q479" s="629"/>
      <c r="R479" s="629"/>
      <c r="S479" s="629"/>
      <c r="T479" s="629"/>
      <c r="U479" s="629"/>
      <c r="V479" s="629"/>
      <c r="W479" s="629"/>
      <c r="X479" s="629"/>
      <c r="Y479" s="629"/>
      <c r="Z479" s="629"/>
      <c r="AA479" s="629"/>
    </row>
    <row r="480" spans="1:27" ht="15.75" customHeight="1" x14ac:dyDescent="0.25">
      <c r="A480" s="416" t="str">
        <f t="shared" si="62"/>
        <v/>
      </c>
      <c r="B480" s="657"/>
      <c r="C480" s="652"/>
      <c r="D480" s="654" t="s">
        <v>2628</v>
      </c>
      <c r="E480" s="627"/>
      <c r="F480" s="420" t="str">
        <f t="shared" si="56"/>
        <v/>
      </c>
      <c r="G480" s="420" t="str">
        <f>IF(AND(A480&lt;&gt;"",B480&lt;&gt;"",C480&lt;&gt;""),COUNTIF($H480:H$1439,A480),"")</f>
        <v/>
      </c>
      <c r="H480" s="422">
        <f t="shared" si="58"/>
        <v>87</v>
      </c>
      <c r="I480" s="629"/>
      <c r="J480" s="629"/>
      <c r="K480" s="629"/>
      <c r="L480" s="629"/>
      <c r="M480" s="629"/>
      <c r="N480" s="629"/>
      <c r="O480" s="629"/>
      <c r="P480" s="629"/>
      <c r="Q480" s="629"/>
      <c r="R480" s="629"/>
      <c r="S480" s="629"/>
      <c r="T480" s="629"/>
      <c r="U480" s="629"/>
      <c r="V480" s="629"/>
      <c r="W480" s="629"/>
      <c r="X480" s="629"/>
      <c r="Y480" s="629"/>
      <c r="Z480" s="629"/>
      <c r="AA480" s="629"/>
    </row>
    <row r="481" spans="1:27" ht="15.75" customHeight="1" x14ac:dyDescent="0.25">
      <c r="A481" s="430"/>
      <c r="B481" s="637"/>
      <c r="C481" s="638"/>
      <c r="D481" s="626"/>
      <c r="E481" s="639"/>
      <c r="F481" s="573"/>
      <c r="G481" s="573"/>
      <c r="H481" s="574"/>
      <c r="I481" s="637"/>
      <c r="J481" s="637"/>
      <c r="K481" s="637"/>
      <c r="L481" s="637"/>
      <c r="M481" s="637"/>
      <c r="N481" s="637"/>
      <c r="O481" s="637"/>
      <c r="P481" s="637"/>
      <c r="Q481" s="637"/>
      <c r="R481" s="637"/>
      <c r="S481" s="637"/>
      <c r="T481" s="637"/>
      <c r="U481" s="637"/>
      <c r="V481" s="637"/>
      <c r="W481" s="637"/>
      <c r="X481" s="637"/>
      <c r="Y481" s="637"/>
      <c r="Z481" s="637"/>
      <c r="AA481" s="637"/>
    </row>
    <row r="482" spans="1:27" ht="15.75" customHeight="1" x14ac:dyDescent="0.25">
      <c r="A482" s="430"/>
      <c r="B482" s="640"/>
      <c r="C482" s="638"/>
      <c r="D482" s="631"/>
      <c r="E482" s="641"/>
      <c r="F482" s="326"/>
      <c r="G482" s="326"/>
      <c r="H482" s="332"/>
      <c r="I482" s="642"/>
      <c r="J482" s="642"/>
      <c r="K482" s="642"/>
      <c r="L482" s="642"/>
      <c r="M482" s="642"/>
      <c r="N482" s="642"/>
      <c r="O482" s="642"/>
      <c r="P482" s="642"/>
      <c r="Q482" s="642"/>
      <c r="R482" s="642"/>
      <c r="S482" s="642"/>
      <c r="T482" s="642"/>
      <c r="U482" s="642"/>
      <c r="V482" s="642"/>
      <c r="W482" s="642"/>
      <c r="X482" s="642"/>
      <c r="Y482" s="642"/>
      <c r="Z482" s="642"/>
      <c r="AA482" s="642"/>
    </row>
    <row r="483" spans="1:27" ht="15.75" customHeight="1" x14ac:dyDescent="0.25">
      <c r="A483" s="430"/>
      <c r="B483" s="640"/>
      <c r="C483" s="638"/>
      <c r="D483" s="631"/>
      <c r="E483" s="641"/>
      <c r="F483" s="326"/>
      <c r="G483" s="326"/>
      <c r="H483" s="332"/>
      <c r="I483" s="642"/>
      <c r="J483" s="642"/>
      <c r="K483" s="642"/>
      <c r="L483" s="642"/>
      <c r="M483" s="642"/>
      <c r="N483" s="642"/>
      <c r="O483" s="642"/>
      <c r="P483" s="642"/>
      <c r="Q483" s="642"/>
      <c r="R483" s="642"/>
      <c r="S483" s="642"/>
      <c r="T483" s="642"/>
      <c r="U483" s="642"/>
      <c r="V483" s="642"/>
      <c r="W483" s="642"/>
      <c r="X483" s="642"/>
      <c r="Y483" s="642"/>
      <c r="Z483" s="642"/>
      <c r="AA483" s="642"/>
    </row>
    <row r="484" spans="1:27" ht="15.75" customHeight="1" x14ac:dyDescent="0.25">
      <c r="A484" s="430"/>
      <c r="B484" s="640"/>
      <c r="C484" s="638"/>
      <c r="D484" s="428"/>
      <c r="E484" s="641"/>
      <c r="F484" s="326"/>
      <c r="G484" s="326"/>
      <c r="H484" s="332"/>
      <c r="I484" s="642"/>
      <c r="J484" s="642"/>
      <c r="K484" s="642"/>
      <c r="L484" s="642"/>
      <c r="M484" s="642"/>
      <c r="N484" s="642"/>
      <c r="O484" s="642"/>
      <c r="P484" s="642"/>
      <c r="Q484" s="642"/>
      <c r="R484" s="642"/>
      <c r="S484" s="642"/>
      <c r="T484" s="642"/>
      <c r="U484" s="642"/>
      <c r="V484" s="642"/>
      <c r="W484" s="642"/>
      <c r="X484" s="642"/>
      <c r="Y484" s="642"/>
      <c r="Z484" s="642"/>
      <c r="AA484" s="642"/>
    </row>
    <row r="485" spans="1:27" ht="15.75" customHeight="1" x14ac:dyDescent="0.25">
      <c r="A485" s="430"/>
      <c r="B485" s="640"/>
      <c r="C485" s="638"/>
      <c r="D485" s="428"/>
      <c r="E485" s="641"/>
      <c r="F485" s="326"/>
      <c r="G485" s="326"/>
      <c r="H485" s="332"/>
      <c r="I485" s="642"/>
      <c r="J485" s="642"/>
      <c r="K485" s="642"/>
      <c r="L485" s="642"/>
      <c r="M485" s="642"/>
      <c r="N485" s="642"/>
      <c r="O485" s="642"/>
      <c r="P485" s="642"/>
      <c r="Q485" s="642"/>
      <c r="R485" s="642"/>
      <c r="S485" s="642"/>
      <c r="T485" s="642"/>
      <c r="U485" s="642"/>
      <c r="V485" s="642"/>
      <c r="W485" s="642"/>
      <c r="X485" s="642"/>
      <c r="Y485" s="642"/>
      <c r="Z485" s="642"/>
      <c r="AA485" s="642"/>
    </row>
    <row r="486" spans="1:27" ht="15.75" customHeight="1" x14ac:dyDescent="0.25">
      <c r="A486" s="430"/>
      <c r="B486" s="640"/>
      <c r="C486" s="638"/>
      <c r="D486" s="428"/>
      <c r="E486" s="641"/>
      <c r="F486" s="326"/>
      <c r="G486" s="326"/>
      <c r="H486" s="332"/>
      <c r="I486" s="642"/>
      <c r="J486" s="642"/>
      <c r="K486" s="642"/>
      <c r="L486" s="642"/>
      <c r="M486" s="642"/>
      <c r="N486" s="642"/>
      <c r="O486" s="642"/>
      <c r="P486" s="642"/>
      <c r="Q486" s="642"/>
      <c r="R486" s="642"/>
      <c r="S486" s="642"/>
      <c r="T486" s="642"/>
      <c r="U486" s="642"/>
      <c r="V486" s="642"/>
      <c r="W486" s="642"/>
      <c r="X486" s="642"/>
      <c r="Y486" s="642"/>
      <c r="Z486" s="642"/>
      <c r="AA486" s="642"/>
    </row>
    <row r="487" spans="1:27" ht="15.75" customHeight="1" x14ac:dyDescent="0.25">
      <c r="A487" s="622"/>
      <c r="B487" s="643" t="s">
        <v>2354</v>
      </c>
      <c r="C487" s="643">
        <f>C488+C492+C496</f>
        <v>87</v>
      </c>
      <c r="D487" s="644"/>
      <c r="E487" s="644"/>
      <c r="F487" s="644"/>
      <c r="G487" s="645"/>
      <c r="H487" s="645"/>
      <c r="I487" s="645"/>
      <c r="J487" s="645"/>
      <c r="K487" s="645"/>
      <c r="L487" s="645"/>
      <c r="M487" s="645"/>
      <c r="N487" s="645"/>
      <c r="O487" s="645"/>
      <c r="P487" s="645"/>
      <c r="Q487" s="645"/>
      <c r="R487" s="645"/>
      <c r="S487" s="645"/>
      <c r="T487" s="645"/>
      <c r="U487" s="645"/>
      <c r="V487" s="645"/>
      <c r="W487" s="645"/>
      <c r="X487" s="645"/>
      <c r="Y487" s="645"/>
      <c r="Z487" s="645"/>
      <c r="AA487" s="645"/>
    </row>
    <row r="488" spans="1:27" ht="15.75" customHeight="1" x14ac:dyDescent="0.25">
      <c r="A488" s="622"/>
      <c r="B488" s="431" t="s">
        <v>407</v>
      </c>
      <c r="C488" s="431">
        <f>COUNTIF($E$1:$E$1143,"B")</f>
        <v>60</v>
      </c>
      <c r="D488" s="622"/>
      <c r="E488" s="622"/>
      <c r="F488" s="622"/>
      <c r="G488" s="645"/>
      <c r="H488" s="645"/>
      <c r="I488" s="645"/>
      <c r="J488" s="645"/>
      <c r="K488" s="645"/>
      <c r="L488" s="645"/>
      <c r="M488" s="645"/>
      <c r="N488" s="645"/>
      <c r="O488" s="645"/>
      <c r="P488" s="645"/>
      <c r="Q488" s="645"/>
      <c r="R488" s="645"/>
      <c r="S488" s="645"/>
      <c r="T488" s="645"/>
      <c r="U488" s="645"/>
      <c r="V488" s="645"/>
      <c r="W488" s="645"/>
      <c r="X488" s="645"/>
      <c r="Y488" s="645"/>
      <c r="Z488" s="645"/>
      <c r="AA488" s="645"/>
    </row>
    <row r="489" spans="1:27" ht="15.75" customHeight="1" x14ac:dyDescent="0.25">
      <c r="A489" s="622"/>
      <c r="B489" s="268" t="s">
        <v>426</v>
      </c>
      <c r="C489" s="268">
        <f>COUNTIFS($F$1:$F$1763,"Đơn giản",$E$1:$E$1763,"B")</f>
        <v>21</v>
      </c>
      <c r="D489" s="622"/>
      <c r="E489" s="622"/>
      <c r="F489" s="622"/>
      <c r="G489" s="645"/>
      <c r="H489" s="645"/>
      <c r="I489" s="645"/>
      <c r="J489" s="645"/>
      <c r="K489" s="645"/>
      <c r="L489" s="645"/>
      <c r="M489" s="645"/>
      <c r="N489" s="645"/>
      <c r="O489" s="645"/>
      <c r="P489" s="645"/>
      <c r="Q489" s="645"/>
      <c r="R489" s="645"/>
      <c r="S489" s="645"/>
      <c r="T489" s="645"/>
      <c r="U489" s="645"/>
      <c r="V489" s="645"/>
      <c r="W489" s="645"/>
      <c r="X489" s="645"/>
      <c r="Y489" s="645"/>
      <c r="Z489" s="645"/>
      <c r="AA489" s="645"/>
    </row>
    <row r="490" spans="1:27" ht="15.75" customHeight="1" x14ac:dyDescent="0.25">
      <c r="A490" s="622"/>
      <c r="B490" s="268" t="s">
        <v>411</v>
      </c>
      <c r="C490" s="268">
        <f>COUNTIFS($F$1:$F$1763,"Trung bình",$E$1:$E$1763,"B")</f>
        <v>39</v>
      </c>
      <c r="D490" s="622"/>
      <c r="E490" s="622"/>
      <c r="F490" s="622"/>
      <c r="G490" s="645"/>
      <c r="H490" s="645"/>
      <c r="I490" s="645"/>
      <c r="J490" s="645"/>
      <c r="K490" s="645"/>
      <c r="L490" s="645"/>
      <c r="M490" s="645"/>
      <c r="N490" s="645"/>
      <c r="O490" s="645"/>
      <c r="P490" s="645"/>
      <c r="Q490" s="645"/>
      <c r="R490" s="645"/>
      <c r="S490" s="645"/>
      <c r="T490" s="645"/>
      <c r="U490" s="645"/>
      <c r="V490" s="645"/>
      <c r="W490" s="645"/>
      <c r="X490" s="645"/>
      <c r="Y490" s="645"/>
      <c r="Z490" s="645"/>
      <c r="AA490" s="645"/>
    </row>
    <row r="491" spans="1:27" ht="15.75" customHeight="1" x14ac:dyDescent="0.25">
      <c r="A491" s="622"/>
      <c r="B491" s="268" t="s">
        <v>413</v>
      </c>
      <c r="C491" s="268">
        <f>COUNTIFS($F$1:$F$1763,"Phức tạp",$E$1:$E$1763,"B")</f>
        <v>0</v>
      </c>
      <c r="D491" s="622"/>
      <c r="E491" s="644"/>
      <c r="F491" s="644"/>
      <c r="G491" s="645"/>
      <c r="H491" s="645"/>
      <c r="I491" s="645"/>
      <c r="J491" s="645"/>
      <c r="K491" s="645"/>
      <c r="L491" s="645"/>
      <c r="M491" s="645"/>
      <c r="N491" s="645"/>
      <c r="O491" s="645"/>
      <c r="P491" s="645"/>
      <c r="Q491" s="645"/>
      <c r="R491" s="645"/>
      <c r="S491" s="645"/>
      <c r="T491" s="645"/>
      <c r="U491" s="645"/>
      <c r="V491" s="645"/>
      <c r="W491" s="645"/>
      <c r="X491" s="645"/>
      <c r="Y491" s="645"/>
      <c r="Z491" s="645"/>
      <c r="AA491" s="645"/>
    </row>
    <row r="492" spans="1:27" ht="15.75" customHeight="1" x14ac:dyDescent="0.25">
      <c r="A492" s="622"/>
      <c r="B492" s="431" t="s">
        <v>415</v>
      </c>
      <c r="C492" s="431">
        <f>COUNTIF($E$1:$E$1763,"M")</f>
        <v>27</v>
      </c>
      <c r="D492" s="622"/>
      <c r="E492" s="622"/>
      <c r="F492" s="622"/>
      <c r="G492" s="645"/>
      <c r="H492" s="645"/>
      <c r="I492" s="645"/>
      <c r="J492" s="645"/>
      <c r="K492" s="645"/>
      <c r="L492" s="645"/>
      <c r="M492" s="645"/>
      <c r="N492" s="645"/>
      <c r="O492" s="645"/>
      <c r="P492" s="645"/>
      <c r="Q492" s="645"/>
      <c r="R492" s="645"/>
      <c r="S492" s="645"/>
      <c r="T492" s="645"/>
      <c r="U492" s="645"/>
      <c r="V492" s="645"/>
      <c r="W492" s="645"/>
      <c r="X492" s="645"/>
      <c r="Y492" s="645"/>
      <c r="Z492" s="645"/>
      <c r="AA492" s="645"/>
    </row>
    <row r="493" spans="1:27" ht="15.75" customHeight="1" x14ac:dyDescent="0.25">
      <c r="A493" s="622"/>
      <c r="B493" s="268" t="s">
        <v>426</v>
      </c>
      <c r="C493" s="268">
        <f>COUNTIFS($F$1:$F$1763,"Đơn giản",$E$1:$E$1763,"M")</f>
        <v>27</v>
      </c>
      <c r="D493" s="622"/>
      <c r="E493" s="622"/>
      <c r="F493" s="622"/>
      <c r="G493" s="645"/>
      <c r="H493" s="645"/>
      <c r="I493" s="645"/>
      <c r="J493" s="645"/>
      <c r="K493" s="645"/>
      <c r="L493" s="645"/>
      <c r="M493" s="645"/>
      <c r="N493" s="645"/>
      <c r="O493" s="645"/>
      <c r="P493" s="645"/>
      <c r="Q493" s="645"/>
      <c r="R493" s="645"/>
      <c r="S493" s="645"/>
      <c r="T493" s="645"/>
      <c r="U493" s="645"/>
      <c r="V493" s="645"/>
      <c r="W493" s="645"/>
      <c r="X493" s="645"/>
      <c r="Y493" s="645"/>
      <c r="Z493" s="645"/>
      <c r="AA493" s="645"/>
    </row>
    <row r="494" spans="1:27" ht="15.75" customHeight="1" x14ac:dyDescent="0.25">
      <c r="A494" s="622"/>
      <c r="B494" s="268" t="s">
        <v>411</v>
      </c>
      <c r="C494" s="268">
        <f>COUNTIFS($F$1:$F$501,"Trung bình",$E$1:$E$501,"M")</f>
        <v>0</v>
      </c>
      <c r="D494" s="622"/>
      <c r="E494" s="622"/>
      <c r="F494" s="622"/>
      <c r="G494" s="622"/>
      <c r="H494" s="645"/>
      <c r="I494" s="645"/>
      <c r="J494" s="645"/>
      <c r="K494" s="645"/>
      <c r="L494" s="645"/>
      <c r="M494" s="645"/>
      <c r="N494" s="645"/>
      <c r="O494" s="645"/>
      <c r="P494" s="645"/>
      <c r="Q494" s="645"/>
      <c r="R494" s="645"/>
      <c r="S494" s="645"/>
      <c r="T494" s="645"/>
      <c r="U494" s="645"/>
      <c r="V494" s="645"/>
      <c r="W494" s="645"/>
      <c r="X494" s="645"/>
      <c r="Y494" s="645"/>
      <c r="Z494" s="645"/>
      <c r="AA494" s="645"/>
    </row>
    <row r="495" spans="1:27" ht="15.75" customHeight="1" x14ac:dyDescent="0.25">
      <c r="A495" s="622"/>
      <c r="B495" s="268" t="s">
        <v>413</v>
      </c>
      <c r="C495" s="268">
        <f>COUNTIFS($F$1:$F$1763,"Phức tạp",$E$1:$E$1763,"M")</f>
        <v>0</v>
      </c>
      <c r="D495" s="644"/>
      <c r="E495" s="644"/>
      <c r="F495" s="644"/>
      <c r="G495" s="622"/>
      <c r="H495" s="645"/>
      <c r="I495" s="645"/>
      <c r="J495" s="645"/>
      <c r="K495" s="645"/>
      <c r="L495" s="645"/>
      <c r="M495" s="645"/>
      <c r="N495" s="645"/>
      <c r="O495" s="645"/>
      <c r="P495" s="645"/>
      <c r="Q495" s="645"/>
      <c r="R495" s="645"/>
      <c r="S495" s="645"/>
      <c r="T495" s="645"/>
      <c r="U495" s="645"/>
      <c r="V495" s="645"/>
      <c r="W495" s="645"/>
      <c r="X495" s="645"/>
      <c r="Y495" s="645"/>
      <c r="Z495" s="645"/>
      <c r="AA495" s="645"/>
    </row>
    <row r="496" spans="1:27" ht="15.75" customHeight="1" x14ac:dyDescent="0.25">
      <c r="A496" s="622"/>
      <c r="B496" s="431" t="s">
        <v>417</v>
      </c>
      <c r="C496" s="431">
        <f>COUNTIF($E$1:$E$1763,"T")</f>
        <v>0</v>
      </c>
      <c r="D496" s="622"/>
      <c r="E496" s="622"/>
      <c r="F496" s="622"/>
      <c r="G496" s="622"/>
      <c r="H496" s="645"/>
      <c r="I496" s="645"/>
      <c r="J496" s="645"/>
      <c r="K496" s="645"/>
      <c r="L496" s="645"/>
      <c r="M496" s="645"/>
      <c r="N496" s="645"/>
      <c r="O496" s="645"/>
      <c r="P496" s="645"/>
      <c r="Q496" s="645"/>
      <c r="R496" s="645"/>
      <c r="S496" s="645"/>
      <c r="T496" s="645"/>
      <c r="U496" s="645"/>
      <c r="V496" s="645"/>
      <c r="W496" s="645"/>
      <c r="X496" s="645"/>
      <c r="Y496" s="645"/>
      <c r="Z496" s="645"/>
      <c r="AA496" s="645"/>
    </row>
    <row r="497" spans="1:27" ht="15.75" customHeight="1" x14ac:dyDescent="0.25">
      <c r="A497" s="622"/>
      <c r="B497" s="268" t="s">
        <v>426</v>
      </c>
      <c r="C497" s="268">
        <f>COUNTIFS($F$1:$F$1763,"Đơn giản",$E$1:$E$1763,"T")</f>
        <v>0</v>
      </c>
      <c r="D497" s="622"/>
      <c r="E497" s="622"/>
      <c r="F497" s="622"/>
      <c r="G497" s="622"/>
      <c r="H497" s="645"/>
      <c r="I497" s="645"/>
      <c r="J497" s="645"/>
      <c r="K497" s="645"/>
      <c r="L497" s="645"/>
      <c r="M497" s="645"/>
      <c r="N497" s="645"/>
      <c r="O497" s="645"/>
      <c r="P497" s="645"/>
      <c r="Q497" s="645"/>
      <c r="R497" s="645"/>
      <c r="S497" s="645"/>
      <c r="T497" s="645"/>
      <c r="U497" s="645"/>
      <c r="V497" s="645"/>
      <c r="W497" s="645"/>
      <c r="X497" s="645"/>
      <c r="Y497" s="645"/>
      <c r="Z497" s="645"/>
      <c r="AA497" s="645"/>
    </row>
    <row r="498" spans="1:27" ht="15.75" customHeight="1" x14ac:dyDescent="0.25">
      <c r="A498" s="622"/>
      <c r="B498" s="268" t="s">
        <v>411</v>
      </c>
      <c r="C498" s="268">
        <f>COUNTIFS($F$1:$F$1763,"Trung bình",$E$1:$E$1763,"T")</f>
        <v>0</v>
      </c>
      <c r="D498" s="622"/>
      <c r="E498" s="622"/>
      <c r="F498" s="622"/>
      <c r="G498" s="622"/>
      <c r="H498" s="645"/>
      <c r="I498" s="645"/>
      <c r="J498" s="645"/>
      <c r="K498" s="645"/>
      <c r="L498" s="645"/>
      <c r="M498" s="645"/>
      <c r="N498" s="645"/>
      <c r="O498" s="645"/>
      <c r="P498" s="645"/>
      <c r="Q498" s="645"/>
      <c r="R498" s="645"/>
      <c r="S498" s="645"/>
      <c r="T498" s="645"/>
      <c r="U498" s="645"/>
      <c r="V498" s="645"/>
      <c r="W498" s="645"/>
      <c r="X498" s="645"/>
      <c r="Y498" s="645"/>
      <c r="Z498" s="645"/>
      <c r="AA498" s="645"/>
    </row>
    <row r="499" spans="1:27" ht="15.75" customHeight="1" x14ac:dyDescent="0.25">
      <c r="A499" s="622"/>
      <c r="B499" s="268" t="s">
        <v>413</v>
      </c>
      <c r="C499" s="268">
        <f>COUNTIFS($F$1:$F$1763,"Phức tạp",$E$1:$E$1763,"T")</f>
        <v>0</v>
      </c>
      <c r="D499" s="218"/>
      <c r="E499" s="622"/>
      <c r="F499" s="622"/>
      <c r="G499" s="622"/>
      <c r="H499" s="645"/>
      <c r="I499" s="645"/>
      <c r="J499" s="645"/>
      <c r="K499" s="645"/>
      <c r="L499" s="645"/>
      <c r="M499" s="645"/>
      <c r="N499" s="645"/>
      <c r="O499" s="645"/>
      <c r="P499" s="645"/>
      <c r="Q499" s="645"/>
      <c r="R499" s="645"/>
      <c r="S499" s="645"/>
      <c r="T499" s="645"/>
      <c r="U499" s="645"/>
      <c r="V499" s="645"/>
      <c r="W499" s="645"/>
      <c r="X499" s="645"/>
      <c r="Y499" s="645"/>
      <c r="Z499" s="645"/>
      <c r="AA499" s="645"/>
    </row>
    <row r="500" spans="1:27" ht="15.75" customHeight="1" x14ac:dyDescent="0.25">
      <c r="A500" s="622"/>
      <c r="B500" s="646"/>
      <c r="C500" s="622"/>
      <c r="D500" s="218"/>
      <c r="E500" s="622"/>
      <c r="F500" s="622"/>
      <c r="G500" s="622"/>
      <c r="H500" s="218"/>
      <c r="I500" s="218"/>
      <c r="J500" s="218"/>
      <c r="K500" s="218"/>
      <c r="L500" s="218"/>
      <c r="M500" s="218"/>
      <c r="N500" s="218"/>
      <c r="O500" s="218"/>
      <c r="P500" s="218"/>
      <c r="Q500" s="218"/>
      <c r="R500" s="218"/>
      <c r="S500" s="218"/>
      <c r="T500" s="218"/>
      <c r="U500" s="218"/>
      <c r="V500" s="218"/>
      <c r="W500" s="218"/>
      <c r="X500" s="218"/>
      <c r="Y500" s="218"/>
      <c r="Z500" s="218"/>
      <c r="AA500" s="218"/>
    </row>
    <row r="501" spans="1:27" ht="15.75" customHeight="1" x14ac:dyDescent="0.25">
      <c r="A501" s="622"/>
      <c r="B501" s="646"/>
      <c r="C501" s="622"/>
      <c r="D501" s="218"/>
      <c r="E501" s="622"/>
      <c r="F501" s="622"/>
      <c r="G501" s="622"/>
      <c r="H501" s="218"/>
      <c r="I501" s="218"/>
      <c r="J501" s="218"/>
      <c r="K501" s="218"/>
      <c r="L501" s="218"/>
      <c r="M501" s="218"/>
      <c r="N501" s="218"/>
      <c r="O501" s="218"/>
      <c r="P501" s="218"/>
      <c r="Q501" s="218"/>
      <c r="R501" s="218"/>
      <c r="S501" s="218"/>
      <c r="T501" s="218"/>
      <c r="U501" s="218"/>
      <c r="V501" s="218"/>
      <c r="W501" s="218"/>
      <c r="X501" s="218"/>
      <c r="Y501" s="218"/>
      <c r="Z501" s="218"/>
      <c r="AA501" s="218"/>
    </row>
    <row r="502" spans="1:27" ht="15.75" customHeight="1" x14ac:dyDescent="0.25">
      <c r="A502" s="622"/>
      <c r="B502" s="646"/>
      <c r="C502" s="622"/>
      <c r="D502" s="218"/>
      <c r="E502" s="622"/>
      <c r="F502" s="622"/>
      <c r="G502" s="622"/>
      <c r="H502" s="218"/>
      <c r="I502" s="218"/>
      <c r="J502" s="218"/>
      <c r="K502" s="218"/>
      <c r="L502" s="218"/>
      <c r="M502" s="218"/>
      <c r="N502" s="218"/>
      <c r="O502" s="218"/>
      <c r="P502" s="218"/>
      <c r="Q502" s="218"/>
      <c r="R502" s="218"/>
      <c r="S502" s="218"/>
      <c r="T502" s="218"/>
      <c r="U502" s="218"/>
      <c r="V502" s="218"/>
      <c r="W502" s="218"/>
      <c r="X502" s="218"/>
      <c r="Y502" s="218"/>
      <c r="Z502" s="218"/>
      <c r="AA502" s="218"/>
    </row>
    <row r="503" spans="1:27" ht="15.75" customHeight="1" x14ac:dyDescent="0.25">
      <c r="A503" s="622"/>
      <c r="B503" s="646"/>
      <c r="C503" s="622"/>
      <c r="D503" s="218"/>
      <c r="E503" s="622"/>
      <c r="F503" s="622"/>
      <c r="G503" s="622"/>
      <c r="H503" s="218"/>
      <c r="I503" s="218"/>
      <c r="J503" s="218"/>
      <c r="K503" s="218"/>
      <c r="L503" s="218"/>
      <c r="M503" s="218"/>
      <c r="N503" s="218"/>
      <c r="O503" s="218"/>
      <c r="P503" s="218"/>
      <c r="Q503" s="218"/>
      <c r="R503" s="218"/>
      <c r="S503" s="218"/>
      <c r="T503" s="218"/>
      <c r="U503" s="218"/>
      <c r="V503" s="218"/>
      <c r="W503" s="218"/>
      <c r="X503" s="218"/>
      <c r="Y503" s="218"/>
      <c r="Z503" s="218"/>
      <c r="AA503" s="218"/>
    </row>
    <row r="504" spans="1:27" ht="15.75" customHeight="1" x14ac:dyDescent="0.25">
      <c r="A504" s="622"/>
      <c r="B504" s="646"/>
      <c r="C504" s="622"/>
      <c r="D504" s="218"/>
      <c r="E504" s="622"/>
      <c r="F504" s="622"/>
      <c r="G504" s="622"/>
      <c r="H504" s="218"/>
      <c r="I504" s="218"/>
      <c r="J504" s="218"/>
      <c r="K504" s="218"/>
      <c r="L504" s="218"/>
      <c r="M504" s="218"/>
      <c r="N504" s="218"/>
      <c r="O504" s="218"/>
      <c r="P504" s="218"/>
      <c r="Q504" s="218"/>
      <c r="R504" s="218"/>
      <c r="S504" s="218"/>
      <c r="T504" s="218"/>
      <c r="U504" s="218"/>
      <c r="V504" s="218"/>
      <c r="W504" s="218"/>
      <c r="X504" s="218"/>
      <c r="Y504" s="218"/>
      <c r="Z504" s="218"/>
      <c r="AA504" s="218"/>
    </row>
    <row r="505" spans="1:27" ht="15.75" customHeight="1" x14ac:dyDescent="0.25">
      <c r="A505" s="622"/>
      <c r="B505" s="646"/>
      <c r="C505" s="622"/>
      <c r="D505" s="218"/>
      <c r="E505" s="622"/>
      <c r="F505" s="622"/>
      <c r="G505" s="622"/>
      <c r="H505" s="218"/>
      <c r="I505" s="218"/>
      <c r="J505" s="218"/>
      <c r="K505" s="218"/>
      <c r="L505" s="218"/>
      <c r="M505" s="218"/>
      <c r="N505" s="218"/>
      <c r="O505" s="218"/>
      <c r="P505" s="218"/>
      <c r="Q505" s="218"/>
      <c r="R505" s="218"/>
      <c r="S505" s="218"/>
      <c r="T505" s="218"/>
      <c r="U505" s="218"/>
      <c r="V505" s="218"/>
      <c r="W505" s="218"/>
      <c r="X505" s="218"/>
      <c r="Y505" s="218"/>
      <c r="Z505" s="218"/>
      <c r="AA505" s="218"/>
    </row>
    <row r="506" spans="1:27" ht="15.75" customHeight="1" x14ac:dyDescent="0.25">
      <c r="A506" s="622"/>
      <c r="B506" s="646"/>
      <c r="C506" s="622"/>
      <c r="D506" s="218"/>
      <c r="E506" s="622"/>
      <c r="F506" s="622"/>
      <c r="G506" s="622"/>
      <c r="H506" s="218"/>
      <c r="I506" s="218"/>
      <c r="J506" s="218"/>
      <c r="K506" s="218"/>
      <c r="L506" s="218"/>
      <c r="M506" s="218"/>
      <c r="N506" s="218"/>
      <c r="O506" s="218"/>
      <c r="P506" s="218"/>
      <c r="Q506" s="218"/>
      <c r="R506" s="218"/>
      <c r="S506" s="218"/>
      <c r="T506" s="218"/>
      <c r="U506" s="218"/>
      <c r="V506" s="218"/>
      <c r="W506" s="218"/>
      <c r="X506" s="218"/>
      <c r="Y506" s="218"/>
      <c r="Z506" s="218"/>
      <c r="AA506" s="218"/>
    </row>
    <row r="507" spans="1:27" ht="15.75" customHeight="1" x14ac:dyDescent="0.25">
      <c r="A507" s="622"/>
      <c r="B507" s="646"/>
      <c r="C507" s="622"/>
      <c r="D507" s="218"/>
      <c r="E507" s="622"/>
      <c r="F507" s="622"/>
      <c r="G507" s="622"/>
      <c r="H507" s="218"/>
      <c r="I507" s="218"/>
      <c r="J507" s="218"/>
      <c r="K507" s="218"/>
      <c r="L507" s="218"/>
      <c r="M507" s="218"/>
      <c r="N507" s="218"/>
      <c r="O507" s="218"/>
      <c r="P507" s="218"/>
      <c r="Q507" s="218"/>
      <c r="R507" s="218"/>
      <c r="S507" s="218"/>
      <c r="T507" s="218"/>
      <c r="U507" s="218"/>
      <c r="V507" s="218"/>
      <c r="W507" s="218"/>
      <c r="X507" s="218"/>
      <c r="Y507" s="218"/>
      <c r="Z507" s="218"/>
      <c r="AA507" s="218"/>
    </row>
    <row r="508" spans="1:27" ht="15.75" customHeight="1" x14ac:dyDescent="0.25">
      <c r="A508" s="622"/>
      <c r="B508" s="646"/>
      <c r="C508" s="622"/>
      <c r="D508" s="218"/>
      <c r="E508" s="622"/>
      <c r="F508" s="622"/>
      <c r="G508" s="622"/>
      <c r="H508" s="218"/>
      <c r="I508" s="218"/>
      <c r="J508" s="218"/>
      <c r="K508" s="218"/>
      <c r="L508" s="218"/>
      <c r="M508" s="218"/>
      <c r="N508" s="218"/>
      <c r="O508" s="218"/>
      <c r="P508" s="218"/>
      <c r="Q508" s="218"/>
      <c r="R508" s="218"/>
      <c r="S508" s="218"/>
      <c r="T508" s="218"/>
      <c r="U508" s="218"/>
      <c r="V508" s="218"/>
      <c r="W508" s="218"/>
      <c r="X508" s="218"/>
      <c r="Y508" s="218"/>
      <c r="Z508" s="218"/>
      <c r="AA508" s="218"/>
    </row>
    <row r="509" spans="1:27" ht="15.75" customHeight="1" x14ac:dyDescent="0.25">
      <c r="A509" s="622"/>
      <c r="B509" s="646"/>
      <c r="C509" s="622"/>
      <c r="D509" s="218"/>
      <c r="E509" s="622"/>
      <c r="F509" s="622"/>
      <c r="G509" s="622"/>
      <c r="H509" s="218"/>
      <c r="I509" s="218"/>
      <c r="J509" s="218"/>
      <c r="K509" s="218"/>
      <c r="L509" s="218"/>
      <c r="M509" s="218"/>
      <c r="N509" s="218"/>
      <c r="O509" s="218"/>
      <c r="P509" s="218"/>
      <c r="Q509" s="218"/>
      <c r="R509" s="218"/>
      <c r="S509" s="218"/>
      <c r="T509" s="218"/>
      <c r="U509" s="218"/>
      <c r="V509" s="218"/>
      <c r="W509" s="218"/>
      <c r="X509" s="218"/>
      <c r="Y509" s="218"/>
      <c r="Z509" s="218"/>
      <c r="AA509" s="218"/>
    </row>
    <row r="510" spans="1:27" ht="15.75" customHeight="1" x14ac:dyDescent="0.25">
      <c r="A510" s="622"/>
      <c r="B510" s="646"/>
      <c r="C510" s="622"/>
      <c r="D510" s="218"/>
      <c r="E510" s="622"/>
      <c r="F510" s="622"/>
      <c r="G510" s="622"/>
      <c r="H510" s="218"/>
      <c r="I510" s="218"/>
      <c r="J510" s="218"/>
      <c r="K510" s="218"/>
      <c r="L510" s="218"/>
      <c r="M510" s="218"/>
      <c r="N510" s="218"/>
      <c r="O510" s="218"/>
      <c r="P510" s="218"/>
      <c r="Q510" s="218"/>
      <c r="R510" s="218"/>
      <c r="S510" s="218"/>
      <c r="T510" s="218"/>
      <c r="U510" s="218"/>
      <c r="V510" s="218"/>
      <c r="W510" s="218"/>
      <c r="X510" s="218"/>
      <c r="Y510" s="218"/>
      <c r="Z510" s="218"/>
      <c r="AA510" s="218"/>
    </row>
    <row r="511" spans="1:27" ht="15.75" customHeight="1" x14ac:dyDescent="0.25">
      <c r="A511" s="622"/>
      <c r="B511" s="646"/>
      <c r="C511" s="622"/>
      <c r="D511" s="218"/>
      <c r="E511" s="622"/>
      <c r="F511" s="622"/>
      <c r="G511" s="622"/>
      <c r="H511" s="218"/>
      <c r="I511" s="218"/>
      <c r="J511" s="218"/>
      <c r="K511" s="218"/>
      <c r="L511" s="218"/>
      <c r="M511" s="218"/>
      <c r="N511" s="218"/>
      <c r="O511" s="218"/>
      <c r="P511" s="218"/>
      <c r="Q511" s="218"/>
      <c r="R511" s="218"/>
      <c r="S511" s="218"/>
      <c r="T511" s="218"/>
      <c r="U511" s="218"/>
      <c r="V511" s="218"/>
      <c r="W511" s="218"/>
      <c r="X511" s="218"/>
      <c r="Y511" s="218"/>
      <c r="Z511" s="218"/>
      <c r="AA511" s="218"/>
    </row>
    <row r="512" spans="1:27" ht="15.75" customHeight="1" x14ac:dyDescent="0.25">
      <c r="A512" s="622"/>
      <c r="B512" s="646"/>
      <c r="C512" s="622"/>
      <c r="D512" s="218"/>
      <c r="E512" s="622"/>
      <c r="F512" s="622"/>
      <c r="G512" s="622"/>
      <c r="H512" s="218"/>
      <c r="I512" s="218"/>
      <c r="J512" s="218"/>
      <c r="K512" s="218"/>
      <c r="L512" s="218"/>
      <c r="M512" s="218"/>
      <c r="N512" s="218"/>
      <c r="O512" s="218"/>
      <c r="P512" s="218"/>
      <c r="Q512" s="218"/>
      <c r="R512" s="218"/>
      <c r="S512" s="218"/>
      <c r="T512" s="218"/>
      <c r="U512" s="218"/>
      <c r="V512" s="218"/>
      <c r="W512" s="218"/>
      <c r="X512" s="218"/>
      <c r="Y512" s="218"/>
      <c r="Z512" s="218"/>
      <c r="AA512" s="218"/>
    </row>
    <row r="513" spans="1:27" ht="15.75" customHeight="1" x14ac:dyDescent="0.25">
      <c r="A513" s="622"/>
      <c r="B513" s="646"/>
      <c r="C513" s="622"/>
      <c r="D513" s="218"/>
      <c r="E513" s="622"/>
      <c r="F513" s="622"/>
      <c r="G513" s="622"/>
      <c r="H513" s="218"/>
      <c r="I513" s="218"/>
      <c r="J513" s="218"/>
      <c r="K513" s="218"/>
      <c r="L513" s="218"/>
      <c r="M513" s="218"/>
      <c r="N513" s="218"/>
      <c r="O513" s="218"/>
      <c r="P513" s="218"/>
      <c r="Q513" s="218"/>
      <c r="R513" s="218"/>
      <c r="S513" s="218"/>
      <c r="T513" s="218"/>
      <c r="U513" s="218"/>
      <c r="V513" s="218"/>
      <c r="W513" s="218"/>
      <c r="X513" s="218"/>
      <c r="Y513" s="218"/>
      <c r="Z513" s="218"/>
      <c r="AA513" s="218"/>
    </row>
    <row r="514" spans="1:27" ht="15.75" customHeight="1" x14ac:dyDescent="0.25">
      <c r="A514" s="622"/>
      <c r="B514" s="646"/>
      <c r="C514" s="622"/>
      <c r="D514" s="218"/>
      <c r="E514" s="622"/>
      <c r="F514" s="622"/>
      <c r="G514" s="622"/>
      <c r="H514" s="218"/>
      <c r="I514" s="218"/>
      <c r="J514" s="218"/>
      <c r="K514" s="218"/>
      <c r="L514" s="218"/>
      <c r="M514" s="218"/>
      <c r="N514" s="218"/>
      <c r="O514" s="218"/>
      <c r="P514" s="218"/>
      <c r="Q514" s="218"/>
      <c r="R514" s="218"/>
      <c r="S514" s="218"/>
      <c r="T514" s="218"/>
      <c r="U514" s="218"/>
      <c r="V514" s="218"/>
      <c r="W514" s="218"/>
      <c r="X514" s="218"/>
      <c r="Y514" s="218"/>
      <c r="Z514" s="218"/>
      <c r="AA514" s="218"/>
    </row>
    <row r="515" spans="1:27" ht="15.75" customHeight="1" x14ac:dyDescent="0.25">
      <c r="A515" s="622"/>
      <c r="B515" s="646"/>
      <c r="C515" s="622"/>
      <c r="D515" s="218"/>
      <c r="E515" s="622"/>
      <c r="F515" s="622"/>
      <c r="G515" s="622"/>
      <c r="H515" s="218"/>
      <c r="I515" s="218"/>
      <c r="J515" s="218"/>
      <c r="K515" s="218"/>
      <c r="L515" s="218"/>
      <c r="M515" s="218"/>
      <c r="N515" s="218"/>
      <c r="O515" s="218"/>
      <c r="P515" s="218"/>
      <c r="Q515" s="218"/>
      <c r="R515" s="218"/>
      <c r="S515" s="218"/>
      <c r="T515" s="218"/>
      <c r="U515" s="218"/>
      <c r="V515" s="218"/>
      <c r="W515" s="218"/>
      <c r="X515" s="218"/>
      <c r="Y515" s="218"/>
      <c r="Z515" s="218"/>
      <c r="AA515" s="218"/>
    </row>
    <row r="516" spans="1:27" ht="15.75" customHeight="1" x14ac:dyDescent="0.25">
      <c r="A516" s="622"/>
      <c r="B516" s="646"/>
      <c r="C516" s="622"/>
      <c r="D516" s="218"/>
      <c r="E516" s="622"/>
      <c r="F516" s="622"/>
      <c r="G516" s="622"/>
      <c r="H516" s="218"/>
      <c r="I516" s="218"/>
      <c r="J516" s="218"/>
      <c r="K516" s="218"/>
      <c r="L516" s="218"/>
      <c r="M516" s="218"/>
      <c r="N516" s="218"/>
      <c r="O516" s="218"/>
      <c r="P516" s="218"/>
      <c r="Q516" s="218"/>
      <c r="R516" s="218"/>
      <c r="S516" s="218"/>
      <c r="T516" s="218"/>
      <c r="U516" s="218"/>
      <c r="V516" s="218"/>
      <c r="W516" s="218"/>
      <c r="X516" s="218"/>
      <c r="Y516" s="218"/>
      <c r="Z516" s="218"/>
      <c r="AA516" s="218"/>
    </row>
    <row r="517" spans="1:27" ht="15.75" customHeight="1" x14ac:dyDescent="0.25">
      <c r="A517" s="622"/>
      <c r="B517" s="646"/>
      <c r="C517" s="622"/>
      <c r="D517" s="218"/>
      <c r="E517" s="622"/>
      <c r="F517" s="622"/>
      <c r="G517" s="622"/>
      <c r="H517" s="218"/>
      <c r="I517" s="218"/>
      <c r="J517" s="218"/>
      <c r="K517" s="218"/>
      <c r="L517" s="218"/>
      <c r="M517" s="218"/>
      <c r="N517" s="218"/>
      <c r="O517" s="218"/>
      <c r="P517" s="218"/>
      <c r="Q517" s="218"/>
      <c r="R517" s="218"/>
      <c r="S517" s="218"/>
      <c r="T517" s="218"/>
      <c r="U517" s="218"/>
      <c r="V517" s="218"/>
      <c r="W517" s="218"/>
      <c r="X517" s="218"/>
      <c r="Y517" s="218"/>
      <c r="Z517" s="218"/>
      <c r="AA517" s="218"/>
    </row>
    <row r="518" spans="1:27" ht="15.75" customHeight="1" x14ac:dyDescent="0.25">
      <c r="A518" s="622"/>
      <c r="B518" s="646"/>
      <c r="C518" s="622"/>
      <c r="D518" s="218"/>
      <c r="E518" s="622"/>
      <c r="F518" s="622"/>
      <c r="G518" s="622"/>
      <c r="H518" s="218"/>
      <c r="I518" s="218"/>
      <c r="J518" s="218"/>
      <c r="K518" s="218"/>
      <c r="L518" s="218"/>
      <c r="M518" s="218"/>
      <c r="N518" s="218"/>
      <c r="O518" s="218"/>
      <c r="P518" s="218"/>
      <c r="Q518" s="218"/>
      <c r="R518" s="218"/>
      <c r="S518" s="218"/>
      <c r="T518" s="218"/>
      <c r="U518" s="218"/>
      <c r="V518" s="218"/>
      <c r="W518" s="218"/>
      <c r="X518" s="218"/>
      <c r="Y518" s="218"/>
      <c r="Z518" s="218"/>
      <c r="AA518" s="218"/>
    </row>
    <row r="519" spans="1:27" ht="15.75" customHeight="1" x14ac:dyDescent="0.25">
      <c r="A519" s="622"/>
      <c r="B519" s="646"/>
      <c r="C519" s="622"/>
      <c r="D519" s="218"/>
      <c r="E519" s="622"/>
      <c r="F519" s="622"/>
      <c r="G519" s="622"/>
      <c r="H519" s="218"/>
      <c r="I519" s="218"/>
      <c r="J519" s="218"/>
      <c r="K519" s="218"/>
      <c r="L519" s="218"/>
      <c r="M519" s="218"/>
      <c r="N519" s="218"/>
      <c r="O519" s="218"/>
      <c r="P519" s="218"/>
      <c r="Q519" s="218"/>
      <c r="R519" s="218"/>
      <c r="S519" s="218"/>
      <c r="T519" s="218"/>
      <c r="U519" s="218"/>
      <c r="V519" s="218"/>
      <c r="W519" s="218"/>
      <c r="X519" s="218"/>
      <c r="Y519" s="218"/>
      <c r="Z519" s="218"/>
      <c r="AA519" s="218"/>
    </row>
    <row r="520" spans="1:27" ht="15.75" customHeight="1" x14ac:dyDescent="0.25">
      <c r="A520" s="622"/>
      <c r="B520" s="646"/>
      <c r="C520" s="622"/>
      <c r="D520" s="218"/>
      <c r="E520" s="622"/>
      <c r="F520" s="622"/>
      <c r="G520" s="622"/>
      <c r="H520" s="218"/>
      <c r="I520" s="218"/>
      <c r="J520" s="218"/>
      <c r="K520" s="218"/>
      <c r="L520" s="218"/>
      <c r="M520" s="218"/>
      <c r="N520" s="218"/>
      <c r="O520" s="218"/>
      <c r="P520" s="218"/>
      <c r="Q520" s="218"/>
      <c r="R520" s="218"/>
      <c r="S520" s="218"/>
      <c r="T520" s="218"/>
      <c r="U520" s="218"/>
      <c r="V520" s="218"/>
      <c r="W520" s="218"/>
      <c r="X520" s="218"/>
      <c r="Y520" s="218"/>
      <c r="Z520" s="218"/>
      <c r="AA520" s="218"/>
    </row>
    <row r="521" spans="1:27" ht="15.75" customHeight="1" x14ac:dyDescent="0.25">
      <c r="A521" s="622"/>
      <c r="B521" s="646"/>
      <c r="C521" s="622"/>
      <c r="D521" s="218"/>
      <c r="E521" s="622"/>
      <c r="F521" s="622"/>
      <c r="G521" s="622"/>
      <c r="H521" s="218"/>
      <c r="I521" s="218"/>
      <c r="J521" s="218"/>
      <c r="K521" s="218"/>
      <c r="L521" s="218"/>
      <c r="M521" s="218"/>
      <c r="N521" s="218"/>
      <c r="O521" s="218"/>
      <c r="P521" s="218"/>
      <c r="Q521" s="218"/>
      <c r="R521" s="218"/>
      <c r="S521" s="218"/>
      <c r="T521" s="218"/>
      <c r="U521" s="218"/>
      <c r="V521" s="218"/>
      <c r="W521" s="218"/>
      <c r="X521" s="218"/>
      <c r="Y521" s="218"/>
      <c r="Z521" s="218"/>
      <c r="AA521" s="218"/>
    </row>
    <row r="522" spans="1:27" ht="15.75" customHeight="1" x14ac:dyDescent="0.25">
      <c r="A522" s="622"/>
      <c r="B522" s="646"/>
      <c r="C522" s="622"/>
      <c r="D522" s="218"/>
      <c r="E522" s="622"/>
      <c r="F522" s="622"/>
      <c r="G522" s="622"/>
      <c r="H522" s="218"/>
      <c r="I522" s="218"/>
      <c r="J522" s="218"/>
      <c r="K522" s="218"/>
      <c r="L522" s="218"/>
      <c r="M522" s="218"/>
      <c r="N522" s="218"/>
      <c r="O522" s="218"/>
      <c r="P522" s="218"/>
      <c r="Q522" s="218"/>
      <c r="R522" s="218"/>
      <c r="S522" s="218"/>
      <c r="T522" s="218"/>
      <c r="U522" s="218"/>
      <c r="V522" s="218"/>
      <c r="W522" s="218"/>
      <c r="X522" s="218"/>
      <c r="Y522" s="218"/>
      <c r="Z522" s="218"/>
      <c r="AA522" s="218"/>
    </row>
    <row r="523" spans="1:27" ht="15.75" customHeight="1" x14ac:dyDescent="0.25">
      <c r="A523" s="622"/>
      <c r="B523" s="646"/>
      <c r="C523" s="622"/>
      <c r="D523" s="218"/>
      <c r="E523" s="622"/>
      <c r="F523" s="622"/>
      <c r="G523" s="622"/>
      <c r="H523" s="218"/>
      <c r="I523" s="218"/>
      <c r="J523" s="218"/>
      <c r="K523" s="218"/>
      <c r="L523" s="218"/>
      <c r="M523" s="218"/>
      <c r="N523" s="218"/>
      <c r="O523" s="218"/>
      <c r="P523" s="218"/>
      <c r="Q523" s="218"/>
      <c r="R523" s="218"/>
      <c r="S523" s="218"/>
      <c r="T523" s="218"/>
      <c r="U523" s="218"/>
      <c r="V523" s="218"/>
      <c r="W523" s="218"/>
      <c r="X523" s="218"/>
      <c r="Y523" s="218"/>
      <c r="Z523" s="218"/>
      <c r="AA523" s="218"/>
    </row>
    <row r="524" spans="1:27" ht="15.75" customHeight="1" x14ac:dyDescent="0.25">
      <c r="A524" s="622"/>
      <c r="B524" s="646"/>
      <c r="C524" s="622"/>
      <c r="D524" s="218"/>
      <c r="E524" s="622"/>
      <c r="F524" s="622"/>
      <c r="G524" s="622"/>
      <c r="H524" s="218"/>
      <c r="I524" s="218"/>
      <c r="J524" s="218"/>
      <c r="K524" s="218"/>
      <c r="L524" s="218"/>
      <c r="M524" s="218"/>
      <c r="N524" s="218"/>
      <c r="O524" s="218"/>
      <c r="P524" s="218"/>
      <c r="Q524" s="218"/>
      <c r="R524" s="218"/>
      <c r="S524" s="218"/>
      <c r="T524" s="218"/>
      <c r="U524" s="218"/>
      <c r="V524" s="218"/>
      <c r="W524" s="218"/>
      <c r="X524" s="218"/>
      <c r="Y524" s="218"/>
      <c r="Z524" s="218"/>
      <c r="AA524" s="218"/>
    </row>
    <row r="525" spans="1:27" ht="15.75" customHeight="1" x14ac:dyDescent="0.25">
      <c r="A525" s="622"/>
      <c r="B525" s="646"/>
      <c r="C525" s="622"/>
      <c r="D525" s="218"/>
      <c r="E525" s="622"/>
      <c r="F525" s="622"/>
      <c r="G525" s="622"/>
      <c r="H525" s="218"/>
      <c r="I525" s="218"/>
      <c r="J525" s="218"/>
      <c r="K525" s="218"/>
      <c r="L525" s="218"/>
      <c r="M525" s="218"/>
      <c r="N525" s="218"/>
      <c r="O525" s="218"/>
      <c r="P525" s="218"/>
      <c r="Q525" s="218"/>
      <c r="R525" s="218"/>
      <c r="S525" s="218"/>
      <c r="T525" s="218"/>
      <c r="U525" s="218"/>
      <c r="V525" s="218"/>
      <c r="W525" s="218"/>
      <c r="X525" s="218"/>
      <c r="Y525" s="218"/>
      <c r="Z525" s="218"/>
      <c r="AA525" s="218"/>
    </row>
    <row r="526" spans="1:27" ht="15.75" customHeight="1" x14ac:dyDescent="0.25">
      <c r="A526" s="622"/>
      <c r="B526" s="646"/>
      <c r="C526" s="622"/>
      <c r="D526" s="218"/>
      <c r="E526" s="622"/>
      <c r="F526" s="622"/>
      <c r="G526" s="622"/>
      <c r="H526" s="218"/>
      <c r="I526" s="218"/>
      <c r="J526" s="218"/>
      <c r="K526" s="218"/>
      <c r="L526" s="218"/>
      <c r="M526" s="218"/>
      <c r="N526" s="218"/>
      <c r="O526" s="218"/>
      <c r="P526" s="218"/>
      <c r="Q526" s="218"/>
      <c r="R526" s="218"/>
      <c r="S526" s="218"/>
      <c r="T526" s="218"/>
      <c r="U526" s="218"/>
      <c r="V526" s="218"/>
      <c r="W526" s="218"/>
      <c r="X526" s="218"/>
      <c r="Y526" s="218"/>
      <c r="Z526" s="218"/>
      <c r="AA526" s="218"/>
    </row>
    <row r="527" spans="1:27" ht="15.75" customHeight="1" x14ac:dyDescent="0.25">
      <c r="A527" s="622"/>
      <c r="B527" s="646"/>
      <c r="C527" s="622"/>
      <c r="D527" s="218"/>
      <c r="E527" s="622"/>
      <c r="F527" s="622"/>
      <c r="G527" s="622"/>
      <c r="H527" s="218"/>
      <c r="I527" s="218"/>
      <c r="J527" s="218"/>
      <c r="K527" s="218"/>
      <c r="L527" s="218"/>
      <c r="M527" s="218"/>
      <c r="N527" s="218"/>
      <c r="O527" s="218"/>
      <c r="P527" s="218"/>
      <c r="Q527" s="218"/>
      <c r="R527" s="218"/>
      <c r="S527" s="218"/>
      <c r="T527" s="218"/>
      <c r="U527" s="218"/>
      <c r="V527" s="218"/>
      <c r="W527" s="218"/>
      <c r="X527" s="218"/>
      <c r="Y527" s="218"/>
      <c r="Z527" s="218"/>
      <c r="AA527" s="218"/>
    </row>
    <row r="528" spans="1:27" ht="15.75" customHeight="1" x14ac:dyDescent="0.25">
      <c r="A528" s="622"/>
      <c r="B528" s="646"/>
      <c r="C528" s="622"/>
      <c r="D528" s="218"/>
      <c r="E528" s="622"/>
      <c r="F528" s="622"/>
      <c r="G528" s="622"/>
      <c r="H528" s="218"/>
      <c r="I528" s="218"/>
      <c r="J528" s="218"/>
      <c r="K528" s="218"/>
      <c r="L528" s="218"/>
      <c r="M528" s="218"/>
      <c r="N528" s="218"/>
      <c r="O528" s="218"/>
      <c r="P528" s="218"/>
      <c r="Q528" s="218"/>
      <c r="R528" s="218"/>
      <c r="S528" s="218"/>
      <c r="T528" s="218"/>
      <c r="U528" s="218"/>
      <c r="V528" s="218"/>
      <c r="W528" s="218"/>
      <c r="X528" s="218"/>
      <c r="Y528" s="218"/>
      <c r="Z528" s="218"/>
      <c r="AA528" s="218"/>
    </row>
    <row r="529" spans="1:27" ht="15.75" customHeight="1" x14ac:dyDescent="0.25">
      <c r="A529" s="622"/>
      <c r="B529" s="646"/>
      <c r="C529" s="622"/>
      <c r="D529" s="218"/>
      <c r="E529" s="622"/>
      <c r="F529" s="622"/>
      <c r="G529" s="622"/>
      <c r="H529" s="218"/>
      <c r="I529" s="218"/>
      <c r="J529" s="218"/>
      <c r="K529" s="218"/>
      <c r="L529" s="218"/>
      <c r="M529" s="218"/>
      <c r="N529" s="218"/>
      <c r="O529" s="218"/>
      <c r="P529" s="218"/>
      <c r="Q529" s="218"/>
      <c r="R529" s="218"/>
      <c r="S529" s="218"/>
      <c r="T529" s="218"/>
      <c r="U529" s="218"/>
      <c r="V529" s="218"/>
      <c r="W529" s="218"/>
      <c r="X529" s="218"/>
      <c r="Y529" s="218"/>
      <c r="Z529" s="218"/>
      <c r="AA529" s="218"/>
    </row>
    <row r="530" spans="1:27" ht="15.75" customHeight="1" x14ac:dyDescent="0.25">
      <c r="A530" s="622"/>
      <c r="B530" s="646"/>
      <c r="C530" s="622"/>
      <c r="D530" s="218"/>
      <c r="E530" s="622"/>
      <c r="F530" s="622"/>
      <c r="G530" s="622"/>
      <c r="H530" s="218"/>
      <c r="I530" s="218"/>
      <c r="J530" s="218"/>
      <c r="K530" s="218"/>
      <c r="L530" s="218"/>
      <c r="M530" s="218"/>
      <c r="N530" s="218"/>
      <c r="O530" s="218"/>
      <c r="P530" s="218"/>
      <c r="Q530" s="218"/>
      <c r="R530" s="218"/>
      <c r="S530" s="218"/>
      <c r="T530" s="218"/>
      <c r="U530" s="218"/>
      <c r="V530" s="218"/>
      <c r="W530" s="218"/>
      <c r="X530" s="218"/>
      <c r="Y530" s="218"/>
      <c r="Z530" s="218"/>
      <c r="AA530" s="218"/>
    </row>
    <row r="531" spans="1:27" ht="15.75" customHeight="1" x14ac:dyDescent="0.25">
      <c r="A531" s="622"/>
      <c r="B531" s="646"/>
      <c r="C531" s="622"/>
      <c r="D531" s="218"/>
      <c r="E531" s="622"/>
      <c r="F531" s="622"/>
      <c r="G531" s="622"/>
      <c r="H531" s="218"/>
      <c r="I531" s="218"/>
      <c r="J531" s="218"/>
      <c r="K531" s="218"/>
      <c r="L531" s="218"/>
      <c r="M531" s="218"/>
      <c r="N531" s="218"/>
      <c r="O531" s="218"/>
      <c r="P531" s="218"/>
      <c r="Q531" s="218"/>
      <c r="R531" s="218"/>
      <c r="S531" s="218"/>
      <c r="T531" s="218"/>
      <c r="U531" s="218"/>
      <c r="V531" s="218"/>
      <c r="W531" s="218"/>
      <c r="X531" s="218"/>
      <c r="Y531" s="218"/>
      <c r="Z531" s="218"/>
      <c r="AA531" s="218"/>
    </row>
    <row r="532" spans="1:27" ht="15.75" customHeight="1" x14ac:dyDescent="0.25">
      <c r="A532" s="622"/>
      <c r="B532" s="646"/>
      <c r="C532" s="622"/>
      <c r="D532" s="218"/>
      <c r="E532" s="622"/>
      <c r="F532" s="622"/>
      <c r="G532" s="622"/>
      <c r="H532" s="218"/>
      <c r="I532" s="218"/>
      <c r="J532" s="218"/>
      <c r="K532" s="218"/>
      <c r="L532" s="218"/>
      <c r="M532" s="218"/>
      <c r="N532" s="218"/>
      <c r="O532" s="218"/>
      <c r="P532" s="218"/>
      <c r="Q532" s="218"/>
      <c r="R532" s="218"/>
      <c r="S532" s="218"/>
      <c r="T532" s="218"/>
      <c r="U532" s="218"/>
      <c r="V532" s="218"/>
      <c r="W532" s="218"/>
      <c r="X532" s="218"/>
      <c r="Y532" s="218"/>
      <c r="Z532" s="218"/>
      <c r="AA532" s="218"/>
    </row>
    <row r="533" spans="1:27" ht="15.75" customHeight="1" x14ac:dyDescent="0.25">
      <c r="A533" s="622"/>
      <c r="B533" s="646"/>
      <c r="C533" s="622"/>
      <c r="D533" s="218"/>
      <c r="E533" s="622"/>
      <c r="F533" s="622"/>
      <c r="G533" s="622"/>
      <c r="H533" s="218"/>
      <c r="I533" s="218"/>
      <c r="J533" s="218"/>
      <c r="K533" s="218"/>
      <c r="L533" s="218"/>
      <c r="M533" s="218"/>
      <c r="N533" s="218"/>
      <c r="O533" s="218"/>
      <c r="P533" s="218"/>
      <c r="Q533" s="218"/>
      <c r="R533" s="218"/>
      <c r="S533" s="218"/>
      <c r="T533" s="218"/>
      <c r="U533" s="218"/>
      <c r="V533" s="218"/>
      <c r="W533" s="218"/>
      <c r="X533" s="218"/>
      <c r="Y533" s="218"/>
      <c r="Z533" s="218"/>
      <c r="AA533" s="218"/>
    </row>
    <row r="534" spans="1:27" ht="15.75" customHeight="1" x14ac:dyDescent="0.25">
      <c r="A534" s="622"/>
      <c r="B534" s="646"/>
      <c r="C534" s="622"/>
      <c r="D534" s="218"/>
      <c r="E534" s="622"/>
      <c r="F534" s="622"/>
      <c r="G534" s="622"/>
      <c r="H534" s="218"/>
      <c r="I534" s="218"/>
      <c r="J534" s="218"/>
      <c r="K534" s="218"/>
      <c r="L534" s="218"/>
      <c r="M534" s="218"/>
      <c r="N534" s="218"/>
      <c r="O534" s="218"/>
      <c r="P534" s="218"/>
      <c r="Q534" s="218"/>
      <c r="R534" s="218"/>
      <c r="S534" s="218"/>
      <c r="T534" s="218"/>
      <c r="U534" s="218"/>
      <c r="V534" s="218"/>
      <c r="W534" s="218"/>
      <c r="X534" s="218"/>
      <c r="Y534" s="218"/>
      <c r="Z534" s="218"/>
      <c r="AA534" s="218"/>
    </row>
    <row r="535" spans="1:27" ht="15.75" customHeight="1" x14ac:dyDescent="0.25">
      <c r="A535" s="622"/>
      <c r="B535" s="646"/>
      <c r="C535" s="622"/>
      <c r="D535" s="218"/>
      <c r="E535" s="622"/>
      <c r="F535" s="622"/>
      <c r="G535" s="622"/>
      <c r="H535" s="218"/>
      <c r="I535" s="218"/>
      <c r="J535" s="218"/>
      <c r="K535" s="218"/>
      <c r="L535" s="218"/>
      <c r="M535" s="218"/>
      <c r="N535" s="218"/>
      <c r="O535" s="218"/>
      <c r="P535" s="218"/>
      <c r="Q535" s="218"/>
      <c r="R535" s="218"/>
      <c r="S535" s="218"/>
      <c r="T535" s="218"/>
      <c r="U535" s="218"/>
      <c r="V535" s="218"/>
      <c r="W535" s="218"/>
      <c r="X535" s="218"/>
      <c r="Y535" s="218"/>
      <c r="Z535" s="218"/>
      <c r="AA535" s="218"/>
    </row>
    <row r="536" spans="1:27" ht="15.75" customHeight="1" x14ac:dyDescent="0.25">
      <c r="A536" s="622"/>
      <c r="B536" s="646"/>
      <c r="C536" s="622"/>
      <c r="D536" s="218"/>
      <c r="E536" s="622"/>
      <c r="F536" s="622"/>
      <c r="G536" s="622"/>
      <c r="H536" s="218"/>
      <c r="I536" s="218"/>
      <c r="J536" s="218"/>
      <c r="K536" s="218"/>
      <c r="L536" s="218"/>
      <c r="M536" s="218"/>
      <c r="N536" s="218"/>
      <c r="O536" s="218"/>
      <c r="P536" s="218"/>
      <c r="Q536" s="218"/>
      <c r="R536" s="218"/>
      <c r="S536" s="218"/>
      <c r="T536" s="218"/>
      <c r="U536" s="218"/>
      <c r="V536" s="218"/>
      <c r="W536" s="218"/>
      <c r="X536" s="218"/>
      <c r="Y536" s="218"/>
      <c r="Z536" s="218"/>
      <c r="AA536" s="218"/>
    </row>
    <row r="537" spans="1:27" ht="15.75" customHeight="1" x14ac:dyDescent="0.25">
      <c r="A537" s="622"/>
      <c r="B537" s="646"/>
      <c r="C537" s="622"/>
      <c r="D537" s="218"/>
      <c r="E537" s="622"/>
      <c r="F537" s="622"/>
      <c r="G537" s="622"/>
      <c r="H537" s="218"/>
      <c r="I537" s="218"/>
      <c r="J537" s="218"/>
      <c r="K537" s="218"/>
      <c r="L537" s="218"/>
      <c r="M537" s="218"/>
      <c r="N537" s="218"/>
      <c r="O537" s="218"/>
      <c r="P537" s="218"/>
      <c r="Q537" s="218"/>
      <c r="R537" s="218"/>
      <c r="S537" s="218"/>
      <c r="T537" s="218"/>
      <c r="U537" s="218"/>
      <c r="V537" s="218"/>
      <c r="W537" s="218"/>
      <c r="X537" s="218"/>
      <c r="Y537" s="218"/>
      <c r="Z537" s="218"/>
      <c r="AA537" s="218"/>
    </row>
    <row r="538" spans="1:27" ht="15.75" customHeight="1" x14ac:dyDescent="0.25">
      <c r="A538" s="622"/>
      <c r="B538" s="646"/>
      <c r="C538" s="622"/>
      <c r="D538" s="218"/>
      <c r="E538" s="622"/>
      <c r="F538" s="622"/>
      <c r="G538" s="622"/>
      <c r="H538" s="218"/>
      <c r="I538" s="218"/>
      <c r="J538" s="218"/>
      <c r="K538" s="218"/>
      <c r="L538" s="218"/>
      <c r="M538" s="218"/>
      <c r="N538" s="218"/>
      <c r="O538" s="218"/>
      <c r="P538" s="218"/>
      <c r="Q538" s="218"/>
      <c r="R538" s="218"/>
      <c r="S538" s="218"/>
      <c r="T538" s="218"/>
      <c r="U538" s="218"/>
      <c r="V538" s="218"/>
      <c r="W538" s="218"/>
      <c r="X538" s="218"/>
      <c r="Y538" s="218"/>
      <c r="Z538" s="218"/>
      <c r="AA538" s="218"/>
    </row>
    <row r="539" spans="1:27" ht="15.75" customHeight="1" x14ac:dyDescent="0.25">
      <c r="A539" s="622"/>
      <c r="B539" s="646"/>
      <c r="C539" s="622"/>
      <c r="D539" s="218"/>
      <c r="E539" s="622"/>
      <c r="F539" s="622"/>
      <c r="G539" s="622"/>
      <c r="H539" s="218"/>
      <c r="I539" s="218"/>
      <c r="J539" s="218"/>
      <c r="K539" s="218"/>
      <c r="L539" s="218"/>
      <c r="M539" s="218"/>
      <c r="N539" s="218"/>
      <c r="O539" s="218"/>
      <c r="P539" s="218"/>
      <c r="Q539" s="218"/>
      <c r="R539" s="218"/>
      <c r="S539" s="218"/>
      <c r="T539" s="218"/>
      <c r="U539" s="218"/>
      <c r="V539" s="218"/>
      <c r="W539" s="218"/>
      <c r="X539" s="218"/>
      <c r="Y539" s="218"/>
      <c r="Z539" s="218"/>
      <c r="AA539" s="218"/>
    </row>
    <row r="540" spans="1:27" ht="15.75" customHeight="1" x14ac:dyDescent="0.25">
      <c r="A540" s="622"/>
      <c r="B540" s="646"/>
      <c r="C540" s="622"/>
      <c r="D540" s="218"/>
      <c r="E540" s="622"/>
      <c r="F540" s="622"/>
      <c r="G540" s="622"/>
      <c r="H540" s="218"/>
      <c r="I540" s="218"/>
      <c r="J540" s="218"/>
      <c r="K540" s="218"/>
      <c r="L540" s="218"/>
      <c r="M540" s="218"/>
      <c r="N540" s="218"/>
      <c r="O540" s="218"/>
      <c r="P540" s="218"/>
      <c r="Q540" s="218"/>
      <c r="R540" s="218"/>
      <c r="S540" s="218"/>
      <c r="T540" s="218"/>
      <c r="U540" s="218"/>
      <c r="V540" s="218"/>
      <c r="W540" s="218"/>
      <c r="X540" s="218"/>
      <c r="Y540" s="218"/>
      <c r="Z540" s="218"/>
      <c r="AA540" s="218"/>
    </row>
    <row r="541" spans="1:27" ht="15.75" customHeight="1" x14ac:dyDescent="0.25">
      <c r="A541" s="622"/>
      <c r="B541" s="646"/>
      <c r="C541" s="622"/>
      <c r="D541" s="218"/>
      <c r="E541" s="622"/>
      <c r="F541" s="622"/>
      <c r="G541" s="622"/>
      <c r="H541" s="218"/>
      <c r="I541" s="218"/>
      <c r="J541" s="218"/>
      <c r="K541" s="218"/>
      <c r="L541" s="218"/>
      <c r="M541" s="218"/>
      <c r="N541" s="218"/>
      <c r="O541" s="218"/>
      <c r="P541" s="218"/>
      <c r="Q541" s="218"/>
      <c r="R541" s="218"/>
      <c r="S541" s="218"/>
      <c r="T541" s="218"/>
      <c r="U541" s="218"/>
      <c r="V541" s="218"/>
      <c r="W541" s="218"/>
      <c r="X541" s="218"/>
      <c r="Y541" s="218"/>
      <c r="Z541" s="218"/>
      <c r="AA541" s="218"/>
    </row>
    <row r="542" spans="1:27" ht="15.75" customHeight="1" x14ac:dyDescent="0.25">
      <c r="A542" s="622"/>
      <c r="B542" s="646"/>
      <c r="C542" s="622"/>
      <c r="D542" s="218"/>
      <c r="E542" s="622"/>
      <c r="F542" s="622"/>
      <c r="G542" s="622"/>
      <c r="H542" s="218"/>
      <c r="I542" s="218"/>
      <c r="J542" s="218"/>
      <c r="K542" s="218"/>
      <c r="L542" s="218"/>
      <c r="M542" s="218"/>
      <c r="N542" s="218"/>
      <c r="O542" s="218"/>
      <c r="P542" s="218"/>
      <c r="Q542" s="218"/>
      <c r="R542" s="218"/>
      <c r="S542" s="218"/>
      <c r="T542" s="218"/>
      <c r="U542" s="218"/>
      <c r="V542" s="218"/>
      <c r="W542" s="218"/>
      <c r="X542" s="218"/>
      <c r="Y542" s="218"/>
      <c r="Z542" s="218"/>
      <c r="AA542" s="218"/>
    </row>
    <row r="543" spans="1:27" ht="15.75" customHeight="1" x14ac:dyDescent="0.25">
      <c r="A543" s="622"/>
      <c r="B543" s="646"/>
      <c r="C543" s="622"/>
      <c r="D543" s="218"/>
      <c r="E543" s="622"/>
      <c r="F543" s="622"/>
      <c r="G543" s="622"/>
      <c r="H543" s="218"/>
      <c r="I543" s="218"/>
      <c r="J543" s="218"/>
      <c r="K543" s="218"/>
      <c r="L543" s="218"/>
      <c r="M543" s="218"/>
      <c r="N543" s="218"/>
      <c r="O543" s="218"/>
      <c r="P543" s="218"/>
      <c r="Q543" s="218"/>
      <c r="R543" s="218"/>
      <c r="S543" s="218"/>
      <c r="T543" s="218"/>
      <c r="U543" s="218"/>
      <c r="V543" s="218"/>
      <c r="W543" s="218"/>
      <c r="X543" s="218"/>
      <c r="Y543" s="218"/>
      <c r="Z543" s="218"/>
      <c r="AA543" s="218"/>
    </row>
    <row r="544" spans="1:27" ht="15.75" customHeight="1" x14ac:dyDescent="0.25">
      <c r="A544" s="622"/>
      <c r="B544" s="646"/>
      <c r="C544" s="622"/>
      <c r="D544" s="218"/>
      <c r="E544" s="622"/>
      <c r="F544" s="622"/>
      <c r="G544" s="622"/>
      <c r="H544" s="218"/>
      <c r="I544" s="218"/>
      <c r="J544" s="218"/>
      <c r="K544" s="218"/>
      <c r="L544" s="218"/>
      <c r="M544" s="218"/>
      <c r="N544" s="218"/>
      <c r="O544" s="218"/>
      <c r="P544" s="218"/>
      <c r="Q544" s="218"/>
      <c r="R544" s="218"/>
      <c r="S544" s="218"/>
      <c r="T544" s="218"/>
      <c r="U544" s="218"/>
      <c r="V544" s="218"/>
      <c r="W544" s="218"/>
      <c r="X544" s="218"/>
      <c r="Y544" s="218"/>
      <c r="Z544" s="218"/>
      <c r="AA544" s="218"/>
    </row>
    <row r="545" spans="1:27" ht="15.75" customHeight="1" x14ac:dyDescent="0.25">
      <c r="A545" s="622"/>
      <c r="B545" s="646"/>
      <c r="C545" s="622"/>
      <c r="D545" s="218"/>
      <c r="E545" s="622"/>
      <c r="F545" s="622"/>
      <c r="G545" s="622"/>
      <c r="H545" s="218"/>
      <c r="I545" s="218"/>
      <c r="J545" s="218"/>
      <c r="K545" s="218"/>
      <c r="L545" s="218"/>
      <c r="M545" s="218"/>
      <c r="N545" s="218"/>
      <c r="O545" s="218"/>
      <c r="P545" s="218"/>
      <c r="Q545" s="218"/>
      <c r="R545" s="218"/>
      <c r="S545" s="218"/>
      <c r="T545" s="218"/>
      <c r="U545" s="218"/>
      <c r="V545" s="218"/>
      <c r="W545" s="218"/>
      <c r="X545" s="218"/>
      <c r="Y545" s="218"/>
      <c r="Z545" s="218"/>
      <c r="AA545" s="218"/>
    </row>
    <row r="546" spans="1:27" ht="15.75" customHeight="1" x14ac:dyDescent="0.25">
      <c r="A546" s="622"/>
      <c r="B546" s="646"/>
      <c r="C546" s="622"/>
      <c r="D546" s="218"/>
      <c r="E546" s="622"/>
      <c r="F546" s="622"/>
      <c r="G546" s="622"/>
      <c r="H546" s="218"/>
      <c r="I546" s="218"/>
      <c r="J546" s="218"/>
      <c r="K546" s="218"/>
      <c r="L546" s="218"/>
      <c r="M546" s="218"/>
      <c r="N546" s="218"/>
      <c r="O546" s="218"/>
      <c r="P546" s="218"/>
      <c r="Q546" s="218"/>
      <c r="R546" s="218"/>
      <c r="S546" s="218"/>
      <c r="T546" s="218"/>
      <c r="U546" s="218"/>
      <c r="V546" s="218"/>
      <c r="W546" s="218"/>
      <c r="X546" s="218"/>
      <c r="Y546" s="218"/>
      <c r="Z546" s="218"/>
      <c r="AA546" s="218"/>
    </row>
    <row r="547" spans="1:27" ht="15.75" customHeight="1" x14ac:dyDescent="0.25">
      <c r="A547" s="622"/>
      <c r="B547" s="646"/>
      <c r="C547" s="622"/>
      <c r="D547" s="218"/>
      <c r="E547" s="622"/>
      <c r="F547" s="622"/>
      <c r="G547" s="622"/>
      <c r="H547" s="218"/>
      <c r="I547" s="218"/>
      <c r="J547" s="218"/>
      <c r="K547" s="218"/>
      <c r="L547" s="218"/>
      <c r="M547" s="218"/>
      <c r="N547" s="218"/>
      <c r="O547" s="218"/>
      <c r="P547" s="218"/>
      <c r="Q547" s="218"/>
      <c r="R547" s="218"/>
      <c r="S547" s="218"/>
      <c r="T547" s="218"/>
      <c r="U547" s="218"/>
      <c r="V547" s="218"/>
      <c r="W547" s="218"/>
      <c r="X547" s="218"/>
      <c r="Y547" s="218"/>
      <c r="Z547" s="218"/>
      <c r="AA547" s="218"/>
    </row>
    <row r="548" spans="1:27" ht="15.75" customHeight="1" x14ac:dyDescent="0.25">
      <c r="A548" s="622"/>
      <c r="B548" s="646"/>
      <c r="C548" s="622"/>
      <c r="D548" s="218"/>
      <c r="E548" s="622"/>
      <c r="F548" s="622"/>
      <c r="G548" s="622"/>
      <c r="H548" s="218"/>
      <c r="I548" s="218"/>
      <c r="J548" s="218"/>
      <c r="K548" s="218"/>
      <c r="L548" s="218"/>
      <c r="M548" s="218"/>
      <c r="N548" s="218"/>
      <c r="O548" s="218"/>
      <c r="P548" s="218"/>
      <c r="Q548" s="218"/>
      <c r="R548" s="218"/>
      <c r="S548" s="218"/>
      <c r="T548" s="218"/>
      <c r="U548" s="218"/>
      <c r="V548" s="218"/>
      <c r="W548" s="218"/>
      <c r="X548" s="218"/>
      <c r="Y548" s="218"/>
      <c r="Z548" s="218"/>
      <c r="AA548" s="218"/>
    </row>
    <row r="549" spans="1:27" ht="15.75" customHeight="1" x14ac:dyDescent="0.25">
      <c r="A549" s="622"/>
      <c r="B549" s="646"/>
      <c r="C549" s="622"/>
      <c r="D549" s="218"/>
      <c r="E549" s="622"/>
      <c r="F549" s="622"/>
      <c r="G549" s="622"/>
      <c r="H549" s="218"/>
      <c r="I549" s="218"/>
      <c r="J549" s="218"/>
      <c r="K549" s="218"/>
      <c r="L549" s="218"/>
      <c r="M549" s="218"/>
      <c r="N549" s="218"/>
      <c r="O549" s="218"/>
      <c r="P549" s="218"/>
      <c r="Q549" s="218"/>
      <c r="R549" s="218"/>
      <c r="S549" s="218"/>
      <c r="T549" s="218"/>
      <c r="U549" s="218"/>
      <c r="V549" s="218"/>
      <c r="W549" s="218"/>
      <c r="X549" s="218"/>
      <c r="Y549" s="218"/>
      <c r="Z549" s="218"/>
      <c r="AA549" s="218"/>
    </row>
    <row r="550" spans="1:27" ht="15.75" customHeight="1" x14ac:dyDescent="0.25">
      <c r="A550" s="622"/>
      <c r="B550" s="646"/>
      <c r="C550" s="622"/>
      <c r="D550" s="218"/>
      <c r="E550" s="622"/>
      <c r="F550" s="622"/>
      <c r="G550" s="622"/>
      <c r="H550" s="218"/>
      <c r="I550" s="218"/>
      <c r="J550" s="218"/>
      <c r="K550" s="218"/>
      <c r="L550" s="218"/>
      <c r="M550" s="218"/>
      <c r="N550" s="218"/>
      <c r="O550" s="218"/>
      <c r="P550" s="218"/>
      <c r="Q550" s="218"/>
      <c r="R550" s="218"/>
      <c r="S550" s="218"/>
      <c r="T550" s="218"/>
      <c r="U550" s="218"/>
      <c r="V550" s="218"/>
      <c r="W550" s="218"/>
      <c r="X550" s="218"/>
      <c r="Y550" s="218"/>
      <c r="Z550" s="218"/>
      <c r="AA550" s="218"/>
    </row>
    <row r="551" spans="1:27" ht="15.75" customHeight="1" x14ac:dyDescent="0.25">
      <c r="A551" s="622"/>
      <c r="B551" s="646"/>
      <c r="C551" s="622"/>
      <c r="D551" s="218"/>
      <c r="E551" s="622"/>
      <c r="F551" s="622"/>
      <c r="G551" s="622"/>
      <c r="H551" s="218"/>
      <c r="I551" s="218"/>
      <c r="J551" s="218"/>
      <c r="K551" s="218"/>
      <c r="L551" s="218"/>
      <c r="M551" s="218"/>
      <c r="N551" s="218"/>
      <c r="O551" s="218"/>
      <c r="P551" s="218"/>
      <c r="Q551" s="218"/>
      <c r="R551" s="218"/>
      <c r="S551" s="218"/>
      <c r="T551" s="218"/>
      <c r="U551" s="218"/>
      <c r="V551" s="218"/>
      <c r="W551" s="218"/>
      <c r="X551" s="218"/>
      <c r="Y551" s="218"/>
      <c r="Z551" s="218"/>
      <c r="AA551" s="218"/>
    </row>
    <row r="552" spans="1:27" ht="15.75" customHeight="1" x14ac:dyDescent="0.25">
      <c r="A552" s="622"/>
      <c r="B552" s="646"/>
      <c r="C552" s="622"/>
      <c r="D552" s="218"/>
      <c r="E552" s="622"/>
      <c r="F552" s="622"/>
      <c r="G552" s="622"/>
      <c r="H552" s="218"/>
      <c r="I552" s="218"/>
      <c r="J552" s="218"/>
      <c r="K552" s="218"/>
      <c r="L552" s="218"/>
      <c r="M552" s="218"/>
      <c r="N552" s="218"/>
      <c r="O552" s="218"/>
      <c r="P552" s="218"/>
      <c r="Q552" s="218"/>
      <c r="R552" s="218"/>
      <c r="S552" s="218"/>
      <c r="T552" s="218"/>
      <c r="U552" s="218"/>
      <c r="V552" s="218"/>
      <c r="W552" s="218"/>
      <c r="X552" s="218"/>
      <c r="Y552" s="218"/>
      <c r="Z552" s="218"/>
      <c r="AA552" s="218"/>
    </row>
    <row r="553" spans="1:27" ht="15.75" customHeight="1" x14ac:dyDescent="0.25">
      <c r="A553" s="622"/>
      <c r="B553" s="646"/>
      <c r="C553" s="622"/>
      <c r="D553" s="218"/>
      <c r="E553" s="622"/>
      <c r="F553" s="622"/>
      <c r="G553" s="622"/>
      <c r="H553" s="218"/>
      <c r="I553" s="218"/>
      <c r="J553" s="218"/>
      <c r="K553" s="218"/>
      <c r="L553" s="218"/>
      <c r="M553" s="218"/>
      <c r="N553" s="218"/>
      <c r="O553" s="218"/>
      <c r="P553" s="218"/>
      <c r="Q553" s="218"/>
      <c r="R553" s="218"/>
      <c r="S553" s="218"/>
      <c r="T553" s="218"/>
      <c r="U553" s="218"/>
      <c r="V553" s="218"/>
      <c r="W553" s="218"/>
      <c r="X553" s="218"/>
      <c r="Y553" s="218"/>
      <c r="Z553" s="218"/>
      <c r="AA553" s="218"/>
    </row>
    <row r="554" spans="1:27" ht="15.75" customHeight="1" x14ac:dyDescent="0.25">
      <c r="A554" s="622"/>
      <c r="B554" s="646"/>
      <c r="C554" s="622"/>
      <c r="D554" s="218"/>
      <c r="E554" s="622"/>
      <c r="F554" s="622"/>
      <c r="G554" s="622"/>
      <c r="H554" s="218"/>
      <c r="I554" s="218"/>
      <c r="J554" s="218"/>
      <c r="K554" s="218"/>
      <c r="L554" s="218"/>
      <c r="M554" s="218"/>
      <c r="N554" s="218"/>
      <c r="O554" s="218"/>
      <c r="P554" s="218"/>
      <c r="Q554" s="218"/>
      <c r="R554" s="218"/>
      <c r="S554" s="218"/>
      <c r="T554" s="218"/>
      <c r="U554" s="218"/>
      <c r="V554" s="218"/>
      <c r="W554" s="218"/>
      <c r="X554" s="218"/>
      <c r="Y554" s="218"/>
      <c r="Z554" s="218"/>
      <c r="AA554" s="218"/>
    </row>
    <row r="555" spans="1:27" ht="15.75" customHeight="1" x14ac:dyDescent="0.25">
      <c r="A555" s="622"/>
      <c r="B555" s="646"/>
      <c r="C555" s="622"/>
      <c r="D555" s="218"/>
      <c r="E555" s="622"/>
      <c r="F555" s="622"/>
      <c r="G555" s="622"/>
      <c r="H555" s="218"/>
      <c r="I555" s="218"/>
      <c r="J555" s="218"/>
      <c r="K555" s="218"/>
      <c r="L555" s="218"/>
      <c r="M555" s="218"/>
      <c r="N555" s="218"/>
      <c r="O555" s="218"/>
      <c r="P555" s="218"/>
      <c r="Q555" s="218"/>
      <c r="R555" s="218"/>
      <c r="S555" s="218"/>
      <c r="T555" s="218"/>
      <c r="U555" s="218"/>
      <c r="V555" s="218"/>
      <c r="W555" s="218"/>
      <c r="X555" s="218"/>
      <c r="Y555" s="218"/>
      <c r="Z555" s="218"/>
      <c r="AA555" s="218"/>
    </row>
    <row r="556" spans="1:27" ht="15.75" customHeight="1" x14ac:dyDescent="0.25">
      <c r="A556" s="622"/>
      <c r="B556" s="646"/>
      <c r="C556" s="622"/>
      <c r="D556" s="218"/>
      <c r="E556" s="622"/>
      <c r="F556" s="622"/>
      <c r="G556" s="622"/>
      <c r="H556" s="218"/>
      <c r="I556" s="218"/>
      <c r="J556" s="218"/>
      <c r="K556" s="218"/>
      <c r="L556" s="218"/>
      <c r="M556" s="218"/>
      <c r="N556" s="218"/>
      <c r="O556" s="218"/>
      <c r="P556" s="218"/>
      <c r="Q556" s="218"/>
      <c r="R556" s="218"/>
      <c r="S556" s="218"/>
      <c r="T556" s="218"/>
      <c r="U556" s="218"/>
      <c r="V556" s="218"/>
      <c r="W556" s="218"/>
      <c r="X556" s="218"/>
      <c r="Y556" s="218"/>
      <c r="Z556" s="218"/>
      <c r="AA556" s="218"/>
    </row>
    <row r="557" spans="1:27" ht="15.75" customHeight="1" x14ac:dyDescent="0.25">
      <c r="A557" s="622"/>
      <c r="B557" s="646"/>
      <c r="C557" s="622"/>
      <c r="D557" s="218"/>
      <c r="E557" s="622"/>
      <c r="F557" s="622"/>
      <c r="G557" s="622"/>
      <c r="H557" s="218"/>
      <c r="I557" s="218"/>
      <c r="J557" s="218"/>
      <c r="K557" s="218"/>
      <c r="L557" s="218"/>
      <c r="M557" s="218"/>
      <c r="N557" s="218"/>
      <c r="O557" s="218"/>
      <c r="P557" s="218"/>
      <c r="Q557" s="218"/>
      <c r="R557" s="218"/>
      <c r="S557" s="218"/>
      <c r="T557" s="218"/>
      <c r="U557" s="218"/>
      <c r="V557" s="218"/>
      <c r="W557" s="218"/>
      <c r="X557" s="218"/>
      <c r="Y557" s="218"/>
      <c r="Z557" s="218"/>
      <c r="AA557" s="218"/>
    </row>
    <row r="558" spans="1:27" ht="15.75" customHeight="1" x14ac:dyDescent="0.25">
      <c r="A558" s="622"/>
      <c r="B558" s="646"/>
      <c r="C558" s="622"/>
      <c r="D558" s="218"/>
      <c r="E558" s="622"/>
      <c r="F558" s="622"/>
      <c r="G558" s="622"/>
      <c r="H558" s="218"/>
      <c r="I558" s="218"/>
      <c r="J558" s="218"/>
      <c r="K558" s="218"/>
      <c r="L558" s="218"/>
      <c r="M558" s="218"/>
      <c r="N558" s="218"/>
      <c r="O558" s="218"/>
      <c r="P558" s="218"/>
      <c r="Q558" s="218"/>
      <c r="R558" s="218"/>
      <c r="S558" s="218"/>
      <c r="T558" s="218"/>
      <c r="U558" s="218"/>
      <c r="V558" s="218"/>
      <c r="W558" s="218"/>
      <c r="X558" s="218"/>
      <c r="Y558" s="218"/>
      <c r="Z558" s="218"/>
      <c r="AA558" s="218"/>
    </row>
    <row r="559" spans="1:27" ht="15.75" customHeight="1" x14ac:dyDescent="0.25">
      <c r="A559" s="622"/>
      <c r="B559" s="646"/>
      <c r="C559" s="622"/>
      <c r="D559" s="218"/>
      <c r="E559" s="622"/>
      <c r="F559" s="622"/>
      <c r="G559" s="622"/>
      <c r="H559" s="218"/>
      <c r="I559" s="218"/>
      <c r="J559" s="218"/>
      <c r="K559" s="218"/>
      <c r="L559" s="218"/>
      <c r="M559" s="218"/>
      <c r="N559" s="218"/>
      <c r="O559" s="218"/>
      <c r="P559" s="218"/>
      <c r="Q559" s="218"/>
      <c r="R559" s="218"/>
      <c r="S559" s="218"/>
      <c r="T559" s="218"/>
      <c r="U559" s="218"/>
      <c r="V559" s="218"/>
      <c r="W559" s="218"/>
      <c r="X559" s="218"/>
      <c r="Y559" s="218"/>
      <c r="Z559" s="218"/>
      <c r="AA559" s="218"/>
    </row>
    <row r="560" spans="1:27" ht="15.75" customHeight="1" x14ac:dyDescent="0.25">
      <c r="A560" s="622"/>
      <c r="B560" s="646"/>
      <c r="C560" s="622"/>
      <c r="D560" s="218"/>
      <c r="E560" s="622"/>
      <c r="F560" s="622"/>
      <c r="G560" s="622"/>
      <c r="H560" s="218"/>
      <c r="I560" s="218"/>
      <c r="J560" s="218"/>
      <c r="K560" s="218"/>
      <c r="L560" s="218"/>
      <c r="M560" s="218"/>
      <c r="N560" s="218"/>
      <c r="O560" s="218"/>
      <c r="P560" s="218"/>
      <c r="Q560" s="218"/>
      <c r="R560" s="218"/>
      <c r="S560" s="218"/>
      <c r="T560" s="218"/>
      <c r="U560" s="218"/>
      <c r="V560" s="218"/>
      <c r="W560" s="218"/>
      <c r="X560" s="218"/>
      <c r="Y560" s="218"/>
      <c r="Z560" s="218"/>
      <c r="AA560" s="218"/>
    </row>
    <row r="561" spans="1:27" ht="15.75" customHeight="1" x14ac:dyDescent="0.25">
      <c r="A561" s="622"/>
      <c r="B561" s="646"/>
      <c r="C561" s="622"/>
      <c r="D561" s="218"/>
      <c r="E561" s="622"/>
      <c r="F561" s="622"/>
      <c r="G561" s="622"/>
      <c r="H561" s="218"/>
      <c r="I561" s="218"/>
      <c r="J561" s="218"/>
      <c r="K561" s="218"/>
      <c r="L561" s="218"/>
      <c r="M561" s="218"/>
      <c r="N561" s="218"/>
      <c r="O561" s="218"/>
      <c r="P561" s="218"/>
      <c r="Q561" s="218"/>
      <c r="R561" s="218"/>
      <c r="S561" s="218"/>
      <c r="T561" s="218"/>
      <c r="U561" s="218"/>
      <c r="V561" s="218"/>
      <c r="W561" s="218"/>
      <c r="X561" s="218"/>
      <c r="Y561" s="218"/>
      <c r="Z561" s="218"/>
      <c r="AA561" s="218"/>
    </row>
    <row r="562" spans="1:27" ht="15.75" customHeight="1" x14ac:dyDescent="0.25">
      <c r="A562" s="622"/>
      <c r="B562" s="646"/>
      <c r="C562" s="622"/>
      <c r="D562" s="218"/>
      <c r="E562" s="622"/>
      <c r="F562" s="622"/>
      <c r="G562" s="622"/>
      <c r="H562" s="218"/>
      <c r="I562" s="218"/>
      <c r="J562" s="218"/>
      <c r="K562" s="218"/>
      <c r="L562" s="218"/>
      <c r="M562" s="218"/>
      <c r="N562" s="218"/>
      <c r="O562" s="218"/>
      <c r="P562" s="218"/>
      <c r="Q562" s="218"/>
      <c r="R562" s="218"/>
      <c r="S562" s="218"/>
      <c r="T562" s="218"/>
      <c r="U562" s="218"/>
      <c r="V562" s="218"/>
      <c r="W562" s="218"/>
      <c r="X562" s="218"/>
      <c r="Y562" s="218"/>
      <c r="Z562" s="218"/>
      <c r="AA562" s="218"/>
    </row>
    <row r="563" spans="1:27" ht="15.75" customHeight="1" x14ac:dyDescent="0.25">
      <c r="A563" s="622"/>
      <c r="B563" s="646"/>
      <c r="C563" s="622"/>
      <c r="D563" s="218"/>
      <c r="E563" s="622"/>
      <c r="F563" s="622"/>
      <c r="G563" s="622"/>
      <c r="H563" s="218"/>
      <c r="I563" s="218"/>
      <c r="J563" s="218"/>
      <c r="K563" s="218"/>
      <c r="L563" s="218"/>
      <c r="M563" s="218"/>
      <c r="N563" s="218"/>
      <c r="O563" s="218"/>
      <c r="P563" s="218"/>
      <c r="Q563" s="218"/>
      <c r="R563" s="218"/>
      <c r="S563" s="218"/>
      <c r="T563" s="218"/>
      <c r="U563" s="218"/>
      <c r="V563" s="218"/>
      <c r="W563" s="218"/>
      <c r="X563" s="218"/>
      <c r="Y563" s="218"/>
      <c r="Z563" s="218"/>
      <c r="AA563" s="218"/>
    </row>
    <row r="564" spans="1:27" ht="15.75" customHeight="1" x14ac:dyDescent="0.25">
      <c r="A564" s="622"/>
      <c r="B564" s="646"/>
      <c r="C564" s="622"/>
      <c r="D564" s="218"/>
      <c r="E564" s="622"/>
      <c r="F564" s="622"/>
      <c r="G564" s="622"/>
      <c r="H564" s="218"/>
      <c r="I564" s="218"/>
      <c r="J564" s="218"/>
      <c r="K564" s="218"/>
      <c r="L564" s="218"/>
      <c r="M564" s="218"/>
      <c r="N564" s="218"/>
      <c r="O564" s="218"/>
      <c r="P564" s="218"/>
      <c r="Q564" s="218"/>
      <c r="R564" s="218"/>
      <c r="S564" s="218"/>
      <c r="T564" s="218"/>
      <c r="U564" s="218"/>
      <c r="V564" s="218"/>
      <c r="W564" s="218"/>
      <c r="X564" s="218"/>
      <c r="Y564" s="218"/>
      <c r="Z564" s="218"/>
      <c r="AA564" s="218"/>
    </row>
    <row r="565" spans="1:27" ht="15.75" customHeight="1" x14ac:dyDescent="0.25">
      <c r="A565" s="622"/>
      <c r="B565" s="646"/>
      <c r="C565" s="622"/>
      <c r="D565" s="218"/>
      <c r="E565" s="622"/>
      <c r="F565" s="622"/>
      <c r="G565" s="622"/>
      <c r="H565" s="218"/>
      <c r="I565" s="218"/>
      <c r="J565" s="218"/>
      <c r="K565" s="218"/>
      <c r="L565" s="218"/>
      <c r="M565" s="218"/>
      <c r="N565" s="218"/>
      <c r="O565" s="218"/>
      <c r="P565" s="218"/>
      <c r="Q565" s="218"/>
      <c r="R565" s="218"/>
      <c r="S565" s="218"/>
      <c r="T565" s="218"/>
      <c r="U565" s="218"/>
      <c r="V565" s="218"/>
      <c r="W565" s="218"/>
      <c r="X565" s="218"/>
      <c r="Y565" s="218"/>
      <c r="Z565" s="218"/>
      <c r="AA565" s="218"/>
    </row>
    <row r="566" spans="1:27" ht="15.75" customHeight="1" x14ac:dyDescent="0.25">
      <c r="A566" s="622"/>
      <c r="B566" s="646"/>
      <c r="C566" s="622"/>
      <c r="D566" s="218"/>
      <c r="E566" s="622"/>
      <c r="F566" s="622"/>
      <c r="G566" s="622"/>
      <c r="H566" s="218"/>
      <c r="I566" s="218"/>
      <c r="J566" s="218"/>
      <c r="K566" s="218"/>
      <c r="L566" s="218"/>
      <c r="M566" s="218"/>
      <c r="N566" s="218"/>
      <c r="O566" s="218"/>
      <c r="P566" s="218"/>
      <c r="Q566" s="218"/>
      <c r="R566" s="218"/>
      <c r="S566" s="218"/>
      <c r="T566" s="218"/>
      <c r="U566" s="218"/>
      <c r="V566" s="218"/>
      <c r="W566" s="218"/>
      <c r="X566" s="218"/>
      <c r="Y566" s="218"/>
      <c r="Z566" s="218"/>
      <c r="AA566" s="218"/>
    </row>
    <row r="567" spans="1:27" ht="15.75" customHeight="1" x14ac:dyDescent="0.25">
      <c r="A567" s="622"/>
      <c r="B567" s="646"/>
      <c r="C567" s="622"/>
      <c r="D567" s="218"/>
      <c r="E567" s="622"/>
      <c r="F567" s="622"/>
      <c r="G567" s="622"/>
      <c r="H567" s="218"/>
      <c r="I567" s="218"/>
      <c r="J567" s="218"/>
      <c r="K567" s="218"/>
      <c r="L567" s="218"/>
      <c r="M567" s="218"/>
      <c r="N567" s="218"/>
      <c r="O567" s="218"/>
      <c r="P567" s="218"/>
      <c r="Q567" s="218"/>
      <c r="R567" s="218"/>
      <c r="S567" s="218"/>
      <c r="T567" s="218"/>
      <c r="U567" s="218"/>
      <c r="V567" s="218"/>
      <c r="W567" s="218"/>
      <c r="X567" s="218"/>
      <c r="Y567" s="218"/>
      <c r="Z567" s="218"/>
      <c r="AA567" s="218"/>
    </row>
    <row r="568" spans="1:27" ht="15.75" customHeight="1" x14ac:dyDescent="0.25">
      <c r="A568" s="622"/>
      <c r="B568" s="646"/>
      <c r="C568" s="622"/>
      <c r="D568" s="218"/>
      <c r="E568" s="622"/>
      <c r="F568" s="622"/>
      <c r="G568" s="622"/>
      <c r="H568" s="218"/>
      <c r="I568" s="218"/>
      <c r="J568" s="218"/>
      <c r="K568" s="218"/>
      <c r="L568" s="218"/>
      <c r="M568" s="218"/>
      <c r="N568" s="218"/>
      <c r="O568" s="218"/>
      <c r="P568" s="218"/>
      <c r="Q568" s="218"/>
      <c r="R568" s="218"/>
      <c r="S568" s="218"/>
      <c r="T568" s="218"/>
      <c r="U568" s="218"/>
      <c r="V568" s="218"/>
      <c r="W568" s="218"/>
      <c r="X568" s="218"/>
      <c r="Y568" s="218"/>
      <c r="Z568" s="218"/>
      <c r="AA568" s="218"/>
    </row>
    <row r="569" spans="1:27" ht="15.75" customHeight="1" x14ac:dyDescent="0.25">
      <c r="A569" s="622"/>
      <c r="B569" s="646"/>
      <c r="C569" s="622"/>
      <c r="D569" s="218"/>
      <c r="E569" s="622"/>
      <c r="F569" s="622"/>
      <c r="G569" s="622"/>
      <c r="H569" s="218"/>
      <c r="I569" s="218"/>
      <c r="J569" s="218"/>
      <c r="K569" s="218"/>
      <c r="L569" s="218"/>
      <c r="M569" s="218"/>
      <c r="N569" s="218"/>
      <c r="O569" s="218"/>
      <c r="P569" s="218"/>
      <c r="Q569" s="218"/>
      <c r="R569" s="218"/>
      <c r="S569" s="218"/>
      <c r="T569" s="218"/>
      <c r="U569" s="218"/>
      <c r="V569" s="218"/>
      <c r="W569" s="218"/>
      <c r="X569" s="218"/>
      <c r="Y569" s="218"/>
      <c r="Z569" s="218"/>
      <c r="AA569" s="218"/>
    </row>
    <row r="570" spans="1:27" ht="15.75" customHeight="1" x14ac:dyDescent="0.25">
      <c r="A570" s="622"/>
      <c r="B570" s="646"/>
      <c r="C570" s="622"/>
      <c r="D570" s="218"/>
      <c r="E570" s="622"/>
      <c r="F570" s="622"/>
      <c r="G570" s="622"/>
      <c r="H570" s="218"/>
      <c r="I570" s="218"/>
      <c r="J570" s="218"/>
      <c r="K570" s="218"/>
      <c r="L570" s="218"/>
      <c r="M570" s="218"/>
      <c r="N570" s="218"/>
      <c r="O570" s="218"/>
      <c r="P570" s="218"/>
      <c r="Q570" s="218"/>
      <c r="R570" s="218"/>
      <c r="S570" s="218"/>
      <c r="T570" s="218"/>
      <c r="U570" s="218"/>
      <c r="V570" s="218"/>
      <c r="W570" s="218"/>
      <c r="X570" s="218"/>
      <c r="Y570" s="218"/>
      <c r="Z570" s="218"/>
      <c r="AA570" s="218"/>
    </row>
    <row r="571" spans="1:27" ht="15.75" customHeight="1" x14ac:dyDescent="0.25">
      <c r="A571" s="622"/>
      <c r="B571" s="646"/>
      <c r="C571" s="622"/>
      <c r="D571" s="218"/>
      <c r="E571" s="622"/>
      <c r="F571" s="622"/>
      <c r="G571" s="622"/>
      <c r="H571" s="218"/>
      <c r="I571" s="218"/>
      <c r="J571" s="218"/>
      <c r="K571" s="218"/>
      <c r="L571" s="218"/>
      <c r="M571" s="218"/>
      <c r="N571" s="218"/>
      <c r="O571" s="218"/>
      <c r="P571" s="218"/>
      <c r="Q571" s="218"/>
      <c r="R571" s="218"/>
      <c r="S571" s="218"/>
      <c r="T571" s="218"/>
      <c r="U571" s="218"/>
      <c r="V571" s="218"/>
      <c r="W571" s="218"/>
      <c r="X571" s="218"/>
      <c r="Y571" s="218"/>
      <c r="Z571" s="218"/>
      <c r="AA571" s="218"/>
    </row>
    <row r="572" spans="1:27" ht="15.75" customHeight="1" x14ac:dyDescent="0.25">
      <c r="A572" s="622"/>
      <c r="B572" s="646"/>
      <c r="C572" s="622"/>
      <c r="D572" s="218"/>
      <c r="E572" s="622"/>
      <c r="F572" s="622"/>
      <c r="G572" s="622"/>
      <c r="H572" s="218"/>
      <c r="I572" s="218"/>
      <c r="J572" s="218"/>
      <c r="K572" s="218"/>
      <c r="L572" s="218"/>
      <c r="M572" s="218"/>
      <c r="N572" s="218"/>
      <c r="O572" s="218"/>
      <c r="P572" s="218"/>
      <c r="Q572" s="218"/>
      <c r="R572" s="218"/>
      <c r="S572" s="218"/>
      <c r="T572" s="218"/>
      <c r="U572" s="218"/>
      <c r="V572" s="218"/>
      <c r="W572" s="218"/>
      <c r="X572" s="218"/>
      <c r="Y572" s="218"/>
      <c r="Z572" s="218"/>
      <c r="AA572" s="218"/>
    </row>
    <row r="573" spans="1:27" ht="15.75" customHeight="1" x14ac:dyDescent="0.25">
      <c r="A573" s="622"/>
      <c r="B573" s="646"/>
      <c r="C573" s="622"/>
      <c r="D573" s="218"/>
      <c r="E573" s="622"/>
      <c r="F573" s="622"/>
      <c r="G573" s="622"/>
      <c r="H573" s="218"/>
      <c r="I573" s="218"/>
      <c r="J573" s="218"/>
      <c r="K573" s="218"/>
      <c r="L573" s="218"/>
      <c r="M573" s="218"/>
      <c r="N573" s="218"/>
      <c r="O573" s="218"/>
      <c r="P573" s="218"/>
      <c r="Q573" s="218"/>
      <c r="R573" s="218"/>
      <c r="S573" s="218"/>
      <c r="T573" s="218"/>
      <c r="U573" s="218"/>
      <c r="V573" s="218"/>
      <c r="W573" s="218"/>
      <c r="X573" s="218"/>
      <c r="Y573" s="218"/>
      <c r="Z573" s="218"/>
      <c r="AA573" s="218"/>
    </row>
    <row r="574" spans="1:27" ht="15.75" customHeight="1" x14ac:dyDescent="0.25">
      <c r="A574" s="622"/>
      <c r="B574" s="646"/>
      <c r="C574" s="622"/>
      <c r="D574" s="218"/>
      <c r="E574" s="622"/>
      <c r="F574" s="622"/>
      <c r="G574" s="622"/>
      <c r="H574" s="218"/>
      <c r="I574" s="218"/>
      <c r="J574" s="218"/>
      <c r="K574" s="218"/>
      <c r="L574" s="218"/>
      <c r="M574" s="218"/>
      <c r="N574" s="218"/>
      <c r="O574" s="218"/>
      <c r="P574" s="218"/>
      <c r="Q574" s="218"/>
      <c r="R574" s="218"/>
      <c r="S574" s="218"/>
      <c r="T574" s="218"/>
      <c r="U574" s="218"/>
      <c r="V574" s="218"/>
      <c r="W574" s="218"/>
      <c r="X574" s="218"/>
      <c r="Y574" s="218"/>
      <c r="Z574" s="218"/>
      <c r="AA574" s="218"/>
    </row>
    <row r="575" spans="1:27" ht="15.75" customHeight="1" x14ac:dyDescent="0.25">
      <c r="A575" s="622"/>
      <c r="B575" s="646"/>
      <c r="C575" s="622"/>
      <c r="D575" s="218"/>
      <c r="E575" s="622"/>
      <c r="F575" s="622"/>
      <c r="G575" s="622"/>
      <c r="H575" s="218"/>
      <c r="I575" s="218"/>
      <c r="J575" s="218"/>
      <c r="K575" s="218"/>
      <c r="L575" s="218"/>
      <c r="M575" s="218"/>
      <c r="N575" s="218"/>
      <c r="O575" s="218"/>
      <c r="P575" s="218"/>
      <c r="Q575" s="218"/>
      <c r="R575" s="218"/>
      <c r="S575" s="218"/>
      <c r="T575" s="218"/>
      <c r="U575" s="218"/>
      <c r="V575" s="218"/>
      <c r="W575" s="218"/>
      <c r="X575" s="218"/>
      <c r="Y575" s="218"/>
      <c r="Z575" s="218"/>
      <c r="AA575" s="218"/>
    </row>
    <row r="576" spans="1:27" ht="15.75" customHeight="1" x14ac:dyDescent="0.25">
      <c r="A576" s="622"/>
      <c r="B576" s="646"/>
      <c r="C576" s="622"/>
      <c r="D576" s="218"/>
      <c r="E576" s="622"/>
      <c r="F576" s="622"/>
      <c r="G576" s="622"/>
      <c r="H576" s="218"/>
      <c r="I576" s="218"/>
      <c r="J576" s="218"/>
      <c r="K576" s="218"/>
      <c r="L576" s="218"/>
      <c r="M576" s="218"/>
      <c r="N576" s="218"/>
      <c r="O576" s="218"/>
      <c r="P576" s="218"/>
      <c r="Q576" s="218"/>
      <c r="R576" s="218"/>
      <c r="S576" s="218"/>
      <c r="T576" s="218"/>
      <c r="U576" s="218"/>
      <c r="V576" s="218"/>
      <c r="W576" s="218"/>
      <c r="X576" s="218"/>
      <c r="Y576" s="218"/>
      <c r="Z576" s="218"/>
      <c r="AA576" s="218"/>
    </row>
    <row r="577" spans="1:27" ht="15.75" customHeight="1" x14ac:dyDescent="0.25">
      <c r="A577" s="622"/>
      <c r="B577" s="646"/>
      <c r="C577" s="622"/>
      <c r="D577" s="218"/>
      <c r="E577" s="622"/>
      <c r="F577" s="622"/>
      <c r="G577" s="622"/>
      <c r="H577" s="218"/>
      <c r="I577" s="218"/>
      <c r="J577" s="218"/>
      <c r="K577" s="218"/>
      <c r="L577" s="218"/>
      <c r="M577" s="218"/>
      <c r="N577" s="218"/>
      <c r="O577" s="218"/>
      <c r="P577" s="218"/>
      <c r="Q577" s="218"/>
      <c r="R577" s="218"/>
      <c r="S577" s="218"/>
      <c r="T577" s="218"/>
      <c r="U577" s="218"/>
      <c r="V577" s="218"/>
      <c r="W577" s="218"/>
      <c r="X577" s="218"/>
      <c r="Y577" s="218"/>
      <c r="Z577" s="218"/>
      <c r="AA577" s="218"/>
    </row>
    <row r="578" spans="1:27" ht="15.75" customHeight="1" x14ac:dyDescent="0.25">
      <c r="A578" s="622"/>
      <c r="B578" s="646"/>
      <c r="C578" s="622"/>
      <c r="D578" s="218"/>
      <c r="E578" s="622"/>
      <c r="F578" s="622"/>
      <c r="G578" s="622"/>
      <c r="H578" s="218"/>
      <c r="I578" s="218"/>
      <c r="J578" s="218"/>
      <c r="K578" s="218"/>
      <c r="L578" s="218"/>
      <c r="M578" s="218"/>
      <c r="N578" s="218"/>
      <c r="O578" s="218"/>
      <c r="P578" s="218"/>
      <c r="Q578" s="218"/>
      <c r="R578" s="218"/>
      <c r="S578" s="218"/>
      <c r="T578" s="218"/>
      <c r="U578" s="218"/>
      <c r="V578" s="218"/>
      <c r="W578" s="218"/>
      <c r="X578" s="218"/>
      <c r="Y578" s="218"/>
      <c r="Z578" s="218"/>
      <c r="AA578" s="218"/>
    </row>
    <row r="579" spans="1:27" ht="15.75" customHeight="1" x14ac:dyDescent="0.25">
      <c r="A579" s="622"/>
      <c r="B579" s="646"/>
      <c r="C579" s="622"/>
      <c r="D579" s="218"/>
      <c r="E579" s="622"/>
      <c r="F579" s="622"/>
      <c r="G579" s="622"/>
      <c r="H579" s="218"/>
      <c r="I579" s="218"/>
      <c r="J579" s="218"/>
      <c r="K579" s="218"/>
      <c r="L579" s="218"/>
      <c r="M579" s="218"/>
      <c r="N579" s="218"/>
      <c r="O579" s="218"/>
      <c r="P579" s="218"/>
      <c r="Q579" s="218"/>
      <c r="R579" s="218"/>
      <c r="S579" s="218"/>
      <c r="T579" s="218"/>
      <c r="U579" s="218"/>
      <c r="V579" s="218"/>
      <c r="W579" s="218"/>
      <c r="X579" s="218"/>
      <c r="Y579" s="218"/>
      <c r="Z579" s="218"/>
      <c r="AA579" s="218"/>
    </row>
    <row r="580" spans="1:27" ht="15.75" customHeight="1" x14ac:dyDescent="0.25">
      <c r="A580" s="622"/>
      <c r="B580" s="646"/>
      <c r="C580" s="622"/>
      <c r="D580" s="218"/>
      <c r="E580" s="622"/>
      <c r="F580" s="622"/>
      <c r="G580" s="622"/>
      <c r="H580" s="218"/>
      <c r="I580" s="218"/>
      <c r="J580" s="218"/>
      <c r="K580" s="218"/>
      <c r="L580" s="218"/>
      <c r="M580" s="218"/>
      <c r="N580" s="218"/>
      <c r="O580" s="218"/>
      <c r="P580" s="218"/>
      <c r="Q580" s="218"/>
      <c r="R580" s="218"/>
      <c r="S580" s="218"/>
      <c r="T580" s="218"/>
      <c r="U580" s="218"/>
      <c r="V580" s="218"/>
      <c r="W580" s="218"/>
      <c r="X580" s="218"/>
      <c r="Y580" s="218"/>
      <c r="Z580" s="218"/>
      <c r="AA580" s="218"/>
    </row>
    <row r="581" spans="1:27" ht="15.75" customHeight="1" x14ac:dyDescent="0.25">
      <c r="A581" s="622"/>
      <c r="B581" s="646"/>
      <c r="C581" s="622"/>
      <c r="D581" s="218"/>
      <c r="E581" s="622"/>
      <c r="F581" s="622"/>
      <c r="G581" s="622"/>
      <c r="H581" s="218"/>
      <c r="I581" s="218"/>
      <c r="J581" s="218"/>
      <c r="K581" s="218"/>
      <c r="L581" s="218"/>
      <c r="M581" s="218"/>
      <c r="N581" s="218"/>
      <c r="O581" s="218"/>
      <c r="P581" s="218"/>
      <c r="Q581" s="218"/>
      <c r="R581" s="218"/>
      <c r="S581" s="218"/>
      <c r="T581" s="218"/>
      <c r="U581" s="218"/>
      <c r="V581" s="218"/>
      <c r="W581" s="218"/>
      <c r="X581" s="218"/>
      <c r="Y581" s="218"/>
      <c r="Z581" s="218"/>
      <c r="AA581" s="218"/>
    </row>
    <row r="582" spans="1:27" ht="15.75" customHeight="1" x14ac:dyDescent="0.25">
      <c r="A582" s="622"/>
      <c r="B582" s="646"/>
      <c r="C582" s="622"/>
      <c r="D582" s="218"/>
      <c r="E582" s="622"/>
      <c r="F582" s="622"/>
      <c r="G582" s="622"/>
      <c r="H582" s="218"/>
      <c r="I582" s="218"/>
      <c r="J582" s="218"/>
      <c r="K582" s="218"/>
      <c r="L582" s="218"/>
      <c r="M582" s="218"/>
      <c r="N582" s="218"/>
      <c r="O582" s="218"/>
      <c r="P582" s="218"/>
      <c r="Q582" s="218"/>
      <c r="R582" s="218"/>
      <c r="S582" s="218"/>
      <c r="T582" s="218"/>
      <c r="U582" s="218"/>
      <c r="V582" s="218"/>
      <c r="W582" s="218"/>
      <c r="X582" s="218"/>
      <c r="Y582" s="218"/>
      <c r="Z582" s="218"/>
      <c r="AA582" s="218"/>
    </row>
    <row r="583" spans="1:27" ht="15.75" customHeight="1" x14ac:dyDescent="0.25">
      <c r="A583" s="622"/>
      <c r="B583" s="646"/>
      <c r="C583" s="622"/>
      <c r="D583" s="218"/>
      <c r="E583" s="622"/>
      <c r="F583" s="622"/>
      <c r="G583" s="622"/>
      <c r="H583" s="218"/>
      <c r="I583" s="218"/>
      <c r="J583" s="218"/>
      <c r="K583" s="218"/>
      <c r="L583" s="218"/>
      <c r="M583" s="218"/>
      <c r="N583" s="218"/>
      <c r="O583" s="218"/>
      <c r="P583" s="218"/>
      <c r="Q583" s="218"/>
      <c r="R583" s="218"/>
      <c r="S583" s="218"/>
      <c r="T583" s="218"/>
      <c r="U583" s="218"/>
      <c r="V583" s="218"/>
      <c r="W583" s="218"/>
      <c r="X583" s="218"/>
      <c r="Y583" s="218"/>
      <c r="Z583" s="218"/>
      <c r="AA583" s="218"/>
    </row>
    <row r="584" spans="1:27" ht="15.75" customHeight="1" x14ac:dyDescent="0.25">
      <c r="A584" s="622"/>
      <c r="B584" s="646"/>
      <c r="C584" s="622"/>
      <c r="D584" s="218"/>
      <c r="E584" s="622"/>
      <c r="F584" s="622"/>
      <c r="G584" s="622"/>
      <c r="H584" s="218"/>
      <c r="I584" s="218"/>
      <c r="J584" s="218"/>
      <c r="K584" s="218"/>
      <c r="L584" s="218"/>
      <c r="M584" s="218"/>
      <c r="N584" s="218"/>
      <c r="O584" s="218"/>
      <c r="P584" s="218"/>
      <c r="Q584" s="218"/>
      <c r="R584" s="218"/>
      <c r="S584" s="218"/>
      <c r="T584" s="218"/>
      <c r="U584" s="218"/>
      <c r="V584" s="218"/>
      <c r="W584" s="218"/>
      <c r="X584" s="218"/>
      <c r="Y584" s="218"/>
      <c r="Z584" s="218"/>
      <c r="AA584" s="218"/>
    </row>
    <row r="585" spans="1:27" ht="15.75" customHeight="1" x14ac:dyDescent="0.25">
      <c r="A585" s="622"/>
      <c r="B585" s="646"/>
      <c r="C585" s="622"/>
      <c r="D585" s="218"/>
      <c r="E585" s="622"/>
      <c r="F585" s="622"/>
      <c r="G585" s="622"/>
      <c r="H585" s="218"/>
      <c r="I585" s="218"/>
      <c r="J585" s="218"/>
      <c r="K585" s="218"/>
      <c r="L585" s="218"/>
      <c r="M585" s="218"/>
      <c r="N585" s="218"/>
      <c r="O585" s="218"/>
      <c r="P585" s="218"/>
      <c r="Q585" s="218"/>
      <c r="R585" s="218"/>
      <c r="S585" s="218"/>
      <c r="T585" s="218"/>
      <c r="U585" s="218"/>
      <c r="V585" s="218"/>
      <c r="W585" s="218"/>
      <c r="X585" s="218"/>
      <c r="Y585" s="218"/>
      <c r="Z585" s="218"/>
      <c r="AA585" s="218"/>
    </row>
    <row r="586" spans="1:27" ht="15.75" customHeight="1" x14ac:dyDescent="0.25">
      <c r="A586" s="622"/>
      <c r="B586" s="646"/>
      <c r="C586" s="622"/>
      <c r="D586" s="218"/>
      <c r="E586" s="622"/>
      <c r="F586" s="622"/>
      <c r="G586" s="622"/>
      <c r="H586" s="218"/>
      <c r="I586" s="218"/>
      <c r="J586" s="218"/>
      <c r="K586" s="218"/>
      <c r="L586" s="218"/>
      <c r="M586" s="218"/>
      <c r="N586" s="218"/>
      <c r="O586" s="218"/>
      <c r="P586" s="218"/>
      <c r="Q586" s="218"/>
      <c r="R586" s="218"/>
      <c r="S586" s="218"/>
      <c r="T586" s="218"/>
      <c r="U586" s="218"/>
      <c r="V586" s="218"/>
      <c r="W586" s="218"/>
      <c r="X586" s="218"/>
      <c r="Y586" s="218"/>
      <c r="Z586" s="218"/>
      <c r="AA586" s="218"/>
    </row>
    <row r="587" spans="1:27" ht="15.75" customHeight="1" x14ac:dyDescent="0.25">
      <c r="A587" s="622"/>
      <c r="B587" s="646"/>
      <c r="C587" s="622"/>
      <c r="D587" s="218"/>
      <c r="E587" s="622"/>
      <c r="F587" s="622"/>
      <c r="G587" s="622"/>
      <c r="H587" s="218"/>
      <c r="I587" s="218"/>
      <c r="J587" s="218"/>
      <c r="K587" s="218"/>
      <c r="L587" s="218"/>
      <c r="M587" s="218"/>
      <c r="N587" s="218"/>
      <c r="O587" s="218"/>
      <c r="P587" s="218"/>
      <c r="Q587" s="218"/>
      <c r="R587" s="218"/>
      <c r="S587" s="218"/>
      <c r="T587" s="218"/>
      <c r="U587" s="218"/>
      <c r="V587" s="218"/>
      <c r="W587" s="218"/>
      <c r="X587" s="218"/>
      <c r="Y587" s="218"/>
      <c r="Z587" s="218"/>
      <c r="AA587" s="218"/>
    </row>
    <row r="588" spans="1:27" ht="15.75" customHeight="1" x14ac:dyDescent="0.25">
      <c r="A588" s="622"/>
      <c r="B588" s="646"/>
      <c r="C588" s="622"/>
      <c r="D588" s="218"/>
      <c r="E588" s="622"/>
      <c r="F588" s="622"/>
      <c r="G588" s="622"/>
      <c r="H588" s="218"/>
      <c r="I588" s="218"/>
      <c r="J588" s="218"/>
      <c r="K588" s="218"/>
      <c r="L588" s="218"/>
      <c r="M588" s="218"/>
      <c r="N588" s="218"/>
      <c r="O588" s="218"/>
      <c r="P588" s="218"/>
      <c r="Q588" s="218"/>
      <c r="R588" s="218"/>
      <c r="S588" s="218"/>
      <c r="T588" s="218"/>
      <c r="U588" s="218"/>
      <c r="V588" s="218"/>
      <c r="W588" s="218"/>
      <c r="X588" s="218"/>
      <c r="Y588" s="218"/>
      <c r="Z588" s="218"/>
      <c r="AA588" s="218"/>
    </row>
    <row r="589" spans="1:27" ht="15.75" customHeight="1" x14ac:dyDescent="0.25">
      <c r="A589" s="622"/>
      <c r="B589" s="646"/>
      <c r="C589" s="622"/>
      <c r="D589" s="218"/>
      <c r="E589" s="622"/>
      <c r="F589" s="622"/>
      <c r="G589" s="622"/>
      <c r="H589" s="218"/>
      <c r="I589" s="218"/>
      <c r="J589" s="218"/>
      <c r="K589" s="218"/>
      <c r="L589" s="218"/>
      <c r="M589" s="218"/>
      <c r="N589" s="218"/>
      <c r="O589" s="218"/>
      <c r="P589" s="218"/>
      <c r="Q589" s="218"/>
      <c r="R589" s="218"/>
      <c r="S589" s="218"/>
      <c r="T589" s="218"/>
      <c r="U589" s="218"/>
      <c r="V589" s="218"/>
      <c r="W589" s="218"/>
      <c r="X589" s="218"/>
      <c r="Y589" s="218"/>
      <c r="Z589" s="218"/>
      <c r="AA589" s="218"/>
    </row>
    <row r="590" spans="1:27" ht="15.75" customHeight="1" x14ac:dyDescent="0.25">
      <c r="A590" s="622"/>
      <c r="B590" s="646"/>
      <c r="C590" s="622"/>
      <c r="D590" s="218"/>
      <c r="E590" s="622"/>
      <c r="F590" s="622"/>
      <c r="G590" s="622"/>
      <c r="H590" s="218"/>
      <c r="I590" s="218"/>
      <c r="J590" s="218"/>
      <c r="K590" s="218"/>
      <c r="L590" s="218"/>
      <c r="M590" s="218"/>
      <c r="N590" s="218"/>
      <c r="O590" s="218"/>
      <c r="P590" s="218"/>
      <c r="Q590" s="218"/>
      <c r="R590" s="218"/>
      <c r="S590" s="218"/>
      <c r="T590" s="218"/>
      <c r="U590" s="218"/>
      <c r="V590" s="218"/>
      <c r="W590" s="218"/>
      <c r="X590" s="218"/>
      <c r="Y590" s="218"/>
      <c r="Z590" s="218"/>
      <c r="AA590" s="218"/>
    </row>
    <row r="591" spans="1:27" ht="15.75" customHeight="1" x14ac:dyDescent="0.25">
      <c r="A591" s="622"/>
      <c r="B591" s="646"/>
      <c r="C591" s="622"/>
      <c r="D591" s="218"/>
      <c r="E591" s="622"/>
      <c r="F591" s="622"/>
      <c r="G591" s="622"/>
      <c r="H591" s="218"/>
      <c r="I591" s="218"/>
      <c r="J591" s="218"/>
      <c r="K591" s="218"/>
      <c r="L591" s="218"/>
      <c r="M591" s="218"/>
      <c r="N591" s="218"/>
      <c r="O591" s="218"/>
      <c r="P591" s="218"/>
      <c r="Q591" s="218"/>
      <c r="R591" s="218"/>
      <c r="S591" s="218"/>
      <c r="T591" s="218"/>
      <c r="U591" s="218"/>
      <c r="V591" s="218"/>
      <c r="W591" s="218"/>
      <c r="X591" s="218"/>
      <c r="Y591" s="218"/>
      <c r="Z591" s="218"/>
      <c r="AA591" s="218"/>
    </row>
    <row r="592" spans="1:27" ht="15.75" customHeight="1" x14ac:dyDescent="0.25">
      <c r="A592" s="622"/>
      <c r="B592" s="646"/>
      <c r="C592" s="622"/>
      <c r="D592" s="218"/>
      <c r="E592" s="622"/>
      <c r="F592" s="622"/>
      <c r="G592" s="622"/>
      <c r="H592" s="218"/>
      <c r="I592" s="218"/>
      <c r="J592" s="218"/>
      <c r="K592" s="218"/>
      <c r="L592" s="218"/>
      <c r="M592" s="218"/>
      <c r="N592" s="218"/>
      <c r="O592" s="218"/>
      <c r="P592" s="218"/>
      <c r="Q592" s="218"/>
      <c r="R592" s="218"/>
      <c r="S592" s="218"/>
      <c r="T592" s="218"/>
      <c r="U592" s="218"/>
      <c r="V592" s="218"/>
      <c r="W592" s="218"/>
      <c r="X592" s="218"/>
      <c r="Y592" s="218"/>
      <c r="Z592" s="218"/>
      <c r="AA592" s="218"/>
    </row>
    <row r="593" spans="1:27" ht="15.75" customHeight="1" x14ac:dyDescent="0.25">
      <c r="A593" s="622"/>
      <c r="B593" s="646"/>
      <c r="C593" s="622"/>
      <c r="D593" s="218"/>
      <c r="E593" s="622"/>
      <c r="F593" s="622"/>
      <c r="G593" s="622"/>
      <c r="H593" s="218"/>
      <c r="I593" s="218"/>
      <c r="J593" s="218"/>
      <c r="K593" s="218"/>
      <c r="L593" s="218"/>
      <c r="M593" s="218"/>
      <c r="N593" s="218"/>
      <c r="O593" s="218"/>
      <c r="P593" s="218"/>
      <c r="Q593" s="218"/>
      <c r="R593" s="218"/>
      <c r="S593" s="218"/>
      <c r="T593" s="218"/>
      <c r="U593" s="218"/>
      <c r="V593" s="218"/>
      <c r="W593" s="218"/>
      <c r="X593" s="218"/>
      <c r="Y593" s="218"/>
      <c r="Z593" s="218"/>
      <c r="AA593" s="218"/>
    </row>
    <row r="594" spans="1:27" ht="15.75" customHeight="1" x14ac:dyDescent="0.25">
      <c r="A594" s="622"/>
      <c r="B594" s="646"/>
      <c r="C594" s="622"/>
      <c r="D594" s="218"/>
      <c r="E594" s="622"/>
      <c r="F594" s="622"/>
      <c r="G594" s="622"/>
      <c r="H594" s="218"/>
      <c r="I594" s="218"/>
      <c r="J594" s="218"/>
      <c r="K594" s="218"/>
      <c r="L594" s="218"/>
      <c r="M594" s="218"/>
      <c r="N594" s="218"/>
      <c r="O594" s="218"/>
      <c r="P594" s="218"/>
      <c r="Q594" s="218"/>
      <c r="R594" s="218"/>
      <c r="S594" s="218"/>
      <c r="T594" s="218"/>
      <c r="U594" s="218"/>
      <c r="V594" s="218"/>
      <c r="W594" s="218"/>
      <c r="X594" s="218"/>
      <c r="Y594" s="218"/>
      <c r="Z594" s="218"/>
      <c r="AA594" s="218"/>
    </row>
    <row r="595" spans="1:27" ht="15.75" customHeight="1" x14ac:dyDescent="0.25">
      <c r="A595" s="622"/>
      <c r="B595" s="646"/>
      <c r="C595" s="622"/>
      <c r="D595" s="218"/>
      <c r="E595" s="622"/>
      <c r="F595" s="622"/>
      <c r="G595" s="622"/>
      <c r="H595" s="218"/>
      <c r="I595" s="218"/>
      <c r="J595" s="218"/>
      <c r="K595" s="218"/>
      <c r="L595" s="218"/>
      <c r="M595" s="218"/>
      <c r="N595" s="218"/>
      <c r="O595" s="218"/>
      <c r="P595" s="218"/>
      <c r="Q595" s="218"/>
      <c r="R595" s="218"/>
      <c r="S595" s="218"/>
      <c r="T595" s="218"/>
      <c r="U595" s="218"/>
      <c r="V595" s="218"/>
      <c r="W595" s="218"/>
      <c r="X595" s="218"/>
      <c r="Y595" s="218"/>
      <c r="Z595" s="218"/>
      <c r="AA595" s="218"/>
    </row>
    <row r="596" spans="1:27" ht="15.75" customHeight="1" x14ac:dyDescent="0.25">
      <c r="A596" s="622"/>
      <c r="B596" s="646"/>
      <c r="C596" s="622"/>
      <c r="D596" s="218"/>
      <c r="E596" s="622"/>
      <c r="F596" s="622"/>
      <c r="G596" s="622"/>
      <c r="H596" s="218"/>
      <c r="I596" s="218"/>
      <c r="J596" s="218"/>
      <c r="K596" s="218"/>
      <c r="L596" s="218"/>
      <c r="M596" s="218"/>
      <c r="N596" s="218"/>
      <c r="O596" s="218"/>
      <c r="P596" s="218"/>
      <c r="Q596" s="218"/>
      <c r="R596" s="218"/>
      <c r="S596" s="218"/>
      <c r="T596" s="218"/>
      <c r="U596" s="218"/>
      <c r="V596" s="218"/>
      <c r="W596" s="218"/>
      <c r="X596" s="218"/>
      <c r="Y596" s="218"/>
      <c r="Z596" s="218"/>
      <c r="AA596" s="218"/>
    </row>
    <row r="597" spans="1:27" ht="15.75" customHeight="1" x14ac:dyDescent="0.25">
      <c r="A597" s="622"/>
      <c r="B597" s="646"/>
      <c r="C597" s="622"/>
      <c r="D597" s="218"/>
      <c r="E597" s="622"/>
      <c r="F597" s="622"/>
      <c r="G597" s="622"/>
      <c r="H597" s="218"/>
      <c r="I597" s="218"/>
      <c r="J597" s="218"/>
      <c r="K597" s="218"/>
      <c r="L597" s="218"/>
      <c r="M597" s="218"/>
      <c r="N597" s="218"/>
      <c r="O597" s="218"/>
      <c r="P597" s="218"/>
      <c r="Q597" s="218"/>
      <c r="R597" s="218"/>
      <c r="S597" s="218"/>
      <c r="T597" s="218"/>
      <c r="U597" s="218"/>
      <c r="V597" s="218"/>
      <c r="W597" s="218"/>
      <c r="X597" s="218"/>
      <c r="Y597" s="218"/>
      <c r="Z597" s="218"/>
      <c r="AA597" s="218"/>
    </row>
    <row r="598" spans="1:27" ht="15.75" customHeight="1" x14ac:dyDescent="0.25">
      <c r="A598" s="622"/>
      <c r="B598" s="646"/>
      <c r="C598" s="622"/>
      <c r="D598" s="218"/>
      <c r="E598" s="622"/>
      <c r="F598" s="622"/>
      <c r="G598" s="622"/>
      <c r="H598" s="218"/>
      <c r="I598" s="218"/>
      <c r="J598" s="218"/>
      <c r="K598" s="218"/>
      <c r="L598" s="218"/>
      <c r="M598" s="218"/>
      <c r="N598" s="218"/>
      <c r="O598" s="218"/>
      <c r="P598" s="218"/>
      <c r="Q598" s="218"/>
      <c r="R598" s="218"/>
      <c r="S598" s="218"/>
      <c r="T598" s="218"/>
      <c r="U598" s="218"/>
      <c r="V598" s="218"/>
      <c r="W598" s="218"/>
      <c r="X598" s="218"/>
      <c r="Y598" s="218"/>
      <c r="Z598" s="218"/>
      <c r="AA598" s="218"/>
    </row>
    <row r="599" spans="1:27" ht="15.75" customHeight="1" x14ac:dyDescent="0.25">
      <c r="A599" s="622"/>
      <c r="B599" s="646"/>
      <c r="C599" s="622"/>
      <c r="D599" s="218"/>
      <c r="E599" s="622"/>
      <c r="F599" s="622"/>
      <c r="G599" s="622"/>
      <c r="H599" s="218"/>
      <c r="I599" s="218"/>
      <c r="J599" s="218"/>
      <c r="K599" s="218"/>
      <c r="L599" s="218"/>
      <c r="M599" s="218"/>
      <c r="N599" s="218"/>
      <c r="O599" s="218"/>
      <c r="P599" s="218"/>
      <c r="Q599" s="218"/>
      <c r="R599" s="218"/>
      <c r="S599" s="218"/>
      <c r="T599" s="218"/>
      <c r="U599" s="218"/>
      <c r="V599" s="218"/>
      <c r="W599" s="218"/>
      <c r="X599" s="218"/>
      <c r="Y599" s="218"/>
      <c r="Z599" s="218"/>
      <c r="AA599" s="218"/>
    </row>
    <row r="600" spans="1:27" ht="15.75" customHeight="1" x14ac:dyDescent="0.25">
      <c r="A600" s="622"/>
      <c r="B600" s="646"/>
      <c r="C600" s="622"/>
      <c r="D600" s="218"/>
      <c r="E600" s="622"/>
      <c r="F600" s="622"/>
      <c r="G600" s="622"/>
      <c r="H600" s="218"/>
      <c r="I600" s="218"/>
      <c r="J600" s="218"/>
      <c r="K600" s="218"/>
      <c r="L600" s="218"/>
      <c r="M600" s="218"/>
      <c r="N600" s="218"/>
      <c r="O600" s="218"/>
      <c r="P600" s="218"/>
      <c r="Q600" s="218"/>
      <c r="R600" s="218"/>
      <c r="S600" s="218"/>
      <c r="T600" s="218"/>
      <c r="U600" s="218"/>
      <c r="V600" s="218"/>
      <c r="W600" s="218"/>
      <c r="X600" s="218"/>
      <c r="Y600" s="218"/>
      <c r="Z600" s="218"/>
      <c r="AA600" s="218"/>
    </row>
    <row r="601" spans="1:27" ht="15.75" customHeight="1" x14ac:dyDescent="0.25">
      <c r="A601" s="622"/>
      <c r="B601" s="646"/>
      <c r="C601" s="622"/>
      <c r="D601" s="218"/>
      <c r="E601" s="622"/>
      <c r="F601" s="622"/>
      <c r="G601" s="622"/>
      <c r="H601" s="218"/>
      <c r="I601" s="218"/>
      <c r="J601" s="218"/>
      <c r="K601" s="218"/>
      <c r="L601" s="218"/>
      <c r="M601" s="218"/>
      <c r="N601" s="218"/>
      <c r="O601" s="218"/>
      <c r="P601" s="218"/>
      <c r="Q601" s="218"/>
      <c r="R601" s="218"/>
      <c r="S601" s="218"/>
      <c r="T601" s="218"/>
      <c r="U601" s="218"/>
      <c r="V601" s="218"/>
      <c r="W601" s="218"/>
      <c r="X601" s="218"/>
      <c r="Y601" s="218"/>
      <c r="Z601" s="218"/>
      <c r="AA601" s="218"/>
    </row>
    <row r="602" spans="1:27" ht="15.75" customHeight="1" x14ac:dyDescent="0.25">
      <c r="A602" s="622"/>
      <c r="B602" s="646"/>
      <c r="C602" s="622"/>
      <c r="D602" s="218"/>
      <c r="E602" s="622"/>
      <c r="F602" s="622"/>
      <c r="G602" s="622"/>
      <c r="H602" s="218"/>
      <c r="I602" s="218"/>
      <c r="J602" s="218"/>
      <c r="K602" s="218"/>
      <c r="L602" s="218"/>
      <c r="M602" s="218"/>
      <c r="N602" s="218"/>
      <c r="O602" s="218"/>
      <c r="P602" s="218"/>
      <c r="Q602" s="218"/>
      <c r="R602" s="218"/>
      <c r="S602" s="218"/>
      <c r="T602" s="218"/>
      <c r="U602" s="218"/>
      <c r="V602" s="218"/>
      <c r="W602" s="218"/>
      <c r="X602" s="218"/>
      <c r="Y602" s="218"/>
      <c r="Z602" s="218"/>
      <c r="AA602" s="218"/>
    </row>
    <row r="603" spans="1:27" ht="15.75" customHeight="1" x14ac:dyDescent="0.25">
      <c r="A603" s="622"/>
      <c r="B603" s="646"/>
      <c r="C603" s="622"/>
      <c r="D603" s="218"/>
      <c r="E603" s="622"/>
      <c r="F603" s="622"/>
      <c r="G603" s="622"/>
      <c r="H603" s="218"/>
      <c r="I603" s="218"/>
      <c r="J603" s="218"/>
      <c r="K603" s="218"/>
      <c r="L603" s="218"/>
      <c r="M603" s="218"/>
      <c r="N603" s="218"/>
      <c r="O603" s="218"/>
      <c r="P603" s="218"/>
      <c r="Q603" s="218"/>
      <c r="R603" s="218"/>
      <c r="S603" s="218"/>
      <c r="T603" s="218"/>
      <c r="U603" s="218"/>
      <c r="V603" s="218"/>
      <c r="W603" s="218"/>
      <c r="X603" s="218"/>
      <c r="Y603" s="218"/>
      <c r="Z603" s="218"/>
      <c r="AA603" s="218"/>
    </row>
    <row r="604" spans="1:27" ht="15.75" customHeight="1" x14ac:dyDescent="0.25">
      <c r="A604" s="622"/>
      <c r="B604" s="646"/>
      <c r="C604" s="622"/>
      <c r="D604" s="218"/>
      <c r="E604" s="622"/>
      <c r="F604" s="622"/>
      <c r="G604" s="622"/>
      <c r="H604" s="218"/>
      <c r="I604" s="218"/>
      <c r="J604" s="218"/>
      <c r="K604" s="218"/>
      <c r="L604" s="218"/>
      <c r="M604" s="218"/>
      <c r="N604" s="218"/>
      <c r="O604" s="218"/>
      <c r="P604" s="218"/>
      <c r="Q604" s="218"/>
      <c r="R604" s="218"/>
      <c r="S604" s="218"/>
      <c r="T604" s="218"/>
      <c r="U604" s="218"/>
      <c r="V604" s="218"/>
      <c r="W604" s="218"/>
      <c r="X604" s="218"/>
      <c r="Y604" s="218"/>
      <c r="Z604" s="218"/>
      <c r="AA604" s="218"/>
    </row>
    <row r="605" spans="1:27" ht="15.75" customHeight="1" x14ac:dyDescent="0.25">
      <c r="A605" s="622"/>
      <c r="B605" s="646"/>
      <c r="C605" s="622"/>
      <c r="D605" s="218"/>
      <c r="E605" s="622"/>
      <c r="F605" s="622"/>
      <c r="G605" s="622"/>
      <c r="H605" s="218"/>
      <c r="I605" s="218"/>
      <c r="J605" s="218"/>
      <c r="K605" s="218"/>
      <c r="L605" s="218"/>
      <c r="M605" s="218"/>
      <c r="N605" s="218"/>
      <c r="O605" s="218"/>
      <c r="P605" s="218"/>
      <c r="Q605" s="218"/>
      <c r="R605" s="218"/>
      <c r="S605" s="218"/>
      <c r="T605" s="218"/>
      <c r="U605" s="218"/>
      <c r="V605" s="218"/>
      <c r="W605" s="218"/>
      <c r="X605" s="218"/>
      <c r="Y605" s="218"/>
      <c r="Z605" s="218"/>
      <c r="AA605" s="218"/>
    </row>
    <row r="606" spans="1:27" ht="15.75" customHeight="1" x14ac:dyDescent="0.25">
      <c r="A606" s="622"/>
      <c r="B606" s="646"/>
      <c r="C606" s="622"/>
      <c r="D606" s="218"/>
      <c r="E606" s="622"/>
      <c r="F606" s="622"/>
      <c r="G606" s="622"/>
      <c r="H606" s="218"/>
      <c r="I606" s="218"/>
      <c r="J606" s="218"/>
      <c r="K606" s="218"/>
      <c r="L606" s="218"/>
      <c r="M606" s="218"/>
      <c r="N606" s="218"/>
      <c r="O606" s="218"/>
      <c r="P606" s="218"/>
      <c r="Q606" s="218"/>
      <c r="R606" s="218"/>
      <c r="S606" s="218"/>
      <c r="T606" s="218"/>
      <c r="U606" s="218"/>
      <c r="V606" s="218"/>
      <c r="W606" s="218"/>
      <c r="X606" s="218"/>
      <c r="Y606" s="218"/>
      <c r="Z606" s="218"/>
      <c r="AA606" s="218"/>
    </row>
    <row r="607" spans="1:27" ht="15.75" customHeight="1" x14ac:dyDescent="0.25">
      <c r="A607" s="622"/>
      <c r="B607" s="646"/>
      <c r="C607" s="622"/>
      <c r="D607" s="218"/>
      <c r="E607" s="622"/>
      <c r="F607" s="622"/>
      <c r="G607" s="622"/>
      <c r="H607" s="218"/>
      <c r="I607" s="218"/>
      <c r="J607" s="218"/>
      <c r="K607" s="218"/>
      <c r="L607" s="218"/>
      <c r="M607" s="218"/>
      <c r="N607" s="218"/>
      <c r="O607" s="218"/>
      <c r="P607" s="218"/>
      <c r="Q607" s="218"/>
      <c r="R607" s="218"/>
      <c r="S607" s="218"/>
      <c r="T607" s="218"/>
      <c r="U607" s="218"/>
      <c r="V607" s="218"/>
      <c r="W607" s="218"/>
      <c r="X607" s="218"/>
      <c r="Y607" s="218"/>
      <c r="Z607" s="218"/>
      <c r="AA607" s="218"/>
    </row>
    <row r="608" spans="1:27" ht="15.75" customHeight="1" x14ac:dyDescent="0.25">
      <c r="A608" s="622"/>
      <c r="B608" s="646"/>
      <c r="C608" s="622"/>
      <c r="D608" s="218"/>
      <c r="E608" s="622"/>
      <c r="F608" s="622"/>
      <c r="G608" s="622"/>
      <c r="H608" s="218"/>
      <c r="I608" s="218"/>
      <c r="J608" s="218"/>
      <c r="K608" s="218"/>
      <c r="L608" s="218"/>
      <c r="M608" s="218"/>
      <c r="N608" s="218"/>
      <c r="O608" s="218"/>
      <c r="P608" s="218"/>
      <c r="Q608" s="218"/>
      <c r="R608" s="218"/>
      <c r="S608" s="218"/>
      <c r="T608" s="218"/>
      <c r="U608" s="218"/>
      <c r="V608" s="218"/>
      <c r="W608" s="218"/>
      <c r="X608" s="218"/>
      <c r="Y608" s="218"/>
      <c r="Z608" s="218"/>
      <c r="AA608" s="218"/>
    </row>
    <row r="609" spans="1:27" ht="15.75" customHeight="1" x14ac:dyDescent="0.25">
      <c r="A609" s="622"/>
      <c r="B609" s="646"/>
      <c r="C609" s="622"/>
      <c r="D609" s="218"/>
      <c r="E609" s="622"/>
      <c r="F609" s="622"/>
      <c r="G609" s="622"/>
      <c r="H609" s="218"/>
      <c r="I609" s="218"/>
      <c r="J609" s="218"/>
      <c r="K609" s="218"/>
      <c r="L609" s="218"/>
      <c r="M609" s="218"/>
      <c r="N609" s="218"/>
      <c r="O609" s="218"/>
      <c r="P609" s="218"/>
      <c r="Q609" s="218"/>
      <c r="R609" s="218"/>
      <c r="S609" s="218"/>
      <c r="T609" s="218"/>
      <c r="U609" s="218"/>
      <c r="V609" s="218"/>
      <c r="W609" s="218"/>
      <c r="X609" s="218"/>
      <c r="Y609" s="218"/>
      <c r="Z609" s="218"/>
      <c r="AA609" s="218"/>
    </row>
    <row r="610" spans="1:27" ht="15.75" customHeight="1" x14ac:dyDescent="0.25">
      <c r="A610" s="622"/>
      <c r="B610" s="646"/>
      <c r="C610" s="622"/>
      <c r="D610" s="218"/>
      <c r="E610" s="622"/>
      <c r="F610" s="622"/>
      <c r="G610" s="622"/>
      <c r="H610" s="218"/>
      <c r="I610" s="218"/>
      <c r="J610" s="218"/>
      <c r="K610" s="218"/>
      <c r="L610" s="218"/>
      <c r="M610" s="218"/>
      <c r="N610" s="218"/>
      <c r="O610" s="218"/>
      <c r="P610" s="218"/>
      <c r="Q610" s="218"/>
      <c r="R610" s="218"/>
      <c r="S610" s="218"/>
      <c r="T610" s="218"/>
      <c r="U610" s="218"/>
      <c r="V610" s="218"/>
      <c r="W610" s="218"/>
      <c r="X610" s="218"/>
      <c r="Y610" s="218"/>
      <c r="Z610" s="218"/>
      <c r="AA610" s="218"/>
    </row>
    <row r="611" spans="1:27" ht="15.75" customHeight="1" x14ac:dyDescent="0.25">
      <c r="A611" s="622"/>
      <c r="B611" s="646"/>
      <c r="C611" s="622"/>
      <c r="D611" s="218"/>
      <c r="E611" s="622"/>
      <c r="F611" s="622"/>
      <c r="G611" s="622"/>
      <c r="H611" s="218"/>
      <c r="I611" s="218"/>
      <c r="J611" s="218"/>
      <c r="K611" s="218"/>
      <c r="L611" s="218"/>
      <c r="M611" s="218"/>
      <c r="N611" s="218"/>
      <c r="O611" s="218"/>
      <c r="P611" s="218"/>
      <c r="Q611" s="218"/>
      <c r="R611" s="218"/>
      <c r="S611" s="218"/>
      <c r="T611" s="218"/>
      <c r="U611" s="218"/>
      <c r="V611" s="218"/>
      <c r="W611" s="218"/>
      <c r="X611" s="218"/>
      <c r="Y611" s="218"/>
      <c r="Z611" s="218"/>
      <c r="AA611" s="218"/>
    </row>
    <row r="612" spans="1:27" ht="15.75" customHeight="1" x14ac:dyDescent="0.25">
      <c r="A612" s="622"/>
      <c r="B612" s="646"/>
      <c r="C612" s="622"/>
      <c r="D612" s="218"/>
      <c r="E612" s="622"/>
      <c r="F612" s="622"/>
      <c r="G612" s="622"/>
      <c r="H612" s="218"/>
      <c r="I612" s="218"/>
      <c r="J612" s="218"/>
      <c r="K612" s="218"/>
      <c r="L612" s="218"/>
      <c r="M612" s="218"/>
      <c r="N612" s="218"/>
      <c r="O612" s="218"/>
      <c r="P612" s="218"/>
      <c r="Q612" s="218"/>
      <c r="R612" s="218"/>
      <c r="S612" s="218"/>
      <c r="T612" s="218"/>
      <c r="U612" s="218"/>
      <c r="V612" s="218"/>
      <c r="W612" s="218"/>
      <c r="X612" s="218"/>
      <c r="Y612" s="218"/>
      <c r="Z612" s="218"/>
      <c r="AA612" s="218"/>
    </row>
    <row r="613" spans="1:27" ht="15.75" customHeight="1" x14ac:dyDescent="0.25">
      <c r="A613" s="622"/>
      <c r="B613" s="646"/>
      <c r="C613" s="622"/>
      <c r="D613" s="218"/>
      <c r="E613" s="622"/>
      <c r="F613" s="622"/>
      <c r="G613" s="622"/>
      <c r="H613" s="218"/>
      <c r="I613" s="218"/>
      <c r="J613" s="218"/>
      <c r="K613" s="218"/>
      <c r="L613" s="218"/>
      <c r="M613" s="218"/>
      <c r="N613" s="218"/>
      <c r="O613" s="218"/>
      <c r="P613" s="218"/>
      <c r="Q613" s="218"/>
      <c r="R613" s="218"/>
      <c r="S613" s="218"/>
      <c r="T613" s="218"/>
      <c r="U613" s="218"/>
      <c r="V613" s="218"/>
      <c r="W613" s="218"/>
      <c r="X613" s="218"/>
      <c r="Y613" s="218"/>
      <c r="Z613" s="218"/>
      <c r="AA613" s="218"/>
    </row>
    <row r="614" spans="1:27" ht="15.75" customHeight="1" x14ac:dyDescent="0.25">
      <c r="A614" s="622"/>
      <c r="B614" s="646"/>
      <c r="C614" s="622"/>
      <c r="D614" s="218"/>
      <c r="E614" s="622"/>
      <c r="F614" s="622"/>
      <c r="G614" s="622"/>
      <c r="H614" s="218"/>
      <c r="I614" s="218"/>
      <c r="J614" s="218"/>
      <c r="K614" s="218"/>
      <c r="L614" s="218"/>
      <c r="M614" s="218"/>
      <c r="N614" s="218"/>
      <c r="O614" s="218"/>
      <c r="P614" s="218"/>
      <c r="Q614" s="218"/>
      <c r="R614" s="218"/>
      <c r="S614" s="218"/>
      <c r="T614" s="218"/>
      <c r="U614" s="218"/>
      <c r="V614" s="218"/>
      <c r="W614" s="218"/>
      <c r="X614" s="218"/>
      <c r="Y614" s="218"/>
      <c r="Z614" s="218"/>
      <c r="AA614" s="218"/>
    </row>
    <row r="615" spans="1:27" ht="15.75" customHeight="1" x14ac:dyDescent="0.25">
      <c r="A615" s="622"/>
      <c r="B615" s="646"/>
      <c r="C615" s="622"/>
      <c r="D615" s="218"/>
      <c r="E615" s="622"/>
      <c r="F615" s="622"/>
      <c r="G615" s="622"/>
      <c r="H615" s="218"/>
      <c r="I615" s="218"/>
      <c r="J615" s="218"/>
      <c r="K615" s="218"/>
      <c r="L615" s="218"/>
      <c r="M615" s="218"/>
      <c r="N615" s="218"/>
      <c r="O615" s="218"/>
      <c r="P615" s="218"/>
      <c r="Q615" s="218"/>
      <c r="R615" s="218"/>
      <c r="S615" s="218"/>
      <c r="T615" s="218"/>
      <c r="U615" s="218"/>
      <c r="V615" s="218"/>
      <c r="W615" s="218"/>
      <c r="X615" s="218"/>
      <c r="Y615" s="218"/>
      <c r="Z615" s="218"/>
      <c r="AA615" s="218"/>
    </row>
    <row r="616" spans="1:27" ht="15.75" customHeight="1" x14ac:dyDescent="0.25">
      <c r="A616" s="622"/>
      <c r="B616" s="646"/>
      <c r="C616" s="622"/>
      <c r="D616" s="218"/>
      <c r="E616" s="622"/>
      <c r="F616" s="622"/>
      <c r="G616" s="622"/>
      <c r="H616" s="218"/>
      <c r="I616" s="218"/>
      <c r="J616" s="218"/>
      <c r="K616" s="218"/>
      <c r="L616" s="218"/>
      <c r="M616" s="218"/>
      <c r="N616" s="218"/>
      <c r="O616" s="218"/>
      <c r="P616" s="218"/>
      <c r="Q616" s="218"/>
      <c r="R616" s="218"/>
      <c r="S616" s="218"/>
      <c r="T616" s="218"/>
      <c r="U616" s="218"/>
      <c r="V616" s="218"/>
      <c r="W616" s="218"/>
      <c r="X616" s="218"/>
      <c r="Y616" s="218"/>
      <c r="Z616" s="218"/>
      <c r="AA616" s="218"/>
    </row>
    <row r="617" spans="1:27" ht="15.75" customHeight="1" x14ac:dyDescent="0.25">
      <c r="A617" s="622"/>
      <c r="B617" s="646"/>
      <c r="C617" s="622"/>
      <c r="D617" s="218"/>
      <c r="E617" s="622"/>
      <c r="F617" s="622"/>
      <c r="G617" s="622"/>
      <c r="H617" s="218"/>
      <c r="I617" s="218"/>
      <c r="J617" s="218"/>
      <c r="K617" s="218"/>
      <c r="L617" s="218"/>
      <c r="M617" s="218"/>
      <c r="N617" s="218"/>
      <c r="O617" s="218"/>
      <c r="P617" s="218"/>
      <c r="Q617" s="218"/>
      <c r="R617" s="218"/>
      <c r="S617" s="218"/>
      <c r="T617" s="218"/>
      <c r="U617" s="218"/>
      <c r="V617" s="218"/>
      <c r="W617" s="218"/>
      <c r="X617" s="218"/>
      <c r="Y617" s="218"/>
      <c r="Z617" s="218"/>
      <c r="AA617" s="218"/>
    </row>
    <row r="618" spans="1:27" ht="15.75" customHeight="1" x14ac:dyDescent="0.25">
      <c r="A618" s="622"/>
      <c r="B618" s="646"/>
      <c r="C618" s="622"/>
      <c r="D618" s="218"/>
      <c r="E618" s="622"/>
      <c r="F618" s="622"/>
      <c r="G618" s="622"/>
      <c r="H618" s="218"/>
      <c r="I618" s="218"/>
      <c r="J618" s="218"/>
      <c r="K618" s="218"/>
      <c r="L618" s="218"/>
      <c r="M618" s="218"/>
      <c r="N618" s="218"/>
      <c r="O618" s="218"/>
      <c r="P618" s="218"/>
      <c r="Q618" s="218"/>
      <c r="R618" s="218"/>
      <c r="S618" s="218"/>
      <c r="T618" s="218"/>
      <c r="U618" s="218"/>
      <c r="V618" s="218"/>
      <c r="W618" s="218"/>
      <c r="X618" s="218"/>
      <c r="Y618" s="218"/>
      <c r="Z618" s="218"/>
      <c r="AA618" s="218"/>
    </row>
    <row r="619" spans="1:27" ht="15.75" customHeight="1" x14ac:dyDescent="0.25">
      <c r="A619" s="622"/>
      <c r="B619" s="646"/>
      <c r="C619" s="622"/>
      <c r="D619" s="218"/>
      <c r="E619" s="622"/>
      <c r="F619" s="622"/>
      <c r="G619" s="622"/>
      <c r="H619" s="218"/>
      <c r="I619" s="218"/>
      <c r="J619" s="218"/>
      <c r="K619" s="218"/>
      <c r="L619" s="218"/>
      <c r="M619" s="218"/>
      <c r="N619" s="218"/>
      <c r="O619" s="218"/>
      <c r="P619" s="218"/>
      <c r="Q619" s="218"/>
      <c r="R619" s="218"/>
      <c r="S619" s="218"/>
      <c r="T619" s="218"/>
      <c r="U619" s="218"/>
      <c r="V619" s="218"/>
      <c r="W619" s="218"/>
      <c r="X619" s="218"/>
      <c r="Y619" s="218"/>
      <c r="Z619" s="218"/>
      <c r="AA619" s="218"/>
    </row>
    <row r="620" spans="1:27" ht="15.75" customHeight="1" x14ac:dyDescent="0.25">
      <c r="A620" s="622"/>
      <c r="B620" s="646"/>
      <c r="C620" s="622"/>
      <c r="D620" s="218"/>
      <c r="E620" s="622"/>
      <c r="F620" s="622"/>
      <c r="G620" s="622"/>
      <c r="H620" s="218"/>
      <c r="I620" s="218"/>
      <c r="J620" s="218"/>
      <c r="K620" s="218"/>
      <c r="L620" s="218"/>
      <c r="M620" s="218"/>
      <c r="N620" s="218"/>
      <c r="O620" s="218"/>
      <c r="P620" s="218"/>
      <c r="Q620" s="218"/>
      <c r="R620" s="218"/>
      <c r="S620" s="218"/>
      <c r="T620" s="218"/>
      <c r="U620" s="218"/>
      <c r="V620" s="218"/>
      <c r="W620" s="218"/>
      <c r="X620" s="218"/>
      <c r="Y620" s="218"/>
      <c r="Z620" s="218"/>
      <c r="AA620" s="218"/>
    </row>
    <row r="621" spans="1:27" ht="15.75" customHeight="1" x14ac:dyDescent="0.25">
      <c r="A621" s="622"/>
      <c r="B621" s="646"/>
      <c r="C621" s="622"/>
      <c r="D621" s="218"/>
      <c r="E621" s="622"/>
      <c r="F621" s="622"/>
      <c r="G621" s="622"/>
      <c r="H621" s="218"/>
      <c r="I621" s="218"/>
      <c r="J621" s="218"/>
      <c r="K621" s="218"/>
      <c r="L621" s="218"/>
      <c r="M621" s="218"/>
      <c r="N621" s="218"/>
      <c r="O621" s="218"/>
      <c r="P621" s="218"/>
      <c r="Q621" s="218"/>
      <c r="R621" s="218"/>
      <c r="S621" s="218"/>
      <c r="T621" s="218"/>
      <c r="U621" s="218"/>
      <c r="V621" s="218"/>
      <c r="W621" s="218"/>
      <c r="X621" s="218"/>
      <c r="Y621" s="218"/>
      <c r="Z621" s="218"/>
      <c r="AA621" s="218"/>
    </row>
    <row r="622" spans="1:27" ht="15.75" customHeight="1" x14ac:dyDescent="0.25">
      <c r="A622" s="622"/>
      <c r="B622" s="646"/>
      <c r="C622" s="622"/>
      <c r="D622" s="218"/>
      <c r="E622" s="622"/>
      <c r="F622" s="622"/>
      <c r="G622" s="622"/>
      <c r="H622" s="218"/>
      <c r="I622" s="218"/>
      <c r="J622" s="218"/>
      <c r="K622" s="218"/>
      <c r="L622" s="218"/>
      <c r="M622" s="218"/>
      <c r="N622" s="218"/>
      <c r="O622" s="218"/>
      <c r="P622" s="218"/>
      <c r="Q622" s="218"/>
      <c r="R622" s="218"/>
      <c r="S622" s="218"/>
      <c r="T622" s="218"/>
      <c r="U622" s="218"/>
      <c r="V622" s="218"/>
      <c r="W622" s="218"/>
      <c r="X622" s="218"/>
      <c r="Y622" s="218"/>
      <c r="Z622" s="218"/>
      <c r="AA622" s="218"/>
    </row>
    <row r="623" spans="1:27" ht="15.75" customHeight="1" x14ac:dyDescent="0.25">
      <c r="A623" s="622"/>
      <c r="B623" s="646"/>
      <c r="C623" s="622"/>
      <c r="D623" s="218"/>
      <c r="E623" s="622"/>
      <c r="F623" s="622"/>
      <c r="G623" s="622"/>
      <c r="H623" s="218"/>
      <c r="I623" s="218"/>
      <c r="J623" s="218"/>
      <c r="K623" s="218"/>
      <c r="L623" s="218"/>
      <c r="M623" s="218"/>
      <c r="N623" s="218"/>
      <c r="O623" s="218"/>
      <c r="P623" s="218"/>
      <c r="Q623" s="218"/>
      <c r="R623" s="218"/>
      <c r="S623" s="218"/>
      <c r="T623" s="218"/>
      <c r="U623" s="218"/>
      <c r="V623" s="218"/>
      <c r="W623" s="218"/>
      <c r="X623" s="218"/>
      <c r="Y623" s="218"/>
      <c r="Z623" s="218"/>
      <c r="AA623" s="218"/>
    </row>
    <row r="624" spans="1:27" ht="15.75" customHeight="1" x14ac:dyDescent="0.25">
      <c r="A624" s="622"/>
      <c r="B624" s="646"/>
      <c r="C624" s="622"/>
      <c r="D624" s="218"/>
      <c r="E624" s="622"/>
      <c r="F624" s="622"/>
      <c r="G624" s="622"/>
      <c r="H624" s="218"/>
      <c r="I624" s="218"/>
      <c r="J624" s="218"/>
      <c r="K624" s="218"/>
      <c r="L624" s="218"/>
      <c r="M624" s="218"/>
      <c r="N624" s="218"/>
      <c r="O624" s="218"/>
      <c r="P624" s="218"/>
      <c r="Q624" s="218"/>
      <c r="R624" s="218"/>
      <c r="S624" s="218"/>
      <c r="T624" s="218"/>
      <c r="U624" s="218"/>
      <c r="V624" s="218"/>
      <c r="W624" s="218"/>
      <c r="X624" s="218"/>
      <c r="Y624" s="218"/>
      <c r="Z624" s="218"/>
      <c r="AA624" s="218"/>
    </row>
    <row r="625" spans="1:27" ht="15.75" customHeight="1" x14ac:dyDescent="0.25">
      <c r="A625" s="622"/>
      <c r="B625" s="646"/>
      <c r="C625" s="622"/>
      <c r="D625" s="218"/>
      <c r="E625" s="622"/>
      <c r="F625" s="622"/>
      <c r="G625" s="622"/>
      <c r="H625" s="218"/>
      <c r="I625" s="218"/>
      <c r="J625" s="218"/>
      <c r="K625" s="218"/>
      <c r="L625" s="218"/>
      <c r="M625" s="218"/>
      <c r="N625" s="218"/>
      <c r="O625" s="218"/>
      <c r="P625" s="218"/>
      <c r="Q625" s="218"/>
      <c r="R625" s="218"/>
      <c r="S625" s="218"/>
      <c r="T625" s="218"/>
      <c r="U625" s="218"/>
      <c r="V625" s="218"/>
      <c r="W625" s="218"/>
      <c r="X625" s="218"/>
      <c r="Y625" s="218"/>
      <c r="Z625" s="218"/>
      <c r="AA625" s="218"/>
    </row>
    <row r="626" spans="1:27" ht="15.75" customHeight="1" x14ac:dyDescent="0.25">
      <c r="A626" s="622"/>
      <c r="B626" s="646"/>
      <c r="C626" s="622"/>
      <c r="D626" s="218"/>
      <c r="E626" s="622"/>
      <c r="F626" s="622"/>
      <c r="G626" s="622"/>
      <c r="H626" s="218"/>
      <c r="I626" s="218"/>
      <c r="J626" s="218"/>
      <c r="K626" s="218"/>
      <c r="L626" s="218"/>
      <c r="M626" s="218"/>
      <c r="N626" s="218"/>
      <c r="O626" s="218"/>
      <c r="P626" s="218"/>
      <c r="Q626" s="218"/>
      <c r="R626" s="218"/>
      <c r="S626" s="218"/>
      <c r="T626" s="218"/>
      <c r="U626" s="218"/>
      <c r="V626" s="218"/>
      <c r="W626" s="218"/>
      <c r="X626" s="218"/>
      <c r="Y626" s="218"/>
      <c r="Z626" s="218"/>
      <c r="AA626" s="218"/>
    </row>
    <row r="627" spans="1:27" ht="15.75" customHeight="1" x14ac:dyDescent="0.25">
      <c r="A627" s="622"/>
      <c r="B627" s="646"/>
      <c r="C627" s="622"/>
      <c r="D627" s="218"/>
      <c r="E627" s="622"/>
      <c r="F627" s="622"/>
      <c r="G627" s="622"/>
      <c r="H627" s="218"/>
      <c r="I627" s="218"/>
      <c r="J627" s="218"/>
      <c r="K627" s="218"/>
      <c r="L627" s="218"/>
      <c r="M627" s="218"/>
      <c r="N627" s="218"/>
      <c r="O627" s="218"/>
      <c r="P627" s="218"/>
      <c r="Q627" s="218"/>
      <c r="R627" s="218"/>
      <c r="S627" s="218"/>
      <c r="T627" s="218"/>
      <c r="U627" s="218"/>
      <c r="V627" s="218"/>
      <c r="W627" s="218"/>
      <c r="X627" s="218"/>
      <c r="Y627" s="218"/>
      <c r="Z627" s="218"/>
      <c r="AA627" s="218"/>
    </row>
    <row r="628" spans="1:27" ht="15.75" customHeight="1" x14ac:dyDescent="0.25">
      <c r="A628" s="622"/>
      <c r="B628" s="646"/>
      <c r="C628" s="622"/>
      <c r="D628" s="218"/>
      <c r="E628" s="622"/>
      <c r="F628" s="622"/>
      <c r="G628" s="622"/>
      <c r="H628" s="218"/>
      <c r="I628" s="218"/>
      <c r="J628" s="218"/>
      <c r="K628" s="218"/>
      <c r="L628" s="218"/>
      <c r="M628" s="218"/>
      <c r="N628" s="218"/>
      <c r="O628" s="218"/>
      <c r="P628" s="218"/>
      <c r="Q628" s="218"/>
      <c r="R628" s="218"/>
      <c r="S628" s="218"/>
      <c r="T628" s="218"/>
      <c r="U628" s="218"/>
      <c r="V628" s="218"/>
      <c r="W628" s="218"/>
      <c r="X628" s="218"/>
      <c r="Y628" s="218"/>
      <c r="Z628" s="218"/>
      <c r="AA628" s="218"/>
    </row>
    <row r="629" spans="1:27" ht="15.75" customHeight="1" x14ac:dyDescent="0.25">
      <c r="A629" s="622"/>
      <c r="B629" s="646"/>
      <c r="C629" s="622"/>
      <c r="D629" s="218"/>
      <c r="E629" s="622"/>
      <c r="F629" s="622"/>
      <c r="G629" s="622"/>
      <c r="H629" s="218"/>
      <c r="I629" s="218"/>
      <c r="J629" s="218"/>
      <c r="K629" s="218"/>
      <c r="L629" s="218"/>
      <c r="M629" s="218"/>
      <c r="N629" s="218"/>
      <c r="O629" s="218"/>
      <c r="P629" s="218"/>
      <c r="Q629" s="218"/>
      <c r="R629" s="218"/>
      <c r="S629" s="218"/>
      <c r="T629" s="218"/>
      <c r="U629" s="218"/>
      <c r="V629" s="218"/>
      <c r="W629" s="218"/>
      <c r="X629" s="218"/>
      <c r="Y629" s="218"/>
      <c r="Z629" s="218"/>
      <c r="AA629" s="218"/>
    </row>
    <row r="630" spans="1:27" ht="15.75" customHeight="1" x14ac:dyDescent="0.25">
      <c r="A630" s="622"/>
      <c r="B630" s="646"/>
      <c r="C630" s="622"/>
      <c r="D630" s="218"/>
      <c r="E630" s="622"/>
      <c r="F630" s="622"/>
      <c r="G630" s="622"/>
      <c r="H630" s="218"/>
      <c r="I630" s="218"/>
      <c r="J630" s="218"/>
      <c r="K630" s="218"/>
      <c r="L630" s="218"/>
      <c r="M630" s="218"/>
      <c r="N630" s="218"/>
      <c r="O630" s="218"/>
      <c r="P630" s="218"/>
      <c r="Q630" s="218"/>
      <c r="R630" s="218"/>
      <c r="S630" s="218"/>
      <c r="T630" s="218"/>
      <c r="U630" s="218"/>
      <c r="V630" s="218"/>
      <c r="W630" s="218"/>
      <c r="X630" s="218"/>
      <c r="Y630" s="218"/>
      <c r="Z630" s="218"/>
      <c r="AA630" s="218"/>
    </row>
    <row r="631" spans="1:27" ht="15.75" customHeight="1" x14ac:dyDescent="0.25">
      <c r="A631" s="622"/>
      <c r="B631" s="646"/>
      <c r="C631" s="622"/>
      <c r="D631" s="218"/>
      <c r="E631" s="622"/>
      <c r="F631" s="622"/>
      <c r="G631" s="622"/>
      <c r="H631" s="218"/>
      <c r="I631" s="218"/>
      <c r="J631" s="218"/>
      <c r="K631" s="218"/>
      <c r="L631" s="218"/>
      <c r="M631" s="218"/>
      <c r="N631" s="218"/>
      <c r="O631" s="218"/>
      <c r="P631" s="218"/>
      <c r="Q631" s="218"/>
      <c r="R631" s="218"/>
      <c r="S631" s="218"/>
      <c r="T631" s="218"/>
      <c r="U631" s="218"/>
      <c r="V631" s="218"/>
      <c r="W631" s="218"/>
      <c r="X631" s="218"/>
      <c r="Y631" s="218"/>
      <c r="Z631" s="218"/>
      <c r="AA631" s="218"/>
    </row>
    <row r="632" spans="1:27" ht="15.75" customHeight="1" x14ac:dyDescent="0.25">
      <c r="A632" s="622"/>
      <c r="B632" s="646"/>
      <c r="C632" s="622"/>
      <c r="D632" s="218"/>
      <c r="E632" s="622"/>
      <c r="F632" s="622"/>
      <c r="G632" s="622"/>
      <c r="H632" s="218"/>
      <c r="I632" s="218"/>
      <c r="J632" s="218"/>
      <c r="K632" s="218"/>
      <c r="L632" s="218"/>
      <c r="M632" s="218"/>
      <c r="N632" s="218"/>
      <c r="O632" s="218"/>
      <c r="P632" s="218"/>
      <c r="Q632" s="218"/>
      <c r="R632" s="218"/>
      <c r="S632" s="218"/>
      <c r="T632" s="218"/>
      <c r="U632" s="218"/>
      <c r="V632" s="218"/>
      <c r="W632" s="218"/>
      <c r="X632" s="218"/>
      <c r="Y632" s="218"/>
      <c r="Z632" s="218"/>
      <c r="AA632" s="218"/>
    </row>
    <row r="633" spans="1:27" ht="15.75" customHeight="1" x14ac:dyDescent="0.25">
      <c r="A633" s="622"/>
      <c r="B633" s="646"/>
      <c r="C633" s="622"/>
      <c r="D633" s="218"/>
      <c r="E633" s="622"/>
      <c r="F633" s="622"/>
      <c r="G633" s="622"/>
      <c r="H633" s="218"/>
      <c r="I633" s="218"/>
      <c r="J633" s="218"/>
      <c r="K633" s="218"/>
      <c r="L633" s="218"/>
      <c r="M633" s="218"/>
      <c r="N633" s="218"/>
      <c r="O633" s="218"/>
      <c r="P633" s="218"/>
      <c r="Q633" s="218"/>
      <c r="R633" s="218"/>
      <c r="S633" s="218"/>
      <c r="T633" s="218"/>
      <c r="U633" s="218"/>
      <c r="V633" s="218"/>
      <c r="W633" s="218"/>
      <c r="X633" s="218"/>
      <c r="Y633" s="218"/>
      <c r="Z633" s="218"/>
      <c r="AA633" s="218"/>
    </row>
    <row r="634" spans="1:27" ht="15.75" customHeight="1" x14ac:dyDescent="0.25">
      <c r="A634" s="622"/>
      <c r="B634" s="646"/>
      <c r="C634" s="622"/>
      <c r="D634" s="218"/>
      <c r="E634" s="622"/>
      <c r="F634" s="622"/>
      <c r="G634" s="622"/>
      <c r="H634" s="218"/>
      <c r="I634" s="218"/>
      <c r="J634" s="218"/>
      <c r="K634" s="218"/>
      <c r="L634" s="218"/>
      <c r="M634" s="218"/>
      <c r="N634" s="218"/>
      <c r="O634" s="218"/>
      <c r="P634" s="218"/>
      <c r="Q634" s="218"/>
      <c r="R634" s="218"/>
      <c r="S634" s="218"/>
      <c r="T634" s="218"/>
      <c r="U634" s="218"/>
      <c r="V634" s="218"/>
      <c r="W634" s="218"/>
      <c r="X634" s="218"/>
      <c r="Y634" s="218"/>
      <c r="Z634" s="218"/>
      <c r="AA634" s="218"/>
    </row>
    <row r="635" spans="1:27" ht="15.75" customHeight="1" x14ac:dyDescent="0.25">
      <c r="A635" s="622"/>
      <c r="B635" s="646"/>
      <c r="C635" s="622"/>
      <c r="D635" s="218"/>
      <c r="E635" s="622"/>
      <c r="F635" s="622"/>
      <c r="G635" s="622"/>
      <c r="H635" s="218"/>
      <c r="I635" s="218"/>
      <c r="J635" s="218"/>
      <c r="K635" s="218"/>
      <c r="L635" s="218"/>
      <c r="M635" s="218"/>
      <c r="N635" s="218"/>
      <c r="O635" s="218"/>
      <c r="P635" s="218"/>
      <c r="Q635" s="218"/>
      <c r="R635" s="218"/>
      <c r="S635" s="218"/>
      <c r="T635" s="218"/>
      <c r="U635" s="218"/>
      <c r="V635" s="218"/>
      <c r="W635" s="218"/>
      <c r="X635" s="218"/>
      <c r="Y635" s="218"/>
      <c r="Z635" s="218"/>
      <c r="AA635" s="218"/>
    </row>
    <row r="636" spans="1:27" ht="15.75" customHeight="1" x14ac:dyDescent="0.25">
      <c r="A636" s="622"/>
      <c r="B636" s="646"/>
      <c r="C636" s="622"/>
      <c r="D636" s="218"/>
      <c r="E636" s="622"/>
      <c r="F636" s="622"/>
      <c r="G636" s="622"/>
      <c r="H636" s="218"/>
      <c r="I636" s="218"/>
      <c r="J636" s="218"/>
      <c r="K636" s="218"/>
      <c r="L636" s="218"/>
      <c r="M636" s="218"/>
      <c r="N636" s="218"/>
      <c r="O636" s="218"/>
      <c r="P636" s="218"/>
      <c r="Q636" s="218"/>
      <c r="R636" s="218"/>
      <c r="S636" s="218"/>
      <c r="T636" s="218"/>
      <c r="U636" s="218"/>
      <c r="V636" s="218"/>
      <c r="W636" s="218"/>
      <c r="X636" s="218"/>
      <c r="Y636" s="218"/>
      <c r="Z636" s="218"/>
      <c r="AA636" s="218"/>
    </row>
    <row r="637" spans="1:27" ht="15.75" customHeight="1" x14ac:dyDescent="0.25">
      <c r="A637" s="622"/>
      <c r="B637" s="646"/>
      <c r="C637" s="622"/>
      <c r="D637" s="218"/>
      <c r="E637" s="622"/>
      <c r="F637" s="622"/>
      <c r="G637" s="622"/>
      <c r="H637" s="218"/>
      <c r="I637" s="218"/>
      <c r="J637" s="218"/>
      <c r="K637" s="218"/>
      <c r="L637" s="218"/>
      <c r="M637" s="218"/>
      <c r="N637" s="218"/>
      <c r="O637" s="218"/>
      <c r="P637" s="218"/>
      <c r="Q637" s="218"/>
      <c r="R637" s="218"/>
      <c r="S637" s="218"/>
      <c r="T637" s="218"/>
      <c r="U637" s="218"/>
      <c r="V637" s="218"/>
      <c r="W637" s="218"/>
      <c r="X637" s="218"/>
      <c r="Y637" s="218"/>
      <c r="Z637" s="218"/>
      <c r="AA637" s="218"/>
    </row>
    <row r="638" spans="1:27" ht="15.75" customHeight="1" x14ac:dyDescent="0.25">
      <c r="A638" s="622"/>
      <c r="B638" s="646"/>
      <c r="C638" s="622"/>
      <c r="D638" s="218"/>
      <c r="E638" s="622"/>
      <c r="F638" s="622"/>
      <c r="G638" s="622"/>
      <c r="H638" s="218"/>
      <c r="I638" s="218"/>
      <c r="J638" s="218"/>
      <c r="K638" s="218"/>
      <c r="L638" s="218"/>
      <c r="M638" s="218"/>
      <c r="N638" s="218"/>
      <c r="O638" s="218"/>
      <c r="P638" s="218"/>
      <c r="Q638" s="218"/>
      <c r="R638" s="218"/>
      <c r="S638" s="218"/>
      <c r="T638" s="218"/>
      <c r="U638" s="218"/>
      <c r="V638" s="218"/>
      <c r="W638" s="218"/>
      <c r="X638" s="218"/>
      <c r="Y638" s="218"/>
      <c r="Z638" s="218"/>
      <c r="AA638" s="218"/>
    </row>
    <row r="639" spans="1:27" ht="15.75" customHeight="1" x14ac:dyDescent="0.25">
      <c r="A639" s="622"/>
      <c r="B639" s="646"/>
      <c r="C639" s="622"/>
      <c r="D639" s="218"/>
      <c r="E639" s="622"/>
      <c r="F639" s="622"/>
      <c r="G639" s="622"/>
      <c r="H639" s="218"/>
      <c r="I639" s="218"/>
      <c r="J639" s="218"/>
      <c r="K639" s="218"/>
      <c r="L639" s="218"/>
      <c r="M639" s="218"/>
      <c r="N639" s="218"/>
      <c r="O639" s="218"/>
      <c r="P639" s="218"/>
      <c r="Q639" s="218"/>
      <c r="R639" s="218"/>
      <c r="S639" s="218"/>
      <c r="T639" s="218"/>
      <c r="U639" s="218"/>
      <c r="V639" s="218"/>
      <c r="W639" s="218"/>
      <c r="X639" s="218"/>
      <c r="Y639" s="218"/>
      <c r="Z639" s="218"/>
      <c r="AA639" s="218"/>
    </row>
    <row r="640" spans="1:27" ht="15.75" customHeight="1" x14ac:dyDescent="0.25">
      <c r="A640" s="622"/>
      <c r="B640" s="646"/>
      <c r="C640" s="622"/>
      <c r="D640" s="218"/>
      <c r="E640" s="622"/>
      <c r="F640" s="622"/>
      <c r="G640" s="622"/>
      <c r="H640" s="218"/>
      <c r="I640" s="218"/>
      <c r="J640" s="218"/>
      <c r="K640" s="218"/>
      <c r="L640" s="218"/>
      <c r="M640" s="218"/>
      <c r="N640" s="218"/>
      <c r="O640" s="218"/>
      <c r="P640" s="218"/>
      <c r="Q640" s="218"/>
      <c r="R640" s="218"/>
      <c r="S640" s="218"/>
      <c r="T640" s="218"/>
      <c r="U640" s="218"/>
      <c r="V640" s="218"/>
      <c r="W640" s="218"/>
      <c r="X640" s="218"/>
      <c r="Y640" s="218"/>
      <c r="Z640" s="218"/>
      <c r="AA640" s="218"/>
    </row>
    <row r="641" spans="1:27" ht="15.75" customHeight="1" x14ac:dyDescent="0.25">
      <c r="A641" s="622"/>
      <c r="B641" s="646"/>
      <c r="C641" s="622"/>
      <c r="D641" s="218"/>
      <c r="E641" s="622"/>
      <c r="F641" s="622"/>
      <c r="G641" s="622"/>
      <c r="H641" s="218"/>
      <c r="I641" s="218"/>
      <c r="J641" s="218"/>
      <c r="K641" s="218"/>
      <c r="L641" s="218"/>
      <c r="M641" s="218"/>
      <c r="N641" s="218"/>
      <c r="O641" s="218"/>
      <c r="P641" s="218"/>
      <c r="Q641" s="218"/>
      <c r="R641" s="218"/>
      <c r="S641" s="218"/>
      <c r="T641" s="218"/>
      <c r="U641" s="218"/>
      <c r="V641" s="218"/>
      <c r="W641" s="218"/>
      <c r="X641" s="218"/>
      <c r="Y641" s="218"/>
      <c r="Z641" s="218"/>
      <c r="AA641" s="218"/>
    </row>
    <row r="642" spans="1:27" ht="15.75" customHeight="1" x14ac:dyDescent="0.25">
      <c r="A642" s="622"/>
      <c r="B642" s="646"/>
      <c r="C642" s="622"/>
      <c r="D642" s="218"/>
      <c r="E642" s="622"/>
      <c r="F642" s="622"/>
      <c r="G642" s="622"/>
      <c r="H642" s="218"/>
      <c r="I642" s="218"/>
      <c r="J642" s="218"/>
      <c r="K642" s="218"/>
      <c r="L642" s="218"/>
      <c r="M642" s="218"/>
      <c r="N642" s="218"/>
      <c r="O642" s="218"/>
      <c r="P642" s="218"/>
      <c r="Q642" s="218"/>
      <c r="R642" s="218"/>
      <c r="S642" s="218"/>
      <c r="T642" s="218"/>
      <c r="U642" s="218"/>
      <c r="V642" s="218"/>
      <c r="W642" s="218"/>
      <c r="X642" s="218"/>
      <c r="Y642" s="218"/>
      <c r="Z642" s="218"/>
      <c r="AA642" s="218"/>
    </row>
    <row r="643" spans="1:27" ht="15.75" customHeight="1" x14ac:dyDescent="0.25">
      <c r="A643" s="622"/>
      <c r="B643" s="646"/>
      <c r="C643" s="622"/>
      <c r="D643" s="218"/>
      <c r="E643" s="622"/>
      <c r="F643" s="622"/>
      <c r="G643" s="622"/>
      <c r="H643" s="218"/>
      <c r="I643" s="218"/>
      <c r="J643" s="218"/>
      <c r="K643" s="218"/>
      <c r="L643" s="218"/>
      <c r="M643" s="218"/>
      <c r="N643" s="218"/>
      <c r="O643" s="218"/>
      <c r="P643" s="218"/>
      <c r="Q643" s="218"/>
      <c r="R643" s="218"/>
      <c r="S643" s="218"/>
      <c r="T643" s="218"/>
      <c r="U643" s="218"/>
      <c r="V643" s="218"/>
      <c r="W643" s="218"/>
      <c r="X643" s="218"/>
      <c r="Y643" s="218"/>
      <c r="Z643" s="218"/>
      <c r="AA643" s="218"/>
    </row>
    <row r="644" spans="1:27" ht="15.75" customHeight="1" x14ac:dyDescent="0.25">
      <c r="A644" s="622"/>
      <c r="B644" s="646"/>
      <c r="C644" s="622"/>
      <c r="D644" s="218"/>
      <c r="E644" s="622"/>
      <c r="F644" s="622"/>
      <c r="G644" s="622"/>
      <c r="H644" s="218"/>
      <c r="I644" s="218"/>
      <c r="J644" s="218"/>
      <c r="K644" s="218"/>
      <c r="L644" s="218"/>
      <c r="M644" s="218"/>
      <c r="N644" s="218"/>
      <c r="O644" s="218"/>
      <c r="P644" s="218"/>
      <c r="Q644" s="218"/>
      <c r="R644" s="218"/>
      <c r="S644" s="218"/>
      <c r="T644" s="218"/>
      <c r="U644" s="218"/>
      <c r="V644" s="218"/>
      <c r="W644" s="218"/>
      <c r="X644" s="218"/>
      <c r="Y644" s="218"/>
      <c r="Z644" s="218"/>
      <c r="AA644" s="218"/>
    </row>
    <row r="645" spans="1:27" ht="15.75" customHeight="1" x14ac:dyDescent="0.25">
      <c r="A645" s="622"/>
      <c r="B645" s="646"/>
      <c r="C645" s="622"/>
      <c r="D645" s="218"/>
      <c r="E645" s="622"/>
      <c r="F645" s="622"/>
      <c r="G645" s="622"/>
      <c r="H645" s="218"/>
      <c r="I645" s="218"/>
      <c r="J645" s="218"/>
      <c r="K645" s="218"/>
      <c r="L645" s="218"/>
      <c r="M645" s="218"/>
      <c r="N645" s="218"/>
      <c r="O645" s="218"/>
      <c r="P645" s="218"/>
      <c r="Q645" s="218"/>
      <c r="R645" s="218"/>
      <c r="S645" s="218"/>
      <c r="T645" s="218"/>
      <c r="U645" s="218"/>
      <c r="V645" s="218"/>
      <c r="W645" s="218"/>
      <c r="X645" s="218"/>
      <c r="Y645" s="218"/>
      <c r="Z645" s="218"/>
      <c r="AA645" s="218"/>
    </row>
    <row r="646" spans="1:27" ht="15.75" customHeight="1" x14ac:dyDescent="0.25">
      <c r="A646" s="622"/>
      <c r="B646" s="646"/>
      <c r="C646" s="622"/>
      <c r="D646" s="218"/>
      <c r="E646" s="622"/>
      <c r="F646" s="622"/>
      <c r="G646" s="622"/>
      <c r="H646" s="218"/>
      <c r="I646" s="218"/>
      <c r="J646" s="218"/>
      <c r="K646" s="218"/>
      <c r="L646" s="218"/>
      <c r="M646" s="218"/>
      <c r="N646" s="218"/>
      <c r="O646" s="218"/>
      <c r="P646" s="218"/>
      <c r="Q646" s="218"/>
      <c r="R646" s="218"/>
      <c r="S646" s="218"/>
      <c r="T646" s="218"/>
      <c r="U646" s="218"/>
      <c r="V646" s="218"/>
      <c r="W646" s="218"/>
      <c r="X646" s="218"/>
      <c r="Y646" s="218"/>
      <c r="Z646" s="218"/>
      <c r="AA646" s="218"/>
    </row>
    <row r="647" spans="1:27" ht="15.75" customHeight="1" x14ac:dyDescent="0.25">
      <c r="A647" s="622"/>
      <c r="B647" s="646"/>
      <c r="C647" s="622"/>
      <c r="D647" s="218"/>
      <c r="E647" s="622"/>
      <c r="F647" s="622"/>
      <c r="G647" s="622"/>
      <c r="H647" s="218"/>
      <c r="I647" s="218"/>
      <c r="J647" s="218"/>
      <c r="K647" s="218"/>
      <c r="L647" s="218"/>
      <c r="M647" s="218"/>
      <c r="N647" s="218"/>
      <c r="O647" s="218"/>
      <c r="P647" s="218"/>
      <c r="Q647" s="218"/>
      <c r="R647" s="218"/>
      <c r="S647" s="218"/>
      <c r="T647" s="218"/>
      <c r="U647" s="218"/>
      <c r="V647" s="218"/>
      <c r="W647" s="218"/>
      <c r="X647" s="218"/>
      <c r="Y647" s="218"/>
      <c r="Z647" s="218"/>
      <c r="AA647" s="218"/>
    </row>
    <row r="648" spans="1:27" ht="15.75" customHeight="1" x14ac:dyDescent="0.25">
      <c r="A648" s="622"/>
      <c r="B648" s="646"/>
      <c r="C648" s="622"/>
      <c r="D648" s="218"/>
      <c r="E648" s="622"/>
      <c r="F648" s="622"/>
      <c r="G648" s="622"/>
      <c r="H648" s="218"/>
      <c r="I648" s="218"/>
      <c r="J648" s="218"/>
      <c r="K648" s="218"/>
      <c r="L648" s="218"/>
      <c r="M648" s="218"/>
      <c r="N648" s="218"/>
      <c r="O648" s="218"/>
      <c r="P648" s="218"/>
      <c r="Q648" s="218"/>
      <c r="R648" s="218"/>
      <c r="S648" s="218"/>
      <c r="T648" s="218"/>
      <c r="U648" s="218"/>
      <c r="V648" s="218"/>
      <c r="W648" s="218"/>
      <c r="X648" s="218"/>
      <c r="Y648" s="218"/>
      <c r="Z648" s="218"/>
      <c r="AA648" s="218"/>
    </row>
    <row r="649" spans="1:27" ht="15.75" customHeight="1" x14ac:dyDescent="0.25">
      <c r="A649" s="622"/>
      <c r="B649" s="646"/>
      <c r="C649" s="622"/>
      <c r="D649" s="218"/>
      <c r="E649" s="622"/>
      <c r="F649" s="622"/>
      <c r="G649" s="622"/>
      <c r="H649" s="218"/>
      <c r="I649" s="218"/>
      <c r="J649" s="218"/>
      <c r="K649" s="218"/>
      <c r="L649" s="218"/>
      <c r="M649" s="218"/>
      <c r="N649" s="218"/>
      <c r="O649" s="218"/>
      <c r="P649" s="218"/>
      <c r="Q649" s="218"/>
      <c r="R649" s="218"/>
      <c r="S649" s="218"/>
      <c r="T649" s="218"/>
      <c r="U649" s="218"/>
      <c r="V649" s="218"/>
      <c r="W649" s="218"/>
      <c r="X649" s="218"/>
      <c r="Y649" s="218"/>
      <c r="Z649" s="218"/>
      <c r="AA649" s="218"/>
    </row>
    <row r="650" spans="1:27" ht="15.75" customHeight="1" x14ac:dyDescent="0.25">
      <c r="A650" s="622"/>
      <c r="B650" s="646"/>
      <c r="C650" s="622"/>
      <c r="D650" s="218"/>
      <c r="E650" s="622"/>
      <c r="F650" s="622"/>
      <c r="G650" s="622"/>
      <c r="H650" s="218"/>
      <c r="I650" s="218"/>
      <c r="J650" s="218"/>
      <c r="K650" s="218"/>
      <c r="L650" s="218"/>
      <c r="M650" s="218"/>
      <c r="N650" s="218"/>
      <c r="O650" s="218"/>
      <c r="P650" s="218"/>
      <c r="Q650" s="218"/>
      <c r="R650" s="218"/>
      <c r="S650" s="218"/>
      <c r="T650" s="218"/>
      <c r="U650" s="218"/>
      <c r="V650" s="218"/>
      <c r="W650" s="218"/>
      <c r="X650" s="218"/>
      <c r="Y650" s="218"/>
      <c r="Z650" s="218"/>
      <c r="AA650" s="218"/>
    </row>
    <row r="651" spans="1:27" ht="15.75" customHeight="1" x14ac:dyDescent="0.25">
      <c r="A651" s="622"/>
      <c r="B651" s="646"/>
      <c r="C651" s="622"/>
      <c r="D651" s="218"/>
      <c r="E651" s="622"/>
      <c r="F651" s="622"/>
      <c r="G651" s="622"/>
      <c r="H651" s="218"/>
      <c r="I651" s="218"/>
      <c r="J651" s="218"/>
      <c r="K651" s="218"/>
      <c r="L651" s="218"/>
      <c r="M651" s="218"/>
      <c r="N651" s="218"/>
      <c r="O651" s="218"/>
      <c r="P651" s="218"/>
      <c r="Q651" s="218"/>
      <c r="R651" s="218"/>
      <c r="S651" s="218"/>
      <c r="T651" s="218"/>
      <c r="U651" s="218"/>
      <c r="V651" s="218"/>
      <c r="W651" s="218"/>
      <c r="X651" s="218"/>
      <c r="Y651" s="218"/>
      <c r="Z651" s="218"/>
      <c r="AA651" s="218"/>
    </row>
    <row r="652" spans="1:27" ht="15.75" customHeight="1" x14ac:dyDescent="0.25">
      <c r="A652" s="622"/>
      <c r="B652" s="646"/>
      <c r="C652" s="622"/>
      <c r="D652" s="218"/>
      <c r="E652" s="622"/>
      <c r="F652" s="622"/>
      <c r="G652" s="622"/>
      <c r="H652" s="218"/>
      <c r="I652" s="218"/>
      <c r="J652" s="218"/>
      <c r="K652" s="218"/>
      <c r="L652" s="218"/>
      <c r="M652" s="218"/>
      <c r="N652" s="218"/>
      <c r="O652" s="218"/>
      <c r="P652" s="218"/>
      <c r="Q652" s="218"/>
      <c r="R652" s="218"/>
      <c r="S652" s="218"/>
      <c r="T652" s="218"/>
      <c r="U652" s="218"/>
      <c r="V652" s="218"/>
      <c r="W652" s="218"/>
      <c r="X652" s="218"/>
      <c r="Y652" s="218"/>
      <c r="Z652" s="218"/>
      <c r="AA652" s="218"/>
    </row>
    <row r="653" spans="1:27" ht="15.75" customHeight="1" x14ac:dyDescent="0.25">
      <c r="A653" s="622"/>
      <c r="B653" s="646"/>
      <c r="C653" s="622"/>
      <c r="D653" s="218"/>
      <c r="E653" s="622"/>
      <c r="F653" s="622"/>
      <c r="G653" s="622"/>
      <c r="H653" s="218"/>
      <c r="I653" s="218"/>
      <c r="J653" s="218"/>
      <c r="K653" s="218"/>
      <c r="L653" s="218"/>
      <c r="M653" s="218"/>
      <c r="N653" s="218"/>
      <c r="O653" s="218"/>
      <c r="P653" s="218"/>
      <c r="Q653" s="218"/>
      <c r="R653" s="218"/>
      <c r="S653" s="218"/>
      <c r="T653" s="218"/>
      <c r="U653" s="218"/>
      <c r="V653" s="218"/>
      <c r="W653" s="218"/>
      <c r="X653" s="218"/>
      <c r="Y653" s="218"/>
      <c r="Z653" s="218"/>
      <c r="AA653" s="218"/>
    </row>
    <row r="654" spans="1:27" ht="15.75" customHeight="1" x14ac:dyDescent="0.25">
      <c r="A654" s="622"/>
      <c r="B654" s="646"/>
      <c r="C654" s="622"/>
      <c r="D654" s="218"/>
      <c r="E654" s="622"/>
      <c r="F654" s="622"/>
      <c r="G654" s="622"/>
      <c r="H654" s="218"/>
      <c r="I654" s="218"/>
      <c r="J654" s="218"/>
      <c r="K654" s="218"/>
      <c r="L654" s="218"/>
      <c r="M654" s="218"/>
      <c r="N654" s="218"/>
      <c r="O654" s="218"/>
      <c r="P654" s="218"/>
      <c r="Q654" s="218"/>
      <c r="R654" s="218"/>
      <c r="S654" s="218"/>
      <c r="T654" s="218"/>
      <c r="U654" s="218"/>
      <c r="V654" s="218"/>
      <c r="W654" s="218"/>
      <c r="X654" s="218"/>
      <c r="Y654" s="218"/>
      <c r="Z654" s="218"/>
      <c r="AA654" s="218"/>
    </row>
    <row r="655" spans="1:27" ht="15.75" customHeight="1" x14ac:dyDescent="0.25">
      <c r="A655" s="622"/>
      <c r="B655" s="646"/>
      <c r="C655" s="622"/>
      <c r="D655" s="218"/>
      <c r="E655" s="622"/>
      <c r="F655" s="622"/>
      <c r="G655" s="622"/>
      <c r="H655" s="218"/>
      <c r="I655" s="218"/>
      <c r="J655" s="218"/>
      <c r="K655" s="218"/>
      <c r="L655" s="218"/>
      <c r="M655" s="218"/>
      <c r="N655" s="218"/>
      <c r="O655" s="218"/>
      <c r="P655" s="218"/>
      <c r="Q655" s="218"/>
      <c r="R655" s="218"/>
      <c r="S655" s="218"/>
      <c r="T655" s="218"/>
      <c r="U655" s="218"/>
      <c r="V655" s="218"/>
      <c r="W655" s="218"/>
      <c r="X655" s="218"/>
      <c r="Y655" s="218"/>
      <c r="Z655" s="218"/>
      <c r="AA655" s="218"/>
    </row>
    <row r="656" spans="1:27" ht="15.75" customHeight="1" x14ac:dyDescent="0.25">
      <c r="A656" s="622"/>
      <c r="B656" s="646"/>
      <c r="C656" s="622"/>
      <c r="D656" s="218"/>
      <c r="E656" s="622"/>
      <c r="F656" s="622"/>
      <c r="G656" s="622"/>
      <c r="H656" s="218"/>
      <c r="I656" s="218"/>
      <c r="J656" s="218"/>
      <c r="K656" s="218"/>
      <c r="L656" s="218"/>
      <c r="M656" s="218"/>
      <c r="N656" s="218"/>
      <c r="O656" s="218"/>
      <c r="P656" s="218"/>
      <c r="Q656" s="218"/>
      <c r="R656" s="218"/>
      <c r="S656" s="218"/>
      <c r="T656" s="218"/>
      <c r="U656" s="218"/>
      <c r="V656" s="218"/>
      <c r="W656" s="218"/>
      <c r="X656" s="218"/>
      <c r="Y656" s="218"/>
      <c r="Z656" s="218"/>
      <c r="AA656" s="218"/>
    </row>
    <row r="657" spans="1:27" ht="15.75" customHeight="1" x14ac:dyDescent="0.25">
      <c r="A657" s="622"/>
      <c r="B657" s="646"/>
      <c r="C657" s="622"/>
      <c r="D657" s="218"/>
      <c r="E657" s="622"/>
      <c r="F657" s="622"/>
      <c r="G657" s="622"/>
      <c r="H657" s="218"/>
      <c r="I657" s="218"/>
      <c r="J657" s="218"/>
      <c r="K657" s="218"/>
      <c r="L657" s="218"/>
      <c r="M657" s="218"/>
      <c r="N657" s="218"/>
      <c r="O657" s="218"/>
      <c r="P657" s="218"/>
      <c r="Q657" s="218"/>
      <c r="R657" s="218"/>
      <c r="S657" s="218"/>
      <c r="T657" s="218"/>
      <c r="U657" s="218"/>
      <c r="V657" s="218"/>
      <c r="W657" s="218"/>
      <c r="X657" s="218"/>
      <c r="Y657" s="218"/>
      <c r="Z657" s="218"/>
      <c r="AA657" s="218"/>
    </row>
    <row r="658" spans="1:27" ht="15.75" customHeight="1" x14ac:dyDescent="0.25">
      <c r="A658" s="622"/>
      <c r="B658" s="646"/>
      <c r="C658" s="622"/>
      <c r="D658" s="218"/>
      <c r="E658" s="622"/>
      <c r="F658" s="622"/>
      <c r="G658" s="622"/>
      <c r="H658" s="218"/>
      <c r="I658" s="218"/>
      <c r="J658" s="218"/>
      <c r="K658" s="218"/>
      <c r="L658" s="218"/>
      <c r="M658" s="218"/>
      <c r="N658" s="218"/>
      <c r="O658" s="218"/>
      <c r="P658" s="218"/>
      <c r="Q658" s="218"/>
      <c r="R658" s="218"/>
      <c r="S658" s="218"/>
      <c r="T658" s="218"/>
      <c r="U658" s="218"/>
      <c r="V658" s="218"/>
      <c r="W658" s="218"/>
      <c r="X658" s="218"/>
      <c r="Y658" s="218"/>
      <c r="Z658" s="218"/>
      <c r="AA658" s="218"/>
    </row>
    <row r="659" spans="1:27" ht="15.75" customHeight="1" x14ac:dyDescent="0.25">
      <c r="A659" s="622"/>
      <c r="B659" s="646"/>
      <c r="C659" s="622"/>
      <c r="D659" s="218"/>
      <c r="E659" s="622"/>
      <c r="F659" s="622"/>
      <c r="G659" s="622"/>
      <c r="H659" s="218"/>
      <c r="I659" s="218"/>
      <c r="J659" s="218"/>
      <c r="K659" s="218"/>
      <c r="L659" s="218"/>
      <c r="M659" s="218"/>
      <c r="N659" s="218"/>
      <c r="O659" s="218"/>
      <c r="P659" s="218"/>
      <c r="Q659" s="218"/>
      <c r="R659" s="218"/>
      <c r="S659" s="218"/>
      <c r="T659" s="218"/>
      <c r="U659" s="218"/>
      <c r="V659" s="218"/>
      <c r="W659" s="218"/>
      <c r="X659" s="218"/>
      <c r="Y659" s="218"/>
      <c r="Z659" s="218"/>
      <c r="AA659" s="218"/>
    </row>
    <row r="660" spans="1:27" ht="15.75" customHeight="1" x14ac:dyDescent="0.25">
      <c r="A660" s="622"/>
      <c r="B660" s="646"/>
      <c r="C660" s="622"/>
      <c r="D660" s="218"/>
      <c r="E660" s="622"/>
      <c r="F660" s="622"/>
      <c r="G660" s="622"/>
      <c r="H660" s="218"/>
      <c r="I660" s="218"/>
      <c r="J660" s="218"/>
      <c r="K660" s="218"/>
      <c r="L660" s="218"/>
      <c r="M660" s="218"/>
      <c r="N660" s="218"/>
      <c r="O660" s="218"/>
      <c r="P660" s="218"/>
      <c r="Q660" s="218"/>
      <c r="R660" s="218"/>
      <c r="S660" s="218"/>
      <c r="T660" s="218"/>
      <c r="U660" s="218"/>
      <c r="V660" s="218"/>
      <c r="W660" s="218"/>
      <c r="X660" s="218"/>
      <c r="Y660" s="218"/>
      <c r="Z660" s="218"/>
      <c r="AA660" s="218"/>
    </row>
    <row r="661" spans="1:27" ht="15.75" customHeight="1" x14ac:dyDescent="0.25">
      <c r="A661" s="622"/>
      <c r="B661" s="646"/>
      <c r="C661" s="622"/>
      <c r="D661" s="218"/>
      <c r="E661" s="622"/>
      <c r="F661" s="622"/>
      <c r="G661" s="622"/>
      <c r="H661" s="218"/>
      <c r="I661" s="218"/>
      <c r="J661" s="218"/>
      <c r="K661" s="218"/>
      <c r="L661" s="218"/>
      <c r="M661" s="218"/>
      <c r="N661" s="218"/>
      <c r="O661" s="218"/>
      <c r="P661" s="218"/>
      <c r="Q661" s="218"/>
      <c r="R661" s="218"/>
      <c r="S661" s="218"/>
      <c r="T661" s="218"/>
      <c r="U661" s="218"/>
      <c r="V661" s="218"/>
      <c r="W661" s="218"/>
      <c r="X661" s="218"/>
      <c r="Y661" s="218"/>
      <c r="Z661" s="218"/>
      <c r="AA661" s="218"/>
    </row>
    <row r="662" spans="1:27" ht="15.75" customHeight="1" x14ac:dyDescent="0.25">
      <c r="A662" s="622"/>
      <c r="B662" s="646"/>
      <c r="C662" s="622"/>
      <c r="D662" s="218"/>
      <c r="E662" s="622"/>
      <c r="F662" s="622"/>
      <c r="G662" s="622"/>
      <c r="H662" s="218"/>
      <c r="I662" s="218"/>
      <c r="J662" s="218"/>
      <c r="K662" s="218"/>
      <c r="L662" s="218"/>
      <c r="M662" s="218"/>
      <c r="N662" s="218"/>
      <c r="O662" s="218"/>
      <c r="P662" s="218"/>
      <c r="Q662" s="218"/>
      <c r="R662" s="218"/>
      <c r="S662" s="218"/>
      <c r="T662" s="218"/>
      <c r="U662" s="218"/>
      <c r="V662" s="218"/>
      <c r="W662" s="218"/>
      <c r="X662" s="218"/>
      <c r="Y662" s="218"/>
      <c r="Z662" s="218"/>
      <c r="AA662" s="218"/>
    </row>
    <row r="663" spans="1:27" ht="15.75" customHeight="1" x14ac:dyDescent="0.25">
      <c r="A663" s="622"/>
      <c r="B663" s="646"/>
      <c r="C663" s="622"/>
      <c r="D663" s="218"/>
      <c r="E663" s="622"/>
      <c r="F663" s="622"/>
      <c r="G663" s="622"/>
      <c r="H663" s="218"/>
      <c r="I663" s="218"/>
      <c r="J663" s="218"/>
      <c r="K663" s="218"/>
      <c r="L663" s="218"/>
      <c r="M663" s="218"/>
      <c r="N663" s="218"/>
      <c r="O663" s="218"/>
      <c r="P663" s="218"/>
      <c r="Q663" s="218"/>
      <c r="R663" s="218"/>
      <c r="S663" s="218"/>
      <c r="T663" s="218"/>
      <c r="U663" s="218"/>
      <c r="V663" s="218"/>
      <c r="W663" s="218"/>
      <c r="X663" s="218"/>
      <c r="Y663" s="218"/>
      <c r="Z663" s="218"/>
      <c r="AA663" s="218"/>
    </row>
    <row r="664" spans="1:27" ht="15.75" customHeight="1" x14ac:dyDescent="0.25">
      <c r="A664" s="622"/>
      <c r="B664" s="646"/>
      <c r="C664" s="622"/>
      <c r="D664" s="218"/>
      <c r="E664" s="622"/>
      <c r="F664" s="622"/>
      <c r="G664" s="622"/>
      <c r="H664" s="218"/>
      <c r="I664" s="218"/>
      <c r="J664" s="218"/>
      <c r="K664" s="218"/>
      <c r="L664" s="218"/>
      <c r="M664" s="218"/>
      <c r="N664" s="218"/>
      <c r="O664" s="218"/>
      <c r="P664" s="218"/>
      <c r="Q664" s="218"/>
      <c r="R664" s="218"/>
      <c r="S664" s="218"/>
      <c r="T664" s="218"/>
      <c r="U664" s="218"/>
      <c r="V664" s="218"/>
      <c r="W664" s="218"/>
      <c r="X664" s="218"/>
      <c r="Y664" s="218"/>
      <c r="Z664" s="218"/>
      <c r="AA664" s="218"/>
    </row>
    <row r="665" spans="1:27" ht="15.75" customHeight="1" x14ac:dyDescent="0.25">
      <c r="A665" s="622"/>
      <c r="B665" s="646"/>
      <c r="C665" s="622"/>
      <c r="D665" s="218"/>
      <c r="E665" s="622"/>
      <c r="F665" s="622"/>
      <c r="G665" s="622"/>
      <c r="H665" s="218"/>
      <c r="I665" s="218"/>
      <c r="J665" s="218"/>
      <c r="K665" s="218"/>
      <c r="L665" s="218"/>
      <c r="M665" s="218"/>
      <c r="N665" s="218"/>
      <c r="O665" s="218"/>
      <c r="P665" s="218"/>
      <c r="Q665" s="218"/>
      <c r="R665" s="218"/>
      <c r="S665" s="218"/>
      <c r="T665" s="218"/>
      <c r="U665" s="218"/>
      <c r="V665" s="218"/>
      <c r="W665" s="218"/>
      <c r="X665" s="218"/>
      <c r="Y665" s="218"/>
      <c r="Z665" s="218"/>
      <c r="AA665" s="218"/>
    </row>
    <row r="666" spans="1:27" ht="15.75" customHeight="1" x14ac:dyDescent="0.25">
      <c r="A666" s="622"/>
      <c r="B666" s="646"/>
      <c r="C666" s="622"/>
      <c r="D666" s="218"/>
      <c r="E666" s="622"/>
      <c r="F666" s="622"/>
      <c r="G666" s="622"/>
      <c r="H666" s="218"/>
      <c r="I666" s="218"/>
      <c r="J666" s="218"/>
      <c r="K666" s="218"/>
      <c r="L666" s="218"/>
      <c r="M666" s="218"/>
      <c r="N666" s="218"/>
      <c r="O666" s="218"/>
      <c r="P666" s="218"/>
      <c r="Q666" s="218"/>
      <c r="R666" s="218"/>
      <c r="S666" s="218"/>
      <c r="T666" s="218"/>
      <c r="U666" s="218"/>
      <c r="V666" s="218"/>
      <c r="W666" s="218"/>
      <c r="X666" s="218"/>
      <c r="Y666" s="218"/>
      <c r="Z666" s="218"/>
      <c r="AA666" s="218"/>
    </row>
    <row r="667" spans="1:27" ht="15.75" customHeight="1" x14ac:dyDescent="0.25">
      <c r="A667" s="622"/>
      <c r="B667" s="646"/>
      <c r="C667" s="622"/>
      <c r="D667" s="218"/>
      <c r="E667" s="622"/>
      <c r="F667" s="622"/>
      <c r="G667" s="622"/>
      <c r="H667" s="218"/>
      <c r="I667" s="218"/>
      <c r="J667" s="218"/>
      <c r="K667" s="218"/>
      <c r="L667" s="218"/>
      <c r="M667" s="218"/>
      <c r="N667" s="218"/>
      <c r="O667" s="218"/>
      <c r="P667" s="218"/>
      <c r="Q667" s="218"/>
      <c r="R667" s="218"/>
      <c r="S667" s="218"/>
      <c r="T667" s="218"/>
      <c r="U667" s="218"/>
      <c r="V667" s="218"/>
      <c r="W667" s="218"/>
      <c r="X667" s="218"/>
      <c r="Y667" s="218"/>
      <c r="Z667" s="218"/>
      <c r="AA667" s="218"/>
    </row>
    <row r="668" spans="1:27" ht="15.75" customHeight="1" x14ac:dyDescent="0.25">
      <c r="A668" s="622"/>
      <c r="B668" s="646"/>
      <c r="C668" s="622"/>
      <c r="D668" s="218"/>
      <c r="E668" s="622"/>
      <c r="F668" s="622"/>
      <c r="G668" s="622"/>
      <c r="H668" s="218"/>
      <c r="I668" s="218"/>
      <c r="J668" s="218"/>
      <c r="K668" s="218"/>
      <c r="L668" s="218"/>
      <c r="M668" s="218"/>
      <c r="N668" s="218"/>
      <c r="O668" s="218"/>
      <c r="P668" s="218"/>
      <c r="Q668" s="218"/>
      <c r="R668" s="218"/>
      <c r="S668" s="218"/>
      <c r="T668" s="218"/>
      <c r="U668" s="218"/>
      <c r="V668" s="218"/>
      <c r="W668" s="218"/>
      <c r="X668" s="218"/>
      <c r="Y668" s="218"/>
      <c r="Z668" s="218"/>
      <c r="AA668" s="218"/>
    </row>
    <row r="669" spans="1:27" ht="15.75" customHeight="1" x14ac:dyDescent="0.25">
      <c r="A669" s="622"/>
      <c r="B669" s="646"/>
      <c r="C669" s="622"/>
      <c r="D669" s="218"/>
      <c r="E669" s="622"/>
      <c r="F669" s="622"/>
      <c r="G669" s="622"/>
      <c r="H669" s="218"/>
      <c r="I669" s="218"/>
      <c r="J669" s="218"/>
      <c r="K669" s="218"/>
      <c r="L669" s="218"/>
      <c r="M669" s="218"/>
      <c r="N669" s="218"/>
      <c r="O669" s="218"/>
      <c r="P669" s="218"/>
      <c r="Q669" s="218"/>
      <c r="R669" s="218"/>
      <c r="S669" s="218"/>
      <c r="T669" s="218"/>
      <c r="U669" s="218"/>
      <c r="V669" s="218"/>
      <c r="W669" s="218"/>
      <c r="X669" s="218"/>
      <c r="Y669" s="218"/>
      <c r="Z669" s="218"/>
      <c r="AA669" s="218"/>
    </row>
    <row r="670" spans="1:27" ht="15.75" customHeight="1" x14ac:dyDescent="0.25">
      <c r="A670" s="622"/>
      <c r="B670" s="646"/>
      <c r="C670" s="622"/>
      <c r="D670" s="218"/>
      <c r="E670" s="622"/>
      <c r="F670" s="622"/>
      <c r="G670" s="622"/>
      <c r="H670" s="218"/>
      <c r="I670" s="218"/>
      <c r="J670" s="218"/>
      <c r="K670" s="218"/>
      <c r="L670" s="218"/>
      <c r="M670" s="218"/>
      <c r="N670" s="218"/>
      <c r="O670" s="218"/>
      <c r="P670" s="218"/>
      <c r="Q670" s="218"/>
      <c r="R670" s="218"/>
      <c r="S670" s="218"/>
      <c r="T670" s="218"/>
      <c r="U670" s="218"/>
      <c r="V670" s="218"/>
      <c r="W670" s="218"/>
      <c r="X670" s="218"/>
      <c r="Y670" s="218"/>
      <c r="Z670" s="218"/>
      <c r="AA670" s="218"/>
    </row>
    <row r="671" spans="1:27" ht="15.75" customHeight="1" x14ac:dyDescent="0.25">
      <c r="A671" s="622"/>
      <c r="B671" s="646"/>
      <c r="C671" s="622"/>
      <c r="D671" s="218"/>
      <c r="E671" s="622"/>
      <c r="F671" s="622"/>
      <c r="G671" s="622"/>
      <c r="H671" s="218"/>
      <c r="I671" s="218"/>
      <c r="J671" s="218"/>
      <c r="K671" s="218"/>
      <c r="L671" s="218"/>
      <c r="M671" s="218"/>
      <c r="N671" s="218"/>
      <c r="O671" s="218"/>
      <c r="P671" s="218"/>
      <c r="Q671" s="218"/>
      <c r="R671" s="218"/>
      <c r="S671" s="218"/>
      <c r="T671" s="218"/>
      <c r="U671" s="218"/>
      <c r="V671" s="218"/>
      <c r="W671" s="218"/>
      <c r="X671" s="218"/>
      <c r="Y671" s="218"/>
      <c r="Z671" s="218"/>
      <c r="AA671" s="218"/>
    </row>
    <row r="672" spans="1:27" ht="15.75" customHeight="1" x14ac:dyDescent="0.25">
      <c r="A672" s="622"/>
      <c r="B672" s="646"/>
      <c r="C672" s="622"/>
      <c r="D672" s="218"/>
      <c r="E672" s="622"/>
      <c r="F672" s="622"/>
      <c r="G672" s="622"/>
      <c r="H672" s="218"/>
      <c r="I672" s="218"/>
      <c r="J672" s="218"/>
      <c r="K672" s="218"/>
      <c r="L672" s="218"/>
      <c r="M672" s="218"/>
      <c r="N672" s="218"/>
      <c r="O672" s="218"/>
      <c r="P672" s="218"/>
      <c r="Q672" s="218"/>
      <c r="R672" s="218"/>
      <c r="S672" s="218"/>
      <c r="T672" s="218"/>
      <c r="U672" s="218"/>
      <c r="V672" s="218"/>
      <c r="W672" s="218"/>
      <c r="X672" s="218"/>
      <c r="Y672" s="218"/>
      <c r="Z672" s="218"/>
      <c r="AA672" s="218"/>
    </row>
    <row r="673" spans="1:27" ht="15.75" customHeight="1" x14ac:dyDescent="0.25">
      <c r="A673" s="622"/>
      <c r="B673" s="646"/>
      <c r="C673" s="622"/>
      <c r="D673" s="218"/>
      <c r="E673" s="622"/>
      <c r="F673" s="622"/>
      <c r="G673" s="622"/>
      <c r="H673" s="218"/>
      <c r="I673" s="218"/>
      <c r="J673" s="218"/>
      <c r="K673" s="218"/>
      <c r="L673" s="218"/>
      <c r="M673" s="218"/>
      <c r="N673" s="218"/>
      <c r="O673" s="218"/>
      <c r="P673" s="218"/>
      <c r="Q673" s="218"/>
      <c r="R673" s="218"/>
      <c r="S673" s="218"/>
      <c r="T673" s="218"/>
      <c r="U673" s="218"/>
      <c r="V673" s="218"/>
      <c r="W673" s="218"/>
      <c r="X673" s="218"/>
      <c r="Y673" s="218"/>
      <c r="Z673" s="218"/>
      <c r="AA673" s="218"/>
    </row>
    <row r="674" spans="1:27" ht="15.75" customHeight="1" x14ac:dyDescent="0.25">
      <c r="A674" s="622"/>
      <c r="B674" s="646"/>
      <c r="C674" s="622"/>
      <c r="D674" s="218"/>
      <c r="E674" s="622"/>
      <c r="F674" s="622"/>
      <c r="G674" s="622"/>
      <c r="H674" s="218"/>
      <c r="I674" s="218"/>
      <c r="J674" s="218"/>
      <c r="K674" s="218"/>
      <c r="L674" s="218"/>
      <c r="M674" s="218"/>
      <c r="N674" s="218"/>
      <c r="O674" s="218"/>
      <c r="P674" s="218"/>
      <c r="Q674" s="218"/>
      <c r="R674" s="218"/>
      <c r="S674" s="218"/>
      <c r="T674" s="218"/>
      <c r="U674" s="218"/>
      <c r="V674" s="218"/>
      <c r="W674" s="218"/>
      <c r="X674" s="218"/>
      <c r="Y674" s="218"/>
      <c r="Z674" s="218"/>
      <c r="AA674" s="218"/>
    </row>
    <row r="675" spans="1:27" ht="15.75" customHeight="1" x14ac:dyDescent="0.25">
      <c r="A675" s="622"/>
      <c r="B675" s="646"/>
      <c r="C675" s="622"/>
      <c r="D675" s="218"/>
      <c r="E675" s="622"/>
      <c r="F675" s="622"/>
      <c r="G675" s="622"/>
      <c r="H675" s="218"/>
      <c r="I675" s="218"/>
      <c r="J675" s="218"/>
      <c r="K675" s="218"/>
      <c r="L675" s="218"/>
      <c r="M675" s="218"/>
      <c r="N675" s="218"/>
      <c r="O675" s="218"/>
      <c r="P675" s="218"/>
      <c r="Q675" s="218"/>
      <c r="R675" s="218"/>
      <c r="S675" s="218"/>
      <c r="T675" s="218"/>
      <c r="U675" s="218"/>
      <c r="V675" s="218"/>
      <c r="W675" s="218"/>
      <c r="X675" s="218"/>
      <c r="Y675" s="218"/>
      <c r="Z675" s="218"/>
      <c r="AA675" s="218"/>
    </row>
    <row r="676" spans="1:27" ht="15.75" customHeight="1" x14ac:dyDescent="0.25">
      <c r="A676" s="622"/>
      <c r="B676" s="646"/>
      <c r="C676" s="622"/>
      <c r="D676" s="218"/>
      <c r="E676" s="622"/>
      <c r="F676" s="622"/>
      <c r="G676" s="622"/>
      <c r="H676" s="218"/>
      <c r="I676" s="218"/>
      <c r="J676" s="218"/>
      <c r="K676" s="218"/>
      <c r="L676" s="218"/>
      <c r="M676" s="218"/>
      <c r="N676" s="218"/>
      <c r="O676" s="218"/>
      <c r="P676" s="218"/>
      <c r="Q676" s="218"/>
      <c r="R676" s="218"/>
      <c r="S676" s="218"/>
      <c r="T676" s="218"/>
      <c r="U676" s="218"/>
      <c r="V676" s="218"/>
      <c r="W676" s="218"/>
      <c r="X676" s="218"/>
      <c r="Y676" s="218"/>
      <c r="Z676" s="218"/>
      <c r="AA676" s="218"/>
    </row>
    <row r="677" spans="1:27" ht="15.75" customHeight="1" x14ac:dyDescent="0.25">
      <c r="A677" s="622"/>
      <c r="B677" s="646"/>
      <c r="C677" s="622"/>
      <c r="D677" s="218"/>
      <c r="E677" s="622"/>
      <c r="F677" s="622"/>
      <c r="G677" s="622"/>
      <c r="H677" s="218"/>
      <c r="I677" s="218"/>
      <c r="J677" s="218"/>
      <c r="K677" s="218"/>
      <c r="L677" s="218"/>
      <c r="M677" s="218"/>
      <c r="N677" s="218"/>
      <c r="O677" s="218"/>
      <c r="P677" s="218"/>
      <c r="Q677" s="218"/>
      <c r="R677" s="218"/>
      <c r="S677" s="218"/>
      <c r="T677" s="218"/>
      <c r="U677" s="218"/>
      <c r="V677" s="218"/>
      <c r="W677" s="218"/>
      <c r="X677" s="218"/>
      <c r="Y677" s="218"/>
      <c r="Z677" s="218"/>
      <c r="AA677" s="218"/>
    </row>
    <row r="678" spans="1:27" ht="15.75" customHeight="1" x14ac:dyDescent="0.25">
      <c r="A678" s="622"/>
      <c r="B678" s="646"/>
      <c r="C678" s="622"/>
      <c r="D678" s="218"/>
      <c r="E678" s="622"/>
      <c r="F678" s="622"/>
      <c r="G678" s="622"/>
      <c r="H678" s="218"/>
      <c r="I678" s="218"/>
      <c r="J678" s="218"/>
      <c r="K678" s="218"/>
      <c r="L678" s="218"/>
      <c r="M678" s="218"/>
      <c r="N678" s="218"/>
      <c r="O678" s="218"/>
      <c r="P678" s="218"/>
      <c r="Q678" s="218"/>
      <c r="R678" s="218"/>
      <c r="S678" s="218"/>
      <c r="T678" s="218"/>
      <c r="U678" s="218"/>
      <c r="V678" s="218"/>
      <c r="W678" s="218"/>
      <c r="X678" s="218"/>
      <c r="Y678" s="218"/>
      <c r="Z678" s="218"/>
      <c r="AA678" s="218"/>
    </row>
    <row r="679" spans="1:27" ht="15.75" customHeight="1" x14ac:dyDescent="0.25">
      <c r="A679" s="622"/>
      <c r="B679" s="646"/>
      <c r="C679" s="622"/>
      <c r="D679" s="218"/>
      <c r="E679" s="622"/>
      <c r="F679" s="622"/>
      <c r="G679" s="622"/>
      <c r="H679" s="218"/>
      <c r="I679" s="218"/>
      <c r="J679" s="218"/>
      <c r="K679" s="218"/>
      <c r="L679" s="218"/>
      <c r="M679" s="218"/>
      <c r="N679" s="218"/>
      <c r="O679" s="218"/>
      <c r="P679" s="218"/>
      <c r="Q679" s="218"/>
      <c r="R679" s="218"/>
      <c r="S679" s="218"/>
      <c r="T679" s="218"/>
      <c r="U679" s="218"/>
      <c r="V679" s="218"/>
      <c r="W679" s="218"/>
      <c r="X679" s="218"/>
      <c r="Y679" s="218"/>
      <c r="Z679" s="218"/>
      <c r="AA679" s="218"/>
    </row>
    <row r="680" spans="1:27" ht="15.75" customHeight="1" x14ac:dyDescent="0.25">
      <c r="A680" s="622"/>
      <c r="B680" s="646"/>
      <c r="C680" s="622"/>
      <c r="D680" s="218"/>
      <c r="E680" s="622"/>
      <c r="F680" s="622"/>
      <c r="G680" s="622"/>
      <c r="H680" s="218"/>
      <c r="I680" s="218"/>
      <c r="J680" s="218"/>
      <c r="K680" s="218"/>
      <c r="L680" s="218"/>
      <c r="M680" s="218"/>
      <c r="N680" s="218"/>
      <c r="O680" s="218"/>
      <c r="P680" s="218"/>
      <c r="Q680" s="218"/>
      <c r="R680" s="218"/>
      <c r="S680" s="218"/>
      <c r="T680" s="218"/>
      <c r="U680" s="218"/>
      <c r="V680" s="218"/>
      <c r="W680" s="218"/>
      <c r="X680" s="218"/>
      <c r="Y680" s="218"/>
      <c r="Z680" s="218"/>
      <c r="AA680" s="218"/>
    </row>
    <row r="681" spans="1:27" ht="15.75" customHeight="1" x14ac:dyDescent="0.25">
      <c r="A681" s="622"/>
      <c r="B681" s="646"/>
      <c r="C681" s="622"/>
      <c r="D681" s="218"/>
      <c r="E681" s="622"/>
      <c r="F681" s="622"/>
      <c r="G681" s="622"/>
      <c r="H681" s="218"/>
      <c r="I681" s="218"/>
      <c r="J681" s="218"/>
      <c r="K681" s="218"/>
      <c r="L681" s="218"/>
      <c r="M681" s="218"/>
      <c r="N681" s="218"/>
      <c r="O681" s="218"/>
      <c r="P681" s="218"/>
      <c r="Q681" s="218"/>
      <c r="R681" s="218"/>
      <c r="S681" s="218"/>
      <c r="T681" s="218"/>
      <c r="U681" s="218"/>
      <c r="V681" s="218"/>
      <c r="W681" s="218"/>
      <c r="X681" s="218"/>
      <c r="Y681" s="218"/>
      <c r="Z681" s="218"/>
      <c r="AA681" s="218"/>
    </row>
    <row r="682" spans="1:27" ht="15.75" customHeight="1" x14ac:dyDescent="0.25">
      <c r="A682" s="622"/>
      <c r="B682" s="646"/>
      <c r="C682" s="622"/>
      <c r="D682" s="218"/>
      <c r="E682" s="622"/>
      <c r="F682" s="622"/>
      <c r="G682" s="622"/>
      <c r="H682" s="218"/>
      <c r="I682" s="218"/>
      <c r="J682" s="218"/>
      <c r="K682" s="218"/>
      <c r="L682" s="218"/>
      <c r="M682" s="218"/>
      <c r="N682" s="218"/>
      <c r="O682" s="218"/>
      <c r="P682" s="218"/>
      <c r="Q682" s="218"/>
      <c r="R682" s="218"/>
      <c r="S682" s="218"/>
      <c r="T682" s="218"/>
      <c r="U682" s="218"/>
      <c r="V682" s="218"/>
      <c r="W682" s="218"/>
      <c r="X682" s="218"/>
      <c r="Y682" s="218"/>
      <c r="Z682" s="218"/>
      <c r="AA682" s="218"/>
    </row>
    <row r="683" spans="1:27" ht="15.75" customHeight="1" x14ac:dyDescent="0.25">
      <c r="A683" s="622"/>
      <c r="B683" s="646"/>
      <c r="C683" s="622"/>
      <c r="D683" s="218"/>
      <c r="E683" s="622"/>
      <c r="F683" s="622"/>
      <c r="G683" s="622"/>
      <c r="H683" s="218"/>
      <c r="I683" s="218"/>
      <c r="J683" s="218"/>
      <c r="K683" s="218"/>
      <c r="L683" s="218"/>
      <c r="M683" s="218"/>
      <c r="N683" s="218"/>
      <c r="O683" s="218"/>
      <c r="P683" s="218"/>
      <c r="Q683" s="218"/>
      <c r="R683" s="218"/>
      <c r="S683" s="218"/>
      <c r="T683" s="218"/>
      <c r="U683" s="218"/>
      <c r="V683" s="218"/>
      <c r="W683" s="218"/>
      <c r="X683" s="218"/>
      <c r="Y683" s="218"/>
      <c r="Z683" s="218"/>
      <c r="AA683" s="218"/>
    </row>
    <row r="684" spans="1:27" ht="15.75" customHeight="1" x14ac:dyDescent="0.25">
      <c r="A684" s="622"/>
      <c r="B684" s="646"/>
      <c r="C684" s="622"/>
      <c r="D684" s="218"/>
      <c r="E684" s="622"/>
      <c r="F684" s="622"/>
      <c r="G684" s="622"/>
      <c r="H684" s="218"/>
      <c r="I684" s="218"/>
      <c r="J684" s="218"/>
      <c r="K684" s="218"/>
      <c r="L684" s="218"/>
      <c r="M684" s="218"/>
      <c r="N684" s="218"/>
      <c r="O684" s="218"/>
      <c r="P684" s="218"/>
      <c r="Q684" s="218"/>
      <c r="R684" s="218"/>
      <c r="S684" s="218"/>
      <c r="T684" s="218"/>
      <c r="U684" s="218"/>
      <c r="V684" s="218"/>
      <c r="W684" s="218"/>
      <c r="X684" s="218"/>
      <c r="Y684" s="218"/>
      <c r="Z684" s="218"/>
      <c r="AA684" s="218"/>
    </row>
    <row r="685" spans="1:27" ht="15.75" customHeight="1" x14ac:dyDescent="0.25">
      <c r="A685" s="622"/>
      <c r="B685" s="646"/>
      <c r="C685" s="622"/>
      <c r="D685" s="218"/>
      <c r="E685" s="622"/>
      <c r="F685" s="622"/>
      <c r="G685" s="622"/>
      <c r="H685" s="218"/>
      <c r="I685" s="218"/>
      <c r="J685" s="218"/>
      <c r="K685" s="218"/>
      <c r="L685" s="218"/>
      <c r="M685" s="218"/>
      <c r="N685" s="218"/>
      <c r="O685" s="218"/>
      <c r="P685" s="218"/>
      <c r="Q685" s="218"/>
      <c r="R685" s="218"/>
      <c r="S685" s="218"/>
      <c r="T685" s="218"/>
      <c r="U685" s="218"/>
      <c r="V685" s="218"/>
      <c r="W685" s="218"/>
      <c r="X685" s="218"/>
      <c r="Y685" s="218"/>
      <c r="Z685" s="218"/>
      <c r="AA685" s="218"/>
    </row>
    <row r="686" spans="1:27" ht="15.75" customHeight="1" x14ac:dyDescent="0.25">
      <c r="A686" s="622"/>
      <c r="B686" s="646"/>
      <c r="C686" s="622"/>
      <c r="D686" s="218"/>
      <c r="E686" s="622"/>
      <c r="F686" s="622"/>
      <c r="G686" s="622"/>
      <c r="H686" s="218"/>
      <c r="I686" s="218"/>
      <c r="J686" s="218"/>
      <c r="K686" s="218"/>
      <c r="L686" s="218"/>
      <c r="M686" s="218"/>
      <c r="N686" s="218"/>
      <c r="O686" s="218"/>
      <c r="P686" s="218"/>
      <c r="Q686" s="218"/>
      <c r="R686" s="218"/>
      <c r="S686" s="218"/>
      <c r="T686" s="218"/>
      <c r="U686" s="218"/>
      <c r="V686" s="218"/>
      <c r="W686" s="218"/>
      <c r="X686" s="218"/>
      <c r="Y686" s="218"/>
      <c r="Z686" s="218"/>
      <c r="AA686" s="218"/>
    </row>
    <row r="687" spans="1:27" ht="15.75" customHeight="1" x14ac:dyDescent="0.25">
      <c r="A687" s="622"/>
      <c r="B687" s="646"/>
      <c r="C687" s="622"/>
      <c r="D687" s="218"/>
      <c r="E687" s="622"/>
      <c r="F687" s="622"/>
      <c r="G687" s="622"/>
      <c r="H687" s="218"/>
      <c r="I687" s="218"/>
      <c r="J687" s="218"/>
      <c r="K687" s="218"/>
      <c r="L687" s="218"/>
      <c r="M687" s="218"/>
      <c r="N687" s="218"/>
      <c r="O687" s="218"/>
      <c r="P687" s="218"/>
      <c r="Q687" s="218"/>
      <c r="R687" s="218"/>
      <c r="S687" s="218"/>
      <c r="T687" s="218"/>
      <c r="U687" s="218"/>
      <c r="V687" s="218"/>
      <c r="W687" s="218"/>
      <c r="X687" s="218"/>
      <c r="Y687" s="218"/>
      <c r="Z687" s="218"/>
      <c r="AA687" s="218"/>
    </row>
    <row r="688" spans="1:27" ht="15.75" customHeight="1" x14ac:dyDescent="0.25">
      <c r="A688" s="622"/>
      <c r="B688" s="646"/>
      <c r="C688" s="622"/>
      <c r="D688" s="218"/>
      <c r="E688" s="622"/>
      <c r="F688" s="622"/>
      <c r="G688" s="622"/>
      <c r="H688" s="218"/>
      <c r="I688" s="218"/>
      <c r="J688" s="218"/>
      <c r="K688" s="218"/>
      <c r="L688" s="218"/>
      <c r="M688" s="218"/>
      <c r="N688" s="218"/>
      <c r="O688" s="218"/>
      <c r="P688" s="218"/>
      <c r="Q688" s="218"/>
      <c r="R688" s="218"/>
      <c r="S688" s="218"/>
      <c r="T688" s="218"/>
      <c r="U688" s="218"/>
      <c r="V688" s="218"/>
      <c r="W688" s="218"/>
      <c r="X688" s="218"/>
      <c r="Y688" s="218"/>
      <c r="Z688" s="218"/>
      <c r="AA688" s="218"/>
    </row>
    <row r="689" spans="1:27" ht="15.75" customHeight="1" x14ac:dyDescent="0.25">
      <c r="A689" s="622"/>
      <c r="B689" s="646"/>
      <c r="C689" s="622"/>
      <c r="D689" s="218"/>
      <c r="E689" s="622"/>
      <c r="F689" s="622"/>
      <c r="G689" s="622"/>
      <c r="H689" s="218"/>
      <c r="I689" s="218"/>
      <c r="J689" s="218"/>
      <c r="K689" s="218"/>
      <c r="L689" s="218"/>
      <c r="M689" s="218"/>
      <c r="N689" s="218"/>
      <c r="O689" s="218"/>
      <c r="P689" s="218"/>
      <c r="Q689" s="218"/>
      <c r="R689" s="218"/>
      <c r="S689" s="218"/>
      <c r="T689" s="218"/>
      <c r="U689" s="218"/>
      <c r="V689" s="218"/>
      <c r="W689" s="218"/>
      <c r="X689" s="218"/>
      <c r="Y689" s="218"/>
      <c r="Z689" s="218"/>
      <c r="AA689" s="218"/>
    </row>
    <row r="690" spans="1:27" ht="15.75" customHeight="1" x14ac:dyDescent="0.25">
      <c r="A690" s="622"/>
      <c r="B690" s="646"/>
      <c r="C690" s="622"/>
      <c r="D690" s="218"/>
      <c r="E690" s="622"/>
      <c r="F690" s="622"/>
      <c r="G690" s="622"/>
      <c r="H690" s="218"/>
      <c r="I690" s="218"/>
      <c r="J690" s="218"/>
      <c r="K690" s="218"/>
      <c r="L690" s="218"/>
      <c r="M690" s="218"/>
      <c r="N690" s="218"/>
      <c r="O690" s="218"/>
      <c r="P690" s="218"/>
      <c r="Q690" s="218"/>
      <c r="R690" s="218"/>
      <c r="S690" s="218"/>
      <c r="T690" s="218"/>
      <c r="U690" s="218"/>
      <c r="V690" s="218"/>
      <c r="W690" s="218"/>
      <c r="X690" s="218"/>
      <c r="Y690" s="218"/>
      <c r="Z690" s="218"/>
      <c r="AA690" s="218"/>
    </row>
    <row r="691" spans="1:27" ht="15.75" customHeight="1" x14ac:dyDescent="0.25">
      <c r="A691" s="622"/>
      <c r="B691" s="646"/>
      <c r="C691" s="622"/>
      <c r="D691" s="218"/>
      <c r="E691" s="622"/>
      <c r="F691" s="622"/>
      <c r="G691" s="622"/>
      <c r="H691" s="218"/>
      <c r="I691" s="218"/>
      <c r="J691" s="218"/>
      <c r="K691" s="218"/>
      <c r="L691" s="218"/>
      <c r="M691" s="218"/>
      <c r="N691" s="218"/>
      <c r="O691" s="218"/>
      <c r="P691" s="218"/>
      <c r="Q691" s="218"/>
      <c r="R691" s="218"/>
      <c r="S691" s="218"/>
      <c r="T691" s="218"/>
      <c r="U691" s="218"/>
      <c r="V691" s="218"/>
      <c r="W691" s="218"/>
      <c r="X691" s="218"/>
      <c r="Y691" s="218"/>
      <c r="Z691" s="218"/>
      <c r="AA691" s="218"/>
    </row>
    <row r="692" spans="1:27" ht="15.75" customHeight="1" x14ac:dyDescent="0.25">
      <c r="A692" s="622"/>
      <c r="B692" s="646"/>
      <c r="C692" s="622"/>
      <c r="D692" s="218"/>
      <c r="E692" s="622"/>
      <c r="F692" s="622"/>
      <c r="G692" s="622"/>
      <c r="H692" s="218"/>
      <c r="I692" s="218"/>
      <c r="J692" s="218"/>
      <c r="K692" s="218"/>
      <c r="L692" s="218"/>
      <c r="M692" s="218"/>
      <c r="N692" s="218"/>
      <c r="O692" s="218"/>
      <c r="P692" s="218"/>
      <c r="Q692" s="218"/>
      <c r="R692" s="218"/>
      <c r="S692" s="218"/>
      <c r="T692" s="218"/>
      <c r="U692" s="218"/>
      <c r="V692" s="218"/>
      <c r="W692" s="218"/>
      <c r="X692" s="218"/>
      <c r="Y692" s="218"/>
      <c r="Z692" s="218"/>
      <c r="AA692" s="218"/>
    </row>
    <row r="693" spans="1:27" ht="15.75" customHeight="1" x14ac:dyDescent="0.25">
      <c r="A693" s="622"/>
      <c r="B693" s="646"/>
      <c r="C693" s="622"/>
      <c r="D693" s="218"/>
      <c r="E693" s="622"/>
      <c r="F693" s="622"/>
      <c r="G693" s="622"/>
      <c r="H693" s="218"/>
      <c r="I693" s="218"/>
      <c r="J693" s="218"/>
      <c r="K693" s="218"/>
      <c r="L693" s="218"/>
      <c r="M693" s="218"/>
      <c r="N693" s="218"/>
      <c r="O693" s="218"/>
      <c r="P693" s="218"/>
      <c r="Q693" s="218"/>
      <c r="R693" s="218"/>
      <c r="S693" s="218"/>
      <c r="T693" s="218"/>
      <c r="U693" s="218"/>
      <c r="V693" s="218"/>
      <c r="W693" s="218"/>
      <c r="X693" s="218"/>
      <c r="Y693" s="218"/>
      <c r="Z693" s="218"/>
      <c r="AA693" s="218"/>
    </row>
    <row r="694" spans="1:27" ht="15.75" customHeight="1" x14ac:dyDescent="0.25">
      <c r="A694" s="622"/>
      <c r="B694" s="646"/>
      <c r="C694" s="622"/>
      <c r="D694" s="218"/>
      <c r="E694" s="622"/>
      <c r="F694" s="622"/>
      <c r="G694" s="622"/>
      <c r="H694" s="218"/>
      <c r="I694" s="218"/>
      <c r="J694" s="218"/>
      <c r="K694" s="218"/>
      <c r="L694" s="218"/>
      <c r="M694" s="218"/>
      <c r="N694" s="218"/>
      <c r="O694" s="218"/>
      <c r="P694" s="218"/>
      <c r="Q694" s="218"/>
      <c r="R694" s="218"/>
      <c r="S694" s="218"/>
      <c r="T694" s="218"/>
      <c r="U694" s="218"/>
      <c r="V694" s="218"/>
      <c r="W694" s="218"/>
      <c r="X694" s="218"/>
      <c r="Y694" s="218"/>
      <c r="Z694" s="218"/>
      <c r="AA694" s="218"/>
    </row>
    <row r="695" spans="1:27" ht="15.75" customHeight="1" x14ac:dyDescent="0.25">
      <c r="A695" s="622"/>
      <c r="B695" s="646"/>
      <c r="C695" s="622"/>
      <c r="D695" s="218"/>
      <c r="E695" s="622"/>
      <c r="F695" s="622"/>
      <c r="G695" s="622"/>
      <c r="H695" s="218"/>
      <c r="I695" s="218"/>
      <c r="J695" s="218"/>
      <c r="K695" s="218"/>
      <c r="L695" s="218"/>
      <c r="M695" s="218"/>
      <c r="N695" s="218"/>
      <c r="O695" s="218"/>
      <c r="P695" s="218"/>
      <c r="Q695" s="218"/>
      <c r="R695" s="218"/>
      <c r="S695" s="218"/>
      <c r="T695" s="218"/>
      <c r="U695" s="218"/>
      <c r="V695" s="218"/>
      <c r="W695" s="218"/>
      <c r="X695" s="218"/>
      <c r="Y695" s="218"/>
      <c r="Z695" s="218"/>
      <c r="AA695" s="218"/>
    </row>
    <row r="696" spans="1:27" ht="15.75" customHeight="1" x14ac:dyDescent="0.25">
      <c r="A696" s="622"/>
      <c r="B696" s="646"/>
      <c r="C696" s="622"/>
      <c r="D696" s="218"/>
      <c r="E696" s="622"/>
      <c r="F696" s="622"/>
      <c r="G696" s="622"/>
      <c r="H696" s="218"/>
      <c r="I696" s="218"/>
      <c r="J696" s="218"/>
      <c r="K696" s="218"/>
      <c r="L696" s="218"/>
      <c r="M696" s="218"/>
      <c r="N696" s="218"/>
      <c r="O696" s="218"/>
      <c r="P696" s="218"/>
      <c r="Q696" s="218"/>
      <c r="R696" s="218"/>
      <c r="S696" s="218"/>
      <c r="T696" s="218"/>
      <c r="U696" s="218"/>
      <c r="V696" s="218"/>
      <c r="W696" s="218"/>
      <c r="X696" s="218"/>
      <c r="Y696" s="218"/>
      <c r="Z696" s="218"/>
      <c r="AA696" s="218"/>
    </row>
    <row r="697" spans="1:27" ht="15.75" customHeight="1" x14ac:dyDescent="0.25">
      <c r="A697" s="622"/>
      <c r="B697" s="646"/>
      <c r="C697" s="622"/>
      <c r="D697" s="218"/>
      <c r="E697" s="622"/>
      <c r="F697" s="622"/>
      <c r="G697" s="622"/>
      <c r="H697" s="218"/>
      <c r="I697" s="218"/>
      <c r="J697" s="218"/>
      <c r="K697" s="218"/>
      <c r="L697" s="218"/>
      <c r="M697" s="218"/>
      <c r="N697" s="218"/>
      <c r="O697" s="218"/>
      <c r="P697" s="218"/>
      <c r="Q697" s="218"/>
      <c r="R697" s="218"/>
      <c r="S697" s="218"/>
      <c r="T697" s="218"/>
      <c r="U697" s="218"/>
      <c r="V697" s="218"/>
      <c r="W697" s="218"/>
      <c r="X697" s="218"/>
      <c r="Y697" s="218"/>
      <c r="Z697" s="218"/>
      <c r="AA697" s="218"/>
    </row>
    <row r="698" spans="1:27" ht="15.75" customHeight="1" x14ac:dyDescent="0.25">
      <c r="A698" s="622"/>
      <c r="B698" s="646"/>
      <c r="C698" s="622"/>
      <c r="D698" s="218"/>
      <c r="E698" s="622"/>
      <c r="F698" s="622"/>
      <c r="G698" s="622"/>
      <c r="H698" s="218"/>
      <c r="I698" s="218"/>
      <c r="J698" s="218"/>
      <c r="K698" s="218"/>
      <c r="L698" s="218"/>
      <c r="M698" s="218"/>
      <c r="N698" s="218"/>
      <c r="O698" s="218"/>
      <c r="P698" s="218"/>
      <c r="Q698" s="218"/>
      <c r="R698" s="218"/>
      <c r="S698" s="218"/>
      <c r="T698" s="218"/>
      <c r="U698" s="218"/>
      <c r="V698" s="218"/>
      <c r="W698" s="218"/>
      <c r="X698" s="218"/>
      <c r="Y698" s="218"/>
      <c r="Z698" s="218"/>
      <c r="AA698" s="218"/>
    </row>
    <row r="699" spans="1:27" ht="15.75" customHeight="1" x14ac:dyDescent="0.25">
      <c r="A699" s="622"/>
      <c r="B699" s="646"/>
      <c r="C699" s="622"/>
      <c r="D699" s="218"/>
      <c r="E699" s="622"/>
      <c r="F699" s="622"/>
      <c r="G699" s="622"/>
      <c r="H699" s="218"/>
      <c r="I699" s="218"/>
      <c r="J699" s="218"/>
      <c r="K699" s="218"/>
      <c r="L699" s="218"/>
      <c r="M699" s="218"/>
      <c r="N699" s="218"/>
      <c r="O699" s="218"/>
      <c r="P699" s="218"/>
      <c r="Q699" s="218"/>
      <c r="R699" s="218"/>
      <c r="S699" s="218"/>
      <c r="T699" s="218"/>
      <c r="U699" s="218"/>
      <c r="V699" s="218"/>
      <c r="W699" s="218"/>
      <c r="X699" s="218"/>
      <c r="Y699" s="218"/>
      <c r="Z699" s="218"/>
      <c r="AA699" s="218"/>
    </row>
    <row r="700" spans="1:27" ht="15.75" customHeight="1" x14ac:dyDescent="0.25">
      <c r="A700" s="622"/>
      <c r="B700" s="646"/>
      <c r="C700" s="622"/>
      <c r="D700" s="218"/>
      <c r="E700" s="622"/>
      <c r="F700" s="622"/>
      <c r="G700" s="622"/>
      <c r="H700" s="218"/>
      <c r="I700" s="218"/>
      <c r="J700" s="218"/>
      <c r="K700" s="218"/>
      <c r="L700" s="218"/>
      <c r="M700" s="218"/>
      <c r="N700" s="218"/>
      <c r="O700" s="218"/>
      <c r="P700" s="218"/>
      <c r="Q700" s="218"/>
      <c r="R700" s="218"/>
      <c r="S700" s="218"/>
      <c r="T700" s="218"/>
      <c r="U700" s="218"/>
      <c r="V700" s="218"/>
      <c r="W700" s="218"/>
      <c r="X700" s="218"/>
      <c r="Y700" s="218"/>
      <c r="Z700" s="218"/>
      <c r="AA700" s="218"/>
    </row>
    <row r="701" spans="1:27" ht="15.75" customHeight="1" x14ac:dyDescent="0.25">
      <c r="A701" s="622"/>
      <c r="B701" s="646"/>
      <c r="C701" s="622"/>
      <c r="D701" s="218"/>
      <c r="E701" s="622"/>
      <c r="F701" s="622"/>
      <c r="G701" s="622"/>
      <c r="H701" s="218"/>
      <c r="I701" s="218"/>
      <c r="J701" s="218"/>
      <c r="K701" s="218"/>
      <c r="L701" s="218"/>
      <c r="M701" s="218"/>
      <c r="N701" s="218"/>
      <c r="O701" s="218"/>
      <c r="P701" s="218"/>
      <c r="Q701" s="218"/>
      <c r="R701" s="218"/>
      <c r="S701" s="218"/>
      <c r="T701" s="218"/>
      <c r="U701" s="218"/>
      <c r="V701" s="218"/>
      <c r="W701" s="218"/>
      <c r="X701" s="218"/>
      <c r="Y701" s="218"/>
      <c r="Z701" s="218"/>
      <c r="AA701" s="218"/>
    </row>
    <row r="702" spans="1:27" ht="15.75" customHeight="1" x14ac:dyDescent="0.25">
      <c r="A702" s="622"/>
      <c r="B702" s="646"/>
      <c r="C702" s="622"/>
      <c r="D702" s="218"/>
      <c r="E702" s="622"/>
      <c r="F702" s="622"/>
      <c r="G702" s="622"/>
      <c r="H702" s="218"/>
      <c r="I702" s="218"/>
      <c r="J702" s="218"/>
      <c r="K702" s="218"/>
      <c r="L702" s="218"/>
      <c r="M702" s="218"/>
      <c r="N702" s="218"/>
      <c r="O702" s="218"/>
      <c r="P702" s="218"/>
      <c r="Q702" s="218"/>
      <c r="R702" s="218"/>
      <c r="S702" s="218"/>
      <c r="T702" s="218"/>
      <c r="U702" s="218"/>
      <c r="V702" s="218"/>
      <c r="W702" s="218"/>
      <c r="X702" s="218"/>
      <c r="Y702" s="218"/>
      <c r="Z702" s="218"/>
      <c r="AA702" s="218"/>
    </row>
    <row r="703" spans="1:27" ht="15.75" customHeight="1" x14ac:dyDescent="0.25">
      <c r="A703" s="622"/>
      <c r="B703" s="646"/>
      <c r="C703" s="622"/>
      <c r="D703" s="218"/>
      <c r="E703" s="622"/>
      <c r="F703" s="622"/>
      <c r="G703" s="622"/>
      <c r="H703" s="218"/>
      <c r="I703" s="218"/>
      <c r="J703" s="218"/>
      <c r="K703" s="218"/>
      <c r="L703" s="218"/>
      <c r="M703" s="218"/>
      <c r="N703" s="218"/>
      <c r="O703" s="218"/>
      <c r="P703" s="218"/>
      <c r="Q703" s="218"/>
      <c r="R703" s="218"/>
      <c r="S703" s="218"/>
      <c r="T703" s="218"/>
      <c r="U703" s="218"/>
      <c r="V703" s="218"/>
      <c r="W703" s="218"/>
      <c r="X703" s="218"/>
      <c r="Y703" s="218"/>
      <c r="Z703" s="218"/>
      <c r="AA703" s="218"/>
    </row>
    <row r="704" spans="1:27" ht="15.75" customHeight="1" x14ac:dyDescent="0.25">
      <c r="A704" s="622"/>
      <c r="B704" s="646"/>
      <c r="C704" s="622"/>
      <c r="D704" s="218"/>
      <c r="E704" s="622"/>
      <c r="F704" s="622"/>
      <c r="G704" s="622"/>
      <c r="H704" s="218"/>
      <c r="I704" s="218"/>
      <c r="J704" s="218"/>
      <c r="K704" s="218"/>
      <c r="L704" s="218"/>
      <c r="M704" s="218"/>
      <c r="N704" s="218"/>
      <c r="O704" s="218"/>
      <c r="P704" s="218"/>
      <c r="Q704" s="218"/>
      <c r="R704" s="218"/>
      <c r="S704" s="218"/>
      <c r="T704" s="218"/>
      <c r="U704" s="218"/>
      <c r="V704" s="218"/>
      <c r="W704" s="218"/>
      <c r="X704" s="218"/>
      <c r="Y704" s="218"/>
      <c r="Z704" s="218"/>
      <c r="AA704" s="218"/>
    </row>
    <row r="705" spans="1:27" ht="15.75" customHeight="1" x14ac:dyDescent="0.25">
      <c r="A705" s="622"/>
      <c r="B705" s="646"/>
      <c r="C705" s="622"/>
      <c r="D705" s="218"/>
      <c r="E705" s="622"/>
      <c r="F705" s="622"/>
      <c r="G705" s="622"/>
      <c r="H705" s="218"/>
      <c r="I705" s="218"/>
      <c r="J705" s="218"/>
      <c r="K705" s="218"/>
      <c r="L705" s="218"/>
      <c r="M705" s="218"/>
      <c r="N705" s="218"/>
      <c r="O705" s="218"/>
      <c r="P705" s="218"/>
      <c r="Q705" s="218"/>
      <c r="R705" s="218"/>
      <c r="S705" s="218"/>
      <c r="T705" s="218"/>
      <c r="U705" s="218"/>
      <c r="V705" s="218"/>
      <c r="W705" s="218"/>
      <c r="X705" s="218"/>
      <c r="Y705" s="218"/>
      <c r="Z705" s="218"/>
      <c r="AA705" s="218"/>
    </row>
    <row r="706" spans="1:27" ht="15.75" customHeight="1" x14ac:dyDescent="0.25">
      <c r="A706" s="622"/>
      <c r="B706" s="646"/>
      <c r="C706" s="622"/>
      <c r="D706" s="218"/>
      <c r="E706" s="622"/>
      <c r="F706" s="622"/>
      <c r="G706" s="622"/>
      <c r="H706" s="218"/>
      <c r="I706" s="218"/>
      <c r="J706" s="218"/>
      <c r="K706" s="218"/>
      <c r="L706" s="218"/>
      <c r="M706" s="218"/>
      <c r="N706" s="218"/>
      <c r="O706" s="218"/>
      <c r="P706" s="218"/>
      <c r="Q706" s="218"/>
      <c r="R706" s="218"/>
      <c r="S706" s="218"/>
      <c r="T706" s="218"/>
      <c r="U706" s="218"/>
      <c r="V706" s="218"/>
      <c r="W706" s="218"/>
      <c r="X706" s="218"/>
      <c r="Y706" s="218"/>
      <c r="Z706" s="218"/>
      <c r="AA706" s="218"/>
    </row>
    <row r="707" spans="1:27" ht="15.75" customHeight="1" x14ac:dyDescent="0.25">
      <c r="A707" s="622"/>
      <c r="B707" s="646"/>
      <c r="C707" s="622"/>
      <c r="D707" s="218"/>
      <c r="E707" s="622"/>
      <c r="F707" s="622"/>
      <c r="G707" s="622"/>
      <c r="H707" s="218"/>
      <c r="I707" s="218"/>
      <c r="J707" s="218"/>
      <c r="K707" s="218"/>
      <c r="L707" s="218"/>
      <c r="M707" s="218"/>
      <c r="N707" s="218"/>
      <c r="O707" s="218"/>
      <c r="P707" s="218"/>
      <c r="Q707" s="218"/>
      <c r="R707" s="218"/>
      <c r="S707" s="218"/>
      <c r="T707" s="218"/>
      <c r="U707" s="218"/>
      <c r="V707" s="218"/>
      <c r="W707" s="218"/>
      <c r="X707" s="218"/>
      <c r="Y707" s="218"/>
      <c r="Z707" s="218"/>
      <c r="AA707" s="218"/>
    </row>
    <row r="708" spans="1:27" ht="15.75" customHeight="1" x14ac:dyDescent="0.25">
      <c r="A708" s="622"/>
      <c r="B708" s="646"/>
      <c r="C708" s="622"/>
      <c r="D708" s="218"/>
      <c r="E708" s="622"/>
      <c r="F708" s="622"/>
      <c r="G708" s="622"/>
      <c r="H708" s="218"/>
      <c r="I708" s="218"/>
      <c r="J708" s="218"/>
      <c r="K708" s="218"/>
      <c r="L708" s="218"/>
      <c r="M708" s="218"/>
      <c r="N708" s="218"/>
      <c r="O708" s="218"/>
      <c r="P708" s="218"/>
      <c r="Q708" s="218"/>
      <c r="R708" s="218"/>
      <c r="S708" s="218"/>
      <c r="T708" s="218"/>
      <c r="U708" s="218"/>
      <c r="V708" s="218"/>
      <c r="W708" s="218"/>
      <c r="X708" s="218"/>
      <c r="Y708" s="218"/>
      <c r="Z708" s="218"/>
      <c r="AA708" s="218"/>
    </row>
    <row r="709" spans="1:27" ht="15.75" customHeight="1" x14ac:dyDescent="0.25">
      <c r="A709" s="622"/>
      <c r="B709" s="646"/>
      <c r="C709" s="622"/>
      <c r="D709" s="218"/>
      <c r="E709" s="622"/>
      <c r="F709" s="622"/>
      <c r="G709" s="622"/>
      <c r="H709" s="218"/>
      <c r="I709" s="218"/>
      <c r="J709" s="218"/>
      <c r="K709" s="218"/>
      <c r="L709" s="218"/>
      <c r="M709" s="218"/>
      <c r="N709" s="218"/>
      <c r="O709" s="218"/>
      <c r="P709" s="218"/>
      <c r="Q709" s="218"/>
      <c r="R709" s="218"/>
      <c r="S709" s="218"/>
      <c r="T709" s="218"/>
      <c r="U709" s="218"/>
      <c r="V709" s="218"/>
      <c r="W709" s="218"/>
      <c r="X709" s="218"/>
      <c r="Y709" s="218"/>
      <c r="Z709" s="218"/>
      <c r="AA709" s="218"/>
    </row>
    <row r="710" spans="1:27" ht="15.75" customHeight="1" x14ac:dyDescent="0.25">
      <c r="A710" s="622"/>
      <c r="B710" s="646"/>
      <c r="C710" s="622"/>
      <c r="D710" s="218"/>
      <c r="E710" s="622"/>
      <c r="F710" s="622"/>
      <c r="G710" s="622"/>
      <c r="H710" s="218"/>
      <c r="I710" s="218"/>
      <c r="J710" s="218"/>
      <c r="K710" s="218"/>
      <c r="L710" s="218"/>
      <c r="M710" s="218"/>
      <c r="N710" s="218"/>
      <c r="O710" s="218"/>
      <c r="P710" s="218"/>
      <c r="Q710" s="218"/>
      <c r="R710" s="218"/>
      <c r="S710" s="218"/>
      <c r="T710" s="218"/>
      <c r="U710" s="218"/>
      <c r="V710" s="218"/>
      <c r="W710" s="218"/>
      <c r="X710" s="218"/>
      <c r="Y710" s="218"/>
      <c r="Z710" s="218"/>
      <c r="AA710" s="218"/>
    </row>
    <row r="711" spans="1:27" ht="15.75" customHeight="1" x14ac:dyDescent="0.25">
      <c r="A711" s="622"/>
      <c r="B711" s="646"/>
      <c r="C711" s="622"/>
      <c r="D711" s="218"/>
      <c r="E711" s="622"/>
      <c r="F711" s="622"/>
      <c r="G711" s="622"/>
      <c r="H711" s="218"/>
      <c r="I711" s="218"/>
      <c r="J711" s="218"/>
      <c r="K711" s="218"/>
      <c r="L711" s="218"/>
      <c r="M711" s="218"/>
      <c r="N711" s="218"/>
      <c r="O711" s="218"/>
      <c r="P711" s="218"/>
      <c r="Q711" s="218"/>
      <c r="R711" s="218"/>
      <c r="S711" s="218"/>
      <c r="T711" s="218"/>
      <c r="U711" s="218"/>
      <c r="V711" s="218"/>
      <c r="W711" s="218"/>
      <c r="X711" s="218"/>
      <c r="Y711" s="218"/>
      <c r="Z711" s="218"/>
      <c r="AA711" s="218"/>
    </row>
    <row r="712" spans="1:27" ht="15.75" customHeight="1" x14ac:dyDescent="0.25">
      <c r="A712" s="622"/>
      <c r="B712" s="646"/>
      <c r="C712" s="622"/>
      <c r="D712" s="218"/>
      <c r="E712" s="622"/>
      <c r="F712" s="622"/>
      <c r="G712" s="622"/>
      <c r="H712" s="218"/>
      <c r="I712" s="218"/>
      <c r="J712" s="218"/>
      <c r="K712" s="218"/>
      <c r="L712" s="218"/>
      <c r="M712" s="218"/>
      <c r="N712" s="218"/>
      <c r="O712" s="218"/>
      <c r="P712" s="218"/>
      <c r="Q712" s="218"/>
      <c r="R712" s="218"/>
      <c r="S712" s="218"/>
      <c r="T712" s="218"/>
      <c r="U712" s="218"/>
      <c r="V712" s="218"/>
      <c r="W712" s="218"/>
      <c r="X712" s="218"/>
      <c r="Y712" s="218"/>
      <c r="Z712" s="218"/>
      <c r="AA712" s="218"/>
    </row>
    <row r="713" spans="1:27" ht="15.75" customHeight="1" x14ac:dyDescent="0.25">
      <c r="A713" s="622"/>
      <c r="B713" s="646"/>
      <c r="C713" s="622"/>
      <c r="D713" s="218"/>
      <c r="E713" s="622"/>
      <c r="F713" s="622"/>
      <c r="G713" s="622"/>
      <c r="H713" s="218"/>
      <c r="I713" s="218"/>
      <c r="J713" s="218"/>
      <c r="K713" s="218"/>
      <c r="L713" s="218"/>
      <c r="M713" s="218"/>
      <c r="N713" s="218"/>
      <c r="O713" s="218"/>
      <c r="P713" s="218"/>
      <c r="Q713" s="218"/>
      <c r="R713" s="218"/>
      <c r="S713" s="218"/>
      <c r="T713" s="218"/>
      <c r="U713" s="218"/>
      <c r="V713" s="218"/>
      <c r="W713" s="218"/>
      <c r="X713" s="218"/>
      <c r="Y713" s="218"/>
      <c r="Z713" s="218"/>
      <c r="AA713" s="218"/>
    </row>
    <row r="714" spans="1:27" ht="15.75" customHeight="1" x14ac:dyDescent="0.25">
      <c r="A714" s="622"/>
      <c r="B714" s="646"/>
      <c r="C714" s="622"/>
      <c r="D714" s="218"/>
      <c r="E714" s="622"/>
      <c r="F714" s="622"/>
      <c r="G714" s="622"/>
      <c r="H714" s="218"/>
      <c r="I714" s="218"/>
      <c r="J714" s="218"/>
      <c r="K714" s="218"/>
      <c r="L714" s="218"/>
      <c r="M714" s="218"/>
      <c r="N714" s="218"/>
      <c r="O714" s="218"/>
      <c r="P714" s="218"/>
      <c r="Q714" s="218"/>
      <c r="R714" s="218"/>
      <c r="S714" s="218"/>
      <c r="T714" s="218"/>
      <c r="U714" s="218"/>
      <c r="V714" s="218"/>
      <c r="W714" s="218"/>
      <c r="X714" s="218"/>
      <c r="Y714" s="218"/>
      <c r="Z714" s="218"/>
      <c r="AA714" s="218"/>
    </row>
    <row r="715" spans="1:27" ht="15.75" customHeight="1" x14ac:dyDescent="0.25">
      <c r="A715" s="622"/>
      <c r="B715" s="646"/>
      <c r="C715" s="622"/>
      <c r="D715" s="218"/>
      <c r="E715" s="622"/>
      <c r="F715" s="622"/>
      <c r="G715" s="622"/>
      <c r="H715" s="218"/>
      <c r="I715" s="218"/>
      <c r="J715" s="218"/>
      <c r="K715" s="218"/>
      <c r="L715" s="218"/>
      <c r="M715" s="218"/>
      <c r="N715" s="218"/>
      <c r="O715" s="218"/>
      <c r="P715" s="218"/>
      <c r="Q715" s="218"/>
      <c r="R715" s="218"/>
      <c r="S715" s="218"/>
      <c r="T715" s="218"/>
      <c r="U715" s="218"/>
      <c r="V715" s="218"/>
      <c r="W715" s="218"/>
      <c r="X715" s="218"/>
      <c r="Y715" s="218"/>
      <c r="Z715" s="218"/>
      <c r="AA715" s="218"/>
    </row>
    <row r="716" spans="1:27" ht="15.75" customHeight="1" x14ac:dyDescent="0.25">
      <c r="A716" s="622"/>
      <c r="B716" s="646"/>
      <c r="C716" s="622"/>
      <c r="D716" s="218"/>
      <c r="E716" s="622"/>
      <c r="F716" s="622"/>
      <c r="G716" s="622"/>
      <c r="H716" s="218"/>
      <c r="I716" s="218"/>
      <c r="J716" s="218"/>
      <c r="K716" s="218"/>
      <c r="L716" s="218"/>
      <c r="M716" s="218"/>
      <c r="N716" s="218"/>
      <c r="O716" s="218"/>
      <c r="P716" s="218"/>
      <c r="Q716" s="218"/>
      <c r="R716" s="218"/>
      <c r="S716" s="218"/>
      <c r="T716" s="218"/>
      <c r="U716" s="218"/>
      <c r="V716" s="218"/>
      <c r="W716" s="218"/>
      <c r="X716" s="218"/>
      <c r="Y716" s="218"/>
      <c r="Z716" s="218"/>
      <c r="AA716" s="218"/>
    </row>
    <row r="717" spans="1:27" ht="15.75" customHeight="1" x14ac:dyDescent="0.25">
      <c r="A717" s="622"/>
      <c r="B717" s="646"/>
      <c r="C717" s="622"/>
      <c r="D717" s="218"/>
      <c r="E717" s="622"/>
      <c r="F717" s="622"/>
      <c r="G717" s="622"/>
      <c r="H717" s="218"/>
      <c r="I717" s="218"/>
      <c r="J717" s="218"/>
      <c r="K717" s="218"/>
      <c r="L717" s="218"/>
      <c r="M717" s="218"/>
      <c r="N717" s="218"/>
      <c r="O717" s="218"/>
      <c r="P717" s="218"/>
      <c r="Q717" s="218"/>
      <c r="R717" s="218"/>
      <c r="S717" s="218"/>
      <c r="T717" s="218"/>
      <c r="U717" s="218"/>
      <c r="V717" s="218"/>
      <c r="W717" s="218"/>
      <c r="X717" s="218"/>
      <c r="Y717" s="218"/>
      <c r="Z717" s="218"/>
      <c r="AA717" s="218"/>
    </row>
    <row r="718" spans="1:27" ht="15.75" customHeight="1" x14ac:dyDescent="0.25">
      <c r="A718" s="622"/>
      <c r="B718" s="646"/>
      <c r="C718" s="622"/>
      <c r="D718" s="218"/>
      <c r="E718" s="622"/>
      <c r="F718" s="622"/>
      <c r="G718" s="622"/>
      <c r="H718" s="218"/>
      <c r="I718" s="218"/>
      <c r="J718" s="218"/>
      <c r="K718" s="218"/>
      <c r="L718" s="218"/>
      <c r="M718" s="218"/>
      <c r="N718" s="218"/>
      <c r="O718" s="218"/>
      <c r="P718" s="218"/>
      <c r="Q718" s="218"/>
      <c r="R718" s="218"/>
      <c r="S718" s="218"/>
      <c r="T718" s="218"/>
      <c r="U718" s="218"/>
      <c r="V718" s="218"/>
      <c r="W718" s="218"/>
      <c r="X718" s="218"/>
      <c r="Y718" s="218"/>
      <c r="Z718" s="218"/>
      <c r="AA718" s="218"/>
    </row>
    <row r="719" spans="1:27" ht="15.75" customHeight="1" x14ac:dyDescent="0.25">
      <c r="A719" s="622"/>
      <c r="B719" s="646"/>
      <c r="C719" s="622"/>
      <c r="D719" s="218"/>
      <c r="E719" s="622"/>
      <c r="F719" s="622"/>
      <c r="G719" s="622"/>
      <c r="H719" s="218"/>
      <c r="I719" s="218"/>
      <c r="J719" s="218"/>
      <c r="K719" s="218"/>
      <c r="L719" s="218"/>
      <c r="M719" s="218"/>
      <c r="N719" s="218"/>
      <c r="O719" s="218"/>
      <c r="P719" s="218"/>
      <c r="Q719" s="218"/>
      <c r="R719" s="218"/>
      <c r="S719" s="218"/>
      <c r="T719" s="218"/>
      <c r="U719" s="218"/>
      <c r="V719" s="218"/>
      <c r="W719" s="218"/>
      <c r="X719" s="218"/>
      <c r="Y719" s="218"/>
      <c r="Z719" s="218"/>
      <c r="AA719" s="218"/>
    </row>
    <row r="720" spans="1:27" ht="15.75" customHeight="1" x14ac:dyDescent="0.25">
      <c r="A720" s="622"/>
      <c r="B720" s="646"/>
      <c r="C720" s="622"/>
      <c r="D720" s="218"/>
      <c r="E720" s="622"/>
      <c r="F720" s="622"/>
      <c r="G720" s="622"/>
      <c r="H720" s="218"/>
      <c r="I720" s="218"/>
      <c r="J720" s="218"/>
      <c r="K720" s="218"/>
      <c r="L720" s="218"/>
      <c r="M720" s="218"/>
      <c r="N720" s="218"/>
      <c r="O720" s="218"/>
      <c r="P720" s="218"/>
      <c r="Q720" s="218"/>
      <c r="R720" s="218"/>
      <c r="S720" s="218"/>
      <c r="T720" s="218"/>
      <c r="U720" s="218"/>
      <c r="V720" s="218"/>
      <c r="W720" s="218"/>
      <c r="X720" s="218"/>
      <c r="Y720" s="218"/>
      <c r="Z720" s="218"/>
      <c r="AA720" s="218"/>
    </row>
    <row r="721" spans="1:27" ht="15.75" customHeight="1" x14ac:dyDescent="0.25">
      <c r="A721" s="622"/>
      <c r="B721" s="646"/>
      <c r="C721" s="622"/>
      <c r="D721" s="218"/>
      <c r="E721" s="622"/>
      <c r="F721" s="622"/>
      <c r="G721" s="622"/>
      <c r="H721" s="218"/>
      <c r="I721" s="218"/>
      <c r="J721" s="218"/>
      <c r="K721" s="218"/>
      <c r="L721" s="218"/>
      <c r="M721" s="218"/>
      <c r="N721" s="218"/>
      <c r="O721" s="218"/>
      <c r="P721" s="218"/>
      <c r="Q721" s="218"/>
      <c r="R721" s="218"/>
      <c r="S721" s="218"/>
      <c r="T721" s="218"/>
      <c r="U721" s="218"/>
      <c r="V721" s="218"/>
      <c r="W721" s="218"/>
      <c r="X721" s="218"/>
      <c r="Y721" s="218"/>
      <c r="Z721" s="218"/>
      <c r="AA721" s="218"/>
    </row>
    <row r="722" spans="1:27" ht="15.75" customHeight="1" x14ac:dyDescent="0.25">
      <c r="A722" s="622"/>
      <c r="B722" s="646"/>
      <c r="C722" s="622"/>
      <c r="D722" s="218"/>
      <c r="E722" s="622"/>
      <c r="F722" s="622"/>
      <c r="G722" s="622"/>
      <c r="H722" s="218"/>
      <c r="I722" s="218"/>
      <c r="J722" s="218"/>
      <c r="K722" s="218"/>
      <c r="L722" s="218"/>
      <c r="M722" s="218"/>
      <c r="N722" s="218"/>
      <c r="O722" s="218"/>
      <c r="P722" s="218"/>
      <c r="Q722" s="218"/>
      <c r="R722" s="218"/>
      <c r="S722" s="218"/>
      <c r="T722" s="218"/>
      <c r="U722" s="218"/>
      <c r="V722" s="218"/>
      <c r="W722" s="218"/>
      <c r="X722" s="218"/>
      <c r="Y722" s="218"/>
      <c r="Z722" s="218"/>
      <c r="AA722" s="218"/>
    </row>
    <row r="723" spans="1:27" ht="15.75" customHeight="1" x14ac:dyDescent="0.25">
      <c r="A723" s="622"/>
      <c r="B723" s="646"/>
      <c r="C723" s="622"/>
      <c r="D723" s="218"/>
      <c r="E723" s="622"/>
      <c r="F723" s="622"/>
      <c r="G723" s="622"/>
      <c r="H723" s="218"/>
      <c r="I723" s="218"/>
      <c r="J723" s="218"/>
      <c r="K723" s="218"/>
      <c r="L723" s="218"/>
      <c r="M723" s="218"/>
      <c r="N723" s="218"/>
      <c r="O723" s="218"/>
      <c r="P723" s="218"/>
      <c r="Q723" s="218"/>
      <c r="R723" s="218"/>
      <c r="S723" s="218"/>
      <c r="T723" s="218"/>
      <c r="U723" s="218"/>
      <c r="V723" s="218"/>
      <c r="W723" s="218"/>
      <c r="X723" s="218"/>
      <c r="Y723" s="218"/>
      <c r="Z723" s="218"/>
      <c r="AA723" s="218"/>
    </row>
    <row r="724" spans="1:27" ht="15.75" customHeight="1" x14ac:dyDescent="0.25">
      <c r="A724" s="622"/>
      <c r="B724" s="646"/>
      <c r="C724" s="622"/>
      <c r="D724" s="218"/>
      <c r="E724" s="622"/>
      <c r="F724" s="622"/>
      <c r="G724" s="622"/>
      <c r="H724" s="218"/>
      <c r="I724" s="218"/>
      <c r="J724" s="218"/>
      <c r="K724" s="218"/>
      <c r="L724" s="218"/>
      <c r="M724" s="218"/>
      <c r="N724" s="218"/>
      <c r="O724" s="218"/>
      <c r="P724" s="218"/>
      <c r="Q724" s="218"/>
      <c r="R724" s="218"/>
      <c r="S724" s="218"/>
      <c r="T724" s="218"/>
      <c r="U724" s="218"/>
      <c r="V724" s="218"/>
      <c r="W724" s="218"/>
      <c r="X724" s="218"/>
      <c r="Y724" s="218"/>
      <c r="Z724" s="218"/>
      <c r="AA724" s="218"/>
    </row>
    <row r="725" spans="1:27" ht="15.75" customHeight="1" x14ac:dyDescent="0.25">
      <c r="A725" s="622"/>
      <c r="B725" s="646"/>
      <c r="C725" s="622"/>
      <c r="D725" s="218"/>
      <c r="E725" s="622"/>
      <c r="F725" s="622"/>
      <c r="G725" s="622"/>
      <c r="H725" s="218"/>
      <c r="I725" s="218"/>
      <c r="J725" s="218"/>
      <c r="K725" s="218"/>
      <c r="L725" s="218"/>
      <c r="M725" s="218"/>
      <c r="N725" s="218"/>
      <c r="O725" s="218"/>
      <c r="P725" s="218"/>
      <c r="Q725" s="218"/>
      <c r="R725" s="218"/>
      <c r="S725" s="218"/>
      <c r="T725" s="218"/>
      <c r="U725" s="218"/>
      <c r="V725" s="218"/>
      <c r="W725" s="218"/>
      <c r="X725" s="218"/>
      <c r="Y725" s="218"/>
      <c r="Z725" s="218"/>
      <c r="AA725" s="218"/>
    </row>
    <row r="726" spans="1:27" ht="15.75" customHeight="1" x14ac:dyDescent="0.25">
      <c r="A726" s="622"/>
      <c r="B726" s="646"/>
      <c r="C726" s="622"/>
      <c r="D726" s="218"/>
      <c r="E726" s="622"/>
      <c r="F726" s="622"/>
      <c r="G726" s="622"/>
      <c r="H726" s="218"/>
      <c r="I726" s="218"/>
      <c r="J726" s="218"/>
      <c r="K726" s="218"/>
      <c r="L726" s="218"/>
      <c r="M726" s="218"/>
      <c r="N726" s="218"/>
      <c r="O726" s="218"/>
      <c r="P726" s="218"/>
      <c r="Q726" s="218"/>
      <c r="R726" s="218"/>
      <c r="S726" s="218"/>
      <c r="T726" s="218"/>
      <c r="U726" s="218"/>
      <c r="V726" s="218"/>
      <c r="W726" s="218"/>
      <c r="X726" s="218"/>
      <c r="Y726" s="218"/>
      <c r="Z726" s="218"/>
      <c r="AA726" s="218"/>
    </row>
    <row r="727" spans="1:27" ht="15.75" customHeight="1" x14ac:dyDescent="0.25">
      <c r="A727" s="622"/>
      <c r="B727" s="646"/>
      <c r="C727" s="622"/>
      <c r="D727" s="218"/>
      <c r="E727" s="622"/>
      <c r="F727" s="622"/>
      <c r="G727" s="622"/>
      <c r="H727" s="218"/>
      <c r="I727" s="218"/>
      <c r="J727" s="218"/>
      <c r="K727" s="218"/>
      <c r="L727" s="218"/>
      <c r="M727" s="218"/>
      <c r="N727" s="218"/>
      <c r="O727" s="218"/>
      <c r="P727" s="218"/>
      <c r="Q727" s="218"/>
      <c r="R727" s="218"/>
      <c r="S727" s="218"/>
      <c r="T727" s="218"/>
      <c r="U727" s="218"/>
      <c r="V727" s="218"/>
      <c r="W727" s="218"/>
      <c r="X727" s="218"/>
      <c r="Y727" s="218"/>
      <c r="Z727" s="218"/>
      <c r="AA727" s="218"/>
    </row>
    <row r="728" spans="1:27" ht="15.75" customHeight="1" x14ac:dyDescent="0.25">
      <c r="A728" s="622"/>
      <c r="B728" s="646"/>
      <c r="C728" s="622"/>
      <c r="D728" s="218"/>
      <c r="E728" s="622"/>
      <c r="F728" s="622"/>
      <c r="G728" s="622"/>
      <c r="H728" s="218"/>
      <c r="I728" s="218"/>
      <c r="J728" s="218"/>
      <c r="K728" s="218"/>
      <c r="L728" s="218"/>
      <c r="M728" s="218"/>
      <c r="N728" s="218"/>
      <c r="O728" s="218"/>
      <c r="P728" s="218"/>
      <c r="Q728" s="218"/>
      <c r="R728" s="218"/>
      <c r="S728" s="218"/>
      <c r="T728" s="218"/>
      <c r="U728" s="218"/>
      <c r="V728" s="218"/>
      <c r="W728" s="218"/>
      <c r="X728" s="218"/>
      <c r="Y728" s="218"/>
      <c r="Z728" s="218"/>
      <c r="AA728" s="218"/>
    </row>
    <row r="729" spans="1:27" ht="15.75" customHeight="1" x14ac:dyDescent="0.25">
      <c r="A729" s="622"/>
      <c r="B729" s="646"/>
      <c r="C729" s="622"/>
      <c r="D729" s="218"/>
      <c r="E729" s="622"/>
      <c r="F729" s="622"/>
      <c r="G729" s="622"/>
      <c r="H729" s="218"/>
      <c r="I729" s="218"/>
      <c r="J729" s="218"/>
      <c r="K729" s="218"/>
      <c r="L729" s="218"/>
      <c r="M729" s="218"/>
      <c r="N729" s="218"/>
      <c r="O729" s="218"/>
      <c r="P729" s="218"/>
      <c r="Q729" s="218"/>
      <c r="R729" s="218"/>
      <c r="S729" s="218"/>
      <c r="T729" s="218"/>
      <c r="U729" s="218"/>
      <c r="V729" s="218"/>
      <c r="W729" s="218"/>
      <c r="X729" s="218"/>
      <c r="Y729" s="218"/>
      <c r="Z729" s="218"/>
      <c r="AA729" s="218"/>
    </row>
    <row r="730" spans="1:27" ht="15.75" customHeight="1" x14ac:dyDescent="0.25">
      <c r="A730" s="622"/>
      <c r="B730" s="646"/>
      <c r="C730" s="622"/>
      <c r="D730" s="218"/>
      <c r="E730" s="622"/>
      <c r="F730" s="622"/>
      <c r="G730" s="622"/>
      <c r="H730" s="218"/>
      <c r="I730" s="218"/>
      <c r="J730" s="218"/>
      <c r="K730" s="218"/>
      <c r="L730" s="218"/>
      <c r="M730" s="218"/>
      <c r="N730" s="218"/>
      <c r="O730" s="218"/>
      <c r="P730" s="218"/>
      <c r="Q730" s="218"/>
      <c r="R730" s="218"/>
      <c r="S730" s="218"/>
      <c r="T730" s="218"/>
      <c r="U730" s="218"/>
      <c r="V730" s="218"/>
      <c r="W730" s="218"/>
      <c r="X730" s="218"/>
      <c r="Y730" s="218"/>
      <c r="Z730" s="218"/>
      <c r="AA730" s="218"/>
    </row>
    <row r="731" spans="1:27" ht="15.75" customHeight="1" x14ac:dyDescent="0.25">
      <c r="A731" s="622"/>
      <c r="B731" s="646"/>
      <c r="C731" s="622"/>
      <c r="D731" s="218"/>
      <c r="E731" s="622"/>
      <c r="F731" s="622"/>
      <c r="G731" s="622"/>
      <c r="H731" s="218"/>
      <c r="I731" s="218"/>
      <c r="J731" s="218"/>
      <c r="K731" s="218"/>
      <c r="L731" s="218"/>
      <c r="M731" s="218"/>
      <c r="N731" s="218"/>
      <c r="O731" s="218"/>
      <c r="P731" s="218"/>
      <c r="Q731" s="218"/>
      <c r="R731" s="218"/>
      <c r="S731" s="218"/>
      <c r="T731" s="218"/>
      <c r="U731" s="218"/>
      <c r="V731" s="218"/>
      <c r="W731" s="218"/>
      <c r="X731" s="218"/>
      <c r="Y731" s="218"/>
      <c r="Z731" s="218"/>
      <c r="AA731" s="218"/>
    </row>
    <row r="732" spans="1:27" ht="15.75" customHeight="1" x14ac:dyDescent="0.25">
      <c r="A732" s="622"/>
      <c r="B732" s="646"/>
      <c r="C732" s="622"/>
      <c r="D732" s="218"/>
      <c r="E732" s="622"/>
      <c r="F732" s="622"/>
      <c r="G732" s="622"/>
      <c r="H732" s="218"/>
      <c r="I732" s="218"/>
      <c r="J732" s="218"/>
      <c r="K732" s="218"/>
      <c r="L732" s="218"/>
      <c r="M732" s="218"/>
      <c r="N732" s="218"/>
      <c r="O732" s="218"/>
      <c r="P732" s="218"/>
      <c r="Q732" s="218"/>
      <c r="R732" s="218"/>
      <c r="S732" s="218"/>
      <c r="T732" s="218"/>
      <c r="U732" s="218"/>
      <c r="V732" s="218"/>
      <c r="W732" s="218"/>
      <c r="X732" s="218"/>
      <c r="Y732" s="218"/>
      <c r="Z732" s="218"/>
      <c r="AA732" s="218"/>
    </row>
    <row r="733" spans="1:27" ht="15.75" customHeight="1" x14ac:dyDescent="0.25">
      <c r="A733" s="622"/>
      <c r="B733" s="646"/>
      <c r="C733" s="622"/>
      <c r="D733" s="218"/>
      <c r="E733" s="622"/>
      <c r="F733" s="622"/>
      <c r="G733" s="622"/>
      <c r="H733" s="218"/>
      <c r="I733" s="218"/>
      <c r="J733" s="218"/>
      <c r="K733" s="218"/>
      <c r="L733" s="218"/>
      <c r="M733" s="218"/>
      <c r="N733" s="218"/>
      <c r="O733" s="218"/>
      <c r="P733" s="218"/>
      <c r="Q733" s="218"/>
      <c r="R733" s="218"/>
      <c r="S733" s="218"/>
      <c r="T733" s="218"/>
      <c r="U733" s="218"/>
      <c r="V733" s="218"/>
      <c r="W733" s="218"/>
      <c r="X733" s="218"/>
      <c r="Y733" s="218"/>
      <c r="Z733" s="218"/>
      <c r="AA733" s="218"/>
    </row>
    <row r="734" spans="1:27" ht="15.75" customHeight="1" x14ac:dyDescent="0.25">
      <c r="A734" s="622"/>
      <c r="B734" s="646"/>
      <c r="C734" s="622"/>
      <c r="D734" s="218"/>
      <c r="E734" s="622"/>
      <c r="F734" s="622"/>
      <c r="G734" s="622"/>
      <c r="H734" s="218"/>
      <c r="I734" s="218"/>
      <c r="J734" s="218"/>
      <c r="K734" s="218"/>
      <c r="L734" s="218"/>
      <c r="M734" s="218"/>
      <c r="N734" s="218"/>
      <c r="O734" s="218"/>
      <c r="P734" s="218"/>
      <c r="Q734" s="218"/>
      <c r="R734" s="218"/>
      <c r="S734" s="218"/>
      <c r="T734" s="218"/>
      <c r="U734" s="218"/>
      <c r="V734" s="218"/>
      <c r="W734" s="218"/>
      <c r="X734" s="218"/>
      <c r="Y734" s="218"/>
      <c r="Z734" s="218"/>
      <c r="AA734" s="218"/>
    </row>
    <row r="735" spans="1:27" ht="15.75" customHeight="1" x14ac:dyDescent="0.25">
      <c r="A735" s="622"/>
      <c r="B735" s="646"/>
      <c r="C735" s="622"/>
      <c r="D735" s="218"/>
      <c r="E735" s="622"/>
      <c r="F735" s="622"/>
      <c r="G735" s="622"/>
      <c r="H735" s="218"/>
      <c r="I735" s="218"/>
      <c r="J735" s="218"/>
      <c r="K735" s="218"/>
      <c r="L735" s="218"/>
      <c r="M735" s="218"/>
      <c r="N735" s="218"/>
      <c r="O735" s="218"/>
      <c r="P735" s="218"/>
      <c r="Q735" s="218"/>
      <c r="R735" s="218"/>
      <c r="S735" s="218"/>
      <c r="T735" s="218"/>
      <c r="U735" s="218"/>
      <c r="V735" s="218"/>
      <c r="W735" s="218"/>
      <c r="X735" s="218"/>
      <c r="Y735" s="218"/>
      <c r="Z735" s="218"/>
      <c r="AA735" s="218"/>
    </row>
    <row r="736" spans="1:27" ht="15.75" customHeight="1" x14ac:dyDescent="0.25">
      <c r="A736" s="622"/>
      <c r="B736" s="646"/>
      <c r="C736" s="622"/>
      <c r="D736" s="218"/>
      <c r="E736" s="622"/>
      <c r="F736" s="622"/>
      <c r="G736" s="622"/>
      <c r="H736" s="218"/>
      <c r="I736" s="218"/>
      <c r="J736" s="218"/>
      <c r="K736" s="218"/>
      <c r="L736" s="218"/>
      <c r="M736" s="218"/>
      <c r="N736" s="218"/>
      <c r="O736" s="218"/>
      <c r="P736" s="218"/>
      <c r="Q736" s="218"/>
      <c r="R736" s="218"/>
      <c r="S736" s="218"/>
      <c r="T736" s="218"/>
      <c r="U736" s="218"/>
      <c r="V736" s="218"/>
      <c r="W736" s="218"/>
      <c r="X736" s="218"/>
      <c r="Y736" s="218"/>
      <c r="Z736" s="218"/>
      <c r="AA736" s="218"/>
    </row>
    <row r="737" spans="1:27" ht="15.75" customHeight="1" x14ac:dyDescent="0.25">
      <c r="A737" s="622"/>
      <c r="B737" s="646"/>
      <c r="C737" s="622"/>
      <c r="D737" s="218"/>
      <c r="E737" s="622"/>
      <c r="F737" s="622"/>
      <c r="G737" s="622"/>
      <c r="H737" s="218"/>
      <c r="I737" s="218"/>
      <c r="J737" s="218"/>
      <c r="K737" s="218"/>
      <c r="L737" s="218"/>
      <c r="M737" s="218"/>
      <c r="N737" s="218"/>
      <c r="O737" s="218"/>
      <c r="P737" s="218"/>
      <c r="Q737" s="218"/>
      <c r="R737" s="218"/>
      <c r="S737" s="218"/>
      <c r="T737" s="218"/>
      <c r="U737" s="218"/>
      <c r="V737" s="218"/>
      <c r="W737" s="218"/>
      <c r="X737" s="218"/>
      <c r="Y737" s="218"/>
      <c r="Z737" s="218"/>
      <c r="AA737" s="218"/>
    </row>
    <row r="738" spans="1:27" ht="15.75" customHeight="1" x14ac:dyDescent="0.25">
      <c r="A738" s="622"/>
      <c r="B738" s="646"/>
      <c r="C738" s="622"/>
      <c r="D738" s="218"/>
      <c r="E738" s="622"/>
      <c r="F738" s="622"/>
      <c r="G738" s="622"/>
      <c r="H738" s="218"/>
      <c r="I738" s="218"/>
      <c r="J738" s="218"/>
      <c r="K738" s="218"/>
      <c r="L738" s="218"/>
      <c r="M738" s="218"/>
      <c r="N738" s="218"/>
      <c r="O738" s="218"/>
      <c r="P738" s="218"/>
      <c r="Q738" s="218"/>
      <c r="R738" s="218"/>
      <c r="S738" s="218"/>
      <c r="T738" s="218"/>
      <c r="U738" s="218"/>
      <c r="V738" s="218"/>
      <c r="W738" s="218"/>
      <c r="X738" s="218"/>
      <c r="Y738" s="218"/>
      <c r="Z738" s="218"/>
      <c r="AA738" s="218"/>
    </row>
    <row r="739" spans="1:27" ht="15.75" customHeight="1" x14ac:dyDescent="0.25">
      <c r="A739" s="622"/>
      <c r="B739" s="646"/>
      <c r="C739" s="622"/>
      <c r="D739" s="218"/>
      <c r="E739" s="622"/>
      <c r="F739" s="622"/>
      <c r="G739" s="622"/>
      <c r="H739" s="218"/>
      <c r="I739" s="218"/>
      <c r="J739" s="218"/>
      <c r="K739" s="218"/>
      <c r="L739" s="218"/>
      <c r="M739" s="218"/>
      <c r="N739" s="218"/>
      <c r="O739" s="218"/>
      <c r="P739" s="218"/>
      <c r="Q739" s="218"/>
      <c r="R739" s="218"/>
      <c r="S739" s="218"/>
      <c r="T739" s="218"/>
      <c r="U739" s="218"/>
      <c r="V739" s="218"/>
      <c r="W739" s="218"/>
      <c r="X739" s="218"/>
      <c r="Y739" s="218"/>
      <c r="Z739" s="218"/>
      <c r="AA739" s="218"/>
    </row>
    <row r="740" spans="1:27" ht="15.75" customHeight="1" x14ac:dyDescent="0.25">
      <c r="A740" s="622"/>
      <c r="B740" s="646"/>
      <c r="C740" s="622"/>
      <c r="D740" s="218"/>
      <c r="E740" s="622"/>
      <c r="F740" s="622"/>
      <c r="G740" s="622"/>
      <c r="H740" s="218"/>
      <c r="I740" s="218"/>
      <c r="J740" s="218"/>
      <c r="K740" s="218"/>
      <c r="L740" s="218"/>
      <c r="M740" s="218"/>
      <c r="N740" s="218"/>
      <c r="O740" s="218"/>
      <c r="P740" s="218"/>
      <c r="Q740" s="218"/>
      <c r="R740" s="218"/>
      <c r="S740" s="218"/>
      <c r="T740" s="218"/>
      <c r="U740" s="218"/>
      <c r="V740" s="218"/>
      <c r="W740" s="218"/>
      <c r="X740" s="218"/>
      <c r="Y740" s="218"/>
      <c r="Z740" s="218"/>
      <c r="AA740" s="218"/>
    </row>
    <row r="741" spans="1:27" ht="15.75" customHeight="1" x14ac:dyDescent="0.25">
      <c r="A741" s="622"/>
      <c r="B741" s="646"/>
      <c r="C741" s="622"/>
      <c r="D741" s="218"/>
      <c r="E741" s="622"/>
      <c r="F741" s="622"/>
      <c r="G741" s="622"/>
      <c r="H741" s="218"/>
      <c r="I741" s="218"/>
      <c r="J741" s="218"/>
      <c r="K741" s="218"/>
      <c r="L741" s="218"/>
      <c r="M741" s="218"/>
      <c r="N741" s="218"/>
      <c r="O741" s="218"/>
      <c r="P741" s="218"/>
      <c r="Q741" s="218"/>
      <c r="R741" s="218"/>
      <c r="S741" s="218"/>
      <c r="T741" s="218"/>
      <c r="U741" s="218"/>
      <c r="V741" s="218"/>
      <c r="W741" s="218"/>
      <c r="X741" s="218"/>
      <c r="Y741" s="218"/>
      <c r="Z741" s="218"/>
      <c r="AA741" s="218"/>
    </row>
    <row r="742" spans="1:27" ht="15.75" customHeight="1" x14ac:dyDescent="0.25">
      <c r="A742" s="622"/>
      <c r="B742" s="646"/>
      <c r="C742" s="622"/>
      <c r="D742" s="218"/>
      <c r="E742" s="622"/>
      <c r="F742" s="622"/>
      <c r="G742" s="622"/>
      <c r="H742" s="218"/>
      <c r="I742" s="218"/>
      <c r="J742" s="218"/>
      <c r="K742" s="218"/>
      <c r="L742" s="218"/>
      <c r="M742" s="218"/>
      <c r="N742" s="218"/>
      <c r="O742" s="218"/>
      <c r="P742" s="218"/>
      <c r="Q742" s="218"/>
      <c r="R742" s="218"/>
      <c r="S742" s="218"/>
      <c r="T742" s="218"/>
      <c r="U742" s="218"/>
      <c r="V742" s="218"/>
      <c r="W742" s="218"/>
      <c r="X742" s="218"/>
      <c r="Y742" s="218"/>
      <c r="Z742" s="218"/>
      <c r="AA742" s="218"/>
    </row>
    <row r="743" spans="1:27" ht="15.75" customHeight="1" x14ac:dyDescent="0.25">
      <c r="A743" s="622"/>
      <c r="B743" s="646"/>
      <c r="C743" s="622"/>
      <c r="D743" s="218"/>
      <c r="E743" s="622"/>
      <c r="F743" s="622"/>
      <c r="G743" s="622"/>
      <c r="H743" s="218"/>
      <c r="I743" s="218"/>
      <c r="J743" s="218"/>
      <c r="K743" s="218"/>
      <c r="L743" s="218"/>
      <c r="M743" s="218"/>
      <c r="N743" s="218"/>
      <c r="O743" s="218"/>
      <c r="P743" s="218"/>
      <c r="Q743" s="218"/>
      <c r="R743" s="218"/>
      <c r="S743" s="218"/>
      <c r="T743" s="218"/>
      <c r="U743" s="218"/>
      <c r="V743" s="218"/>
      <c r="W743" s="218"/>
      <c r="X743" s="218"/>
      <c r="Y743" s="218"/>
      <c r="Z743" s="218"/>
      <c r="AA743" s="218"/>
    </row>
    <row r="744" spans="1:27" ht="15.75" customHeight="1" x14ac:dyDescent="0.25">
      <c r="A744" s="622"/>
      <c r="B744" s="646"/>
      <c r="C744" s="622"/>
      <c r="D744" s="218"/>
      <c r="E744" s="622"/>
      <c r="F744" s="622"/>
      <c r="G744" s="622"/>
      <c r="H744" s="218"/>
      <c r="I744" s="218"/>
      <c r="J744" s="218"/>
      <c r="K744" s="218"/>
      <c r="L744" s="218"/>
      <c r="M744" s="218"/>
      <c r="N744" s="218"/>
      <c r="O744" s="218"/>
      <c r="P744" s="218"/>
      <c r="Q744" s="218"/>
      <c r="R744" s="218"/>
      <c r="S744" s="218"/>
      <c r="T744" s="218"/>
      <c r="U744" s="218"/>
      <c r="V744" s="218"/>
      <c r="W744" s="218"/>
      <c r="X744" s="218"/>
      <c r="Y744" s="218"/>
      <c r="Z744" s="218"/>
      <c r="AA744" s="218"/>
    </row>
    <row r="745" spans="1:27" ht="15.75" customHeight="1" x14ac:dyDescent="0.25">
      <c r="A745" s="622"/>
      <c r="B745" s="646"/>
      <c r="C745" s="622"/>
      <c r="D745" s="218"/>
      <c r="E745" s="622"/>
      <c r="F745" s="622"/>
      <c r="G745" s="622"/>
      <c r="H745" s="218"/>
      <c r="I745" s="218"/>
      <c r="J745" s="218"/>
      <c r="K745" s="218"/>
      <c r="L745" s="218"/>
      <c r="M745" s="218"/>
      <c r="N745" s="218"/>
      <c r="O745" s="218"/>
      <c r="P745" s="218"/>
      <c r="Q745" s="218"/>
      <c r="R745" s="218"/>
      <c r="S745" s="218"/>
      <c r="T745" s="218"/>
      <c r="U745" s="218"/>
      <c r="V745" s="218"/>
      <c r="W745" s="218"/>
      <c r="X745" s="218"/>
      <c r="Y745" s="218"/>
      <c r="Z745" s="218"/>
      <c r="AA745" s="218"/>
    </row>
    <row r="746" spans="1:27" ht="15.75" customHeight="1" x14ac:dyDescent="0.25">
      <c r="A746" s="622"/>
      <c r="B746" s="646"/>
      <c r="C746" s="622"/>
      <c r="D746" s="218"/>
      <c r="E746" s="622"/>
      <c r="F746" s="622"/>
      <c r="G746" s="622"/>
      <c r="H746" s="218"/>
      <c r="I746" s="218"/>
      <c r="J746" s="218"/>
      <c r="K746" s="218"/>
      <c r="L746" s="218"/>
      <c r="M746" s="218"/>
      <c r="N746" s="218"/>
      <c r="O746" s="218"/>
      <c r="P746" s="218"/>
      <c r="Q746" s="218"/>
      <c r="R746" s="218"/>
      <c r="S746" s="218"/>
      <c r="T746" s="218"/>
      <c r="U746" s="218"/>
      <c r="V746" s="218"/>
      <c r="W746" s="218"/>
      <c r="X746" s="218"/>
      <c r="Y746" s="218"/>
      <c r="Z746" s="218"/>
      <c r="AA746" s="218"/>
    </row>
    <row r="747" spans="1:27" ht="15.75" customHeight="1" x14ac:dyDescent="0.25">
      <c r="A747" s="622"/>
      <c r="B747" s="646"/>
      <c r="C747" s="622"/>
      <c r="D747" s="218"/>
      <c r="E747" s="622"/>
      <c r="F747" s="622"/>
      <c r="G747" s="622"/>
      <c r="H747" s="218"/>
      <c r="I747" s="218"/>
      <c r="J747" s="218"/>
      <c r="K747" s="218"/>
      <c r="L747" s="218"/>
      <c r="M747" s="218"/>
      <c r="N747" s="218"/>
      <c r="O747" s="218"/>
      <c r="P747" s="218"/>
      <c r="Q747" s="218"/>
      <c r="R747" s="218"/>
      <c r="S747" s="218"/>
      <c r="T747" s="218"/>
      <c r="U747" s="218"/>
      <c r="V747" s="218"/>
      <c r="W747" s="218"/>
      <c r="X747" s="218"/>
      <c r="Y747" s="218"/>
      <c r="Z747" s="218"/>
      <c r="AA747" s="218"/>
    </row>
    <row r="748" spans="1:27" ht="15.75" customHeight="1" x14ac:dyDescent="0.25">
      <c r="A748" s="622"/>
      <c r="B748" s="646"/>
      <c r="C748" s="622"/>
      <c r="D748" s="218"/>
      <c r="E748" s="622"/>
      <c r="F748" s="622"/>
      <c r="G748" s="622"/>
      <c r="H748" s="218"/>
      <c r="I748" s="218"/>
      <c r="J748" s="218"/>
      <c r="K748" s="218"/>
      <c r="L748" s="218"/>
      <c r="M748" s="218"/>
      <c r="N748" s="218"/>
      <c r="O748" s="218"/>
      <c r="P748" s="218"/>
      <c r="Q748" s="218"/>
      <c r="R748" s="218"/>
      <c r="S748" s="218"/>
      <c r="T748" s="218"/>
      <c r="U748" s="218"/>
      <c r="V748" s="218"/>
      <c r="W748" s="218"/>
      <c r="X748" s="218"/>
      <c r="Y748" s="218"/>
      <c r="Z748" s="218"/>
      <c r="AA748" s="218"/>
    </row>
    <row r="749" spans="1:27" ht="15.75" customHeight="1" x14ac:dyDescent="0.25">
      <c r="A749" s="622"/>
      <c r="B749" s="646"/>
      <c r="C749" s="622"/>
      <c r="D749" s="218"/>
      <c r="E749" s="622"/>
      <c r="F749" s="622"/>
      <c r="G749" s="622"/>
      <c r="H749" s="218"/>
      <c r="I749" s="218"/>
      <c r="J749" s="218"/>
      <c r="K749" s="218"/>
      <c r="L749" s="218"/>
      <c r="M749" s="218"/>
      <c r="N749" s="218"/>
      <c r="O749" s="218"/>
      <c r="P749" s="218"/>
      <c r="Q749" s="218"/>
      <c r="R749" s="218"/>
      <c r="S749" s="218"/>
      <c r="T749" s="218"/>
      <c r="U749" s="218"/>
      <c r="V749" s="218"/>
      <c r="W749" s="218"/>
      <c r="X749" s="218"/>
      <c r="Y749" s="218"/>
      <c r="Z749" s="218"/>
      <c r="AA749" s="218"/>
    </row>
    <row r="750" spans="1:27" ht="15.75" customHeight="1" x14ac:dyDescent="0.25">
      <c r="A750" s="622"/>
      <c r="B750" s="646"/>
      <c r="C750" s="622"/>
      <c r="D750" s="218"/>
      <c r="E750" s="622"/>
      <c r="F750" s="622"/>
      <c r="G750" s="622"/>
      <c r="H750" s="218"/>
      <c r="I750" s="218"/>
      <c r="J750" s="218"/>
      <c r="K750" s="218"/>
      <c r="L750" s="218"/>
      <c r="M750" s="218"/>
      <c r="N750" s="218"/>
      <c r="O750" s="218"/>
      <c r="P750" s="218"/>
      <c r="Q750" s="218"/>
      <c r="R750" s="218"/>
      <c r="S750" s="218"/>
      <c r="T750" s="218"/>
      <c r="U750" s="218"/>
      <c r="V750" s="218"/>
      <c r="W750" s="218"/>
      <c r="X750" s="218"/>
      <c r="Y750" s="218"/>
      <c r="Z750" s="218"/>
      <c r="AA750" s="218"/>
    </row>
    <row r="751" spans="1:27" ht="15.75" customHeight="1" x14ac:dyDescent="0.25">
      <c r="A751" s="622"/>
      <c r="B751" s="646"/>
      <c r="C751" s="622"/>
      <c r="D751" s="218"/>
      <c r="E751" s="622"/>
      <c r="F751" s="622"/>
      <c r="G751" s="622"/>
      <c r="H751" s="218"/>
      <c r="I751" s="218"/>
      <c r="J751" s="218"/>
      <c r="K751" s="218"/>
      <c r="L751" s="218"/>
      <c r="M751" s="218"/>
      <c r="N751" s="218"/>
      <c r="O751" s="218"/>
      <c r="P751" s="218"/>
      <c r="Q751" s="218"/>
      <c r="R751" s="218"/>
      <c r="S751" s="218"/>
      <c r="T751" s="218"/>
      <c r="U751" s="218"/>
      <c r="V751" s="218"/>
      <c r="W751" s="218"/>
      <c r="X751" s="218"/>
      <c r="Y751" s="218"/>
      <c r="Z751" s="218"/>
      <c r="AA751" s="218"/>
    </row>
    <row r="752" spans="1:27" ht="15.75" customHeight="1" x14ac:dyDescent="0.25">
      <c r="A752" s="622"/>
      <c r="B752" s="646"/>
      <c r="C752" s="622"/>
      <c r="D752" s="218"/>
      <c r="E752" s="622"/>
      <c r="F752" s="622"/>
      <c r="G752" s="622"/>
      <c r="H752" s="218"/>
      <c r="I752" s="218"/>
      <c r="J752" s="218"/>
      <c r="K752" s="218"/>
      <c r="L752" s="218"/>
      <c r="M752" s="218"/>
      <c r="N752" s="218"/>
      <c r="O752" s="218"/>
      <c r="P752" s="218"/>
      <c r="Q752" s="218"/>
      <c r="R752" s="218"/>
      <c r="S752" s="218"/>
      <c r="T752" s="218"/>
      <c r="U752" s="218"/>
      <c r="V752" s="218"/>
      <c r="W752" s="218"/>
      <c r="X752" s="218"/>
      <c r="Y752" s="218"/>
      <c r="Z752" s="218"/>
      <c r="AA752" s="218"/>
    </row>
    <row r="753" spans="1:27" ht="15.75" customHeight="1" x14ac:dyDescent="0.25">
      <c r="A753" s="622"/>
      <c r="B753" s="646"/>
      <c r="C753" s="622"/>
      <c r="D753" s="218"/>
      <c r="E753" s="622"/>
      <c r="F753" s="622"/>
      <c r="G753" s="622"/>
      <c r="H753" s="218"/>
      <c r="I753" s="218"/>
      <c r="J753" s="218"/>
      <c r="K753" s="218"/>
      <c r="L753" s="218"/>
      <c r="M753" s="218"/>
      <c r="N753" s="218"/>
      <c r="O753" s="218"/>
      <c r="P753" s="218"/>
      <c r="Q753" s="218"/>
      <c r="R753" s="218"/>
      <c r="S753" s="218"/>
      <c r="T753" s="218"/>
      <c r="U753" s="218"/>
      <c r="V753" s="218"/>
      <c r="W753" s="218"/>
      <c r="X753" s="218"/>
      <c r="Y753" s="218"/>
      <c r="Z753" s="218"/>
      <c r="AA753" s="218"/>
    </row>
    <row r="754" spans="1:27" ht="15.75" customHeight="1" x14ac:dyDescent="0.25">
      <c r="A754" s="622"/>
      <c r="B754" s="646"/>
      <c r="C754" s="622"/>
      <c r="D754" s="218"/>
      <c r="E754" s="622"/>
      <c r="F754" s="622"/>
      <c r="G754" s="622"/>
      <c r="H754" s="218"/>
      <c r="I754" s="218"/>
      <c r="J754" s="218"/>
      <c r="K754" s="218"/>
      <c r="L754" s="218"/>
      <c r="M754" s="218"/>
      <c r="N754" s="218"/>
      <c r="O754" s="218"/>
      <c r="P754" s="218"/>
      <c r="Q754" s="218"/>
      <c r="R754" s="218"/>
      <c r="S754" s="218"/>
      <c r="T754" s="218"/>
      <c r="U754" s="218"/>
      <c r="V754" s="218"/>
      <c r="W754" s="218"/>
      <c r="X754" s="218"/>
      <c r="Y754" s="218"/>
      <c r="Z754" s="218"/>
      <c r="AA754" s="218"/>
    </row>
    <row r="755" spans="1:27" ht="15.75" customHeight="1" x14ac:dyDescent="0.25">
      <c r="A755" s="622"/>
      <c r="B755" s="646"/>
      <c r="C755" s="622"/>
      <c r="D755" s="218"/>
      <c r="E755" s="622"/>
      <c r="F755" s="622"/>
      <c r="G755" s="622"/>
      <c r="H755" s="218"/>
      <c r="I755" s="218"/>
      <c r="J755" s="218"/>
      <c r="K755" s="218"/>
      <c r="L755" s="218"/>
      <c r="M755" s="218"/>
      <c r="N755" s="218"/>
      <c r="O755" s="218"/>
      <c r="P755" s="218"/>
      <c r="Q755" s="218"/>
      <c r="R755" s="218"/>
      <c r="S755" s="218"/>
      <c r="T755" s="218"/>
      <c r="U755" s="218"/>
      <c r="V755" s="218"/>
      <c r="W755" s="218"/>
      <c r="X755" s="218"/>
      <c r="Y755" s="218"/>
      <c r="Z755" s="218"/>
      <c r="AA755" s="218"/>
    </row>
    <row r="756" spans="1:27" ht="15.75" customHeight="1" x14ac:dyDescent="0.25">
      <c r="A756" s="622"/>
      <c r="B756" s="646"/>
      <c r="C756" s="622"/>
      <c r="D756" s="218"/>
      <c r="E756" s="622"/>
      <c r="F756" s="622"/>
      <c r="G756" s="622"/>
      <c r="H756" s="218"/>
      <c r="I756" s="218"/>
      <c r="J756" s="218"/>
      <c r="K756" s="218"/>
      <c r="L756" s="218"/>
      <c r="M756" s="218"/>
      <c r="N756" s="218"/>
      <c r="O756" s="218"/>
      <c r="P756" s="218"/>
      <c r="Q756" s="218"/>
      <c r="R756" s="218"/>
      <c r="S756" s="218"/>
      <c r="T756" s="218"/>
      <c r="U756" s="218"/>
      <c r="V756" s="218"/>
      <c r="W756" s="218"/>
      <c r="X756" s="218"/>
      <c r="Y756" s="218"/>
      <c r="Z756" s="218"/>
      <c r="AA756" s="218"/>
    </row>
    <row r="757" spans="1:27" ht="15.75" customHeight="1" x14ac:dyDescent="0.25">
      <c r="A757" s="622"/>
      <c r="B757" s="646"/>
      <c r="C757" s="622"/>
      <c r="D757" s="218"/>
      <c r="E757" s="622"/>
      <c r="F757" s="622"/>
      <c r="G757" s="622"/>
      <c r="H757" s="218"/>
      <c r="I757" s="218"/>
      <c r="J757" s="218"/>
      <c r="K757" s="218"/>
      <c r="L757" s="218"/>
      <c r="M757" s="218"/>
      <c r="N757" s="218"/>
      <c r="O757" s="218"/>
      <c r="P757" s="218"/>
      <c r="Q757" s="218"/>
      <c r="R757" s="218"/>
      <c r="S757" s="218"/>
      <c r="T757" s="218"/>
      <c r="U757" s="218"/>
      <c r="V757" s="218"/>
      <c r="W757" s="218"/>
      <c r="X757" s="218"/>
      <c r="Y757" s="218"/>
      <c r="Z757" s="218"/>
      <c r="AA757" s="218"/>
    </row>
    <row r="758" spans="1:27" ht="15.75" customHeight="1" x14ac:dyDescent="0.25">
      <c r="A758" s="622"/>
      <c r="B758" s="646"/>
      <c r="C758" s="622"/>
      <c r="D758" s="218"/>
      <c r="E758" s="622"/>
      <c r="F758" s="622"/>
      <c r="G758" s="622"/>
      <c r="H758" s="218"/>
      <c r="I758" s="218"/>
      <c r="J758" s="218"/>
      <c r="K758" s="218"/>
      <c r="L758" s="218"/>
      <c r="M758" s="218"/>
      <c r="N758" s="218"/>
      <c r="O758" s="218"/>
      <c r="P758" s="218"/>
      <c r="Q758" s="218"/>
      <c r="R758" s="218"/>
      <c r="S758" s="218"/>
      <c r="T758" s="218"/>
      <c r="U758" s="218"/>
      <c r="V758" s="218"/>
      <c r="W758" s="218"/>
      <c r="X758" s="218"/>
      <c r="Y758" s="218"/>
      <c r="Z758" s="218"/>
      <c r="AA758" s="218"/>
    </row>
    <row r="759" spans="1:27" ht="15.75" customHeight="1" x14ac:dyDescent="0.25">
      <c r="A759" s="622"/>
      <c r="B759" s="646"/>
      <c r="C759" s="622"/>
      <c r="D759" s="218"/>
      <c r="E759" s="622"/>
      <c r="F759" s="622"/>
      <c r="G759" s="622"/>
      <c r="H759" s="218"/>
      <c r="I759" s="218"/>
      <c r="J759" s="218"/>
      <c r="K759" s="218"/>
      <c r="L759" s="218"/>
      <c r="M759" s="218"/>
      <c r="N759" s="218"/>
      <c r="O759" s="218"/>
      <c r="P759" s="218"/>
      <c r="Q759" s="218"/>
      <c r="R759" s="218"/>
      <c r="S759" s="218"/>
      <c r="T759" s="218"/>
      <c r="U759" s="218"/>
      <c r="V759" s="218"/>
      <c r="W759" s="218"/>
      <c r="X759" s="218"/>
      <c r="Y759" s="218"/>
      <c r="Z759" s="218"/>
      <c r="AA759" s="218"/>
    </row>
    <row r="760" spans="1:27" ht="15.75" customHeight="1" x14ac:dyDescent="0.25">
      <c r="A760" s="622"/>
      <c r="B760" s="646"/>
      <c r="C760" s="622"/>
      <c r="D760" s="218"/>
      <c r="E760" s="622"/>
      <c r="F760" s="622"/>
      <c r="G760" s="622"/>
      <c r="H760" s="218"/>
      <c r="I760" s="218"/>
      <c r="J760" s="218"/>
      <c r="K760" s="218"/>
      <c r="L760" s="218"/>
      <c r="M760" s="218"/>
      <c r="N760" s="218"/>
      <c r="O760" s="218"/>
      <c r="P760" s="218"/>
      <c r="Q760" s="218"/>
      <c r="R760" s="218"/>
      <c r="S760" s="218"/>
      <c r="T760" s="218"/>
      <c r="U760" s="218"/>
      <c r="V760" s="218"/>
      <c r="W760" s="218"/>
      <c r="X760" s="218"/>
      <c r="Y760" s="218"/>
      <c r="Z760" s="218"/>
      <c r="AA760" s="218"/>
    </row>
    <row r="761" spans="1:27" ht="15.75" customHeight="1" x14ac:dyDescent="0.25">
      <c r="A761" s="622"/>
      <c r="B761" s="646"/>
      <c r="C761" s="622"/>
      <c r="D761" s="218"/>
      <c r="E761" s="622"/>
      <c r="F761" s="622"/>
      <c r="G761" s="622"/>
      <c r="H761" s="218"/>
      <c r="I761" s="218"/>
      <c r="J761" s="218"/>
      <c r="K761" s="218"/>
      <c r="L761" s="218"/>
      <c r="M761" s="218"/>
      <c r="N761" s="218"/>
      <c r="O761" s="218"/>
      <c r="P761" s="218"/>
      <c r="Q761" s="218"/>
      <c r="R761" s="218"/>
      <c r="S761" s="218"/>
      <c r="T761" s="218"/>
      <c r="U761" s="218"/>
      <c r="V761" s="218"/>
      <c r="W761" s="218"/>
      <c r="X761" s="218"/>
      <c r="Y761" s="218"/>
      <c r="Z761" s="218"/>
      <c r="AA761" s="218"/>
    </row>
    <row r="762" spans="1:27" ht="15.75" customHeight="1" x14ac:dyDescent="0.25">
      <c r="A762" s="622"/>
      <c r="B762" s="646"/>
      <c r="C762" s="622"/>
      <c r="D762" s="218"/>
      <c r="E762" s="622"/>
      <c r="F762" s="622"/>
      <c r="G762" s="622"/>
      <c r="H762" s="218"/>
      <c r="I762" s="218"/>
      <c r="J762" s="218"/>
      <c r="K762" s="218"/>
      <c r="L762" s="218"/>
      <c r="M762" s="218"/>
      <c r="N762" s="218"/>
      <c r="O762" s="218"/>
      <c r="P762" s="218"/>
      <c r="Q762" s="218"/>
      <c r="R762" s="218"/>
      <c r="S762" s="218"/>
      <c r="T762" s="218"/>
      <c r="U762" s="218"/>
      <c r="V762" s="218"/>
      <c r="W762" s="218"/>
      <c r="X762" s="218"/>
      <c r="Y762" s="218"/>
      <c r="Z762" s="218"/>
      <c r="AA762" s="218"/>
    </row>
    <row r="763" spans="1:27" ht="15.75" customHeight="1" x14ac:dyDescent="0.25">
      <c r="A763" s="622"/>
      <c r="B763" s="646"/>
      <c r="C763" s="622"/>
      <c r="D763" s="218"/>
      <c r="E763" s="622"/>
      <c r="F763" s="622"/>
      <c r="G763" s="622"/>
      <c r="H763" s="218"/>
      <c r="I763" s="218"/>
      <c r="J763" s="218"/>
      <c r="K763" s="218"/>
      <c r="L763" s="218"/>
      <c r="M763" s="218"/>
      <c r="N763" s="218"/>
      <c r="O763" s="218"/>
      <c r="P763" s="218"/>
      <c r="Q763" s="218"/>
      <c r="R763" s="218"/>
      <c r="S763" s="218"/>
      <c r="T763" s="218"/>
      <c r="U763" s="218"/>
      <c r="V763" s="218"/>
      <c r="W763" s="218"/>
      <c r="X763" s="218"/>
      <c r="Y763" s="218"/>
      <c r="Z763" s="218"/>
      <c r="AA763" s="218"/>
    </row>
    <row r="764" spans="1:27" ht="15.75" customHeight="1" x14ac:dyDescent="0.25">
      <c r="A764" s="622"/>
      <c r="B764" s="646"/>
      <c r="C764" s="622"/>
      <c r="D764" s="218"/>
      <c r="E764" s="622"/>
      <c r="F764" s="622"/>
      <c r="G764" s="622"/>
      <c r="H764" s="218"/>
      <c r="I764" s="218"/>
      <c r="J764" s="218"/>
      <c r="K764" s="218"/>
      <c r="L764" s="218"/>
      <c r="M764" s="218"/>
      <c r="N764" s="218"/>
      <c r="O764" s="218"/>
      <c r="P764" s="218"/>
      <c r="Q764" s="218"/>
      <c r="R764" s="218"/>
      <c r="S764" s="218"/>
      <c r="T764" s="218"/>
      <c r="U764" s="218"/>
      <c r="V764" s="218"/>
      <c r="W764" s="218"/>
      <c r="X764" s="218"/>
      <c r="Y764" s="218"/>
      <c r="Z764" s="218"/>
      <c r="AA764" s="218"/>
    </row>
    <row r="765" spans="1:27" ht="15.75" customHeight="1" x14ac:dyDescent="0.25">
      <c r="A765" s="622"/>
      <c r="B765" s="646"/>
      <c r="C765" s="622"/>
      <c r="D765" s="218"/>
      <c r="E765" s="622"/>
      <c r="F765" s="622"/>
      <c r="G765" s="622"/>
      <c r="H765" s="218"/>
      <c r="I765" s="218"/>
      <c r="J765" s="218"/>
      <c r="K765" s="218"/>
      <c r="L765" s="218"/>
      <c r="M765" s="218"/>
      <c r="N765" s="218"/>
      <c r="O765" s="218"/>
      <c r="P765" s="218"/>
      <c r="Q765" s="218"/>
      <c r="R765" s="218"/>
      <c r="S765" s="218"/>
      <c r="T765" s="218"/>
      <c r="U765" s="218"/>
      <c r="V765" s="218"/>
      <c r="W765" s="218"/>
      <c r="X765" s="218"/>
      <c r="Y765" s="218"/>
      <c r="Z765" s="218"/>
      <c r="AA765" s="218"/>
    </row>
    <row r="766" spans="1:27" ht="15.75" customHeight="1" x14ac:dyDescent="0.25">
      <c r="A766" s="622"/>
      <c r="B766" s="646"/>
      <c r="C766" s="622"/>
      <c r="D766" s="218"/>
      <c r="E766" s="622"/>
      <c r="F766" s="622"/>
      <c r="G766" s="622"/>
      <c r="H766" s="218"/>
      <c r="I766" s="218"/>
      <c r="J766" s="218"/>
      <c r="K766" s="218"/>
      <c r="L766" s="218"/>
      <c r="M766" s="218"/>
      <c r="N766" s="218"/>
      <c r="O766" s="218"/>
      <c r="P766" s="218"/>
      <c r="Q766" s="218"/>
      <c r="R766" s="218"/>
      <c r="S766" s="218"/>
      <c r="T766" s="218"/>
      <c r="U766" s="218"/>
      <c r="V766" s="218"/>
      <c r="W766" s="218"/>
      <c r="X766" s="218"/>
      <c r="Y766" s="218"/>
      <c r="Z766" s="218"/>
      <c r="AA766" s="218"/>
    </row>
    <row r="767" spans="1:27" ht="15.75" customHeight="1" x14ac:dyDescent="0.25">
      <c r="A767" s="622"/>
      <c r="B767" s="646"/>
      <c r="C767" s="622"/>
      <c r="D767" s="218"/>
      <c r="E767" s="622"/>
      <c r="F767" s="622"/>
      <c r="G767" s="622"/>
      <c r="H767" s="218"/>
      <c r="I767" s="218"/>
      <c r="J767" s="218"/>
      <c r="K767" s="218"/>
      <c r="L767" s="218"/>
      <c r="M767" s="218"/>
      <c r="N767" s="218"/>
      <c r="O767" s="218"/>
      <c r="P767" s="218"/>
      <c r="Q767" s="218"/>
      <c r="R767" s="218"/>
      <c r="S767" s="218"/>
      <c r="T767" s="218"/>
      <c r="U767" s="218"/>
      <c r="V767" s="218"/>
      <c r="W767" s="218"/>
      <c r="X767" s="218"/>
      <c r="Y767" s="218"/>
      <c r="Z767" s="218"/>
      <c r="AA767" s="218"/>
    </row>
    <row r="768" spans="1:27" ht="15.75" customHeight="1" x14ac:dyDescent="0.25">
      <c r="A768" s="622"/>
      <c r="B768" s="646"/>
      <c r="C768" s="622"/>
      <c r="D768" s="218"/>
      <c r="E768" s="622"/>
      <c r="F768" s="622"/>
      <c r="G768" s="622"/>
      <c r="H768" s="218"/>
      <c r="I768" s="218"/>
      <c r="J768" s="218"/>
      <c r="K768" s="218"/>
      <c r="L768" s="218"/>
      <c r="M768" s="218"/>
      <c r="N768" s="218"/>
      <c r="O768" s="218"/>
      <c r="P768" s="218"/>
      <c r="Q768" s="218"/>
      <c r="R768" s="218"/>
      <c r="S768" s="218"/>
      <c r="T768" s="218"/>
      <c r="U768" s="218"/>
      <c r="V768" s="218"/>
      <c r="W768" s="218"/>
      <c r="X768" s="218"/>
      <c r="Y768" s="218"/>
      <c r="Z768" s="218"/>
      <c r="AA768" s="218"/>
    </row>
    <row r="769" spans="1:27" ht="15.75" customHeight="1" x14ac:dyDescent="0.25">
      <c r="A769" s="622"/>
      <c r="B769" s="646"/>
      <c r="C769" s="622"/>
      <c r="D769" s="218"/>
      <c r="E769" s="622"/>
      <c r="F769" s="622"/>
      <c r="G769" s="622"/>
      <c r="H769" s="218"/>
      <c r="I769" s="218"/>
      <c r="J769" s="218"/>
      <c r="K769" s="218"/>
      <c r="L769" s="218"/>
      <c r="M769" s="218"/>
      <c r="N769" s="218"/>
      <c r="O769" s="218"/>
      <c r="P769" s="218"/>
      <c r="Q769" s="218"/>
      <c r="R769" s="218"/>
      <c r="S769" s="218"/>
      <c r="T769" s="218"/>
      <c r="U769" s="218"/>
      <c r="V769" s="218"/>
      <c r="W769" s="218"/>
      <c r="X769" s="218"/>
      <c r="Y769" s="218"/>
      <c r="Z769" s="218"/>
      <c r="AA769" s="218"/>
    </row>
    <row r="770" spans="1:27" ht="15.75" customHeight="1" x14ac:dyDescent="0.25">
      <c r="A770" s="622"/>
      <c r="B770" s="646"/>
      <c r="C770" s="622"/>
      <c r="D770" s="218"/>
      <c r="E770" s="622"/>
      <c r="F770" s="622"/>
      <c r="G770" s="622"/>
      <c r="H770" s="218"/>
      <c r="I770" s="218"/>
      <c r="J770" s="218"/>
      <c r="K770" s="218"/>
      <c r="L770" s="218"/>
      <c r="M770" s="218"/>
      <c r="N770" s="218"/>
      <c r="O770" s="218"/>
      <c r="P770" s="218"/>
      <c r="Q770" s="218"/>
      <c r="R770" s="218"/>
      <c r="S770" s="218"/>
      <c r="T770" s="218"/>
      <c r="U770" s="218"/>
      <c r="V770" s="218"/>
      <c r="W770" s="218"/>
      <c r="X770" s="218"/>
      <c r="Y770" s="218"/>
      <c r="Z770" s="218"/>
      <c r="AA770" s="218"/>
    </row>
    <row r="771" spans="1:27" ht="15.75" customHeight="1" x14ac:dyDescent="0.25">
      <c r="A771" s="622"/>
      <c r="B771" s="646"/>
      <c r="C771" s="622"/>
      <c r="D771" s="218"/>
      <c r="E771" s="622"/>
      <c r="F771" s="622"/>
      <c r="G771" s="622"/>
      <c r="H771" s="218"/>
      <c r="I771" s="218"/>
      <c r="J771" s="218"/>
      <c r="K771" s="218"/>
      <c r="L771" s="218"/>
      <c r="M771" s="218"/>
      <c r="N771" s="218"/>
      <c r="O771" s="218"/>
      <c r="P771" s="218"/>
      <c r="Q771" s="218"/>
      <c r="R771" s="218"/>
      <c r="S771" s="218"/>
      <c r="T771" s="218"/>
      <c r="U771" s="218"/>
      <c r="V771" s="218"/>
      <c r="W771" s="218"/>
      <c r="X771" s="218"/>
      <c r="Y771" s="218"/>
      <c r="Z771" s="218"/>
      <c r="AA771" s="218"/>
    </row>
    <row r="772" spans="1:27" ht="15.75" customHeight="1" x14ac:dyDescent="0.25">
      <c r="A772" s="622"/>
      <c r="B772" s="646"/>
      <c r="C772" s="622"/>
      <c r="D772" s="218"/>
      <c r="E772" s="622"/>
      <c r="F772" s="622"/>
      <c r="G772" s="622"/>
      <c r="H772" s="218"/>
      <c r="I772" s="218"/>
      <c r="J772" s="218"/>
      <c r="K772" s="218"/>
      <c r="L772" s="218"/>
      <c r="M772" s="218"/>
      <c r="N772" s="218"/>
      <c r="O772" s="218"/>
      <c r="P772" s="218"/>
      <c r="Q772" s="218"/>
      <c r="R772" s="218"/>
      <c r="S772" s="218"/>
      <c r="T772" s="218"/>
      <c r="U772" s="218"/>
      <c r="V772" s="218"/>
      <c r="W772" s="218"/>
      <c r="X772" s="218"/>
      <c r="Y772" s="218"/>
      <c r="Z772" s="218"/>
      <c r="AA772" s="218"/>
    </row>
    <row r="773" spans="1:27" ht="15.75" customHeight="1" x14ac:dyDescent="0.25">
      <c r="A773" s="622"/>
      <c r="B773" s="646"/>
      <c r="C773" s="622"/>
      <c r="D773" s="218"/>
      <c r="E773" s="622"/>
      <c r="F773" s="622"/>
      <c r="G773" s="622"/>
      <c r="H773" s="218"/>
      <c r="I773" s="218"/>
      <c r="J773" s="218"/>
      <c r="K773" s="218"/>
      <c r="L773" s="218"/>
      <c r="M773" s="218"/>
      <c r="N773" s="218"/>
      <c r="O773" s="218"/>
      <c r="P773" s="218"/>
      <c r="Q773" s="218"/>
      <c r="R773" s="218"/>
      <c r="S773" s="218"/>
      <c r="T773" s="218"/>
      <c r="U773" s="218"/>
      <c r="V773" s="218"/>
      <c r="W773" s="218"/>
      <c r="X773" s="218"/>
      <c r="Y773" s="218"/>
      <c r="Z773" s="218"/>
      <c r="AA773" s="218"/>
    </row>
    <row r="774" spans="1:27" ht="15.75" customHeight="1" x14ac:dyDescent="0.25">
      <c r="A774" s="622"/>
      <c r="B774" s="646"/>
      <c r="C774" s="622"/>
      <c r="D774" s="218"/>
      <c r="E774" s="622"/>
      <c r="F774" s="622"/>
      <c r="G774" s="622"/>
      <c r="H774" s="218"/>
      <c r="I774" s="218"/>
      <c r="J774" s="218"/>
      <c r="K774" s="218"/>
      <c r="L774" s="218"/>
      <c r="M774" s="218"/>
      <c r="N774" s="218"/>
      <c r="O774" s="218"/>
      <c r="P774" s="218"/>
      <c r="Q774" s="218"/>
      <c r="R774" s="218"/>
      <c r="S774" s="218"/>
      <c r="T774" s="218"/>
      <c r="U774" s="218"/>
      <c r="V774" s="218"/>
      <c r="W774" s="218"/>
      <c r="X774" s="218"/>
      <c r="Y774" s="218"/>
      <c r="Z774" s="218"/>
      <c r="AA774" s="218"/>
    </row>
    <row r="775" spans="1:27" ht="15.75" customHeight="1" x14ac:dyDescent="0.25">
      <c r="A775" s="622"/>
      <c r="B775" s="646"/>
      <c r="C775" s="622"/>
      <c r="D775" s="218"/>
      <c r="E775" s="622"/>
      <c r="F775" s="622"/>
      <c r="G775" s="622"/>
      <c r="H775" s="218"/>
      <c r="I775" s="218"/>
      <c r="J775" s="218"/>
      <c r="K775" s="218"/>
      <c r="L775" s="218"/>
      <c r="M775" s="218"/>
      <c r="N775" s="218"/>
      <c r="O775" s="218"/>
      <c r="P775" s="218"/>
      <c r="Q775" s="218"/>
      <c r="R775" s="218"/>
      <c r="S775" s="218"/>
      <c r="T775" s="218"/>
      <c r="U775" s="218"/>
      <c r="V775" s="218"/>
      <c r="W775" s="218"/>
      <c r="X775" s="218"/>
      <c r="Y775" s="218"/>
      <c r="Z775" s="218"/>
      <c r="AA775" s="218"/>
    </row>
    <row r="776" spans="1:27" ht="15.75" customHeight="1" x14ac:dyDescent="0.25">
      <c r="A776" s="622"/>
      <c r="B776" s="646"/>
      <c r="C776" s="622"/>
      <c r="D776" s="218"/>
      <c r="E776" s="622"/>
      <c r="F776" s="622"/>
      <c r="G776" s="622"/>
      <c r="H776" s="218"/>
      <c r="I776" s="218"/>
      <c r="J776" s="218"/>
      <c r="K776" s="218"/>
      <c r="L776" s="218"/>
      <c r="M776" s="218"/>
      <c r="N776" s="218"/>
      <c r="O776" s="218"/>
      <c r="P776" s="218"/>
      <c r="Q776" s="218"/>
      <c r="R776" s="218"/>
      <c r="S776" s="218"/>
      <c r="T776" s="218"/>
      <c r="U776" s="218"/>
      <c r="V776" s="218"/>
      <c r="W776" s="218"/>
      <c r="X776" s="218"/>
      <c r="Y776" s="218"/>
      <c r="Z776" s="218"/>
      <c r="AA776" s="218"/>
    </row>
    <row r="777" spans="1:27" ht="15.75" customHeight="1" x14ac:dyDescent="0.25">
      <c r="A777" s="622"/>
      <c r="B777" s="646"/>
      <c r="C777" s="622"/>
      <c r="D777" s="218"/>
      <c r="E777" s="622"/>
      <c r="F777" s="622"/>
      <c r="G777" s="622"/>
      <c r="H777" s="218"/>
      <c r="I777" s="218"/>
      <c r="J777" s="218"/>
      <c r="K777" s="218"/>
      <c r="L777" s="218"/>
      <c r="M777" s="218"/>
      <c r="N777" s="218"/>
      <c r="O777" s="218"/>
      <c r="P777" s="218"/>
      <c r="Q777" s="218"/>
      <c r="R777" s="218"/>
      <c r="S777" s="218"/>
      <c r="T777" s="218"/>
      <c r="U777" s="218"/>
      <c r="V777" s="218"/>
      <c r="W777" s="218"/>
      <c r="X777" s="218"/>
      <c r="Y777" s="218"/>
      <c r="Z777" s="218"/>
      <c r="AA777" s="218"/>
    </row>
    <row r="778" spans="1:27" ht="15.75" customHeight="1" x14ac:dyDescent="0.25">
      <c r="A778" s="622"/>
      <c r="B778" s="646"/>
      <c r="C778" s="622"/>
      <c r="D778" s="218"/>
      <c r="E778" s="622"/>
      <c r="F778" s="622"/>
      <c r="G778" s="622"/>
      <c r="H778" s="218"/>
      <c r="I778" s="218"/>
      <c r="J778" s="218"/>
      <c r="K778" s="218"/>
      <c r="L778" s="218"/>
      <c r="M778" s="218"/>
      <c r="N778" s="218"/>
      <c r="O778" s="218"/>
      <c r="P778" s="218"/>
      <c r="Q778" s="218"/>
      <c r="R778" s="218"/>
      <c r="S778" s="218"/>
      <c r="T778" s="218"/>
      <c r="U778" s="218"/>
      <c r="V778" s="218"/>
      <c r="W778" s="218"/>
      <c r="X778" s="218"/>
      <c r="Y778" s="218"/>
      <c r="Z778" s="218"/>
      <c r="AA778" s="218"/>
    </row>
    <row r="779" spans="1:27" ht="15.75" customHeight="1" x14ac:dyDescent="0.25">
      <c r="A779" s="622"/>
      <c r="B779" s="646"/>
      <c r="C779" s="622"/>
      <c r="D779" s="218"/>
      <c r="E779" s="622"/>
      <c r="F779" s="622"/>
      <c r="G779" s="622"/>
      <c r="H779" s="218"/>
      <c r="I779" s="218"/>
      <c r="J779" s="218"/>
      <c r="K779" s="218"/>
      <c r="L779" s="218"/>
      <c r="M779" s="218"/>
      <c r="N779" s="218"/>
      <c r="O779" s="218"/>
      <c r="P779" s="218"/>
      <c r="Q779" s="218"/>
      <c r="R779" s="218"/>
      <c r="S779" s="218"/>
      <c r="T779" s="218"/>
      <c r="U779" s="218"/>
      <c r="V779" s="218"/>
      <c r="W779" s="218"/>
      <c r="X779" s="218"/>
      <c r="Y779" s="218"/>
      <c r="Z779" s="218"/>
      <c r="AA779" s="218"/>
    </row>
    <row r="780" spans="1:27" ht="15.75" customHeight="1" x14ac:dyDescent="0.25">
      <c r="A780" s="622"/>
      <c r="B780" s="646"/>
      <c r="C780" s="622"/>
      <c r="D780" s="218"/>
      <c r="E780" s="622"/>
      <c r="F780" s="622"/>
      <c r="G780" s="622"/>
      <c r="H780" s="218"/>
      <c r="I780" s="218"/>
      <c r="J780" s="218"/>
      <c r="K780" s="218"/>
      <c r="L780" s="218"/>
      <c r="M780" s="218"/>
      <c r="N780" s="218"/>
      <c r="O780" s="218"/>
      <c r="P780" s="218"/>
      <c r="Q780" s="218"/>
      <c r="R780" s="218"/>
      <c r="S780" s="218"/>
      <c r="T780" s="218"/>
      <c r="U780" s="218"/>
      <c r="V780" s="218"/>
      <c r="W780" s="218"/>
      <c r="X780" s="218"/>
      <c r="Y780" s="218"/>
      <c r="Z780" s="218"/>
      <c r="AA780" s="218"/>
    </row>
    <row r="781" spans="1:27" ht="15.75" customHeight="1" x14ac:dyDescent="0.25">
      <c r="A781" s="622"/>
      <c r="B781" s="646"/>
      <c r="C781" s="622"/>
      <c r="D781" s="218"/>
      <c r="E781" s="622"/>
      <c r="F781" s="622"/>
      <c r="G781" s="622"/>
      <c r="H781" s="218"/>
      <c r="I781" s="218"/>
      <c r="J781" s="218"/>
      <c r="K781" s="218"/>
      <c r="L781" s="218"/>
      <c r="M781" s="218"/>
      <c r="N781" s="218"/>
      <c r="O781" s="218"/>
      <c r="P781" s="218"/>
      <c r="Q781" s="218"/>
      <c r="R781" s="218"/>
      <c r="S781" s="218"/>
      <c r="T781" s="218"/>
      <c r="U781" s="218"/>
      <c r="V781" s="218"/>
      <c r="W781" s="218"/>
      <c r="X781" s="218"/>
      <c r="Y781" s="218"/>
      <c r="Z781" s="218"/>
      <c r="AA781" s="218"/>
    </row>
    <row r="782" spans="1:27" ht="15.75" customHeight="1" x14ac:dyDescent="0.25">
      <c r="A782" s="622"/>
      <c r="B782" s="646"/>
      <c r="C782" s="622"/>
      <c r="D782" s="218"/>
      <c r="E782" s="622"/>
      <c r="F782" s="622"/>
      <c r="G782" s="622"/>
      <c r="H782" s="218"/>
      <c r="I782" s="218"/>
      <c r="J782" s="218"/>
      <c r="K782" s="218"/>
      <c r="L782" s="218"/>
      <c r="M782" s="218"/>
      <c r="N782" s="218"/>
      <c r="O782" s="218"/>
      <c r="P782" s="218"/>
      <c r="Q782" s="218"/>
      <c r="R782" s="218"/>
      <c r="S782" s="218"/>
      <c r="T782" s="218"/>
      <c r="U782" s="218"/>
      <c r="V782" s="218"/>
      <c r="W782" s="218"/>
      <c r="X782" s="218"/>
      <c r="Y782" s="218"/>
      <c r="Z782" s="218"/>
      <c r="AA782" s="218"/>
    </row>
    <row r="783" spans="1:27" ht="15.75" customHeight="1" x14ac:dyDescent="0.25">
      <c r="A783" s="622"/>
      <c r="B783" s="646"/>
      <c r="C783" s="622"/>
      <c r="D783" s="218"/>
      <c r="E783" s="622"/>
      <c r="F783" s="622"/>
      <c r="G783" s="622"/>
      <c r="H783" s="218"/>
      <c r="I783" s="218"/>
      <c r="J783" s="218"/>
      <c r="K783" s="218"/>
      <c r="L783" s="218"/>
      <c r="M783" s="218"/>
      <c r="N783" s="218"/>
      <c r="O783" s="218"/>
      <c r="P783" s="218"/>
      <c r="Q783" s="218"/>
      <c r="R783" s="218"/>
      <c r="S783" s="218"/>
      <c r="T783" s="218"/>
      <c r="U783" s="218"/>
      <c r="V783" s="218"/>
      <c r="W783" s="218"/>
      <c r="X783" s="218"/>
      <c r="Y783" s="218"/>
      <c r="Z783" s="218"/>
      <c r="AA783" s="218"/>
    </row>
    <row r="784" spans="1:27" ht="15.75" customHeight="1" x14ac:dyDescent="0.25">
      <c r="A784" s="622"/>
      <c r="B784" s="646"/>
      <c r="C784" s="622"/>
      <c r="D784" s="218"/>
      <c r="E784" s="622"/>
      <c r="F784" s="622"/>
      <c r="G784" s="622"/>
      <c r="H784" s="218"/>
      <c r="I784" s="218"/>
      <c r="J784" s="218"/>
      <c r="K784" s="218"/>
      <c r="L784" s="218"/>
      <c r="M784" s="218"/>
      <c r="N784" s="218"/>
      <c r="O784" s="218"/>
      <c r="P784" s="218"/>
      <c r="Q784" s="218"/>
      <c r="R784" s="218"/>
      <c r="S784" s="218"/>
      <c r="T784" s="218"/>
      <c r="U784" s="218"/>
      <c r="V784" s="218"/>
      <c r="W784" s="218"/>
      <c r="X784" s="218"/>
      <c r="Y784" s="218"/>
      <c r="Z784" s="218"/>
      <c r="AA784" s="218"/>
    </row>
    <row r="785" spans="1:27" ht="15.75" customHeight="1" x14ac:dyDescent="0.25">
      <c r="A785" s="622"/>
      <c r="B785" s="646"/>
      <c r="C785" s="622"/>
      <c r="D785" s="218"/>
      <c r="E785" s="622"/>
      <c r="F785" s="622"/>
      <c r="G785" s="622"/>
      <c r="H785" s="218"/>
      <c r="I785" s="218"/>
      <c r="J785" s="218"/>
      <c r="K785" s="218"/>
      <c r="L785" s="218"/>
      <c r="M785" s="218"/>
      <c r="N785" s="218"/>
      <c r="O785" s="218"/>
      <c r="P785" s="218"/>
      <c r="Q785" s="218"/>
      <c r="R785" s="218"/>
      <c r="S785" s="218"/>
      <c r="T785" s="218"/>
      <c r="U785" s="218"/>
      <c r="V785" s="218"/>
      <c r="W785" s="218"/>
      <c r="X785" s="218"/>
      <c r="Y785" s="218"/>
      <c r="Z785" s="218"/>
      <c r="AA785" s="218"/>
    </row>
    <row r="786" spans="1:27" ht="15.75" customHeight="1" x14ac:dyDescent="0.25">
      <c r="A786" s="622"/>
      <c r="B786" s="646"/>
      <c r="C786" s="622"/>
      <c r="D786" s="218"/>
      <c r="E786" s="622"/>
      <c r="F786" s="622"/>
      <c r="G786" s="622"/>
      <c r="H786" s="218"/>
      <c r="I786" s="218"/>
      <c r="J786" s="218"/>
      <c r="K786" s="218"/>
      <c r="L786" s="218"/>
      <c r="M786" s="218"/>
      <c r="N786" s="218"/>
      <c r="O786" s="218"/>
      <c r="P786" s="218"/>
      <c r="Q786" s="218"/>
      <c r="R786" s="218"/>
      <c r="S786" s="218"/>
      <c r="T786" s="218"/>
      <c r="U786" s="218"/>
      <c r="V786" s="218"/>
      <c r="W786" s="218"/>
      <c r="X786" s="218"/>
      <c r="Y786" s="218"/>
      <c r="Z786" s="218"/>
      <c r="AA786" s="218"/>
    </row>
    <row r="787" spans="1:27" ht="15.75" customHeight="1" x14ac:dyDescent="0.25">
      <c r="A787" s="622"/>
      <c r="B787" s="646"/>
      <c r="C787" s="622"/>
      <c r="D787" s="218"/>
      <c r="E787" s="622"/>
      <c r="F787" s="622"/>
      <c r="G787" s="622"/>
      <c r="H787" s="218"/>
      <c r="I787" s="218"/>
      <c r="J787" s="218"/>
      <c r="K787" s="218"/>
      <c r="L787" s="218"/>
      <c r="M787" s="218"/>
      <c r="N787" s="218"/>
      <c r="O787" s="218"/>
      <c r="P787" s="218"/>
      <c r="Q787" s="218"/>
      <c r="R787" s="218"/>
      <c r="S787" s="218"/>
      <c r="T787" s="218"/>
      <c r="U787" s="218"/>
      <c r="V787" s="218"/>
      <c r="W787" s="218"/>
      <c r="X787" s="218"/>
      <c r="Y787" s="218"/>
      <c r="Z787" s="218"/>
      <c r="AA787" s="218"/>
    </row>
    <row r="788" spans="1:27" ht="15.75" customHeight="1" x14ac:dyDescent="0.25">
      <c r="A788" s="622"/>
      <c r="B788" s="646"/>
      <c r="C788" s="622"/>
      <c r="D788" s="218"/>
      <c r="E788" s="622"/>
      <c r="F788" s="622"/>
      <c r="G788" s="622"/>
      <c r="H788" s="218"/>
      <c r="I788" s="218"/>
      <c r="J788" s="218"/>
      <c r="K788" s="218"/>
      <c r="L788" s="218"/>
      <c r="M788" s="218"/>
      <c r="N788" s="218"/>
      <c r="O788" s="218"/>
      <c r="P788" s="218"/>
      <c r="Q788" s="218"/>
      <c r="R788" s="218"/>
      <c r="S788" s="218"/>
      <c r="T788" s="218"/>
      <c r="U788" s="218"/>
      <c r="V788" s="218"/>
      <c r="W788" s="218"/>
      <c r="X788" s="218"/>
      <c r="Y788" s="218"/>
      <c r="Z788" s="218"/>
      <c r="AA788" s="218"/>
    </row>
    <row r="789" spans="1:27" ht="15.75" customHeight="1" x14ac:dyDescent="0.25">
      <c r="A789" s="622"/>
      <c r="B789" s="646"/>
      <c r="C789" s="622"/>
      <c r="D789" s="218"/>
      <c r="E789" s="622"/>
      <c r="F789" s="622"/>
      <c r="G789" s="622"/>
      <c r="H789" s="218"/>
      <c r="I789" s="218"/>
      <c r="J789" s="218"/>
      <c r="K789" s="218"/>
      <c r="L789" s="218"/>
      <c r="M789" s="218"/>
      <c r="N789" s="218"/>
      <c r="O789" s="218"/>
      <c r="P789" s="218"/>
      <c r="Q789" s="218"/>
      <c r="R789" s="218"/>
      <c r="S789" s="218"/>
      <c r="T789" s="218"/>
      <c r="U789" s="218"/>
      <c r="V789" s="218"/>
      <c r="W789" s="218"/>
      <c r="X789" s="218"/>
      <c r="Y789" s="218"/>
      <c r="Z789" s="218"/>
      <c r="AA789" s="218"/>
    </row>
    <row r="790" spans="1:27" ht="15.75" customHeight="1" x14ac:dyDescent="0.25">
      <c r="A790" s="622"/>
      <c r="B790" s="646"/>
      <c r="C790" s="622"/>
      <c r="D790" s="218"/>
      <c r="E790" s="622"/>
      <c r="F790" s="622"/>
      <c r="G790" s="622"/>
      <c r="H790" s="218"/>
      <c r="I790" s="218"/>
      <c r="J790" s="218"/>
      <c r="K790" s="218"/>
      <c r="L790" s="218"/>
      <c r="M790" s="218"/>
      <c r="N790" s="218"/>
      <c r="O790" s="218"/>
      <c r="P790" s="218"/>
      <c r="Q790" s="218"/>
      <c r="R790" s="218"/>
      <c r="S790" s="218"/>
      <c r="T790" s="218"/>
      <c r="U790" s="218"/>
      <c r="V790" s="218"/>
      <c r="W790" s="218"/>
      <c r="X790" s="218"/>
      <c r="Y790" s="218"/>
      <c r="Z790" s="218"/>
      <c r="AA790" s="218"/>
    </row>
    <row r="791" spans="1:27" ht="15.75" customHeight="1" x14ac:dyDescent="0.25">
      <c r="A791" s="622"/>
      <c r="B791" s="646"/>
      <c r="C791" s="622"/>
      <c r="D791" s="218"/>
      <c r="E791" s="622"/>
      <c r="F791" s="622"/>
      <c r="G791" s="622"/>
      <c r="H791" s="218"/>
      <c r="I791" s="218"/>
      <c r="J791" s="218"/>
      <c r="K791" s="218"/>
      <c r="L791" s="218"/>
      <c r="M791" s="218"/>
      <c r="N791" s="218"/>
      <c r="O791" s="218"/>
      <c r="P791" s="218"/>
      <c r="Q791" s="218"/>
      <c r="R791" s="218"/>
      <c r="S791" s="218"/>
      <c r="T791" s="218"/>
      <c r="U791" s="218"/>
      <c r="V791" s="218"/>
      <c r="W791" s="218"/>
      <c r="X791" s="218"/>
      <c r="Y791" s="218"/>
      <c r="Z791" s="218"/>
      <c r="AA791" s="218"/>
    </row>
    <row r="792" spans="1:27" ht="15.75" customHeight="1" x14ac:dyDescent="0.25">
      <c r="A792" s="622"/>
      <c r="B792" s="646"/>
      <c r="C792" s="622"/>
      <c r="D792" s="218"/>
      <c r="E792" s="622"/>
      <c r="F792" s="622"/>
      <c r="G792" s="622"/>
      <c r="H792" s="218"/>
      <c r="I792" s="218"/>
      <c r="J792" s="218"/>
      <c r="K792" s="218"/>
      <c r="L792" s="218"/>
      <c r="M792" s="218"/>
      <c r="N792" s="218"/>
      <c r="O792" s="218"/>
      <c r="P792" s="218"/>
      <c r="Q792" s="218"/>
      <c r="R792" s="218"/>
      <c r="S792" s="218"/>
      <c r="T792" s="218"/>
      <c r="U792" s="218"/>
      <c r="V792" s="218"/>
      <c r="W792" s="218"/>
      <c r="X792" s="218"/>
      <c r="Y792" s="218"/>
      <c r="Z792" s="218"/>
      <c r="AA792" s="218"/>
    </row>
    <row r="793" spans="1:27" ht="15.75" customHeight="1" x14ac:dyDescent="0.25">
      <c r="A793" s="622"/>
      <c r="B793" s="646"/>
      <c r="C793" s="622"/>
      <c r="D793" s="218"/>
      <c r="E793" s="622"/>
      <c r="F793" s="622"/>
      <c r="G793" s="622"/>
      <c r="H793" s="218"/>
      <c r="I793" s="218"/>
      <c r="J793" s="218"/>
      <c r="K793" s="218"/>
      <c r="L793" s="218"/>
      <c r="M793" s="218"/>
      <c r="N793" s="218"/>
      <c r="O793" s="218"/>
      <c r="P793" s="218"/>
      <c r="Q793" s="218"/>
      <c r="R793" s="218"/>
      <c r="S793" s="218"/>
      <c r="T793" s="218"/>
      <c r="U793" s="218"/>
      <c r="V793" s="218"/>
      <c r="W793" s="218"/>
      <c r="X793" s="218"/>
      <c r="Y793" s="218"/>
      <c r="Z793" s="218"/>
      <c r="AA793" s="218"/>
    </row>
    <row r="794" spans="1:27" ht="15.75" customHeight="1" x14ac:dyDescent="0.25">
      <c r="A794" s="622"/>
      <c r="B794" s="646"/>
      <c r="C794" s="622"/>
      <c r="D794" s="218"/>
      <c r="E794" s="622"/>
      <c r="F794" s="622"/>
      <c r="G794" s="622"/>
      <c r="H794" s="218"/>
      <c r="I794" s="218"/>
      <c r="J794" s="218"/>
      <c r="K794" s="218"/>
      <c r="L794" s="218"/>
      <c r="M794" s="218"/>
      <c r="N794" s="218"/>
      <c r="O794" s="218"/>
      <c r="P794" s="218"/>
      <c r="Q794" s="218"/>
      <c r="R794" s="218"/>
      <c r="S794" s="218"/>
      <c r="T794" s="218"/>
      <c r="U794" s="218"/>
      <c r="V794" s="218"/>
      <c r="W794" s="218"/>
      <c r="X794" s="218"/>
      <c r="Y794" s="218"/>
      <c r="Z794" s="218"/>
      <c r="AA794" s="218"/>
    </row>
    <row r="795" spans="1:27" ht="15.75" customHeight="1" x14ac:dyDescent="0.25">
      <c r="A795" s="622"/>
      <c r="B795" s="646"/>
      <c r="C795" s="622"/>
      <c r="D795" s="218"/>
      <c r="E795" s="622"/>
      <c r="F795" s="622"/>
      <c r="G795" s="622"/>
      <c r="H795" s="218"/>
      <c r="I795" s="218"/>
      <c r="J795" s="218"/>
      <c r="K795" s="218"/>
      <c r="L795" s="218"/>
      <c r="M795" s="218"/>
      <c r="N795" s="218"/>
      <c r="O795" s="218"/>
      <c r="P795" s="218"/>
      <c r="Q795" s="218"/>
      <c r="R795" s="218"/>
      <c r="S795" s="218"/>
      <c r="T795" s="218"/>
      <c r="U795" s="218"/>
      <c r="V795" s="218"/>
      <c r="W795" s="218"/>
      <c r="X795" s="218"/>
      <c r="Y795" s="218"/>
      <c r="Z795" s="218"/>
      <c r="AA795" s="218"/>
    </row>
    <row r="796" spans="1:27" ht="15.75" customHeight="1" x14ac:dyDescent="0.25">
      <c r="A796" s="622"/>
      <c r="B796" s="646"/>
      <c r="C796" s="622"/>
      <c r="D796" s="218"/>
      <c r="E796" s="622"/>
      <c r="F796" s="622"/>
      <c r="G796" s="622"/>
      <c r="H796" s="218"/>
      <c r="I796" s="218"/>
      <c r="J796" s="218"/>
      <c r="K796" s="218"/>
      <c r="L796" s="218"/>
      <c r="M796" s="218"/>
      <c r="N796" s="218"/>
      <c r="O796" s="218"/>
      <c r="P796" s="218"/>
      <c r="Q796" s="218"/>
      <c r="R796" s="218"/>
      <c r="S796" s="218"/>
      <c r="T796" s="218"/>
      <c r="U796" s="218"/>
      <c r="V796" s="218"/>
      <c r="W796" s="218"/>
      <c r="X796" s="218"/>
      <c r="Y796" s="218"/>
      <c r="Z796" s="218"/>
      <c r="AA796" s="218"/>
    </row>
    <row r="797" spans="1:27" ht="15.75" customHeight="1" x14ac:dyDescent="0.25">
      <c r="A797" s="622"/>
      <c r="B797" s="646"/>
      <c r="C797" s="622"/>
      <c r="D797" s="218"/>
      <c r="E797" s="622"/>
      <c r="F797" s="622"/>
      <c r="G797" s="622"/>
      <c r="H797" s="218"/>
      <c r="I797" s="218"/>
      <c r="J797" s="218"/>
      <c r="K797" s="218"/>
      <c r="L797" s="218"/>
      <c r="M797" s="218"/>
      <c r="N797" s="218"/>
      <c r="O797" s="218"/>
      <c r="P797" s="218"/>
      <c r="Q797" s="218"/>
      <c r="R797" s="218"/>
      <c r="S797" s="218"/>
      <c r="T797" s="218"/>
      <c r="U797" s="218"/>
      <c r="V797" s="218"/>
      <c r="W797" s="218"/>
      <c r="X797" s="218"/>
      <c r="Y797" s="218"/>
      <c r="Z797" s="218"/>
      <c r="AA797" s="218"/>
    </row>
    <row r="798" spans="1:27" ht="15.75" customHeight="1" x14ac:dyDescent="0.25">
      <c r="A798" s="622"/>
      <c r="B798" s="646"/>
      <c r="C798" s="622"/>
      <c r="D798" s="218"/>
      <c r="E798" s="622"/>
      <c r="F798" s="622"/>
      <c r="G798" s="622"/>
      <c r="H798" s="218"/>
      <c r="I798" s="218"/>
      <c r="J798" s="218"/>
      <c r="K798" s="218"/>
      <c r="L798" s="218"/>
      <c r="M798" s="218"/>
      <c r="N798" s="218"/>
      <c r="O798" s="218"/>
      <c r="P798" s="218"/>
      <c r="Q798" s="218"/>
      <c r="R798" s="218"/>
      <c r="S798" s="218"/>
      <c r="T798" s="218"/>
      <c r="U798" s="218"/>
      <c r="V798" s="218"/>
      <c r="W798" s="218"/>
      <c r="X798" s="218"/>
      <c r="Y798" s="218"/>
      <c r="Z798" s="218"/>
      <c r="AA798" s="218"/>
    </row>
    <row r="799" spans="1:27" ht="15.75" customHeight="1" x14ac:dyDescent="0.25">
      <c r="A799" s="622"/>
      <c r="B799" s="646"/>
      <c r="C799" s="622"/>
      <c r="D799" s="218"/>
      <c r="E799" s="622"/>
      <c r="F799" s="622"/>
      <c r="G799" s="622"/>
      <c r="H799" s="218"/>
      <c r="I799" s="218"/>
      <c r="J799" s="218"/>
      <c r="K799" s="218"/>
      <c r="L799" s="218"/>
      <c r="M799" s="218"/>
      <c r="N799" s="218"/>
      <c r="O799" s="218"/>
      <c r="P799" s="218"/>
      <c r="Q799" s="218"/>
      <c r="R799" s="218"/>
      <c r="S799" s="218"/>
      <c r="T799" s="218"/>
      <c r="U799" s="218"/>
      <c r="V799" s="218"/>
      <c r="W799" s="218"/>
      <c r="X799" s="218"/>
      <c r="Y799" s="218"/>
      <c r="Z799" s="218"/>
      <c r="AA799" s="218"/>
    </row>
    <row r="800" spans="1:27" ht="15.75" customHeight="1" x14ac:dyDescent="0.25">
      <c r="A800" s="622"/>
      <c r="B800" s="646"/>
      <c r="C800" s="622"/>
      <c r="D800" s="218"/>
      <c r="E800" s="622"/>
      <c r="F800" s="622"/>
      <c r="G800" s="622"/>
      <c r="H800" s="218"/>
      <c r="I800" s="218"/>
      <c r="J800" s="218"/>
      <c r="K800" s="218"/>
      <c r="L800" s="218"/>
      <c r="M800" s="218"/>
      <c r="N800" s="218"/>
      <c r="O800" s="218"/>
      <c r="P800" s="218"/>
      <c r="Q800" s="218"/>
      <c r="R800" s="218"/>
      <c r="S800" s="218"/>
      <c r="T800" s="218"/>
      <c r="U800" s="218"/>
      <c r="V800" s="218"/>
      <c r="W800" s="218"/>
      <c r="X800" s="218"/>
      <c r="Y800" s="218"/>
      <c r="Z800" s="218"/>
      <c r="AA800" s="218"/>
    </row>
    <row r="801" spans="1:27" ht="15.75" customHeight="1" x14ac:dyDescent="0.25">
      <c r="A801" s="622"/>
      <c r="B801" s="646"/>
      <c r="C801" s="622"/>
      <c r="D801" s="218"/>
      <c r="E801" s="622"/>
      <c r="F801" s="622"/>
      <c r="G801" s="622"/>
      <c r="H801" s="218"/>
      <c r="I801" s="218"/>
      <c r="J801" s="218"/>
      <c r="K801" s="218"/>
      <c r="L801" s="218"/>
      <c r="M801" s="218"/>
      <c r="N801" s="218"/>
      <c r="O801" s="218"/>
      <c r="P801" s="218"/>
      <c r="Q801" s="218"/>
      <c r="R801" s="218"/>
      <c r="S801" s="218"/>
      <c r="T801" s="218"/>
      <c r="U801" s="218"/>
      <c r="V801" s="218"/>
      <c r="W801" s="218"/>
      <c r="X801" s="218"/>
      <c r="Y801" s="218"/>
      <c r="Z801" s="218"/>
      <c r="AA801" s="218"/>
    </row>
    <row r="802" spans="1:27" ht="15.75" customHeight="1" x14ac:dyDescent="0.25">
      <c r="A802" s="622"/>
      <c r="B802" s="646"/>
      <c r="C802" s="622"/>
      <c r="D802" s="218"/>
      <c r="E802" s="622"/>
      <c r="F802" s="622"/>
      <c r="G802" s="622"/>
      <c r="H802" s="218"/>
      <c r="I802" s="218"/>
      <c r="J802" s="218"/>
      <c r="K802" s="218"/>
      <c r="L802" s="218"/>
      <c r="M802" s="218"/>
      <c r="N802" s="218"/>
      <c r="O802" s="218"/>
      <c r="P802" s="218"/>
      <c r="Q802" s="218"/>
      <c r="R802" s="218"/>
      <c r="S802" s="218"/>
      <c r="T802" s="218"/>
      <c r="U802" s="218"/>
      <c r="V802" s="218"/>
      <c r="W802" s="218"/>
      <c r="X802" s="218"/>
      <c r="Y802" s="218"/>
      <c r="Z802" s="218"/>
      <c r="AA802" s="218"/>
    </row>
    <row r="803" spans="1:27" ht="15.75" customHeight="1" x14ac:dyDescent="0.25">
      <c r="A803" s="622"/>
      <c r="B803" s="646"/>
      <c r="C803" s="622"/>
      <c r="D803" s="218"/>
      <c r="E803" s="622"/>
      <c r="F803" s="622"/>
      <c r="G803" s="622"/>
      <c r="H803" s="218"/>
      <c r="I803" s="218"/>
      <c r="J803" s="218"/>
      <c r="K803" s="218"/>
      <c r="L803" s="218"/>
      <c r="M803" s="218"/>
      <c r="N803" s="218"/>
      <c r="O803" s="218"/>
      <c r="P803" s="218"/>
      <c r="Q803" s="218"/>
      <c r="R803" s="218"/>
      <c r="S803" s="218"/>
      <c r="T803" s="218"/>
      <c r="U803" s="218"/>
      <c r="V803" s="218"/>
      <c r="W803" s="218"/>
      <c r="X803" s="218"/>
      <c r="Y803" s="218"/>
      <c r="Z803" s="218"/>
      <c r="AA803" s="218"/>
    </row>
    <row r="804" spans="1:27" ht="15.75" customHeight="1" x14ac:dyDescent="0.25">
      <c r="A804" s="622"/>
      <c r="B804" s="646"/>
      <c r="C804" s="622"/>
      <c r="D804" s="218"/>
      <c r="E804" s="622"/>
      <c r="F804" s="622"/>
      <c r="G804" s="622"/>
      <c r="H804" s="218"/>
      <c r="I804" s="218"/>
      <c r="J804" s="218"/>
      <c r="K804" s="218"/>
      <c r="L804" s="218"/>
      <c r="M804" s="218"/>
      <c r="N804" s="218"/>
      <c r="O804" s="218"/>
      <c r="P804" s="218"/>
      <c r="Q804" s="218"/>
      <c r="R804" s="218"/>
      <c r="S804" s="218"/>
      <c r="T804" s="218"/>
      <c r="U804" s="218"/>
      <c r="V804" s="218"/>
      <c r="W804" s="218"/>
      <c r="X804" s="218"/>
      <c r="Y804" s="218"/>
      <c r="Z804" s="218"/>
      <c r="AA804" s="218"/>
    </row>
    <row r="805" spans="1:27" ht="15.75" customHeight="1" x14ac:dyDescent="0.25">
      <c r="A805" s="622"/>
      <c r="B805" s="646"/>
      <c r="C805" s="622"/>
      <c r="D805" s="218"/>
      <c r="E805" s="622"/>
      <c r="F805" s="622"/>
      <c r="G805" s="622"/>
      <c r="H805" s="218"/>
      <c r="I805" s="218"/>
      <c r="J805" s="218"/>
      <c r="K805" s="218"/>
      <c r="L805" s="218"/>
      <c r="M805" s="218"/>
      <c r="N805" s="218"/>
      <c r="O805" s="218"/>
      <c r="P805" s="218"/>
      <c r="Q805" s="218"/>
      <c r="R805" s="218"/>
      <c r="S805" s="218"/>
      <c r="T805" s="218"/>
      <c r="U805" s="218"/>
      <c r="V805" s="218"/>
      <c r="W805" s="218"/>
      <c r="X805" s="218"/>
      <c r="Y805" s="218"/>
      <c r="Z805" s="218"/>
      <c r="AA805" s="218"/>
    </row>
    <row r="806" spans="1:27" ht="15.75" customHeight="1" x14ac:dyDescent="0.25">
      <c r="A806" s="622"/>
      <c r="B806" s="646"/>
      <c r="C806" s="622"/>
      <c r="D806" s="218"/>
      <c r="E806" s="622"/>
      <c r="F806" s="622"/>
      <c r="G806" s="622"/>
      <c r="H806" s="218"/>
      <c r="I806" s="218"/>
      <c r="J806" s="218"/>
      <c r="K806" s="218"/>
      <c r="L806" s="218"/>
      <c r="M806" s="218"/>
      <c r="N806" s="218"/>
      <c r="O806" s="218"/>
      <c r="P806" s="218"/>
      <c r="Q806" s="218"/>
      <c r="R806" s="218"/>
      <c r="S806" s="218"/>
      <c r="T806" s="218"/>
      <c r="U806" s="218"/>
      <c r="V806" s="218"/>
      <c r="W806" s="218"/>
      <c r="X806" s="218"/>
      <c r="Y806" s="218"/>
      <c r="Z806" s="218"/>
      <c r="AA806" s="218"/>
    </row>
    <row r="807" spans="1:27" ht="15.75" customHeight="1" x14ac:dyDescent="0.25">
      <c r="A807" s="622"/>
      <c r="B807" s="646"/>
      <c r="C807" s="622"/>
      <c r="D807" s="218"/>
      <c r="E807" s="622"/>
      <c r="F807" s="622"/>
      <c r="G807" s="622"/>
      <c r="H807" s="218"/>
      <c r="I807" s="218"/>
      <c r="J807" s="218"/>
      <c r="K807" s="218"/>
      <c r="L807" s="218"/>
      <c r="M807" s="218"/>
      <c r="N807" s="218"/>
      <c r="O807" s="218"/>
      <c r="P807" s="218"/>
      <c r="Q807" s="218"/>
      <c r="R807" s="218"/>
      <c r="S807" s="218"/>
      <c r="T807" s="218"/>
      <c r="U807" s="218"/>
      <c r="V807" s="218"/>
      <c r="W807" s="218"/>
      <c r="X807" s="218"/>
      <c r="Y807" s="218"/>
      <c r="Z807" s="218"/>
      <c r="AA807" s="218"/>
    </row>
    <row r="808" spans="1:27" ht="15.75" customHeight="1" x14ac:dyDescent="0.25">
      <c r="A808" s="622"/>
      <c r="B808" s="646"/>
      <c r="C808" s="622"/>
      <c r="D808" s="218"/>
      <c r="E808" s="622"/>
      <c r="F808" s="622"/>
      <c r="G808" s="622"/>
      <c r="H808" s="218"/>
      <c r="I808" s="218"/>
      <c r="J808" s="218"/>
      <c r="K808" s="218"/>
      <c r="L808" s="218"/>
      <c r="M808" s="218"/>
      <c r="N808" s="218"/>
      <c r="O808" s="218"/>
      <c r="P808" s="218"/>
      <c r="Q808" s="218"/>
      <c r="R808" s="218"/>
      <c r="S808" s="218"/>
      <c r="T808" s="218"/>
      <c r="U808" s="218"/>
      <c r="V808" s="218"/>
      <c r="W808" s="218"/>
      <c r="X808" s="218"/>
      <c r="Y808" s="218"/>
      <c r="Z808" s="218"/>
      <c r="AA808" s="218"/>
    </row>
    <row r="809" spans="1:27" ht="15.75" customHeight="1" x14ac:dyDescent="0.25">
      <c r="A809" s="622"/>
      <c r="B809" s="646"/>
      <c r="C809" s="622"/>
      <c r="D809" s="218"/>
      <c r="E809" s="622"/>
      <c r="F809" s="622"/>
      <c r="G809" s="622"/>
      <c r="H809" s="218"/>
      <c r="I809" s="218"/>
      <c r="J809" s="218"/>
      <c r="K809" s="218"/>
      <c r="L809" s="218"/>
      <c r="M809" s="218"/>
      <c r="N809" s="218"/>
      <c r="O809" s="218"/>
      <c r="P809" s="218"/>
      <c r="Q809" s="218"/>
      <c r="R809" s="218"/>
      <c r="S809" s="218"/>
      <c r="T809" s="218"/>
      <c r="U809" s="218"/>
      <c r="V809" s="218"/>
      <c r="W809" s="218"/>
      <c r="X809" s="218"/>
      <c r="Y809" s="218"/>
      <c r="Z809" s="218"/>
      <c r="AA809" s="218"/>
    </row>
    <row r="810" spans="1:27" ht="15.75" customHeight="1" x14ac:dyDescent="0.25">
      <c r="A810" s="622"/>
      <c r="B810" s="646"/>
      <c r="C810" s="622"/>
      <c r="D810" s="218"/>
      <c r="E810" s="622"/>
      <c r="F810" s="622"/>
      <c r="G810" s="622"/>
      <c r="H810" s="218"/>
      <c r="I810" s="218"/>
      <c r="J810" s="218"/>
      <c r="K810" s="218"/>
      <c r="L810" s="218"/>
      <c r="M810" s="218"/>
      <c r="N810" s="218"/>
      <c r="O810" s="218"/>
      <c r="P810" s="218"/>
      <c r="Q810" s="218"/>
      <c r="R810" s="218"/>
      <c r="S810" s="218"/>
      <c r="T810" s="218"/>
      <c r="U810" s="218"/>
      <c r="V810" s="218"/>
      <c r="W810" s="218"/>
      <c r="X810" s="218"/>
      <c r="Y810" s="218"/>
      <c r="Z810" s="218"/>
      <c r="AA810" s="218"/>
    </row>
    <row r="811" spans="1:27" ht="15.75" customHeight="1" x14ac:dyDescent="0.25">
      <c r="A811" s="622"/>
      <c r="B811" s="646"/>
      <c r="C811" s="622"/>
      <c r="D811" s="218"/>
      <c r="E811" s="622"/>
      <c r="F811" s="622"/>
      <c r="G811" s="622"/>
      <c r="H811" s="218"/>
      <c r="I811" s="218"/>
      <c r="J811" s="218"/>
      <c r="K811" s="218"/>
      <c r="L811" s="218"/>
      <c r="M811" s="218"/>
      <c r="N811" s="218"/>
      <c r="O811" s="218"/>
      <c r="P811" s="218"/>
      <c r="Q811" s="218"/>
      <c r="R811" s="218"/>
      <c r="S811" s="218"/>
      <c r="T811" s="218"/>
      <c r="U811" s="218"/>
      <c r="V811" s="218"/>
      <c r="W811" s="218"/>
      <c r="X811" s="218"/>
      <c r="Y811" s="218"/>
      <c r="Z811" s="218"/>
      <c r="AA811" s="218"/>
    </row>
    <row r="812" spans="1:27" ht="15.75" customHeight="1" x14ac:dyDescent="0.25">
      <c r="A812" s="622"/>
      <c r="B812" s="646"/>
      <c r="C812" s="622"/>
      <c r="D812" s="218"/>
      <c r="E812" s="622"/>
      <c r="F812" s="622"/>
      <c r="G812" s="622"/>
      <c r="H812" s="218"/>
      <c r="I812" s="218"/>
      <c r="J812" s="218"/>
      <c r="K812" s="218"/>
      <c r="L812" s="218"/>
      <c r="M812" s="218"/>
      <c r="N812" s="218"/>
      <c r="O812" s="218"/>
      <c r="P812" s="218"/>
      <c r="Q812" s="218"/>
      <c r="R812" s="218"/>
      <c r="S812" s="218"/>
      <c r="T812" s="218"/>
      <c r="U812" s="218"/>
      <c r="V812" s="218"/>
      <c r="W812" s="218"/>
      <c r="X812" s="218"/>
      <c r="Y812" s="218"/>
      <c r="Z812" s="218"/>
      <c r="AA812" s="218"/>
    </row>
    <row r="813" spans="1:27" ht="15.75" customHeight="1" x14ac:dyDescent="0.25">
      <c r="A813" s="622"/>
      <c r="B813" s="646"/>
      <c r="C813" s="622"/>
      <c r="D813" s="218"/>
      <c r="E813" s="622"/>
      <c r="F813" s="622"/>
      <c r="G813" s="622"/>
      <c r="H813" s="218"/>
      <c r="I813" s="218"/>
      <c r="J813" s="218"/>
      <c r="K813" s="218"/>
      <c r="L813" s="218"/>
      <c r="M813" s="218"/>
      <c r="N813" s="218"/>
      <c r="O813" s="218"/>
      <c r="P813" s="218"/>
      <c r="Q813" s="218"/>
      <c r="R813" s="218"/>
      <c r="S813" s="218"/>
      <c r="T813" s="218"/>
      <c r="U813" s="218"/>
      <c r="V813" s="218"/>
      <c r="W813" s="218"/>
      <c r="X813" s="218"/>
      <c r="Y813" s="218"/>
      <c r="Z813" s="218"/>
      <c r="AA813" s="218"/>
    </row>
    <row r="814" spans="1:27" ht="15.75" customHeight="1" x14ac:dyDescent="0.25">
      <c r="A814" s="622"/>
      <c r="B814" s="646"/>
      <c r="C814" s="622"/>
      <c r="D814" s="218"/>
      <c r="E814" s="622"/>
      <c r="F814" s="622"/>
      <c r="G814" s="622"/>
      <c r="H814" s="218"/>
      <c r="I814" s="218"/>
      <c r="J814" s="218"/>
      <c r="K814" s="218"/>
      <c r="L814" s="218"/>
      <c r="M814" s="218"/>
      <c r="N814" s="218"/>
      <c r="O814" s="218"/>
      <c r="P814" s="218"/>
      <c r="Q814" s="218"/>
      <c r="R814" s="218"/>
      <c r="S814" s="218"/>
      <c r="T814" s="218"/>
      <c r="U814" s="218"/>
      <c r="V814" s="218"/>
      <c r="W814" s="218"/>
      <c r="X814" s="218"/>
      <c r="Y814" s="218"/>
      <c r="Z814" s="218"/>
      <c r="AA814" s="218"/>
    </row>
    <row r="815" spans="1:27" ht="15.75" customHeight="1" x14ac:dyDescent="0.25">
      <c r="A815" s="622"/>
      <c r="B815" s="646"/>
      <c r="C815" s="622"/>
      <c r="D815" s="218"/>
      <c r="E815" s="622"/>
      <c r="F815" s="622"/>
      <c r="G815" s="622"/>
      <c r="H815" s="218"/>
      <c r="I815" s="218"/>
      <c r="J815" s="218"/>
      <c r="K815" s="218"/>
      <c r="L815" s="218"/>
      <c r="M815" s="218"/>
      <c r="N815" s="218"/>
      <c r="O815" s="218"/>
      <c r="P815" s="218"/>
      <c r="Q815" s="218"/>
      <c r="R815" s="218"/>
      <c r="S815" s="218"/>
      <c r="T815" s="218"/>
      <c r="U815" s="218"/>
      <c r="V815" s="218"/>
      <c r="W815" s="218"/>
      <c r="X815" s="218"/>
      <c r="Y815" s="218"/>
      <c r="Z815" s="218"/>
      <c r="AA815" s="218"/>
    </row>
    <row r="816" spans="1:27" ht="15.75" customHeight="1" x14ac:dyDescent="0.25">
      <c r="A816" s="622"/>
      <c r="B816" s="646"/>
      <c r="C816" s="622"/>
      <c r="D816" s="218"/>
      <c r="E816" s="622"/>
      <c r="F816" s="622"/>
      <c r="G816" s="622"/>
      <c r="H816" s="218"/>
      <c r="I816" s="218"/>
      <c r="J816" s="218"/>
      <c r="K816" s="218"/>
      <c r="L816" s="218"/>
      <c r="M816" s="218"/>
      <c r="N816" s="218"/>
      <c r="O816" s="218"/>
      <c r="P816" s="218"/>
      <c r="Q816" s="218"/>
      <c r="R816" s="218"/>
      <c r="S816" s="218"/>
      <c r="T816" s="218"/>
      <c r="U816" s="218"/>
      <c r="V816" s="218"/>
      <c r="W816" s="218"/>
      <c r="X816" s="218"/>
      <c r="Y816" s="218"/>
      <c r="Z816" s="218"/>
      <c r="AA816" s="218"/>
    </row>
    <row r="817" spans="1:27" ht="15.75" customHeight="1" x14ac:dyDescent="0.25">
      <c r="A817" s="622"/>
      <c r="B817" s="646"/>
      <c r="C817" s="622"/>
      <c r="D817" s="218"/>
      <c r="E817" s="622"/>
      <c r="F817" s="622"/>
      <c r="G817" s="622"/>
      <c r="H817" s="218"/>
      <c r="I817" s="218"/>
      <c r="J817" s="218"/>
      <c r="K817" s="218"/>
      <c r="L817" s="218"/>
      <c r="M817" s="218"/>
      <c r="N817" s="218"/>
      <c r="O817" s="218"/>
      <c r="P817" s="218"/>
      <c r="Q817" s="218"/>
      <c r="R817" s="218"/>
      <c r="S817" s="218"/>
      <c r="T817" s="218"/>
      <c r="U817" s="218"/>
      <c r="V817" s="218"/>
      <c r="W817" s="218"/>
      <c r="X817" s="218"/>
      <c r="Y817" s="218"/>
      <c r="Z817" s="218"/>
      <c r="AA817" s="218"/>
    </row>
    <row r="818" spans="1:27" ht="15.75" customHeight="1" x14ac:dyDescent="0.25">
      <c r="A818" s="622"/>
      <c r="B818" s="646"/>
      <c r="C818" s="622"/>
      <c r="D818" s="218"/>
      <c r="E818" s="622"/>
      <c r="F818" s="622"/>
      <c r="G818" s="622"/>
      <c r="H818" s="218"/>
      <c r="I818" s="218"/>
      <c r="J818" s="218"/>
      <c r="K818" s="218"/>
      <c r="L818" s="218"/>
      <c r="M818" s="218"/>
      <c r="N818" s="218"/>
      <c r="O818" s="218"/>
      <c r="P818" s="218"/>
      <c r="Q818" s="218"/>
      <c r="R818" s="218"/>
      <c r="S818" s="218"/>
      <c r="T818" s="218"/>
      <c r="U818" s="218"/>
      <c r="V818" s="218"/>
      <c r="W818" s="218"/>
      <c r="X818" s="218"/>
      <c r="Y818" s="218"/>
      <c r="Z818" s="218"/>
      <c r="AA818" s="218"/>
    </row>
    <row r="819" spans="1:27" ht="15.75" customHeight="1" x14ac:dyDescent="0.25">
      <c r="A819" s="622"/>
      <c r="B819" s="646"/>
      <c r="C819" s="622"/>
      <c r="D819" s="218"/>
      <c r="E819" s="622"/>
      <c r="F819" s="622"/>
      <c r="G819" s="622"/>
      <c r="H819" s="218"/>
      <c r="I819" s="218"/>
      <c r="J819" s="218"/>
      <c r="K819" s="218"/>
      <c r="L819" s="218"/>
      <c r="M819" s="218"/>
      <c r="N819" s="218"/>
      <c r="O819" s="218"/>
      <c r="P819" s="218"/>
      <c r="Q819" s="218"/>
      <c r="R819" s="218"/>
      <c r="S819" s="218"/>
      <c r="T819" s="218"/>
      <c r="U819" s="218"/>
      <c r="V819" s="218"/>
      <c r="W819" s="218"/>
      <c r="X819" s="218"/>
      <c r="Y819" s="218"/>
      <c r="Z819" s="218"/>
      <c r="AA819" s="218"/>
    </row>
    <row r="820" spans="1:27" ht="15.75" customHeight="1" x14ac:dyDescent="0.25">
      <c r="A820" s="622"/>
      <c r="B820" s="646"/>
      <c r="C820" s="622"/>
      <c r="D820" s="218"/>
      <c r="E820" s="622"/>
      <c r="F820" s="622"/>
      <c r="G820" s="622"/>
      <c r="H820" s="218"/>
      <c r="I820" s="218"/>
      <c r="J820" s="218"/>
      <c r="K820" s="218"/>
      <c r="L820" s="218"/>
      <c r="M820" s="218"/>
      <c r="N820" s="218"/>
      <c r="O820" s="218"/>
      <c r="P820" s="218"/>
      <c r="Q820" s="218"/>
      <c r="R820" s="218"/>
      <c r="S820" s="218"/>
      <c r="T820" s="218"/>
      <c r="U820" s="218"/>
      <c r="V820" s="218"/>
      <c r="W820" s="218"/>
      <c r="X820" s="218"/>
      <c r="Y820" s="218"/>
      <c r="Z820" s="218"/>
      <c r="AA820" s="218"/>
    </row>
    <row r="821" spans="1:27" ht="15.75" customHeight="1" x14ac:dyDescent="0.25">
      <c r="A821" s="622"/>
      <c r="B821" s="646"/>
      <c r="C821" s="622"/>
      <c r="D821" s="218"/>
      <c r="E821" s="622"/>
      <c r="F821" s="622"/>
      <c r="G821" s="622"/>
      <c r="H821" s="218"/>
      <c r="I821" s="218"/>
      <c r="J821" s="218"/>
      <c r="K821" s="218"/>
      <c r="L821" s="218"/>
      <c r="M821" s="218"/>
      <c r="N821" s="218"/>
      <c r="O821" s="218"/>
      <c r="P821" s="218"/>
      <c r="Q821" s="218"/>
      <c r="R821" s="218"/>
      <c r="S821" s="218"/>
      <c r="T821" s="218"/>
      <c r="U821" s="218"/>
      <c r="V821" s="218"/>
      <c r="W821" s="218"/>
      <c r="X821" s="218"/>
      <c r="Y821" s="218"/>
      <c r="Z821" s="218"/>
      <c r="AA821" s="218"/>
    </row>
    <row r="822" spans="1:27" ht="15.75" customHeight="1" x14ac:dyDescent="0.25">
      <c r="A822" s="622"/>
      <c r="B822" s="646"/>
      <c r="C822" s="622"/>
      <c r="D822" s="218"/>
      <c r="E822" s="622"/>
      <c r="F822" s="622"/>
      <c r="G822" s="622"/>
      <c r="H822" s="218"/>
      <c r="I822" s="218"/>
      <c r="J822" s="218"/>
      <c r="K822" s="218"/>
      <c r="L822" s="218"/>
      <c r="M822" s="218"/>
      <c r="N822" s="218"/>
      <c r="O822" s="218"/>
      <c r="P822" s="218"/>
      <c r="Q822" s="218"/>
      <c r="R822" s="218"/>
      <c r="S822" s="218"/>
      <c r="T822" s="218"/>
      <c r="U822" s="218"/>
      <c r="V822" s="218"/>
      <c r="W822" s="218"/>
      <c r="X822" s="218"/>
      <c r="Y822" s="218"/>
      <c r="Z822" s="218"/>
      <c r="AA822" s="218"/>
    </row>
    <row r="823" spans="1:27" ht="15.75" customHeight="1" x14ac:dyDescent="0.25">
      <c r="A823" s="622"/>
      <c r="B823" s="646"/>
      <c r="C823" s="622"/>
      <c r="D823" s="218"/>
      <c r="E823" s="622"/>
      <c r="F823" s="622"/>
      <c r="G823" s="622"/>
      <c r="H823" s="218"/>
      <c r="I823" s="218"/>
      <c r="J823" s="218"/>
      <c r="K823" s="218"/>
      <c r="L823" s="218"/>
      <c r="M823" s="218"/>
      <c r="N823" s="218"/>
      <c r="O823" s="218"/>
      <c r="P823" s="218"/>
      <c r="Q823" s="218"/>
      <c r="R823" s="218"/>
      <c r="S823" s="218"/>
      <c r="T823" s="218"/>
      <c r="U823" s="218"/>
      <c r="V823" s="218"/>
      <c r="W823" s="218"/>
      <c r="X823" s="218"/>
      <c r="Y823" s="218"/>
      <c r="Z823" s="218"/>
      <c r="AA823" s="218"/>
    </row>
    <row r="824" spans="1:27" ht="15.75" customHeight="1" x14ac:dyDescent="0.25">
      <c r="A824" s="622"/>
      <c r="B824" s="646"/>
      <c r="C824" s="622"/>
      <c r="D824" s="218"/>
      <c r="E824" s="622"/>
      <c r="F824" s="622"/>
      <c r="G824" s="622"/>
      <c r="H824" s="218"/>
      <c r="I824" s="218"/>
      <c r="J824" s="218"/>
      <c r="K824" s="218"/>
      <c r="L824" s="218"/>
      <c r="M824" s="218"/>
      <c r="N824" s="218"/>
      <c r="O824" s="218"/>
      <c r="P824" s="218"/>
      <c r="Q824" s="218"/>
      <c r="R824" s="218"/>
      <c r="S824" s="218"/>
      <c r="T824" s="218"/>
      <c r="U824" s="218"/>
      <c r="V824" s="218"/>
      <c r="W824" s="218"/>
      <c r="X824" s="218"/>
      <c r="Y824" s="218"/>
      <c r="Z824" s="218"/>
      <c r="AA824" s="218"/>
    </row>
    <row r="825" spans="1:27" ht="15.75" customHeight="1" x14ac:dyDescent="0.25">
      <c r="A825" s="622"/>
      <c r="B825" s="646"/>
      <c r="C825" s="622"/>
      <c r="D825" s="218"/>
      <c r="E825" s="622"/>
      <c r="F825" s="622"/>
      <c r="G825" s="622"/>
      <c r="H825" s="218"/>
      <c r="I825" s="218"/>
      <c r="J825" s="218"/>
      <c r="K825" s="218"/>
      <c r="L825" s="218"/>
      <c r="M825" s="218"/>
      <c r="N825" s="218"/>
      <c r="O825" s="218"/>
      <c r="P825" s="218"/>
      <c r="Q825" s="218"/>
      <c r="R825" s="218"/>
      <c r="S825" s="218"/>
      <c r="T825" s="218"/>
      <c r="U825" s="218"/>
      <c r="V825" s="218"/>
      <c r="W825" s="218"/>
      <c r="X825" s="218"/>
      <c r="Y825" s="218"/>
      <c r="Z825" s="218"/>
      <c r="AA825" s="218"/>
    </row>
    <row r="826" spans="1:27" ht="15.75" customHeight="1" x14ac:dyDescent="0.25">
      <c r="A826" s="622"/>
      <c r="B826" s="646"/>
      <c r="C826" s="622"/>
      <c r="D826" s="218"/>
      <c r="E826" s="622"/>
      <c r="F826" s="622"/>
      <c r="G826" s="622"/>
      <c r="H826" s="218"/>
      <c r="I826" s="218"/>
      <c r="J826" s="218"/>
      <c r="K826" s="218"/>
      <c r="L826" s="218"/>
      <c r="M826" s="218"/>
      <c r="N826" s="218"/>
      <c r="O826" s="218"/>
      <c r="P826" s="218"/>
      <c r="Q826" s="218"/>
      <c r="R826" s="218"/>
      <c r="S826" s="218"/>
      <c r="T826" s="218"/>
      <c r="U826" s="218"/>
      <c r="V826" s="218"/>
      <c r="W826" s="218"/>
      <c r="X826" s="218"/>
      <c r="Y826" s="218"/>
      <c r="Z826" s="218"/>
      <c r="AA826" s="218"/>
    </row>
    <row r="827" spans="1:27" ht="15.75" customHeight="1" x14ac:dyDescent="0.25">
      <c r="A827" s="622"/>
      <c r="B827" s="646"/>
      <c r="C827" s="622"/>
      <c r="D827" s="218"/>
      <c r="E827" s="622"/>
      <c r="F827" s="622"/>
      <c r="G827" s="622"/>
      <c r="H827" s="218"/>
      <c r="I827" s="218"/>
      <c r="J827" s="218"/>
      <c r="K827" s="218"/>
      <c r="L827" s="218"/>
      <c r="M827" s="218"/>
      <c r="N827" s="218"/>
      <c r="O827" s="218"/>
      <c r="P827" s="218"/>
      <c r="Q827" s="218"/>
      <c r="R827" s="218"/>
      <c r="S827" s="218"/>
      <c r="T827" s="218"/>
      <c r="U827" s="218"/>
      <c r="V827" s="218"/>
      <c r="W827" s="218"/>
      <c r="X827" s="218"/>
      <c r="Y827" s="218"/>
      <c r="Z827" s="218"/>
      <c r="AA827" s="218"/>
    </row>
    <row r="828" spans="1:27" ht="15.75" customHeight="1" x14ac:dyDescent="0.25">
      <c r="A828" s="622"/>
      <c r="B828" s="646"/>
      <c r="C828" s="622"/>
      <c r="D828" s="218"/>
      <c r="E828" s="622"/>
      <c r="F828" s="622"/>
      <c r="G828" s="622"/>
      <c r="H828" s="218"/>
      <c r="I828" s="218"/>
      <c r="J828" s="218"/>
      <c r="K828" s="218"/>
      <c r="L828" s="218"/>
      <c r="M828" s="218"/>
      <c r="N828" s="218"/>
      <c r="O828" s="218"/>
      <c r="P828" s="218"/>
      <c r="Q828" s="218"/>
      <c r="R828" s="218"/>
      <c r="S828" s="218"/>
      <c r="T828" s="218"/>
      <c r="U828" s="218"/>
      <c r="V828" s="218"/>
      <c r="W828" s="218"/>
      <c r="X828" s="218"/>
      <c r="Y828" s="218"/>
      <c r="Z828" s="218"/>
      <c r="AA828" s="218"/>
    </row>
    <row r="829" spans="1:27" ht="15.75" customHeight="1" x14ac:dyDescent="0.25">
      <c r="A829" s="622"/>
      <c r="B829" s="646"/>
      <c r="C829" s="622"/>
      <c r="D829" s="218"/>
      <c r="E829" s="622"/>
      <c r="F829" s="622"/>
      <c r="G829" s="622"/>
      <c r="H829" s="218"/>
      <c r="I829" s="218"/>
      <c r="J829" s="218"/>
      <c r="K829" s="218"/>
      <c r="L829" s="218"/>
      <c r="M829" s="218"/>
      <c r="N829" s="218"/>
      <c r="O829" s="218"/>
      <c r="P829" s="218"/>
      <c r="Q829" s="218"/>
      <c r="R829" s="218"/>
      <c r="S829" s="218"/>
      <c r="T829" s="218"/>
      <c r="U829" s="218"/>
      <c r="V829" s="218"/>
      <c r="W829" s="218"/>
      <c r="X829" s="218"/>
      <c r="Y829" s="218"/>
      <c r="Z829" s="218"/>
      <c r="AA829" s="218"/>
    </row>
    <row r="830" spans="1:27" ht="15.75" customHeight="1" x14ac:dyDescent="0.25">
      <c r="A830" s="622"/>
      <c r="B830" s="646"/>
      <c r="C830" s="622"/>
      <c r="D830" s="218"/>
      <c r="E830" s="622"/>
      <c r="F830" s="622"/>
      <c r="G830" s="622"/>
      <c r="H830" s="218"/>
      <c r="I830" s="218"/>
      <c r="J830" s="218"/>
      <c r="K830" s="218"/>
      <c r="L830" s="218"/>
      <c r="M830" s="218"/>
      <c r="N830" s="218"/>
      <c r="O830" s="218"/>
      <c r="P830" s="218"/>
      <c r="Q830" s="218"/>
      <c r="R830" s="218"/>
      <c r="S830" s="218"/>
      <c r="T830" s="218"/>
      <c r="U830" s="218"/>
      <c r="V830" s="218"/>
      <c r="W830" s="218"/>
      <c r="X830" s="218"/>
      <c r="Y830" s="218"/>
      <c r="Z830" s="218"/>
      <c r="AA830" s="218"/>
    </row>
    <row r="831" spans="1:27" ht="15.75" customHeight="1" x14ac:dyDescent="0.25">
      <c r="A831" s="622"/>
      <c r="B831" s="646"/>
      <c r="C831" s="622"/>
      <c r="D831" s="218"/>
      <c r="E831" s="622"/>
      <c r="F831" s="622"/>
      <c r="G831" s="622"/>
      <c r="H831" s="218"/>
      <c r="I831" s="218"/>
      <c r="J831" s="218"/>
      <c r="K831" s="218"/>
      <c r="L831" s="218"/>
      <c r="M831" s="218"/>
      <c r="N831" s="218"/>
      <c r="O831" s="218"/>
      <c r="P831" s="218"/>
      <c r="Q831" s="218"/>
      <c r="R831" s="218"/>
      <c r="S831" s="218"/>
      <c r="T831" s="218"/>
      <c r="U831" s="218"/>
      <c r="V831" s="218"/>
      <c r="W831" s="218"/>
      <c r="X831" s="218"/>
      <c r="Y831" s="218"/>
      <c r="Z831" s="218"/>
      <c r="AA831" s="218"/>
    </row>
    <row r="832" spans="1:27" ht="15.75" customHeight="1" x14ac:dyDescent="0.25">
      <c r="A832" s="622"/>
      <c r="B832" s="646"/>
      <c r="C832" s="622"/>
      <c r="D832" s="218"/>
      <c r="E832" s="622"/>
      <c r="F832" s="622"/>
      <c r="G832" s="622"/>
      <c r="H832" s="218"/>
      <c r="I832" s="218"/>
      <c r="J832" s="218"/>
      <c r="K832" s="218"/>
      <c r="L832" s="218"/>
      <c r="M832" s="218"/>
      <c r="N832" s="218"/>
      <c r="O832" s="218"/>
      <c r="P832" s="218"/>
      <c r="Q832" s="218"/>
      <c r="R832" s="218"/>
      <c r="S832" s="218"/>
      <c r="T832" s="218"/>
      <c r="U832" s="218"/>
      <c r="V832" s="218"/>
      <c r="W832" s="218"/>
      <c r="X832" s="218"/>
      <c r="Y832" s="218"/>
      <c r="Z832" s="218"/>
      <c r="AA832" s="218"/>
    </row>
    <row r="833" spans="1:27" ht="15.75" customHeight="1" x14ac:dyDescent="0.25">
      <c r="A833" s="622"/>
      <c r="B833" s="646"/>
      <c r="C833" s="622"/>
      <c r="D833" s="218"/>
      <c r="E833" s="622"/>
      <c r="F833" s="622"/>
      <c r="G833" s="622"/>
      <c r="H833" s="218"/>
      <c r="I833" s="218"/>
      <c r="J833" s="218"/>
      <c r="K833" s="218"/>
      <c r="L833" s="218"/>
      <c r="M833" s="218"/>
      <c r="N833" s="218"/>
      <c r="O833" s="218"/>
      <c r="P833" s="218"/>
      <c r="Q833" s="218"/>
      <c r="R833" s="218"/>
      <c r="S833" s="218"/>
      <c r="T833" s="218"/>
      <c r="U833" s="218"/>
      <c r="V833" s="218"/>
      <c r="W833" s="218"/>
      <c r="X833" s="218"/>
      <c r="Y833" s="218"/>
      <c r="Z833" s="218"/>
      <c r="AA833" s="218"/>
    </row>
    <row r="834" spans="1:27" ht="15.75" customHeight="1" x14ac:dyDescent="0.25">
      <c r="A834" s="622"/>
      <c r="B834" s="646"/>
      <c r="C834" s="622"/>
      <c r="D834" s="218"/>
      <c r="E834" s="622"/>
      <c r="F834" s="622"/>
      <c r="G834" s="622"/>
      <c r="H834" s="218"/>
      <c r="I834" s="218"/>
      <c r="J834" s="218"/>
      <c r="K834" s="218"/>
      <c r="L834" s="218"/>
      <c r="M834" s="218"/>
      <c r="N834" s="218"/>
      <c r="O834" s="218"/>
      <c r="P834" s="218"/>
      <c r="Q834" s="218"/>
      <c r="R834" s="218"/>
      <c r="S834" s="218"/>
      <c r="T834" s="218"/>
      <c r="U834" s="218"/>
      <c r="V834" s="218"/>
      <c r="W834" s="218"/>
      <c r="X834" s="218"/>
      <c r="Y834" s="218"/>
      <c r="Z834" s="218"/>
      <c r="AA834" s="218"/>
    </row>
    <row r="835" spans="1:27" ht="15.75" customHeight="1" x14ac:dyDescent="0.25">
      <c r="A835" s="622"/>
      <c r="B835" s="646"/>
      <c r="C835" s="622"/>
      <c r="D835" s="218"/>
      <c r="E835" s="622"/>
      <c r="F835" s="622"/>
      <c r="G835" s="622"/>
      <c r="H835" s="218"/>
      <c r="I835" s="218"/>
      <c r="J835" s="218"/>
      <c r="K835" s="218"/>
      <c r="L835" s="218"/>
      <c r="M835" s="218"/>
      <c r="N835" s="218"/>
      <c r="O835" s="218"/>
      <c r="P835" s="218"/>
      <c r="Q835" s="218"/>
      <c r="R835" s="218"/>
      <c r="S835" s="218"/>
      <c r="T835" s="218"/>
      <c r="U835" s="218"/>
      <c r="V835" s="218"/>
      <c r="W835" s="218"/>
      <c r="X835" s="218"/>
      <c r="Y835" s="218"/>
      <c r="Z835" s="218"/>
      <c r="AA835" s="218"/>
    </row>
    <row r="836" spans="1:27" ht="15.75" customHeight="1" x14ac:dyDescent="0.25">
      <c r="A836" s="622"/>
      <c r="B836" s="646"/>
      <c r="C836" s="622"/>
      <c r="D836" s="218"/>
      <c r="E836" s="622"/>
      <c r="F836" s="622"/>
      <c r="G836" s="622"/>
      <c r="H836" s="218"/>
      <c r="I836" s="218"/>
      <c r="J836" s="218"/>
      <c r="K836" s="218"/>
      <c r="L836" s="218"/>
      <c r="M836" s="218"/>
      <c r="N836" s="218"/>
      <c r="O836" s="218"/>
      <c r="P836" s="218"/>
      <c r="Q836" s="218"/>
      <c r="R836" s="218"/>
      <c r="S836" s="218"/>
      <c r="T836" s="218"/>
      <c r="U836" s="218"/>
      <c r="V836" s="218"/>
      <c r="W836" s="218"/>
      <c r="X836" s="218"/>
      <c r="Y836" s="218"/>
      <c r="Z836" s="218"/>
      <c r="AA836" s="218"/>
    </row>
    <row r="837" spans="1:27" ht="15.75" customHeight="1" x14ac:dyDescent="0.25">
      <c r="A837" s="622"/>
      <c r="B837" s="646"/>
      <c r="C837" s="622"/>
      <c r="D837" s="218"/>
      <c r="E837" s="622"/>
      <c r="F837" s="622"/>
      <c r="G837" s="622"/>
      <c r="H837" s="218"/>
      <c r="I837" s="218"/>
      <c r="J837" s="218"/>
      <c r="K837" s="218"/>
      <c r="L837" s="218"/>
      <c r="M837" s="218"/>
      <c r="N837" s="218"/>
      <c r="O837" s="218"/>
      <c r="P837" s="218"/>
      <c r="Q837" s="218"/>
      <c r="R837" s="218"/>
      <c r="S837" s="218"/>
      <c r="T837" s="218"/>
      <c r="U837" s="218"/>
      <c r="V837" s="218"/>
      <c r="W837" s="218"/>
      <c r="X837" s="218"/>
      <c r="Y837" s="218"/>
      <c r="Z837" s="218"/>
      <c r="AA837" s="218"/>
    </row>
    <row r="838" spans="1:27" ht="15.75" customHeight="1" x14ac:dyDescent="0.25">
      <c r="A838" s="622"/>
      <c r="B838" s="646"/>
      <c r="C838" s="622"/>
      <c r="D838" s="218"/>
      <c r="E838" s="622"/>
      <c r="F838" s="622"/>
      <c r="G838" s="622"/>
      <c r="H838" s="218"/>
      <c r="I838" s="218"/>
      <c r="J838" s="218"/>
      <c r="K838" s="218"/>
      <c r="L838" s="218"/>
      <c r="M838" s="218"/>
      <c r="N838" s="218"/>
      <c r="O838" s="218"/>
      <c r="P838" s="218"/>
      <c r="Q838" s="218"/>
      <c r="R838" s="218"/>
      <c r="S838" s="218"/>
      <c r="T838" s="218"/>
      <c r="U838" s="218"/>
      <c r="V838" s="218"/>
      <c r="W838" s="218"/>
      <c r="X838" s="218"/>
      <c r="Y838" s="218"/>
      <c r="Z838" s="218"/>
      <c r="AA838" s="218"/>
    </row>
    <row r="839" spans="1:27" ht="15.75" customHeight="1" x14ac:dyDescent="0.25">
      <c r="A839" s="622"/>
      <c r="B839" s="646"/>
      <c r="C839" s="622"/>
      <c r="D839" s="218"/>
      <c r="E839" s="622"/>
      <c r="F839" s="622"/>
      <c r="G839" s="622"/>
      <c r="H839" s="218"/>
      <c r="I839" s="218"/>
      <c r="J839" s="218"/>
      <c r="K839" s="218"/>
      <c r="L839" s="218"/>
      <c r="M839" s="218"/>
      <c r="N839" s="218"/>
      <c r="O839" s="218"/>
      <c r="P839" s="218"/>
      <c r="Q839" s="218"/>
      <c r="R839" s="218"/>
      <c r="S839" s="218"/>
      <c r="T839" s="218"/>
      <c r="U839" s="218"/>
      <c r="V839" s="218"/>
      <c r="W839" s="218"/>
      <c r="X839" s="218"/>
      <c r="Y839" s="218"/>
      <c r="Z839" s="218"/>
      <c r="AA839" s="218"/>
    </row>
    <row r="840" spans="1:27" ht="15.75" customHeight="1" x14ac:dyDescent="0.25">
      <c r="A840" s="622"/>
      <c r="B840" s="646"/>
      <c r="C840" s="622"/>
      <c r="D840" s="218"/>
      <c r="E840" s="622"/>
      <c r="F840" s="622"/>
      <c r="G840" s="622"/>
      <c r="H840" s="218"/>
      <c r="I840" s="218"/>
      <c r="J840" s="218"/>
      <c r="K840" s="218"/>
      <c r="L840" s="218"/>
      <c r="M840" s="218"/>
      <c r="N840" s="218"/>
      <c r="O840" s="218"/>
      <c r="P840" s="218"/>
      <c r="Q840" s="218"/>
      <c r="R840" s="218"/>
      <c r="S840" s="218"/>
      <c r="T840" s="218"/>
      <c r="U840" s="218"/>
      <c r="V840" s="218"/>
      <c r="W840" s="218"/>
      <c r="X840" s="218"/>
      <c r="Y840" s="218"/>
      <c r="Z840" s="218"/>
      <c r="AA840" s="218"/>
    </row>
    <row r="841" spans="1:27" ht="15.75" customHeight="1" x14ac:dyDescent="0.25">
      <c r="A841" s="622"/>
      <c r="B841" s="646"/>
      <c r="C841" s="622"/>
      <c r="D841" s="218"/>
      <c r="E841" s="622"/>
      <c r="F841" s="622"/>
      <c r="G841" s="622"/>
      <c r="H841" s="218"/>
      <c r="I841" s="218"/>
      <c r="J841" s="218"/>
      <c r="K841" s="218"/>
      <c r="L841" s="218"/>
      <c r="M841" s="218"/>
      <c r="N841" s="218"/>
      <c r="O841" s="218"/>
      <c r="P841" s="218"/>
      <c r="Q841" s="218"/>
      <c r="R841" s="218"/>
      <c r="S841" s="218"/>
      <c r="T841" s="218"/>
      <c r="U841" s="218"/>
      <c r="V841" s="218"/>
      <c r="W841" s="218"/>
      <c r="X841" s="218"/>
      <c r="Y841" s="218"/>
      <c r="Z841" s="218"/>
      <c r="AA841" s="218"/>
    </row>
    <row r="842" spans="1:27" ht="15.75" customHeight="1" x14ac:dyDescent="0.25">
      <c r="A842" s="622"/>
      <c r="B842" s="646"/>
      <c r="C842" s="622"/>
      <c r="D842" s="218"/>
      <c r="E842" s="622"/>
      <c r="F842" s="622"/>
      <c r="G842" s="622"/>
      <c r="H842" s="218"/>
      <c r="I842" s="218"/>
      <c r="J842" s="218"/>
      <c r="K842" s="218"/>
      <c r="L842" s="218"/>
      <c r="M842" s="218"/>
      <c r="N842" s="218"/>
      <c r="O842" s="218"/>
      <c r="P842" s="218"/>
      <c r="Q842" s="218"/>
      <c r="R842" s="218"/>
      <c r="S842" s="218"/>
      <c r="T842" s="218"/>
      <c r="U842" s="218"/>
      <c r="V842" s="218"/>
      <c r="W842" s="218"/>
      <c r="X842" s="218"/>
      <c r="Y842" s="218"/>
      <c r="Z842" s="218"/>
      <c r="AA842" s="218"/>
    </row>
    <row r="843" spans="1:27" ht="15.75" customHeight="1" x14ac:dyDescent="0.25">
      <c r="A843" s="622"/>
      <c r="B843" s="646"/>
      <c r="C843" s="622"/>
      <c r="D843" s="218"/>
      <c r="E843" s="622"/>
      <c r="F843" s="622"/>
      <c r="G843" s="622"/>
      <c r="H843" s="218"/>
      <c r="I843" s="218"/>
      <c r="J843" s="218"/>
      <c r="K843" s="218"/>
      <c r="L843" s="218"/>
      <c r="M843" s="218"/>
      <c r="N843" s="218"/>
      <c r="O843" s="218"/>
      <c r="P843" s="218"/>
      <c r="Q843" s="218"/>
      <c r="R843" s="218"/>
      <c r="S843" s="218"/>
      <c r="T843" s="218"/>
      <c r="U843" s="218"/>
      <c r="V843" s="218"/>
      <c r="W843" s="218"/>
      <c r="X843" s="218"/>
      <c r="Y843" s="218"/>
      <c r="Z843" s="218"/>
      <c r="AA843" s="218"/>
    </row>
    <row r="844" spans="1:27" ht="15.75" customHeight="1" x14ac:dyDescent="0.25">
      <c r="A844" s="622"/>
      <c r="B844" s="646"/>
      <c r="C844" s="622"/>
      <c r="D844" s="218"/>
      <c r="E844" s="622"/>
      <c r="F844" s="622"/>
      <c r="G844" s="622"/>
      <c r="H844" s="218"/>
      <c r="I844" s="218"/>
      <c r="J844" s="218"/>
      <c r="K844" s="218"/>
      <c r="L844" s="218"/>
      <c r="M844" s="218"/>
      <c r="N844" s="218"/>
      <c r="O844" s="218"/>
      <c r="P844" s="218"/>
      <c r="Q844" s="218"/>
      <c r="R844" s="218"/>
      <c r="S844" s="218"/>
      <c r="T844" s="218"/>
      <c r="U844" s="218"/>
      <c r="V844" s="218"/>
      <c r="W844" s="218"/>
      <c r="X844" s="218"/>
      <c r="Y844" s="218"/>
      <c r="Z844" s="218"/>
      <c r="AA844" s="218"/>
    </row>
    <row r="845" spans="1:27" ht="15.75" customHeight="1" x14ac:dyDescent="0.25">
      <c r="A845" s="622"/>
      <c r="B845" s="646"/>
      <c r="C845" s="622"/>
      <c r="D845" s="218"/>
      <c r="E845" s="622"/>
      <c r="F845" s="622"/>
      <c r="G845" s="622"/>
      <c r="H845" s="218"/>
      <c r="I845" s="218"/>
      <c r="J845" s="218"/>
      <c r="K845" s="218"/>
      <c r="L845" s="218"/>
      <c r="M845" s="218"/>
      <c r="N845" s="218"/>
      <c r="O845" s="218"/>
      <c r="P845" s="218"/>
      <c r="Q845" s="218"/>
      <c r="R845" s="218"/>
      <c r="S845" s="218"/>
      <c r="T845" s="218"/>
      <c r="U845" s="218"/>
      <c r="V845" s="218"/>
      <c r="W845" s="218"/>
      <c r="X845" s="218"/>
      <c r="Y845" s="218"/>
      <c r="Z845" s="218"/>
      <c r="AA845" s="218"/>
    </row>
    <row r="846" spans="1:27" ht="15.75" customHeight="1" x14ac:dyDescent="0.25">
      <c r="A846" s="622"/>
      <c r="B846" s="646"/>
      <c r="C846" s="622"/>
      <c r="D846" s="218"/>
      <c r="E846" s="622"/>
      <c r="F846" s="622"/>
      <c r="G846" s="622"/>
      <c r="H846" s="218"/>
      <c r="I846" s="218"/>
      <c r="J846" s="218"/>
      <c r="K846" s="218"/>
      <c r="L846" s="218"/>
      <c r="M846" s="218"/>
      <c r="N846" s="218"/>
      <c r="O846" s="218"/>
      <c r="P846" s="218"/>
      <c r="Q846" s="218"/>
      <c r="R846" s="218"/>
      <c r="S846" s="218"/>
      <c r="T846" s="218"/>
      <c r="U846" s="218"/>
      <c r="V846" s="218"/>
      <c r="W846" s="218"/>
      <c r="X846" s="218"/>
      <c r="Y846" s="218"/>
      <c r="Z846" s="218"/>
      <c r="AA846" s="218"/>
    </row>
    <row r="847" spans="1:27" ht="15.75" customHeight="1" x14ac:dyDescent="0.25">
      <c r="A847" s="622"/>
      <c r="B847" s="646"/>
      <c r="C847" s="622"/>
      <c r="D847" s="218"/>
      <c r="E847" s="622"/>
      <c r="F847" s="622"/>
      <c r="G847" s="622"/>
      <c r="H847" s="218"/>
      <c r="I847" s="218"/>
      <c r="J847" s="218"/>
      <c r="K847" s="218"/>
      <c r="L847" s="218"/>
      <c r="M847" s="218"/>
      <c r="N847" s="218"/>
      <c r="O847" s="218"/>
      <c r="P847" s="218"/>
      <c r="Q847" s="218"/>
      <c r="R847" s="218"/>
      <c r="S847" s="218"/>
      <c r="T847" s="218"/>
      <c r="U847" s="218"/>
      <c r="V847" s="218"/>
      <c r="W847" s="218"/>
      <c r="X847" s="218"/>
      <c r="Y847" s="218"/>
      <c r="Z847" s="218"/>
      <c r="AA847" s="218"/>
    </row>
    <row r="848" spans="1:27" ht="15.75" customHeight="1" x14ac:dyDescent="0.25">
      <c r="A848" s="622"/>
      <c r="B848" s="646"/>
      <c r="C848" s="622"/>
      <c r="D848" s="218"/>
      <c r="E848" s="622"/>
      <c r="F848" s="622"/>
      <c r="G848" s="622"/>
      <c r="H848" s="218"/>
      <c r="I848" s="218"/>
      <c r="J848" s="218"/>
      <c r="K848" s="218"/>
      <c r="L848" s="218"/>
      <c r="M848" s="218"/>
      <c r="N848" s="218"/>
      <c r="O848" s="218"/>
      <c r="P848" s="218"/>
      <c r="Q848" s="218"/>
      <c r="R848" s="218"/>
      <c r="S848" s="218"/>
      <c r="T848" s="218"/>
      <c r="U848" s="218"/>
      <c r="V848" s="218"/>
      <c r="W848" s="218"/>
      <c r="X848" s="218"/>
      <c r="Y848" s="218"/>
      <c r="Z848" s="218"/>
      <c r="AA848" s="218"/>
    </row>
    <row r="849" spans="1:27" ht="15.75" customHeight="1" x14ac:dyDescent="0.25">
      <c r="A849" s="622"/>
      <c r="B849" s="646"/>
      <c r="C849" s="622"/>
      <c r="D849" s="218"/>
      <c r="E849" s="622"/>
      <c r="F849" s="622"/>
      <c r="G849" s="622"/>
      <c r="H849" s="218"/>
      <c r="I849" s="218"/>
      <c r="J849" s="218"/>
      <c r="K849" s="218"/>
      <c r="L849" s="218"/>
      <c r="M849" s="218"/>
      <c r="N849" s="218"/>
      <c r="O849" s="218"/>
      <c r="P849" s="218"/>
      <c r="Q849" s="218"/>
      <c r="R849" s="218"/>
      <c r="S849" s="218"/>
      <c r="T849" s="218"/>
      <c r="U849" s="218"/>
      <c r="V849" s="218"/>
      <c r="W849" s="218"/>
      <c r="X849" s="218"/>
      <c r="Y849" s="218"/>
      <c r="Z849" s="218"/>
      <c r="AA849" s="218"/>
    </row>
    <row r="850" spans="1:27" ht="15.75" customHeight="1" x14ac:dyDescent="0.25">
      <c r="A850" s="622"/>
      <c r="B850" s="646"/>
      <c r="C850" s="622"/>
      <c r="D850" s="218"/>
      <c r="E850" s="622"/>
      <c r="F850" s="622"/>
      <c r="G850" s="622"/>
      <c r="H850" s="218"/>
      <c r="I850" s="218"/>
      <c r="J850" s="218"/>
      <c r="K850" s="218"/>
      <c r="L850" s="218"/>
      <c r="M850" s="218"/>
      <c r="N850" s="218"/>
      <c r="O850" s="218"/>
      <c r="P850" s="218"/>
      <c r="Q850" s="218"/>
      <c r="R850" s="218"/>
      <c r="S850" s="218"/>
      <c r="T850" s="218"/>
      <c r="U850" s="218"/>
      <c r="V850" s="218"/>
      <c r="W850" s="218"/>
      <c r="X850" s="218"/>
      <c r="Y850" s="218"/>
      <c r="Z850" s="218"/>
      <c r="AA850" s="218"/>
    </row>
    <row r="851" spans="1:27" ht="15.75" customHeight="1" x14ac:dyDescent="0.25">
      <c r="A851" s="622"/>
      <c r="B851" s="646"/>
      <c r="C851" s="622"/>
      <c r="D851" s="218"/>
      <c r="E851" s="622"/>
      <c r="F851" s="622"/>
      <c r="G851" s="622"/>
      <c r="H851" s="218"/>
      <c r="I851" s="218"/>
      <c r="J851" s="218"/>
      <c r="K851" s="218"/>
      <c r="L851" s="218"/>
      <c r="M851" s="218"/>
      <c r="N851" s="218"/>
      <c r="O851" s="218"/>
      <c r="P851" s="218"/>
      <c r="Q851" s="218"/>
      <c r="R851" s="218"/>
      <c r="S851" s="218"/>
      <c r="T851" s="218"/>
      <c r="U851" s="218"/>
      <c r="V851" s="218"/>
      <c r="W851" s="218"/>
      <c r="X851" s="218"/>
      <c r="Y851" s="218"/>
      <c r="Z851" s="218"/>
      <c r="AA851" s="218"/>
    </row>
    <row r="852" spans="1:27" ht="15.75" customHeight="1" x14ac:dyDescent="0.25">
      <c r="A852" s="622"/>
      <c r="B852" s="646"/>
      <c r="C852" s="622"/>
      <c r="D852" s="218"/>
      <c r="E852" s="622"/>
      <c r="F852" s="622"/>
      <c r="G852" s="622"/>
      <c r="H852" s="218"/>
      <c r="I852" s="218"/>
      <c r="J852" s="218"/>
      <c r="K852" s="218"/>
      <c r="L852" s="218"/>
      <c r="M852" s="218"/>
      <c r="N852" s="218"/>
      <c r="O852" s="218"/>
      <c r="P852" s="218"/>
      <c r="Q852" s="218"/>
      <c r="R852" s="218"/>
      <c r="S852" s="218"/>
      <c r="T852" s="218"/>
      <c r="U852" s="218"/>
      <c r="V852" s="218"/>
      <c r="W852" s="218"/>
      <c r="X852" s="218"/>
      <c r="Y852" s="218"/>
      <c r="Z852" s="218"/>
      <c r="AA852" s="218"/>
    </row>
    <row r="853" spans="1:27" ht="15.75" customHeight="1" x14ac:dyDescent="0.25">
      <c r="A853" s="622"/>
      <c r="B853" s="646"/>
      <c r="C853" s="622"/>
      <c r="D853" s="218"/>
      <c r="E853" s="622"/>
      <c r="F853" s="622"/>
      <c r="G853" s="622"/>
      <c r="H853" s="218"/>
      <c r="I853" s="218"/>
      <c r="J853" s="218"/>
      <c r="K853" s="218"/>
      <c r="L853" s="218"/>
      <c r="M853" s="218"/>
      <c r="N853" s="218"/>
      <c r="O853" s="218"/>
      <c r="P853" s="218"/>
      <c r="Q853" s="218"/>
      <c r="R853" s="218"/>
      <c r="S853" s="218"/>
      <c r="T853" s="218"/>
      <c r="U853" s="218"/>
      <c r="V853" s="218"/>
      <c r="W853" s="218"/>
      <c r="X853" s="218"/>
      <c r="Y853" s="218"/>
      <c r="Z853" s="218"/>
      <c r="AA853" s="218"/>
    </row>
    <row r="854" spans="1:27" ht="15.75" customHeight="1" x14ac:dyDescent="0.25">
      <c r="A854" s="622"/>
      <c r="B854" s="646"/>
      <c r="C854" s="622"/>
      <c r="D854" s="218"/>
      <c r="E854" s="622"/>
      <c r="F854" s="622"/>
      <c r="G854" s="622"/>
      <c r="H854" s="218"/>
      <c r="I854" s="218"/>
      <c r="J854" s="218"/>
      <c r="K854" s="218"/>
      <c r="L854" s="218"/>
      <c r="M854" s="218"/>
      <c r="N854" s="218"/>
      <c r="O854" s="218"/>
      <c r="P854" s="218"/>
      <c r="Q854" s="218"/>
      <c r="R854" s="218"/>
      <c r="S854" s="218"/>
      <c r="T854" s="218"/>
      <c r="U854" s="218"/>
      <c r="V854" s="218"/>
      <c r="W854" s="218"/>
      <c r="X854" s="218"/>
      <c r="Y854" s="218"/>
      <c r="Z854" s="218"/>
      <c r="AA854" s="218"/>
    </row>
    <row r="855" spans="1:27" ht="15.75" customHeight="1" x14ac:dyDescent="0.25">
      <c r="A855" s="622"/>
      <c r="B855" s="646"/>
      <c r="C855" s="622"/>
      <c r="D855" s="218"/>
      <c r="E855" s="622"/>
      <c r="F855" s="622"/>
      <c r="G855" s="622"/>
      <c r="H855" s="218"/>
      <c r="I855" s="218"/>
      <c r="J855" s="218"/>
      <c r="K855" s="218"/>
      <c r="L855" s="218"/>
      <c r="M855" s="218"/>
      <c r="N855" s="218"/>
      <c r="O855" s="218"/>
      <c r="P855" s="218"/>
      <c r="Q855" s="218"/>
      <c r="R855" s="218"/>
      <c r="S855" s="218"/>
      <c r="T855" s="218"/>
      <c r="U855" s="218"/>
      <c r="V855" s="218"/>
      <c r="W855" s="218"/>
      <c r="X855" s="218"/>
      <c r="Y855" s="218"/>
      <c r="Z855" s="218"/>
      <c r="AA855" s="218"/>
    </row>
    <row r="856" spans="1:27" ht="15.75" customHeight="1" x14ac:dyDescent="0.25">
      <c r="A856" s="622"/>
      <c r="B856" s="646"/>
      <c r="C856" s="622"/>
      <c r="D856" s="218"/>
      <c r="E856" s="622"/>
      <c r="F856" s="622"/>
      <c r="G856" s="622"/>
      <c r="H856" s="218"/>
      <c r="I856" s="218"/>
      <c r="J856" s="218"/>
      <c r="K856" s="218"/>
      <c r="L856" s="218"/>
      <c r="M856" s="218"/>
      <c r="N856" s="218"/>
      <c r="O856" s="218"/>
      <c r="P856" s="218"/>
      <c r="Q856" s="218"/>
      <c r="R856" s="218"/>
      <c r="S856" s="218"/>
      <c r="T856" s="218"/>
      <c r="U856" s="218"/>
      <c r="V856" s="218"/>
      <c r="W856" s="218"/>
      <c r="X856" s="218"/>
      <c r="Y856" s="218"/>
      <c r="Z856" s="218"/>
      <c r="AA856" s="218"/>
    </row>
    <row r="857" spans="1:27" ht="15.75" customHeight="1" x14ac:dyDescent="0.25">
      <c r="A857" s="622"/>
      <c r="B857" s="646"/>
      <c r="C857" s="622"/>
      <c r="D857" s="218"/>
      <c r="E857" s="622"/>
      <c r="F857" s="622"/>
      <c r="G857" s="622"/>
      <c r="H857" s="218"/>
      <c r="I857" s="218"/>
      <c r="J857" s="218"/>
      <c r="K857" s="218"/>
      <c r="L857" s="218"/>
      <c r="M857" s="218"/>
      <c r="N857" s="218"/>
      <c r="O857" s="218"/>
      <c r="P857" s="218"/>
      <c r="Q857" s="218"/>
      <c r="R857" s="218"/>
      <c r="S857" s="218"/>
      <c r="T857" s="218"/>
      <c r="U857" s="218"/>
      <c r="V857" s="218"/>
      <c r="W857" s="218"/>
      <c r="X857" s="218"/>
      <c r="Y857" s="218"/>
      <c r="Z857" s="218"/>
      <c r="AA857" s="218"/>
    </row>
    <row r="858" spans="1:27" ht="15.75" customHeight="1" x14ac:dyDescent="0.25">
      <c r="A858" s="622"/>
      <c r="B858" s="646"/>
      <c r="C858" s="622"/>
      <c r="D858" s="218"/>
      <c r="E858" s="622"/>
      <c r="F858" s="622"/>
      <c r="G858" s="622"/>
      <c r="H858" s="218"/>
      <c r="I858" s="218"/>
      <c r="J858" s="218"/>
      <c r="K858" s="218"/>
      <c r="L858" s="218"/>
      <c r="M858" s="218"/>
      <c r="N858" s="218"/>
      <c r="O858" s="218"/>
      <c r="P858" s="218"/>
      <c r="Q858" s="218"/>
      <c r="R858" s="218"/>
      <c r="S858" s="218"/>
      <c r="T858" s="218"/>
      <c r="U858" s="218"/>
      <c r="V858" s="218"/>
      <c r="W858" s="218"/>
      <c r="X858" s="218"/>
      <c r="Y858" s="218"/>
      <c r="Z858" s="218"/>
      <c r="AA858" s="218"/>
    </row>
    <row r="859" spans="1:27" ht="15.75" customHeight="1" x14ac:dyDescent="0.25">
      <c r="A859" s="622"/>
      <c r="B859" s="646"/>
      <c r="C859" s="622"/>
      <c r="D859" s="218"/>
      <c r="E859" s="622"/>
      <c r="F859" s="622"/>
      <c r="G859" s="622"/>
      <c r="H859" s="218"/>
      <c r="I859" s="218"/>
      <c r="J859" s="218"/>
      <c r="K859" s="218"/>
      <c r="L859" s="218"/>
      <c r="M859" s="218"/>
      <c r="N859" s="218"/>
      <c r="O859" s="218"/>
      <c r="P859" s="218"/>
      <c r="Q859" s="218"/>
      <c r="R859" s="218"/>
      <c r="S859" s="218"/>
      <c r="T859" s="218"/>
      <c r="U859" s="218"/>
      <c r="V859" s="218"/>
      <c r="W859" s="218"/>
      <c r="X859" s="218"/>
      <c r="Y859" s="218"/>
      <c r="Z859" s="218"/>
      <c r="AA859" s="218"/>
    </row>
    <row r="860" spans="1:27" ht="15.75" customHeight="1" x14ac:dyDescent="0.25">
      <c r="A860" s="622"/>
      <c r="B860" s="646"/>
      <c r="C860" s="622"/>
      <c r="D860" s="218"/>
      <c r="E860" s="622"/>
      <c r="F860" s="622"/>
      <c r="G860" s="622"/>
      <c r="H860" s="218"/>
      <c r="I860" s="218"/>
      <c r="J860" s="218"/>
      <c r="K860" s="218"/>
      <c r="L860" s="218"/>
      <c r="M860" s="218"/>
      <c r="N860" s="218"/>
      <c r="O860" s="218"/>
      <c r="P860" s="218"/>
      <c r="Q860" s="218"/>
      <c r="R860" s="218"/>
      <c r="S860" s="218"/>
      <c r="T860" s="218"/>
      <c r="U860" s="218"/>
      <c r="V860" s="218"/>
      <c r="W860" s="218"/>
      <c r="X860" s="218"/>
      <c r="Y860" s="218"/>
      <c r="Z860" s="218"/>
      <c r="AA860" s="218"/>
    </row>
    <row r="861" spans="1:27" ht="15.75" customHeight="1" x14ac:dyDescent="0.25">
      <c r="A861" s="622"/>
      <c r="B861" s="646"/>
      <c r="C861" s="622"/>
      <c r="D861" s="218"/>
      <c r="E861" s="622"/>
      <c r="F861" s="622"/>
      <c r="G861" s="622"/>
      <c r="H861" s="218"/>
      <c r="I861" s="218"/>
      <c r="J861" s="218"/>
      <c r="K861" s="218"/>
      <c r="L861" s="218"/>
      <c r="M861" s="218"/>
      <c r="N861" s="218"/>
      <c r="O861" s="218"/>
      <c r="P861" s="218"/>
      <c r="Q861" s="218"/>
      <c r="R861" s="218"/>
      <c r="S861" s="218"/>
      <c r="T861" s="218"/>
      <c r="U861" s="218"/>
      <c r="V861" s="218"/>
      <c r="W861" s="218"/>
      <c r="X861" s="218"/>
      <c r="Y861" s="218"/>
      <c r="Z861" s="218"/>
      <c r="AA861" s="218"/>
    </row>
    <row r="862" spans="1:27" ht="15.75" customHeight="1" x14ac:dyDescent="0.25">
      <c r="A862" s="622"/>
      <c r="B862" s="646"/>
      <c r="C862" s="622"/>
      <c r="D862" s="218"/>
      <c r="E862" s="622"/>
      <c r="F862" s="622"/>
      <c r="G862" s="622"/>
      <c r="H862" s="218"/>
      <c r="I862" s="218"/>
      <c r="J862" s="218"/>
      <c r="K862" s="218"/>
      <c r="L862" s="218"/>
      <c r="M862" s="218"/>
      <c r="N862" s="218"/>
      <c r="O862" s="218"/>
      <c r="P862" s="218"/>
      <c r="Q862" s="218"/>
      <c r="R862" s="218"/>
      <c r="S862" s="218"/>
      <c r="T862" s="218"/>
      <c r="U862" s="218"/>
      <c r="V862" s="218"/>
      <c r="W862" s="218"/>
      <c r="X862" s="218"/>
      <c r="Y862" s="218"/>
      <c r="Z862" s="218"/>
      <c r="AA862" s="218"/>
    </row>
    <row r="863" spans="1:27" ht="15.75" customHeight="1" x14ac:dyDescent="0.25">
      <c r="A863" s="622"/>
      <c r="B863" s="646"/>
      <c r="C863" s="622"/>
      <c r="D863" s="218"/>
      <c r="E863" s="622"/>
      <c r="F863" s="622"/>
      <c r="G863" s="622"/>
      <c r="H863" s="218"/>
      <c r="I863" s="218"/>
      <c r="J863" s="218"/>
      <c r="K863" s="218"/>
      <c r="L863" s="218"/>
      <c r="M863" s="218"/>
      <c r="N863" s="218"/>
      <c r="O863" s="218"/>
      <c r="P863" s="218"/>
      <c r="Q863" s="218"/>
      <c r="R863" s="218"/>
      <c r="S863" s="218"/>
      <c r="T863" s="218"/>
      <c r="U863" s="218"/>
      <c r="V863" s="218"/>
      <c r="W863" s="218"/>
      <c r="X863" s="218"/>
      <c r="Y863" s="218"/>
      <c r="Z863" s="218"/>
      <c r="AA863" s="218"/>
    </row>
    <row r="864" spans="1:27" ht="15.75" customHeight="1" x14ac:dyDescent="0.25">
      <c r="A864" s="622"/>
      <c r="B864" s="646"/>
      <c r="C864" s="622"/>
      <c r="D864" s="218"/>
      <c r="E864" s="622"/>
      <c r="F864" s="622"/>
      <c r="G864" s="622"/>
      <c r="H864" s="218"/>
      <c r="I864" s="218"/>
      <c r="J864" s="218"/>
      <c r="K864" s="218"/>
      <c r="L864" s="218"/>
      <c r="M864" s="218"/>
      <c r="N864" s="218"/>
      <c r="O864" s="218"/>
      <c r="P864" s="218"/>
      <c r="Q864" s="218"/>
      <c r="R864" s="218"/>
      <c r="S864" s="218"/>
      <c r="T864" s="218"/>
      <c r="U864" s="218"/>
      <c r="V864" s="218"/>
      <c r="W864" s="218"/>
      <c r="X864" s="218"/>
      <c r="Y864" s="218"/>
      <c r="Z864" s="218"/>
      <c r="AA864" s="218"/>
    </row>
    <row r="865" spans="1:27" ht="15.75" customHeight="1" x14ac:dyDescent="0.25">
      <c r="A865" s="622"/>
      <c r="B865" s="646"/>
      <c r="C865" s="622"/>
      <c r="D865" s="218"/>
      <c r="E865" s="622"/>
      <c r="F865" s="622"/>
      <c r="G865" s="622"/>
      <c r="H865" s="218"/>
      <c r="I865" s="218"/>
      <c r="J865" s="218"/>
      <c r="K865" s="218"/>
      <c r="L865" s="218"/>
      <c r="M865" s="218"/>
      <c r="N865" s="218"/>
      <c r="O865" s="218"/>
      <c r="P865" s="218"/>
      <c r="Q865" s="218"/>
      <c r="R865" s="218"/>
      <c r="S865" s="218"/>
      <c r="T865" s="218"/>
      <c r="U865" s="218"/>
      <c r="V865" s="218"/>
      <c r="W865" s="218"/>
      <c r="X865" s="218"/>
      <c r="Y865" s="218"/>
      <c r="Z865" s="218"/>
      <c r="AA865" s="218"/>
    </row>
    <row r="866" spans="1:27" ht="15.75" customHeight="1" x14ac:dyDescent="0.25">
      <c r="A866" s="622"/>
      <c r="B866" s="646"/>
      <c r="C866" s="622"/>
      <c r="D866" s="218"/>
      <c r="E866" s="622"/>
      <c r="F866" s="622"/>
      <c r="G866" s="622"/>
      <c r="H866" s="218"/>
      <c r="I866" s="218"/>
      <c r="J866" s="218"/>
      <c r="K866" s="218"/>
      <c r="L866" s="218"/>
      <c r="M866" s="218"/>
      <c r="N866" s="218"/>
      <c r="O866" s="218"/>
      <c r="P866" s="218"/>
      <c r="Q866" s="218"/>
      <c r="R866" s="218"/>
      <c r="S866" s="218"/>
      <c r="T866" s="218"/>
      <c r="U866" s="218"/>
      <c r="V866" s="218"/>
      <c r="W866" s="218"/>
      <c r="X866" s="218"/>
      <c r="Y866" s="218"/>
      <c r="Z866" s="218"/>
      <c r="AA866" s="218"/>
    </row>
    <row r="867" spans="1:27" ht="15.75" customHeight="1" x14ac:dyDescent="0.25">
      <c r="A867" s="622"/>
      <c r="B867" s="646"/>
      <c r="C867" s="622"/>
      <c r="D867" s="218"/>
      <c r="E867" s="622"/>
      <c r="F867" s="622"/>
      <c r="G867" s="622"/>
      <c r="H867" s="218"/>
      <c r="I867" s="218"/>
      <c r="J867" s="218"/>
      <c r="K867" s="218"/>
      <c r="L867" s="218"/>
      <c r="M867" s="218"/>
      <c r="N867" s="218"/>
      <c r="O867" s="218"/>
      <c r="P867" s="218"/>
      <c r="Q867" s="218"/>
      <c r="R867" s="218"/>
      <c r="S867" s="218"/>
      <c r="T867" s="218"/>
      <c r="U867" s="218"/>
      <c r="V867" s="218"/>
      <c r="W867" s="218"/>
      <c r="X867" s="218"/>
      <c r="Y867" s="218"/>
      <c r="Z867" s="218"/>
      <c r="AA867" s="218"/>
    </row>
    <row r="868" spans="1:27" ht="15.75" customHeight="1" x14ac:dyDescent="0.25">
      <c r="A868" s="622"/>
      <c r="B868" s="646"/>
      <c r="C868" s="622"/>
      <c r="D868" s="218"/>
      <c r="E868" s="622"/>
      <c r="F868" s="622"/>
      <c r="G868" s="622"/>
      <c r="H868" s="218"/>
      <c r="I868" s="218"/>
      <c r="J868" s="218"/>
      <c r="K868" s="218"/>
      <c r="L868" s="218"/>
      <c r="M868" s="218"/>
      <c r="N868" s="218"/>
      <c r="O868" s="218"/>
      <c r="P868" s="218"/>
      <c r="Q868" s="218"/>
      <c r="R868" s="218"/>
      <c r="S868" s="218"/>
      <c r="T868" s="218"/>
      <c r="U868" s="218"/>
      <c r="V868" s="218"/>
      <c r="W868" s="218"/>
      <c r="X868" s="218"/>
      <c r="Y868" s="218"/>
      <c r="Z868" s="218"/>
      <c r="AA868" s="218"/>
    </row>
    <row r="869" spans="1:27" ht="15.75" customHeight="1" x14ac:dyDescent="0.25">
      <c r="A869" s="622"/>
      <c r="B869" s="646"/>
      <c r="C869" s="622"/>
      <c r="D869" s="218"/>
      <c r="E869" s="622"/>
      <c r="F869" s="622"/>
      <c r="G869" s="622"/>
      <c r="H869" s="218"/>
      <c r="I869" s="218"/>
      <c r="J869" s="218"/>
      <c r="K869" s="218"/>
      <c r="L869" s="218"/>
      <c r="M869" s="218"/>
      <c r="N869" s="218"/>
      <c r="O869" s="218"/>
      <c r="P869" s="218"/>
      <c r="Q869" s="218"/>
      <c r="R869" s="218"/>
      <c r="S869" s="218"/>
      <c r="T869" s="218"/>
      <c r="U869" s="218"/>
      <c r="V869" s="218"/>
      <c r="W869" s="218"/>
      <c r="X869" s="218"/>
      <c r="Y869" s="218"/>
      <c r="Z869" s="218"/>
      <c r="AA869" s="218"/>
    </row>
    <row r="870" spans="1:27" ht="15.75" customHeight="1" x14ac:dyDescent="0.25">
      <c r="A870" s="622"/>
      <c r="B870" s="646"/>
      <c r="C870" s="622"/>
      <c r="D870" s="218"/>
      <c r="E870" s="622"/>
      <c r="F870" s="622"/>
      <c r="G870" s="622"/>
      <c r="H870" s="218"/>
      <c r="I870" s="218"/>
      <c r="J870" s="218"/>
      <c r="K870" s="218"/>
      <c r="L870" s="218"/>
      <c r="M870" s="218"/>
      <c r="N870" s="218"/>
      <c r="O870" s="218"/>
      <c r="P870" s="218"/>
      <c r="Q870" s="218"/>
      <c r="R870" s="218"/>
      <c r="S870" s="218"/>
      <c r="T870" s="218"/>
      <c r="U870" s="218"/>
      <c r="V870" s="218"/>
      <c r="W870" s="218"/>
      <c r="X870" s="218"/>
      <c r="Y870" s="218"/>
      <c r="Z870" s="218"/>
      <c r="AA870" s="218"/>
    </row>
    <row r="871" spans="1:27" ht="15.75" customHeight="1" x14ac:dyDescent="0.25">
      <c r="A871" s="622"/>
      <c r="B871" s="646"/>
      <c r="C871" s="622"/>
      <c r="D871" s="218"/>
      <c r="E871" s="622"/>
      <c r="F871" s="622"/>
      <c r="G871" s="622"/>
      <c r="H871" s="218"/>
      <c r="I871" s="218"/>
      <c r="J871" s="218"/>
      <c r="K871" s="218"/>
      <c r="L871" s="218"/>
      <c r="M871" s="218"/>
      <c r="N871" s="218"/>
      <c r="O871" s="218"/>
      <c r="P871" s="218"/>
      <c r="Q871" s="218"/>
      <c r="R871" s="218"/>
      <c r="S871" s="218"/>
      <c r="T871" s="218"/>
      <c r="U871" s="218"/>
      <c r="V871" s="218"/>
      <c r="W871" s="218"/>
      <c r="X871" s="218"/>
      <c r="Y871" s="218"/>
      <c r="Z871" s="218"/>
      <c r="AA871" s="218"/>
    </row>
    <row r="872" spans="1:27" ht="15.75" customHeight="1" x14ac:dyDescent="0.25">
      <c r="A872" s="622"/>
      <c r="B872" s="646"/>
      <c r="C872" s="622"/>
      <c r="D872" s="218"/>
      <c r="E872" s="622"/>
      <c r="F872" s="622"/>
      <c r="G872" s="622"/>
      <c r="H872" s="218"/>
      <c r="I872" s="218"/>
      <c r="J872" s="218"/>
      <c r="K872" s="218"/>
      <c r="L872" s="218"/>
      <c r="M872" s="218"/>
      <c r="N872" s="218"/>
      <c r="O872" s="218"/>
      <c r="P872" s="218"/>
      <c r="Q872" s="218"/>
      <c r="R872" s="218"/>
      <c r="S872" s="218"/>
      <c r="T872" s="218"/>
      <c r="U872" s="218"/>
      <c r="V872" s="218"/>
      <c r="W872" s="218"/>
      <c r="X872" s="218"/>
      <c r="Y872" s="218"/>
      <c r="Z872" s="218"/>
      <c r="AA872" s="218"/>
    </row>
    <row r="873" spans="1:27" ht="15.75" customHeight="1" x14ac:dyDescent="0.25">
      <c r="A873" s="622"/>
      <c r="B873" s="646"/>
      <c r="C873" s="622"/>
      <c r="D873" s="218"/>
      <c r="E873" s="622"/>
      <c r="F873" s="622"/>
      <c r="G873" s="622"/>
      <c r="H873" s="218"/>
      <c r="I873" s="218"/>
      <c r="J873" s="218"/>
      <c r="K873" s="218"/>
      <c r="L873" s="218"/>
      <c r="M873" s="218"/>
      <c r="N873" s="218"/>
      <c r="O873" s="218"/>
      <c r="P873" s="218"/>
      <c r="Q873" s="218"/>
      <c r="R873" s="218"/>
      <c r="S873" s="218"/>
      <c r="T873" s="218"/>
      <c r="U873" s="218"/>
      <c r="V873" s="218"/>
      <c r="W873" s="218"/>
      <c r="X873" s="218"/>
      <c r="Y873" s="218"/>
      <c r="Z873" s="218"/>
      <c r="AA873" s="218"/>
    </row>
    <row r="874" spans="1:27" ht="15.75" customHeight="1" x14ac:dyDescent="0.25">
      <c r="A874" s="622"/>
      <c r="B874" s="646"/>
      <c r="C874" s="622"/>
      <c r="D874" s="218"/>
      <c r="E874" s="622"/>
      <c r="F874" s="622"/>
      <c r="G874" s="622"/>
      <c r="H874" s="218"/>
      <c r="I874" s="218"/>
      <c r="J874" s="218"/>
      <c r="K874" s="218"/>
      <c r="L874" s="218"/>
      <c r="M874" s="218"/>
      <c r="N874" s="218"/>
      <c r="O874" s="218"/>
      <c r="P874" s="218"/>
      <c r="Q874" s="218"/>
      <c r="R874" s="218"/>
      <c r="S874" s="218"/>
      <c r="T874" s="218"/>
      <c r="U874" s="218"/>
      <c r="V874" s="218"/>
      <c r="W874" s="218"/>
      <c r="X874" s="218"/>
      <c r="Y874" s="218"/>
      <c r="Z874" s="218"/>
      <c r="AA874" s="218"/>
    </row>
    <row r="875" spans="1:27" ht="15.75" customHeight="1" x14ac:dyDescent="0.25">
      <c r="A875" s="622"/>
      <c r="B875" s="646"/>
      <c r="C875" s="622"/>
      <c r="D875" s="218"/>
      <c r="E875" s="622"/>
      <c r="F875" s="622"/>
      <c r="G875" s="622"/>
      <c r="H875" s="218"/>
      <c r="I875" s="218"/>
      <c r="J875" s="218"/>
      <c r="K875" s="218"/>
      <c r="L875" s="218"/>
      <c r="M875" s="218"/>
      <c r="N875" s="218"/>
      <c r="O875" s="218"/>
      <c r="P875" s="218"/>
      <c r="Q875" s="218"/>
      <c r="R875" s="218"/>
      <c r="S875" s="218"/>
      <c r="T875" s="218"/>
      <c r="U875" s="218"/>
      <c r="V875" s="218"/>
      <c r="W875" s="218"/>
      <c r="X875" s="218"/>
      <c r="Y875" s="218"/>
      <c r="Z875" s="218"/>
      <c r="AA875" s="218"/>
    </row>
    <row r="876" spans="1:27" ht="15.75" customHeight="1" x14ac:dyDescent="0.25">
      <c r="A876" s="622"/>
      <c r="B876" s="646"/>
      <c r="C876" s="622"/>
      <c r="D876" s="218"/>
      <c r="E876" s="622"/>
      <c r="F876" s="622"/>
      <c r="G876" s="622"/>
      <c r="H876" s="218"/>
      <c r="I876" s="218"/>
      <c r="J876" s="218"/>
      <c r="K876" s="218"/>
      <c r="L876" s="218"/>
      <c r="M876" s="218"/>
      <c r="N876" s="218"/>
      <c r="O876" s="218"/>
      <c r="P876" s="218"/>
      <c r="Q876" s="218"/>
      <c r="R876" s="218"/>
      <c r="S876" s="218"/>
      <c r="T876" s="218"/>
      <c r="U876" s="218"/>
      <c r="V876" s="218"/>
      <c r="W876" s="218"/>
      <c r="X876" s="218"/>
      <c r="Y876" s="218"/>
      <c r="Z876" s="218"/>
      <c r="AA876" s="218"/>
    </row>
    <row r="877" spans="1:27" ht="15.75" customHeight="1" x14ac:dyDescent="0.25">
      <c r="A877" s="622"/>
      <c r="B877" s="646"/>
      <c r="C877" s="622"/>
      <c r="D877" s="218"/>
      <c r="E877" s="622"/>
      <c r="F877" s="622"/>
      <c r="G877" s="622"/>
      <c r="H877" s="218"/>
      <c r="I877" s="218"/>
      <c r="J877" s="218"/>
      <c r="K877" s="218"/>
      <c r="L877" s="218"/>
      <c r="M877" s="218"/>
      <c r="N877" s="218"/>
      <c r="O877" s="218"/>
      <c r="P877" s="218"/>
      <c r="Q877" s="218"/>
      <c r="R877" s="218"/>
      <c r="S877" s="218"/>
      <c r="T877" s="218"/>
      <c r="U877" s="218"/>
      <c r="V877" s="218"/>
      <c r="W877" s="218"/>
      <c r="X877" s="218"/>
      <c r="Y877" s="218"/>
      <c r="Z877" s="218"/>
      <c r="AA877" s="218"/>
    </row>
    <row r="878" spans="1:27" ht="15.75" customHeight="1" x14ac:dyDescent="0.25">
      <c r="A878" s="622"/>
      <c r="B878" s="646"/>
      <c r="C878" s="622"/>
      <c r="D878" s="218"/>
      <c r="E878" s="622"/>
      <c r="F878" s="622"/>
      <c r="G878" s="622"/>
      <c r="H878" s="218"/>
      <c r="I878" s="218"/>
      <c r="J878" s="218"/>
      <c r="K878" s="218"/>
      <c r="L878" s="218"/>
      <c r="M878" s="218"/>
      <c r="N878" s="218"/>
      <c r="O878" s="218"/>
      <c r="P878" s="218"/>
      <c r="Q878" s="218"/>
      <c r="R878" s="218"/>
      <c r="S878" s="218"/>
      <c r="T878" s="218"/>
      <c r="U878" s="218"/>
      <c r="V878" s="218"/>
      <c r="W878" s="218"/>
      <c r="X878" s="218"/>
      <c r="Y878" s="218"/>
      <c r="Z878" s="218"/>
      <c r="AA878" s="218"/>
    </row>
    <row r="879" spans="1:27" ht="15.75" customHeight="1" x14ac:dyDescent="0.25">
      <c r="A879" s="622"/>
      <c r="B879" s="646"/>
      <c r="C879" s="622"/>
      <c r="D879" s="218"/>
      <c r="E879" s="622"/>
      <c r="F879" s="622"/>
      <c r="G879" s="622"/>
      <c r="H879" s="218"/>
      <c r="I879" s="218"/>
      <c r="J879" s="218"/>
      <c r="K879" s="218"/>
      <c r="L879" s="218"/>
      <c r="M879" s="218"/>
      <c r="N879" s="218"/>
      <c r="O879" s="218"/>
      <c r="P879" s="218"/>
      <c r="Q879" s="218"/>
      <c r="R879" s="218"/>
      <c r="S879" s="218"/>
      <c r="T879" s="218"/>
      <c r="U879" s="218"/>
      <c r="V879" s="218"/>
      <c r="W879" s="218"/>
      <c r="X879" s="218"/>
      <c r="Y879" s="218"/>
      <c r="Z879" s="218"/>
      <c r="AA879" s="218"/>
    </row>
    <row r="880" spans="1:27" ht="15.75" customHeight="1" x14ac:dyDescent="0.25">
      <c r="A880" s="622"/>
      <c r="B880" s="646"/>
      <c r="C880" s="622"/>
      <c r="D880" s="218"/>
      <c r="E880" s="622"/>
      <c r="F880" s="622"/>
      <c r="G880" s="622"/>
      <c r="H880" s="218"/>
      <c r="I880" s="218"/>
      <c r="J880" s="218"/>
      <c r="K880" s="218"/>
      <c r="L880" s="218"/>
      <c r="M880" s="218"/>
      <c r="N880" s="218"/>
      <c r="O880" s="218"/>
      <c r="P880" s="218"/>
      <c r="Q880" s="218"/>
      <c r="R880" s="218"/>
      <c r="S880" s="218"/>
      <c r="T880" s="218"/>
      <c r="U880" s="218"/>
      <c r="V880" s="218"/>
      <c r="W880" s="218"/>
      <c r="X880" s="218"/>
      <c r="Y880" s="218"/>
      <c r="Z880" s="218"/>
      <c r="AA880" s="218"/>
    </row>
    <row r="881" spans="1:27" ht="15.75" customHeight="1" x14ac:dyDescent="0.25">
      <c r="A881" s="622"/>
      <c r="B881" s="646"/>
      <c r="C881" s="622"/>
      <c r="D881" s="218"/>
      <c r="E881" s="622"/>
      <c r="F881" s="622"/>
      <c r="G881" s="622"/>
      <c r="H881" s="218"/>
      <c r="I881" s="218"/>
      <c r="J881" s="218"/>
      <c r="K881" s="218"/>
      <c r="L881" s="218"/>
      <c r="M881" s="218"/>
      <c r="N881" s="218"/>
      <c r="O881" s="218"/>
      <c r="P881" s="218"/>
      <c r="Q881" s="218"/>
      <c r="R881" s="218"/>
      <c r="S881" s="218"/>
      <c r="T881" s="218"/>
      <c r="U881" s="218"/>
      <c r="V881" s="218"/>
      <c r="W881" s="218"/>
      <c r="X881" s="218"/>
      <c r="Y881" s="218"/>
      <c r="Z881" s="218"/>
      <c r="AA881" s="218"/>
    </row>
    <row r="882" spans="1:27" ht="15.75" customHeight="1" x14ac:dyDescent="0.25">
      <c r="A882" s="622"/>
      <c r="B882" s="646"/>
      <c r="C882" s="622"/>
      <c r="D882" s="218"/>
      <c r="E882" s="622"/>
      <c r="F882" s="622"/>
      <c r="G882" s="622"/>
      <c r="H882" s="218"/>
      <c r="I882" s="218"/>
      <c r="J882" s="218"/>
      <c r="K882" s="218"/>
      <c r="L882" s="218"/>
      <c r="M882" s="218"/>
      <c r="N882" s="218"/>
      <c r="O882" s="218"/>
      <c r="P882" s="218"/>
      <c r="Q882" s="218"/>
      <c r="R882" s="218"/>
      <c r="S882" s="218"/>
      <c r="T882" s="218"/>
      <c r="U882" s="218"/>
      <c r="V882" s="218"/>
      <c r="W882" s="218"/>
      <c r="X882" s="218"/>
      <c r="Y882" s="218"/>
      <c r="Z882" s="218"/>
      <c r="AA882" s="218"/>
    </row>
    <row r="883" spans="1:27" ht="15.75" customHeight="1" x14ac:dyDescent="0.25">
      <c r="A883" s="622"/>
      <c r="B883" s="646"/>
      <c r="C883" s="622"/>
      <c r="D883" s="218"/>
      <c r="E883" s="622"/>
      <c r="F883" s="622"/>
      <c r="G883" s="622"/>
      <c r="H883" s="218"/>
      <c r="I883" s="218"/>
      <c r="J883" s="218"/>
      <c r="K883" s="218"/>
      <c r="L883" s="218"/>
      <c r="M883" s="218"/>
      <c r="N883" s="218"/>
      <c r="O883" s="218"/>
      <c r="P883" s="218"/>
      <c r="Q883" s="218"/>
      <c r="R883" s="218"/>
      <c r="S883" s="218"/>
      <c r="T883" s="218"/>
      <c r="U883" s="218"/>
      <c r="V883" s="218"/>
      <c r="W883" s="218"/>
      <c r="X883" s="218"/>
      <c r="Y883" s="218"/>
      <c r="Z883" s="218"/>
      <c r="AA883" s="218"/>
    </row>
    <row r="884" spans="1:27" ht="15.75" customHeight="1" x14ac:dyDescent="0.25">
      <c r="A884" s="622"/>
      <c r="B884" s="646"/>
      <c r="C884" s="622"/>
      <c r="D884" s="218"/>
      <c r="E884" s="622"/>
      <c r="F884" s="622"/>
      <c r="G884" s="622"/>
      <c r="H884" s="218"/>
      <c r="I884" s="218"/>
      <c r="J884" s="218"/>
      <c r="K884" s="218"/>
      <c r="L884" s="218"/>
      <c r="M884" s="218"/>
      <c r="N884" s="218"/>
      <c r="O884" s="218"/>
      <c r="P884" s="218"/>
      <c r="Q884" s="218"/>
      <c r="R884" s="218"/>
      <c r="S884" s="218"/>
      <c r="T884" s="218"/>
      <c r="U884" s="218"/>
      <c r="V884" s="218"/>
      <c r="W884" s="218"/>
      <c r="X884" s="218"/>
      <c r="Y884" s="218"/>
      <c r="Z884" s="218"/>
      <c r="AA884" s="218"/>
    </row>
    <row r="885" spans="1:27" ht="15.75" customHeight="1" x14ac:dyDescent="0.25">
      <c r="A885" s="622"/>
      <c r="B885" s="646"/>
      <c r="C885" s="622"/>
      <c r="D885" s="218"/>
      <c r="E885" s="622"/>
      <c r="F885" s="622"/>
      <c r="G885" s="622"/>
      <c r="H885" s="218"/>
      <c r="I885" s="218"/>
      <c r="J885" s="218"/>
      <c r="K885" s="218"/>
      <c r="L885" s="218"/>
      <c r="M885" s="218"/>
      <c r="N885" s="218"/>
      <c r="O885" s="218"/>
      <c r="P885" s="218"/>
      <c r="Q885" s="218"/>
      <c r="R885" s="218"/>
      <c r="S885" s="218"/>
      <c r="T885" s="218"/>
      <c r="U885" s="218"/>
      <c r="V885" s="218"/>
      <c r="W885" s="218"/>
      <c r="X885" s="218"/>
      <c r="Y885" s="218"/>
      <c r="Z885" s="218"/>
      <c r="AA885" s="218"/>
    </row>
    <row r="886" spans="1:27" ht="15.75" customHeight="1" x14ac:dyDescent="0.25">
      <c r="A886" s="622"/>
      <c r="B886" s="646"/>
      <c r="C886" s="622"/>
      <c r="D886" s="218"/>
      <c r="E886" s="622"/>
      <c r="F886" s="622"/>
      <c r="G886" s="622"/>
      <c r="H886" s="218"/>
      <c r="I886" s="218"/>
      <c r="J886" s="218"/>
      <c r="K886" s="218"/>
      <c r="L886" s="218"/>
      <c r="M886" s="218"/>
      <c r="N886" s="218"/>
      <c r="O886" s="218"/>
      <c r="P886" s="218"/>
      <c r="Q886" s="218"/>
      <c r="R886" s="218"/>
      <c r="S886" s="218"/>
      <c r="T886" s="218"/>
      <c r="U886" s="218"/>
      <c r="V886" s="218"/>
      <c r="W886" s="218"/>
      <c r="X886" s="218"/>
      <c r="Y886" s="218"/>
      <c r="Z886" s="218"/>
      <c r="AA886" s="218"/>
    </row>
    <row r="887" spans="1:27" ht="15.75" customHeight="1" x14ac:dyDescent="0.25">
      <c r="A887" s="622"/>
      <c r="B887" s="646"/>
      <c r="C887" s="622"/>
      <c r="D887" s="218"/>
      <c r="E887" s="622"/>
      <c r="F887" s="622"/>
      <c r="G887" s="622"/>
      <c r="H887" s="218"/>
      <c r="I887" s="218"/>
      <c r="J887" s="218"/>
      <c r="K887" s="218"/>
      <c r="L887" s="218"/>
      <c r="M887" s="218"/>
      <c r="N887" s="218"/>
      <c r="O887" s="218"/>
      <c r="P887" s="218"/>
      <c r="Q887" s="218"/>
      <c r="R887" s="218"/>
      <c r="S887" s="218"/>
      <c r="T887" s="218"/>
      <c r="U887" s="218"/>
      <c r="V887" s="218"/>
      <c r="W887" s="218"/>
      <c r="X887" s="218"/>
      <c r="Y887" s="218"/>
      <c r="Z887" s="218"/>
      <c r="AA887" s="218"/>
    </row>
    <row r="888" spans="1:27" ht="15.75" customHeight="1" x14ac:dyDescent="0.25">
      <c r="A888" s="622"/>
      <c r="B888" s="646"/>
      <c r="C888" s="622"/>
      <c r="D888" s="218"/>
      <c r="E888" s="622"/>
      <c r="F888" s="622"/>
      <c r="G888" s="622"/>
      <c r="H888" s="218"/>
      <c r="I888" s="218"/>
      <c r="J888" s="218"/>
      <c r="K888" s="218"/>
      <c r="L888" s="218"/>
      <c r="M888" s="218"/>
      <c r="N888" s="218"/>
      <c r="O888" s="218"/>
      <c r="P888" s="218"/>
      <c r="Q888" s="218"/>
      <c r="R888" s="218"/>
      <c r="S888" s="218"/>
      <c r="T888" s="218"/>
      <c r="U888" s="218"/>
      <c r="V888" s="218"/>
      <c r="W888" s="218"/>
      <c r="X888" s="218"/>
      <c r="Y888" s="218"/>
      <c r="Z888" s="218"/>
      <c r="AA888" s="218"/>
    </row>
    <row r="889" spans="1:27" ht="15.75" customHeight="1" x14ac:dyDescent="0.25">
      <c r="A889" s="622"/>
      <c r="B889" s="646"/>
      <c r="C889" s="622"/>
      <c r="D889" s="218"/>
      <c r="E889" s="622"/>
      <c r="F889" s="622"/>
      <c r="G889" s="622"/>
      <c r="H889" s="218"/>
      <c r="I889" s="218"/>
      <c r="J889" s="218"/>
      <c r="K889" s="218"/>
      <c r="L889" s="218"/>
      <c r="M889" s="218"/>
      <c r="N889" s="218"/>
      <c r="O889" s="218"/>
      <c r="P889" s="218"/>
      <c r="Q889" s="218"/>
      <c r="R889" s="218"/>
      <c r="S889" s="218"/>
      <c r="T889" s="218"/>
      <c r="U889" s="218"/>
      <c r="V889" s="218"/>
      <c r="W889" s="218"/>
      <c r="X889" s="218"/>
      <c r="Y889" s="218"/>
      <c r="Z889" s="218"/>
      <c r="AA889" s="218"/>
    </row>
    <row r="890" spans="1:27" ht="15.75" customHeight="1" x14ac:dyDescent="0.25">
      <c r="A890" s="622"/>
      <c r="B890" s="646"/>
      <c r="C890" s="622"/>
      <c r="D890" s="218"/>
      <c r="E890" s="622"/>
      <c r="F890" s="622"/>
      <c r="G890" s="622"/>
      <c r="H890" s="218"/>
      <c r="I890" s="218"/>
      <c r="J890" s="218"/>
      <c r="K890" s="218"/>
      <c r="L890" s="218"/>
      <c r="M890" s="218"/>
      <c r="N890" s="218"/>
      <c r="O890" s="218"/>
      <c r="P890" s="218"/>
      <c r="Q890" s="218"/>
      <c r="R890" s="218"/>
      <c r="S890" s="218"/>
      <c r="T890" s="218"/>
      <c r="U890" s="218"/>
      <c r="V890" s="218"/>
      <c r="W890" s="218"/>
      <c r="X890" s="218"/>
      <c r="Y890" s="218"/>
      <c r="Z890" s="218"/>
      <c r="AA890" s="218"/>
    </row>
    <row r="891" spans="1:27" ht="15.75" customHeight="1" x14ac:dyDescent="0.25">
      <c r="A891" s="622"/>
      <c r="B891" s="646"/>
      <c r="C891" s="622"/>
      <c r="D891" s="218"/>
      <c r="E891" s="622"/>
      <c r="F891" s="622"/>
      <c r="G891" s="622"/>
      <c r="H891" s="218"/>
      <c r="I891" s="218"/>
      <c r="J891" s="218"/>
      <c r="K891" s="218"/>
      <c r="L891" s="218"/>
      <c r="M891" s="218"/>
      <c r="N891" s="218"/>
      <c r="O891" s="218"/>
      <c r="P891" s="218"/>
      <c r="Q891" s="218"/>
      <c r="R891" s="218"/>
      <c r="S891" s="218"/>
      <c r="T891" s="218"/>
      <c r="U891" s="218"/>
      <c r="V891" s="218"/>
      <c r="W891" s="218"/>
      <c r="X891" s="218"/>
      <c r="Y891" s="218"/>
      <c r="Z891" s="218"/>
      <c r="AA891" s="218"/>
    </row>
    <row r="892" spans="1:27" ht="15.75" customHeight="1" x14ac:dyDescent="0.25">
      <c r="A892" s="622"/>
      <c r="B892" s="646"/>
      <c r="C892" s="622"/>
      <c r="D892" s="218"/>
      <c r="E892" s="622"/>
      <c r="F892" s="622"/>
      <c r="G892" s="622"/>
      <c r="H892" s="218"/>
      <c r="I892" s="218"/>
      <c r="J892" s="218"/>
      <c r="K892" s="218"/>
      <c r="L892" s="218"/>
      <c r="M892" s="218"/>
      <c r="N892" s="218"/>
      <c r="O892" s="218"/>
      <c r="P892" s="218"/>
      <c r="Q892" s="218"/>
      <c r="R892" s="218"/>
      <c r="S892" s="218"/>
      <c r="T892" s="218"/>
      <c r="U892" s="218"/>
      <c r="V892" s="218"/>
      <c r="W892" s="218"/>
      <c r="X892" s="218"/>
      <c r="Y892" s="218"/>
      <c r="Z892" s="218"/>
      <c r="AA892" s="218"/>
    </row>
    <row r="893" spans="1:27" ht="15.75" customHeight="1" x14ac:dyDescent="0.25">
      <c r="A893" s="622"/>
      <c r="B893" s="646"/>
      <c r="C893" s="622"/>
      <c r="D893" s="218"/>
      <c r="E893" s="622"/>
      <c r="F893" s="622"/>
      <c r="G893" s="622"/>
      <c r="H893" s="218"/>
      <c r="I893" s="218"/>
      <c r="J893" s="218"/>
      <c r="K893" s="218"/>
      <c r="L893" s="218"/>
      <c r="M893" s="218"/>
      <c r="N893" s="218"/>
      <c r="O893" s="218"/>
      <c r="P893" s="218"/>
      <c r="Q893" s="218"/>
      <c r="R893" s="218"/>
      <c r="S893" s="218"/>
      <c r="T893" s="218"/>
      <c r="U893" s="218"/>
      <c r="V893" s="218"/>
      <c r="W893" s="218"/>
      <c r="X893" s="218"/>
      <c r="Y893" s="218"/>
      <c r="Z893" s="218"/>
      <c r="AA893" s="218"/>
    </row>
    <row r="894" spans="1:27" ht="15.75" customHeight="1" x14ac:dyDescent="0.25">
      <c r="A894" s="622"/>
      <c r="B894" s="646"/>
      <c r="C894" s="622"/>
      <c r="D894" s="218"/>
      <c r="E894" s="622"/>
      <c r="F894" s="622"/>
      <c r="G894" s="622"/>
      <c r="H894" s="218"/>
      <c r="I894" s="218"/>
      <c r="J894" s="218"/>
      <c r="K894" s="218"/>
      <c r="L894" s="218"/>
      <c r="M894" s="218"/>
      <c r="N894" s="218"/>
      <c r="O894" s="218"/>
      <c r="P894" s="218"/>
      <c r="Q894" s="218"/>
      <c r="R894" s="218"/>
      <c r="S894" s="218"/>
      <c r="T894" s="218"/>
      <c r="U894" s="218"/>
      <c r="V894" s="218"/>
      <c r="W894" s="218"/>
      <c r="X894" s="218"/>
      <c r="Y894" s="218"/>
      <c r="Z894" s="218"/>
      <c r="AA894" s="218"/>
    </row>
    <row r="895" spans="1:27" ht="15.75" customHeight="1" x14ac:dyDescent="0.25">
      <c r="A895" s="622"/>
      <c r="B895" s="646"/>
      <c r="C895" s="622"/>
      <c r="D895" s="218"/>
      <c r="E895" s="622"/>
      <c r="F895" s="622"/>
      <c r="G895" s="622"/>
      <c r="H895" s="218"/>
      <c r="I895" s="218"/>
      <c r="J895" s="218"/>
      <c r="K895" s="218"/>
      <c r="L895" s="218"/>
      <c r="M895" s="218"/>
      <c r="N895" s="218"/>
      <c r="O895" s="218"/>
      <c r="P895" s="218"/>
      <c r="Q895" s="218"/>
      <c r="R895" s="218"/>
      <c r="S895" s="218"/>
      <c r="T895" s="218"/>
      <c r="U895" s="218"/>
      <c r="V895" s="218"/>
      <c r="W895" s="218"/>
      <c r="X895" s="218"/>
      <c r="Y895" s="218"/>
      <c r="Z895" s="218"/>
      <c r="AA895" s="218"/>
    </row>
    <row r="896" spans="1:27" ht="15.75" customHeight="1" x14ac:dyDescent="0.25">
      <c r="A896" s="622"/>
      <c r="B896" s="646"/>
      <c r="C896" s="622"/>
      <c r="D896" s="218"/>
      <c r="E896" s="622"/>
      <c r="F896" s="622"/>
      <c r="G896" s="622"/>
      <c r="H896" s="218"/>
      <c r="I896" s="218"/>
      <c r="J896" s="218"/>
      <c r="K896" s="218"/>
      <c r="L896" s="218"/>
      <c r="M896" s="218"/>
      <c r="N896" s="218"/>
      <c r="O896" s="218"/>
      <c r="P896" s="218"/>
      <c r="Q896" s="218"/>
      <c r="R896" s="218"/>
      <c r="S896" s="218"/>
      <c r="T896" s="218"/>
      <c r="U896" s="218"/>
      <c r="V896" s="218"/>
      <c r="W896" s="218"/>
      <c r="X896" s="218"/>
      <c r="Y896" s="218"/>
      <c r="Z896" s="218"/>
      <c r="AA896" s="218"/>
    </row>
    <row r="897" spans="1:27" ht="15.75" customHeight="1" x14ac:dyDescent="0.25">
      <c r="A897" s="622"/>
      <c r="B897" s="646"/>
      <c r="C897" s="622"/>
      <c r="D897" s="218"/>
      <c r="E897" s="622"/>
      <c r="F897" s="622"/>
      <c r="G897" s="622"/>
      <c r="H897" s="218"/>
      <c r="I897" s="218"/>
      <c r="J897" s="218"/>
      <c r="K897" s="218"/>
      <c r="L897" s="218"/>
      <c r="M897" s="218"/>
      <c r="N897" s="218"/>
      <c r="O897" s="218"/>
      <c r="P897" s="218"/>
      <c r="Q897" s="218"/>
      <c r="R897" s="218"/>
      <c r="S897" s="218"/>
      <c r="T897" s="218"/>
      <c r="U897" s="218"/>
      <c r="V897" s="218"/>
      <c r="W897" s="218"/>
      <c r="X897" s="218"/>
      <c r="Y897" s="218"/>
      <c r="Z897" s="218"/>
      <c r="AA897" s="218"/>
    </row>
    <row r="898" spans="1:27" ht="15.75" customHeight="1" x14ac:dyDescent="0.25">
      <c r="A898" s="622"/>
      <c r="B898" s="646"/>
      <c r="C898" s="622"/>
      <c r="D898" s="218"/>
      <c r="E898" s="622"/>
      <c r="F898" s="622"/>
      <c r="G898" s="622"/>
      <c r="H898" s="218"/>
      <c r="I898" s="218"/>
      <c r="J898" s="218"/>
      <c r="K898" s="218"/>
      <c r="L898" s="218"/>
      <c r="M898" s="218"/>
      <c r="N898" s="218"/>
      <c r="O898" s="218"/>
      <c r="P898" s="218"/>
      <c r="Q898" s="218"/>
      <c r="R898" s="218"/>
      <c r="S898" s="218"/>
      <c r="T898" s="218"/>
      <c r="U898" s="218"/>
      <c r="V898" s="218"/>
      <c r="W898" s="218"/>
      <c r="X898" s="218"/>
      <c r="Y898" s="218"/>
      <c r="Z898" s="218"/>
      <c r="AA898" s="218"/>
    </row>
    <row r="899" spans="1:27" ht="15.75" customHeight="1" x14ac:dyDescent="0.25">
      <c r="A899" s="622"/>
      <c r="B899" s="646"/>
      <c r="C899" s="622"/>
      <c r="D899" s="218"/>
      <c r="E899" s="622"/>
      <c r="F899" s="622"/>
      <c r="G899" s="622"/>
      <c r="H899" s="218"/>
      <c r="I899" s="218"/>
      <c r="J899" s="218"/>
      <c r="K899" s="218"/>
      <c r="L899" s="218"/>
      <c r="M899" s="218"/>
      <c r="N899" s="218"/>
      <c r="O899" s="218"/>
      <c r="P899" s="218"/>
      <c r="Q899" s="218"/>
      <c r="R899" s="218"/>
      <c r="S899" s="218"/>
      <c r="T899" s="218"/>
      <c r="U899" s="218"/>
      <c r="V899" s="218"/>
      <c r="W899" s="218"/>
      <c r="X899" s="218"/>
      <c r="Y899" s="218"/>
      <c r="Z899" s="218"/>
      <c r="AA899" s="218"/>
    </row>
    <row r="900" spans="1:27" ht="15.75" customHeight="1" x14ac:dyDescent="0.25">
      <c r="A900" s="622"/>
      <c r="B900" s="646"/>
      <c r="C900" s="622"/>
      <c r="D900" s="218"/>
      <c r="E900" s="622"/>
      <c r="F900" s="622"/>
      <c r="G900" s="622"/>
      <c r="H900" s="218"/>
      <c r="I900" s="218"/>
      <c r="J900" s="218"/>
      <c r="K900" s="218"/>
      <c r="L900" s="218"/>
      <c r="M900" s="218"/>
      <c r="N900" s="218"/>
      <c r="O900" s="218"/>
      <c r="P900" s="218"/>
      <c r="Q900" s="218"/>
      <c r="R900" s="218"/>
      <c r="S900" s="218"/>
      <c r="T900" s="218"/>
      <c r="U900" s="218"/>
      <c r="V900" s="218"/>
      <c r="W900" s="218"/>
      <c r="X900" s="218"/>
      <c r="Y900" s="218"/>
      <c r="Z900" s="218"/>
      <c r="AA900" s="218"/>
    </row>
    <row r="901" spans="1:27" ht="15.75" customHeight="1" x14ac:dyDescent="0.25">
      <c r="A901" s="622"/>
      <c r="B901" s="646"/>
      <c r="C901" s="622"/>
      <c r="D901" s="218"/>
      <c r="E901" s="622"/>
      <c r="F901" s="622"/>
      <c r="G901" s="622"/>
      <c r="H901" s="218"/>
      <c r="I901" s="218"/>
      <c r="J901" s="218"/>
      <c r="K901" s="218"/>
      <c r="L901" s="218"/>
      <c r="M901" s="218"/>
      <c r="N901" s="218"/>
      <c r="O901" s="218"/>
      <c r="P901" s="218"/>
      <c r="Q901" s="218"/>
      <c r="R901" s="218"/>
      <c r="S901" s="218"/>
      <c r="T901" s="218"/>
      <c r="U901" s="218"/>
      <c r="V901" s="218"/>
      <c r="W901" s="218"/>
      <c r="X901" s="218"/>
      <c r="Y901" s="218"/>
      <c r="Z901" s="218"/>
      <c r="AA901" s="218"/>
    </row>
    <row r="902" spans="1:27" ht="15.75" customHeight="1" x14ac:dyDescent="0.25">
      <c r="A902" s="622"/>
      <c r="B902" s="646"/>
      <c r="C902" s="622"/>
      <c r="D902" s="218"/>
      <c r="E902" s="622"/>
      <c r="F902" s="622"/>
      <c r="G902" s="622"/>
      <c r="H902" s="218"/>
      <c r="I902" s="218"/>
      <c r="J902" s="218"/>
      <c r="K902" s="218"/>
      <c r="L902" s="218"/>
      <c r="M902" s="218"/>
      <c r="N902" s="218"/>
      <c r="O902" s="218"/>
      <c r="P902" s="218"/>
      <c r="Q902" s="218"/>
      <c r="R902" s="218"/>
      <c r="S902" s="218"/>
      <c r="T902" s="218"/>
      <c r="U902" s="218"/>
      <c r="V902" s="218"/>
      <c r="W902" s="218"/>
      <c r="X902" s="218"/>
      <c r="Y902" s="218"/>
      <c r="Z902" s="218"/>
      <c r="AA902" s="218"/>
    </row>
    <row r="903" spans="1:27" ht="15.75" customHeight="1" x14ac:dyDescent="0.25">
      <c r="A903" s="622"/>
      <c r="B903" s="646"/>
      <c r="C903" s="622"/>
      <c r="D903" s="218"/>
      <c r="E903" s="622"/>
      <c r="F903" s="622"/>
      <c r="G903" s="622"/>
      <c r="H903" s="218"/>
      <c r="I903" s="218"/>
      <c r="J903" s="218"/>
      <c r="K903" s="218"/>
      <c r="L903" s="218"/>
      <c r="M903" s="218"/>
      <c r="N903" s="218"/>
      <c r="O903" s="218"/>
      <c r="P903" s="218"/>
      <c r="Q903" s="218"/>
      <c r="R903" s="218"/>
      <c r="S903" s="218"/>
      <c r="T903" s="218"/>
      <c r="U903" s="218"/>
      <c r="V903" s="218"/>
      <c r="W903" s="218"/>
      <c r="X903" s="218"/>
      <c r="Y903" s="218"/>
      <c r="Z903" s="218"/>
      <c r="AA903" s="218"/>
    </row>
    <row r="904" spans="1:27" ht="15.75" customHeight="1" x14ac:dyDescent="0.25">
      <c r="A904" s="622"/>
      <c r="B904" s="646"/>
      <c r="C904" s="622"/>
      <c r="D904" s="218"/>
      <c r="E904" s="622"/>
      <c r="F904" s="622"/>
      <c r="G904" s="622"/>
      <c r="H904" s="218"/>
      <c r="I904" s="218"/>
      <c r="J904" s="218"/>
      <c r="K904" s="218"/>
      <c r="L904" s="218"/>
      <c r="M904" s="218"/>
      <c r="N904" s="218"/>
      <c r="O904" s="218"/>
      <c r="P904" s="218"/>
      <c r="Q904" s="218"/>
      <c r="R904" s="218"/>
      <c r="S904" s="218"/>
      <c r="T904" s="218"/>
      <c r="U904" s="218"/>
      <c r="V904" s="218"/>
      <c r="W904" s="218"/>
      <c r="X904" s="218"/>
      <c r="Y904" s="218"/>
      <c r="Z904" s="218"/>
      <c r="AA904" s="218"/>
    </row>
    <row r="905" spans="1:27" ht="15.75" customHeight="1" x14ac:dyDescent="0.25">
      <c r="A905" s="622"/>
      <c r="B905" s="646"/>
      <c r="C905" s="622"/>
      <c r="D905" s="218"/>
      <c r="E905" s="622"/>
      <c r="F905" s="622"/>
      <c r="G905" s="622"/>
      <c r="H905" s="218"/>
      <c r="I905" s="218"/>
      <c r="J905" s="218"/>
      <c r="K905" s="218"/>
      <c r="L905" s="218"/>
      <c r="M905" s="218"/>
      <c r="N905" s="218"/>
      <c r="O905" s="218"/>
      <c r="P905" s="218"/>
      <c r="Q905" s="218"/>
      <c r="R905" s="218"/>
      <c r="S905" s="218"/>
      <c r="T905" s="218"/>
      <c r="U905" s="218"/>
      <c r="V905" s="218"/>
      <c r="W905" s="218"/>
      <c r="X905" s="218"/>
      <c r="Y905" s="218"/>
      <c r="Z905" s="218"/>
      <c r="AA905" s="218"/>
    </row>
    <row r="906" spans="1:27" ht="15.75" customHeight="1" x14ac:dyDescent="0.25">
      <c r="A906" s="622"/>
      <c r="B906" s="646"/>
      <c r="C906" s="622"/>
      <c r="D906" s="218"/>
      <c r="E906" s="622"/>
      <c r="F906" s="622"/>
      <c r="G906" s="622"/>
      <c r="H906" s="218"/>
      <c r="I906" s="218"/>
      <c r="J906" s="218"/>
      <c r="K906" s="218"/>
      <c r="L906" s="218"/>
      <c r="M906" s="218"/>
      <c r="N906" s="218"/>
      <c r="O906" s="218"/>
      <c r="P906" s="218"/>
      <c r="Q906" s="218"/>
      <c r="R906" s="218"/>
      <c r="S906" s="218"/>
      <c r="T906" s="218"/>
      <c r="U906" s="218"/>
      <c r="V906" s="218"/>
      <c r="W906" s="218"/>
      <c r="X906" s="218"/>
      <c r="Y906" s="218"/>
      <c r="Z906" s="218"/>
      <c r="AA906" s="218"/>
    </row>
    <row r="907" spans="1:27" ht="15.75" customHeight="1" x14ac:dyDescent="0.25">
      <c r="A907" s="622"/>
      <c r="B907" s="646"/>
      <c r="C907" s="622"/>
      <c r="D907" s="218"/>
      <c r="E907" s="622"/>
      <c r="F907" s="622"/>
      <c r="G907" s="622"/>
      <c r="H907" s="218"/>
      <c r="I907" s="218"/>
      <c r="J907" s="218"/>
      <c r="K907" s="218"/>
      <c r="L907" s="218"/>
      <c r="M907" s="218"/>
      <c r="N907" s="218"/>
      <c r="O907" s="218"/>
      <c r="P907" s="218"/>
      <c r="Q907" s="218"/>
      <c r="R907" s="218"/>
      <c r="S907" s="218"/>
      <c r="T907" s="218"/>
      <c r="U907" s="218"/>
      <c r="V907" s="218"/>
      <c r="W907" s="218"/>
      <c r="X907" s="218"/>
      <c r="Y907" s="218"/>
      <c r="Z907" s="218"/>
      <c r="AA907" s="218"/>
    </row>
    <row r="908" spans="1:27" ht="15.75" customHeight="1" x14ac:dyDescent="0.25">
      <c r="A908" s="622"/>
      <c r="B908" s="646"/>
      <c r="C908" s="622"/>
      <c r="D908" s="218"/>
      <c r="E908" s="622"/>
      <c r="F908" s="622"/>
      <c r="G908" s="622"/>
      <c r="H908" s="218"/>
      <c r="I908" s="218"/>
      <c r="J908" s="218"/>
      <c r="K908" s="218"/>
      <c r="L908" s="218"/>
      <c r="M908" s="218"/>
      <c r="N908" s="218"/>
      <c r="O908" s="218"/>
      <c r="P908" s="218"/>
      <c r="Q908" s="218"/>
      <c r="R908" s="218"/>
      <c r="S908" s="218"/>
      <c r="T908" s="218"/>
      <c r="U908" s="218"/>
      <c r="V908" s="218"/>
      <c r="W908" s="218"/>
      <c r="X908" s="218"/>
      <c r="Y908" s="218"/>
      <c r="Z908" s="218"/>
      <c r="AA908" s="218"/>
    </row>
    <row r="909" spans="1:27" ht="15.75" customHeight="1" x14ac:dyDescent="0.25">
      <c r="A909" s="622"/>
      <c r="B909" s="646"/>
      <c r="C909" s="622"/>
      <c r="D909" s="218"/>
      <c r="E909" s="622"/>
      <c r="F909" s="622"/>
      <c r="G909" s="622"/>
      <c r="H909" s="218"/>
      <c r="I909" s="218"/>
      <c r="J909" s="218"/>
      <c r="K909" s="218"/>
      <c r="L909" s="218"/>
      <c r="M909" s="218"/>
      <c r="N909" s="218"/>
      <c r="O909" s="218"/>
      <c r="P909" s="218"/>
      <c r="Q909" s="218"/>
      <c r="R909" s="218"/>
      <c r="S909" s="218"/>
      <c r="T909" s="218"/>
      <c r="U909" s="218"/>
      <c r="V909" s="218"/>
      <c r="W909" s="218"/>
      <c r="X909" s="218"/>
      <c r="Y909" s="218"/>
      <c r="Z909" s="218"/>
      <c r="AA909" s="218"/>
    </row>
    <row r="910" spans="1:27" ht="15.75" customHeight="1" x14ac:dyDescent="0.25">
      <c r="A910" s="622"/>
      <c r="B910" s="646"/>
      <c r="C910" s="622"/>
      <c r="D910" s="218"/>
      <c r="E910" s="622"/>
      <c r="F910" s="622"/>
      <c r="G910" s="622"/>
      <c r="H910" s="218"/>
      <c r="I910" s="218"/>
      <c r="J910" s="218"/>
      <c r="K910" s="218"/>
      <c r="L910" s="218"/>
      <c r="M910" s="218"/>
      <c r="N910" s="218"/>
      <c r="O910" s="218"/>
      <c r="P910" s="218"/>
      <c r="Q910" s="218"/>
      <c r="R910" s="218"/>
      <c r="S910" s="218"/>
      <c r="T910" s="218"/>
      <c r="U910" s="218"/>
      <c r="V910" s="218"/>
      <c r="W910" s="218"/>
      <c r="X910" s="218"/>
      <c r="Y910" s="218"/>
      <c r="Z910" s="218"/>
      <c r="AA910" s="218"/>
    </row>
    <row r="911" spans="1:27" ht="15.75" customHeight="1" x14ac:dyDescent="0.25">
      <c r="A911" s="622"/>
      <c r="B911" s="646"/>
      <c r="C911" s="622"/>
      <c r="D911" s="218"/>
      <c r="E911" s="622"/>
      <c r="F911" s="622"/>
      <c r="G911" s="622"/>
      <c r="H911" s="218"/>
      <c r="I911" s="218"/>
      <c r="J911" s="218"/>
      <c r="K911" s="218"/>
      <c r="L911" s="218"/>
      <c r="M911" s="218"/>
      <c r="N911" s="218"/>
      <c r="O911" s="218"/>
      <c r="P911" s="218"/>
      <c r="Q911" s="218"/>
      <c r="R911" s="218"/>
      <c r="S911" s="218"/>
      <c r="T911" s="218"/>
      <c r="U911" s="218"/>
      <c r="V911" s="218"/>
      <c r="W911" s="218"/>
      <c r="X911" s="218"/>
      <c r="Y911" s="218"/>
      <c r="Z911" s="218"/>
      <c r="AA911" s="218"/>
    </row>
    <row r="912" spans="1:27" ht="15.75" customHeight="1" x14ac:dyDescent="0.25">
      <c r="A912" s="622"/>
      <c r="B912" s="646"/>
      <c r="C912" s="622"/>
      <c r="D912" s="218"/>
      <c r="E912" s="622"/>
      <c r="F912" s="622"/>
      <c r="G912" s="622"/>
      <c r="H912" s="218"/>
      <c r="I912" s="218"/>
      <c r="J912" s="218"/>
      <c r="K912" s="218"/>
      <c r="L912" s="218"/>
      <c r="M912" s="218"/>
      <c r="N912" s="218"/>
      <c r="O912" s="218"/>
      <c r="P912" s="218"/>
      <c r="Q912" s="218"/>
      <c r="R912" s="218"/>
      <c r="S912" s="218"/>
      <c r="T912" s="218"/>
      <c r="U912" s="218"/>
      <c r="V912" s="218"/>
      <c r="W912" s="218"/>
      <c r="X912" s="218"/>
      <c r="Y912" s="218"/>
      <c r="Z912" s="218"/>
      <c r="AA912" s="218"/>
    </row>
    <row r="913" spans="1:27" ht="15.75" customHeight="1" x14ac:dyDescent="0.25">
      <c r="A913" s="622"/>
      <c r="B913" s="646"/>
      <c r="C913" s="622"/>
      <c r="D913" s="218"/>
      <c r="E913" s="622"/>
      <c r="F913" s="622"/>
      <c r="G913" s="622"/>
      <c r="H913" s="218"/>
      <c r="I913" s="218"/>
      <c r="J913" s="218"/>
      <c r="K913" s="218"/>
      <c r="L913" s="218"/>
      <c r="M913" s="218"/>
      <c r="N913" s="218"/>
      <c r="O913" s="218"/>
      <c r="P913" s="218"/>
      <c r="Q913" s="218"/>
      <c r="R913" s="218"/>
      <c r="S913" s="218"/>
      <c r="T913" s="218"/>
      <c r="U913" s="218"/>
      <c r="V913" s="218"/>
      <c r="W913" s="218"/>
      <c r="X913" s="218"/>
      <c r="Y913" s="218"/>
      <c r="Z913" s="218"/>
      <c r="AA913" s="218"/>
    </row>
    <row r="914" spans="1:27" ht="15.75" customHeight="1" x14ac:dyDescent="0.25">
      <c r="A914" s="622"/>
      <c r="B914" s="646"/>
      <c r="C914" s="622"/>
      <c r="D914" s="218"/>
      <c r="E914" s="622"/>
      <c r="F914" s="622"/>
      <c r="G914" s="622"/>
      <c r="H914" s="218"/>
      <c r="I914" s="218"/>
      <c r="J914" s="218"/>
      <c r="K914" s="218"/>
      <c r="L914" s="218"/>
      <c r="M914" s="218"/>
      <c r="N914" s="218"/>
      <c r="O914" s="218"/>
      <c r="P914" s="218"/>
      <c r="Q914" s="218"/>
      <c r="R914" s="218"/>
      <c r="S914" s="218"/>
      <c r="T914" s="218"/>
      <c r="U914" s="218"/>
      <c r="V914" s="218"/>
      <c r="W914" s="218"/>
      <c r="X914" s="218"/>
      <c r="Y914" s="218"/>
      <c r="Z914" s="218"/>
      <c r="AA914" s="218"/>
    </row>
    <row r="915" spans="1:27" ht="15.75" customHeight="1" x14ac:dyDescent="0.25">
      <c r="A915" s="622"/>
      <c r="B915" s="646"/>
      <c r="C915" s="622"/>
      <c r="D915" s="218"/>
      <c r="E915" s="622"/>
      <c r="F915" s="622"/>
      <c r="G915" s="622"/>
      <c r="H915" s="218"/>
      <c r="I915" s="218"/>
      <c r="J915" s="218"/>
      <c r="K915" s="218"/>
      <c r="L915" s="218"/>
      <c r="M915" s="218"/>
      <c r="N915" s="218"/>
      <c r="O915" s="218"/>
      <c r="P915" s="218"/>
      <c r="Q915" s="218"/>
      <c r="R915" s="218"/>
      <c r="S915" s="218"/>
      <c r="T915" s="218"/>
      <c r="U915" s="218"/>
      <c r="V915" s="218"/>
      <c r="W915" s="218"/>
      <c r="X915" s="218"/>
      <c r="Y915" s="218"/>
      <c r="Z915" s="218"/>
      <c r="AA915" s="218"/>
    </row>
    <row r="916" spans="1:27" ht="15.75" customHeight="1" x14ac:dyDescent="0.25">
      <c r="A916" s="622"/>
      <c r="B916" s="646"/>
      <c r="C916" s="622"/>
      <c r="D916" s="218"/>
      <c r="E916" s="622"/>
      <c r="F916" s="622"/>
      <c r="G916" s="622"/>
      <c r="H916" s="218"/>
      <c r="I916" s="218"/>
      <c r="J916" s="218"/>
      <c r="K916" s="218"/>
      <c r="L916" s="218"/>
      <c r="M916" s="218"/>
      <c r="N916" s="218"/>
      <c r="O916" s="218"/>
      <c r="P916" s="218"/>
      <c r="Q916" s="218"/>
      <c r="R916" s="218"/>
      <c r="S916" s="218"/>
      <c r="T916" s="218"/>
      <c r="U916" s="218"/>
      <c r="V916" s="218"/>
      <c r="W916" s="218"/>
      <c r="X916" s="218"/>
      <c r="Y916" s="218"/>
      <c r="Z916" s="218"/>
      <c r="AA916" s="218"/>
    </row>
    <row r="917" spans="1:27" ht="15.75" customHeight="1" x14ac:dyDescent="0.25">
      <c r="A917" s="622"/>
      <c r="B917" s="646"/>
      <c r="C917" s="622"/>
      <c r="D917" s="218"/>
      <c r="E917" s="622"/>
      <c r="F917" s="622"/>
      <c r="G917" s="622"/>
      <c r="H917" s="218"/>
      <c r="I917" s="218"/>
      <c r="J917" s="218"/>
      <c r="K917" s="218"/>
      <c r="L917" s="218"/>
      <c r="M917" s="218"/>
      <c r="N917" s="218"/>
      <c r="O917" s="218"/>
      <c r="P917" s="218"/>
      <c r="Q917" s="218"/>
      <c r="R917" s="218"/>
      <c r="S917" s="218"/>
      <c r="T917" s="218"/>
      <c r="U917" s="218"/>
      <c r="V917" s="218"/>
      <c r="W917" s="218"/>
      <c r="X917" s="218"/>
      <c r="Y917" s="218"/>
      <c r="Z917" s="218"/>
      <c r="AA917" s="218"/>
    </row>
    <row r="918" spans="1:27" ht="15.75" customHeight="1" x14ac:dyDescent="0.25">
      <c r="A918" s="622"/>
      <c r="B918" s="646"/>
      <c r="C918" s="622"/>
      <c r="D918" s="218"/>
      <c r="E918" s="622"/>
      <c r="F918" s="622"/>
      <c r="G918" s="622"/>
      <c r="H918" s="218"/>
      <c r="I918" s="218"/>
      <c r="J918" s="218"/>
      <c r="K918" s="218"/>
      <c r="L918" s="218"/>
      <c r="M918" s="218"/>
      <c r="N918" s="218"/>
      <c r="O918" s="218"/>
      <c r="P918" s="218"/>
      <c r="Q918" s="218"/>
      <c r="R918" s="218"/>
      <c r="S918" s="218"/>
      <c r="T918" s="218"/>
      <c r="U918" s="218"/>
      <c r="V918" s="218"/>
      <c r="W918" s="218"/>
      <c r="X918" s="218"/>
      <c r="Y918" s="218"/>
      <c r="Z918" s="218"/>
      <c r="AA918" s="218"/>
    </row>
    <row r="919" spans="1:27" ht="15.75" customHeight="1" x14ac:dyDescent="0.25">
      <c r="A919" s="622"/>
      <c r="B919" s="646"/>
      <c r="C919" s="622"/>
      <c r="D919" s="218"/>
      <c r="E919" s="622"/>
      <c r="F919" s="622"/>
      <c r="G919" s="622"/>
      <c r="H919" s="218"/>
      <c r="I919" s="218"/>
      <c r="J919" s="218"/>
      <c r="K919" s="218"/>
      <c r="L919" s="218"/>
      <c r="M919" s="218"/>
      <c r="N919" s="218"/>
      <c r="O919" s="218"/>
      <c r="P919" s="218"/>
      <c r="Q919" s="218"/>
      <c r="R919" s="218"/>
      <c r="S919" s="218"/>
      <c r="T919" s="218"/>
      <c r="U919" s="218"/>
      <c r="V919" s="218"/>
      <c r="W919" s="218"/>
      <c r="X919" s="218"/>
      <c r="Y919" s="218"/>
      <c r="Z919" s="218"/>
      <c r="AA919" s="218"/>
    </row>
    <row r="920" spans="1:27" ht="15.75" customHeight="1" x14ac:dyDescent="0.25">
      <c r="A920" s="622"/>
      <c r="B920" s="646"/>
      <c r="C920" s="622"/>
      <c r="D920" s="218"/>
      <c r="E920" s="622"/>
      <c r="F920" s="622"/>
      <c r="G920" s="622"/>
      <c r="H920" s="218"/>
      <c r="I920" s="218"/>
      <c r="J920" s="218"/>
      <c r="K920" s="218"/>
      <c r="L920" s="218"/>
      <c r="M920" s="218"/>
      <c r="N920" s="218"/>
      <c r="O920" s="218"/>
      <c r="P920" s="218"/>
      <c r="Q920" s="218"/>
      <c r="R920" s="218"/>
      <c r="S920" s="218"/>
      <c r="T920" s="218"/>
      <c r="U920" s="218"/>
      <c r="V920" s="218"/>
      <c r="W920" s="218"/>
      <c r="X920" s="218"/>
      <c r="Y920" s="218"/>
      <c r="Z920" s="218"/>
      <c r="AA920" s="218"/>
    </row>
    <row r="921" spans="1:27" ht="15.75" customHeight="1" x14ac:dyDescent="0.25">
      <c r="A921" s="622"/>
      <c r="B921" s="646"/>
      <c r="C921" s="622"/>
      <c r="D921" s="218"/>
      <c r="E921" s="622"/>
      <c r="F921" s="622"/>
      <c r="G921" s="622"/>
      <c r="H921" s="218"/>
      <c r="I921" s="218"/>
      <c r="J921" s="218"/>
      <c r="K921" s="218"/>
      <c r="L921" s="218"/>
      <c r="M921" s="218"/>
      <c r="N921" s="218"/>
      <c r="O921" s="218"/>
      <c r="P921" s="218"/>
      <c r="Q921" s="218"/>
      <c r="R921" s="218"/>
      <c r="S921" s="218"/>
      <c r="T921" s="218"/>
      <c r="U921" s="218"/>
      <c r="V921" s="218"/>
      <c r="W921" s="218"/>
      <c r="X921" s="218"/>
      <c r="Y921" s="218"/>
      <c r="Z921" s="218"/>
      <c r="AA921" s="218"/>
    </row>
    <row r="922" spans="1:27" ht="15.75" customHeight="1" x14ac:dyDescent="0.25">
      <c r="A922" s="622"/>
      <c r="B922" s="646"/>
      <c r="C922" s="622"/>
      <c r="D922" s="218"/>
      <c r="E922" s="622"/>
      <c r="F922" s="622"/>
      <c r="G922" s="622"/>
      <c r="H922" s="218"/>
      <c r="I922" s="218"/>
      <c r="J922" s="218"/>
      <c r="K922" s="218"/>
      <c r="L922" s="218"/>
      <c r="M922" s="218"/>
      <c r="N922" s="218"/>
      <c r="O922" s="218"/>
      <c r="P922" s="218"/>
      <c r="Q922" s="218"/>
      <c r="R922" s="218"/>
      <c r="S922" s="218"/>
      <c r="T922" s="218"/>
      <c r="U922" s="218"/>
      <c r="V922" s="218"/>
      <c r="W922" s="218"/>
      <c r="X922" s="218"/>
      <c r="Y922" s="218"/>
      <c r="Z922" s="218"/>
      <c r="AA922" s="218"/>
    </row>
    <row r="923" spans="1:27" ht="15.75" customHeight="1" x14ac:dyDescent="0.25">
      <c r="A923" s="622"/>
      <c r="B923" s="646"/>
      <c r="C923" s="622"/>
      <c r="D923" s="218"/>
      <c r="E923" s="622"/>
      <c r="F923" s="622"/>
      <c r="G923" s="622"/>
      <c r="H923" s="218"/>
      <c r="I923" s="218"/>
      <c r="J923" s="218"/>
      <c r="K923" s="218"/>
      <c r="L923" s="218"/>
      <c r="M923" s="218"/>
      <c r="N923" s="218"/>
      <c r="O923" s="218"/>
      <c r="P923" s="218"/>
      <c r="Q923" s="218"/>
      <c r="R923" s="218"/>
      <c r="S923" s="218"/>
      <c r="T923" s="218"/>
      <c r="U923" s="218"/>
      <c r="V923" s="218"/>
      <c r="W923" s="218"/>
      <c r="X923" s="218"/>
      <c r="Y923" s="218"/>
      <c r="Z923" s="218"/>
      <c r="AA923" s="218"/>
    </row>
    <row r="924" spans="1:27" ht="15.75" customHeight="1" x14ac:dyDescent="0.25">
      <c r="A924" s="622"/>
      <c r="B924" s="646"/>
      <c r="C924" s="622"/>
      <c r="D924" s="218"/>
      <c r="E924" s="622"/>
      <c r="F924" s="622"/>
      <c r="G924" s="622"/>
      <c r="H924" s="218"/>
      <c r="I924" s="218"/>
      <c r="J924" s="218"/>
      <c r="K924" s="218"/>
      <c r="L924" s="218"/>
      <c r="M924" s="218"/>
      <c r="N924" s="218"/>
      <c r="O924" s="218"/>
      <c r="P924" s="218"/>
      <c r="Q924" s="218"/>
      <c r="R924" s="218"/>
      <c r="S924" s="218"/>
      <c r="T924" s="218"/>
      <c r="U924" s="218"/>
      <c r="V924" s="218"/>
      <c r="W924" s="218"/>
      <c r="X924" s="218"/>
      <c r="Y924" s="218"/>
      <c r="Z924" s="218"/>
      <c r="AA924" s="218"/>
    </row>
    <row r="925" spans="1:27" ht="15.75" customHeight="1" x14ac:dyDescent="0.25">
      <c r="A925" s="622"/>
      <c r="B925" s="646"/>
      <c r="C925" s="622"/>
      <c r="D925" s="218"/>
      <c r="E925" s="622"/>
      <c r="F925" s="622"/>
      <c r="G925" s="622"/>
      <c r="H925" s="218"/>
      <c r="I925" s="218"/>
      <c r="J925" s="218"/>
      <c r="K925" s="218"/>
      <c r="L925" s="218"/>
      <c r="M925" s="218"/>
      <c r="N925" s="218"/>
      <c r="O925" s="218"/>
      <c r="P925" s="218"/>
      <c r="Q925" s="218"/>
      <c r="R925" s="218"/>
      <c r="S925" s="218"/>
      <c r="T925" s="218"/>
      <c r="U925" s="218"/>
      <c r="V925" s="218"/>
      <c r="W925" s="218"/>
      <c r="X925" s="218"/>
      <c r="Y925" s="218"/>
      <c r="Z925" s="218"/>
      <c r="AA925" s="218"/>
    </row>
    <row r="926" spans="1:27" ht="15.75" customHeight="1" x14ac:dyDescent="0.25">
      <c r="A926" s="622"/>
      <c r="B926" s="646"/>
      <c r="C926" s="622"/>
      <c r="D926" s="218"/>
      <c r="E926" s="622"/>
      <c r="F926" s="622"/>
      <c r="G926" s="622"/>
      <c r="H926" s="218"/>
      <c r="I926" s="218"/>
      <c r="J926" s="218"/>
      <c r="K926" s="218"/>
      <c r="L926" s="218"/>
      <c r="M926" s="218"/>
      <c r="N926" s="218"/>
      <c r="O926" s="218"/>
      <c r="P926" s="218"/>
      <c r="Q926" s="218"/>
      <c r="R926" s="218"/>
      <c r="S926" s="218"/>
      <c r="T926" s="218"/>
      <c r="U926" s="218"/>
      <c r="V926" s="218"/>
      <c r="W926" s="218"/>
      <c r="X926" s="218"/>
      <c r="Y926" s="218"/>
      <c r="Z926" s="218"/>
      <c r="AA926" s="218"/>
    </row>
    <row r="927" spans="1:27" ht="15.75" customHeight="1" x14ac:dyDescent="0.25">
      <c r="A927" s="622"/>
      <c r="B927" s="646"/>
      <c r="C927" s="622"/>
      <c r="D927" s="218"/>
      <c r="E927" s="622"/>
      <c r="F927" s="622"/>
      <c r="G927" s="622"/>
      <c r="H927" s="218"/>
      <c r="I927" s="218"/>
      <c r="J927" s="218"/>
      <c r="K927" s="218"/>
      <c r="L927" s="218"/>
      <c r="M927" s="218"/>
      <c r="N927" s="218"/>
      <c r="O927" s="218"/>
      <c r="P927" s="218"/>
      <c r="Q927" s="218"/>
      <c r="R927" s="218"/>
      <c r="S927" s="218"/>
      <c r="T927" s="218"/>
      <c r="U927" s="218"/>
      <c r="V927" s="218"/>
      <c r="W927" s="218"/>
      <c r="X927" s="218"/>
      <c r="Y927" s="218"/>
      <c r="Z927" s="218"/>
      <c r="AA927" s="218"/>
    </row>
    <row r="928" spans="1:27" ht="15.75" customHeight="1" x14ac:dyDescent="0.25">
      <c r="A928" s="622"/>
      <c r="B928" s="646"/>
      <c r="C928" s="622"/>
      <c r="D928" s="218"/>
      <c r="E928" s="622"/>
      <c r="F928" s="622"/>
      <c r="G928" s="622"/>
      <c r="H928" s="218"/>
      <c r="I928" s="218"/>
      <c r="J928" s="218"/>
      <c r="K928" s="218"/>
      <c r="L928" s="218"/>
      <c r="M928" s="218"/>
      <c r="N928" s="218"/>
      <c r="O928" s="218"/>
      <c r="P928" s="218"/>
      <c r="Q928" s="218"/>
      <c r="R928" s="218"/>
      <c r="S928" s="218"/>
      <c r="T928" s="218"/>
      <c r="U928" s="218"/>
      <c r="V928" s="218"/>
      <c r="W928" s="218"/>
      <c r="X928" s="218"/>
      <c r="Y928" s="218"/>
      <c r="Z928" s="218"/>
      <c r="AA928" s="218"/>
    </row>
    <row r="929" spans="1:27" ht="15.75" customHeight="1" x14ac:dyDescent="0.25">
      <c r="A929" s="622"/>
      <c r="B929" s="646"/>
      <c r="C929" s="622"/>
      <c r="D929" s="218"/>
      <c r="E929" s="622"/>
      <c r="F929" s="622"/>
      <c r="G929" s="622"/>
      <c r="H929" s="218"/>
      <c r="I929" s="218"/>
      <c r="J929" s="218"/>
      <c r="K929" s="218"/>
      <c r="L929" s="218"/>
      <c r="M929" s="218"/>
      <c r="N929" s="218"/>
      <c r="O929" s="218"/>
      <c r="P929" s="218"/>
      <c r="Q929" s="218"/>
      <c r="R929" s="218"/>
      <c r="S929" s="218"/>
      <c r="T929" s="218"/>
      <c r="U929" s="218"/>
      <c r="V929" s="218"/>
      <c r="W929" s="218"/>
      <c r="X929" s="218"/>
      <c r="Y929" s="218"/>
      <c r="Z929" s="218"/>
      <c r="AA929" s="218"/>
    </row>
    <row r="930" spans="1:27" ht="15.75" customHeight="1" x14ac:dyDescent="0.25">
      <c r="A930" s="622"/>
      <c r="B930" s="646"/>
      <c r="C930" s="622"/>
      <c r="D930" s="218"/>
      <c r="E930" s="622"/>
      <c r="F930" s="622"/>
      <c r="G930" s="622"/>
      <c r="H930" s="218"/>
      <c r="I930" s="218"/>
      <c r="J930" s="218"/>
      <c r="K930" s="218"/>
      <c r="L930" s="218"/>
      <c r="M930" s="218"/>
      <c r="N930" s="218"/>
      <c r="O930" s="218"/>
      <c r="P930" s="218"/>
      <c r="Q930" s="218"/>
      <c r="R930" s="218"/>
      <c r="S930" s="218"/>
      <c r="T930" s="218"/>
      <c r="U930" s="218"/>
      <c r="V930" s="218"/>
      <c r="W930" s="218"/>
      <c r="X930" s="218"/>
      <c r="Y930" s="218"/>
      <c r="Z930" s="218"/>
      <c r="AA930" s="218"/>
    </row>
    <row r="931" spans="1:27" ht="15.75" customHeight="1" x14ac:dyDescent="0.25">
      <c r="A931" s="622"/>
      <c r="B931" s="646"/>
      <c r="C931" s="622"/>
      <c r="D931" s="218"/>
      <c r="E931" s="622"/>
      <c r="F931" s="622"/>
      <c r="G931" s="622"/>
      <c r="H931" s="218"/>
      <c r="I931" s="218"/>
      <c r="J931" s="218"/>
      <c r="K931" s="218"/>
      <c r="L931" s="218"/>
      <c r="M931" s="218"/>
      <c r="N931" s="218"/>
      <c r="O931" s="218"/>
      <c r="P931" s="218"/>
      <c r="Q931" s="218"/>
      <c r="R931" s="218"/>
      <c r="S931" s="218"/>
      <c r="T931" s="218"/>
      <c r="U931" s="218"/>
      <c r="V931" s="218"/>
      <c r="W931" s="218"/>
      <c r="X931" s="218"/>
      <c r="Y931" s="218"/>
      <c r="Z931" s="218"/>
      <c r="AA931" s="218"/>
    </row>
    <row r="932" spans="1:27" ht="15.75" customHeight="1" x14ac:dyDescent="0.25">
      <c r="A932" s="622"/>
      <c r="B932" s="646"/>
      <c r="C932" s="622"/>
      <c r="D932" s="218"/>
      <c r="E932" s="622"/>
      <c r="F932" s="622"/>
      <c r="G932" s="622"/>
      <c r="H932" s="218"/>
      <c r="I932" s="218"/>
      <c r="J932" s="218"/>
      <c r="K932" s="218"/>
      <c r="L932" s="218"/>
      <c r="M932" s="218"/>
      <c r="N932" s="218"/>
      <c r="O932" s="218"/>
      <c r="P932" s="218"/>
      <c r="Q932" s="218"/>
      <c r="R932" s="218"/>
      <c r="S932" s="218"/>
      <c r="T932" s="218"/>
      <c r="U932" s="218"/>
      <c r="V932" s="218"/>
      <c r="W932" s="218"/>
      <c r="X932" s="218"/>
      <c r="Y932" s="218"/>
      <c r="Z932" s="218"/>
      <c r="AA932" s="218"/>
    </row>
    <row r="933" spans="1:27" ht="15.75" customHeight="1" x14ac:dyDescent="0.25">
      <c r="A933" s="622"/>
      <c r="B933" s="646"/>
      <c r="C933" s="622"/>
      <c r="D933" s="218"/>
      <c r="E933" s="622"/>
      <c r="F933" s="622"/>
      <c r="G933" s="622"/>
      <c r="H933" s="218"/>
      <c r="I933" s="218"/>
      <c r="J933" s="218"/>
      <c r="K933" s="218"/>
      <c r="L933" s="218"/>
      <c r="M933" s="218"/>
      <c r="N933" s="218"/>
      <c r="O933" s="218"/>
      <c r="P933" s="218"/>
      <c r="Q933" s="218"/>
      <c r="R933" s="218"/>
      <c r="S933" s="218"/>
      <c r="T933" s="218"/>
      <c r="U933" s="218"/>
      <c r="V933" s="218"/>
      <c r="W933" s="218"/>
      <c r="X933" s="218"/>
      <c r="Y933" s="218"/>
      <c r="Z933" s="218"/>
      <c r="AA933" s="218"/>
    </row>
    <row r="934" spans="1:27" ht="15.75" customHeight="1" x14ac:dyDescent="0.25">
      <c r="A934" s="622"/>
      <c r="B934" s="646"/>
      <c r="C934" s="622"/>
      <c r="D934" s="218"/>
      <c r="E934" s="622"/>
      <c r="F934" s="622"/>
      <c r="G934" s="622"/>
      <c r="H934" s="218"/>
      <c r="I934" s="218"/>
      <c r="J934" s="218"/>
      <c r="K934" s="218"/>
      <c r="L934" s="218"/>
      <c r="M934" s="218"/>
      <c r="N934" s="218"/>
      <c r="O934" s="218"/>
      <c r="P934" s="218"/>
      <c r="Q934" s="218"/>
      <c r="R934" s="218"/>
      <c r="S934" s="218"/>
      <c r="T934" s="218"/>
      <c r="U934" s="218"/>
      <c r="V934" s="218"/>
      <c r="W934" s="218"/>
      <c r="X934" s="218"/>
      <c r="Y934" s="218"/>
      <c r="Z934" s="218"/>
      <c r="AA934" s="218"/>
    </row>
    <row r="935" spans="1:27" ht="15.75" customHeight="1" x14ac:dyDescent="0.25">
      <c r="A935" s="622"/>
      <c r="B935" s="646"/>
      <c r="C935" s="622"/>
      <c r="D935" s="218"/>
      <c r="E935" s="622"/>
      <c r="F935" s="622"/>
      <c r="G935" s="622"/>
      <c r="H935" s="218"/>
      <c r="I935" s="218"/>
      <c r="J935" s="218"/>
      <c r="K935" s="218"/>
      <c r="L935" s="218"/>
      <c r="M935" s="218"/>
      <c r="N935" s="218"/>
      <c r="O935" s="218"/>
      <c r="P935" s="218"/>
      <c r="Q935" s="218"/>
      <c r="R935" s="218"/>
      <c r="S935" s="218"/>
      <c r="T935" s="218"/>
      <c r="U935" s="218"/>
      <c r="V935" s="218"/>
      <c r="W935" s="218"/>
      <c r="X935" s="218"/>
      <c r="Y935" s="218"/>
      <c r="Z935" s="218"/>
      <c r="AA935" s="218"/>
    </row>
    <row r="936" spans="1:27" ht="15.75" customHeight="1" x14ac:dyDescent="0.25">
      <c r="A936" s="622"/>
      <c r="B936" s="646"/>
      <c r="C936" s="622"/>
      <c r="D936" s="218"/>
      <c r="E936" s="622"/>
      <c r="F936" s="622"/>
      <c r="G936" s="622"/>
      <c r="H936" s="218"/>
      <c r="I936" s="218"/>
      <c r="J936" s="218"/>
      <c r="K936" s="218"/>
      <c r="L936" s="218"/>
      <c r="M936" s="218"/>
      <c r="N936" s="218"/>
      <c r="O936" s="218"/>
      <c r="P936" s="218"/>
      <c r="Q936" s="218"/>
      <c r="R936" s="218"/>
      <c r="S936" s="218"/>
      <c r="T936" s="218"/>
      <c r="U936" s="218"/>
      <c r="V936" s="218"/>
      <c r="W936" s="218"/>
      <c r="X936" s="218"/>
      <c r="Y936" s="218"/>
      <c r="Z936" s="218"/>
      <c r="AA936" s="218"/>
    </row>
    <row r="937" spans="1:27" ht="15.75" customHeight="1" x14ac:dyDescent="0.25">
      <c r="A937" s="622"/>
      <c r="B937" s="646"/>
      <c r="C937" s="622"/>
      <c r="D937" s="218"/>
      <c r="E937" s="622"/>
      <c r="F937" s="622"/>
      <c r="G937" s="622"/>
      <c r="H937" s="218"/>
      <c r="I937" s="218"/>
      <c r="J937" s="218"/>
      <c r="K937" s="218"/>
      <c r="L937" s="218"/>
      <c r="M937" s="218"/>
      <c r="N937" s="218"/>
      <c r="O937" s="218"/>
      <c r="P937" s="218"/>
      <c r="Q937" s="218"/>
      <c r="R937" s="218"/>
      <c r="S937" s="218"/>
      <c r="T937" s="218"/>
      <c r="U937" s="218"/>
      <c r="V937" s="218"/>
      <c r="W937" s="218"/>
      <c r="X937" s="218"/>
      <c r="Y937" s="218"/>
      <c r="Z937" s="218"/>
      <c r="AA937" s="218"/>
    </row>
    <row r="938" spans="1:27" ht="15.75" customHeight="1" x14ac:dyDescent="0.25">
      <c r="A938" s="622"/>
      <c r="B938" s="646"/>
      <c r="C938" s="622"/>
      <c r="D938" s="218"/>
      <c r="E938" s="622"/>
      <c r="F938" s="622"/>
      <c r="G938" s="622"/>
      <c r="H938" s="218"/>
      <c r="I938" s="218"/>
      <c r="J938" s="218"/>
      <c r="K938" s="218"/>
      <c r="L938" s="218"/>
      <c r="M938" s="218"/>
      <c r="N938" s="218"/>
      <c r="O938" s="218"/>
      <c r="P938" s="218"/>
      <c r="Q938" s="218"/>
      <c r="R938" s="218"/>
      <c r="S938" s="218"/>
      <c r="T938" s="218"/>
      <c r="U938" s="218"/>
      <c r="V938" s="218"/>
      <c r="W938" s="218"/>
      <c r="X938" s="218"/>
      <c r="Y938" s="218"/>
      <c r="Z938" s="218"/>
      <c r="AA938" s="218"/>
    </row>
    <row r="939" spans="1:27" ht="15.75" customHeight="1" x14ac:dyDescent="0.25">
      <c r="A939" s="622"/>
      <c r="B939" s="646"/>
      <c r="C939" s="622"/>
      <c r="D939" s="218"/>
      <c r="E939" s="622"/>
      <c r="F939" s="622"/>
      <c r="G939" s="622"/>
      <c r="H939" s="218"/>
      <c r="I939" s="218"/>
      <c r="J939" s="218"/>
      <c r="K939" s="218"/>
      <c r="L939" s="218"/>
      <c r="M939" s="218"/>
      <c r="N939" s="218"/>
      <c r="O939" s="218"/>
      <c r="P939" s="218"/>
      <c r="Q939" s="218"/>
      <c r="R939" s="218"/>
      <c r="S939" s="218"/>
      <c r="T939" s="218"/>
      <c r="U939" s="218"/>
      <c r="V939" s="218"/>
      <c r="W939" s="218"/>
      <c r="X939" s="218"/>
      <c r="Y939" s="218"/>
      <c r="Z939" s="218"/>
      <c r="AA939" s="218"/>
    </row>
    <row r="940" spans="1:27" ht="15.75" customHeight="1" x14ac:dyDescent="0.25">
      <c r="A940" s="622"/>
      <c r="B940" s="646"/>
      <c r="C940" s="622"/>
      <c r="D940" s="218"/>
      <c r="E940" s="622"/>
      <c r="F940" s="622"/>
      <c r="G940" s="622"/>
      <c r="H940" s="218"/>
      <c r="I940" s="218"/>
      <c r="J940" s="218"/>
      <c r="K940" s="218"/>
      <c r="L940" s="218"/>
      <c r="M940" s="218"/>
      <c r="N940" s="218"/>
      <c r="O940" s="218"/>
      <c r="P940" s="218"/>
      <c r="Q940" s="218"/>
      <c r="R940" s="218"/>
      <c r="S940" s="218"/>
      <c r="T940" s="218"/>
      <c r="U940" s="218"/>
      <c r="V940" s="218"/>
      <c r="W940" s="218"/>
      <c r="X940" s="218"/>
      <c r="Y940" s="218"/>
      <c r="Z940" s="218"/>
      <c r="AA940" s="218"/>
    </row>
    <row r="941" spans="1:27" ht="15.75" customHeight="1" x14ac:dyDescent="0.25">
      <c r="A941" s="622"/>
      <c r="B941" s="646"/>
      <c r="C941" s="622"/>
      <c r="D941" s="218"/>
      <c r="E941" s="622"/>
      <c r="F941" s="622"/>
      <c r="G941" s="622"/>
      <c r="H941" s="218"/>
      <c r="I941" s="218"/>
      <c r="J941" s="218"/>
      <c r="K941" s="218"/>
      <c r="L941" s="218"/>
      <c r="M941" s="218"/>
      <c r="N941" s="218"/>
      <c r="O941" s="218"/>
      <c r="P941" s="218"/>
      <c r="Q941" s="218"/>
      <c r="R941" s="218"/>
      <c r="S941" s="218"/>
      <c r="T941" s="218"/>
      <c r="U941" s="218"/>
      <c r="V941" s="218"/>
      <c r="W941" s="218"/>
      <c r="X941" s="218"/>
      <c r="Y941" s="218"/>
      <c r="Z941" s="218"/>
      <c r="AA941" s="218"/>
    </row>
    <row r="942" spans="1:27" ht="15.75" customHeight="1" x14ac:dyDescent="0.25">
      <c r="A942" s="622"/>
      <c r="B942" s="646"/>
      <c r="C942" s="622"/>
      <c r="D942" s="218"/>
      <c r="E942" s="622"/>
      <c r="F942" s="622"/>
      <c r="G942" s="622"/>
      <c r="H942" s="218"/>
      <c r="I942" s="218"/>
      <c r="J942" s="218"/>
      <c r="K942" s="218"/>
      <c r="L942" s="218"/>
      <c r="M942" s="218"/>
      <c r="N942" s="218"/>
      <c r="O942" s="218"/>
      <c r="P942" s="218"/>
      <c r="Q942" s="218"/>
      <c r="R942" s="218"/>
      <c r="S942" s="218"/>
      <c r="T942" s="218"/>
      <c r="U942" s="218"/>
      <c r="V942" s="218"/>
      <c r="W942" s="218"/>
      <c r="X942" s="218"/>
      <c r="Y942" s="218"/>
      <c r="Z942" s="218"/>
      <c r="AA942" s="218"/>
    </row>
    <row r="943" spans="1:27" ht="15.75" customHeight="1" x14ac:dyDescent="0.25">
      <c r="A943" s="622"/>
      <c r="B943" s="646"/>
      <c r="C943" s="622"/>
      <c r="D943" s="218"/>
      <c r="E943" s="622"/>
      <c r="F943" s="622"/>
      <c r="G943" s="622"/>
      <c r="H943" s="218"/>
      <c r="I943" s="218"/>
      <c r="J943" s="218"/>
      <c r="K943" s="218"/>
      <c r="L943" s="218"/>
      <c r="M943" s="218"/>
      <c r="N943" s="218"/>
      <c r="O943" s="218"/>
      <c r="P943" s="218"/>
      <c r="Q943" s="218"/>
      <c r="R943" s="218"/>
      <c r="S943" s="218"/>
      <c r="T943" s="218"/>
      <c r="U943" s="218"/>
      <c r="V943" s="218"/>
      <c r="W943" s="218"/>
      <c r="X943" s="218"/>
      <c r="Y943" s="218"/>
      <c r="Z943" s="218"/>
      <c r="AA943" s="218"/>
    </row>
    <row r="944" spans="1:27" ht="15.75" customHeight="1" x14ac:dyDescent="0.25">
      <c r="A944" s="622"/>
      <c r="B944" s="646"/>
      <c r="C944" s="622"/>
      <c r="D944" s="218"/>
      <c r="E944" s="622"/>
      <c r="F944" s="622"/>
      <c r="G944" s="622"/>
      <c r="H944" s="218"/>
      <c r="I944" s="218"/>
      <c r="J944" s="218"/>
      <c r="K944" s="218"/>
      <c r="L944" s="218"/>
      <c r="M944" s="218"/>
      <c r="N944" s="218"/>
      <c r="O944" s="218"/>
      <c r="P944" s="218"/>
      <c r="Q944" s="218"/>
      <c r="R944" s="218"/>
      <c r="S944" s="218"/>
      <c r="T944" s="218"/>
      <c r="U944" s="218"/>
      <c r="V944" s="218"/>
      <c r="W944" s="218"/>
      <c r="X944" s="218"/>
      <c r="Y944" s="218"/>
      <c r="Z944" s="218"/>
      <c r="AA944" s="218"/>
    </row>
    <row r="945" spans="1:27" ht="15.75" customHeight="1" x14ac:dyDescent="0.25">
      <c r="A945" s="622"/>
      <c r="B945" s="646"/>
      <c r="C945" s="622"/>
      <c r="D945" s="218"/>
      <c r="E945" s="622"/>
      <c r="F945" s="622"/>
      <c r="G945" s="622"/>
      <c r="H945" s="218"/>
      <c r="I945" s="218"/>
      <c r="J945" s="218"/>
      <c r="K945" s="218"/>
      <c r="L945" s="218"/>
      <c r="M945" s="218"/>
      <c r="N945" s="218"/>
      <c r="O945" s="218"/>
      <c r="P945" s="218"/>
      <c r="Q945" s="218"/>
      <c r="R945" s="218"/>
      <c r="S945" s="218"/>
      <c r="T945" s="218"/>
      <c r="U945" s="218"/>
      <c r="V945" s="218"/>
      <c r="W945" s="218"/>
      <c r="X945" s="218"/>
      <c r="Y945" s="218"/>
      <c r="Z945" s="218"/>
      <c r="AA945" s="218"/>
    </row>
    <row r="946" spans="1:27" ht="15.75" customHeight="1" x14ac:dyDescent="0.25">
      <c r="A946" s="622"/>
      <c r="B946" s="646"/>
      <c r="C946" s="622"/>
      <c r="D946" s="218"/>
      <c r="E946" s="622"/>
      <c r="F946" s="622"/>
      <c r="G946" s="622"/>
      <c r="H946" s="218"/>
      <c r="I946" s="218"/>
      <c r="J946" s="218"/>
      <c r="K946" s="218"/>
      <c r="L946" s="218"/>
      <c r="M946" s="218"/>
      <c r="N946" s="218"/>
      <c r="O946" s="218"/>
      <c r="P946" s="218"/>
      <c r="Q946" s="218"/>
      <c r="R946" s="218"/>
      <c r="S946" s="218"/>
      <c r="T946" s="218"/>
      <c r="U946" s="218"/>
      <c r="V946" s="218"/>
      <c r="W946" s="218"/>
      <c r="X946" s="218"/>
      <c r="Y946" s="218"/>
      <c r="Z946" s="218"/>
      <c r="AA946" s="218"/>
    </row>
    <row r="947" spans="1:27" ht="15.75" customHeight="1" x14ac:dyDescent="0.25">
      <c r="A947" s="622"/>
      <c r="B947" s="646"/>
      <c r="C947" s="622"/>
      <c r="D947" s="218"/>
      <c r="E947" s="622"/>
      <c r="F947" s="622"/>
      <c r="G947" s="622"/>
      <c r="H947" s="218"/>
      <c r="I947" s="218"/>
      <c r="J947" s="218"/>
      <c r="K947" s="218"/>
      <c r="L947" s="218"/>
      <c r="M947" s="218"/>
      <c r="N947" s="218"/>
      <c r="O947" s="218"/>
      <c r="P947" s="218"/>
      <c r="Q947" s="218"/>
      <c r="R947" s="218"/>
      <c r="S947" s="218"/>
      <c r="T947" s="218"/>
      <c r="U947" s="218"/>
      <c r="V947" s="218"/>
      <c r="W947" s="218"/>
      <c r="X947" s="218"/>
      <c r="Y947" s="218"/>
      <c r="Z947" s="218"/>
      <c r="AA947" s="218"/>
    </row>
    <row r="948" spans="1:27" ht="15.75" customHeight="1" x14ac:dyDescent="0.25">
      <c r="A948" s="622"/>
      <c r="B948" s="646"/>
      <c r="C948" s="622"/>
      <c r="D948" s="218"/>
      <c r="E948" s="622"/>
      <c r="F948" s="622"/>
      <c r="G948" s="622"/>
      <c r="H948" s="218"/>
      <c r="I948" s="218"/>
      <c r="J948" s="218"/>
      <c r="K948" s="218"/>
      <c r="L948" s="218"/>
      <c r="M948" s="218"/>
      <c r="N948" s="218"/>
      <c r="O948" s="218"/>
      <c r="P948" s="218"/>
      <c r="Q948" s="218"/>
      <c r="R948" s="218"/>
      <c r="S948" s="218"/>
      <c r="T948" s="218"/>
      <c r="U948" s="218"/>
      <c r="V948" s="218"/>
      <c r="W948" s="218"/>
      <c r="X948" s="218"/>
      <c r="Y948" s="218"/>
      <c r="Z948" s="218"/>
      <c r="AA948" s="218"/>
    </row>
    <row r="949" spans="1:27" ht="15.75" customHeight="1" x14ac:dyDescent="0.25">
      <c r="A949" s="622"/>
      <c r="B949" s="646"/>
      <c r="C949" s="622"/>
      <c r="D949" s="218"/>
      <c r="E949" s="622"/>
      <c r="F949" s="622"/>
      <c r="G949" s="622"/>
      <c r="H949" s="218"/>
      <c r="I949" s="218"/>
      <c r="J949" s="218"/>
      <c r="K949" s="218"/>
      <c r="L949" s="218"/>
      <c r="M949" s="218"/>
      <c r="N949" s="218"/>
      <c r="O949" s="218"/>
      <c r="P949" s="218"/>
      <c r="Q949" s="218"/>
      <c r="R949" s="218"/>
      <c r="S949" s="218"/>
      <c r="T949" s="218"/>
      <c r="U949" s="218"/>
      <c r="V949" s="218"/>
      <c r="W949" s="218"/>
      <c r="X949" s="218"/>
      <c r="Y949" s="218"/>
      <c r="Z949" s="218"/>
      <c r="AA949" s="218"/>
    </row>
    <row r="950" spans="1:27" ht="15.75" customHeight="1" x14ac:dyDescent="0.25">
      <c r="A950" s="622"/>
      <c r="B950" s="646"/>
      <c r="C950" s="622"/>
      <c r="D950" s="218"/>
      <c r="E950" s="622"/>
      <c r="F950" s="622"/>
      <c r="G950" s="622"/>
      <c r="H950" s="218"/>
      <c r="I950" s="218"/>
      <c r="J950" s="218"/>
      <c r="K950" s="218"/>
      <c r="L950" s="218"/>
      <c r="M950" s="218"/>
      <c r="N950" s="218"/>
      <c r="O950" s="218"/>
      <c r="P950" s="218"/>
      <c r="Q950" s="218"/>
      <c r="R950" s="218"/>
      <c r="S950" s="218"/>
      <c r="T950" s="218"/>
      <c r="U950" s="218"/>
      <c r="V950" s="218"/>
      <c r="W950" s="218"/>
      <c r="X950" s="218"/>
      <c r="Y950" s="218"/>
      <c r="Z950" s="218"/>
      <c r="AA950" s="218"/>
    </row>
    <row r="951" spans="1:27" ht="15.75" customHeight="1" x14ac:dyDescent="0.25">
      <c r="A951" s="622"/>
      <c r="B951" s="646"/>
      <c r="C951" s="622"/>
      <c r="D951" s="218"/>
      <c r="E951" s="622"/>
      <c r="F951" s="622"/>
      <c r="G951" s="622"/>
      <c r="H951" s="218"/>
      <c r="I951" s="218"/>
      <c r="J951" s="218"/>
      <c r="K951" s="218"/>
      <c r="L951" s="218"/>
      <c r="M951" s="218"/>
      <c r="N951" s="218"/>
      <c r="O951" s="218"/>
      <c r="P951" s="218"/>
      <c r="Q951" s="218"/>
      <c r="R951" s="218"/>
      <c r="S951" s="218"/>
      <c r="T951" s="218"/>
      <c r="U951" s="218"/>
      <c r="V951" s="218"/>
      <c r="W951" s="218"/>
      <c r="X951" s="218"/>
      <c r="Y951" s="218"/>
      <c r="Z951" s="218"/>
      <c r="AA951" s="218"/>
    </row>
    <row r="952" spans="1:27" ht="15.75" customHeight="1" x14ac:dyDescent="0.25">
      <c r="A952" s="622"/>
      <c r="B952" s="646"/>
      <c r="C952" s="622"/>
      <c r="D952" s="218"/>
      <c r="E952" s="622"/>
      <c r="F952" s="622"/>
      <c r="G952" s="622"/>
      <c r="H952" s="218"/>
      <c r="I952" s="218"/>
      <c r="J952" s="218"/>
      <c r="K952" s="218"/>
      <c r="L952" s="218"/>
      <c r="M952" s="218"/>
      <c r="N952" s="218"/>
      <c r="O952" s="218"/>
      <c r="P952" s="218"/>
      <c r="Q952" s="218"/>
      <c r="R952" s="218"/>
      <c r="S952" s="218"/>
      <c r="T952" s="218"/>
      <c r="U952" s="218"/>
      <c r="V952" s="218"/>
      <c r="W952" s="218"/>
      <c r="X952" s="218"/>
      <c r="Y952" s="218"/>
      <c r="Z952" s="218"/>
      <c r="AA952" s="218"/>
    </row>
    <row r="953" spans="1:27" ht="15.75" customHeight="1" x14ac:dyDescent="0.25">
      <c r="A953" s="622"/>
      <c r="B953" s="646"/>
      <c r="C953" s="622"/>
      <c r="D953" s="218"/>
      <c r="E953" s="622"/>
      <c r="F953" s="622"/>
      <c r="G953" s="622"/>
      <c r="H953" s="218"/>
      <c r="I953" s="218"/>
      <c r="J953" s="218"/>
      <c r="K953" s="218"/>
      <c r="L953" s="218"/>
      <c r="M953" s="218"/>
      <c r="N953" s="218"/>
      <c r="O953" s="218"/>
      <c r="P953" s="218"/>
      <c r="Q953" s="218"/>
      <c r="R953" s="218"/>
      <c r="S953" s="218"/>
      <c r="T953" s="218"/>
      <c r="U953" s="218"/>
      <c r="V953" s="218"/>
      <c r="W953" s="218"/>
      <c r="X953" s="218"/>
      <c r="Y953" s="218"/>
      <c r="Z953" s="218"/>
      <c r="AA953" s="218"/>
    </row>
    <row r="954" spans="1:27" ht="15.75" customHeight="1" x14ac:dyDescent="0.25">
      <c r="A954" s="622"/>
      <c r="B954" s="646"/>
      <c r="C954" s="622"/>
      <c r="D954" s="218"/>
      <c r="E954" s="622"/>
      <c r="F954" s="622"/>
      <c r="G954" s="622"/>
      <c r="H954" s="218"/>
      <c r="I954" s="218"/>
      <c r="J954" s="218"/>
      <c r="K954" s="218"/>
      <c r="L954" s="218"/>
      <c r="M954" s="218"/>
      <c r="N954" s="218"/>
      <c r="O954" s="218"/>
      <c r="P954" s="218"/>
      <c r="Q954" s="218"/>
      <c r="R954" s="218"/>
      <c r="S954" s="218"/>
      <c r="T954" s="218"/>
      <c r="U954" s="218"/>
      <c r="V954" s="218"/>
      <c r="W954" s="218"/>
      <c r="X954" s="218"/>
      <c r="Y954" s="218"/>
      <c r="Z954" s="218"/>
      <c r="AA954" s="218"/>
    </row>
    <row r="955" spans="1:27" ht="15.75" customHeight="1" x14ac:dyDescent="0.25">
      <c r="A955" s="622"/>
      <c r="B955" s="646"/>
      <c r="C955" s="622"/>
      <c r="D955" s="218"/>
      <c r="E955" s="622"/>
      <c r="F955" s="622"/>
      <c r="G955" s="622"/>
      <c r="H955" s="218"/>
      <c r="I955" s="218"/>
      <c r="J955" s="218"/>
      <c r="K955" s="218"/>
      <c r="L955" s="218"/>
      <c r="M955" s="218"/>
      <c r="N955" s="218"/>
      <c r="O955" s="218"/>
      <c r="P955" s="218"/>
      <c r="Q955" s="218"/>
      <c r="R955" s="218"/>
      <c r="S955" s="218"/>
      <c r="T955" s="218"/>
      <c r="U955" s="218"/>
      <c r="V955" s="218"/>
      <c r="W955" s="218"/>
      <c r="X955" s="218"/>
      <c r="Y955" s="218"/>
      <c r="Z955" s="218"/>
      <c r="AA955" s="218"/>
    </row>
    <row r="956" spans="1:27" ht="15.75" customHeight="1" x14ac:dyDescent="0.25">
      <c r="A956" s="622"/>
      <c r="B956" s="646"/>
      <c r="C956" s="622"/>
      <c r="D956" s="218"/>
      <c r="E956" s="622"/>
      <c r="F956" s="622"/>
      <c r="G956" s="622"/>
      <c r="H956" s="218"/>
      <c r="I956" s="218"/>
      <c r="J956" s="218"/>
      <c r="K956" s="218"/>
      <c r="L956" s="218"/>
      <c r="M956" s="218"/>
      <c r="N956" s="218"/>
      <c r="O956" s="218"/>
      <c r="P956" s="218"/>
      <c r="Q956" s="218"/>
      <c r="R956" s="218"/>
      <c r="S956" s="218"/>
      <c r="T956" s="218"/>
      <c r="U956" s="218"/>
      <c r="V956" s="218"/>
      <c r="W956" s="218"/>
      <c r="X956" s="218"/>
      <c r="Y956" s="218"/>
      <c r="Z956" s="218"/>
      <c r="AA956" s="218"/>
    </row>
    <row r="957" spans="1:27" ht="15.75" customHeight="1" x14ac:dyDescent="0.25">
      <c r="A957" s="622"/>
      <c r="B957" s="646"/>
      <c r="C957" s="622"/>
      <c r="D957" s="218"/>
      <c r="E957" s="622"/>
      <c r="F957" s="622"/>
      <c r="G957" s="622"/>
      <c r="H957" s="218"/>
      <c r="I957" s="218"/>
      <c r="J957" s="218"/>
      <c r="K957" s="218"/>
      <c r="L957" s="218"/>
      <c r="M957" s="218"/>
      <c r="N957" s="218"/>
      <c r="O957" s="218"/>
      <c r="P957" s="218"/>
      <c r="Q957" s="218"/>
      <c r="R957" s="218"/>
      <c r="S957" s="218"/>
      <c r="T957" s="218"/>
      <c r="U957" s="218"/>
      <c r="V957" s="218"/>
      <c r="W957" s="218"/>
      <c r="X957" s="218"/>
      <c r="Y957" s="218"/>
      <c r="Z957" s="218"/>
      <c r="AA957" s="218"/>
    </row>
    <row r="958" spans="1:27" ht="15.75" customHeight="1" x14ac:dyDescent="0.25">
      <c r="A958" s="622"/>
      <c r="B958" s="646"/>
      <c r="C958" s="622"/>
      <c r="D958" s="218"/>
      <c r="E958" s="622"/>
      <c r="F958" s="622"/>
      <c r="G958" s="622"/>
      <c r="H958" s="218"/>
      <c r="I958" s="218"/>
      <c r="J958" s="218"/>
      <c r="K958" s="218"/>
      <c r="L958" s="218"/>
      <c r="M958" s="218"/>
      <c r="N958" s="218"/>
      <c r="O958" s="218"/>
      <c r="P958" s="218"/>
      <c r="Q958" s="218"/>
      <c r="R958" s="218"/>
      <c r="S958" s="218"/>
      <c r="T958" s="218"/>
      <c r="U958" s="218"/>
      <c r="V958" s="218"/>
      <c r="W958" s="218"/>
      <c r="X958" s="218"/>
      <c r="Y958" s="218"/>
      <c r="Z958" s="218"/>
      <c r="AA958" s="218"/>
    </row>
    <row r="959" spans="1:27" ht="15.75" customHeight="1" x14ac:dyDescent="0.25">
      <c r="A959" s="622"/>
      <c r="B959" s="646"/>
      <c r="C959" s="622"/>
      <c r="D959" s="218"/>
      <c r="E959" s="622"/>
      <c r="F959" s="622"/>
      <c r="G959" s="622"/>
      <c r="H959" s="218"/>
      <c r="I959" s="218"/>
      <c r="J959" s="218"/>
      <c r="K959" s="218"/>
      <c r="L959" s="218"/>
      <c r="M959" s="218"/>
      <c r="N959" s="218"/>
      <c r="O959" s="218"/>
      <c r="P959" s="218"/>
      <c r="Q959" s="218"/>
      <c r="R959" s="218"/>
      <c r="S959" s="218"/>
      <c r="T959" s="218"/>
      <c r="U959" s="218"/>
      <c r="V959" s="218"/>
      <c r="W959" s="218"/>
      <c r="X959" s="218"/>
      <c r="Y959" s="218"/>
      <c r="Z959" s="218"/>
      <c r="AA959" s="218"/>
    </row>
    <row r="960" spans="1:27" ht="15.75" customHeight="1" x14ac:dyDescent="0.25">
      <c r="A960" s="622"/>
      <c r="B960" s="646"/>
      <c r="C960" s="622"/>
      <c r="D960" s="218"/>
      <c r="E960" s="622"/>
      <c r="F960" s="622"/>
      <c r="G960" s="622"/>
      <c r="H960" s="218"/>
      <c r="I960" s="218"/>
      <c r="J960" s="218"/>
      <c r="K960" s="218"/>
      <c r="L960" s="218"/>
      <c r="M960" s="218"/>
      <c r="N960" s="218"/>
      <c r="O960" s="218"/>
      <c r="P960" s="218"/>
      <c r="Q960" s="218"/>
      <c r="R960" s="218"/>
      <c r="S960" s="218"/>
      <c r="T960" s="218"/>
      <c r="U960" s="218"/>
      <c r="V960" s="218"/>
      <c r="W960" s="218"/>
      <c r="X960" s="218"/>
      <c r="Y960" s="218"/>
      <c r="Z960" s="218"/>
      <c r="AA960" s="218"/>
    </row>
    <row r="961" spans="1:27" ht="15.75" customHeight="1" x14ac:dyDescent="0.25">
      <c r="A961" s="622"/>
      <c r="B961" s="646"/>
      <c r="C961" s="622"/>
      <c r="D961" s="218"/>
      <c r="E961" s="622"/>
      <c r="F961" s="622"/>
      <c r="G961" s="622"/>
      <c r="H961" s="218"/>
      <c r="I961" s="218"/>
      <c r="J961" s="218"/>
      <c r="K961" s="218"/>
      <c r="L961" s="218"/>
      <c r="M961" s="218"/>
      <c r="N961" s="218"/>
      <c r="O961" s="218"/>
      <c r="P961" s="218"/>
      <c r="Q961" s="218"/>
      <c r="R961" s="218"/>
      <c r="S961" s="218"/>
      <c r="T961" s="218"/>
      <c r="U961" s="218"/>
      <c r="V961" s="218"/>
      <c r="W961" s="218"/>
      <c r="X961" s="218"/>
      <c r="Y961" s="218"/>
      <c r="Z961" s="218"/>
      <c r="AA961" s="218"/>
    </row>
    <row r="962" spans="1:27" ht="15.75" customHeight="1" x14ac:dyDescent="0.25">
      <c r="A962" s="622"/>
      <c r="B962" s="646"/>
      <c r="C962" s="622"/>
      <c r="D962" s="218"/>
      <c r="E962" s="622"/>
      <c r="F962" s="622"/>
      <c r="G962" s="622"/>
      <c r="H962" s="218"/>
      <c r="I962" s="218"/>
      <c r="J962" s="218"/>
      <c r="K962" s="218"/>
      <c r="L962" s="218"/>
      <c r="M962" s="218"/>
      <c r="N962" s="218"/>
      <c r="O962" s="218"/>
      <c r="P962" s="218"/>
      <c r="Q962" s="218"/>
      <c r="R962" s="218"/>
      <c r="S962" s="218"/>
      <c r="T962" s="218"/>
      <c r="U962" s="218"/>
      <c r="V962" s="218"/>
      <c r="W962" s="218"/>
      <c r="X962" s="218"/>
      <c r="Y962" s="218"/>
      <c r="Z962" s="218"/>
      <c r="AA962" s="218"/>
    </row>
    <row r="963" spans="1:27" ht="15.75" customHeight="1" x14ac:dyDescent="0.25">
      <c r="A963" s="622"/>
      <c r="B963" s="646"/>
      <c r="C963" s="622"/>
      <c r="D963" s="218"/>
      <c r="E963" s="622"/>
      <c r="F963" s="622"/>
      <c r="G963" s="622"/>
      <c r="H963" s="218"/>
      <c r="I963" s="218"/>
      <c r="J963" s="218"/>
      <c r="K963" s="218"/>
      <c r="L963" s="218"/>
      <c r="M963" s="218"/>
      <c r="N963" s="218"/>
      <c r="O963" s="218"/>
      <c r="P963" s="218"/>
      <c r="Q963" s="218"/>
      <c r="R963" s="218"/>
      <c r="S963" s="218"/>
      <c r="T963" s="218"/>
      <c r="U963" s="218"/>
      <c r="V963" s="218"/>
      <c r="W963" s="218"/>
      <c r="X963" s="218"/>
      <c r="Y963" s="218"/>
      <c r="Z963" s="218"/>
      <c r="AA963" s="218"/>
    </row>
    <row r="964" spans="1:27" ht="15.75" customHeight="1" x14ac:dyDescent="0.25">
      <c r="A964" s="622"/>
      <c r="B964" s="646"/>
      <c r="C964" s="622"/>
      <c r="D964" s="218"/>
      <c r="E964" s="622"/>
      <c r="F964" s="622"/>
      <c r="G964" s="622"/>
      <c r="H964" s="218"/>
      <c r="I964" s="218"/>
      <c r="J964" s="218"/>
      <c r="K964" s="218"/>
      <c r="L964" s="218"/>
      <c r="M964" s="218"/>
      <c r="N964" s="218"/>
      <c r="O964" s="218"/>
      <c r="P964" s="218"/>
      <c r="Q964" s="218"/>
      <c r="R964" s="218"/>
      <c r="S964" s="218"/>
      <c r="T964" s="218"/>
      <c r="U964" s="218"/>
      <c r="V964" s="218"/>
      <c r="W964" s="218"/>
      <c r="X964" s="218"/>
      <c r="Y964" s="218"/>
      <c r="Z964" s="218"/>
      <c r="AA964" s="218"/>
    </row>
    <row r="965" spans="1:27" ht="15.75" customHeight="1" x14ac:dyDescent="0.25">
      <c r="A965" s="622"/>
      <c r="B965" s="646"/>
      <c r="C965" s="622"/>
      <c r="D965" s="218"/>
      <c r="E965" s="622"/>
      <c r="F965" s="622"/>
      <c r="G965" s="622"/>
      <c r="H965" s="218"/>
      <c r="I965" s="218"/>
      <c r="J965" s="218"/>
      <c r="K965" s="218"/>
      <c r="L965" s="218"/>
      <c r="M965" s="218"/>
      <c r="N965" s="218"/>
      <c r="O965" s="218"/>
      <c r="P965" s="218"/>
      <c r="Q965" s="218"/>
      <c r="R965" s="218"/>
      <c r="S965" s="218"/>
      <c r="T965" s="218"/>
      <c r="U965" s="218"/>
      <c r="V965" s="218"/>
      <c r="W965" s="218"/>
      <c r="X965" s="218"/>
      <c r="Y965" s="218"/>
      <c r="Z965" s="218"/>
      <c r="AA965" s="218"/>
    </row>
    <row r="966" spans="1:27" ht="15.75" customHeight="1" x14ac:dyDescent="0.25">
      <c r="A966" s="622"/>
      <c r="B966" s="646"/>
      <c r="C966" s="622"/>
      <c r="D966" s="218"/>
      <c r="E966" s="622"/>
      <c r="F966" s="622"/>
      <c r="G966" s="622"/>
      <c r="H966" s="218"/>
      <c r="I966" s="218"/>
      <c r="J966" s="218"/>
      <c r="K966" s="218"/>
      <c r="L966" s="218"/>
      <c r="M966" s="218"/>
      <c r="N966" s="218"/>
      <c r="O966" s="218"/>
      <c r="P966" s="218"/>
      <c r="Q966" s="218"/>
      <c r="R966" s="218"/>
      <c r="S966" s="218"/>
      <c r="T966" s="218"/>
      <c r="U966" s="218"/>
      <c r="V966" s="218"/>
      <c r="W966" s="218"/>
      <c r="X966" s="218"/>
      <c r="Y966" s="218"/>
      <c r="Z966" s="218"/>
      <c r="AA966" s="218"/>
    </row>
    <row r="967" spans="1:27" ht="15.75" customHeight="1" x14ac:dyDescent="0.25">
      <c r="A967" s="622"/>
      <c r="B967" s="646"/>
      <c r="C967" s="622"/>
      <c r="D967" s="218"/>
      <c r="E967" s="622"/>
      <c r="F967" s="622"/>
      <c r="G967" s="622"/>
      <c r="H967" s="218"/>
      <c r="I967" s="218"/>
      <c r="J967" s="218"/>
      <c r="K967" s="218"/>
      <c r="L967" s="218"/>
      <c r="M967" s="218"/>
      <c r="N967" s="218"/>
      <c r="O967" s="218"/>
      <c r="P967" s="218"/>
      <c r="Q967" s="218"/>
      <c r="R967" s="218"/>
      <c r="S967" s="218"/>
      <c r="T967" s="218"/>
      <c r="U967" s="218"/>
      <c r="V967" s="218"/>
      <c r="W967" s="218"/>
      <c r="X967" s="218"/>
      <c r="Y967" s="218"/>
      <c r="Z967" s="218"/>
      <c r="AA967" s="218"/>
    </row>
    <row r="968" spans="1:27" ht="15.75" customHeight="1" x14ac:dyDescent="0.25">
      <c r="A968" s="622"/>
      <c r="B968" s="646"/>
      <c r="C968" s="622"/>
      <c r="D968" s="218"/>
      <c r="E968" s="622"/>
      <c r="F968" s="622"/>
      <c r="G968" s="622"/>
      <c r="H968" s="218"/>
      <c r="I968" s="218"/>
      <c r="J968" s="218"/>
      <c r="K968" s="218"/>
      <c r="L968" s="218"/>
      <c r="M968" s="218"/>
      <c r="N968" s="218"/>
      <c r="O968" s="218"/>
      <c r="P968" s="218"/>
      <c r="Q968" s="218"/>
      <c r="R968" s="218"/>
      <c r="S968" s="218"/>
      <c r="T968" s="218"/>
      <c r="U968" s="218"/>
      <c r="V968" s="218"/>
      <c r="W968" s="218"/>
      <c r="X968" s="218"/>
      <c r="Y968" s="218"/>
      <c r="Z968" s="218"/>
      <c r="AA968" s="218"/>
    </row>
    <row r="969" spans="1:27" ht="15.75" customHeight="1" x14ac:dyDescent="0.25">
      <c r="A969" s="622"/>
      <c r="B969" s="646"/>
      <c r="C969" s="622"/>
      <c r="D969" s="218"/>
      <c r="E969" s="622"/>
      <c r="F969" s="622"/>
      <c r="G969" s="622"/>
      <c r="H969" s="218"/>
      <c r="I969" s="218"/>
      <c r="J969" s="218"/>
      <c r="K969" s="218"/>
      <c r="L969" s="218"/>
      <c r="M969" s="218"/>
      <c r="N969" s="218"/>
      <c r="O969" s="218"/>
      <c r="P969" s="218"/>
      <c r="Q969" s="218"/>
      <c r="R969" s="218"/>
      <c r="S969" s="218"/>
      <c r="T969" s="218"/>
      <c r="U969" s="218"/>
      <c r="V969" s="218"/>
      <c r="W969" s="218"/>
      <c r="X969" s="218"/>
      <c r="Y969" s="218"/>
      <c r="Z969" s="218"/>
      <c r="AA969" s="218"/>
    </row>
    <row r="970" spans="1:27" ht="15.75" customHeight="1" x14ac:dyDescent="0.25">
      <c r="A970" s="622"/>
      <c r="B970" s="646"/>
      <c r="C970" s="622"/>
      <c r="D970" s="218"/>
      <c r="E970" s="622"/>
      <c r="F970" s="622"/>
      <c r="G970" s="622"/>
      <c r="H970" s="218"/>
      <c r="I970" s="218"/>
      <c r="J970" s="218"/>
      <c r="K970" s="218"/>
      <c r="L970" s="218"/>
      <c r="M970" s="218"/>
      <c r="N970" s="218"/>
      <c r="O970" s="218"/>
      <c r="P970" s="218"/>
      <c r="Q970" s="218"/>
      <c r="R970" s="218"/>
      <c r="S970" s="218"/>
      <c r="T970" s="218"/>
      <c r="U970" s="218"/>
      <c r="V970" s="218"/>
      <c r="W970" s="218"/>
      <c r="X970" s="218"/>
      <c r="Y970" s="218"/>
      <c r="Z970" s="218"/>
      <c r="AA970" s="218"/>
    </row>
    <row r="971" spans="1:27" ht="15.75" customHeight="1" x14ac:dyDescent="0.25">
      <c r="A971" s="622"/>
      <c r="B971" s="646"/>
      <c r="C971" s="622"/>
      <c r="D971" s="218"/>
      <c r="E971" s="622"/>
      <c r="F971" s="622"/>
      <c r="G971" s="622"/>
      <c r="H971" s="218"/>
      <c r="I971" s="218"/>
      <c r="J971" s="218"/>
      <c r="K971" s="218"/>
      <c r="L971" s="218"/>
      <c r="M971" s="218"/>
      <c r="N971" s="218"/>
      <c r="O971" s="218"/>
      <c r="P971" s="218"/>
      <c r="Q971" s="218"/>
      <c r="R971" s="218"/>
      <c r="S971" s="218"/>
      <c r="T971" s="218"/>
      <c r="U971" s="218"/>
      <c r="V971" s="218"/>
      <c r="W971" s="218"/>
      <c r="X971" s="218"/>
      <c r="Y971" s="218"/>
      <c r="Z971" s="218"/>
      <c r="AA971" s="218"/>
    </row>
    <row r="972" spans="1:27" ht="15.75" customHeight="1" x14ac:dyDescent="0.25">
      <c r="A972" s="622"/>
      <c r="B972" s="646"/>
      <c r="C972" s="622"/>
      <c r="D972" s="218"/>
      <c r="E972" s="622"/>
      <c r="F972" s="622"/>
      <c r="G972" s="622"/>
      <c r="H972" s="218"/>
      <c r="I972" s="218"/>
      <c r="J972" s="218"/>
      <c r="K972" s="218"/>
      <c r="L972" s="218"/>
      <c r="M972" s="218"/>
      <c r="N972" s="218"/>
      <c r="O972" s="218"/>
      <c r="P972" s="218"/>
      <c r="Q972" s="218"/>
      <c r="R972" s="218"/>
      <c r="S972" s="218"/>
      <c r="T972" s="218"/>
      <c r="U972" s="218"/>
      <c r="V972" s="218"/>
      <c r="W972" s="218"/>
      <c r="X972" s="218"/>
      <c r="Y972" s="218"/>
      <c r="Z972" s="218"/>
      <c r="AA972" s="218"/>
    </row>
    <row r="973" spans="1:27" ht="15.75" customHeight="1" x14ac:dyDescent="0.25">
      <c r="A973" s="622"/>
      <c r="B973" s="646"/>
      <c r="C973" s="622"/>
      <c r="D973" s="218"/>
      <c r="E973" s="622"/>
      <c r="F973" s="622"/>
      <c r="G973" s="622"/>
      <c r="H973" s="218"/>
      <c r="I973" s="218"/>
      <c r="J973" s="218"/>
      <c r="K973" s="218"/>
      <c r="L973" s="218"/>
      <c r="M973" s="218"/>
      <c r="N973" s="218"/>
      <c r="O973" s="218"/>
      <c r="P973" s="218"/>
      <c r="Q973" s="218"/>
      <c r="R973" s="218"/>
      <c r="S973" s="218"/>
      <c r="T973" s="218"/>
      <c r="U973" s="218"/>
      <c r="V973" s="218"/>
      <c r="W973" s="218"/>
      <c r="X973" s="218"/>
      <c r="Y973" s="218"/>
      <c r="Z973" s="218"/>
      <c r="AA973" s="218"/>
    </row>
    <row r="974" spans="1:27" ht="15.75" customHeight="1" x14ac:dyDescent="0.25">
      <c r="A974" s="622"/>
      <c r="B974" s="646"/>
      <c r="C974" s="622"/>
      <c r="D974" s="218"/>
      <c r="E974" s="622"/>
      <c r="F974" s="622"/>
      <c r="G974" s="622"/>
      <c r="H974" s="218"/>
      <c r="I974" s="218"/>
      <c r="J974" s="218"/>
      <c r="K974" s="218"/>
      <c r="L974" s="218"/>
      <c r="M974" s="218"/>
      <c r="N974" s="218"/>
      <c r="O974" s="218"/>
      <c r="P974" s="218"/>
      <c r="Q974" s="218"/>
      <c r="R974" s="218"/>
      <c r="S974" s="218"/>
      <c r="T974" s="218"/>
      <c r="U974" s="218"/>
      <c r="V974" s="218"/>
      <c r="W974" s="218"/>
      <c r="X974" s="218"/>
      <c r="Y974" s="218"/>
      <c r="Z974" s="218"/>
      <c r="AA974" s="218"/>
    </row>
    <row r="975" spans="1:27" ht="15.75" customHeight="1" x14ac:dyDescent="0.25">
      <c r="A975" s="622"/>
      <c r="B975" s="646"/>
      <c r="C975" s="622"/>
      <c r="D975" s="218"/>
      <c r="E975" s="622"/>
      <c r="F975" s="622"/>
      <c r="G975" s="622"/>
      <c r="H975" s="218"/>
      <c r="I975" s="218"/>
      <c r="J975" s="218"/>
      <c r="K975" s="218"/>
      <c r="L975" s="218"/>
      <c r="M975" s="218"/>
      <c r="N975" s="218"/>
      <c r="O975" s="218"/>
      <c r="P975" s="218"/>
      <c r="Q975" s="218"/>
      <c r="R975" s="218"/>
      <c r="S975" s="218"/>
      <c r="T975" s="218"/>
      <c r="U975" s="218"/>
      <c r="V975" s="218"/>
      <c r="W975" s="218"/>
      <c r="X975" s="218"/>
      <c r="Y975" s="218"/>
      <c r="Z975" s="218"/>
      <c r="AA975" s="218"/>
    </row>
    <row r="976" spans="1:27" ht="15.75" customHeight="1" x14ac:dyDescent="0.25">
      <c r="A976" s="622"/>
      <c r="B976" s="646"/>
      <c r="C976" s="622"/>
      <c r="D976" s="218"/>
      <c r="E976" s="622"/>
      <c r="F976" s="622"/>
      <c r="G976" s="622"/>
      <c r="H976" s="218"/>
      <c r="I976" s="218"/>
      <c r="J976" s="218"/>
      <c r="K976" s="218"/>
      <c r="L976" s="218"/>
      <c r="M976" s="218"/>
      <c r="N976" s="218"/>
      <c r="O976" s="218"/>
      <c r="P976" s="218"/>
      <c r="Q976" s="218"/>
      <c r="R976" s="218"/>
      <c r="S976" s="218"/>
      <c r="T976" s="218"/>
      <c r="U976" s="218"/>
      <c r="V976" s="218"/>
      <c r="W976" s="218"/>
      <c r="X976" s="218"/>
      <c r="Y976" s="218"/>
      <c r="Z976" s="218"/>
      <c r="AA976" s="218"/>
    </row>
    <row r="977" spans="1:27" ht="15.75" customHeight="1" x14ac:dyDescent="0.25">
      <c r="A977" s="622"/>
      <c r="B977" s="646"/>
      <c r="C977" s="622"/>
      <c r="D977" s="218"/>
      <c r="E977" s="622"/>
      <c r="F977" s="622"/>
      <c r="G977" s="622"/>
      <c r="H977" s="218"/>
      <c r="I977" s="218"/>
      <c r="J977" s="218"/>
      <c r="K977" s="218"/>
      <c r="L977" s="218"/>
      <c r="M977" s="218"/>
      <c r="N977" s="218"/>
      <c r="O977" s="218"/>
      <c r="P977" s="218"/>
      <c r="Q977" s="218"/>
      <c r="R977" s="218"/>
      <c r="S977" s="218"/>
      <c r="T977" s="218"/>
      <c r="U977" s="218"/>
      <c r="V977" s="218"/>
      <c r="W977" s="218"/>
      <c r="X977" s="218"/>
      <c r="Y977" s="218"/>
      <c r="Z977" s="218"/>
      <c r="AA977" s="218"/>
    </row>
    <row r="978" spans="1:27" ht="15.75" customHeight="1" x14ac:dyDescent="0.25">
      <c r="A978" s="622"/>
      <c r="B978" s="646"/>
      <c r="C978" s="622"/>
      <c r="D978" s="218"/>
      <c r="E978" s="622"/>
      <c r="F978" s="622"/>
      <c r="G978" s="622"/>
      <c r="H978" s="218"/>
      <c r="I978" s="218"/>
      <c r="J978" s="218"/>
      <c r="K978" s="218"/>
      <c r="L978" s="218"/>
      <c r="M978" s="218"/>
      <c r="N978" s="218"/>
      <c r="O978" s="218"/>
      <c r="P978" s="218"/>
      <c r="Q978" s="218"/>
      <c r="R978" s="218"/>
      <c r="S978" s="218"/>
      <c r="T978" s="218"/>
      <c r="U978" s="218"/>
      <c r="V978" s="218"/>
      <c r="W978" s="218"/>
      <c r="X978" s="218"/>
      <c r="Y978" s="218"/>
      <c r="Z978" s="218"/>
      <c r="AA978" s="218"/>
    </row>
    <row r="979" spans="1:27" ht="15.75" customHeight="1" x14ac:dyDescent="0.25">
      <c r="A979" s="622"/>
      <c r="B979" s="646"/>
      <c r="C979" s="622"/>
      <c r="D979" s="218"/>
      <c r="E979" s="622"/>
      <c r="F979" s="622"/>
      <c r="G979" s="622"/>
      <c r="H979" s="218"/>
      <c r="I979" s="218"/>
      <c r="J979" s="218"/>
      <c r="K979" s="218"/>
      <c r="L979" s="218"/>
      <c r="M979" s="218"/>
      <c r="N979" s="218"/>
      <c r="O979" s="218"/>
      <c r="P979" s="218"/>
      <c r="Q979" s="218"/>
      <c r="R979" s="218"/>
      <c r="S979" s="218"/>
      <c r="T979" s="218"/>
      <c r="U979" s="218"/>
      <c r="V979" s="218"/>
      <c r="W979" s="218"/>
      <c r="X979" s="218"/>
      <c r="Y979" s="218"/>
      <c r="Z979" s="218"/>
      <c r="AA979" s="218"/>
    </row>
    <row r="980" spans="1:27" ht="15.75" customHeight="1" x14ac:dyDescent="0.25">
      <c r="A980" s="622"/>
      <c r="B980" s="646"/>
      <c r="C980" s="622"/>
      <c r="D980" s="218"/>
      <c r="E980" s="622"/>
      <c r="F980" s="622"/>
      <c r="G980" s="622"/>
      <c r="H980" s="218"/>
      <c r="I980" s="218"/>
      <c r="J980" s="218"/>
      <c r="K980" s="218"/>
      <c r="L980" s="218"/>
      <c r="M980" s="218"/>
      <c r="N980" s="218"/>
      <c r="O980" s="218"/>
      <c r="P980" s="218"/>
      <c r="Q980" s="218"/>
      <c r="R980" s="218"/>
      <c r="S980" s="218"/>
      <c r="T980" s="218"/>
      <c r="U980" s="218"/>
      <c r="V980" s="218"/>
      <c r="W980" s="218"/>
      <c r="X980" s="218"/>
      <c r="Y980" s="218"/>
      <c r="Z980" s="218"/>
      <c r="AA980" s="218"/>
    </row>
    <row r="981" spans="1:27" ht="15.75" customHeight="1" x14ac:dyDescent="0.25">
      <c r="A981" s="622"/>
      <c r="B981" s="646"/>
      <c r="C981" s="622"/>
      <c r="D981" s="218"/>
      <c r="E981" s="622"/>
      <c r="F981" s="622"/>
      <c r="G981" s="622"/>
      <c r="H981" s="218"/>
      <c r="I981" s="218"/>
      <c r="J981" s="218"/>
      <c r="K981" s="218"/>
      <c r="L981" s="218"/>
      <c r="M981" s="218"/>
      <c r="N981" s="218"/>
      <c r="O981" s="218"/>
      <c r="P981" s="218"/>
      <c r="Q981" s="218"/>
      <c r="R981" s="218"/>
      <c r="S981" s="218"/>
      <c r="T981" s="218"/>
      <c r="U981" s="218"/>
      <c r="V981" s="218"/>
      <c r="W981" s="218"/>
      <c r="X981" s="218"/>
      <c r="Y981" s="218"/>
      <c r="Z981" s="218"/>
      <c r="AA981" s="218"/>
    </row>
    <row r="982" spans="1:27" ht="15.75" customHeight="1" x14ac:dyDescent="0.25">
      <c r="A982" s="622"/>
      <c r="B982" s="646"/>
      <c r="C982" s="622"/>
      <c r="D982" s="218"/>
      <c r="E982" s="622"/>
      <c r="F982" s="622"/>
      <c r="G982" s="622"/>
      <c r="H982" s="218"/>
      <c r="I982" s="218"/>
      <c r="J982" s="218"/>
      <c r="K982" s="218"/>
      <c r="L982" s="218"/>
      <c r="M982" s="218"/>
      <c r="N982" s="218"/>
      <c r="O982" s="218"/>
      <c r="P982" s="218"/>
      <c r="Q982" s="218"/>
      <c r="R982" s="218"/>
      <c r="S982" s="218"/>
      <c r="T982" s="218"/>
      <c r="U982" s="218"/>
      <c r="V982" s="218"/>
      <c r="W982" s="218"/>
      <c r="X982" s="218"/>
      <c r="Y982" s="218"/>
      <c r="Z982" s="218"/>
      <c r="AA982" s="218"/>
    </row>
    <row r="983" spans="1:27" ht="15.75" customHeight="1" x14ac:dyDescent="0.25">
      <c r="A983" s="622"/>
      <c r="B983" s="646"/>
      <c r="C983" s="622"/>
      <c r="D983" s="218"/>
      <c r="E983" s="622"/>
      <c r="F983" s="622"/>
      <c r="G983" s="622"/>
      <c r="H983" s="218"/>
      <c r="I983" s="218"/>
      <c r="J983" s="218"/>
      <c r="K983" s="218"/>
      <c r="L983" s="218"/>
      <c r="M983" s="218"/>
      <c r="N983" s="218"/>
      <c r="O983" s="218"/>
      <c r="P983" s="218"/>
      <c r="Q983" s="218"/>
      <c r="R983" s="218"/>
      <c r="S983" s="218"/>
      <c r="T983" s="218"/>
      <c r="U983" s="218"/>
      <c r="V983" s="218"/>
      <c r="W983" s="218"/>
      <c r="X983" s="218"/>
      <c r="Y983" s="218"/>
      <c r="Z983" s="218"/>
      <c r="AA983" s="218"/>
    </row>
    <row r="984" spans="1:27" ht="15.75" customHeight="1" x14ac:dyDescent="0.25">
      <c r="A984" s="622"/>
      <c r="B984" s="646"/>
      <c r="C984" s="622"/>
      <c r="D984" s="218"/>
      <c r="E984" s="622"/>
      <c r="F984" s="622"/>
      <c r="G984" s="622"/>
      <c r="H984" s="218"/>
      <c r="I984" s="218"/>
      <c r="J984" s="218"/>
      <c r="K984" s="218"/>
      <c r="L984" s="218"/>
      <c r="M984" s="218"/>
      <c r="N984" s="218"/>
      <c r="O984" s="218"/>
      <c r="P984" s="218"/>
      <c r="Q984" s="218"/>
      <c r="R984" s="218"/>
      <c r="S984" s="218"/>
      <c r="T984" s="218"/>
      <c r="U984" s="218"/>
      <c r="V984" s="218"/>
      <c r="W984" s="218"/>
      <c r="X984" s="218"/>
      <c r="Y984" s="218"/>
      <c r="Z984" s="218"/>
      <c r="AA984" s="218"/>
    </row>
    <row r="985" spans="1:27" ht="15.75" customHeight="1" x14ac:dyDescent="0.25">
      <c r="A985" s="622"/>
      <c r="B985" s="646"/>
      <c r="C985" s="622"/>
      <c r="D985" s="218"/>
      <c r="E985" s="622"/>
      <c r="F985" s="622"/>
      <c r="G985" s="622"/>
      <c r="H985" s="218"/>
      <c r="I985" s="218"/>
      <c r="J985" s="218"/>
      <c r="K985" s="218"/>
      <c r="L985" s="218"/>
      <c r="M985" s="218"/>
      <c r="N985" s="218"/>
      <c r="O985" s="218"/>
      <c r="P985" s="218"/>
      <c r="Q985" s="218"/>
      <c r="R985" s="218"/>
      <c r="S985" s="218"/>
      <c r="T985" s="218"/>
      <c r="U985" s="218"/>
      <c r="V985" s="218"/>
      <c r="W985" s="218"/>
      <c r="X985" s="218"/>
      <c r="Y985" s="218"/>
      <c r="Z985" s="218"/>
      <c r="AA985" s="218"/>
    </row>
    <row r="986" spans="1:27" ht="15.75" customHeight="1" x14ac:dyDescent="0.25">
      <c r="A986" s="622"/>
      <c r="B986" s="646"/>
      <c r="C986" s="622"/>
      <c r="D986" s="218"/>
      <c r="E986" s="622"/>
      <c r="F986" s="622"/>
      <c r="G986" s="622"/>
      <c r="H986" s="218"/>
      <c r="I986" s="218"/>
      <c r="J986" s="218"/>
      <c r="K986" s="218"/>
      <c r="L986" s="218"/>
      <c r="M986" s="218"/>
      <c r="N986" s="218"/>
      <c r="O986" s="218"/>
      <c r="P986" s="218"/>
      <c r="Q986" s="218"/>
      <c r="R986" s="218"/>
      <c r="S986" s="218"/>
      <c r="T986" s="218"/>
      <c r="U986" s="218"/>
      <c r="V986" s="218"/>
      <c r="W986" s="218"/>
      <c r="X986" s="218"/>
      <c r="Y986" s="218"/>
      <c r="Z986" s="218"/>
      <c r="AA986" s="218"/>
    </row>
    <row r="987" spans="1:27" ht="15.75" customHeight="1" x14ac:dyDescent="0.25">
      <c r="A987" s="622"/>
      <c r="B987" s="646"/>
      <c r="C987" s="622"/>
      <c r="D987" s="218"/>
      <c r="E987" s="622"/>
      <c r="F987" s="622"/>
      <c r="G987" s="622"/>
      <c r="H987" s="218"/>
      <c r="I987" s="218"/>
      <c r="J987" s="218"/>
      <c r="K987" s="218"/>
      <c r="L987" s="218"/>
      <c r="M987" s="218"/>
      <c r="N987" s="218"/>
      <c r="O987" s="218"/>
      <c r="P987" s="218"/>
      <c r="Q987" s="218"/>
      <c r="R987" s="218"/>
      <c r="S987" s="218"/>
      <c r="T987" s="218"/>
      <c r="U987" s="218"/>
      <c r="V987" s="218"/>
      <c r="W987" s="218"/>
      <c r="X987" s="218"/>
      <c r="Y987" s="218"/>
      <c r="Z987" s="218"/>
      <c r="AA987" s="218"/>
    </row>
    <row r="988" spans="1:27" ht="15.75" customHeight="1" x14ac:dyDescent="0.25">
      <c r="A988" s="622"/>
      <c r="B988" s="646"/>
      <c r="C988" s="622"/>
      <c r="D988" s="218"/>
      <c r="E988" s="622"/>
      <c r="F988" s="622"/>
      <c r="G988" s="622"/>
      <c r="H988" s="218"/>
      <c r="I988" s="218"/>
      <c r="J988" s="218"/>
      <c r="K988" s="218"/>
      <c r="L988" s="218"/>
      <c r="M988" s="218"/>
      <c r="N988" s="218"/>
      <c r="O988" s="218"/>
      <c r="P988" s="218"/>
      <c r="Q988" s="218"/>
      <c r="R988" s="218"/>
      <c r="S988" s="218"/>
      <c r="T988" s="218"/>
      <c r="U988" s="218"/>
      <c r="V988" s="218"/>
      <c r="W988" s="218"/>
      <c r="X988" s="218"/>
      <c r="Y988" s="218"/>
      <c r="Z988" s="218"/>
      <c r="AA988" s="218"/>
    </row>
    <row r="989" spans="1:27" ht="15.75" customHeight="1" x14ac:dyDescent="0.25">
      <c r="A989" s="622"/>
      <c r="B989" s="646"/>
      <c r="C989" s="622"/>
      <c r="D989" s="218"/>
      <c r="E989" s="622"/>
      <c r="F989" s="622"/>
      <c r="G989" s="622"/>
      <c r="H989" s="218"/>
      <c r="I989" s="218"/>
      <c r="J989" s="218"/>
      <c r="K989" s="218"/>
      <c r="L989" s="218"/>
      <c r="M989" s="218"/>
      <c r="N989" s="218"/>
      <c r="O989" s="218"/>
      <c r="P989" s="218"/>
      <c r="Q989" s="218"/>
      <c r="R989" s="218"/>
      <c r="S989" s="218"/>
      <c r="T989" s="218"/>
      <c r="U989" s="218"/>
      <c r="V989" s="218"/>
      <c r="W989" s="218"/>
      <c r="X989" s="218"/>
      <c r="Y989" s="218"/>
      <c r="Z989" s="218"/>
      <c r="AA989" s="218"/>
    </row>
    <row r="990" spans="1:27" ht="15.75" customHeight="1" x14ac:dyDescent="0.25">
      <c r="A990" s="622"/>
      <c r="B990" s="646"/>
      <c r="C990" s="622"/>
      <c r="D990" s="218"/>
      <c r="E990" s="622"/>
      <c r="F990" s="622"/>
      <c r="G990" s="622"/>
      <c r="H990" s="218"/>
      <c r="I990" s="218"/>
      <c r="J990" s="218"/>
      <c r="K990" s="218"/>
      <c r="L990" s="218"/>
      <c r="M990" s="218"/>
      <c r="N990" s="218"/>
      <c r="O990" s="218"/>
      <c r="P990" s="218"/>
      <c r="Q990" s="218"/>
      <c r="R990" s="218"/>
      <c r="S990" s="218"/>
      <c r="T990" s="218"/>
      <c r="U990" s="218"/>
      <c r="V990" s="218"/>
      <c r="W990" s="218"/>
      <c r="X990" s="218"/>
      <c r="Y990" s="218"/>
      <c r="Z990" s="218"/>
      <c r="AA990" s="218"/>
    </row>
    <row r="991" spans="1:27" ht="15.75" customHeight="1" x14ac:dyDescent="0.25">
      <c r="A991" s="622"/>
      <c r="B991" s="646"/>
      <c r="C991" s="622"/>
      <c r="D991" s="218"/>
      <c r="E991" s="622"/>
      <c r="F991" s="622"/>
      <c r="G991" s="622"/>
      <c r="H991" s="218"/>
      <c r="I991" s="218"/>
      <c r="J991" s="218"/>
      <c r="K991" s="218"/>
      <c r="L991" s="218"/>
      <c r="M991" s="218"/>
      <c r="N991" s="218"/>
      <c r="O991" s="218"/>
      <c r="P991" s="218"/>
      <c r="Q991" s="218"/>
      <c r="R991" s="218"/>
      <c r="S991" s="218"/>
      <c r="T991" s="218"/>
      <c r="U991" s="218"/>
      <c r="V991" s="218"/>
      <c r="W991" s="218"/>
      <c r="X991" s="218"/>
      <c r="Y991" s="218"/>
      <c r="Z991" s="218"/>
      <c r="AA991" s="218"/>
    </row>
    <row r="992" spans="1:27" ht="15.75" customHeight="1" x14ac:dyDescent="0.25">
      <c r="A992" s="622"/>
      <c r="B992" s="646"/>
      <c r="C992" s="622"/>
      <c r="D992" s="218"/>
      <c r="E992" s="622"/>
      <c r="F992" s="622"/>
      <c r="G992" s="622"/>
      <c r="H992" s="218"/>
      <c r="I992" s="218"/>
      <c r="J992" s="218"/>
      <c r="K992" s="218"/>
      <c r="L992" s="218"/>
      <c r="M992" s="218"/>
      <c r="N992" s="218"/>
      <c r="O992" s="218"/>
      <c r="P992" s="218"/>
      <c r="Q992" s="218"/>
      <c r="R992" s="218"/>
      <c r="S992" s="218"/>
      <c r="T992" s="218"/>
      <c r="U992" s="218"/>
      <c r="V992" s="218"/>
      <c r="W992" s="218"/>
      <c r="X992" s="218"/>
      <c r="Y992" s="218"/>
      <c r="Z992" s="218"/>
      <c r="AA992" s="218"/>
    </row>
    <row r="993" spans="1:27" ht="15.75" customHeight="1" x14ac:dyDescent="0.25">
      <c r="A993" s="622"/>
      <c r="B993" s="646"/>
      <c r="C993" s="622"/>
      <c r="D993" s="218"/>
      <c r="E993" s="622"/>
      <c r="F993" s="622"/>
      <c r="G993" s="622"/>
      <c r="H993" s="218"/>
      <c r="I993" s="218"/>
      <c r="J993" s="218"/>
      <c r="K993" s="218"/>
      <c r="L993" s="218"/>
      <c r="M993" s="218"/>
      <c r="N993" s="218"/>
      <c r="O993" s="218"/>
      <c r="P993" s="218"/>
      <c r="Q993" s="218"/>
      <c r="R993" s="218"/>
      <c r="S993" s="218"/>
      <c r="T993" s="218"/>
      <c r="U993" s="218"/>
      <c r="V993" s="218"/>
      <c r="W993" s="218"/>
      <c r="X993" s="218"/>
      <c r="Y993" s="218"/>
      <c r="Z993" s="218"/>
      <c r="AA993" s="218"/>
    </row>
    <row r="994" spans="1:27" ht="15.75" customHeight="1" x14ac:dyDescent="0.25">
      <c r="A994" s="622"/>
      <c r="B994" s="646"/>
      <c r="C994" s="622"/>
      <c r="D994" s="218"/>
      <c r="E994" s="622"/>
      <c r="F994" s="622"/>
      <c r="G994" s="622"/>
      <c r="H994" s="218"/>
      <c r="I994" s="218"/>
      <c r="J994" s="218"/>
      <c r="K994" s="218"/>
      <c r="L994" s="218"/>
      <c r="M994" s="218"/>
      <c r="N994" s="218"/>
      <c r="O994" s="218"/>
      <c r="P994" s="218"/>
      <c r="Q994" s="218"/>
      <c r="R994" s="218"/>
      <c r="S994" s="218"/>
      <c r="T994" s="218"/>
      <c r="U994" s="218"/>
      <c r="V994" s="218"/>
      <c r="W994" s="218"/>
      <c r="X994" s="218"/>
      <c r="Y994" s="218"/>
      <c r="Z994" s="218"/>
      <c r="AA994" s="218"/>
    </row>
    <row r="995" spans="1:27" ht="15.75" customHeight="1" x14ac:dyDescent="0.25">
      <c r="A995" s="622"/>
      <c r="B995" s="646"/>
      <c r="C995" s="622"/>
      <c r="D995" s="218"/>
      <c r="E995" s="622"/>
      <c r="F995" s="622"/>
      <c r="G995" s="622"/>
      <c r="H995" s="218"/>
      <c r="I995" s="218"/>
      <c r="J995" s="218"/>
      <c r="K995" s="218"/>
      <c r="L995" s="218"/>
      <c r="M995" s="218"/>
      <c r="N995" s="218"/>
      <c r="O995" s="218"/>
      <c r="P995" s="218"/>
      <c r="Q995" s="218"/>
      <c r="R995" s="218"/>
      <c r="S995" s="218"/>
      <c r="T995" s="218"/>
      <c r="U995" s="218"/>
      <c r="V995" s="218"/>
      <c r="W995" s="218"/>
      <c r="X995" s="218"/>
      <c r="Y995" s="218"/>
      <c r="Z995" s="218"/>
      <c r="AA995" s="218"/>
    </row>
    <row r="996" spans="1:27" ht="15.75" customHeight="1" x14ac:dyDescent="0.25">
      <c r="A996" s="622"/>
      <c r="B996" s="646"/>
      <c r="C996" s="622"/>
      <c r="D996" s="218"/>
      <c r="E996" s="622"/>
      <c r="F996" s="622"/>
      <c r="G996" s="622"/>
      <c r="H996" s="218"/>
      <c r="I996" s="218"/>
      <c r="J996" s="218"/>
      <c r="K996" s="218"/>
      <c r="L996" s="218"/>
      <c r="M996" s="218"/>
      <c r="N996" s="218"/>
      <c r="O996" s="218"/>
      <c r="P996" s="218"/>
      <c r="Q996" s="218"/>
      <c r="R996" s="218"/>
      <c r="S996" s="218"/>
      <c r="T996" s="218"/>
      <c r="U996" s="218"/>
      <c r="V996" s="218"/>
      <c r="W996" s="218"/>
      <c r="X996" s="218"/>
      <c r="Y996" s="218"/>
      <c r="Z996" s="218"/>
      <c r="AA996" s="218"/>
    </row>
    <row r="997" spans="1:27" ht="15.75" customHeight="1" x14ac:dyDescent="0.25">
      <c r="A997" s="622"/>
      <c r="B997" s="646"/>
      <c r="C997" s="622"/>
      <c r="D997" s="218"/>
      <c r="E997" s="622"/>
      <c r="F997" s="622"/>
      <c r="G997" s="622"/>
      <c r="H997" s="218"/>
      <c r="I997" s="218"/>
      <c r="J997" s="218"/>
      <c r="K997" s="218"/>
      <c r="L997" s="218"/>
      <c r="M997" s="218"/>
      <c r="N997" s="218"/>
      <c r="O997" s="218"/>
      <c r="P997" s="218"/>
      <c r="Q997" s="218"/>
      <c r="R997" s="218"/>
      <c r="S997" s="218"/>
      <c r="T997" s="218"/>
      <c r="U997" s="218"/>
      <c r="V997" s="218"/>
      <c r="W997" s="218"/>
      <c r="X997" s="218"/>
      <c r="Y997" s="218"/>
      <c r="Z997" s="218"/>
      <c r="AA997" s="218"/>
    </row>
    <row r="998" spans="1:27" ht="15.75" customHeight="1" x14ac:dyDescent="0.25">
      <c r="A998" s="622"/>
      <c r="B998" s="646"/>
      <c r="C998" s="622"/>
      <c r="D998" s="218"/>
      <c r="E998" s="622"/>
      <c r="F998" s="622"/>
      <c r="G998" s="622"/>
      <c r="H998" s="218"/>
      <c r="I998" s="218"/>
      <c r="J998" s="218"/>
      <c r="K998" s="218"/>
      <c r="L998" s="218"/>
      <c r="M998" s="218"/>
      <c r="N998" s="218"/>
      <c r="O998" s="218"/>
      <c r="P998" s="218"/>
      <c r="Q998" s="218"/>
      <c r="R998" s="218"/>
      <c r="S998" s="218"/>
      <c r="T998" s="218"/>
      <c r="U998" s="218"/>
      <c r="V998" s="218"/>
      <c r="W998" s="218"/>
      <c r="X998" s="218"/>
      <c r="Y998" s="218"/>
      <c r="Z998" s="218"/>
      <c r="AA998" s="218"/>
    </row>
    <row r="999" spans="1:27" ht="15.75" customHeight="1" x14ac:dyDescent="0.25">
      <c r="A999" s="622"/>
      <c r="B999" s="646"/>
      <c r="C999" s="622"/>
      <c r="D999" s="218"/>
      <c r="E999" s="622"/>
      <c r="F999" s="622"/>
      <c r="G999" s="622"/>
      <c r="H999" s="218"/>
      <c r="I999" s="218"/>
      <c r="J999" s="218"/>
      <c r="K999" s="218"/>
      <c r="L999" s="218"/>
      <c r="M999" s="218"/>
      <c r="N999" s="218"/>
      <c r="O999" s="218"/>
      <c r="P999" s="218"/>
      <c r="Q999" s="218"/>
      <c r="R999" s="218"/>
      <c r="S999" s="218"/>
      <c r="T999" s="218"/>
      <c r="U999" s="218"/>
      <c r="V999" s="218"/>
      <c r="W999" s="218"/>
      <c r="X999" s="218"/>
      <c r="Y999" s="218"/>
      <c r="Z999" s="218"/>
      <c r="AA999" s="218"/>
    </row>
    <row r="1000" spans="1:27" ht="15.75" customHeight="1" x14ac:dyDescent="0.25">
      <c r="A1000" s="622"/>
      <c r="B1000" s="646"/>
      <c r="C1000" s="622"/>
      <c r="D1000" s="218"/>
      <c r="E1000" s="622"/>
      <c r="F1000" s="622"/>
      <c r="G1000" s="622"/>
      <c r="H1000" s="218"/>
      <c r="I1000" s="218"/>
      <c r="J1000" s="218"/>
      <c r="K1000" s="218"/>
      <c r="L1000" s="218"/>
      <c r="M1000" s="218"/>
      <c r="N1000" s="218"/>
      <c r="O1000" s="218"/>
      <c r="P1000" s="218"/>
      <c r="Q1000" s="218"/>
      <c r="R1000" s="218"/>
      <c r="S1000" s="218"/>
      <c r="T1000" s="218"/>
      <c r="U1000" s="218"/>
      <c r="V1000" s="218"/>
      <c r="W1000" s="218"/>
      <c r="X1000" s="218"/>
      <c r="Y1000" s="218"/>
      <c r="Z1000" s="218"/>
      <c r="AA1000" s="218"/>
    </row>
    <row r="1001" spans="1:27" ht="15.75" customHeight="1" x14ac:dyDescent="0.25">
      <c r="A1001" s="622"/>
      <c r="B1001" s="646"/>
      <c r="C1001" s="622"/>
      <c r="D1001" s="218"/>
      <c r="E1001" s="622"/>
      <c r="F1001" s="622"/>
      <c r="G1001" s="622"/>
      <c r="H1001" s="218"/>
      <c r="I1001" s="218"/>
      <c r="J1001" s="218"/>
      <c r="K1001" s="218"/>
      <c r="L1001" s="218"/>
      <c r="M1001" s="218"/>
      <c r="N1001" s="218"/>
      <c r="O1001" s="218"/>
      <c r="P1001" s="218"/>
      <c r="Q1001" s="218"/>
      <c r="R1001" s="218"/>
      <c r="S1001" s="218"/>
      <c r="T1001" s="218"/>
      <c r="U1001" s="218"/>
      <c r="V1001" s="218"/>
      <c r="W1001" s="218"/>
      <c r="X1001" s="218"/>
      <c r="Y1001" s="218"/>
      <c r="Z1001" s="218"/>
      <c r="AA1001" s="218"/>
    </row>
  </sheetData>
  <autoFilter ref="A2:H480" xr:uid="{00000000-0001-0000-1300-000000000000}"/>
  <conditionalFormatting sqref="A1:H302 A386:C387 E386:H387 A390:C391 E390:H391 A403:C404 E403:H404 A402:H402 A400:C401 E400:H401 A466:H466 A464:C465 E464:H465 A469:H469 A467:C468 E467:H468 A472:H472 A470:C471 E470:H471 A475:H475 A473:C474 E473:H474 A478:H478 A476:C477 E476:H477 A481:H481 A479:C480 E479:H480 A388:H389 A392:H394 A405:H463 A398:H399 A395:C397 A303:C305 E303:H305 E395:H397 A306:H385">
    <cfRule type="duplicateValues" dxfId="34" priority="65"/>
  </conditionalFormatting>
  <conditionalFormatting sqref="A1:H480">
    <cfRule type="duplicateValues" dxfId="33" priority="1"/>
  </conditionalFormatting>
  <conditionalFormatting sqref="C10">
    <cfRule type="duplicateValues" dxfId="32" priority="21"/>
  </conditionalFormatting>
  <conditionalFormatting sqref="D395:D397">
    <cfRule type="duplicateValues" dxfId="31" priority="2"/>
  </conditionalFormatting>
  <conditionalFormatting sqref="D467:D468">
    <cfRule type="duplicateValues" dxfId="30" priority="12"/>
  </conditionalFormatting>
  <conditionalFormatting sqref="D470:D471">
    <cfRule type="duplicateValues" dxfId="29" priority="7"/>
  </conditionalFormatting>
  <conditionalFormatting sqref="D473:D474">
    <cfRule type="duplicateValues" dxfId="28" priority="6"/>
  </conditionalFormatting>
  <conditionalFormatting sqref="D476:D477">
    <cfRule type="duplicateValues" dxfId="27" priority="5"/>
  </conditionalFormatting>
  <conditionalFormatting sqref="D479:D480">
    <cfRule type="duplicateValues" dxfId="26" priority="3"/>
  </conditionalFormatting>
  <conditionalFormatting sqref="D482:D483">
    <cfRule type="duplicateValues" dxfId="25" priority="14"/>
  </conditionalFormatting>
  <pageMargins left="0.70866141732283472" right="0.70866141732283472" top="0.74803149606299213" bottom="0.74803149606299213" header="0" footer="0"/>
  <pageSetup paperSize="9" scale="80" orientation="landscape"/>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0B8-C6CC-4F05-80AB-E1CFFF7AE142}">
  <dimension ref="A1:C483"/>
  <sheetViews>
    <sheetView topLeftCell="A300" zoomScale="84" zoomScaleNormal="70" workbookViewId="0">
      <selection activeCell="B306" sqref="B306:B308"/>
    </sheetView>
  </sheetViews>
  <sheetFormatPr baseColWidth="10" defaultColWidth="8.83203125" defaultRowHeight="18" x14ac:dyDescent="0.25"/>
  <cols>
    <col min="1" max="1" width="8.83203125" style="633"/>
    <col min="2" max="2" width="59" style="633" customWidth="1"/>
    <col min="3" max="3" width="13.1640625" style="633" customWidth="1"/>
    <col min="4" max="16384" width="8.83203125" style="633"/>
  </cols>
  <sheetData>
    <row r="1" spans="1:3" x14ac:dyDescent="0.25">
      <c r="A1" s="607" t="s">
        <v>3</v>
      </c>
      <c r="B1" s="608" t="s">
        <v>1951</v>
      </c>
      <c r="C1" s="607" t="s">
        <v>157</v>
      </c>
    </row>
    <row r="2" spans="1:3" x14ac:dyDescent="0.25">
      <c r="A2" s="609" t="s">
        <v>619</v>
      </c>
      <c r="B2" s="608" t="s">
        <v>1956</v>
      </c>
      <c r="C2" s="613"/>
    </row>
    <row r="3" spans="1:3" x14ac:dyDescent="0.25">
      <c r="A3" s="609" t="s">
        <v>22</v>
      </c>
      <c r="B3" s="614" t="s">
        <v>434</v>
      </c>
      <c r="C3" s="613"/>
    </row>
    <row r="4" spans="1:3" x14ac:dyDescent="0.25">
      <c r="A4" s="610">
        <f>IF(C4="", MAX($A$1:A3)+1, "")</f>
        <v>1</v>
      </c>
      <c r="B4" s="611" t="s">
        <v>635</v>
      </c>
      <c r="C4" s="613"/>
    </row>
    <row r="5" spans="1:3" ht="54" x14ac:dyDescent="0.25">
      <c r="A5" s="610"/>
      <c r="B5" s="615" t="s">
        <v>2514</v>
      </c>
      <c r="C5" s="612" t="s">
        <v>2515</v>
      </c>
    </row>
    <row r="6" spans="1:3" ht="54" x14ac:dyDescent="0.25">
      <c r="A6" s="610"/>
      <c r="B6" s="615" t="s">
        <v>1959</v>
      </c>
      <c r="C6" s="612" t="s">
        <v>625</v>
      </c>
    </row>
    <row r="7" spans="1:3" ht="72" x14ac:dyDescent="0.25">
      <c r="A7" s="610"/>
      <c r="B7" s="615" t="s">
        <v>1960</v>
      </c>
      <c r="C7" s="612" t="s">
        <v>625</v>
      </c>
    </row>
    <row r="8" spans="1:3" ht="36" x14ac:dyDescent="0.25">
      <c r="A8" s="610"/>
      <c r="B8" s="615" t="s">
        <v>1961</v>
      </c>
      <c r="C8" s="610" t="s">
        <v>625</v>
      </c>
    </row>
    <row r="9" spans="1:3" ht="54" x14ac:dyDescent="0.25">
      <c r="A9" s="610"/>
      <c r="B9" s="615" t="s">
        <v>1962</v>
      </c>
      <c r="C9" s="610" t="s">
        <v>625</v>
      </c>
    </row>
    <row r="10" spans="1:3" ht="36" x14ac:dyDescent="0.25">
      <c r="A10" s="610"/>
      <c r="B10" s="615" t="s">
        <v>1963</v>
      </c>
      <c r="C10" s="610" t="s">
        <v>625</v>
      </c>
    </row>
    <row r="11" spans="1:3" ht="72" x14ac:dyDescent="0.25">
      <c r="A11" s="610"/>
      <c r="B11" s="615" t="s">
        <v>1964</v>
      </c>
      <c r="C11" s="610" t="s">
        <v>625</v>
      </c>
    </row>
    <row r="12" spans="1:3" x14ac:dyDescent="0.25">
      <c r="A12" s="610">
        <f>IF(C12="", MAX($A$1:A11)+1, "")</f>
        <v>2</v>
      </c>
      <c r="B12" s="611" t="s">
        <v>1965</v>
      </c>
      <c r="C12" s="613"/>
    </row>
    <row r="13" spans="1:3" ht="54" x14ac:dyDescent="0.25">
      <c r="A13" s="610"/>
      <c r="B13" s="615" t="s">
        <v>1966</v>
      </c>
      <c r="C13" s="610" t="s">
        <v>2515</v>
      </c>
    </row>
    <row r="14" spans="1:3" ht="54" x14ac:dyDescent="0.25">
      <c r="A14" s="610"/>
      <c r="B14" s="615" t="s">
        <v>1967</v>
      </c>
      <c r="C14" s="610" t="s">
        <v>625</v>
      </c>
    </row>
    <row r="15" spans="1:3" ht="72" x14ac:dyDescent="0.25">
      <c r="A15" s="610"/>
      <c r="B15" s="615" t="s">
        <v>1968</v>
      </c>
      <c r="C15" s="610" t="s">
        <v>625</v>
      </c>
    </row>
    <row r="16" spans="1:3" ht="54" x14ac:dyDescent="0.25">
      <c r="A16" s="610"/>
      <c r="B16" s="615" t="s">
        <v>1969</v>
      </c>
      <c r="C16" s="610" t="s">
        <v>625</v>
      </c>
    </row>
    <row r="17" spans="1:3" ht="36" x14ac:dyDescent="0.25">
      <c r="A17" s="610"/>
      <c r="B17" s="611" t="s">
        <v>1970</v>
      </c>
      <c r="C17" s="610" t="s">
        <v>625</v>
      </c>
    </row>
    <row r="18" spans="1:3" ht="72" x14ac:dyDescent="0.25">
      <c r="A18" s="610"/>
      <c r="B18" s="615" t="s">
        <v>1971</v>
      </c>
      <c r="C18" s="610" t="s">
        <v>625</v>
      </c>
    </row>
    <row r="19" spans="1:3" x14ac:dyDescent="0.25">
      <c r="A19" s="610">
        <f>IF(C19="", MAX($A$1:A18)+1, "")</f>
        <v>3</v>
      </c>
      <c r="B19" s="611" t="s">
        <v>621</v>
      </c>
      <c r="C19" s="613"/>
    </row>
    <row r="20" spans="1:3" ht="54" x14ac:dyDescent="0.25">
      <c r="A20" s="610"/>
      <c r="B20" s="615" t="s">
        <v>1972</v>
      </c>
      <c r="C20" s="610" t="s">
        <v>2515</v>
      </c>
    </row>
    <row r="21" spans="1:3" ht="36" x14ac:dyDescent="0.25">
      <c r="A21" s="610"/>
      <c r="B21" s="615" t="s">
        <v>2516</v>
      </c>
      <c r="C21" s="612" t="s">
        <v>628</v>
      </c>
    </row>
    <row r="22" spans="1:3" ht="36" x14ac:dyDescent="0.25">
      <c r="A22" s="610"/>
      <c r="B22" s="615" t="s">
        <v>2517</v>
      </c>
      <c r="C22" s="612" t="s">
        <v>2518</v>
      </c>
    </row>
    <row r="23" spans="1:3" x14ac:dyDescent="0.25">
      <c r="A23" s="610">
        <f>IF(C23="", MAX($A$1:A22)+1, "")</f>
        <v>4</v>
      </c>
      <c r="B23" s="611" t="s">
        <v>643</v>
      </c>
      <c r="C23" s="613"/>
    </row>
    <row r="24" spans="1:3" ht="36" x14ac:dyDescent="0.25">
      <c r="A24" s="610"/>
      <c r="B24" s="615" t="s">
        <v>1975</v>
      </c>
      <c r="C24" s="612" t="s">
        <v>628</v>
      </c>
    </row>
    <row r="25" spans="1:3" ht="54" x14ac:dyDescent="0.25">
      <c r="A25" s="610"/>
      <c r="B25" s="615" t="s">
        <v>1976</v>
      </c>
      <c r="C25" s="612" t="s">
        <v>2515</v>
      </c>
    </row>
    <row r="26" spans="1:3" ht="36" x14ac:dyDescent="0.25">
      <c r="A26" s="610"/>
      <c r="B26" s="615" t="s">
        <v>1977</v>
      </c>
      <c r="C26" s="612" t="s">
        <v>2519</v>
      </c>
    </row>
    <row r="27" spans="1:3" x14ac:dyDescent="0.25">
      <c r="A27" s="609" t="s">
        <v>40</v>
      </c>
      <c r="B27" s="614" t="s">
        <v>1978</v>
      </c>
      <c r="C27" s="613"/>
    </row>
    <row r="28" spans="1:3" x14ac:dyDescent="0.25">
      <c r="A28" s="610">
        <f>IF(C28="", MAX($A$1:A27)+1, "")</f>
        <v>5</v>
      </c>
      <c r="B28" s="611" t="s">
        <v>1979</v>
      </c>
      <c r="C28" s="613"/>
    </row>
    <row r="29" spans="1:3" ht="36" x14ac:dyDescent="0.25">
      <c r="A29" s="610"/>
      <c r="B29" s="611" t="s">
        <v>1980</v>
      </c>
      <c r="C29" s="612" t="s">
        <v>2515</v>
      </c>
    </row>
    <row r="30" spans="1:3" ht="54" x14ac:dyDescent="0.25">
      <c r="A30" s="610"/>
      <c r="B30" s="611" t="s">
        <v>1981</v>
      </c>
      <c r="C30" s="612" t="s">
        <v>625</v>
      </c>
    </row>
    <row r="31" spans="1:3" ht="54" x14ac:dyDescent="0.25">
      <c r="A31" s="610"/>
      <c r="B31" s="611" t="s">
        <v>1982</v>
      </c>
      <c r="C31" s="612" t="s">
        <v>625</v>
      </c>
    </row>
    <row r="32" spans="1:3" ht="54" x14ac:dyDescent="0.25">
      <c r="A32" s="610"/>
      <c r="B32" s="611" t="s">
        <v>1983</v>
      </c>
      <c r="C32" s="612" t="s">
        <v>625</v>
      </c>
    </row>
    <row r="33" spans="1:3" ht="54" x14ac:dyDescent="0.25">
      <c r="A33" s="610"/>
      <c r="B33" s="611" t="s">
        <v>1984</v>
      </c>
      <c r="C33" s="612" t="s">
        <v>625</v>
      </c>
    </row>
    <row r="34" spans="1:3" x14ac:dyDescent="0.25">
      <c r="A34" s="610">
        <f>IF(C34="", MAX($A$1:A33)+1, "")</f>
        <v>6</v>
      </c>
      <c r="B34" s="611" t="s">
        <v>1398</v>
      </c>
      <c r="C34" s="612"/>
    </row>
    <row r="35" spans="1:3" ht="36" x14ac:dyDescent="0.25">
      <c r="A35" s="610"/>
      <c r="B35" s="615" t="s">
        <v>1985</v>
      </c>
      <c r="C35" s="612" t="s">
        <v>2515</v>
      </c>
    </row>
    <row r="36" spans="1:3" ht="36" x14ac:dyDescent="0.25">
      <c r="A36" s="610"/>
      <c r="B36" s="615" t="s">
        <v>1986</v>
      </c>
      <c r="C36" s="612" t="s">
        <v>628</v>
      </c>
    </row>
    <row r="37" spans="1:3" ht="54" x14ac:dyDescent="0.25">
      <c r="A37" s="610"/>
      <c r="B37" s="615" t="s">
        <v>1987</v>
      </c>
      <c r="C37" s="612" t="s">
        <v>628</v>
      </c>
    </row>
    <row r="38" spans="1:3" x14ac:dyDescent="0.25">
      <c r="A38" s="610">
        <f>IF(C38="", MAX($A$1:A37)+1, "")</f>
        <v>7</v>
      </c>
      <c r="B38" s="611" t="s">
        <v>1407</v>
      </c>
      <c r="C38" s="612"/>
    </row>
    <row r="39" spans="1:3" ht="36" x14ac:dyDescent="0.25">
      <c r="A39" s="610"/>
      <c r="B39" s="615" t="s">
        <v>1988</v>
      </c>
      <c r="C39" s="612" t="s">
        <v>2515</v>
      </c>
    </row>
    <row r="40" spans="1:3" ht="36" x14ac:dyDescent="0.25">
      <c r="A40" s="610"/>
      <c r="B40" s="615" t="s">
        <v>1989</v>
      </c>
      <c r="C40" s="612" t="s">
        <v>628</v>
      </c>
    </row>
    <row r="41" spans="1:3" ht="54" x14ac:dyDescent="0.25">
      <c r="A41" s="610"/>
      <c r="B41" s="615" t="s">
        <v>1990</v>
      </c>
      <c r="C41" s="612" t="s">
        <v>628</v>
      </c>
    </row>
    <row r="42" spans="1:3" x14ac:dyDescent="0.25">
      <c r="A42" s="610">
        <f>IF(C42="", MAX($A$1:A41)+1, "")</f>
        <v>8</v>
      </c>
      <c r="B42" s="611" t="s">
        <v>1412</v>
      </c>
      <c r="C42" s="612"/>
    </row>
    <row r="43" spans="1:3" ht="54" x14ac:dyDescent="0.25">
      <c r="A43" s="610"/>
      <c r="B43" s="611" t="s">
        <v>1991</v>
      </c>
      <c r="C43" s="612" t="s">
        <v>2515</v>
      </c>
    </row>
    <row r="44" spans="1:3" ht="72" x14ac:dyDescent="0.25">
      <c r="A44" s="610"/>
      <c r="B44" s="611" t="s">
        <v>1992</v>
      </c>
      <c r="C44" s="612" t="s">
        <v>625</v>
      </c>
    </row>
    <row r="45" spans="1:3" ht="72" x14ac:dyDescent="0.25">
      <c r="A45" s="610"/>
      <c r="B45" s="611" t="s">
        <v>1993</v>
      </c>
      <c r="C45" s="612" t="s">
        <v>625</v>
      </c>
    </row>
    <row r="46" spans="1:3" ht="72" x14ac:dyDescent="0.25">
      <c r="A46" s="610"/>
      <c r="B46" s="611" t="s">
        <v>2520</v>
      </c>
      <c r="C46" s="612" t="s">
        <v>625</v>
      </c>
    </row>
    <row r="47" spans="1:3" ht="54" x14ac:dyDescent="0.25">
      <c r="A47" s="610"/>
      <c r="B47" s="611" t="s">
        <v>1995</v>
      </c>
      <c r="C47" s="612" t="s">
        <v>625</v>
      </c>
    </row>
    <row r="48" spans="1:3" x14ac:dyDescent="0.25">
      <c r="A48" s="610">
        <f>IF(C48="", MAX($A$1:A47)+1, "")</f>
        <v>9</v>
      </c>
      <c r="B48" s="611" t="s">
        <v>1420</v>
      </c>
      <c r="C48" s="612"/>
    </row>
    <row r="49" spans="1:3" ht="90" x14ac:dyDescent="0.25">
      <c r="A49" s="610"/>
      <c r="B49" s="615" t="s">
        <v>2521</v>
      </c>
      <c r="C49" s="612" t="s">
        <v>625</v>
      </c>
    </row>
    <row r="50" spans="1:3" ht="90" x14ac:dyDescent="0.25">
      <c r="A50" s="610"/>
      <c r="B50" s="615" t="s">
        <v>1422</v>
      </c>
      <c r="C50" s="612" t="s">
        <v>625</v>
      </c>
    </row>
    <row r="51" spans="1:3" ht="90" x14ac:dyDescent="0.25">
      <c r="A51" s="610"/>
      <c r="B51" s="615" t="s">
        <v>1997</v>
      </c>
      <c r="C51" s="612" t="s">
        <v>625</v>
      </c>
    </row>
    <row r="52" spans="1:3" ht="90" x14ac:dyDescent="0.25">
      <c r="A52" s="610"/>
      <c r="B52" s="615" t="s">
        <v>1998</v>
      </c>
      <c r="C52" s="612" t="s">
        <v>625</v>
      </c>
    </row>
    <row r="53" spans="1:3" ht="90" x14ac:dyDescent="0.25">
      <c r="A53" s="610"/>
      <c r="B53" s="615" t="s">
        <v>1425</v>
      </c>
      <c r="C53" s="612" t="s">
        <v>625</v>
      </c>
    </row>
    <row r="54" spans="1:3" ht="19" x14ac:dyDescent="0.25">
      <c r="A54" s="610">
        <v>10</v>
      </c>
      <c r="B54" s="619" t="s">
        <v>2670</v>
      </c>
      <c r="C54" s="612"/>
    </row>
    <row r="55" spans="1:3" ht="72" x14ac:dyDescent="0.25">
      <c r="A55" s="610"/>
      <c r="B55" s="425" t="s">
        <v>2574</v>
      </c>
      <c r="C55" s="612" t="s">
        <v>625</v>
      </c>
    </row>
    <row r="56" spans="1:3" ht="54" x14ac:dyDescent="0.25">
      <c r="A56" s="610"/>
      <c r="B56" s="425" t="s">
        <v>2573</v>
      </c>
      <c r="C56" s="612" t="s">
        <v>625</v>
      </c>
    </row>
    <row r="57" spans="1:3" x14ac:dyDescent="0.25">
      <c r="A57" s="610">
        <f>IF(C57="", MAX($A$1:A56)+1, "")</f>
        <v>11</v>
      </c>
      <c r="B57" s="611" t="s">
        <v>1432</v>
      </c>
      <c r="C57" s="612"/>
    </row>
    <row r="58" spans="1:3" ht="36" x14ac:dyDescent="0.25">
      <c r="A58" s="610"/>
      <c r="B58" s="615" t="s">
        <v>2000</v>
      </c>
      <c r="C58" s="612" t="s">
        <v>628</v>
      </c>
    </row>
    <row r="59" spans="1:3" ht="72" x14ac:dyDescent="0.25">
      <c r="A59" s="610"/>
      <c r="B59" s="615" t="s">
        <v>2001</v>
      </c>
      <c r="C59" s="612" t="s">
        <v>625</v>
      </c>
    </row>
    <row r="60" spans="1:3" ht="54" x14ac:dyDescent="0.25">
      <c r="A60" s="610"/>
      <c r="B60" s="611" t="s">
        <v>1999</v>
      </c>
      <c r="C60" s="612" t="s">
        <v>625</v>
      </c>
    </row>
    <row r="61" spans="1:3" x14ac:dyDescent="0.25">
      <c r="A61" s="609" t="s">
        <v>407</v>
      </c>
      <c r="B61" s="616" t="s">
        <v>2002</v>
      </c>
      <c r="C61" s="612"/>
    </row>
    <row r="62" spans="1:3" x14ac:dyDescent="0.25">
      <c r="A62" s="610">
        <f>IF(C62="", MAX($A$1:A61)+1, "")</f>
        <v>12</v>
      </c>
      <c r="B62" s="615" t="s">
        <v>1394</v>
      </c>
      <c r="C62" s="612"/>
    </row>
    <row r="63" spans="1:3" ht="54" x14ac:dyDescent="0.25">
      <c r="A63" s="610"/>
      <c r="B63" s="611" t="s">
        <v>2634</v>
      </c>
      <c r="C63" s="612" t="s">
        <v>2515</v>
      </c>
    </row>
    <row r="64" spans="1:3" ht="54" x14ac:dyDescent="0.25">
      <c r="A64" s="610"/>
      <c r="B64" s="611" t="s">
        <v>2635</v>
      </c>
      <c r="C64" s="612" t="s">
        <v>2515</v>
      </c>
    </row>
    <row r="65" spans="1:3" x14ac:dyDescent="0.25">
      <c r="A65" s="610">
        <f>IF(C65="", MAX($A$1:A64)+1, "")</f>
        <v>13</v>
      </c>
      <c r="B65" s="611" t="s">
        <v>2006</v>
      </c>
      <c r="C65" s="612"/>
    </row>
    <row r="66" spans="1:3" ht="54" x14ac:dyDescent="0.25">
      <c r="A66" s="610"/>
      <c r="B66" s="611" t="s">
        <v>2007</v>
      </c>
      <c r="C66" s="612" t="s">
        <v>628</v>
      </c>
    </row>
    <row r="67" spans="1:3" ht="54" x14ac:dyDescent="0.25">
      <c r="A67" s="610"/>
      <c r="B67" s="611" t="s">
        <v>2008</v>
      </c>
      <c r="C67" s="612" t="s">
        <v>628</v>
      </c>
    </row>
    <row r="68" spans="1:3" x14ac:dyDescent="0.25">
      <c r="A68" s="610">
        <f>IF(C68="", MAX($A$1:A67)+1, "")</f>
        <v>14</v>
      </c>
      <c r="B68" s="611" t="s">
        <v>2009</v>
      </c>
      <c r="C68" s="612"/>
    </row>
    <row r="69" spans="1:3" ht="54" x14ac:dyDescent="0.25">
      <c r="A69" s="610"/>
      <c r="B69" s="615" t="s">
        <v>2011</v>
      </c>
      <c r="C69" s="612" t="s">
        <v>628</v>
      </c>
    </row>
    <row r="70" spans="1:3" ht="54" x14ac:dyDescent="0.25">
      <c r="A70" s="610"/>
      <c r="B70" s="615" t="s">
        <v>2012</v>
      </c>
      <c r="C70" s="612" t="s">
        <v>628</v>
      </c>
    </row>
    <row r="71" spans="1:3" ht="54" x14ac:dyDescent="0.25">
      <c r="A71" s="609" t="s">
        <v>1435</v>
      </c>
      <c r="B71" s="616" t="s">
        <v>2013</v>
      </c>
      <c r="C71" s="612"/>
    </row>
    <row r="72" spans="1:3" x14ac:dyDescent="0.25">
      <c r="A72" s="609" t="s">
        <v>22</v>
      </c>
      <c r="B72" s="614" t="s">
        <v>2014</v>
      </c>
      <c r="C72" s="612"/>
    </row>
    <row r="73" spans="1:3" x14ac:dyDescent="0.25">
      <c r="A73" s="610">
        <f>IF(C73="", MAX($A$1:A72)+1, "")</f>
        <v>15</v>
      </c>
      <c r="B73" s="611" t="s">
        <v>2015</v>
      </c>
      <c r="C73" s="612"/>
    </row>
    <row r="74" spans="1:3" ht="72" x14ac:dyDescent="0.25">
      <c r="A74" s="610"/>
      <c r="B74" s="611" t="s">
        <v>2017</v>
      </c>
      <c r="C74" s="612" t="s">
        <v>628</v>
      </c>
    </row>
    <row r="75" spans="1:3" ht="90" x14ac:dyDescent="0.25">
      <c r="A75" s="610"/>
      <c r="B75" s="611" t="s">
        <v>2018</v>
      </c>
      <c r="C75" s="612" t="s">
        <v>2515</v>
      </c>
    </row>
    <row r="76" spans="1:3" ht="90" x14ac:dyDescent="0.25">
      <c r="A76" s="610"/>
      <c r="B76" s="611" t="s">
        <v>2019</v>
      </c>
      <c r="C76" s="612" t="s">
        <v>628</v>
      </c>
    </row>
    <row r="77" spans="1:3" x14ac:dyDescent="0.25">
      <c r="A77" s="610">
        <f>IF(C77="", MAX($A$1:A76)+1, "")</f>
        <v>16</v>
      </c>
      <c r="B77" s="611" t="s">
        <v>2020</v>
      </c>
      <c r="C77" s="612"/>
    </row>
    <row r="78" spans="1:3" ht="54" x14ac:dyDescent="0.25">
      <c r="A78" s="610"/>
      <c r="B78" s="615" t="s">
        <v>2021</v>
      </c>
      <c r="C78" s="612" t="s">
        <v>628</v>
      </c>
    </row>
    <row r="79" spans="1:3" ht="72" x14ac:dyDescent="0.25">
      <c r="A79" s="610"/>
      <c r="B79" s="615" t="s">
        <v>2022</v>
      </c>
      <c r="C79" s="612" t="s">
        <v>2515</v>
      </c>
    </row>
    <row r="80" spans="1:3" ht="72" x14ac:dyDescent="0.25">
      <c r="A80" s="610"/>
      <c r="B80" s="615" t="s">
        <v>2023</v>
      </c>
      <c r="C80" s="612" t="s">
        <v>628</v>
      </c>
    </row>
    <row r="81" spans="1:3" x14ac:dyDescent="0.25">
      <c r="A81" s="610">
        <f>IF(C81="", MAX($A$1:A80)+1, "")</f>
        <v>17</v>
      </c>
      <c r="B81" s="615" t="s">
        <v>2024</v>
      </c>
      <c r="C81" s="612"/>
    </row>
    <row r="82" spans="1:3" ht="54" x14ac:dyDescent="0.25">
      <c r="A82" s="610"/>
      <c r="B82" s="615" t="s">
        <v>2025</v>
      </c>
      <c r="C82" s="612" t="s">
        <v>628</v>
      </c>
    </row>
    <row r="83" spans="1:3" ht="72" x14ac:dyDescent="0.25">
      <c r="A83" s="610"/>
      <c r="B83" s="615" t="s">
        <v>2026</v>
      </c>
      <c r="C83" s="612" t="s">
        <v>2515</v>
      </c>
    </row>
    <row r="84" spans="1:3" ht="72" x14ac:dyDescent="0.25">
      <c r="A84" s="610"/>
      <c r="B84" s="615" t="s">
        <v>2027</v>
      </c>
      <c r="C84" s="612" t="s">
        <v>628</v>
      </c>
    </row>
    <row r="85" spans="1:3" x14ac:dyDescent="0.25">
      <c r="A85" s="610">
        <f>IF(C85="", MAX($A$1:A84)+1, "")</f>
        <v>18</v>
      </c>
      <c r="B85" s="611" t="s">
        <v>2028</v>
      </c>
      <c r="C85" s="612"/>
    </row>
    <row r="86" spans="1:3" ht="72" x14ac:dyDescent="0.25">
      <c r="A86" s="610"/>
      <c r="B86" s="615" t="s">
        <v>2029</v>
      </c>
      <c r="C86" s="612" t="s">
        <v>628</v>
      </c>
    </row>
    <row r="87" spans="1:3" ht="54" x14ac:dyDescent="0.25">
      <c r="A87" s="610"/>
      <c r="B87" s="615" t="s">
        <v>2030</v>
      </c>
      <c r="C87" s="612" t="s">
        <v>628</v>
      </c>
    </row>
    <row r="88" spans="1:3" x14ac:dyDescent="0.25">
      <c r="A88" s="609" t="s">
        <v>2031</v>
      </c>
      <c r="B88" s="614" t="s">
        <v>2032</v>
      </c>
      <c r="C88" s="612"/>
    </row>
    <row r="89" spans="1:3" ht="36" x14ac:dyDescent="0.25">
      <c r="A89" s="609" t="s">
        <v>2033</v>
      </c>
      <c r="B89" s="614" t="s">
        <v>2034</v>
      </c>
      <c r="C89" s="612"/>
    </row>
    <row r="90" spans="1:3" x14ac:dyDescent="0.25">
      <c r="A90" s="610">
        <f>IF(C90="", MAX($A$1:A89)+1, "")</f>
        <v>19</v>
      </c>
      <c r="B90" s="611" t="s">
        <v>2035</v>
      </c>
      <c r="C90" s="612"/>
    </row>
    <row r="91" spans="1:3" ht="72" x14ac:dyDescent="0.25">
      <c r="A91" s="610"/>
      <c r="B91" s="615" t="s">
        <v>2037</v>
      </c>
      <c r="C91" s="612" t="s">
        <v>2515</v>
      </c>
    </row>
    <row r="92" spans="1:3" ht="72" x14ac:dyDescent="0.25">
      <c r="A92" s="610"/>
      <c r="B92" s="615" t="s">
        <v>2038</v>
      </c>
      <c r="C92" s="612" t="s">
        <v>628</v>
      </c>
    </row>
    <row r="93" spans="1:3" ht="54" x14ac:dyDescent="0.25">
      <c r="A93" s="610"/>
      <c r="B93" s="615" t="s">
        <v>2039</v>
      </c>
      <c r="C93" s="612" t="s">
        <v>628</v>
      </c>
    </row>
    <row r="94" spans="1:3" ht="72" x14ac:dyDescent="0.25">
      <c r="A94" s="610"/>
      <c r="B94" s="615" t="s">
        <v>2040</v>
      </c>
      <c r="C94" s="612" t="s">
        <v>625</v>
      </c>
    </row>
    <row r="95" spans="1:3" ht="72" x14ac:dyDescent="0.25">
      <c r="A95" s="610"/>
      <c r="B95" s="615" t="s">
        <v>2041</v>
      </c>
      <c r="C95" s="612" t="s">
        <v>625</v>
      </c>
    </row>
    <row r="96" spans="1:3" ht="72" x14ac:dyDescent="0.25">
      <c r="A96" s="610"/>
      <c r="B96" s="615" t="s">
        <v>2042</v>
      </c>
      <c r="C96" s="612" t="s">
        <v>625</v>
      </c>
    </row>
    <row r="97" spans="1:3" ht="72" x14ac:dyDescent="0.25">
      <c r="A97" s="610"/>
      <c r="B97" s="615" t="s">
        <v>2043</v>
      </c>
      <c r="C97" s="612" t="s">
        <v>628</v>
      </c>
    </row>
    <row r="98" spans="1:3" x14ac:dyDescent="0.25">
      <c r="A98" s="610">
        <f>IF(C98="", MAX($A$1:A97)+1, "")</f>
        <v>20</v>
      </c>
      <c r="B98" s="611" t="s">
        <v>2044</v>
      </c>
      <c r="C98" s="612"/>
    </row>
    <row r="99" spans="1:3" ht="72" x14ac:dyDescent="0.25">
      <c r="A99" s="610"/>
      <c r="B99" s="615" t="s">
        <v>2045</v>
      </c>
      <c r="C99" s="612" t="s">
        <v>2515</v>
      </c>
    </row>
    <row r="100" spans="1:3" ht="72" x14ac:dyDescent="0.25">
      <c r="A100" s="610"/>
      <c r="B100" s="615" t="s">
        <v>2046</v>
      </c>
      <c r="C100" s="612" t="s">
        <v>628</v>
      </c>
    </row>
    <row r="101" spans="1:3" ht="54" x14ac:dyDescent="0.25">
      <c r="A101" s="610"/>
      <c r="B101" s="615" t="s">
        <v>2047</v>
      </c>
      <c r="C101" s="612" t="s">
        <v>628</v>
      </c>
    </row>
    <row r="102" spans="1:3" ht="72" x14ac:dyDescent="0.25">
      <c r="A102" s="610"/>
      <c r="B102" s="615" t="s">
        <v>2048</v>
      </c>
      <c r="C102" s="612" t="s">
        <v>625</v>
      </c>
    </row>
    <row r="103" spans="1:3" ht="72" x14ac:dyDescent="0.25">
      <c r="A103" s="610"/>
      <c r="B103" s="615" t="s">
        <v>2524</v>
      </c>
      <c r="C103" s="612" t="s">
        <v>625</v>
      </c>
    </row>
    <row r="104" spans="1:3" ht="72" x14ac:dyDescent="0.25">
      <c r="A104" s="610"/>
      <c r="B104" s="615" t="s">
        <v>2525</v>
      </c>
      <c r="C104" s="612" t="s">
        <v>625</v>
      </c>
    </row>
    <row r="105" spans="1:3" ht="72" x14ac:dyDescent="0.25">
      <c r="A105" s="610"/>
      <c r="B105" s="615" t="s">
        <v>2049</v>
      </c>
      <c r="C105" s="612" t="s">
        <v>628</v>
      </c>
    </row>
    <row r="106" spans="1:3" x14ac:dyDescent="0.25">
      <c r="A106" s="610">
        <f>IF(C106="", MAX($A$1:A105)+1, "")</f>
        <v>21</v>
      </c>
      <c r="B106" s="611" t="s">
        <v>2050</v>
      </c>
      <c r="C106" s="612"/>
    </row>
    <row r="107" spans="1:3" ht="72" x14ac:dyDescent="0.25">
      <c r="A107" s="610"/>
      <c r="B107" s="615" t="s">
        <v>2526</v>
      </c>
      <c r="C107" s="612" t="s">
        <v>628</v>
      </c>
    </row>
    <row r="108" spans="1:3" ht="72" x14ac:dyDescent="0.25">
      <c r="A108" s="610"/>
      <c r="B108" s="615" t="s">
        <v>2051</v>
      </c>
      <c r="C108" s="612" t="s">
        <v>2515</v>
      </c>
    </row>
    <row r="109" spans="1:3" ht="72" x14ac:dyDescent="0.25">
      <c r="A109" s="610"/>
      <c r="B109" s="615" t="s">
        <v>2052</v>
      </c>
      <c r="C109" s="612" t="s">
        <v>628</v>
      </c>
    </row>
    <row r="110" spans="1:3" ht="54" x14ac:dyDescent="0.25">
      <c r="A110" s="610"/>
      <c r="B110" s="615" t="s">
        <v>2053</v>
      </c>
      <c r="C110" s="612" t="s">
        <v>628</v>
      </c>
    </row>
    <row r="111" spans="1:3" ht="72" x14ac:dyDescent="0.25">
      <c r="A111" s="610"/>
      <c r="B111" s="615" t="s">
        <v>2054</v>
      </c>
      <c r="C111" s="612" t="s">
        <v>625</v>
      </c>
    </row>
    <row r="112" spans="1:3" ht="72" x14ac:dyDescent="0.25">
      <c r="A112" s="610"/>
      <c r="B112" s="615" t="s">
        <v>2055</v>
      </c>
      <c r="C112" s="612" t="s">
        <v>625</v>
      </c>
    </row>
    <row r="113" spans="1:3" ht="72" x14ac:dyDescent="0.25">
      <c r="A113" s="610"/>
      <c r="B113" s="615" t="s">
        <v>2056</v>
      </c>
      <c r="C113" s="612" t="s">
        <v>625</v>
      </c>
    </row>
    <row r="114" spans="1:3" ht="72" x14ac:dyDescent="0.25">
      <c r="A114" s="610"/>
      <c r="B114" s="615" t="s">
        <v>2057</v>
      </c>
      <c r="C114" s="612" t="s">
        <v>628</v>
      </c>
    </row>
    <row r="115" spans="1:3" ht="36" x14ac:dyDescent="0.25">
      <c r="A115" s="610">
        <f>IF(C115="", MAX($A$1:A114)+1, "")</f>
        <v>22</v>
      </c>
      <c r="B115" s="611" t="s">
        <v>2058</v>
      </c>
      <c r="C115" s="612"/>
    </row>
    <row r="116" spans="1:3" ht="108" x14ac:dyDescent="0.25">
      <c r="A116" s="610"/>
      <c r="B116" s="615" t="s">
        <v>2059</v>
      </c>
      <c r="C116" s="612" t="s">
        <v>2515</v>
      </c>
    </row>
    <row r="117" spans="1:3" ht="90" x14ac:dyDescent="0.25">
      <c r="A117" s="610"/>
      <c r="B117" s="615" t="s">
        <v>2060</v>
      </c>
      <c r="C117" s="612" t="s">
        <v>628</v>
      </c>
    </row>
    <row r="118" spans="1:3" ht="72" x14ac:dyDescent="0.25">
      <c r="A118" s="610"/>
      <c r="B118" s="615" t="s">
        <v>2061</v>
      </c>
      <c r="C118" s="612" t="s">
        <v>628</v>
      </c>
    </row>
    <row r="119" spans="1:3" ht="90" x14ac:dyDescent="0.25">
      <c r="A119" s="610"/>
      <c r="B119" s="615" t="s">
        <v>2062</v>
      </c>
      <c r="C119" s="612" t="s">
        <v>625</v>
      </c>
    </row>
    <row r="120" spans="1:3" ht="90" x14ac:dyDescent="0.25">
      <c r="A120" s="610"/>
      <c r="B120" s="615" t="s">
        <v>2063</v>
      </c>
      <c r="C120" s="612" t="s">
        <v>625</v>
      </c>
    </row>
    <row r="121" spans="1:3" ht="72" x14ac:dyDescent="0.25">
      <c r="A121" s="610"/>
      <c r="B121" s="615" t="s">
        <v>2064</v>
      </c>
      <c r="C121" s="612" t="s">
        <v>625</v>
      </c>
    </row>
    <row r="122" spans="1:3" ht="108" x14ac:dyDescent="0.25">
      <c r="A122" s="610"/>
      <c r="B122" s="615" t="s">
        <v>2065</v>
      </c>
      <c r="C122" s="612" t="s">
        <v>625</v>
      </c>
    </row>
    <row r="123" spans="1:3" x14ac:dyDescent="0.25">
      <c r="A123" s="609" t="s">
        <v>2066</v>
      </c>
      <c r="B123" s="614" t="s">
        <v>2067</v>
      </c>
      <c r="C123" s="612"/>
    </row>
    <row r="124" spans="1:3" x14ac:dyDescent="0.25">
      <c r="A124" s="610">
        <f>IF(C124="", MAX($A$1:A123)+1, "")</f>
        <v>23</v>
      </c>
      <c r="B124" s="611" t="s">
        <v>2068</v>
      </c>
      <c r="C124" s="612"/>
    </row>
    <row r="125" spans="1:3" ht="90" x14ac:dyDescent="0.25">
      <c r="A125" s="610"/>
      <c r="B125" s="615" t="s">
        <v>2069</v>
      </c>
      <c r="C125" s="612" t="s">
        <v>2515</v>
      </c>
    </row>
    <row r="126" spans="1:3" ht="72" x14ac:dyDescent="0.25">
      <c r="A126" s="610"/>
      <c r="B126" s="615" t="s">
        <v>2070</v>
      </c>
      <c r="C126" s="612" t="s">
        <v>628</v>
      </c>
    </row>
    <row r="127" spans="1:3" ht="72" x14ac:dyDescent="0.25">
      <c r="A127" s="610"/>
      <c r="B127" s="615" t="s">
        <v>2071</v>
      </c>
      <c r="C127" s="612" t="s">
        <v>628</v>
      </c>
    </row>
    <row r="128" spans="1:3" ht="72" x14ac:dyDescent="0.25">
      <c r="A128" s="610"/>
      <c r="B128" s="615" t="s">
        <v>2072</v>
      </c>
      <c r="C128" s="612" t="s">
        <v>625</v>
      </c>
    </row>
    <row r="129" spans="1:3" ht="72" x14ac:dyDescent="0.25">
      <c r="A129" s="610"/>
      <c r="B129" s="615" t="s">
        <v>2073</v>
      </c>
      <c r="C129" s="612" t="s">
        <v>625</v>
      </c>
    </row>
    <row r="130" spans="1:3" ht="72" x14ac:dyDescent="0.25">
      <c r="A130" s="610"/>
      <c r="B130" s="615" t="s">
        <v>2074</v>
      </c>
      <c r="C130" s="612" t="s">
        <v>625</v>
      </c>
    </row>
    <row r="131" spans="1:3" ht="72" x14ac:dyDescent="0.25">
      <c r="A131" s="610"/>
      <c r="B131" s="615" t="s">
        <v>2075</v>
      </c>
      <c r="C131" s="612" t="s">
        <v>628</v>
      </c>
    </row>
    <row r="132" spans="1:3" x14ac:dyDescent="0.25">
      <c r="A132" s="610">
        <f>IF(C132="", MAX($A$1:A131)+1, "")</f>
        <v>24</v>
      </c>
      <c r="B132" s="611" t="s">
        <v>2076</v>
      </c>
      <c r="C132" s="612"/>
    </row>
    <row r="133" spans="1:3" ht="90" x14ac:dyDescent="0.25">
      <c r="A133" s="610"/>
      <c r="B133" s="615" t="s">
        <v>2077</v>
      </c>
      <c r="C133" s="612" t="s">
        <v>2515</v>
      </c>
    </row>
    <row r="134" spans="1:3" ht="72" x14ac:dyDescent="0.25">
      <c r="A134" s="610"/>
      <c r="B134" s="615" t="s">
        <v>2078</v>
      </c>
      <c r="C134" s="612" t="s">
        <v>628</v>
      </c>
    </row>
    <row r="135" spans="1:3" ht="72" x14ac:dyDescent="0.25">
      <c r="A135" s="610"/>
      <c r="B135" s="615" t="s">
        <v>2079</v>
      </c>
      <c r="C135" s="612" t="s">
        <v>628</v>
      </c>
    </row>
    <row r="136" spans="1:3" ht="72" x14ac:dyDescent="0.25">
      <c r="A136" s="610"/>
      <c r="B136" s="615" t="s">
        <v>2527</v>
      </c>
      <c r="C136" s="612" t="s">
        <v>628</v>
      </c>
    </row>
    <row r="137" spans="1:3" ht="72" x14ac:dyDescent="0.25">
      <c r="A137" s="610"/>
      <c r="B137" s="615" t="s">
        <v>2080</v>
      </c>
      <c r="C137" s="612" t="s">
        <v>625</v>
      </c>
    </row>
    <row r="138" spans="1:3" ht="72" x14ac:dyDescent="0.25">
      <c r="A138" s="610"/>
      <c r="B138" s="615" t="s">
        <v>2081</v>
      </c>
      <c r="C138" s="612" t="s">
        <v>625</v>
      </c>
    </row>
    <row r="139" spans="1:3" ht="72" x14ac:dyDescent="0.25">
      <c r="A139" s="610"/>
      <c r="B139" s="615" t="s">
        <v>2082</v>
      </c>
      <c r="C139" s="612" t="s">
        <v>625</v>
      </c>
    </row>
    <row r="140" spans="1:3" ht="72" x14ac:dyDescent="0.25">
      <c r="A140" s="610"/>
      <c r="B140" s="615" t="s">
        <v>2083</v>
      </c>
      <c r="C140" s="612" t="s">
        <v>628</v>
      </c>
    </row>
    <row r="141" spans="1:3" x14ac:dyDescent="0.25">
      <c r="A141" s="609" t="s">
        <v>2084</v>
      </c>
      <c r="B141" s="614" t="s">
        <v>2085</v>
      </c>
      <c r="C141" s="612"/>
    </row>
    <row r="142" spans="1:3" x14ac:dyDescent="0.25">
      <c r="A142" s="610">
        <f>IF(C142="", MAX($A$1:A141)+1, "")</f>
        <v>25</v>
      </c>
      <c r="B142" s="611" t="s">
        <v>2086</v>
      </c>
      <c r="C142" s="612"/>
    </row>
    <row r="143" spans="1:3" ht="72" x14ac:dyDescent="0.25">
      <c r="A143" s="613"/>
      <c r="B143" s="615" t="s">
        <v>2087</v>
      </c>
      <c r="C143" s="612" t="s">
        <v>2515</v>
      </c>
    </row>
    <row r="144" spans="1:3" ht="72" x14ac:dyDescent="0.25">
      <c r="A144" s="613"/>
      <c r="B144" s="615" t="s">
        <v>2088</v>
      </c>
      <c r="C144" s="612" t="s">
        <v>628</v>
      </c>
    </row>
    <row r="145" spans="1:3" ht="72" x14ac:dyDescent="0.25">
      <c r="A145" s="613"/>
      <c r="B145" s="615" t="s">
        <v>2089</v>
      </c>
      <c r="C145" s="612" t="s">
        <v>628</v>
      </c>
    </row>
    <row r="146" spans="1:3" ht="72" x14ac:dyDescent="0.25">
      <c r="A146" s="613"/>
      <c r="B146" s="615" t="s">
        <v>2090</v>
      </c>
      <c r="C146" s="612" t="s">
        <v>625</v>
      </c>
    </row>
    <row r="147" spans="1:3" ht="72" x14ac:dyDescent="0.25">
      <c r="A147" s="613"/>
      <c r="B147" s="615" t="s">
        <v>2091</v>
      </c>
      <c r="C147" s="612" t="s">
        <v>625</v>
      </c>
    </row>
    <row r="148" spans="1:3" ht="72" x14ac:dyDescent="0.25">
      <c r="A148" s="613"/>
      <c r="B148" s="615" t="s">
        <v>2092</v>
      </c>
      <c r="C148" s="612" t="s">
        <v>625</v>
      </c>
    </row>
    <row r="149" spans="1:3" ht="72" x14ac:dyDescent="0.25">
      <c r="A149" s="613"/>
      <c r="B149" s="615" t="s">
        <v>2093</v>
      </c>
      <c r="C149" s="612" t="s">
        <v>628</v>
      </c>
    </row>
    <row r="150" spans="1:3" x14ac:dyDescent="0.25">
      <c r="A150" s="610">
        <f>IF(C150="", MAX($A$1:A149)+1, "")</f>
        <v>26</v>
      </c>
      <c r="B150" s="611" t="s">
        <v>2094</v>
      </c>
      <c r="C150" s="612"/>
    </row>
    <row r="151" spans="1:3" ht="72" x14ac:dyDescent="0.25">
      <c r="A151" s="613"/>
      <c r="B151" s="615" t="s">
        <v>2095</v>
      </c>
      <c r="C151" s="612" t="s">
        <v>2515</v>
      </c>
    </row>
    <row r="152" spans="1:3" ht="72" x14ac:dyDescent="0.25">
      <c r="A152" s="613"/>
      <c r="B152" s="615" t="s">
        <v>2096</v>
      </c>
      <c r="C152" s="612" t="s">
        <v>628</v>
      </c>
    </row>
    <row r="153" spans="1:3" ht="54" x14ac:dyDescent="0.25">
      <c r="A153" s="613"/>
      <c r="B153" s="615" t="s">
        <v>2097</v>
      </c>
      <c r="C153" s="612" t="s">
        <v>628</v>
      </c>
    </row>
    <row r="154" spans="1:3" ht="72" x14ac:dyDescent="0.25">
      <c r="A154" s="613"/>
      <c r="B154" s="615" t="s">
        <v>2098</v>
      </c>
      <c r="C154" s="612" t="s">
        <v>625</v>
      </c>
    </row>
    <row r="155" spans="1:3" ht="72" x14ac:dyDescent="0.25">
      <c r="A155" s="613"/>
      <c r="B155" s="615" t="s">
        <v>2099</v>
      </c>
      <c r="C155" s="612" t="s">
        <v>625</v>
      </c>
    </row>
    <row r="156" spans="1:3" ht="72" x14ac:dyDescent="0.25">
      <c r="A156" s="613"/>
      <c r="B156" s="615" t="s">
        <v>2100</v>
      </c>
      <c r="C156" s="612" t="s">
        <v>625</v>
      </c>
    </row>
    <row r="157" spans="1:3" ht="72" x14ac:dyDescent="0.25">
      <c r="A157" s="613"/>
      <c r="B157" s="615" t="s">
        <v>2101</v>
      </c>
      <c r="C157" s="612" t="s">
        <v>628</v>
      </c>
    </row>
    <row r="158" spans="1:3" x14ac:dyDescent="0.25">
      <c r="A158" s="609" t="s">
        <v>2102</v>
      </c>
      <c r="B158" s="614" t="s">
        <v>2103</v>
      </c>
      <c r="C158" s="612"/>
    </row>
    <row r="159" spans="1:3" x14ac:dyDescent="0.25">
      <c r="A159" s="610">
        <f>IF(C159="", MAX($A$1:A158)+1, "")</f>
        <v>27</v>
      </c>
      <c r="B159" s="611" t="s">
        <v>2104</v>
      </c>
      <c r="C159" s="612"/>
    </row>
    <row r="160" spans="1:3" ht="72" x14ac:dyDescent="0.25">
      <c r="A160" s="613"/>
      <c r="B160" s="615" t="s">
        <v>2105</v>
      </c>
      <c r="C160" s="612" t="s">
        <v>2515</v>
      </c>
    </row>
    <row r="161" spans="1:3" ht="72" x14ac:dyDescent="0.25">
      <c r="A161" s="613"/>
      <c r="B161" s="615" t="s">
        <v>2106</v>
      </c>
      <c r="C161" s="612" t="s">
        <v>628</v>
      </c>
    </row>
    <row r="162" spans="1:3" ht="72" x14ac:dyDescent="0.25">
      <c r="A162" s="613"/>
      <c r="B162" s="615" t="s">
        <v>2107</v>
      </c>
      <c r="C162" s="612" t="s">
        <v>628</v>
      </c>
    </row>
    <row r="163" spans="1:3" ht="72" x14ac:dyDescent="0.25">
      <c r="A163" s="613"/>
      <c r="B163" s="615" t="s">
        <v>2108</v>
      </c>
      <c r="C163" s="612" t="s">
        <v>625</v>
      </c>
    </row>
    <row r="164" spans="1:3" ht="72" x14ac:dyDescent="0.25">
      <c r="A164" s="613"/>
      <c r="B164" s="615" t="s">
        <v>2109</v>
      </c>
      <c r="C164" s="612" t="s">
        <v>625</v>
      </c>
    </row>
    <row r="165" spans="1:3" ht="72" x14ac:dyDescent="0.25">
      <c r="A165" s="613"/>
      <c r="B165" s="615" t="s">
        <v>2110</v>
      </c>
      <c r="C165" s="612" t="s">
        <v>625</v>
      </c>
    </row>
    <row r="166" spans="1:3" ht="72" x14ac:dyDescent="0.25">
      <c r="A166" s="613"/>
      <c r="B166" s="615" t="s">
        <v>2111</v>
      </c>
      <c r="C166" s="612" t="s">
        <v>628</v>
      </c>
    </row>
    <row r="167" spans="1:3" x14ac:dyDescent="0.25">
      <c r="A167" s="610">
        <f>IF(C167="", MAX($A$1:A166)+1, "")</f>
        <v>28</v>
      </c>
      <c r="B167" s="611" t="s">
        <v>2112</v>
      </c>
      <c r="C167" s="612"/>
    </row>
    <row r="168" spans="1:3" ht="72" x14ac:dyDescent="0.25">
      <c r="A168" s="613"/>
      <c r="B168" s="615" t="s">
        <v>2113</v>
      </c>
      <c r="C168" s="612" t="s">
        <v>2515</v>
      </c>
    </row>
    <row r="169" spans="1:3" ht="72" x14ac:dyDescent="0.25">
      <c r="A169" s="613"/>
      <c r="B169" s="615" t="s">
        <v>2114</v>
      </c>
      <c r="C169" s="612" t="s">
        <v>628</v>
      </c>
    </row>
    <row r="170" spans="1:3" ht="72" x14ac:dyDescent="0.25">
      <c r="A170" s="613"/>
      <c r="B170" s="615" t="s">
        <v>2115</v>
      </c>
      <c r="C170" s="612" t="s">
        <v>628</v>
      </c>
    </row>
    <row r="171" spans="1:3" ht="72" x14ac:dyDescent="0.25">
      <c r="A171" s="613"/>
      <c r="B171" s="615" t="s">
        <v>2116</v>
      </c>
      <c r="C171" s="612" t="s">
        <v>625</v>
      </c>
    </row>
    <row r="172" spans="1:3" ht="72" x14ac:dyDescent="0.25">
      <c r="A172" s="613"/>
      <c r="B172" s="615" t="s">
        <v>2117</v>
      </c>
      <c r="C172" s="612" t="s">
        <v>625</v>
      </c>
    </row>
    <row r="173" spans="1:3" ht="72" x14ac:dyDescent="0.25">
      <c r="A173" s="613"/>
      <c r="B173" s="615" t="s">
        <v>2118</v>
      </c>
      <c r="C173" s="612" t="s">
        <v>625</v>
      </c>
    </row>
    <row r="174" spans="1:3" ht="72" x14ac:dyDescent="0.25">
      <c r="A174" s="613"/>
      <c r="B174" s="615" t="s">
        <v>2119</v>
      </c>
      <c r="C174" s="612" t="s">
        <v>628</v>
      </c>
    </row>
    <row r="175" spans="1:3" x14ac:dyDescent="0.25">
      <c r="A175" s="609" t="s">
        <v>2120</v>
      </c>
      <c r="B175" s="614" t="s">
        <v>2121</v>
      </c>
      <c r="C175" s="612"/>
    </row>
    <row r="176" spans="1:3" x14ac:dyDescent="0.25">
      <c r="A176" s="609" t="s">
        <v>2122</v>
      </c>
      <c r="B176" s="614" t="s">
        <v>2123</v>
      </c>
      <c r="C176" s="612"/>
    </row>
    <row r="177" spans="1:3" x14ac:dyDescent="0.25">
      <c r="A177" s="610">
        <f>IF(C177="", MAX($A$1:A176)+1, "")</f>
        <v>29</v>
      </c>
      <c r="B177" s="611" t="s">
        <v>2124</v>
      </c>
      <c r="C177" s="612"/>
    </row>
    <row r="178" spans="1:3" ht="72" x14ac:dyDescent="0.25">
      <c r="A178" s="613"/>
      <c r="B178" s="615" t="s">
        <v>2125</v>
      </c>
      <c r="C178" s="612" t="s">
        <v>2515</v>
      </c>
    </row>
    <row r="179" spans="1:3" ht="72" x14ac:dyDescent="0.25">
      <c r="A179" s="613"/>
      <c r="B179" s="615" t="s">
        <v>2126</v>
      </c>
      <c r="C179" s="612" t="s">
        <v>628</v>
      </c>
    </row>
    <row r="180" spans="1:3" ht="72" x14ac:dyDescent="0.25">
      <c r="A180" s="613"/>
      <c r="B180" s="615" t="s">
        <v>2127</v>
      </c>
      <c r="C180" s="612" t="s">
        <v>628</v>
      </c>
    </row>
    <row r="181" spans="1:3" ht="72" x14ac:dyDescent="0.25">
      <c r="A181" s="613"/>
      <c r="B181" s="615" t="s">
        <v>2128</v>
      </c>
      <c r="C181" s="612" t="s">
        <v>625</v>
      </c>
    </row>
    <row r="182" spans="1:3" ht="72" x14ac:dyDescent="0.25">
      <c r="A182" s="613"/>
      <c r="B182" s="615" t="s">
        <v>2129</v>
      </c>
      <c r="C182" s="612" t="s">
        <v>625</v>
      </c>
    </row>
    <row r="183" spans="1:3" ht="72" x14ac:dyDescent="0.25">
      <c r="A183" s="613"/>
      <c r="B183" s="615" t="s">
        <v>2130</v>
      </c>
      <c r="C183" s="612" t="s">
        <v>625</v>
      </c>
    </row>
    <row r="184" spans="1:3" ht="72" x14ac:dyDescent="0.25">
      <c r="A184" s="613"/>
      <c r="B184" s="615" t="s">
        <v>2131</v>
      </c>
      <c r="C184" s="612" t="s">
        <v>628</v>
      </c>
    </row>
    <row r="185" spans="1:3" x14ac:dyDescent="0.25">
      <c r="A185" s="610">
        <f>IF(C185="", MAX($A$1:A184)+1, "")</f>
        <v>30</v>
      </c>
      <c r="B185" s="611" t="s">
        <v>2132</v>
      </c>
      <c r="C185" s="612"/>
    </row>
    <row r="186" spans="1:3" ht="72" x14ac:dyDescent="0.25">
      <c r="A186" s="613"/>
      <c r="B186" s="615" t="s">
        <v>2133</v>
      </c>
      <c r="C186" s="612" t="s">
        <v>2515</v>
      </c>
    </row>
    <row r="187" spans="1:3" ht="54" x14ac:dyDescent="0.25">
      <c r="A187" s="613"/>
      <c r="B187" s="615" t="s">
        <v>2134</v>
      </c>
      <c r="C187" s="612" t="s">
        <v>628</v>
      </c>
    </row>
    <row r="188" spans="1:3" ht="72" x14ac:dyDescent="0.25">
      <c r="A188" s="613"/>
      <c r="B188" s="615" t="s">
        <v>2135</v>
      </c>
      <c r="C188" s="612" t="s">
        <v>628</v>
      </c>
    </row>
    <row r="189" spans="1:3" ht="72" x14ac:dyDescent="0.25">
      <c r="A189" s="613"/>
      <c r="B189" s="615" t="s">
        <v>2136</v>
      </c>
      <c r="C189" s="612" t="s">
        <v>625</v>
      </c>
    </row>
    <row r="190" spans="1:3" ht="72" x14ac:dyDescent="0.25">
      <c r="A190" s="613"/>
      <c r="B190" s="615" t="s">
        <v>2137</v>
      </c>
      <c r="C190" s="612" t="s">
        <v>625</v>
      </c>
    </row>
    <row r="191" spans="1:3" ht="72" x14ac:dyDescent="0.25">
      <c r="A191" s="613"/>
      <c r="B191" s="615" t="s">
        <v>2138</v>
      </c>
      <c r="C191" s="612" t="s">
        <v>625</v>
      </c>
    </row>
    <row r="192" spans="1:3" ht="72" x14ac:dyDescent="0.25">
      <c r="A192" s="613"/>
      <c r="B192" s="615" t="s">
        <v>2139</v>
      </c>
      <c r="C192" s="612" t="s">
        <v>628</v>
      </c>
    </row>
    <row r="193" spans="1:3" x14ac:dyDescent="0.25">
      <c r="A193" s="609" t="s">
        <v>2140</v>
      </c>
      <c r="B193" s="614" t="s">
        <v>2141</v>
      </c>
      <c r="C193" s="612"/>
    </row>
    <row r="194" spans="1:3" x14ac:dyDescent="0.25">
      <c r="A194" s="610">
        <f>IF(C194="", MAX($A$1:A193)+1, "")</f>
        <v>31</v>
      </c>
      <c r="B194" s="611" t="s">
        <v>2142</v>
      </c>
      <c r="C194" s="612"/>
    </row>
    <row r="195" spans="1:3" ht="72" x14ac:dyDescent="0.25">
      <c r="A195" s="613"/>
      <c r="B195" s="615" t="s">
        <v>2143</v>
      </c>
      <c r="C195" s="612" t="s">
        <v>2515</v>
      </c>
    </row>
    <row r="196" spans="1:3" ht="72" x14ac:dyDescent="0.25">
      <c r="A196" s="613"/>
      <c r="B196" s="615" t="s">
        <v>2144</v>
      </c>
      <c r="C196" s="612" t="s">
        <v>628</v>
      </c>
    </row>
    <row r="197" spans="1:3" ht="54" x14ac:dyDescent="0.25">
      <c r="A197" s="613"/>
      <c r="B197" s="615" t="s">
        <v>2145</v>
      </c>
      <c r="C197" s="612" t="s">
        <v>628</v>
      </c>
    </row>
    <row r="198" spans="1:3" ht="72" x14ac:dyDescent="0.25">
      <c r="A198" s="613"/>
      <c r="B198" s="615" t="s">
        <v>2146</v>
      </c>
      <c r="C198" s="612" t="s">
        <v>625</v>
      </c>
    </row>
    <row r="199" spans="1:3" ht="72" x14ac:dyDescent="0.25">
      <c r="A199" s="613"/>
      <c r="B199" s="615" t="s">
        <v>2147</v>
      </c>
      <c r="C199" s="612" t="s">
        <v>625</v>
      </c>
    </row>
    <row r="200" spans="1:3" ht="72" x14ac:dyDescent="0.25">
      <c r="A200" s="613"/>
      <c r="B200" s="615" t="s">
        <v>2148</v>
      </c>
      <c r="C200" s="612" t="s">
        <v>625</v>
      </c>
    </row>
    <row r="201" spans="1:3" ht="72" x14ac:dyDescent="0.25">
      <c r="A201" s="613"/>
      <c r="B201" s="615" t="s">
        <v>2149</v>
      </c>
      <c r="C201" s="612" t="s">
        <v>628</v>
      </c>
    </row>
    <row r="202" spans="1:3" x14ac:dyDescent="0.25">
      <c r="A202" s="610">
        <f>IF(C202="", MAX($A$1:A201)+1, "")</f>
        <v>32</v>
      </c>
      <c r="B202" s="611" t="s">
        <v>2150</v>
      </c>
      <c r="C202" s="612"/>
    </row>
    <row r="203" spans="1:3" ht="72" x14ac:dyDescent="0.25">
      <c r="A203" s="613"/>
      <c r="B203" s="615" t="s">
        <v>2151</v>
      </c>
      <c r="C203" s="612" t="s">
        <v>2515</v>
      </c>
    </row>
    <row r="204" spans="1:3" ht="72" x14ac:dyDescent="0.25">
      <c r="A204" s="613"/>
      <c r="B204" s="615" t="s">
        <v>2152</v>
      </c>
      <c r="C204" s="612" t="s">
        <v>628</v>
      </c>
    </row>
    <row r="205" spans="1:3" ht="54" x14ac:dyDescent="0.25">
      <c r="A205" s="613"/>
      <c r="B205" s="615" t="s">
        <v>2153</v>
      </c>
      <c r="C205" s="612" t="s">
        <v>628</v>
      </c>
    </row>
    <row r="206" spans="1:3" ht="72" x14ac:dyDescent="0.25">
      <c r="A206" s="613"/>
      <c r="B206" s="615" t="s">
        <v>2154</v>
      </c>
      <c r="C206" s="612" t="s">
        <v>625</v>
      </c>
    </row>
    <row r="207" spans="1:3" ht="72" x14ac:dyDescent="0.25">
      <c r="A207" s="613"/>
      <c r="B207" s="615" t="s">
        <v>2155</v>
      </c>
      <c r="C207" s="612" t="s">
        <v>625</v>
      </c>
    </row>
    <row r="208" spans="1:3" ht="72" x14ac:dyDescent="0.25">
      <c r="A208" s="613"/>
      <c r="B208" s="615" t="s">
        <v>2156</v>
      </c>
      <c r="C208" s="612" t="s">
        <v>625</v>
      </c>
    </row>
    <row r="209" spans="1:3" ht="72" x14ac:dyDescent="0.25">
      <c r="A209" s="613"/>
      <c r="B209" s="615" t="s">
        <v>2157</v>
      </c>
      <c r="C209" s="612" t="s">
        <v>628</v>
      </c>
    </row>
    <row r="210" spans="1:3" x14ac:dyDescent="0.25">
      <c r="A210" s="609" t="s">
        <v>2158</v>
      </c>
      <c r="B210" s="614" t="s">
        <v>2159</v>
      </c>
      <c r="C210" s="612"/>
    </row>
    <row r="211" spans="1:3" x14ac:dyDescent="0.25">
      <c r="A211" s="610">
        <f>IF(C211="", MAX($A$1:A210)+1, "")</f>
        <v>33</v>
      </c>
      <c r="B211" s="611" t="s">
        <v>2160</v>
      </c>
      <c r="C211" s="612"/>
    </row>
    <row r="212" spans="1:3" ht="72" x14ac:dyDescent="0.25">
      <c r="A212" s="613"/>
      <c r="B212" s="615" t="s">
        <v>2161</v>
      </c>
      <c r="C212" s="612" t="s">
        <v>2515</v>
      </c>
    </row>
    <row r="213" spans="1:3" ht="54" x14ac:dyDescent="0.25">
      <c r="A213" s="613"/>
      <c r="B213" s="615" t="s">
        <v>2162</v>
      </c>
      <c r="C213" s="612" t="s">
        <v>628</v>
      </c>
    </row>
    <row r="214" spans="1:3" ht="72" x14ac:dyDescent="0.25">
      <c r="A214" s="613"/>
      <c r="B214" s="615" t="s">
        <v>2163</v>
      </c>
      <c r="C214" s="612" t="s">
        <v>628</v>
      </c>
    </row>
    <row r="215" spans="1:3" ht="72" x14ac:dyDescent="0.25">
      <c r="A215" s="613"/>
      <c r="B215" s="615" t="s">
        <v>2164</v>
      </c>
      <c r="C215" s="612" t="s">
        <v>625</v>
      </c>
    </row>
    <row r="216" spans="1:3" ht="72" x14ac:dyDescent="0.25">
      <c r="A216" s="613"/>
      <c r="B216" s="615" t="s">
        <v>2165</v>
      </c>
      <c r="C216" s="612" t="s">
        <v>625</v>
      </c>
    </row>
    <row r="217" spans="1:3" ht="72" x14ac:dyDescent="0.25">
      <c r="A217" s="613"/>
      <c r="B217" s="615" t="s">
        <v>2166</v>
      </c>
      <c r="C217" s="612" t="s">
        <v>625</v>
      </c>
    </row>
    <row r="218" spans="1:3" ht="72" x14ac:dyDescent="0.25">
      <c r="A218" s="613"/>
      <c r="B218" s="615" t="s">
        <v>2167</v>
      </c>
      <c r="C218" s="612" t="s">
        <v>628</v>
      </c>
    </row>
    <row r="219" spans="1:3" x14ac:dyDescent="0.25">
      <c r="A219" s="610">
        <f>IF(C219="", MAX($A$1:A218)+1, "")</f>
        <v>34</v>
      </c>
      <c r="B219" s="611" t="s">
        <v>2168</v>
      </c>
      <c r="C219" s="612"/>
    </row>
    <row r="220" spans="1:3" ht="72" x14ac:dyDescent="0.25">
      <c r="A220" s="613"/>
      <c r="B220" s="615" t="s">
        <v>2169</v>
      </c>
      <c r="C220" s="612" t="s">
        <v>2515</v>
      </c>
    </row>
    <row r="221" spans="1:3" ht="72" x14ac:dyDescent="0.25">
      <c r="A221" s="613"/>
      <c r="B221" s="615" t="s">
        <v>2170</v>
      </c>
      <c r="C221" s="612" t="s">
        <v>628</v>
      </c>
    </row>
    <row r="222" spans="1:3" ht="72" x14ac:dyDescent="0.25">
      <c r="A222" s="613"/>
      <c r="B222" s="615" t="s">
        <v>2171</v>
      </c>
      <c r="C222" s="612" t="s">
        <v>628</v>
      </c>
    </row>
    <row r="223" spans="1:3" ht="72" x14ac:dyDescent="0.25">
      <c r="A223" s="613"/>
      <c r="B223" s="615" t="s">
        <v>2172</v>
      </c>
      <c r="C223" s="612" t="s">
        <v>625</v>
      </c>
    </row>
    <row r="224" spans="1:3" ht="72" x14ac:dyDescent="0.25">
      <c r="A224" s="613"/>
      <c r="B224" s="615" t="s">
        <v>2173</v>
      </c>
      <c r="C224" s="612" t="s">
        <v>625</v>
      </c>
    </row>
    <row r="225" spans="1:3" ht="72" x14ac:dyDescent="0.25">
      <c r="A225" s="613"/>
      <c r="B225" s="615" t="s">
        <v>2174</v>
      </c>
      <c r="C225" s="612" t="s">
        <v>625</v>
      </c>
    </row>
    <row r="226" spans="1:3" ht="72" x14ac:dyDescent="0.25">
      <c r="A226" s="613"/>
      <c r="B226" s="615" t="s">
        <v>2175</v>
      </c>
      <c r="C226" s="612" t="s">
        <v>628</v>
      </c>
    </row>
    <row r="227" spans="1:3" x14ac:dyDescent="0.25">
      <c r="A227" s="609" t="s">
        <v>2176</v>
      </c>
      <c r="B227" s="614" t="s">
        <v>2177</v>
      </c>
      <c r="C227" s="612"/>
    </row>
    <row r="228" spans="1:3" x14ac:dyDescent="0.25">
      <c r="A228" s="610">
        <f>IF(C228="", MAX($A$1:A227)+1, "")</f>
        <v>35</v>
      </c>
      <c r="B228" s="611" t="s">
        <v>2178</v>
      </c>
      <c r="C228" s="612"/>
    </row>
    <row r="229" spans="1:3" ht="72" x14ac:dyDescent="0.25">
      <c r="A229" s="613"/>
      <c r="B229" s="615" t="s">
        <v>2179</v>
      </c>
      <c r="C229" s="612" t="s">
        <v>2515</v>
      </c>
    </row>
    <row r="230" spans="1:3" ht="54" x14ac:dyDescent="0.25">
      <c r="A230" s="613"/>
      <c r="B230" s="615" t="s">
        <v>2180</v>
      </c>
      <c r="C230" s="612" t="s">
        <v>628</v>
      </c>
    </row>
    <row r="231" spans="1:3" ht="54" x14ac:dyDescent="0.25">
      <c r="A231" s="613"/>
      <c r="B231" s="615" t="s">
        <v>2181</v>
      </c>
      <c r="C231" s="612" t="s">
        <v>628</v>
      </c>
    </row>
    <row r="232" spans="1:3" ht="72" x14ac:dyDescent="0.25">
      <c r="A232" s="613"/>
      <c r="B232" s="615" t="s">
        <v>2182</v>
      </c>
      <c r="C232" s="612" t="s">
        <v>625</v>
      </c>
    </row>
    <row r="233" spans="1:3" ht="72" x14ac:dyDescent="0.25">
      <c r="A233" s="613"/>
      <c r="B233" s="615" t="s">
        <v>2183</v>
      </c>
      <c r="C233" s="612" t="s">
        <v>625</v>
      </c>
    </row>
    <row r="234" spans="1:3" ht="54" x14ac:dyDescent="0.25">
      <c r="A234" s="613"/>
      <c r="B234" s="615" t="s">
        <v>2184</v>
      </c>
      <c r="C234" s="612" t="s">
        <v>625</v>
      </c>
    </row>
    <row r="235" spans="1:3" ht="72" x14ac:dyDescent="0.25">
      <c r="A235" s="613"/>
      <c r="B235" s="615" t="s">
        <v>2185</v>
      </c>
      <c r="C235" s="612" t="s">
        <v>628</v>
      </c>
    </row>
    <row r="236" spans="1:3" x14ac:dyDescent="0.25">
      <c r="A236" s="610">
        <f>IF(C236="", MAX($A$1:A235)+1, "")</f>
        <v>36</v>
      </c>
      <c r="B236" s="611" t="s">
        <v>2177</v>
      </c>
      <c r="C236" s="612"/>
    </row>
    <row r="237" spans="1:3" ht="72" x14ac:dyDescent="0.25">
      <c r="A237" s="613"/>
      <c r="B237" s="615" t="s">
        <v>2186</v>
      </c>
      <c r="C237" s="612" t="s">
        <v>2515</v>
      </c>
    </row>
    <row r="238" spans="1:3" ht="72" x14ac:dyDescent="0.25">
      <c r="A238" s="613"/>
      <c r="B238" s="615" t="s">
        <v>2187</v>
      </c>
      <c r="C238" s="612" t="s">
        <v>628</v>
      </c>
    </row>
    <row r="239" spans="1:3" ht="54" x14ac:dyDescent="0.25">
      <c r="A239" s="613"/>
      <c r="B239" s="615" t="s">
        <v>2188</v>
      </c>
      <c r="C239" s="612" t="s">
        <v>628</v>
      </c>
    </row>
    <row r="240" spans="1:3" ht="72" x14ac:dyDescent="0.25">
      <c r="A240" s="613"/>
      <c r="B240" s="615" t="s">
        <v>2189</v>
      </c>
      <c r="C240" s="612" t="s">
        <v>625</v>
      </c>
    </row>
    <row r="241" spans="1:3" ht="72" x14ac:dyDescent="0.25">
      <c r="A241" s="613"/>
      <c r="B241" s="615" t="s">
        <v>2190</v>
      </c>
      <c r="C241" s="612" t="s">
        <v>625</v>
      </c>
    </row>
    <row r="242" spans="1:3" ht="72" x14ac:dyDescent="0.25">
      <c r="A242" s="613"/>
      <c r="B242" s="615" t="s">
        <v>2191</v>
      </c>
      <c r="C242" s="612" t="s">
        <v>625</v>
      </c>
    </row>
    <row r="243" spans="1:3" ht="72" x14ac:dyDescent="0.25">
      <c r="A243" s="613"/>
      <c r="B243" s="615" t="s">
        <v>2192</v>
      </c>
      <c r="C243" s="612" t="s">
        <v>628</v>
      </c>
    </row>
    <row r="244" spans="1:3" x14ac:dyDescent="0.25">
      <c r="A244" s="609" t="s">
        <v>2193</v>
      </c>
      <c r="B244" s="614" t="s">
        <v>2194</v>
      </c>
      <c r="C244" s="612"/>
    </row>
    <row r="245" spans="1:3" x14ac:dyDescent="0.25">
      <c r="A245" s="610">
        <f>IF(C245="", MAX($A$1:A244)+1, "")</f>
        <v>37</v>
      </c>
      <c r="B245" s="611" t="s">
        <v>2194</v>
      </c>
      <c r="C245" s="612"/>
    </row>
    <row r="246" spans="1:3" ht="72" x14ac:dyDescent="0.25">
      <c r="A246" s="613"/>
      <c r="B246" s="615" t="s">
        <v>2195</v>
      </c>
      <c r="C246" s="612" t="s">
        <v>2515</v>
      </c>
    </row>
    <row r="247" spans="1:3" ht="72" x14ac:dyDescent="0.25">
      <c r="A247" s="613"/>
      <c r="B247" s="615" t="s">
        <v>2196</v>
      </c>
      <c r="C247" s="612" t="s">
        <v>628</v>
      </c>
    </row>
    <row r="248" spans="1:3" ht="54" x14ac:dyDescent="0.25">
      <c r="A248" s="613"/>
      <c r="B248" s="615" t="s">
        <v>2197</v>
      </c>
      <c r="C248" s="612" t="s">
        <v>628</v>
      </c>
    </row>
    <row r="249" spans="1:3" ht="72" x14ac:dyDescent="0.25">
      <c r="A249" s="613"/>
      <c r="B249" s="615" t="s">
        <v>2198</v>
      </c>
      <c r="C249" s="612" t="s">
        <v>625</v>
      </c>
    </row>
    <row r="250" spans="1:3" ht="72" x14ac:dyDescent="0.25">
      <c r="A250" s="613"/>
      <c r="B250" s="615" t="s">
        <v>2199</v>
      </c>
      <c r="C250" s="612" t="s">
        <v>625</v>
      </c>
    </row>
    <row r="251" spans="1:3" ht="72" x14ac:dyDescent="0.25">
      <c r="A251" s="613"/>
      <c r="B251" s="615" t="s">
        <v>2200</v>
      </c>
      <c r="C251" s="612" t="s">
        <v>625</v>
      </c>
    </row>
    <row r="252" spans="1:3" ht="72" x14ac:dyDescent="0.25">
      <c r="A252" s="613"/>
      <c r="B252" s="615" t="s">
        <v>2201</v>
      </c>
      <c r="C252" s="612" t="s">
        <v>628</v>
      </c>
    </row>
    <row r="253" spans="1:3" x14ac:dyDescent="0.25">
      <c r="A253" s="609" t="s">
        <v>2202</v>
      </c>
      <c r="B253" s="614" t="s">
        <v>2203</v>
      </c>
      <c r="C253" s="612"/>
    </row>
    <row r="254" spans="1:3" x14ac:dyDescent="0.25">
      <c r="A254" s="610">
        <f>IF(C254="", MAX($A$1:A253)+1, "")</f>
        <v>38</v>
      </c>
      <c r="B254" s="611" t="s">
        <v>2204</v>
      </c>
      <c r="C254" s="612"/>
    </row>
    <row r="255" spans="1:3" ht="90" x14ac:dyDescent="0.25">
      <c r="A255" s="613"/>
      <c r="B255" s="615" t="s">
        <v>2205</v>
      </c>
      <c r="C255" s="612" t="s">
        <v>2515</v>
      </c>
    </row>
    <row r="256" spans="1:3" ht="72" x14ac:dyDescent="0.25">
      <c r="A256" s="613"/>
      <c r="B256" s="615" t="s">
        <v>2206</v>
      </c>
      <c r="C256" s="612" t="s">
        <v>628</v>
      </c>
    </row>
    <row r="257" spans="1:3" ht="72" x14ac:dyDescent="0.25">
      <c r="A257" s="613"/>
      <c r="B257" s="615" t="s">
        <v>2207</v>
      </c>
      <c r="C257" s="612" t="s">
        <v>628</v>
      </c>
    </row>
    <row r="258" spans="1:3" ht="72" x14ac:dyDescent="0.25">
      <c r="A258" s="613"/>
      <c r="B258" s="615" t="s">
        <v>2208</v>
      </c>
      <c r="C258" s="612" t="s">
        <v>625</v>
      </c>
    </row>
    <row r="259" spans="1:3" ht="72" x14ac:dyDescent="0.25">
      <c r="A259" s="613"/>
      <c r="B259" s="615" t="s">
        <v>2209</v>
      </c>
      <c r="C259" s="612" t="s">
        <v>625</v>
      </c>
    </row>
    <row r="260" spans="1:3" ht="72" x14ac:dyDescent="0.25">
      <c r="A260" s="613"/>
      <c r="B260" s="615" t="s">
        <v>2210</v>
      </c>
      <c r="C260" s="612" t="s">
        <v>625</v>
      </c>
    </row>
    <row r="261" spans="1:3" ht="90" x14ac:dyDescent="0.25">
      <c r="A261" s="613"/>
      <c r="B261" s="615" t="s">
        <v>2211</v>
      </c>
      <c r="C261" s="612" t="s">
        <v>628</v>
      </c>
    </row>
    <row r="262" spans="1:3" x14ac:dyDescent="0.25">
      <c r="A262" s="610">
        <f>IF(C262="", MAX($A$1:A261)+1, "")</f>
        <v>39</v>
      </c>
      <c r="B262" s="611" t="s">
        <v>2212</v>
      </c>
      <c r="C262" s="612"/>
    </row>
    <row r="263" spans="1:3" ht="90" x14ac:dyDescent="0.25">
      <c r="A263" s="613"/>
      <c r="B263" s="615" t="s">
        <v>2213</v>
      </c>
      <c r="C263" s="612" t="s">
        <v>2515</v>
      </c>
    </row>
    <row r="264" spans="1:3" ht="72" x14ac:dyDescent="0.25">
      <c r="A264" s="613"/>
      <c r="B264" s="615" t="s">
        <v>2214</v>
      </c>
      <c r="C264" s="612" t="s">
        <v>628</v>
      </c>
    </row>
    <row r="265" spans="1:3" ht="72" x14ac:dyDescent="0.25">
      <c r="A265" s="613"/>
      <c r="B265" s="615" t="s">
        <v>2215</v>
      </c>
      <c r="C265" s="612" t="s">
        <v>628</v>
      </c>
    </row>
    <row r="266" spans="1:3" ht="72" x14ac:dyDescent="0.25">
      <c r="A266" s="613"/>
      <c r="B266" s="615" t="s">
        <v>2216</v>
      </c>
      <c r="C266" s="612" t="s">
        <v>625</v>
      </c>
    </row>
    <row r="267" spans="1:3" ht="72" x14ac:dyDescent="0.25">
      <c r="A267" s="613"/>
      <c r="B267" s="615" t="s">
        <v>2217</v>
      </c>
      <c r="C267" s="612" t="s">
        <v>625</v>
      </c>
    </row>
    <row r="268" spans="1:3" ht="72" x14ac:dyDescent="0.25">
      <c r="A268" s="613"/>
      <c r="B268" s="615" t="s">
        <v>2218</v>
      </c>
      <c r="C268" s="612" t="s">
        <v>625</v>
      </c>
    </row>
    <row r="269" spans="1:3" ht="90" x14ac:dyDescent="0.25">
      <c r="A269" s="613"/>
      <c r="B269" s="615" t="s">
        <v>2219</v>
      </c>
      <c r="C269" s="612" t="s">
        <v>628</v>
      </c>
    </row>
    <row r="270" spans="1:3" x14ac:dyDescent="0.25">
      <c r="A270" s="609" t="s">
        <v>2220</v>
      </c>
      <c r="B270" s="614" t="s">
        <v>2221</v>
      </c>
      <c r="C270" s="612"/>
    </row>
    <row r="271" spans="1:3" x14ac:dyDescent="0.25">
      <c r="A271" s="610">
        <f>IF(C271="", MAX($A$1:A270)+1, "")</f>
        <v>40</v>
      </c>
      <c r="B271" s="611" t="s">
        <v>2222</v>
      </c>
      <c r="C271" s="612"/>
    </row>
    <row r="272" spans="1:3" ht="90" x14ac:dyDescent="0.25">
      <c r="A272" s="613"/>
      <c r="B272" s="615" t="s">
        <v>2223</v>
      </c>
      <c r="C272" s="612" t="s">
        <v>2515</v>
      </c>
    </row>
    <row r="273" spans="1:3" ht="72" x14ac:dyDescent="0.25">
      <c r="A273" s="613"/>
      <c r="B273" s="615" t="s">
        <v>2224</v>
      </c>
      <c r="C273" s="612" t="s">
        <v>628</v>
      </c>
    </row>
    <row r="274" spans="1:3" ht="72" x14ac:dyDescent="0.25">
      <c r="A274" s="613"/>
      <c r="B274" s="615" t="s">
        <v>2225</v>
      </c>
      <c r="C274" s="612" t="s">
        <v>628</v>
      </c>
    </row>
    <row r="275" spans="1:3" ht="72" x14ac:dyDescent="0.25">
      <c r="A275" s="613"/>
      <c r="B275" s="615" t="s">
        <v>2226</v>
      </c>
      <c r="C275" s="612" t="s">
        <v>625</v>
      </c>
    </row>
    <row r="276" spans="1:3" ht="72" x14ac:dyDescent="0.25">
      <c r="A276" s="613"/>
      <c r="B276" s="615" t="s">
        <v>2227</v>
      </c>
      <c r="C276" s="612" t="s">
        <v>625</v>
      </c>
    </row>
    <row r="277" spans="1:3" ht="72" x14ac:dyDescent="0.25">
      <c r="A277" s="613"/>
      <c r="B277" s="615" t="s">
        <v>2228</v>
      </c>
      <c r="C277" s="612" t="s">
        <v>625</v>
      </c>
    </row>
    <row r="278" spans="1:3" ht="72" x14ac:dyDescent="0.25">
      <c r="A278" s="613"/>
      <c r="B278" s="615" t="s">
        <v>2229</v>
      </c>
      <c r="C278" s="612" t="s">
        <v>628</v>
      </c>
    </row>
    <row r="279" spans="1:3" x14ac:dyDescent="0.25">
      <c r="A279" s="610">
        <f>IF(C279="", MAX($A$1:A278)+1, "")</f>
        <v>41</v>
      </c>
      <c r="B279" s="611" t="s">
        <v>2230</v>
      </c>
      <c r="C279" s="612"/>
    </row>
    <row r="280" spans="1:3" ht="72" x14ac:dyDescent="0.25">
      <c r="A280" s="613"/>
      <c r="B280" s="615" t="s">
        <v>2231</v>
      </c>
      <c r="C280" s="612" t="s">
        <v>2515</v>
      </c>
    </row>
    <row r="281" spans="1:3" ht="72" x14ac:dyDescent="0.25">
      <c r="A281" s="613"/>
      <c r="B281" s="615" t="s">
        <v>2232</v>
      </c>
      <c r="C281" s="612" t="s">
        <v>628</v>
      </c>
    </row>
    <row r="282" spans="1:3" ht="72" x14ac:dyDescent="0.25">
      <c r="A282" s="613"/>
      <c r="B282" s="615" t="s">
        <v>2233</v>
      </c>
      <c r="C282" s="612" t="s">
        <v>628</v>
      </c>
    </row>
    <row r="283" spans="1:3" ht="72" x14ac:dyDescent="0.25">
      <c r="A283" s="613"/>
      <c r="B283" s="615" t="s">
        <v>2234</v>
      </c>
      <c r="C283" s="612" t="s">
        <v>625</v>
      </c>
    </row>
    <row r="284" spans="1:3" ht="72" x14ac:dyDescent="0.25">
      <c r="A284" s="613"/>
      <c r="B284" s="615" t="s">
        <v>2235</v>
      </c>
      <c r="C284" s="612" t="s">
        <v>625</v>
      </c>
    </row>
    <row r="285" spans="1:3" ht="72" x14ac:dyDescent="0.25">
      <c r="A285" s="613"/>
      <c r="B285" s="615" t="s">
        <v>2236</v>
      </c>
      <c r="C285" s="612" t="s">
        <v>625</v>
      </c>
    </row>
    <row r="286" spans="1:3" ht="72" x14ac:dyDescent="0.25">
      <c r="A286" s="613"/>
      <c r="B286" s="615" t="s">
        <v>2237</v>
      </c>
      <c r="C286" s="612" t="s">
        <v>628</v>
      </c>
    </row>
    <row r="287" spans="1:3" x14ac:dyDescent="0.25">
      <c r="A287" s="609" t="s">
        <v>2238</v>
      </c>
      <c r="B287" s="614" t="s">
        <v>2239</v>
      </c>
      <c r="C287" s="612"/>
    </row>
    <row r="288" spans="1:3" x14ac:dyDescent="0.25">
      <c r="A288" s="610">
        <f>IF(C288="", MAX($A$1:A287)+1, "")</f>
        <v>42</v>
      </c>
      <c r="B288" s="611" t="s">
        <v>2240</v>
      </c>
      <c r="C288" s="612"/>
    </row>
    <row r="289" spans="1:3" ht="90" x14ac:dyDescent="0.25">
      <c r="A289" s="613"/>
      <c r="B289" s="615" t="s">
        <v>2241</v>
      </c>
      <c r="C289" s="612" t="s">
        <v>2515</v>
      </c>
    </row>
    <row r="290" spans="1:3" ht="72" x14ac:dyDescent="0.25">
      <c r="A290" s="613"/>
      <c r="B290" s="615" t="s">
        <v>2242</v>
      </c>
      <c r="C290" s="612" t="s">
        <v>628</v>
      </c>
    </row>
    <row r="291" spans="1:3" ht="54" x14ac:dyDescent="0.25">
      <c r="A291" s="613"/>
      <c r="B291" s="615" t="s">
        <v>2528</v>
      </c>
      <c r="C291" s="612" t="s">
        <v>628</v>
      </c>
    </row>
    <row r="292" spans="1:3" ht="72" x14ac:dyDescent="0.25">
      <c r="A292" s="613"/>
      <c r="B292" s="615" t="s">
        <v>2243</v>
      </c>
      <c r="C292" s="612" t="s">
        <v>625</v>
      </c>
    </row>
    <row r="293" spans="1:3" ht="72" x14ac:dyDescent="0.25">
      <c r="A293" s="613"/>
      <c r="B293" s="615" t="s">
        <v>2244</v>
      </c>
      <c r="C293" s="612" t="s">
        <v>625</v>
      </c>
    </row>
    <row r="294" spans="1:3" ht="72" x14ac:dyDescent="0.25">
      <c r="A294" s="613"/>
      <c r="B294" s="615" t="s">
        <v>2245</v>
      </c>
      <c r="C294" s="612" t="s">
        <v>625</v>
      </c>
    </row>
    <row r="295" spans="1:3" ht="72" x14ac:dyDescent="0.25">
      <c r="A295" s="613"/>
      <c r="B295" s="615" t="s">
        <v>2246</v>
      </c>
      <c r="C295" s="612" t="s">
        <v>628</v>
      </c>
    </row>
    <row r="296" spans="1:3" x14ac:dyDescent="0.25">
      <c r="A296" s="610">
        <f>IF(C296="", MAX($A$1:A295)+1, "")</f>
        <v>43</v>
      </c>
      <c r="B296" s="611" t="s">
        <v>2247</v>
      </c>
      <c r="C296" s="612"/>
    </row>
    <row r="297" spans="1:3" ht="72" x14ac:dyDescent="0.25">
      <c r="A297" s="613"/>
      <c r="B297" s="615" t="s">
        <v>2248</v>
      </c>
      <c r="C297" s="612" t="s">
        <v>2515</v>
      </c>
    </row>
    <row r="298" spans="1:3" ht="72" x14ac:dyDescent="0.25">
      <c r="A298" s="613"/>
      <c r="B298" s="615" t="s">
        <v>2249</v>
      </c>
      <c r="C298" s="612" t="s">
        <v>628</v>
      </c>
    </row>
    <row r="299" spans="1:3" ht="54" x14ac:dyDescent="0.25">
      <c r="A299" s="613"/>
      <c r="B299" s="615" t="s">
        <v>2529</v>
      </c>
      <c r="C299" s="612" t="s">
        <v>628</v>
      </c>
    </row>
    <row r="300" spans="1:3" ht="72" x14ac:dyDescent="0.25">
      <c r="A300" s="613"/>
      <c r="B300" s="615" t="s">
        <v>2250</v>
      </c>
      <c r="C300" s="612" t="s">
        <v>625</v>
      </c>
    </row>
    <row r="301" spans="1:3" ht="72" x14ac:dyDescent="0.25">
      <c r="A301" s="613"/>
      <c r="B301" s="615" t="s">
        <v>2251</v>
      </c>
      <c r="C301" s="612" t="s">
        <v>625</v>
      </c>
    </row>
    <row r="302" spans="1:3" ht="54" x14ac:dyDescent="0.25">
      <c r="A302" s="613"/>
      <c r="B302" s="615" t="s">
        <v>2252</v>
      </c>
      <c r="C302" s="612" t="s">
        <v>625</v>
      </c>
    </row>
    <row r="303" spans="1:3" ht="72" x14ac:dyDescent="0.25">
      <c r="A303" s="613"/>
      <c r="B303" s="615" t="s">
        <v>2253</v>
      </c>
      <c r="C303" s="612" t="s">
        <v>628</v>
      </c>
    </row>
    <row r="304" spans="1:3" x14ac:dyDescent="0.25">
      <c r="A304" s="609" t="s">
        <v>2254</v>
      </c>
      <c r="B304" s="614" t="s">
        <v>2513</v>
      </c>
      <c r="C304" s="612"/>
    </row>
    <row r="305" spans="1:3" x14ac:dyDescent="0.25">
      <c r="A305" s="610">
        <f>IF(C305="", MAX($A$1:A304)+1, "")</f>
        <v>44</v>
      </c>
      <c r="B305" s="615" t="s">
        <v>2561</v>
      </c>
      <c r="C305" s="612"/>
    </row>
    <row r="306" spans="1:3" ht="54" x14ac:dyDescent="0.25">
      <c r="A306" s="613"/>
      <c r="B306" s="615" t="s">
        <v>2512</v>
      </c>
      <c r="C306" s="612" t="s">
        <v>628</v>
      </c>
    </row>
    <row r="307" spans="1:3" ht="54" x14ac:dyDescent="0.25">
      <c r="A307" s="613"/>
      <c r="B307" s="615" t="s">
        <v>2566</v>
      </c>
      <c r="C307" s="612" t="s">
        <v>625</v>
      </c>
    </row>
    <row r="308" spans="1:3" ht="54" x14ac:dyDescent="0.25">
      <c r="A308" s="609"/>
      <c r="B308" s="611" t="s">
        <v>2567</v>
      </c>
      <c r="C308" s="612" t="s">
        <v>625</v>
      </c>
    </row>
    <row r="309" spans="1:3" x14ac:dyDescent="0.25">
      <c r="A309" s="609" t="s">
        <v>50</v>
      </c>
      <c r="B309" s="614" t="s">
        <v>2256</v>
      </c>
      <c r="C309" s="612"/>
    </row>
    <row r="310" spans="1:3" x14ac:dyDescent="0.25">
      <c r="A310" s="610">
        <f>IF(C310="", MAX($A$1:A309)+1, "")</f>
        <v>45</v>
      </c>
      <c r="B310" s="611" t="s">
        <v>2257</v>
      </c>
      <c r="C310" s="612"/>
    </row>
    <row r="311" spans="1:3" ht="54" x14ac:dyDescent="0.25">
      <c r="A311" s="610"/>
      <c r="B311" s="615" t="s">
        <v>2258</v>
      </c>
      <c r="C311" s="612" t="s">
        <v>2515</v>
      </c>
    </row>
    <row r="312" spans="1:3" ht="54" x14ac:dyDescent="0.25">
      <c r="A312" s="610"/>
      <c r="B312" s="615" t="s">
        <v>2259</v>
      </c>
      <c r="C312" s="612" t="s">
        <v>628</v>
      </c>
    </row>
    <row r="313" spans="1:3" ht="72" x14ac:dyDescent="0.25">
      <c r="A313" s="610"/>
      <c r="B313" s="615" t="s">
        <v>2260</v>
      </c>
      <c r="C313" s="612" t="s">
        <v>625</v>
      </c>
    </row>
    <row r="314" spans="1:3" x14ac:dyDescent="0.25">
      <c r="A314" s="610">
        <f>IF(C314="", MAX($A$1:A313)+1, "")</f>
        <v>46</v>
      </c>
      <c r="B314" s="611" t="s">
        <v>2261</v>
      </c>
      <c r="C314" s="612"/>
    </row>
    <row r="315" spans="1:3" ht="54" x14ac:dyDescent="0.25">
      <c r="A315" s="610"/>
      <c r="B315" s="615" t="s">
        <v>2262</v>
      </c>
      <c r="C315" s="612" t="s">
        <v>628</v>
      </c>
    </row>
    <row r="316" spans="1:3" ht="54" x14ac:dyDescent="0.25">
      <c r="A316" s="610"/>
      <c r="B316" s="615" t="s">
        <v>2263</v>
      </c>
      <c r="C316" s="612" t="s">
        <v>2515</v>
      </c>
    </row>
    <row r="317" spans="1:3" ht="72" x14ac:dyDescent="0.25">
      <c r="A317" s="610"/>
      <c r="B317" s="615" t="s">
        <v>2264</v>
      </c>
      <c r="C317" s="612" t="s">
        <v>625</v>
      </c>
    </row>
    <row r="318" spans="1:3" x14ac:dyDescent="0.25">
      <c r="A318" s="609" t="s">
        <v>68</v>
      </c>
      <c r="B318" s="614" t="s">
        <v>2265</v>
      </c>
      <c r="C318" s="612"/>
    </row>
    <row r="319" spans="1:3" x14ac:dyDescent="0.25">
      <c r="A319" s="610">
        <f>IF(C319="", MAX($A$1:A318)+1, "")</f>
        <v>47</v>
      </c>
      <c r="B319" s="611" t="s">
        <v>2572</v>
      </c>
      <c r="C319" s="612"/>
    </row>
    <row r="320" spans="1:3" ht="54" x14ac:dyDescent="0.25">
      <c r="A320" s="610"/>
      <c r="B320" s="615" t="s">
        <v>2267</v>
      </c>
      <c r="C320" s="612" t="s">
        <v>2515</v>
      </c>
    </row>
    <row r="321" spans="1:3" ht="54" x14ac:dyDescent="0.25">
      <c r="A321" s="610"/>
      <c r="B321" s="615" t="s">
        <v>2462</v>
      </c>
      <c r="C321" s="612" t="s">
        <v>2515</v>
      </c>
    </row>
    <row r="322" spans="1:3" x14ac:dyDescent="0.25">
      <c r="A322" s="610">
        <f>IF(C322="", MAX($A$1:A321)+1, "")</f>
        <v>48</v>
      </c>
      <c r="B322" s="611" t="s">
        <v>2268</v>
      </c>
      <c r="C322" s="612"/>
    </row>
    <row r="323" spans="1:3" ht="54" x14ac:dyDescent="0.25">
      <c r="A323" s="610"/>
      <c r="B323" s="615" t="s">
        <v>2463</v>
      </c>
      <c r="C323" s="612" t="s">
        <v>2515</v>
      </c>
    </row>
    <row r="324" spans="1:3" ht="54" x14ac:dyDescent="0.25">
      <c r="A324" s="610"/>
      <c r="B324" s="615" t="s">
        <v>2464</v>
      </c>
      <c r="C324" s="612" t="s">
        <v>2515</v>
      </c>
    </row>
    <row r="325" spans="1:3" x14ac:dyDescent="0.25">
      <c r="A325" s="610">
        <f>IF(C325="", MAX($A$1:A324)+1, "")</f>
        <v>49</v>
      </c>
      <c r="B325" s="611" t="s">
        <v>2269</v>
      </c>
      <c r="C325" s="612"/>
    </row>
    <row r="326" spans="1:3" ht="72" x14ac:dyDescent="0.25">
      <c r="A326" s="610"/>
      <c r="B326" s="615" t="s">
        <v>2465</v>
      </c>
      <c r="C326" s="612" t="s">
        <v>2515</v>
      </c>
    </row>
    <row r="327" spans="1:3" ht="72" x14ac:dyDescent="0.25">
      <c r="A327" s="610"/>
      <c r="B327" s="615" t="s">
        <v>2466</v>
      </c>
      <c r="C327" s="612" t="s">
        <v>2515</v>
      </c>
    </row>
    <row r="328" spans="1:3" x14ac:dyDescent="0.25">
      <c r="A328" s="610">
        <f>IF(C328="", MAX($A$1:A327)+1, "")</f>
        <v>50</v>
      </c>
      <c r="B328" s="611" t="s">
        <v>2270</v>
      </c>
      <c r="C328" s="612"/>
    </row>
    <row r="329" spans="1:3" ht="54" x14ac:dyDescent="0.25">
      <c r="A329" s="610"/>
      <c r="B329" s="615" t="s">
        <v>2271</v>
      </c>
      <c r="C329" s="612" t="s">
        <v>2515</v>
      </c>
    </row>
    <row r="330" spans="1:3" ht="54" x14ac:dyDescent="0.25">
      <c r="A330" s="610"/>
      <c r="B330" s="615" t="s">
        <v>2467</v>
      </c>
      <c r="C330" s="612" t="s">
        <v>2515</v>
      </c>
    </row>
    <row r="331" spans="1:3" x14ac:dyDescent="0.25">
      <c r="A331" s="610">
        <f>IF(C331="", MAX($A$1:A330)+1, "")</f>
        <v>51</v>
      </c>
      <c r="B331" s="611" t="s">
        <v>2272</v>
      </c>
      <c r="C331" s="612"/>
    </row>
    <row r="332" spans="1:3" ht="54" x14ac:dyDescent="0.25">
      <c r="A332" s="610"/>
      <c r="B332" s="615" t="s">
        <v>2273</v>
      </c>
      <c r="C332" s="612" t="s">
        <v>2515</v>
      </c>
    </row>
    <row r="333" spans="1:3" ht="54" x14ac:dyDescent="0.25">
      <c r="A333" s="610"/>
      <c r="B333" s="615" t="s">
        <v>2469</v>
      </c>
      <c r="C333" s="612" t="s">
        <v>2515</v>
      </c>
    </row>
    <row r="334" spans="1:3" x14ac:dyDescent="0.25">
      <c r="A334" s="610">
        <f>IF(C334="", MAX($A$1:A333)+1, "")</f>
        <v>52</v>
      </c>
      <c r="B334" s="611" t="s">
        <v>2274</v>
      </c>
      <c r="C334" s="612"/>
    </row>
    <row r="335" spans="1:3" ht="54" x14ac:dyDescent="0.25">
      <c r="A335" s="610"/>
      <c r="B335" s="615" t="s">
        <v>2275</v>
      </c>
      <c r="C335" s="612" t="s">
        <v>2515</v>
      </c>
    </row>
    <row r="336" spans="1:3" ht="54" x14ac:dyDescent="0.25">
      <c r="A336" s="610"/>
      <c r="B336" s="615" t="s">
        <v>2468</v>
      </c>
      <c r="C336" s="612" t="s">
        <v>2515</v>
      </c>
    </row>
    <row r="337" spans="1:3" x14ac:dyDescent="0.25">
      <c r="A337" s="610">
        <f>IF(C337="", MAX($A$1:A336)+1, "")</f>
        <v>53</v>
      </c>
      <c r="B337" s="611" t="s">
        <v>2568</v>
      </c>
      <c r="C337" s="612"/>
    </row>
    <row r="338" spans="1:3" ht="59" customHeight="1" x14ac:dyDescent="0.25">
      <c r="A338" s="610"/>
      <c r="B338" s="620" t="s">
        <v>2569</v>
      </c>
      <c r="C338" s="612" t="s">
        <v>2515</v>
      </c>
    </row>
    <row r="339" spans="1:3" ht="55" x14ac:dyDescent="0.25">
      <c r="A339" s="610"/>
      <c r="B339" s="620" t="s">
        <v>2570</v>
      </c>
      <c r="C339" s="612" t="s">
        <v>2515</v>
      </c>
    </row>
    <row r="340" spans="1:3" x14ac:dyDescent="0.25">
      <c r="A340" s="609" t="s">
        <v>75</v>
      </c>
      <c r="B340" s="614" t="s">
        <v>2530</v>
      </c>
      <c r="C340" s="612"/>
    </row>
    <row r="341" spans="1:3" x14ac:dyDescent="0.25">
      <c r="A341" s="610">
        <f>IF(C341="", MAX($A$1:A340)+1, "")</f>
        <v>54</v>
      </c>
      <c r="B341" s="611" t="s">
        <v>2277</v>
      </c>
      <c r="C341" s="612"/>
    </row>
    <row r="342" spans="1:3" ht="72" x14ac:dyDescent="0.25">
      <c r="A342" s="610"/>
      <c r="B342" s="615" t="s">
        <v>2278</v>
      </c>
      <c r="C342" s="612" t="s">
        <v>628</v>
      </c>
    </row>
    <row r="343" spans="1:3" ht="72" x14ac:dyDescent="0.25">
      <c r="A343" s="610"/>
      <c r="B343" s="615" t="s">
        <v>2279</v>
      </c>
      <c r="C343" s="612" t="s">
        <v>2515</v>
      </c>
    </row>
    <row r="344" spans="1:3" ht="72" x14ac:dyDescent="0.25">
      <c r="A344" s="610"/>
      <c r="B344" s="615" t="s">
        <v>2280</v>
      </c>
      <c r="C344" s="612" t="s">
        <v>628</v>
      </c>
    </row>
    <row r="345" spans="1:3" ht="72" x14ac:dyDescent="0.25">
      <c r="A345" s="610"/>
      <c r="B345" s="615" t="s">
        <v>2281</v>
      </c>
      <c r="C345" s="612" t="s">
        <v>628</v>
      </c>
    </row>
    <row r="346" spans="1:3" x14ac:dyDescent="0.25">
      <c r="A346" s="610">
        <f>IF(C346="", MAX($A$1:A345)+1, "")</f>
        <v>55</v>
      </c>
      <c r="B346" s="611" t="s">
        <v>2282</v>
      </c>
      <c r="C346" s="612"/>
    </row>
    <row r="347" spans="1:3" ht="54" x14ac:dyDescent="0.25">
      <c r="A347" s="610"/>
      <c r="B347" s="615" t="s">
        <v>2283</v>
      </c>
      <c r="C347" s="612" t="s">
        <v>628</v>
      </c>
    </row>
    <row r="348" spans="1:3" ht="72" x14ac:dyDescent="0.25">
      <c r="A348" s="610"/>
      <c r="B348" s="615" t="s">
        <v>2284</v>
      </c>
      <c r="C348" s="612" t="s">
        <v>2515</v>
      </c>
    </row>
    <row r="349" spans="1:3" ht="54" x14ac:dyDescent="0.25">
      <c r="A349" s="610"/>
      <c r="B349" s="615" t="s">
        <v>2285</v>
      </c>
      <c r="C349" s="612" t="s">
        <v>628</v>
      </c>
    </row>
    <row r="350" spans="1:3" ht="72" x14ac:dyDescent="0.25">
      <c r="A350" s="610"/>
      <c r="B350" s="615" t="s">
        <v>2286</v>
      </c>
      <c r="C350" s="612" t="s">
        <v>628</v>
      </c>
    </row>
    <row r="351" spans="1:3" x14ac:dyDescent="0.25">
      <c r="A351" s="610">
        <f>IF(C351="", MAX($A$1:A350)+1, "")</f>
        <v>56</v>
      </c>
      <c r="B351" s="611" t="s">
        <v>2287</v>
      </c>
      <c r="C351" s="612"/>
    </row>
    <row r="352" spans="1:3" ht="72" x14ac:dyDescent="0.25">
      <c r="A352" s="610"/>
      <c r="B352" s="615" t="s">
        <v>2288</v>
      </c>
      <c r="C352" s="612" t="s">
        <v>628</v>
      </c>
    </row>
    <row r="353" spans="1:3" ht="72" x14ac:dyDescent="0.25">
      <c r="A353" s="610"/>
      <c r="B353" s="615" t="s">
        <v>2289</v>
      </c>
      <c r="C353" s="612" t="s">
        <v>2515</v>
      </c>
    </row>
    <row r="354" spans="1:3" ht="54" x14ac:dyDescent="0.25">
      <c r="A354" s="610"/>
      <c r="B354" s="615" t="s">
        <v>2290</v>
      </c>
      <c r="C354" s="612" t="s">
        <v>628</v>
      </c>
    </row>
    <row r="355" spans="1:3" ht="54" x14ac:dyDescent="0.25">
      <c r="A355" s="610"/>
      <c r="B355" s="615" t="s">
        <v>2291</v>
      </c>
      <c r="C355" s="612" t="s">
        <v>628</v>
      </c>
    </row>
    <row r="356" spans="1:3" x14ac:dyDescent="0.25">
      <c r="A356" s="610">
        <f>IF(C356="", MAX($A$1:A355)+1, "")</f>
        <v>57</v>
      </c>
      <c r="B356" s="611" t="s">
        <v>2292</v>
      </c>
      <c r="C356" s="612"/>
    </row>
    <row r="357" spans="1:3" ht="54" x14ac:dyDescent="0.25">
      <c r="A357" s="610"/>
      <c r="B357" s="615" t="s">
        <v>2293</v>
      </c>
      <c r="C357" s="612" t="s">
        <v>628</v>
      </c>
    </row>
    <row r="358" spans="1:3" ht="72" x14ac:dyDescent="0.25">
      <c r="A358" s="610"/>
      <c r="B358" s="615" t="s">
        <v>2294</v>
      </c>
      <c r="C358" s="612" t="s">
        <v>2515</v>
      </c>
    </row>
    <row r="359" spans="1:3" ht="54" x14ac:dyDescent="0.25">
      <c r="A359" s="610"/>
      <c r="B359" s="615" t="s">
        <v>2295</v>
      </c>
      <c r="C359" s="612" t="s">
        <v>628</v>
      </c>
    </row>
    <row r="360" spans="1:3" ht="72" x14ac:dyDescent="0.25">
      <c r="A360" s="610"/>
      <c r="B360" s="615" t="s">
        <v>2296</v>
      </c>
      <c r="C360" s="612" t="s">
        <v>628</v>
      </c>
    </row>
    <row r="361" spans="1:3" x14ac:dyDescent="0.25">
      <c r="A361" s="610">
        <f>IF(C361="", MAX($A$1:A360)+1, "")</f>
        <v>58</v>
      </c>
      <c r="B361" s="611" t="s">
        <v>2297</v>
      </c>
      <c r="C361" s="612"/>
    </row>
    <row r="362" spans="1:3" ht="54" x14ac:dyDescent="0.25">
      <c r="A362" s="610"/>
      <c r="B362" s="615" t="s">
        <v>2298</v>
      </c>
      <c r="C362" s="612" t="s">
        <v>628</v>
      </c>
    </row>
    <row r="363" spans="1:3" ht="72" x14ac:dyDescent="0.25">
      <c r="A363" s="610"/>
      <c r="B363" s="615" t="s">
        <v>2299</v>
      </c>
      <c r="C363" s="612" t="s">
        <v>2515</v>
      </c>
    </row>
    <row r="364" spans="1:3" ht="54" x14ac:dyDescent="0.25">
      <c r="A364" s="610"/>
      <c r="B364" s="615" t="s">
        <v>2300</v>
      </c>
      <c r="C364" s="612" t="s">
        <v>628</v>
      </c>
    </row>
    <row r="365" spans="1:3" ht="72" x14ac:dyDescent="0.25">
      <c r="A365" s="610"/>
      <c r="B365" s="615" t="s">
        <v>2301</v>
      </c>
      <c r="C365" s="612" t="s">
        <v>628</v>
      </c>
    </row>
    <row r="366" spans="1:3" ht="36" x14ac:dyDescent="0.25">
      <c r="A366" s="610">
        <f>IF(C366="", MAX($A$1:A365)+1, "")</f>
        <v>59</v>
      </c>
      <c r="B366" s="611" t="s">
        <v>2302</v>
      </c>
      <c r="C366" s="612"/>
    </row>
    <row r="367" spans="1:3" ht="54" x14ac:dyDescent="0.25">
      <c r="A367" s="610"/>
      <c r="B367" s="615" t="s">
        <v>2303</v>
      </c>
      <c r="C367" s="612" t="s">
        <v>628</v>
      </c>
    </row>
    <row r="368" spans="1:3" ht="72" x14ac:dyDescent="0.25">
      <c r="A368" s="610"/>
      <c r="B368" s="615" t="s">
        <v>2304</v>
      </c>
      <c r="C368" s="612" t="s">
        <v>2515</v>
      </c>
    </row>
    <row r="369" spans="1:3" ht="54" x14ac:dyDescent="0.25">
      <c r="A369" s="610"/>
      <c r="B369" s="615" t="s">
        <v>2305</v>
      </c>
      <c r="C369" s="612" t="s">
        <v>628</v>
      </c>
    </row>
    <row r="370" spans="1:3" ht="72" x14ac:dyDescent="0.25">
      <c r="A370" s="610"/>
      <c r="B370" s="615" t="s">
        <v>2306</v>
      </c>
      <c r="C370" s="612" t="s">
        <v>628</v>
      </c>
    </row>
    <row r="371" spans="1:3" x14ac:dyDescent="0.25">
      <c r="A371" s="610">
        <f>IF(C371="", MAX($A$1:A370)+1, "")</f>
        <v>60</v>
      </c>
      <c r="B371" s="611" t="s">
        <v>2307</v>
      </c>
      <c r="C371" s="612"/>
    </row>
    <row r="372" spans="1:3" ht="54" x14ac:dyDescent="0.25">
      <c r="A372" s="610"/>
      <c r="B372" s="615" t="s">
        <v>2308</v>
      </c>
      <c r="C372" s="612" t="s">
        <v>628</v>
      </c>
    </row>
    <row r="373" spans="1:3" ht="72" x14ac:dyDescent="0.25">
      <c r="A373" s="610"/>
      <c r="B373" s="615" t="s">
        <v>2309</v>
      </c>
      <c r="C373" s="612" t="s">
        <v>2515</v>
      </c>
    </row>
    <row r="374" spans="1:3" ht="54" x14ac:dyDescent="0.25">
      <c r="A374" s="610"/>
      <c r="B374" s="615" t="s">
        <v>2310</v>
      </c>
      <c r="C374" s="612" t="s">
        <v>628</v>
      </c>
    </row>
    <row r="375" spans="1:3" ht="72" x14ac:dyDescent="0.25">
      <c r="A375" s="610"/>
      <c r="B375" s="615" t="s">
        <v>2311</v>
      </c>
      <c r="C375" s="612" t="s">
        <v>628</v>
      </c>
    </row>
    <row r="376" spans="1:3" x14ac:dyDescent="0.25">
      <c r="A376" s="610">
        <f>IF(C376="", MAX($A$1:A375)+1, "")</f>
        <v>61</v>
      </c>
      <c r="B376" s="611" t="s">
        <v>2312</v>
      </c>
      <c r="C376" s="612"/>
    </row>
    <row r="377" spans="1:3" ht="54" x14ac:dyDescent="0.25">
      <c r="A377" s="610"/>
      <c r="B377" s="615" t="s">
        <v>2313</v>
      </c>
      <c r="C377" s="612" t="s">
        <v>628</v>
      </c>
    </row>
    <row r="378" spans="1:3" ht="72" x14ac:dyDescent="0.25">
      <c r="A378" s="610"/>
      <c r="B378" s="615" t="s">
        <v>2314</v>
      </c>
      <c r="C378" s="612" t="s">
        <v>2515</v>
      </c>
    </row>
    <row r="379" spans="1:3" ht="54" x14ac:dyDescent="0.25">
      <c r="A379" s="610"/>
      <c r="B379" s="615" t="s">
        <v>2315</v>
      </c>
      <c r="C379" s="612" t="s">
        <v>628</v>
      </c>
    </row>
    <row r="380" spans="1:3" ht="72" x14ac:dyDescent="0.25">
      <c r="A380" s="610"/>
      <c r="B380" s="615" t="s">
        <v>2316</v>
      </c>
      <c r="C380" s="612" t="s">
        <v>628</v>
      </c>
    </row>
    <row r="381" spans="1:3" x14ac:dyDescent="0.25">
      <c r="A381" s="610">
        <f>IF(C381="", MAX($A$1:A380)+1, "")</f>
        <v>62</v>
      </c>
      <c r="B381" s="611" t="s">
        <v>2317</v>
      </c>
      <c r="C381" s="612"/>
    </row>
    <row r="382" spans="1:3" ht="72" x14ac:dyDescent="0.25">
      <c r="A382" s="610"/>
      <c r="B382" s="615" t="s">
        <v>2318</v>
      </c>
      <c r="C382" s="612" t="s">
        <v>628</v>
      </c>
    </row>
    <row r="383" spans="1:3" ht="72" x14ac:dyDescent="0.25">
      <c r="A383" s="610"/>
      <c r="B383" s="615" t="s">
        <v>2319</v>
      </c>
      <c r="C383" s="612" t="s">
        <v>2515</v>
      </c>
    </row>
    <row r="384" spans="1:3" ht="54" x14ac:dyDescent="0.25">
      <c r="A384" s="610"/>
      <c r="B384" s="615" t="s">
        <v>2320</v>
      </c>
      <c r="C384" s="612" t="s">
        <v>628</v>
      </c>
    </row>
    <row r="385" spans="1:3" ht="54" x14ac:dyDescent="0.25">
      <c r="A385" s="610"/>
      <c r="B385" s="615" t="s">
        <v>2321</v>
      </c>
      <c r="C385" s="612" t="s">
        <v>628</v>
      </c>
    </row>
    <row r="386" spans="1:3" x14ac:dyDescent="0.25">
      <c r="A386" s="609" t="s">
        <v>930</v>
      </c>
      <c r="B386" s="614" t="s">
        <v>2322</v>
      </c>
      <c r="C386" s="612"/>
    </row>
    <row r="387" spans="1:3" ht="36" x14ac:dyDescent="0.25">
      <c r="A387" s="609" t="s">
        <v>2531</v>
      </c>
      <c r="B387" s="614" t="s">
        <v>2532</v>
      </c>
      <c r="C387" s="612"/>
    </row>
    <row r="388" spans="1:3" x14ac:dyDescent="0.25">
      <c r="A388" s="610">
        <f>IF(C388="", MAX($A$1:A387)+1, "")</f>
        <v>63</v>
      </c>
      <c r="B388" s="611" t="s">
        <v>2643</v>
      </c>
      <c r="C388" s="612"/>
    </row>
    <row r="389" spans="1:3" ht="73" thickBot="1" x14ac:dyDescent="0.3">
      <c r="A389" s="613"/>
      <c r="B389" s="635" t="s">
        <v>2575</v>
      </c>
      <c r="C389" s="612" t="s">
        <v>616</v>
      </c>
    </row>
    <row r="390" spans="1:3" ht="55" thickBot="1" x14ac:dyDescent="0.3">
      <c r="A390" s="613"/>
      <c r="B390" s="635" t="s">
        <v>2576</v>
      </c>
      <c r="C390" s="612" t="s">
        <v>616</v>
      </c>
    </row>
    <row r="391" spans="1:3" ht="73" x14ac:dyDescent="0.25">
      <c r="A391" s="613"/>
      <c r="B391" s="621" t="s">
        <v>2580</v>
      </c>
      <c r="C391" s="612" t="s">
        <v>616</v>
      </c>
    </row>
    <row r="392" spans="1:3" x14ac:dyDescent="0.25">
      <c r="A392" s="610">
        <f>IF(C392="", MAX($A$1:A391)+1, "")</f>
        <v>64</v>
      </c>
      <c r="B392" s="611" t="s">
        <v>2644</v>
      </c>
      <c r="C392" s="612"/>
    </row>
    <row r="393" spans="1:3" ht="91" thickBot="1" x14ac:dyDescent="0.3">
      <c r="A393" s="613"/>
      <c r="B393" s="635" t="s">
        <v>2577</v>
      </c>
      <c r="C393" s="612" t="s">
        <v>616</v>
      </c>
    </row>
    <row r="394" spans="1:3" ht="73" thickBot="1" x14ac:dyDescent="0.3">
      <c r="A394" s="613"/>
      <c r="B394" s="635" t="s">
        <v>2583</v>
      </c>
      <c r="C394" s="612" t="s">
        <v>616</v>
      </c>
    </row>
    <row r="395" spans="1:3" ht="73" x14ac:dyDescent="0.25">
      <c r="A395" s="613"/>
      <c r="B395" s="621" t="s">
        <v>2581</v>
      </c>
      <c r="C395" s="612" t="s">
        <v>616</v>
      </c>
    </row>
    <row r="396" spans="1:3" x14ac:dyDescent="0.25">
      <c r="A396" s="609" t="s">
        <v>2326</v>
      </c>
      <c r="B396" s="614" t="s">
        <v>2636</v>
      </c>
      <c r="C396" s="612"/>
    </row>
    <row r="397" spans="1:3" x14ac:dyDescent="0.25">
      <c r="A397" s="610">
        <f>IF(C397="", MAX($A$1:A396)+1, "")</f>
        <v>65</v>
      </c>
      <c r="B397" s="615" t="s">
        <v>2640</v>
      </c>
      <c r="C397" s="612"/>
    </row>
    <row r="398" spans="1:3" ht="73" x14ac:dyDescent="0.25">
      <c r="A398" s="610"/>
      <c r="B398" s="621" t="s">
        <v>2638</v>
      </c>
      <c r="C398" s="612" t="s">
        <v>616</v>
      </c>
    </row>
    <row r="399" spans="1:3" ht="73" x14ac:dyDescent="0.25">
      <c r="A399" s="610"/>
      <c r="B399" s="619" t="s">
        <v>2639</v>
      </c>
      <c r="C399" s="612" t="s">
        <v>616</v>
      </c>
    </row>
    <row r="400" spans="1:3" ht="73" x14ac:dyDescent="0.25">
      <c r="A400" s="610"/>
      <c r="B400" s="621" t="s">
        <v>2676</v>
      </c>
      <c r="C400" s="612"/>
    </row>
    <row r="401" spans="1:3" x14ac:dyDescent="0.25">
      <c r="A401" s="609" t="s">
        <v>2331</v>
      </c>
      <c r="B401" s="614" t="s">
        <v>2671</v>
      </c>
      <c r="C401" s="612"/>
    </row>
    <row r="402" spans="1:3" ht="36" x14ac:dyDescent="0.25">
      <c r="A402" s="610">
        <f>IF(C402="", MAX($A$1:A401)+1, "")</f>
        <v>66</v>
      </c>
      <c r="B402" s="611" t="s">
        <v>2658</v>
      </c>
      <c r="C402" s="612"/>
    </row>
    <row r="403" spans="1:3" ht="109" thickBot="1" x14ac:dyDescent="0.3">
      <c r="A403" s="617"/>
      <c r="B403" s="635" t="s">
        <v>2659</v>
      </c>
      <c r="C403" s="612" t="s">
        <v>616</v>
      </c>
    </row>
    <row r="404" spans="1:3" ht="55" thickBot="1" x14ac:dyDescent="0.3">
      <c r="A404" s="617"/>
      <c r="B404" s="635" t="s">
        <v>2674</v>
      </c>
      <c r="C404" s="612" t="s">
        <v>616</v>
      </c>
    </row>
    <row r="405" spans="1:3" ht="36" x14ac:dyDescent="0.25">
      <c r="A405" s="610">
        <f>IF(C405="", MAX($A$1:A404)+1, "")</f>
        <v>67</v>
      </c>
      <c r="B405" s="611" t="s">
        <v>2641</v>
      </c>
      <c r="C405" s="612"/>
    </row>
    <row r="406" spans="1:3" ht="70.25" customHeight="1" thickBot="1" x14ac:dyDescent="0.3">
      <c r="A406" s="617"/>
      <c r="B406" s="635" t="s">
        <v>2578</v>
      </c>
      <c r="C406" s="612" t="s">
        <v>616</v>
      </c>
    </row>
    <row r="407" spans="1:3" ht="73" thickBot="1" x14ac:dyDescent="0.3">
      <c r="A407" s="617"/>
      <c r="B407" s="635" t="s">
        <v>2675</v>
      </c>
      <c r="C407" s="612" t="s">
        <v>616</v>
      </c>
    </row>
    <row r="408" spans="1:3" x14ac:dyDescent="0.25">
      <c r="A408" s="618" t="s">
        <v>2337</v>
      </c>
      <c r="B408" s="616" t="s">
        <v>2642</v>
      </c>
      <c r="C408" s="612"/>
    </row>
    <row r="409" spans="1:3" x14ac:dyDescent="0.25">
      <c r="A409" s="610">
        <f>IF(C409="", MAX($A$1:A408)+1, "")</f>
        <v>68</v>
      </c>
      <c r="B409" s="611" t="s">
        <v>2645</v>
      </c>
      <c r="C409" s="612"/>
    </row>
    <row r="410" spans="1:3" ht="91" x14ac:dyDescent="0.25">
      <c r="A410" s="610"/>
      <c r="B410" s="621" t="s">
        <v>2579</v>
      </c>
      <c r="C410" s="612" t="s">
        <v>616</v>
      </c>
    </row>
    <row r="411" spans="1:3" ht="91" x14ac:dyDescent="0.25">
      <c r="A411" s="610"/>
      <c r="B411" s="621" t="s">
        <v>2584</v>
      </c>
      <c r="C411" s="612" t="s">
        <v>616</v>
      </c>
    </row>
    <row r="412" spans="1:3" ht="73" x14ac:dyDescent="0.25">
      <c r="A412" s="610"/>
      <c r="B412" s="621" t="s">
        <v>2571</v>
      </c>
      <c r="C412" s="612" t="s">
        <v>616</v>
      </c>
    </row>
    <row r="413" spans="1:3" x14ac:dyDescent="0.25">
      <c r="A413" s="610">
        <f>IF(C413="", MAX($A$1:A412)+1, "")</f>
        <v>69</v>
      </c>
      <c r="B413" s="611" t="s">
        <v>2646</v>
      </c>
      <c r="C413" s="612"/>
    </row>
    <row r="414" spans="1:3" ht="91" x14ac:dyDescent="0.25">
      <c r="A414" s="610"/>
      <c r="B414" s="621" t="s">
        <v>2582</v>
      </c>
      <c r="C414" s="612" t="s">
        <v>616</v>
      </c>
    </row>
    <row r="415" spans="1:3" ht="73" x14ac:dyDescent="0.25">
      <c r="A415" s="610"/>
      <c r="B415" s="621" t="s">
        <v>2585</v>
      </c>
      <c r="C415" s="612" t="s">
        <v>616</v>
      </c>
    </row>
    <row r="416" spans="1:3" ht="73" x14ac:dyDescent="0.25">
      <c r="A416" s="610"/>
      <c r="B416" s="621" t="s">
        <v>2586</v>
      </c>
      <c r="C416" s="612" t="s">
        <v>616</v>
      </c>
    </row>
    <row r="417" spans="1:3" x14ac:dyDescent="0.25">
      <c r="A417" s="610">
        <f>IF(C417="", MAX($A$1:A416)+1, "")</f>
        <v>70</v>
      </c>
      <c r="B417" s="611" t="s">
        <v>2647</v>
      </c>
      <c r="C417" s="612"/>
    </row>
    <row r="418" spans="1:3" ht="91" x14ac:dyDescent="0.25">
      <c r="A418" s="610"/>
      <c r="B418" s="621" t="s">
        <v>2587</v>
      </c>
      <c r="C418" s="612" t="s">
        <v>616</v>
      </c>
    </row>
    <row r="419" spans="1:3" ht="91" x14ac:dyDescent="0.25">
      <c r="A419" s="610"/>
      <c r="B419" s="621" t="s">
        <v>2588</v>
      </c>
      <c r="C419" s="612" t="s">
        <v>616</v>
      </c>
    </row>
    <row r="420" spans="1:3" ht="73" x14ac:dyDescent="0.25">
      <c r="A420" s="610"/>
      <c r="B420" s="621" t="s">
        <v>2589</v>
      </c>
      <c r="C420" s="612" t="s">
        <v>616</v>
      </c>
    </row>
    <row r="421" spans="1:3" x14ac:dyDescent="0.25">
      <c r="A421" s="610">
        <f>IF(C421="", MAX($A$1:A420)+1, "")</f>
        <v>71</v>
      </c>
      <c r="B421" s="611" t="s">
        <v>2648</v>
      </c>
      <c r="C421" s="612"/>
    </row>
    <row r="422" spans="1:3" ht="91" x14ac:dyDescent="0.25">
      <c r="A422" s="610"/>
      <c r="B422" s="621" t="s">
        <v>2590</v>
      </c>
      <c r="C422" s="612" t="s">
        <v>616</v>
      </c>
    </row>
    <row r="423" spans="1:3" ht="73" x14ac:dyDescent="0.25">
      <c r="A423" s="610"/>
      <c r="B423" s="621" t="s">
        <v>2591</v>
      </c>
      <c r="C423" s="612" t="s">
        <v>616</v>
      </c>
    </row>
    <row r="424" spans="1:3" ht="73" x14ac:dyDescent="0.25">
      <c r="A424" s="610"/>
      <c r="B424" s="621" t="s">
        <v>2592</v>
      </c>
      <c r="C424" s="612" t="s">
        <v>616</v>
      </c>
    </row>
    <row r="425" spans="1:3" x14ac:dyDescent="0.25">
      <c r="A425" s="610">
        <f>IF(C425="", MAX($A$1:A424)+1, "")</f>
        <v>72</v>
      </c>
      <c r="B425" s="611" t="s">
        <v>2649</v>
      </c>
      <c r="C425" s="612"/>
    </row>
    <row r="426" spans="1:3" ht="91" x14ac:dyDescent="0.25">
      <c r="A426" s="610"/>
      <c r="B426" s="621" t="s">
        <v>2593</v>
      </c>
      <c r="C426" s="612" t="s">
        <v>616</v>
      </c>
    </row>
    <row r="427" spans="1:3" ht="91" x14ac:dyDescent="0.25">
      <c r="A427" s="610"/>
      <c r="B427" s="621" t="s">
        <v>2594</v>
      </c>
      <c r="C427" s="612" t="s">
        <v>616</v>
      </c>
    </row>
    <row r="428" spans="1:3" ht="73" x14ac:dyDescent="0.25">
      <c r="A428" s="610"/>
      <c r="B428" s="621" t="s">
        <v>2595</v>
      </c>
      <c r="C428" s="612" t="s">
        <v>616</v>
      </c>
    </row>
    <row r="429" spans="1:3" x14ac:dyDescent="0.25">
      <c r="A429" s="610">
        <f>IF(C429="", MAX($A$1:A428)+1, "")</f>
        <v>73</v>
      </c>
      <c r="B429" s="611" t="s">
        <v>2650</v>
      </c>
      <c r="C429" s="612"/>
    </row>
    <row r="430" spans="1:3" ht="91" x14ac:dyDescent="0.25">
      <c r="A430" s="610"/>
      <c r="B430" s="621" t="s">
        <v>2596</v>
      </c>
      <c r="C430" s="612" t="s">
        <v>616</v>
      </c>
    </row>
    <row r="431" spans="1:3" ht="91" x14ac:dyDescent="0.25">
      <c r="A431" s="610"/>
      <c r="B431" s="621" t="s">
        <v>2597</v>
      </c>
      <c r="C431" s="612" t="s">
        <v>616</v>
      </c>
    </row>
    <row r="432" spans="1:3" ht="73" x14ac:dyDescent="0.25">
      <c r="A432" s="610"/>
      <c r="B432" s="621" t="s">
        <v>2598</v>
      </c>
      <c r="C432" s="612" t="s">
        <v>616</v>
      </c>
    </row>
    <row r="433" spans="1:3" x14ac:dyDescent="0.25">
      <c r="A433" s="610">
        <f>IF(C433="", MAX($A$1:A432)+1, "")</f>
        <v>74</v>
      </c>
      <c r="B433" s="611" t="s">
        <v>2651</v>
      </c>
      <c r="C433" s="612"/>
    </row>
    <row r="434" spans="1:3" ht="91" x14ac:dyDescent="0.25">
      <c r="A434" s="610"/>
      <c r="B434" s="621" t="s">
        <v>2602</v>
      </c>
      <c r="C434" s="612" t="s">
        <v>616</v>
      </c>
    </row>
    <row r="435" spans="1:3" ht="91" x14ac:dyDescent="0.25">
      <c r="A435" s="610"/>
      <c r="B435" s="621" t="s">
        <v>2599</v>
      </c>
      <c r="C435" s="612" t="s">
        <v>616</v>
      </c>
    </row>
    <row r="436" spans="1:3" ht="73" x14ac:dyDescent="0.25">
      <c r="A436" s="610"/>
      <c r="B436" s="621" t="s">
        <v>2600</v>
      </c>
      <c r="C436" s="612" t="s">
        <v>616</v>
      </c>
    </row>
    <row r="437" spans="1:3" x14ac:dyDescent="0.25">
      <c r="A437" s="610">
        <f>IF(C437="", MAX($A$1:A436)+1, "")</f>
        <v>75</v>
      </c>
      <c r="B437" s="611" t="s">
        <v>2652</v>
      </c>
      <c r="C437" s="612"/>
    </row>
    <row r="438" spans="1:3" ht="91" x14ac:dyDescent="0.25">
      <c r="A438" s="610"/>
      <c r="B438" s="621" t="s">
        <v>2601</v>
      </c>
      <c r="C438" s="612" t="s">
        <v>616</v>
      </c>
    </row>
    <row r="439" spans="1:3" ht="91" x14ac:dyDescent="0.25">
      <c r="A439" s="610"/>
      <c r="B439" s="621" t="s">
        <v>2603</v>
      </c>
      <c r="C439" s="612" t="s">
        <v>616</v>
      </c>
    </row>
    <row r="440" spans="1:3" ht="73" x14ac:dyDescent="0.25">
      <c r="A440" s="610"/>
      <c r="B440" s="621" t="s">
        <v>2604</v>
      </c>
      <c r="C440" s="612" t="s">
        <v>616</v>
      </c>
    </row>
    <row r="441" spans="1:3" x14ac:dyDescent="0.25">
      <c r="A441" s="610">
        <f>IF(C441="", MAX($A$1:A440)+1, "")</f>
        <v>76</v>
      </c>
      <c r="B441" s="611" t="s">
        <v>2653</v>
      </c>
      <c r="C441" s="612"/>
    </row>
    <row r="442" spans="1:3" ht="91" x14ac:dyDescent="0.25">
      <c r="A442" s="610"/>
      <c r="B442" s="621" t="s">
        <v>2605</v>
      </c>
      <c r="C442" s="612" t="s">
        <v>616</v>
      </c>
    </row>
    <row r="443" spans="1:3" ht="91" x14ac:dyDescent="0.25">
      <c r="A443" s="610"/>
      <c r="B443" s="621" t="s">
        <v>2606</v>
      </c>
      <c r="C443" s="612" t="s">
        <v>616</v>
      </c>
    </row>
    <row r="444" spans="1:3" ht="73" x14ac:dyDescent="0.25">
      <c r="A444" s="610"/>
      <c r="B444" s="621" t="s">
        <v>2607</v>
      </c>
      <c r="C444" s="612" t="s">
        <v>616</v>
      </c>
    </row>
    <row r="445" spans="1:3" x14ac:dyDescent="0.25">
      <c r="A445" s="610">
        <f>IF(C445="", MAX($A$1:A444)+1, "")</f>
        <v>77</v>
      </c>
      <c r="B445" s="611" t="s">
        <v>2654</v>
      </c>
      <c r="C445" s="612"/>
    </row>
    <row r="446" spans="1:3" ht="91" x14ac:dyDescent="0.25">
      <c r="A446" s="610"/>
      <c r="B446" s="621" t="s">
        <v>2608</v>
      </c>
      <c r="C446" s="612" t="s">
        <v>616</v>
      </c>
    </row>
    <row r="447" spans="1:3" ht="91" x14ac:dyDescent="0.25">
      <c r="A447" s="610"/>
      <c r="B447" s="621" t="s">
        <v>2609</v>
      </c>
      <c r="C447" s="612" t="s">
        <v>616</v>
      </c>
    </row>
    <row r="448" spans="1:3" ht="73" x14ac:dyDescent="0.25">
      <c r="A448" s="610"/>
      <c r="B448" s="621" t="s">
        <v>2610</v>
      </c>
      <c r="C448" s="612" t="s">
        <v>616</v>
      </c>
    </row>
    <row r="449" spans="1:3" x14ac:dyDescent="0.25">
      <c r="A449" s="610">
        <f>IF(C449="", MAX($A$1:A448)+1, "")</f>
        <v>78</v>
      </c>
      <c r="B449" s="611" t="s">
        <v>2655</v>
      </c>
      <c r="C449" s="612"/>
    </row>
    <row r="450" spans="1:3" ht="91" x14ac:dyDescent="0.25">
      <c r="A450" s="610"/>
      <c r="B450" s="621" t="s">
        <v>2611</v>
      </c>
      <c r="C450" s="612" t="s">
        <v>616</v>
      </c>
    </row>
    <row r="451" spans="1:3" ht="91" x14ac:dyDescent="0.25">
      <c r="A451" s="610"/>
      <c r="B451" s="621" t="s">
        <v>2612</v>
      </c>
      <c r="C451" s="612" t="s">
        <v>616</v>
      </c>
    </row>
    <row r="452" spans="1:3" ht="73" x14ac:dyDescent="0.25">
      <c r="A452" s="610"/>
      <c r="B452" s="621" t="s">
        <v>2613</v>
      </c>
      <c r="C452" s="612" t="s">
        <v>616</v>
      </c>
    </row>
    <row r="453" spans="1:3" x14ac:dyDescent="0.25">
      <c r="A453" s="610">
        <f>IF(C453="", MAX($A$1:A452)+1, "")</f>
        <v>79</v>
      </c>
      <c r="B453" s="611" t="s">
        <v>2656</v>
      </c>
      <c r="C453" s="612"/>
    </row>
    <row r="454" spans="1:3" ht="91" x14ac:dyDescent="0.25">
      <c r="A454" s="610"/>
      <c r="B454" s="621" t="s">
        <v>2614</v>
      </c>
      <c r="C454" s="612" t="s">
        <v>616</v>
      </c>
    </row>
    <row r="455" spans="1:3" ht="91" x14ac:dyDescent="0.25">
      <c r="A455" s="610"/>
      <c r="B455" s="621" t="s">
        <v>2615</v>
      </c>
      <c r="C455" s="612" t="s">
        <v>616</v>
      </c>
    </row>
    <row r="456" spans="1:3" ht="73" x14ac:dyDescent="0.25">
      <c r="A456" s="610"/>
      <c r="B456" s="621" t="s">
        <v>2616</v>
      </c>
      <c r="C456" s="612" t="s">
        <v>616</v>
      </c>
    </row>
    <row r="457" spans="1:3" x14ac:dyDescent="0.25">
      <c r="A457" s="610">
        <f>IF(C457="", MAX($A$1:A456)+1, "")</f>
        <v>80</v>
      </c>
      <c r="B457" s="611" t="s">
        <v>2657</v>
      </c>
      <c r="C457" s="612"/>
    </row>
    <row r="458" spans="1:3" ht="91" x14ac:dyDescent="0.25">
      <c r="A458" s="610"/>
      <c r="B458" s="621" t="s">
        <v>2617</v>
      </c>
      <c r="C458" s="612" t="s">
        <v>616</v>
      </c>
    </row>
    <row r="459" spans="1:3" ht="91" x14ac:dyDescent="0.25">
      <c r="A459" s="610"/>
      <c r="B459" s="621" t="s">
        <v>2618</v>
      </c>
      <c r="C459" s="612" t="s">
        <v>616</v>
      </c>
    </row>
    <row r="460" spans="1:3" ht="73" x14ac:dyDescent="0.25">
      <c r="A460" s="610"/>
      <c r="B460" s="621" t="s">
        <v>2619</v>
      </c>
      <c r="C460" s="612" t="s">
        <v>616</v>
      </c>
    </row>
    <row r="461" spans="1:3" x14ac:dyDescent="0.25">
      <c r="A461" s="610">
        <f>IF(C461="", MAX($A$1:A460)+1, "")</f>
        <v>81</v>
      </c>
      <c r="B461" s="611" t="s">
        <v>2660</v>
      </c>
      <c r="C461" s="612"/>
    </row>
    <row r="462" spans="1:3" ht="73" x14ac:dyDescent="0.25">
      <c r="A462" s="610"/>
      <c r="B462" s="621" t="s">
        <v>2620</v>
      </c>
      <c r="C462" s="612" t="s">
        <v>616</v>
      </c>
    </row>
    <row r="463" spans="1:3" ht="73" x14ac:dyDescent="0.25">
      <c r="A463" s="610"/>
      <c r="B463" s="621" t="s">
        <v>2621</v>
      </c>
      <c r="C463" s="612" t="s">
        <v>616</v>
      </c>
    </row>
    <row r="464" spans="1:3" ht="73" x14ac:dyDescent="0.25">
      <c r="A464" s="610"/>
      <c r="B464" s="621" t="s">
        <v>2622</v>
      </c>
      <c r="C464" s="612" t="s">
        <v>616</v>
      </c>
    </row>
    <row r="465" spans="1:3" x14ac:dyDescent="0.25">
      <c r="A465" s="610">
        <f>IF(C465="", MAX($A$1:A464)+1, "")</f>
        <v>82</v>
      </c>
      <c r="B465" s="611" t="s">
        <v>2668</v>
      </c>
      <c r="C465" s="612"/>
    </row>
    <row r="466" spans="1:3" ht="73" thickBot="1" x14ac:dyDescent="0.3">
      <c r="A466" s="613"/>
      <c r="B466" s="635" t="s">
        <v>2623</v>
      </c>
      <c r="C466" s="612" t="s">
        <v>616</v>
      </c>
    </row>
    <row r="467" spans="1:3" ht="69.5" customHeight="1" thickBot="1" x14ac:dyDescent="0.3">
      <c r="A467" s="613"/>
      <c r="B467" s="635" t="s">
        <v>2672</v>
      </c>
      <c r="C467" s="612" t="s">
        <v>616</v>
      </c>
    </row>
    <row r="468" spans="1:3" x14ac:dyDescent="0.25">
      <c r="A468" s="610">
        <f>IF(C468="", MAX($A$1:A467)+1, "")</f>
        <v>83</v>
      </c>
      <c r="B468" s="611" t="s">
        <v>2669</v>
      </c>
      <c r="C468" s="612"/>
    </row>
    <row r="469" spans="1:3" ht="73" x14ac:dyDescent="0.25">
      <c r="A469" s="613"/>
      <c r="B469" s="621" t="s">
        <v>2629</v>
      </c>
      <c r="C469" s="612" t="s">
        <v>616</v>
      </c>
    </row>
    <row r="470" spans="1:3" ht="73" x14ac:dyDescent="0.25">
      <c r="A470" s="613"/>
      <c r="B470" s="621" t="s">
        <v>2624</v>
      </c>
      <c r="C470" s="612" t="s">
        <v>616</v>
      </c>
    </row>
    <row r="471" spans="1:3" x14ac:dyDescent="0.25">
      <c r="A471" s="610">
        <f>IF(C471="", MAX($A$1:A470)+1, "")</f>
        <v>84</v>
      </c>
      <c r="B471" s="611" t="s">
        <v>2664</v>
      </c>
      <c r="C471" s="612"/>
    </row>
    <row r="472" spans="1:3" ht="73" x14ac:dyDescent="0.25">
      <c r="A472" s="613"/>
      <c r="B472" s="621" t="s">
        <v>2630</v>
      </c>
      <c r="C472" s="612" t="s">
        <v>616</v>
      </c>
    </row>
    <row r="473" spans="1:3" ht="73" x14ac:dyDescent="0.25">
      <c r="A473" s="613"/>
      <c r="B473" s="621" t="s">
        <v>2625</v>
      </c>
      <c r="C473" s="612" t="s">
        <v>616</v>
      </c>
    </row>
    <row r="474" spans="1:3" x14ac:dyDescent="0.25">
      <c r="A474" s="610">
        <f>IF(C474="", MAX($A$1:A473)+1, "")</f>
        <v>85</v>
      </c>
      <c r="B474" s="611" t="s">
        <v>2665</v>
      </c>
      <c r="C474" s="612"/>
    </row>
    <row r="475" spans="1:3" ht="73.75" customHeight="1" x14ac:dyDescent="0.25">
      <c r="A475" s="613"/>
      <c r="B475" s="621" t="s">
        <v>2631</v>
      </c>
      <c r="C475" s="612" t="s">
        <v>616</v>
      </c>
    </row>
    <row r="476" spans="1:3" ht="73" x14ac:dyDescent="0.25">
      <c r="A476" s="613"/>
      <c r="B476" s="621" t="s">
        <v>2626</v>
      </c>
      <c r="C476" s="612" t="s">
        <v>616</v>
      </c>
    </row>
    <row r="477" spans="1:3" x14ac:dyDescent="0.25">
      <c r="A477" s="610">
        <f>IF(C477="", MAX($A$1:A476)+1, "")</f>
        <v>86</v>
      </c>
      <c r="B477" s="611" t="s">
        <v>2666</v>
      </c>
      <c r="C477" s="612"/>
    </row>
    <row r="478" spans="1:3" ht="73" x14ac:dyDescent="0.25">
      <c r="A478" s="613"/>
      <c r="B478" s="621" t="s">
        <v>2632</v>
      </c>
      <c r="C478" s="612" t="s">
        <v>616</v>
      </c>
    </row>
    <row r="479" spans="1:3" ht="73" x14ac:dyDescent="0.25">
      <c r="A479" s="613"/>
      <c r="B479" s="621" t="s">
        <v>2627</v>
      </c>
      <c r="C479" s="612" t="s">
        <v>616</v>
      </c>
    </row>
    <row r="480" spans="1:3" x14ac:dyDescent="0.25">
      <c r="A480" s="610">
        <f>IF(C480="", MAX($A$1:A479)+1, "")</f>
        <v>87</v>
      </c>
      <c r="B480" s="611" t="s">
        <v>2667</v>
      </c>
      <c r="C480" s="612"/>
    </row>
    <row r="481" spans="1:3" ht="73" x14ac:dyDescent="0.25">
      <c r="A481" s="613"/>
      <c r="B481" s="621" t="s">
        <v>2633</v>
      </c>
      <c r="C481" s="612" t="s">
        <v>616</v>
      </c>
    </row>
    <row r="482" spans="1:3" ht="73" x14ac:dyDescent="0.25">
      <c r="A482" s="613"/>
      <c r="B482" s="621" t="s">
        <v>2628</v>
      </c>
      <c r="C482" s="612" t="s">
        <v>616</v>
      </c>
    </row>
    <row r="483" spans="1:3" x14ac:dyDescent="0.25">
      <c r="A483" s="634"/>
    </row>
  </sheetData>
  <autoFilter ref="A1:A483" xr:uid="{29BEB0B8-C6CC-4F05-80AB-E1CFFF7AE142}"/>
  <conditionalFormatting sqref="B54">
    <cfRule type="duplicateValues" dxfId="24" priority="67"/>
  </conditionalFormatting>
  <conditionalFormatting sqref="B55:B56">
    <cfRule type="duplicateValues" dxfId="23" priority="23"/>
  </conditionalFormatting>
  <conditionalFormatting sqref="B338:B339">
    <cfRule type="duplicateValues" dxfId="22" priority="75"/>
  </conditionalFormatting>
  <conditionalFormatting sqref="B391">
    <cfRule type="duplicateValues" dxfId="21" priority="22"/>
  </conditionalFormatting>
  <conditionalFormatting sqref="B395">
    <cfRule type="duplicateValues" dxfId="20" priority="21"/>
  </conditionalFormatting>
  <conditionalFormatting sqref="B398:B400">
    <cfRule type="duplicateValues" dxfId="19" priority="20"/>
  </conditionalFormatting>
  <conditionalFormatting sqref="B410:B412">
    <cfRule type="duplicateValues" dxfId="18" priority="19"/>
  </conditionalFormatting>
  <conditionalFormatting sqref="B414:B416">
    <cfRule type="duplicateValues" dxfId="17" priority="18"/>
  </conditionalFormatting>
  <conditionalFormatting sqref="B418:B420">
    <cfRule type="duplicateValues" dxfId="16" priority="17"/>
  </conditionalFormatting>
  <conditionalFormatting sqref="B422:B424">
    <cfRule type="duplicateValues" dxfId="15" priority="16"/>
  </conditionalFormatting>
  <conditionalFormatting sqref="B426:B428">
    <cfRule type="duplicateValues" dxfId="14" priority="15"/>
  </conditionalFormatting>
  <conditionalFormatting sqref="B430:B432">
    <cfRule type="duplicateValues" dxfId="13" priority="14"/>
  </conditionalFormatting>
  <conditionalFormatting sqref="B434:B436">
    <cfRule type="duplicateValues" dxfId="12" priority="13"/>
  </conditionalFormatting>
  <conditionalFormatting sqref="B438:B440">
    <cfRule type="duplicateValues" dxfId="11" priority="12"/>
  </conditionalFormatting>
  <conditionalFormatting sqref="B442:B444">
    <cfRule type="duplicateValues" dxfId="10" priority="11"/>
  </conditionalFormatting>
  <conditionalFormatting sqref="B446:B448">
    <cfRule type="duplicateValues" dxfId="9" priority="10"/>
  </conditionalFormatting>
  <conditionalFormatting sqref="B450:B452">
    <cfRule type="duplicateValues" dxfId="8" priority="9"/>
  </conditionalFormatting>
  <conditionalFormatting sqref="B454:B456">
    <cfRule type="duplicateValues" dxfId="7" priority="8"/>
  </conditionalFormatting>
  <conditionalFormatting sqref="B458:B460">
    <cfRule type="duplicateValues" dxfId="6" priority="7"/>
  </conditionalFormatting>
  <conditionalFormatting sqref="B462:B464">
    <cfRule type="duplicateValues" dxfId="5" priority="6"/>
  </conditionalFormatting>
  <conditionalFormatting sqref="B469:B470">
    <cfRule type="duplicateValues" dxfId="4" priority="5"/>
  </conditionalFormatting>
  <conditionalFormatting sqref="B472:B473">
    <cfRule type="duplicateValues" dxfId="3" priority="4"/>
  </conditionalFormatting>
  <conditionalFormatting sqref="B475:B476">
    <cfRule type="duplicateValues" dxfId="2" priority="3"/>
  </conditionalFormatting>
  <conditionalFormatting sqref="B478:B479">
    <cfRule type="duplicateValues" dxfId="1" priority="2"/>
  </conditionalFormatting>
  <conditionalFormatting sqref="B481:B482">
    <cfRule type="duplicateValues" dxfId="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165D1-9B4B-4B30-A367-A068785A1D3D}">
  <dimension ref="A1:C480"/>
  <sheetViews>
    <sheetView topLeftCell="A412" zoomScale="62" workbookViewId="0">
      <selection activeCell="B420" sqref="B420"/>
    </sheetView>
  </sheetViews>
  <sheetFormatPr baseColWidth="10" defaultColWidth="8.83203125" defaultRowHeight="16" x14ac:dyDescent="0.2"/>
  <cols>
    <col min="1" max="1" width="19.5" customWidth="1"/>
    <col min="2" max="2" width="67.6640625" customWidth="1"/>
    <col min="3" max="3" width="26.6640625" customWidth="1"/>
  </cols>
  <sheetData>
    <row r="1" spans="1:3" ht="19" thickBot="1" x14ac:dyDescent="0.25">
      <c r="A1" s="593" t="s">
        <v>3</v>
      </c>
      <c r="B1" s="580" t="s">
        <v>1951</v>
      </c>
      <c r="C1" s="594" t="s">
        <v>157</v>
      </c>
    </row>
    <row r="2" spans="1:3" ht="19" thickBot="1" x14ac:dyDescent="0.25">
      <c r="A2" s="595" t="s">
        <v>619</v>
      </c>
      <c r="B2" s="578" t="s">
        <v>1956</v>
      </c>
      <c r="C2" s="596"/>
    </row>
    <row r="3" spans="1:3" ht="19" thickBot="1" x14ac:dyDescent="0.25">
      <c r="A3" s="595" t="s">
        <v>22</v>
      </c>
      <c r="B3" s="581" t="s">
        <v>434</v>
      </c>
      <c r="C3" s="596"/>
    </row>
    <row r="4" spans="1:3" ht="19" thickBot="1" x14ac:dyDescent="0.25">
      <c r="A4" s="597">
        <v>1</v>
      </c>
      <c r="B4" s="582" t="s">
        <v>635</v>
      </c>
      <c r="C4" s="596"/>
    </row>
    <row r="5" spans="1:3" ht="37" thickBot="1" x14ac:dyDescent="0.25">
      <c r="A5" s="597"/>
      <c r="B5" s="579" t="s">
        <v>2514</v>
      </c>
      <c r="C5" s="598" t="s">
        <v>2515</v>
      </c>
    </row>
    <row r="6" spans="1:3" ht="55" thickBot="1" x14ac:dyDescent="0.25">
      <c r="A6" s="597"/>
      <c r="B6" s="579" t="s">
        <v>1959</v>
      </c>
      <c r="C6" s="598" t="s">
        <v>625</v>
      </c>
    </row>
    <row r="7" spans="1:3" ht="55" thickBot="1" x14ac:dyDescent="0.25">
      <c r="A7" s="597"/>
      <c r="B7" s="579" t="s">
        <v>1960</v>
      </c>
      <c r="C7" s="598" t="s">
        <v>625</v>
      </c>
    </row>
    <row r="8" spans="1:3" ht="37" thickBot="1" x14ac:dyDescent="0.25">
      <c r="A8" s="597"/>
      <c r="B8" s="579" t="s">
        <v>1961</v>
      </c>
      <c r="C8" s="599" t="s">
        <v>625</v>
      </c>
    </row>
    <row r="9" spans="1:3" ht="37" thickBot="1" x14ac:dyDescent="0.25">
      <c r="A9" s="597"/>
      <c r="B9" s="579" t="s">
        <v>1962</v>
      </c>
      <c r="C9" s="599" t="s">
        <v>625</v>
      </c>
    </row>
    <row r="10" spans="1:3" ht="37" thickBot="1" x14ac:dyDescent="0.25">
      <c r="A10" s="597"/>
      <c r="B10" s="579" t="s">
        <v>1963</v>
      </c>
      <c r="C10" s="599" t="s">
        <v>625</v>
      </c>
    </row>
    <row r="11" spans="1:3" ht="55" thickBot="1" x14ac:dyDescent="0.25">
      <c r="A11" s="597"/>
      <c r="B11" s="579" t="s">
        <v>1964</v>
      </c>
      <c r="C11" s="599" t="s">
        <v>625</v>
      </c>
    </row>
    <row r="12" spans="1:3" ht="19" thickBot="1" x14ac:dyDescent="0.25">
      <c r="A12" s="597">
        <v>2</v>
      </c>
      <c r="B12" s="582" t="s">
        <v>1965</v>
      </c>
      <c r="C12" s="596"/>
    </row>
    <row r="13" spans="1:3" ht="37" thickBot="1" x14ac:dyDescent="0.25">
      <c r="A13" s="597"/>
      <c r="B13" s="579" t="s">
        <v>1966</v>
      </c>
      <c r="C13" s="599" t="s">
        <v>2515</v>
      </c>
    </row>
    <row r="14" spans="1:3" ht="55" thickBot="1" x14ac:dyDescent="0.25">
      <c r="A14" s="597"/>
      <c r="B14" s="579" t="s">
        <v>1967</v>
      </c>
      <c r="C14" s="599" t="s">
        <v>625</v>
      </c>
    </row>
    <row r="15" spans="1:3" ht="55" thickBot="1" x14ac:dyDescent="0.25">
      <c r="A15" s="597"/>
      <c r="B15" s="579" t="s">
        <v>1968</v>
      </c>
      <c r="C15" s="599" t="s">
        <v>625</v>
      </c>
    </row>
    <row r="16" spans="1:3" ht="55" thickBot="1" x14ac:dyDescent="0.25">
      <c r="A16" s="597"/>
      <c r="B16" s="579" t="s">
        <v>1969</v>
      </c>
      <c r="C16" s="599" t="s">
        <v>625</v>
      </c>
    </row>
    <row r="17" spans="1:3" ht="37" thickBot="1" x14ac:dyDescent="0.25">
      <c r="A17" s="597"/>
      <c r="B17" s="582" t="s">
        <v>1970</v>
      </c>
      <c r="C17" s="599" t="s">
        <v>625</v>
      </c>
    </row>
    <row r="18" spans="1:3" ht="55" thickBot="1" x14ac:dyDescent="0.25">
      <c r="A18" s="597"/>
      <c r="B18" s="579" t="s">
        <v>1971</v>
      </c>
      <c r="C18" s="599" t="s">
        <v>625</v>
      </c>
    </row>
    <row r="19" spans="1:3" ht="19" thickBot="1" x14ac:dyDescent="0.25">
      <c r="A19" s="597">
        <v>3</v>
      </c>
      <c r="B19" s="582" t="s">
        <v>621</v>
      </c>
      <c r="C19" s="596"/>
    </row>
    <row r="20" spans="1:3" ht="55" thickBot="1" x14ac:dyDescent="0.25">
      <c r="A20" s="597"/>
      <c r="B20" s="579" t="s">
        <v>1972</v>
      </c>
      <c r="C20" s="599" t="s">
        <v>2515</v>
      </c>
    </row>
    <row r="21" spans="1:3" ht="37" thickBot="1" x14ac:dyDescent="0.25">
      <c r="A21" s="597"/>
      <c r="B21" s="579" t="s">
        <v>2516</v>
      </c>
      <c r="C21" s="598" t="s">
        <v>628</v>
      </c>
    </row>
    <row r="22" spans="1:3" ht="37" thickBot="1" x14ac:dyDescent="0.25">
      <c r="A22" s="597"/>
      <c r="B22" s="579" t="s">
        <v>2517</v>
      </c>
      <c r="C22" s="598" t="s">
        <v>2518</v>
      </c>
    </row>
    <row r="23" spans="1:3" ht="19" thickBot="1" x14ac:dyDescent="0.25">
      <c r="A23" s="597">
        <v>4</v>
      </c>
      <c r="B23" s="582" t="s">
        <v>643</v>
      </c>
      <c r="C23" s="596"/>
    </row>
    <row r="24" spans="1:3" ht="37" thickBot="1" x14ac:dyDescent="0.25">
      <c r="A24" s="597"/>
      <c r="B24" s="579" t="s">
        <v>1975</v>
      </c>
      <c r="C24" s="598" t="s">
        <v>628</v>
      </c>
    </row>
    <row r="25" spans="1:3" ht="37" thickBot="1" x14ac:dyDescent="0.25">
      <c r="A25" s="597"/>
      <c r="B25" s="579" t="s">
        <v>1976</v>
      </c>
      <c r="C25" s="598" t="s">
        <v>2515</v>
      </c>
    </row>
    <row r="26" spans="1:3" ht="37" thickBot="1" x14ac:dyDescent="0.25">
      <c r="A26" s="597"/>
      <c r="B26" s="579" t="s">
        <v>1977</v>
      </c>
      <c r="C26" s="598" t="s">
        <v>2519</v>
      </c>
    </row>
    <row r="27" spans="1:3" ht="19" thickBot="1" x14ac:dyDescent="0.25">
      <c r="A27" s="595" t="s">
        <v>40</v>
      </c>
      <c r="B27" s="581" t="s">
        <v>1978</v>
      </c>
      <c r="C27" s="596"/>
    </row>
    <row r="28" spans="1:3" ht="19" thickBot="1" x14ac:dyDescent="0.25">
      <c r="A28" s="597">
        <v>5</v>
      </c>
      <c r="B28" s="582" t="s">
        <v>1979</v>
      </c>
      <c r="C28" s="596"/>
    </row>
    <row r="29" spans="1:3" ht="37" thickBot="1" x14ac:dyDescent="0.25">
      <c r="A29" s="597"/>
      <c r="B29" s="582" t="s">
        <v>1980</v>
      </c>
      <c r="C29" s="598" t="s">
        <v>2515</v>
      </c>
    </row>
    <row r="30" spans="1:3" ht="55" thickBot="1" x14ac:dyDescent="0.25">
      <c r="A30" s="597"/>
      <c r="B30" s="582" t="s">
        <v>1981</v>
      </c>
      <c r="C30" s="598" t="s">
        <v>625</v>
      </c>
    </row>
    <row r="31" spans="1:3" ht="55" thickBot="1" x14ac:dyDescent="0.25">
      <c r="A31" s="597"/>
      <c r="B31" s="582" t="s">
        <v>1982</v>
      </c>
      <c r="C31" s="598" t="s">
        <v>625</v>
      </c>
    </row>
    <row r="32" spans="1:3" ht="37" thickBot="1" x14ac:dyDescent="0.25">
      <c r="A32" s="597"/>
      <c r="B32" s="582" t="s">
        <v>1983</v>
      </c>
      <c r="C32" s="598" t="s">
        <v>625</v>
      </c>
    </row>
    <row r="33" spans="1:3" ht="55" thickBot="1" x14ac:dyDescent="0.25">
      <c r="A33" s="597"/>
      <c r="B33" s="582" t="s">
        <v>1984</v>
      </c>
      <c r="C33" s="598" t="s">
        <v>625</v>
      </c>
    </row>
    <row r="34" spans="1:3" ht="19" thickBot="1" x14ac:dyDescent="0.25">
      <c r="A34" s="597">
        <v>6</v>
      </c>
      <c r="B34" s="582" t="s">
        <v>1398</v>
      </c>
      <c r="C34" s="598"/>
    </row>
    <row r="35" spans="1:3" ht="37" thickBot="1" x14ac:dyDescent="0.25">
      <c r="A35" s="597"/>
      <c r="B35" s="579" t="s">
        <v>1985</v>
      </c>
      <c r="C35" s="598" t="s">
        <v>2515</v>
      </c>
    </row>
    <row r="36" spans="1:3" ht="37" thickBot="1" x14ac:dyDescent="0.25">
      <c r="A36" s="597"/>
      <c r="B36" s="579" t="s">
        <v>1986</v>
      </c>
      <c r="C36" s="598" t="s">
        <v>628</v>
      </c>
    </row>
    <row r="37" spans="1:3" ht="37" thickBot="1" x14ac:dyDescent="0.25">
      <c r="A37" s="597"/>
      <c r="B37" s="579" t="s">
        <v>1987</v>
      </c>
      <c r="C37" s="598" t="s">
        <v>628</v>
      </c>
    </row>
    <row r="38" spans="1:3" ht="19" thickBot="1" x14ac:dyDescent="0.25">
      <c r="A38" s="597">
        <v>7</v>
      </c>
      <c r="B38" s="582" t="s">
        <v>1407</v>
      </c>
      <c r="C38" s="598"/>
    </row>
    <row r="39" spans="1:3" ht="37" thickBot="1" x14ac:dyDescent="0.25">
      <c r="A39" s="597"/>
      <c r="B39" s="579" t="s">
        <v>1988</v>
      </c>
      <c r="C39" s="598" t="s">
        <v>2515</v>
      </c>
    </row>
    <row r="40" spans="1:3" ht="37" thickBot="1" x14ac:dyDescent="0.25">
      <c r="A40" s="597"/>
      <c r="B40" s="579" t="s">
        <v>1989</v>
      </c>
      <c r="C40" s="598" t="s">
        <v>628</v>
      </c>
    </row>
    <row r="41" spans="1:3" ht="55" thickBot="1" x14ac:dyDescent="0.25">
      <c r="A41" s="597"/>
      <c r="B41" s="579" t="s">
        <v>1990</v>
      </c>
      <c r="C41" s="598" t="s">
        <v>628</v>
      </c>
    </row>
    <row r="42" spans="1:3" ht="19" thickBot="1" x14ac:dyDescent="0.25">
      <c r="A42" s="597">
        <v>8</v>
      </c>
      <c r="B42" s="582" t="s">
        <v>1412</v>
      </c>
      <c r="C42" s="598"/>
    </row>
    <row r="43" spans="1:3" ht="37" thickBot="1" x14ac:dyDescent="0.25">
      <c r="A43" s="597"/>
      <c r="B43" s="582" t="s">
        <v>1991</v>
      </c>
      <c r="C43" s="598" t="s">
        <v>2515</v>
      </c>
    </row>
    <row r="44" spans="1:3" ht="55" thickBot="1" x14ac:dyDescent="0.25">
      <c r="A44" s="597"/>
      <c r="B44" s="582" t="s">
        <v>1992</v>
      </c>
      <c r="C44" s="598" t="s">
        <v>625</v>
      </c>
    </row>
    <row r="45" spans="1:3" ht="55" thickBot="1" x14ac:dyDescent="0.25">
      <c r="A45" s="597"/>
      <c r="B45" s="582" t="s">
        <v>1993</v>
      </c>
      <c r="C45" s="598" t="s">
        <v>625</v>
      </c>
    </row>
    <row r="46" spans="1:3" ht="55" thickBot="1" x14ac:dyDescent="0.25">
      <c r="A46" s="597"/>
      <c r="B46" s="582" t="s">
        <v>2520</v>
      </c>
      <c r="C46" s="598" t="s">
        <v>625</v>
      </c>
    </row>
    <row r="47" spans="1:3" ht="37" thickBot="1" x14ac:dyDescent="0.25">
      <c r="A47" s="597"/>
      <c r="B47" s="582" t="s">
        <v>1995</v>
      </c>
      <c r="C47" s="598" t="s">
        <v>625</v>
      </c>
    </row>
    <row r="48" spans="1:3" ht="19" thickBot="1" x14ac:dyDescent="0.25">
      <c r="A48" s="597">
        <v>9</v>
      </c>
      <c r="B48" s="582" t="s">
        <v>1420</v>
      </c>
      <c r="C48" s="598"/>
    </row>
    <row r="49" spans="1:3" ht="73" thickBot="1" x14ac:dyDescent="0.25">
      <c r="A49" s="597"/>
      <c r="B49" s="579" t="s">
        <v>2521</v>
      </c>
      <c r="C49" s="598" t="s">
        <v>625</v>
      </c>
    </row>
    <row r="50" spans="1:3" ht="91" thickBot="1" x14ac:dyDescent="0.25">
      <c r="A50" s="597"/>
      <c r="B50" s="579" t="s">
        <v>1422</v>
      </c>
      <c r="C50" s="598" t="s">
        <v>625</v>
      </c>
    </row>
    <row r="51" spans="1:3" ht="91" thickBot="1" x14ac:dyDescent="0.25">
      <c r="A51" s="597"/>
      <c r="B51" s="579" t="s">
        <v>1997</v>
      </c>
      <c r="C51" s="598" t="s">
        <v>625</v>
      </c>
    </row>
    <row r="52" spans="1:3" ht="91" thickBot="1" x14ac:dyDescent="0.25">
      <c r="A52" s="597"/>
      <c r="B52" s="579" t="s">
        <v>1998</v>
      </c>
      <c r="C52" s="598" t="s">
        <v>625</v>
      </c>
    </row>
    <row r="53" spans="1:3" ht="91" thickBot="1" x14ac:dyDescent="0.25">
      <c r="A53" s="597"/>
      <c r="B53" s="579" t="s">
        <v>1425</v>
      </c>
      <c r="C53" s="598" t="s">
        <v>625</v>
      </c>
    </row>
    <row r="54" spans="1:3" ht="37" thickBot="1" x14ac:dyDescent="0.25">
      <c r="A54" s="597">
        <v>10</v>
      </c>
      <c r="B54" s="582" t="s">
        <v>2522</v>
      </c>
      <c r="C54" s="598"/>
    </row>
    <row r="55" spans="1:3" ht="73" thickBot="1" x14ac:dyDescent="0.25">
      <c r="A55" s="597"/>
      <c r="B55" s="583" t="s">
        <v>2494</v>
      </c>
      <c r="C55" s="598" t="s">
        <v>625</v>
      </c>
    </row>
    <row r="56" spans="1:3" ht="73" thickBot="1" x14ac:dyDescent="0.25">
      <c r="A56" s="597"/>
      <c r="B56" s="583" t="s">
        <v>2495</v>
      </c>
      <c r="C56" s="598" t="s">
        <v>625</v>
      </c>
    </row>
    <row r="57" spans="1:3" ht="19" thickBot="1" x14ac:dyDescent="0.25">
      <c r="A57" s="597">
        <v>11</v>
      </c>
      <c r="B57" s="582" t="s">
        <v>1432</v>
      </c>
      <c r="C57" s="598"/>
    </row>
    <row r="58" spans="1:3" ht="37" thickBot="1" x14ac:dyDescent="0.25">
      <c r="A58" s="597"/>
      <c r="B58" s="579" t="s">
        <v>2000</v>
      </c>
      <c r="C58" s="598" t="s">
        <v>628</v>
      </c>
    </row>
    <row r="59" spans="1:3" ht="55" thickBot="1" x14ac:dyDescent="0.25">
      <c r="A59" s="597"/>
      <c r="B59" s="579" t="s">
        <v>2001</v>
      </c>
      <c r="C59" s="598" t="s">
        <v>625</v>
      </c>
    </row>
    <row r="60" spans="1:3" ht="55" thickBot="1" x14ac:dyDescent="0.25">
      <c r="A60" s="597"/>
      <c r="B60" s="583" t="s">
        <v>1999</v>
      </c>
      <c r="C60" s="598" t="s">
        <v>625</v>
      </c>
    </row>
    <row r="61" spans="1:3" ht="19" thickBot="1" x14ac:dyDescent="0.25">
      <c r="A61" s="595" t="s">
        <v>407</v>
      </c>
      <c r="B61" s="584" t="s">
        <v>2002</v>
      </c>
      <c r="C61" s="598"/>
    </row>
    <row r="62" spans="1:3" ht="19" thickBot="1" x14ac:dyDescent="0.25">
      <c r="A62" s="597">
        <v>12</v>
      </c>
      <c r="B62" s="579" t="s">
        <v>1394</v>
      </c>
      <c r="C62" s="598"/>
    </row>
    <row r="63" spans="1:3" ht="55" thickBot="1" x14ac:dyDescent="0.25">
      <c r="A63" s="597"/>
      <c r="B63" s="582" t="s">
        <v>2004</v>
      </c>
      <c r="C63" s="598" t="s">
        <v>2515</v>
      </c>
    </row>
    <row r="64" spans="1:3" ht="55" thickBot="1" x14ac:dyDescent="0.25">
      <c r="A64" s="597"/>
      <c r="B64" s="582" t="s">
        <v>2005</v>
      </c>
      <c r="C64" s="598" t="s">
        <v>2515</v>
      </c>
    </row>
    <row r="65" spans="1:3" ht="19" thickBot="1" x14ac:dyDescent="0.25">
      <c r="A65" s="597">
        <v>13</v>
      </c>
      <c r="B65" s="582" t="s">
        <v>2006</v>
      </c>
      <c r="C65" s="598"/>
    </row>
    <row r="66" spans="1:3" ht="55" thickBot="1" x14ac:dyDescent="0.25">
      <c r="A66" s="597"/>
      <c r="B66" s="582" t="s">
        <v>2007</v>
      </c>
      <c r="C66" s="598" t="s">
        <v>628</v>
      </c>
    </row>
    <row r="67" spans="1:3" ht="55" thickBot="1" x14ac:dyDescent="0.25">
      <c r="A67" s="597"/>
      <c r="B67" s="582" t="s">
        <v>2008</v>
      </c>
      <c r="C67" s="598" t="s">
        <v>628</v>
      </c>
    </row>
    <row r="68" spans="1:3" ht="19" thickBot="1" x14ac:dyDescent="0.25">
      <c r="A68" s="597">
        <v>14</v>
      </c>
      <c r="B68" s="582" t="s">
        <v>2009</v>
      </c>
      <c r="C68" s="598"/>
    </row>
    <row r="69" spans="1:3" ht="37" thickBot="1" x14ac:dyDescent="0.25">
      <c r="A69" s="597"/>
      <c r="B69" s="579" t="s">
        <v>2011</v>
      </c>
      <c r="C69" s="598" t="s">
        <v>628</v>
      </c>
    </row>
    <row r="70" spans="1:3" ht="55" thickBot="1" x14ac:dyDescent="0.25">
      <c r="A70" s="597"/>
      <c r="B70" s="579" t="s">
        <v>2012</v>
      </c>
      <c r="C70" s="598" t="s">
        <v>628</v>
      </c>
    </row>
    <row r="71" spans="1:3" ht="55" thickBot="1" x14ac:dyDescent="0.25">
      <c r="A71" s="595" t="s">
        <v>1435</v>
      </c>
      <c r="B71" s="585" t="s">
        <v>2013</v>
      </c>
      <c r="C71" s="600"/>
    </row>
    <row r="72" spans="1:3" ht="19" thickBot="1" x14ac:dyDescent="0.25">
      <c r="A72" s="595" t="s">
        <v>22</v>
      </c>
      <c r="B72" s="581" t="s">
        <v>2014</v>
      </c>
      <c r="C72" s="598"/>
    </row>
    <row r="73" spans="1:3" ht="19" thickBot="1" x14ac:dyDescent="0.25">
      <c r="A73" s="597">
        <v>15</v>
      </c>
      <c r="B73" s="582" t="s">
        <v>2015</v>
      </c>
      <c r="C73" s="598"/>
    </row>
    <row r="74" spans="1:3" ht="55" thickBot="1" x14ac:dyDescent="0.25">
      <c r="A74" s="597"/>
      <c r="B74" s="582" t="s">
        <v>2017</v>
      </c>
      <c r="C74" s="598" t="s">
        <v>628</v>
      </c>
    </row>
    <row r="75" spans="1:3" ht="73" thickBot="1" x14ac:dyDescent="0.25">
      <c r="A75" s="597"/>
      <c r="B75" s="582" t="s">
        <v>2018</v>
      </c>
      <c r="C75" s="598" t="s">
        <v>2515</v>
      </c>
    </row>
    <row r="76" spans="1:3" ht="73" thickBot="1" x14ac:dyDescent="0.25">
      <c r="A76" s="597"/>
      <c r="B76" s="582" t="s">
        <v>2019</v>
      </c>
      <c r="C76" s="598" t="s">
        <v>628</v>
      </c>
    </row>
    <row r="77" spans="1:3" ht="19" thickBot="1" x14ac:dyDescent="0.25">
      <c r="A77" s="597">
        <v>16</v>
      </c>
      <c r="B77" s="582" t="s">
        <v>2020</v>
      </c>
      <c r="C77" s="598"/>
    </row>
    <row r="78" spans="1:3" ht="55" thickBot="1" x14ac:dyDescent="0.25">
      <c r="A78" s="597"/>
      <c r="B78" s="579" t="s">
        <v>2021</v>
      </c>
      <c r="C78" s="598" t="s">
        <v>628</v>
      </c>
    </row>
    <row r="79" spans="1:3" ht="73" thickBot="1" x14ac:dyDescent="0.25">
      <c r="A79" s="597"/>
      <c r="B79" s="579" t="s">
        <v>2022</v>
      </c>
      <c r="C79" s="598" t="s">
        <v>2515</v>
      </c>
    </row>
    <row r="80" spans="1:3" ht="73" thickBot="1" x14ac:dyDescent="0.25">
      <c r="A80" s="597"/>
      <c r="B80" s="579" t="s">
        <v>2023</v>
      </c>
      <c r="C80" s="598" t="s">
        <v>628</v>
      </c>
    </row>
    <row r="81" spans="1:3" ht="19" thickBot="1" x14ac:dyDescent="0.25">
      <c r="A81" s="597">
        <v>17</v>
      </c>
      <c r="B81" s="579" t="s">
        <v>2523</v>
      </c>
      <c r="C81" s="598"/>
    </row>
    <row r="82" spans="1:3" ht="55" thickBot="1" x14ac:dyDescent="0.25">
      <c r="A82" s="597"/>
      <c r="B82" s="579" t="s">
        <v>2025</v>
      </c>
      <c r="C82" s="598" t="s">
        <v>628</v>
      </c>
    </row>
    <row r="83" spans="1:3" ht="73" thickBot="1" x14ac:dyDescent="0.25">
      <c r="A83" s="597"/>
      <c r="B83" s="579" t="s">
        <v>2026</v>
      </c>
      <c r="C83" s="598" t="s">
        <v>2515</v>
      </c>
    </row>
    <row r="84" spans="1:3" ht="55" thickBot="1" x14ac:dyDescent="0.25">
      <c r="A84" s="597"/>
      <c r="B84" s="579" t="s">
        <v>2027</v>
      </c>
      <c r="C84" s="598" t="s">
        <v>628</v>
      </c>
    </row>
    <row r="85" spans="1:3" ht="19" thickBot="1" x14ac:dyDescent="0.25">
      <c r="A85" s="597">
        <v>18</v>
      </c>
      <c r="B85" s="582" t="s">
        <v>2028</v>
      </c>
      <c r="C85" s="598"/>
    </row>
    <row r="86" spans="1:3" ht="55" thickBot="1" x14ac:dyDescent="0.25">
      <c r="A86" s="597"/>
      <c r="B86" s="579" t="s">
        <v>2029</v>
      </c>
      <c r="C86" s="598" t="s">
        <v>628</v>
      </c>
    </row>
    <row r="87" spans="1:3" ht="55" thickBot="1" x14ac:dyDescent="0.25">
      <c r="A87" s="597"/>
      <c r="B87" s="579" t="s">
        <v>2030</v>
      </c>
      <c r="C87" s="598" t="s">
        <v>628</v>
      </c>
    </row>
    <row r="88" spans="1:3" ht="19" thickBot="1" x14ac:dyDescent="0.25">
      <c r="A88" s="595" t="s">
        <v>2031</v>
      </c>
      <c r="B88" s="581" t="s">
        <v>2032</v>
      </c>
      <c r="C88" s="598"/>
    </row>
    <row r="89" spans="1:3" ht="19" thickBot="1" x14ac:dyDescent="0.25">
      <c r="A89" s="595" t="s">
        <v>2033</v>
      </c>
      <c r="B89" s="581" t="s">
        <v>2034</v>
      </c>
      <c r="C89" s="598"/>
    </row>
    <row r="90" spans="1:3" ht="19" thickBot="1" x14ac:dyDescent="0.25">
      <c r="A90" s="597">
        <v>19</v>
      </c>
      <c r="B90" s="582" t="s">
        <v>2035</v>
      </c>
      <c r="C90" s="598"/>
    </row>
    <row r="91" spans="1:3" ht="73" thickBot="1" x14ac:dyDescent="0.25">
      <c r="A91" s="597"/>
      <c r="B91" s="579" t="s">
        <v>2037</v>
      </c>
      <c r="C91" s="598" t="s">
        <v>2515</v>
      </c>
    </row>
    <row r="92" spans="1:3" ht="55" thickBot="1" x14ac:dyDescent="0.25">
      <c r="A92" s="597"/>
      <c r="B92" s="579" t="s">
        <v>2038</v>
      </c>
      <c r="C92" s="598" t="s">
        <v>628</v>
      </c>
    </row>
    <row r="93" spans="1:3" ht="55" thickBot="1" x14ac:dyDescent="0.25">
      <c r="A93" s="597"/>
      <c r="B93" s="579" t="s">
        <v>2039</v>
      </c>
      <c r="C93" s="598" t="s">
        <v>628</v>
      </c>
    </row>
    <row r="94" spans="1:3" ht="55" thickBot="1" x14ac:dyDescent="0.25">
      <c r="A94" s="597"/>
      <c r="B94" s="579" t="s">
        <v>2040</v>
      </c>
      <c r="C94" s="598" t="s">
        <v>625</v>
      </c>
    </row>
    <row r="95" spans="1:3" ht="55" thickBot="1" x14ac:dyDescent="0.25">
      <c r="A95" s="597"/>
      <c r="B95" s="579" t="s">
        <v>2041</v>
      </c>
      <c r="C95" s="598" t="s">
        <v>625</v>
      </c>
    </row>
    <row r="96" spans="1:3" ht="55" thickBot="1" x14ac:dyDescent="0.25">
      <c r="A96" s="597"/>
      <c r="B96" s="579" t="s">
        <v>2042</v>
      </c>
      <c r="C96" s="598" t="s">
        <v>625</v>
      </c>
    </row>
    <row r="97" spans="1:3" ht="73" thickBot="1" x14ac:dyDescent="0.25">
      <c r="A97" s="597"/>
      <c r="B97" s="579" t="s">
        <v>2043</v>
      </c>
      <c r="C97" s="598" t="s">
        <v>628</v>
      </c>
    </row>
    <row r="98" spans="1:3" ht="19" thickBot="1" x14ac:dyDescent="0.25">
      <c r="A98" s="597">
        <v>20</v>
      </c>
      <c r="B98" s="582" t="s">
        <v>2044</v>
      </c>
      <c r="C98" s="598"/>
    </row>
    <row r="99" spans="1:3" ht="73" thickBot="1" x14ac:dyDescent="0.25">
      <c r="A99" s="597"/>
      <c r="B99" s="579" t="s">
        <v>2045</v>
      </c>
      <c r="C99" s="598" t="s">
        <v>2515</v>
      </c>
    </row>
    <row r="100" spans="1:3" ht="55" thickBot="1" x14ac:dyDescent="0.25">
      <c r="A100" s="597"/>
      <c r="B100" s="579" t="s">
        <v>2046</v>
      </c>
      <c r="C100" s="598" t="s">
        <v>628</v>
      </c>
    </row>
    <row r="101" spans="1:3" ht="55" thickBot="1" x14ac:dyDescent="0.25">
      <c r="A101" s="597"/>
      <c r="B101" s="579" t="s">
        <v>2047</v>
      </c>
      <c r="C101" s="598" t="s">
        <v>628</v>
      </c>
    </row>
    <row r="102" spans="1:3" ht="55" thickBot="1" x14ac:dyDescent="0.25">
      <c r="A102" s="597"/>
      <c r="B102" s="579" t="s">
        <v>2048</v>
      </c>
      <c r="C102" s="598" t="s">
        <v>625</v>
      </c>
    </row>
    <row r="103" spans="1:3" ht="55" thickBot="1" x14ac:dyDescent="0.25">
      <c r="A103" s="597"/>
      <c r="B103" s="579" t="s">
        <v>2524</v>
      </c>
      <c r="C103" s="598" t="s">
        <v>625</v>
      </c>
    </row>
    <row r="104" spans="1:3" ht="55" thickBot="1" x14ac:dyDescent="0.25">
      <c r="A104" s="597"/>
      <c r="B104" s="579" t="s">
        <v>2525</v>
      </c>
      <c r="C104" s="598" t="s">
        <v>625</v>
      </c>
    </row>
    <row r="105" spans="1:3" ht="73" thickBot="1" x14ac:dyDescent="0.25">
      <c r="A105" s="597"/>
      <c r="B105" s="579" t="s">
        <v>2049</v>
      </c>
      <c r="C105" s="598" t="s">
        <v>628</v>
      </c>
    </row>
    <row r="106" spans="1:3" ht="19" thickBot="1" x14ac:dyDescent="0.25">
      <c r="A106" s="597">
        <v>21</v>
      </c>
      <c r="B106" s="582" t="s">
        <v>2050</v>
      </c>
      <c r="C106" s="598"/>
    </row>
    <row r="107" spans="1:3" ht="55" thickBot="1" x14ac:dyDescent="0.25">
      <c r="A107" s="597"/>
      <c r="B107" s="579" t="s">
        <v>2526</v>
      </c>
      <c r="C107" s="598" t="s">
        <v>628</v>
      </c>
    </row>
    <row r="108" spans="1:3" ht="73" thickBot="1" x14ac:dyDescent="0.25">
      <c r="A108" s="597"/>
      <c r="B108" s="579" t="s">
        <v>2051</v>
      </c>
      <c r="C108" s="598" t="s">
        <v>2515</v>
      </c>
    </row>
    <row r="109" spans="1:3" ht="55" thickBot="1" x14ac:dyDescent="0.25">
      <c r="A109" s="597"/>
      <c r="B109" s="579" t="s">
        <v>2052</v>
      </c>
      <c r="C109" s="598" t="s">
        <v>628</v>
      </c>
    </row>
    <row r="110" spans="1:3" ht="55" thickBot="1" x14ac:dyDescent="0.25">
      <c r="A110" s="597"/>
      <c r="B110" s="579" t="s">
        <v>2053</v>
      </c>
      <c r="C110" s="598" t="s">
        <v>628</v>
      </c>
    </row>
    <row r="111" spans="1:3" ht="55" thickBot="1" x14ac:dyDescent="0.25">
      <c r="A111" s="597"/>
      <c r="B111" s="579" t="s">
        <v>2054</v>
      </c>
      <c r="C111" s="598" t="s">
        <v>625</v>
      </c>
    </row>
    <row r="112" spans="1:3" ht="55" thickBot="1" x14ac:dyDescent="0.25">
      <c r="A112" s="597"/>
      <c r="B112" s="579" t="s">
        <v>2055</v>
      </c>
      <c r="C112" s="598" t="s">
        <v>625</v>
      </c>
    </row>
    <row r="113" spans="1:3" ht="55" thickBot="1" x14ac:dyDescent="0.25">
      <c r="A113" s="597"/>
      <c r="B113" s="579" t="s">
        <v>2056</v>
      </c>
      <c r="C113" s="598" t="s">
        <v>625</v>
      </c>
    </row>
    <row r="114" spans="1:3" ht="73" thickBot="1" x14ac:dyDescent="0.25">
      <c r="A114" s="597"/>
      <c r="B114" s="579" t="s">
        <v>2057</v>
      </c>
      <c r="C114" s="598" t="s">
        <v>628</v>
      </c>
    </row>
    <row r="115" spans="1:3" ht="19" thickBot="1" x14ac:dyDescent="0.25">
      <c r="A115" s="597">
        <v>22</v>
      </c>
      <c r="B115" s="582" t="s">
        <v>2058</v>
      </c>
      <c r="C115" s="598"/>
    </row>
    <row r="116" spans="1:3" ht="91" thickBot="1" x14ac:dyDescent="0.25">
      <c r="A116" s="597"/>
      <c r="B116" s="579" t="s">
        <v>2059</v>
      </c>
      <c r="C116" s="598" t="s">
        <v>2515</v>
      </c>
    </row>
    <row r="117" spans="1:3" ht="91" thickBot="1" x14ac:dyDescent="0.25">
      <c r="A117" s="597"/>
      <c r="B117" s="579" t="s">
        <v>2060</v>
      </c>
      <c r="C117" s="598" t="s">
        <v>628</v>
      </c>
    </row>
    <row r="118" spans="1:3" ht="73" thickBot="1" x14ac:dyDescent="0.25">
      <c r="A118" s="597"/>
      <c r="B118" s="579" t="s">
        <v>2061</v>
      </c>
      <c r="C118" s="598" t="s">
        <v>628</v>
      </c>
    </row>
    <row r="119" spans="1:3" ht="73" thickBot="1" x14ac:dyDescent="0.25">
      <c r="A119" s="597"/>
      <c r="B119" s="579" t="s">
        <v>2062</v>
      </c>
      <c r="C119" s="598" t="s">
        <v>625</v>
      </c>
    </row>
    <row r="120" spans="1:3" ht="73" thickBot="1" x14ac:dyDescent="0.25">
      <c r="A120" s="597"/>
      <c r="B120" s="579" t="s">
        <v>2063</v>
      </c>
      <c r="C120" s="598" t="s">
        <v>625</v>
      </c>
    </row>
    <row r="121" spans="1:3" ht="73" thickBot="1" x14ac:dyDescent="0.25">
      <c r="A121" s="597"/>
      <c r="B121" s="579" t="s">
        <v>2064</v>
      </c>
      <c r="C121" s="598" t="s">
        <v>625</v>
      </c>
    </row>
    <row r="122" spans="1:3" ht="91" thickBot="1" x14ac:dyDescent="0.25">
      <c r="A122" s="597"/>
      <c r="B122" s="579" t="s">
        <v>2065</v>
      </c>
      <c r="C122" s="598" t="s">
        <v>625</v>
      </c>
    </row>
    <row r="123" spans="1:3" ht="19" thickBot="1" x14ac:dyDescent="0.25">
      <c r="A123" s="595" t="s">
        <v>2066</v>
      </c>
      <c r="B123" s="581" t="s">
        <v>2067</v>
      </c>
      <c r="C123" s="598"/>
    </row>
    <row r="124" spans="1:3" ht="19" thickBot="1" x14ac:dyDescent="0.25">
      <c r="A124" s="597">
        <v>23</v>
      </c>
      <c r="B124" s="582" t="s">
        <v>2068</v>
      </c>
      <c r="C124" s="598"/>
    </row>
    <row r="125" spans="1:3" ht="73" thickBot="1" x14ac:dyDescent="0.25">
      <c r="A125" s="597"/>
      <c r="B125" s="579" t="s">
        <v>2069</v>
      </c>
      <c r="C125" s="598" t="s">
        <v>2515</v>
      </c>
    </row>
    <row r="126" spans="1:3" ht="73" thickBot="1" x14ac:dyDescent="0.25">
      <c r="A126" s="597"/>
      <c r="B126" s="579" t="s">
        <v>2070</v>
      </c>
      <c r="C126" s="598" t="s">
        <v>628</v>
      </c>
    </row>
    <row r="127" spans="1:3" ht="55" thickBot="1" x14ac:dyDescent="0.25">
      <c r="A127" s="597"/>
      <c r="B127" s="579" t="s">
        <v>2071</v>
      </c>
      <c r="C127" s="598" t="s">
        <v>628</v>
      </c>
    </row>
    <row r="128" spans="1:3" ht="73" thickBot="1" x14ac:dyDescent="0.25">
      <c r="A128" s="597"/>
      <c r="B128" s="579" t="s">
        <v>2072</v>
      </c>
      <c r="C128" s="598" t="s">
        <v>625</v>
      </c>
    </row>
    <row r="129" spans="1:3" ht="73" thickBot="1" x14ac:dyDescent="0.25">
      <c r="A129" s="597"/>
      <c r="B129" s="579" t="s">
        <v>2073</v>
      </c>
      <c r="C129" s="598" t="s">
        <v>625</v>
      </c>
    </row>
    <row r="130" spans="1:3" ht="55" thickBot="1" x14ac:dyDescent="0.25">
      <c r="A130" s="597"/>
      <c r="B130" s="579" t="s">
        <v>2074</v>
      </c>
      <c r="C130" s="598" t="s">
        <v>625</v>
      </c>
    </row>
    <row r="131" spans="1:3" ht="73" thickBot="1" x14ac:dyDescent="0.25">
      <c r="A131" s="597"/>
      <c r="B131" s="579" t="s">
        <v>2075</v>
      </c>
      <c r="C131" s="598" t="s">
        <v>628</v>
      </c>
    </row>
    <row r="132" spans="1:3" ht="19" thickBot="1" x14ac:dyDescent="0.25">
      <c r="A132" s="597">
        <v>24</v>
      </c>
      <c r="B132" s="582" t="s">
        <v>2076</v>
      </c>
      <c r="C132" s="598"/>
    </row>
    <row r="133" spans="1:3" ht="73" thickBot="1" x14ac:dyDescent="0.25">
      <c r="A133" s="597"/>
      <c r="B133" s="579" t="s">
        <v>2077</v>
      </c>
      <c r="C133" s="598" t="s">
        <v>2515</v>
      </c>
    </row>
    <row r="134" spans="1:3" ht="73" thickBot="1" x14ac:dyDescent="0.25">
      <c r="A134" s="597"/>
      <c r="B134" s="579" t="s">
        <v>2078</v>
      </c>
      <c r="C134" s="598" t="s">
        <v>628</v>
      </c>
    </row>
    <row r="135" spans="1:3" ht="55" thickBot="1" x14ac:dyDescent="0.25">
      <c r="A135" s="597"/>
      <c r="B135" s="579" t="s">
        <v>2079</v>
      </c>
      <c r="C135" s="598" t="s">
        <v>628</v>
      </c>
    </row>
    <row r="136" spans="1:3" ht="55" thickBot="1" x14ac:dyDescent="0.25">
      <c r="A136" s="597"/>
      <c r="B136" s="579" t="s">
        <v>2527</v>
      </c>
      <c r="C136" s="598" t="s">
        <v>628</v>
      </c>
    </row>
    <row r="137" spans="1:3" ht="73" thickBot="1" x14ac:dyDescent="0.25">
      <c r="A137" s="597"/>
      <c r="B137" s="579" t="s">
        <v>2080</v>
      </c>
      <c r="C137" s="598" t="s">
        <v>625</v>
      </c>
    </row>
    <row r="138" spans="1:3" ht="73" thickBot="1" x14ac:dyDescent="0.25">
      <c r="A138" s="597"/>
      <c r="B138" s="579" t="s">
        <v>2081</v>
      </c>
      <c r="C138" s="598" t="s">
        <v>625</v>
      </c>
    </row>
    <row r="139" spans="1:3" ht="73" thickBot="1" x14ac:dyDescent="0.25">
      <c r="A139" s="597"/>
      <c r="B139" s="579" t="s">
        <v>2082</v>
      </c>
      <c r="C139" s="598" t="s">
        <v>625</v>
      </c>
    </row>
    <row r="140" spans="1:3" ht="73" thickBot="1" x14ac:dyDescent="0.25">
      <c r="A140" s="597"/>
      <c r="B140" s="579" t="s">
        <v>2083</v>
      </c>
      <c r="C140" s="598" t="s">
        <v>628</v>
      </c>
    </row>
    <row r="141" spans="1:3" ht="19" thickBot="1" x14ac:dyDescent="0.25">
      <c r="A141" s="595" t="s">
        <v>2084</v>
      </c>
      <c r="B141" s="581" t="s">
        <v>2085</v>
      </c>
      <c r="C141" s="598"/>
    </row>
    <row r="142" spans="1:3" ht="19" thickBot="1" x14ac:dyDescent="0.25">
      <c r="A142" s="597">
        <v>25</v>
      </c>
      <c r="B142" s="582" t="s">
        <v>2086</v>
      </c>
      <c r="C142" s="598"/>
    </row>
    <row r="143" spans="1:3" ht="73" thickBot="1" x14ac:dyDescent="0.25">
      <c r="A143" s="601"/>
      <c r="B143" s="579" t="s">
        <v>2087</v>
      </c>
      <c r="C143" s="598" t="s">
        <v>2515</v>
      </c>
    </row>
    <row r="144" spans="1:3" ht="73" thickBot="1" x14ac:dyDescent="0.25">
      <c r="A144" s="601"/>
      <c r="B144" s="579" t="s">
        <v>2088</v>
      </c>
      <c r="C144" s="598" t="s">
        <v>628</v>
      </c>
    </row>
    <row r="145" spans="1:3" ht="55" thickBot="1" x14ac:dyDescent="0.25">
      <c r="A145" s="601"/>
      <c r="B145" s="579" t="s">
        <v>2089</v>
      </c>
      <c r="C145" s="598" t="s">
        <v>628</v>
      </c>
    </row>
    <row r="146" spans="1:3" ht="73" thickBot="1" x14ac:dyDescent="0.25">
      <c r="A146" s="601"/>
      <c r="B146" s="579" t="s">
        <v>2090</v>
      </c>
      <c r="C146" s="598" t="s">
        <v>625</v>
      </c>
    </row>
    <row r="147" spans="1:3" ht="73" thickBot="1" x14ac:dyDescent="0.25">
      <c r="A147" s="601"/>
      <c r="B147" s="579" t="s">
        <v>2091</v>
      </c>
      <c r="C147" s="598" t="s">
        <v>625</v>
      </c>
    </row>
    <row r="148" spans="1:3" ht="73" thickBot="1" x14ac:dyDescent="0.25">
      <c r="A148" s="601"/>
      <c r="B148" s="579" t="s">
        <v>2092</v>
      </c>
      <c r="C148" s="598" t="s">
        <v>625</v>
      </c>
    </row>
    <row r="149" spans="1:3" ht="73" thickBot="1" x14ac:dyDescent="0.25">
      <c r="A149" s="601"/>
      <c r="B149" s="579" t="s">
        <v>2093</v>
      </c>
      <c r="C149" s="598" t="s">
        <v>628</v>
      </c>
    </row>
    <row r="150" spans="1:3" ht="19" thickBot="1" x14ac:dyDescent="0.25">
      <c r="A150" s="597">
        <v>26</v>
      </c>
      <c r="B150" s="582" t="s">
        <v>2094</v>
      </c>
      <c r="C150" s="598"/>
    </row>
    <row r="151" spans="1:3" ht="73" thickBot="1" x14ac:dyDescent="0.25">
      <c r="A151" s="601"/>
      <c r="B151" s="579" t="s">
        <v>2095</v>
      </c>
      <c r="C151" s="598" t="s">
        <v>2515</v>
      </c>
    </row>
    <row r="152" spans="1:3" ht="55" thickBot="1" x14ac:dyDescent="0.25">
      <c r="A152" s="601"/>
      <c r="B152" s="579" t="s">
        <v>2096</v>
      </c>
      <c r="C152" s="598" t="s">
        <v>628</v>
      </c>
    </row>
    <row r="153" spans="1:3" ht="55" thickBot="1" x14ac:dyDescent="0.25">
      <c r="A153" s="601"/>
      <c r="B153" s="579" t="s">
        <v>2097</v>
      </c>
      <c r="C153" s="598" t="s">
        <v>628</v>
      </c>
    </row>
    <row r="154" spans="1:3" ht="55" thickBot="1" x14ac:dyDescent="0.25">
      <c r="A154" s="601"/>
      <c r="B154" s="579" t="s">
        <v>2098</v>
      </c>
      <c r="C154" s="598" t="s">
        <v>625</v>
      </c>
    </row>
    <row r="155" spans="1:3" ht="55" thickBot="1" x14ac:dyDescent="0.25">
      <c r="A155" s="601"/>
      <c r="B155" s="579" t="s">
        <v>2099</v>
      </c>
      <c r="C155" s="598" t="s">
        <v>625</v>
      </c>
    </row>
    <row r="156" spans="1:3" ht="55" thickBot="1" x14ac:dyDescent="0.25">
      <c r="A156" s="601"/>
      <c r="B156" s="579" t="s">
        <v>2100</v>
      </c>
      <c r="C156" s="598" t="s">
        <v>625</v>
      </c>
    </row>
    <row r="157" spans="1:3" ht="73" thickBot="1" x14ac:dyDescent="0.25">
      <c r="A157" s="601"/>
      <c r="B157" s="579" t="s">
        <v>2101</v>
      </c>
      <c r="C157" s="598" t="s">
        <v>628</v>
      </c>
    </row>
    <row r="158" spans="1:3" ht="19" thickBot="1" x14ac:dyDescent="0.25">
      <c r="A158" s="595" t="s">
        <v>2102</v>
      </c>
      <c r="B158" s="581" t="s">
        <v>2103</v>
      </c>
      <c r="C158" s="598"/>
    </row>
    <row r="159" spans="1:3" ht="19" thickBot="1" x14ac:dyDescent="0.25">
      <c r="A159" s="597">
        <v>27</v>
      </c>
      <c r="B159" s="582" t="s">
        <v>2104</v>
      </c>
      <c r="C159" s="598"/>
    </row>
    <row r="160" spans="1:3" ht="73" thickBot="1" x14ac:dyDescent="0.25">
      <c r="A160" s="601"/>
      <c r="B160" s="579" t="s">
        <v>2105</v>
      </c>
      <c r="C160" s="598" t="s">
        <v>2515</v>
      </c>
    </row>
    <row r="161" spans="1:3" ht="55" thickBot="1" x14ac:dyDescent="0.25">
      <c r="A161" s="601"/>
      <c r="B161" s="579" t="s">
        <v>2106</v>
      </c>
      <c r="C161" s="598" t="s">
        <v>628</v>
      </c>
    </row>
    <row r="162" spans="1:3" ht="55" thickBot="1" x14ac:dyDescent="0.25">
      <c r="A162" s="601"/>
      <c r="B162" s="579" t="s">
        <v>2107</v>
      </c>
      <c r="C162" s="598" t="s">
        <v>628</v>
      </c>
    </row>
    <row r="163" spans="1:3" ht="55" thickBot="1" x14ac:dyDescent="0.25">
      <c r="A163" s="601"/>
      <c r="B163" s="579" t="s">
        <v>2108</v>
      </c>
      <c r="C163" s="598" t="s">
        <v>625</v>
      </c>
    </row>
    <row r="164" spans="1:3" ht="73" thickBot="1" x14ac:dyDescent="0.25">
      <c r="A164" s="601"/>
      <c r="B164" s="579" t="s">
        <v>2109</v>
      </c>
      <c r="C164" s="598" t="s">
        <v>625</v>
      </c>
    </row>
    <row r="165" spans="1:3" ht="55" thickBot="1" x14ac:dyDescent="0.25">
      <c r="A165" s="601"/>
      <c r="B165" s="579" t="s">
        <v>2110</v>
      </c>
      <c r="C165" s="598" t="s">
        <v>625</v>
      </c>
    </row>
    <row r="166" spans="1:3" ht="73" thickBot="1" x14ac:dyDescent="0.25">
      <c r="A166" s="601"/>
      <c r="B166" s="579" t="s">
        <v>2111</v>
      </c>
      <c r="C166" s="598" t="s">
        <v>628</v>
      </c>
    </row>
    <row r="167" spans="1:3" ht="19" thickBot="1" x14ac:dyDescent="0.25">
      <c r="A167" s="597">
        <v>28</v>
      </c>
      <c r="B167" s="582" t="s">
        <v>2112</v>
      </c>
      <c r="C167" s="598"/>
    </row>
    <row r="168" spans="1:3" ht="73" thickBot="1" x14ac:dyDescent="0.25">
      <c r="A168" s="601"/>
      <c r="B168" s="579" t="s">
        <v>2113</v>
      </c>
      <c r="C168" s="598" t="s">
        <v>2515</v>
      </c>
    </row>
    <row r="169" spans="1:3" ht="55" thickBot="1" x14ac:dyDescent="0.25">
      <c r="A169" s="601"/>
      <c r="B169" s="579" t="s">
        <v>2114</v>
      </c>
      <c r="C169" s="598" t="s">
        <v>628</v>
      </c>
    </row>
    <row r="170" spans="1:3" ht="55" thickBot="1" x14ac:dyDescent="0.25">
      <c r="A170" s="601"/>
      <c r="B170" s="579" t="s">
        <v>2115</v>
      </c>
      <c r="C170" s="598" t="s">
        <v>628</v>
      </c>
    </row>
    <row r="171" spans="1:3" ht="55" thickBot="1" x14ac:dyDescent="0.25">
      <c r="A171" s="601"/>
      <c r="B171" s="579" t="s">
        <v>2116</v>
      </c>
      <c r="C171" s="598" t="s">
        <v>625</v>
      </c>
    </row>
    <row r="172" spans="1:3" ht="73" thickBot="1" x14ac:dyDescent="0.25">
      <c r="A172" s="601"/>
      <c r="B172" s="579" t="s">
        <v>2117</v>
      </c>
      <c r="C172" s="598" t="s">
        <v>625</v>
      </c>
    </row>
    <row r="173" spans="1:3" ht="55" thickBot="1" x14ac:dyDescent="0.25">
      <c r="A173" s="601"/>
      <c r="B173" s="579" t="s">
        <v>2118</v>
      </c>
      <c r="C173" s="598" t="s">
        <v>625</v>
      </c>
    </row>
    <row r="174" spans="1:3" ht="73" thickBot="1" x14ac:dyDescent="0.25">
      <c r="A174" s="601"/>
      <c r="B174" s="579" t="s">
        <v>2119</v>
      </c>
      <c r="C174" s="598" t="s">
        <v>628</v>
      </c>
    </row>
    <row r="175" spans="1:3" ht="19" thickBot="1" x14ac:dyDescent="0.25">
      <c r="A175" s="595" t="s">
        <v>2120</v>
      </c>
      <c r="B175" s="581" t="s">
        <v>2121</v>
      </c>
      <c r="C175" s="598"/>
    </row>
    <row r="176" spans="1:3" ht="19" thickBot="1" x14ac:dyDescent="0.25">
      <c r="A176" s="595" t="s">
        <v>2122</v>
      </c>
      <c r="B176" s="581" t="s">
        <v>2123</v>
      </c>
      <c r="C176" s="598"/>
    </row>
    <row r="177" spans="1:3" ht="19" thickBot="1" x14ac:dyDescent="0.25">
      <c r="A177" s="597">
        <v>29</v>
      </c>
      <c r="B177" s="582" t="s">
        <v>2124</v>
      </c>
      <c r="C177" s="598"/>
    </row>
    <row r="178" spans="1:3" ht="73" thickBot="1" x14ac:dyDescent="0.25">
      <c r="A178" s="601"/>
      <c r="B178" s="579" t="s">
        <v>2125</v>
      </c>
      <c r="C178" s="598" t="s">
        <v>2515</v>
      </c>
    </row>
    <row r="179" spans="1:3" ht="73" thickBot="1" x14ac:dyDescent="0.25">
      <c r="A179" s="601"/>
      <c r="B179" s="579" t="s">
        <v>2126</v>
      </c>
      <c r="C179" s="598" t="s">
        <v>628</v>
      </c>
    </row>
    <row r="180" spans="1:3" ht="55" thickBot="1" x14ac:dyDescent="0.25">
      <c r="A180" s="601"/>
      <c r="B180" s="579" t="s">
        <v>2127</v>
      </c>
      <c r="C180" s="598" t="s">
        <v>628</v>
      </c>
    </row>
    <row r="181" spans="1:3" ht="73" thickBot="1" x14ac:dyDescent="0.25">
      <c r="A181" s="601"/>
      <c r="B181" s="579" t="s">
        <v>2128</v>
      </c>
      <c r="C181" s="598" t="s">
        <v>625</v>
      </c>
    </row>
    <row r="182" spans="1:3" ht="73" thickBot="1" x14ac:dyDescent="0.25">
      <c r="A182" s="601"/>
      <c r="B182" s="579" t="s">
        <v>2129</v>
      </c>
      <c r="C182" s="598" t="s">
        <v>625</v>
      </c>
    </row>
    <row r="183" spans="1:3" ht="55" thickBot="1" x14ac:dyDescent="0.25">
      <c r="A183" s="601"/>
      <c r="B183" s="579" t="s">
        <v>2130</v>
      </c>
      <c r="C183" s="598" t="s">
        <v>625</v>
      </c>
    </row>
    <row r="184" spans="1:3" ht="73" thickBot="1" x14ac:dyDescent="0.25">
      <c r="A184" s="601"/>
      <c r="B184" s="579" t="s">
        <v>2131</v>
      </c>
      <c r="C184" s="598" t="s">
        <v>628</v>
      </c>
    </row>
    <row r="185" spans="1:3" ht="19" thickBot="1" x14ac:dyDescent="0.25">
      <c r="A185" s="597">
        <v>30</v>
      </c>
      <c r="B185" s="582" t="s">
        <v>2132</v>
      </c>
      <c r="C185" s="598"/>
    </row>
    <row r="186" spans="1:3" ht="73" thickBot="1" x14ac:dyDescent="0.25">
      <c r="A186" s="601"/>
      <c r="B186" s="579" t="s">
        <v>2133</v>
      </c>
      <c r="C186" s="598" t="s">
        <v>2515</v>
      </c>
    </row>
    <row r="187" spans="1:3" ht="55" thickBot="1" x14ac:dyDescent="0.25">
      <c r="A187" s="601"/>
      <c r="B187" s="579" t="s">
        <v>2134</v>
      </c>
      <c r="C187" s="598" t="s">
        <v>628</v>
      </c>
    </row>
    <row r="188" spans="1:3" ht="55" thickBot="1" x14ac:dyDescent="0.25">
      <c r="A188" s="601"/>
      <c r="B188" s="579" t="s">
        <v>2135</v>
      </c>
      <c r="C188" s="598" t="s">
        <v>628</v>
      </c>
    </row>
    <row r="189" spans="1:3" ht="55" thickBot="1" x14ac:dyDescent="0.25">
      <c r="A189" s="601"/>
      <c r="B189" s="579" t="s">
        <v>2136</v>
      </c>
      <c r="C189" s="598" t="s">
        <v>625</v>
      </c>
    </row>
    <row r="190" spans="1:3" ht="55" thickBot="1" x14ac:dyDescent="0.25">
      <c r="A190" s="601"/>
      <c r="B190" s="579" t="s">
        <v>2137</v>
      </c>
      <c r="C190" s="598" t="s">
        <v>625</v>
      </c>
    </row>
    <row r="191" spans="1:3" ht="55" thickBot="1" x14ac:dyDescent="0.25">
      <c r="A191" s="601"/>
      <c r="B191" s="579" t="s">
        <v>2138</v>
      </c>
      <c r="C191" s="598" t="s">
        <v>625</v>
      </c>
    </row>
    <row r="192" spans="1:3" ht="73" thickBot="1" x14ac:dyDescent="0.25">
      <c r="A192" s="601"/>
      <c r="B192" s="579" t="s">
        <v>2139</v>
      </c>
      <c r="C192" s="598" t="s">
        <v>628</v>
      </c>
    </row>
    <row r="193" spans="1:3" ht="19" thickBot="1" x14ac:dyDescent="0.25">
      <c r="A193" s="595" t="s">
        <v>2140</v>
      </c>
      <c r="B193" s="581" t="s">
        <v>2141</v>
      </c>
      <c r="C193" s="598"/>
    </row>
    <row r="194" spans="1:3" ht="19" thickBot="1" x14ac:dyDescent="0.25">
      <c r="A194" s="597">
        <v>31</v>
      </c>
      <c r="B194" s="582" t="s">
        <v>2142</v>
      </c>
      <c r="C194" s="598"/>
    </row>
    <row r="195" spans="1:3" ht="73" thickBot="1" x14ac:dyDescent="0.25">
      <c r="A195" s="601"/>
      <c r="B195" s="579" t="s">
        <v>2143</v>
      </c>
      <c r="C195" s="598" t="s">
        <v>2515</v>
      </c>
    </row>
    <row r="196" spans="1:3" ht="73" thickBot="1" x14ac:dyDescent="0.25">
      <c r="A196" s="601"/>
      <c r="B196" s="579" t="s">
        <v>2144</v>
      </c>
      <c r="C196" s="598" t="s">
        <v>628</v>
      </c>
    </row>
    <row r="197" spans="1:3" ht="55" thickBot="1" x14ac:dyDescent="0.25">
      <c r="A197" s="601"/>
      <c r="B197" s="579" t="s">
        <v>2145</v>
      </c>
      <c r="C197" s="598" t="s">
        <v>628</v>
      </c>
    </row>
    <row r="198" spans="1:3" ht="73" thickBot="1" x14ac:dyDescent="0.25">
      <c r="A198" s="601"/>
      <c r="B198" s="579" t="s">
        <v>2146</v>
      </c>
      <c r="C198" s="598" t="s">
        <v>625</v>
      </c>
    </row>
    <row r="199" spans="1:3" ht="73" thickBot="1" x14ac:dyDescent="0.25">
      <c r="A199" s="601"/>
      <c r="B199" s="579" t="s">
        <v>2147</v>
      </c>
      <c r="C199" s="598" t="s">
        <v>625</v>
      </c>
    </row>
    <row r="200" spans="1:3" ht="55" thickBot="1" x14ac:dyDescent="0.25">
      <c r="A200" s="601"/>
      <c r="B200" s="579" t="s">
        <v>2148</v>
      </c>
      <c r="C200" s="598" t="s">
        <v>625</v>
      </c>
    </row>
    <row r="201" spans="1:3" ht="73" thickBot="1" x14ac:dyDescent="0.25">
      <c r="A201" s="601"/>
      <c r="B201" s="579" t="s">
        <v>2149</v>
      </c>
      <c r="C201" s="598" t="s">
        <v>628</v>
      </c>
    </row>
    <row r="202" spans="1:3" ht="19" thickBot="1" x14ac:dyDescent="0.25">
      <c r="A202" s="597">
        <v>32</v>
      </c>
      <c r="B202" s="582" t="s">
        <v>2150</v>
      </c>
      <c r="C202" s="598"/>
    </row>
    <row r="203" spans="1:3" ht="73" thickBot="1" x14ac:dyDescent="0.25">
      <c r="A203" s="601"/>
      <c r="B203" s="579" t="s">
        <v>2151</v>
      </c>
      <c r="C203" s="598" t="s">
        <v>2515</v>
      </c>
    </row>
    <row r="204" spans="1:3" ht="55" thickBot="1" x14ac:dyDescent="0.25">
      <c r="A204" s="601"/>
      <c r="B204" s="579" t="s">
        <v>2152</v>
      </c>
      <c r="C204" s="598" t="s">
        <v>628</v>
      </c>
    </row>
    <row r="205" spans="1:3" ht="55" thickBot="1" x14ac:dyDescent="0.25">
      <c r="A205" s="601"/>
      <c r="B205" s="579" t="s">
        <v>2153</v>
      </c>
      <c r="C205" s="598" t="s">
        <v>628</v>
      </c>
    </row>
    <row r="206" spans="1:3" ht="55" thickBot="1" x14ac:dyDescent="0.25">
      <c r="A206" s="601"/>
      <c r="B206" s="579" t="s">
        <v>2154</v>
      </c>
      <c r="C206" s="598" t="s">
        <v>625</v>
      </c>
    </row>
    <row r="207" spans="1:3" ht="55" thickBot="1" x14ac:dyDescent="0.25">
      <c r="A207" s="601"/>
      <c r="B207" s="579" t="s">
        <v>2155</v>
      </c>
      <c r="C207" s="598" t="s">
        <v>625</v>
      </c>
    </row>
    <row r="208" spans="1:3" ht="55" thickBot="1" x14ac:dyDescent="0.25">
      <c r="A208" s="601"/>
      <c r="B208" s="579" t="s">
        <v>2156</v>
      </c>
      <c r="C208" s="598" t="s">
        <v>625</v>
      </c>
    </row>
    <row r="209" spans="1:3" ht="73" thickBot="1" x14ac:dyDescent="0.25">
      <c r="A209" s="601"/>
      <c r="B209" s="579" t="s">
        <v>2157</v>
      </c>
      <c r="C209" s="598" t="s">
        <v>628</v>
      </c>
    </row>
    <row r="210" spans="1:3" ht="19" thickBot="1" x14ac:dyDescent="0.25">
      <c r="A210" s="595" t="s">
        <v>2158</v>
      </c>
      <c r="B210" s="581" t="s">
        <v>2159</v>
      </c>
      <c r="C210" s="598"/>
    </row>
    <row r="211" spans="1:3" ht="19" thickBot="1" x14ac:dyDescent="0.25">
      <c r="A211" s="597">
        <v>33</v>
      </c>
      <c r="B211" s="582" t="s">
        <v>2160</v>
      </c>
      <c r="C211" s="598"/>
    </row>
    <row r="212" spans="1:3" ht="73" thickBot="1" x14ac:dyDescent="0.25">
      <c r="A212" s="601"/>
      <c r="B212" s="579" t="s">
        <v>2161</v>
      </c>
      <c r="C212" s="598" t="s">
        <v>2515</v>
      </c>
    </row>
    <row r="213" spans="1:3" ht="55" thickBot="1" x14ac:dyDescent="0.25">
      <c r="A213" s="601"/>
      <c r="B213" s="579" t="s">
        <v>2162</v>
      </c>
      <c r="C213" s="598" t="s">
        <v>628</v>
      </c>
    </row>
    <row r="214" spans="1:3" ht="55" thickBot="1" x14ac:dyDescent="0.25">
      <c r="A214" s="601"/>
      <c r="B214" s="579" t="s">
        <v>2163</v>
      </c>
      <c r="C214" s="598" t="s">
        <v>628</v>
      </c>
    </row>
    <row r="215" spans="1:3" ht="55" thickBot="1" x14ac:dyDescent="0.25">
      <c r="A215" s="601"/>
      <c r="B215" s="579" t="s">
        <v>2164</v>
      </c>
      <c r="C215" s="598" t="s">
        <v>625</v>
      </c>
    </row>
    <row r="216" spans="1:3" ht="73" thickBot="1" x14ac:dyDescent="0.25">
      <c r="A216" s="601"/>
      <c r="B216" s="579" t="s">
        <v>2165</v>
      </c>
      <c r="C216" s="598" t="s">
        <v>625</v>
      </c>
    </row>
    <row r="217" spans="1:3" ht="55" thickBot="1" x14ac:dyDescent="0.25">
      <c r="A217" s="601"/>
      <c r="B217" s="579" t="s">
        <v>2166</v>
      </c>
      <c r="C217" s="598" t="s">
        <v>625</v>
      </c>
    </row>
    <row r="218" spans="1:3" ht="73" thickBot="1" x14ac:dyDescent="0.25">
      <c r="A218" s="601"/>
      <c r="B218" s="579" t="s">
        <v>2167</v>
      </c>
      <c r="C218" s="598" t="s">
        <v>628</v>
      </c>
    </row>
    <row r="219" spans="1:3" ht="19" thickBot="1" x14ac:dyDescent="0.25">
      <c r="A219" s="597">
        <v>34</v>
      </c>
      <c r="B219" s="582" t="s">
        <v>2168</v>
      </c>
      <c r="C219" s="598"/>
    </row>
    <row r="220" spans="1:3" ht="73" thickBot="1" x14ac:dyDescent="0.25">
      <c r="A220" s="601"/>
      <c r="B220" s="579" t="s">
        <v>2169</v>
      </c>
      <c r="C220" s="598" t="s">
        <v>2515</v>
      </c>
    </row>
    <row r="221" spans="1:3" ht="55" thickBot="1" x14ac:dyDescent="0.25">
      <c r="A221" s="601"/>
      <c r="B221" s="579" t="s">
        <v>2170</v>
      </c>
      <c r="C221" s="598" t="s">
        <v>628</v>
      </c>
    </row>
    <row r="222" spans="1:3" ht="55" thickBot="1" x14ac:dyDescent="0.25">
      <c r="A222" s="601"/>
      <c r="B222" s="579" t="s">
        <v>2171</v>
      </c>
      <c r="C222" s="598" t="s">
        <v>628</v>
      </c>
    </row>
    <row r="223" spans="1:3" ht="73" thickBot="1" x14ac:dyDescent="0.25">
      <c r="A223" s="601"/>
      <c r="B223" s="579" t="s">
        <v>2172</v>
      </c>
      <c r="C223" s="598" t="s">
        <v>625</v>
      </c>
    </row>
    <row r="224" spans="1:3" ht="73" thickBot="1" x14ac:dyDescent="0.25">
      <c r="A224" s="601"/>
      <c r="B224" s="579" t="s">
        <v>2173</v>
      </c>
      <c r="C224" s="598" t="s">
        <v>625</v>
      </c>
    </row>
    <row r="225" spans="1:3" ht="55" thickBot="1" x14ac:dyDescent="0.25">
      <c r="A225" s="601"/>
      <c r="B225" s="579" t="s">
        <v>2174</v>
      </c>
      <c r="C225" s="598" t="s">
        <v>625</v>
      </c>
    </row>
    <row r="226" spans="1:3" ht="73" thickBot="1" x14ac:dyDescent="0.25">
      <c r="A226" s="601"/>
      <c r="B226" s="579" t="s">
        <v>2175</v>
      </c>
      <c r="C226" s="598" t="s">
        <v>628</v>
      </c>
    </row>
    <row r="227" spans="1:3" ht="19" thickBot="1" x14ac:dyDescent="0.25">
      <c r="A227" s="595" t="s">
        <v>2176</v>
      </c>
      <c r="B227" s="581" t="s">
        <v>2177</v>
      </c>
      <c r="C227" s="598"/>
    </row>
    <row r="228" spans="1:3" ht="19" thickBot="1" x14ac:dyDescent="0.25">
      <c r="A228" s="597">
        <v>35</v>
      </c>
      <c r="B228" s="582" t="s">
        <v>2178</v>
      </c>
      <c r="C228" s="598"/>
    </row>
    <row r="229" spans="1:3" ht="55" thickBot="1" x14ac:dyDescent="0.25">
      <c r="A229" s="601"/>
      <c r="B229" s="579" t="s">
        <v>2179</v>
      </c>
      <c r="C229" s="598" t="s">
        <v>2515</v>
      </c>
    </row>
    <row r="230" spans="1:3" ht="55" thickBot="1" x14ac:dyDescent="0.25">
      <c r="A230" s="601"/>
      <c r="B230" s="579" t="s">
        <v>2180</v>
      </c>
      <c r="C230" s="598" t="s">
        <v>628</v>
      </c>
    </row>
    <row r="231" spans="1:3" ht="55" thickBot="1" x14ac:dyDescent="0.25">
      <c r="A231" s="601"/>
      <c r="B231" s="579" t="s">
        <v>2181</v>
      </c>
      <c r="C231" s="598" t="s">
        <v>628</v>
      </c>
    </row>
    <row r="232" spans="1:3" ht="55" thickBot="1" x14ac:dyDescent="0.25">
      <c r="A232" s="601"/>
      <c r="B232" s="579" t="s">
        <v>2182</v>
      </c>
      <c r="C232" s="598" t="s">
        <v>625</v>
      </c>
    </row>
    <row r="233" spans="1:3" ht="55" thickBot="1" x14ac:dyDescent="0.25">
      <c r="A233" s="601"/>
      <c r="B233" s="579" t="s">
        <v>2183</v>
      </c>
      <c r="C233" s="598" t="s">
        <v>625</v>
      </c>
    </row>
    <row r="234" spans="1:3" ht="55" thickBot="1" x14ac:dyDescent="0.25">
      <c r="A234" s="601"/>
      <c r="B234" s="579" t="s">
        <v>2184</v>
      </c>
      <c r="C234" s="598" t="s">
        <v>625</v>
      </c>
    </row>
    <row r="235" spans="1:3" ht="55" thickBot="1" x14ac:dyDescent="0.25">
      <c r="A235" s="601"/>
      <c r="B235" s="579" t="s">
        <v>2185</v>
      </c>
      <c r="C235" s="598" t="s">
        <v>628</v>
      </c>
    </row>
    <row r="236" spans="1:3" ht="19" thickBot="1" x14ac:dyDescent="0.25">
      <c r="A236" s="597">
        <v>36</v>
      </c>
      <c r="B236" s="582" t="s">
        <v>2177</v>
      </c>
      <c r="C236" s="598"/>
    </row>
    <row r="237" spans="1:3" ht="73" thickBot="1" x14ac:dyDescent="0.25">
      <c r="A237" s="601"/>
      <c r="B237" s="579" t="s">
        <v>2186</v>
      </c>
      <c r="C237" s="598" t="s">
        <v>2515</v>
      </c>
    </row>
    <row r="238" spans="1:3" ht="55" thickBot="1" x14ac:dyDescent="0.25">
      <c r="A238" s="601"/>
      <c r="B238" s="579" t="s">
        <v>2187</v>
      </c>
      <c r="C238" s="598" t="s">
        <v>628</v>
      </c>
    </row>
    <row r="239" spans="1:3" ht="55" thickBot="1" x14ac:dyDescent="0.25">
      <c r="A239" s="601"/>
      <c r="B239" s="579" t="s">
        <v>2188</v>
      </c>
      <c r="C239" s="598" t="s">
        <v>628</v>
      </c>
    </row>
    <row r="240" spans="1:3" ht="55" thickBot="1" x14ac:dyDescent="0.25">
      <c r="A240" s="601"/>
      <c r="B240" s="579" t="s">
        <v>2189</v>
      </c>
      <c r="C240" s="598" t="s">
        <v>625</v>
      </c>
    </row>
    <row r="241" spans="1:3" ht="55" thickBot="1" x14ac:dyDescent="0.25">
      <c r="A241" s="601"/>
      <c r="B241" s="579" t="s">
        <v>2190</v>
      </c>
      <c r="C241" s="598" t="s">
        <v>625</v>
      </c>
    </row>
    <row r="242" spans="1:3" ht="55" thickBot="1" x14ac:dyDescent="0.25">
      <c r="A242" s="601"/>
      <c r="B242" s="579" t="s">
        <v>2191</v>
      </c>
      <c r="C242" s="598" t="s">
        <v>625</v>
      </c>
    </row>
    <row r="243" spans="1:3" ht="73" thickBot="1" x14ac:dyDescent="0.25">
      <c r="A243" s="601"/>
      <c r="B243" s="579" t="s">
        <v>2192</v>
      </c>
      <c r="C243" s="598" t="s">
        <v>628</v>
      </c>
    </row>
    <row r="244" spans="1:3" ht="19" thickBot="1" x14ac:dyDescent="0.25">
      <c r="A244" s="595" t="s">
        <v>2193</v>
      </c>
      <c r="B244" s="581" t="s">
        <v>2194</v>
      </c>
      <c r="C244" s="598"/>
    </row>
    <row r="245" spans="1:3" ht="19" thickBot="1" x14ac:dyDescent="0.25">
      <c r="A245" s="597">
        <v>37</v>
      </c>
      <c r="B245" s="582" t="s">
        <v>2194</v>
      </c>
      <c r="C245" s="598"/>
    </row>
    <row r="246" spans="1:3" ht="73" thickBot="1" x14ac:dyDescent="0.25">
      <c r="A246" s="601"/>
      <c r="B246" s="579" t="s">
        <v>2195</v>
      </c>
      <c r="C246" s="598" t="s">
        <v>2515</v>
      </c>
    </row>
    <row r="247" spans="1:3" ht="73" thickBot="1" x14ac:dyDescent="0.25">
      <c r="A247" s="601"/>
      <c r="B247" s="579" t="s">
        <v>2196</v>
      </c>
      <c r="C247" s="598" t="s">
        <v>628</v>
      </c>
    </row>
    <row r="248" spans="1:3" ht="55" thickBot="1" x14ac:dyDescent="0.25">
      <c r="A248" s="601"/>
      <c r="B248" s="579" t="s">
        <v>2197</v>
      </c>
      <c r="C248" s="598" t="s">
        <v>628</v>
      </c>
    </row>
    <row r="249" spans="1:3" ht="55" thickBot="1" x14ac:dyDescent="0.25">
      <c r="A249" s="601"/>
      <c r="B249" s="579" t="s">
        <v>2198</v>
      </c>
      <c r="C249" s="598" t="s">
        <v>625</v>
      </c>
    </row>
    <row r="250" spans="1:3" ht="55" thickBot="1" x14ac:dyDescent="0.25">
      <c r="A250" s="601"/>
      <c r="B250" s="579" t="s">
        <v>2199</v>
      </c>
      <c r="C250" s="598" t="s">
        <v>625</v>
      </c>
    </row>
    <row r="251" spans="1:3" ht="55" thickBot="1" x14ac:dyDescent="0.25">
      <c r="A251" s="601"/>
      <c r="B251" s="579" t="s">
        <v>2200</v>
      </c>
      <c r="C251" s="598" t="s">
        <v>625</v>
      </c>
    </row>
    <row r="252" spans="1:3" ht="73" thickBot="1" x14ac:dyDescent="0.25">
      <c r="A252" s="601"/>
      <c r="B252" s="579" t="s">
        <v>2201</v>
      </c>
      <c r="C252" s="598" t="s">
        <v>628</v>
      </c>
    </row>
    <row r="253" spans="1:3" ht="19" thickBot="1" x14ac:dyDescent="0.25">
      <c r="A253" s="595" t="s">
        <v>2202</v>
      </c>
      <c r="B253" s="581" t="s">
        <v>2203</v>
      </c>
      <c r="C253" s="598"/>
    </row>
    <row r="254" spans="1:3" ht="19" thickBot="1" x14ac:dyDescent="0.25">
      <c r="A254" s="597">
        <v>38</v>
      </c>
      <c r="B254" s="582" t="s">
        <v>2204</v>
      </c>
      <c r="C254" s="598"/>
    </row>
    <row r="255" spans="1:3" ht="73" thickBot="1" x14ac:dyDescent="0.25">
      <c r="A255" s="601"/>
      <c r="B255" s="579" t="s">
        <v>2205</v>
      </c>
      <c r="C255" s="598" t="s">
        <v>2515</v>
      </c>
    </row>
    <row r="256" spans="1:3" ht="73" thickBot="1" x14ac:dyDescent="0.25">
      <c r="A256" s="601"/>
      <c r="B256" s="579" t="s">
        <v>2206</v>
      </c>
      <c r="C256" s="598" t="s">
        <v>628</v>
      </c>
    </row>
    <row r="257" spans="1:3" ht="55" thickBot="1" x14ac:dyDescent="0.25">
      <c r="A257" s="601"/>
      <c r="B257" s="579" t="s">
        <v>2207</v>
      </c>
      <c r="C257" s="598" t="s">
        <v>628</v>
      </c>
    </row>
    <row r="258" spans="1:3" ht="73" thickBot="1" x14ac:dyDescent="0.25">
      <c r="A258" s="601"/>
      <c r="B258" s="579" t="s">
        <v>2208</v>
      </c>
      <c r="C258" s="598" t="s">
        <v>625</v>
      </c>
    </row>
    <row r="259" spans="1:3" ht="73" thickBot="1" x14ac:dyDescent="0.25">
      <c r="A259" s="601"/>
      <c r="B259" s="579" t="s">
        <v>2209</v>
      </c>
      <c r="C259" s="598" t="s">
        <v>625</v>
      </c>
    </row>
    <row r="260" spans="1:3" ht="55" thickBot="1" x14ac:dyDescent="0.25">
      <c r="A260" s="601"/>
      <c r="B260" s="579" t="s">
        <v>2210</v>
      </c>
      <c r="C260" s="598" t="s">
        <v>625</v>
      </c>
    </row>
    <row r="261" spans="1:3" ht="73" thickBot="1" x14ac:dyDescent="0.25">
      <c r="A261" s="601"/>
      <c r="B261" s="579" t="s">
        <v>2211</v>
      </c>
      <c r="C261" s="598" t="s">
        <v>628</v>
      </c>
    </row>
    <row r="262" spans="1:3" ht="19" thickBot="1" x14ac:dyDescent="0.25">
      <c r="A262" s="597">
        <v>39</v>
      </c>
      <c r="B262" s="582" t="s">
        <v>2212</v>
      </c>
      <c r="C262" s="598"/>
    </row>
    <row r="263" spans="1:3" ht="73" thickBot="1" x14ac:dyDescent="0.25">
      <c r="A263" s="601"/>
      <c r="B263" s="579" t="s">
        <v>2213</v>
      </c>
      <c r="C263" s="598" t="s">
        <v>2515</v>
      </c>
    </row>
    <row r="264" spans="1:3" ht="73" thickBot="1" x14ac:dyDescent="0.25">
      <c r="A264" s="601"/>
      <c r="B264" s="579" t="s">
        <v>2214</v>
      </c>
      <c r="C264" s="598" t="s">
        <v>628</v>
      </c>
    </row>
    <row r="265" spans="1:3" ht="55" thickBot="1" x14ac:dyDescent="0.25">
      <c r="A265" s="601"/>
      <c r="B265" s="579" t="s">
        <v>2215</v>
      </c>
      <c r="C265" s="598" t="s">
        <v>628</v>
      </c>
    </row>
    <row r="266" spans="1:3" ht="73" thickBot="1" x14ac:dyDescent="0.25">
      <c r="A266" s="601"/>
      <c r="B266" s="579" t="s">
        <v>2216</v>
      </c>
      <c r="C266" s="598" t="s">
        <v>625</v>
      </c>
    </row>
    <row r="267" spans="1:3" ht="73" thickBot="1" x14ac:dyDescent="0.25">
      <c r="A267" s="601"/>
      <c r="B267" s="579" t="s">
        <v>2217</v>
      </c>
      <c r="C267" s="598" t="s">
        <v>625</v>
      </c>
    </row>
    <row r="268" spans="1:3" ht="55" thickBot="1" x14ac:dyDescent="0.25">
      <c r="A268" s="601"/>
      <c r="B268" s="579" t="s">
        <v>2218</v>
      </c>
      <c r="C268" s="598" t="s">
        <v>625</v>
      </c>
    </row>
    <row r="269" spans="1:3" ht="73" thickBot="1" x14ac:dyDescent="0.25">
      <c r="A269" s="601"/>
      <c r="B269" s="579" t="s">
        <v>2219</v>
      </c>
      <c r="C269" s="598" t="s">
        <v>628</v>
      </c>
    </row>
    <row r="270" spans="1:3" ht="19" thickBot="1" x14ac:dyDescent="0.25">
      <c r="A270" s="595" t="s">
        <v>2220</v>
      </c>
      <c r="B270" s="581" t="s">
        <v>2221</v>
      </c>
      <c r="C270" s="598"/>
    </row>
    <row r="271" spans="1:3" ht="19" thickBot="1" x14ac:dyDescent="0.25">
      <c r="A271" s="597">
        <v>40</v>
      </c>
      <c r="B271" s="582" t="s">
        <v>2222</v>
      </c>
      <c r="C271" s="598"/>
    </row>
    <row r="272" spans="1:3" ht="73" thickBot="1" x14ac:dyDescent="0.25">
      <c r="A272" s="601"/>
      <c r="B272" s="579" t="s">
        <v>2223</v>
      </c>
      <c r="C272" s="598" t="s">
        <v>2515</v>
      </c>
    </row>
    <row r="273" spans="1:3" ht="73" thickBot="1" x14ac:dyDescent="0.25">
      <c r="A273" s="601"/>
      <c r="B273" s="579" t="s">
        <v>2224</v>
      </c>
      <c r="C273" s="598" t="s">
        <v>628</v>
      </c>
    </row>
    <row r="274" spans="1:3" ht="55" thickBot="1" x14ac:dyDescent="0.25">
      <c r="A274" s="601"/>
      <c r="B274" s="579" t="s">
        <v>2225</v>
      </c>
      <c r="C274" s="598" t="s">
        <v>628</v>
      </c>
    </row>
    <row r="275" spans="1:3" ht="55" thickBot="1" x14ac:dyDescent="0.25">
      <c r="A275" s="601"/>
      <c r="B275" s="579" t="s">
        <v>2226</v>
      </c>
      <c r="C275" s="598" t="s">
        <v>625</v>
      </c>
    </row>
    <row r="276" spans="1:3" ht="73" thickBot="1" x14ac:dyDescent="0.25">
      <c r="A276" s="601"/>
      <c r="B276" s="579" t="s">
        <v>2227</v>
      </c>
      <c r="C276" s="598" t="s">
        <v>625</v>
      </c>
    </row>
    <row r="277" spans="1:3" ht="55" thickBot="1" x14ac:dyDescent="0.25">
      <c r="A277" s="601"/>
      <c r="B277" s="579" t="s">
        <v>2228</v>
      </c>
      <c r="C277" s="598" t="s">
        <v>625</v>
      </c>
    </row>
    <row r="278" spans="1:3" ht="73" thickBot="1" x14ac:dyDescent="0.25">
      <c r="A278" s="601"/>
      <c r="B278" s="579" t="s">
        <v>2229</v>
      </c>
      <c r="C278" s="598" t="s">
        <v>628</v>
      </c>
    </row>
    <row r="279" spans="1:3" ht="19" thickBot="1" x14ac:dyDescent="0.25">
      <c r="A279" s="597">
        <v>41</v>
      </c>
      <c r="B279" s="582" t="s">
        <v>2230</v>
      </c>
      <c r="C279" s="598"/>
    </row>
    <row r="280" spans="1:3" ht="73" thickBot="1" x14ac:dyDescent="0.25">
      <c r="A280" s="601"/>
      <c r="B280" s="579" t="s">
        <v>2231</v>
      </c>
      <c r="C280" s="598" t="s">
        <v>2515</v>
      </c>
    </row>
    <row r="281" spans="1:3" ht="55" thickBot="1" x14ac:dyDescent="0.25">
      <c r="A281" s="601"/>
      <c r="B281" s="579" t="s">
        <v>2232</v>
      </c>
      <c r="C281" s="598" t="s">
        <v>628</v>
      </c>
    </row>
    <row r="282" spans="1:3" ht="55" thickBot="1" x14ac:dyDescent="0.25">
      <c r="A282" s="601"/>
      <c r="B282" s="579" t="s">
        <v>2233</v>
      </c>
      <c r="C282" s="598" t="s">
        <v>628</v>
      </c>
    </row>
    <row r="283" spans="1:3" ht="55" thickBot="1" x14ac:dyDescent="0.25">
      <c r="A283" s="601"/>
      <c r="B283" s="579" t="s">
        <v>2234</v>
      </c>
      <c r="C283" s="598" t="s">
        <v>625</v>
      </c>
    </row>
    <row r="284" spans="1:3" ht="73" thickBot="1" x14ac:dyDescent="0.25">
      <c r="A284" s="601"/>
      <c r="B284" s="579" t="s">
        <v>2235</v>
      </c>
      <c r="C284" s="598" t="s">
        <v>625</v>
      </c>
    </row>
    <row r="285" spans="1:3" ht="55" thickBot="1" x14ac:dyDescent="0.25">
      <c r="A285" s="601"/>
      <c r="B285" s="579" t="s">
        <v>2236</v>
      </c>
      <c r="C285" s="598" t="s">
        <v>625</v>
      </c>
    </row>
    <row r="286" spans="1:3" ht="73" thickBot="1" x14ac:dyDescent="0.25">
      <c r="A286" s="601"/>
      <c r="B286" s="579" t="s">
        <v>2237</v>
      </c>
      <c r="C286" s="598" t="s">
        <v>628</v>
      </c>
    </row>
    <row r="287" spans="1:3" ht="19" thickBot="1" x14ac:dyDescent="0.25">
      <c r="A287" s="595" t="s">
        <v>2238</v>
      </c>
      <c r="B287" s="581" t="s">
        <v>2239</v>
      </c>
      <c r="C287" s="598"/>
    </row>
    <row r="288" spans="1:3" ht="19" thickBot="1" x14ac:dyDescent="0.25">
      <c r="A288" s="597">
        <v>42</v>
      </c>
      <c r="B288" s="582" t="s">
        <v>2240</v>
      </c>
      <c r="C288" s="598"/>
    </row>
    <row r="289" spans="1:3" ht="73" thickBot="1" x14ac:dyDescent="0.25">
      <c r="A289" s="601"/>
      <c r="B289" s="579" t="s">
        <v>2241</v>
      </c>
      <c r="C289" s="598" t="s">
        <v>2515</v>
      </c>
    </row>
    <row r="290" spans="1:3" ht="73" thickBot="1" x14ac:dyDescent="0.25">
      <c r="A290" s="601"/>
      <c r="B290" s="579" t="s">
        <v>2242</v>
      </c>
      <c r="C290" s="598" t="s">
        <v>628</v>
      </c>
    </row>
    <row r="291" spans="1:3" ht="55" thickBot="1" x14ac:dyDescent="0.25">
      <c r="A291" s="601"/>
      <c r="B291" s="579" t="s">
        <v>2528</v>
      </c>
      <c r="C291" s="598" t="s">
        <v>628</v>
      </c>
    </row>
    <row r="292" spans="1:3" ht="55" thickBot="1" x14ac:dyDescent="0.25">
      <c r="A292" s="601"/>
      <c r="B292" s="579" t="s">
        <v>2243</v>
      </c>
      <c r="C292" s="598" t="s">
        <v>625</v>
      </c>
    </row>
    <row r="293" spans="1:3" ht="73" thickBot="1" x14ac:dyDescent="0.25">
      <c r="A293" s="601"/>
      <c r="B293" s="579" t="s">
        <v>2244</v>
      </c>
      <c r="C293" s="598" t="s">
        <v>625</v>
      </c>
    </row>
    <row r="294" spans="1:3" ht="55" thickBot="1" x14ac:dyDescent="0.25">
      <c r="A294" s="601"/>
      <c r="B294" s="579" t="s">
        <v>2245</v>
      </c>
      <c r="C294" s="598" t="s">
        <v>625</v>
      </c>
    </row>
    <row r="295" spans="1:3" ht="73" thickBot="1" x14ac:dyDescent="0.25">
      <c r="A295" s="601"/>
      <c r="B295" s="579" t="s">
        <v>2246</v>
      </c>
      <c r="C295" s="598" t="s">
        <v>628</v>
      </c>
    </row>
    <row r="296" spans="1:3" ht="19" thickBot="1" x14ac:dyDescent="0.25">
      <c r="A296" s="597">
        <v>43</v>
      </c>
      <c r="B296" s="582" t="s">
        <v>2247</v>
      </c>
      <c r="C296" s="598"/>
    </row>
    <row r="297" spans="1:3" ht="73" thickBot="1" x14ac:dyDescent="0.25">
      <c r="A297" s="601"/>
      <c r="B297" s="579" t="s">
        <v>2248</v>
      </c>
      <c r="C297" s="598" t="s">
        <v>2515</v>
      </c>
    </row>
    <row r="298" spans="1:3" ht="55" thickBot="1" x14ac:dyDescent="0.25">
      <c r="A298" s="601"/>
      <c r="B298" s="579" t="s">
        <v>2249</v>
      </c>
      <c r="C298" s="598" t="s">
        <v>628</v>
      </c>
    </row>
    <row r="299" spans="1:3" ht="55" thickBot="1" x14ac:dyDescent="0.25">
      <c r="A299" s="601"/>
      <c r="B299" s="579" t="s">
        <v>2529</v>
      </c>
      <c r="C299" s="598" t="s">
        <v>628</v>
      </c>
    </row>
    <row r="300" spans="1:3" ht="55" thickBot="1" x14ac:dyDescent="0.25">
      <c r="A300" s="601"/>
      <c r="B300" s="579" t="s">
        <v>2250</v>
      </c>
      <c r="C300" s="598" t="s">
        <v>625</v>
      </c>
    </row>
    <row r="301" spans="1:3" ht="55" thickBot="1" x14ac:dyDescent="0.25">
      <c r="A301" s="601"/>
      <c r="B301" s="579" t="s">
        <v>2251</v>
      </c>
      <c r="C301" s="598" t="s">
        <v>625</v>
      </c>
    </row>
    <row r="302" spans="1:3" ht="55" thickBot="1" x14ac:dyDescent="0.25">
      <c r="A302" s="601"/>
      <c r="B302" s="579" t="s">
        <v>2252</v>
      </c>
      <c r="C302" s="598" t="s">
        <v>625</v>
      </c>
    </row>
    <row r="303" spans="1:3" ht="73" thickBot="1" x14ac:dyDescent="0.25">
      <c r="A303" s="601"/>
      <c r="B303" s="579" t="s">
        <v>2253</v>
      </c>
      <c r="C303" s="598" t="s">
        <v>628</v>
      </c>
    </row>
    <row r="304" spans="1:3" ht="19" thickBot="1" x14ac:dyDescent="0.25">
      <c r="A304" s="602" t="s">
        <v>2254</v>
      </c>
      <c r="B304" s="586" t="s">
        <v>2560</v>
      </c>
      <c r="C304" s="598"/>
    </row>
    <row r="305" spans="1:3" ht="19" thickBot="1" x14ac:dyDescent="0.25">
      <c r="A305" s="597">
        <v>45</v>
      </c>
      <c r="B305" s="606" t="s">
        <v>2561</v>
      </c>
      <c r="C305" s="600"/>
    </row>
    <row r="306" spans="1:3" ht="37" thickBot="1" x14ac:dyDescent="0.25">
      <c r="A306" s="601"/>
      <c r="B306" s="606" t="s">
        <v>2512</v>
      </c>
      <c r="C306" s="600" t="s">
        <v>628</v>
      </c>
    </row>
    <row r="307" spans="1:3" ht="55" thickBot="1" x14ac:dyDescent="0.25">
      <c r="A307" s="601"/>
      <c r="B307" s="606" t="s">
        <v>2562</v>
      </c>
      <c r="C307" s="600" t="s">
        <v>625</v>
      </c>
    </row>
    <row r="308" spans="1:3" ht="55" thickBot="1" x14ac:dyDescent="0.25">
      <c r="A308" s="595"/>
      <c r="B308" s="582" t="s">
        <v>2563</v>
      </c>
      <c r="C308" s="598" t="s">
        <v>625</v>
      </c>
    </row>
    <row r="309" spans="1:3" ht="19" thickBot="1" x14ac:dyDescent="0.25">
      <c r="A309" s="595" t="s">
        <v>50</v>
      </c>
      <c r="B309" s="581" t="s">
        <v>2256</v>
      </c>
      <c r="C309" s="598"/>
    </row>
    <row r="310" spans="1:3" ht="19" thickBot="1" x14ac:dyDescent="0.25">
      <c r="A310" s="597">
        <v>46</v>
      </c>
      <c r="B310" s="582" t="s">
        <v>2257</v>
      </c>
      <c r="C310" s="598"/>
    </row>
    <row r="311" spans="1:3" ht="55" thickBot="1" x14ac:dyDescent="0.25">
      <c r="A311" s="597"/>
      <c r="B311" s="579" t="s">
        <v>2258</v>
      </c>
      <c r="C311" s="598" t="s">
        <v>2515</v>
      </c>
    </row>
    <row r="312" spans="1:3" ht="37" thickBot="1" x14ac:dyDescent="0.25">
      <c r="A312" s="597"/>
      <c r="B312" s="579" t="s">
        <v>2259</v>
      </c>
      <c r="C312" s="598" t="s">
        <v>628</v>
      </c>
    </row>
    <row r="313" spans="1:3" ht="55" thickBot="1" x14ac:dyDescent="0.25">
      <c r="A313" s="597"/>
      <c r="B313" s="579" t="s">
        <v>2260</v>
      </c>
      <c r="C313" s="598" t="s">
        <v>625</v>
      </c>
    </row>
    <row r="314" spans="1:3" ht="19" thickBot="1" x14ac:dyDescent="0.25">
      <c r="A314" s="597">
        <v>47</v>
      </c>
      <c r="B314" s="582" t="s">
        <v>2261</v>
      </c>
      <c r="C314" s="598"/>
    </row>
    <row r="315" spans="1:3" ht="37" thickBot="1" x14ac:dyDescent="0.25">
      <c r="A315" s="597"/>
      <c r="B315" s="579" t="s">
        <v>2262</v>
      </c>
      <c r="C315" s="598" t="s">
        <v>628</v>
      </c>
    </row>
    <row r="316" spans="1:3" ht="55" thickBot="1" x14ac:dyDescent="0.25">
      <c r="A316" s="597"/>
      <c r="B316" s="579" t="s">
        <v>2263</v>
      </c>
      <c r="C316" s="598" t="s">
        <v>2515</v>
      </c>
    </row>
    <row r="317" spans="1:3" ht="55" thickBot="1" x14ac:dyDescent="0.25">
      <c r="A317" s="597"/>
      <c r="B317" s="579" t="s">
        <v>2264</v>
      </c>
      <c r="C317" s="598" t="s">
        <v>625</v>
      </c>
    </row>
    <row r="318" spans="1:3" ht="19" thickBot="1" x14ac:dyDescent="0.25">
      <c r="A318" s="595" t="s">
        <v>68</v>
      </c>
      <c r="B318" s="581" t="s">
        <v>2265</v>
      </c>
      <c r="C318" s="598"/>
    </row>
    <row r="319" spans="1:3" ht="19" thickBot="1" x14ac:dyDescent="0.25">
      <c r="A319" s="597">
        <v>48</v>
      </c>
      <c r="B319" s="582" t="s">
        <v>2564</v>
      </c>
      <c r="C319" s="598"/>
    </row>
    <row r="320" spans="1:3" ht="55" thickBot="1" x14ac:dyDescent="0.25">
      <c r="A320" s="597"/>
      <c r="B320" s="579" t="s">
        <v>2267</v>
      </c>
      <c r="C320" s="598" t="s">
        <v>2515</v>
      </c>
    </row>
    <row r="321" spans="1:3" ht="55" thickBot="1" x14ac:dyDescent="0.25">
      <c r="A321" s="597"/>
      <c r="B321" s="579" t="s">
        <v>2462</v>
      </c>
      <c r="C321" s="598" t="s">
        <v>2515</v>
      </c>
    </row>
    <row r="322" spans="1:3" ht="19" thickBot="1" x14ac:dyDescent="0.25">
      <c r="A322" s="597">
        <v>49</v>
      </c>
      <c r="B322" s="582" t="s">
        <v>2268</v>
      </c>
      <c r="C322" s="598"/>
    </row>
    <row r="323" spans="1:3" ht="55" thickBot="1" x14ac:dyDescent="0.25">
      <c r="A323" s="597"/>
      <c r="B323" s="579" t="s">
        <v>2463</v>
      </c>
      <c r="C323" s="598" t="s">
        <v>2515</v>
      </c>
    </row>
    <row r="324" spans="1:3" ht="55" thickBot="1" x14ac:dyDescent="0.25">
      <c r="A324" s="597"/>
      <c r="B324" s="579" t="s">
        <v>2464</v>
      </c>
      <c r="C324" s="598" t="s">
        <v>2515</v>
      </c>
    </row>
    <row r="325" spans="1:3" ht="19" thickBot="1" x14ac:dyDescent="0.25">
      <c r="A325" s="597">
        <v>50</v>
      </c>
      <c r="B325" s="582" t="s">
        <v>2269</v>
      </c>
      <c r="C325" s="598"/>
    </row>
    <row r="326" spans="1:3" ht="55" thickBot="1" x14ac:dyDescent="0.25">
      <c r="A326" s="597"/>
      <c r="B326" s="579" t="s">
        <v>2465</v>
      </c>
      <c r="C326" s="598" t="s">
        <v>2515</v>
      </c>
    </row>
    <row r="327" spans="1:3" ht="55" thickBot="1" x14ac:dyDescent="0.25">
      <c r="A327" s="597"/>
      <c r="B327" s="579" t="s">
        <v>2466</v>
      </c>
      <c r="C327" s="598" t="s">
        <v>2515</v>
      </c>
    </row>
    <row r="328" spans="1:3" ht="19" thickBot="1" x14ac:dyDescent="0.25">
      <c r="A328" s="597">
        <v>51</v>
      </c>
      <c r="B328" s="582" t="s">
        <v>2270</v>
      </c>
      <c r="C328" s="598"/>
    </row>
    <row r="329" spans="1:3" ht="55" thickBot="1" x14ac:dyDescent="0.25">
      <c r="A329" s="597"/>
      <c r="B329" s="579" t="s">
        <v>2271</v>
      </c>
      <c r="C329" s="598" t="s">
        <v>2515</v>
      </c>
    </row>
    <row r="330" spans="1:3" ht="55" thickBot="1" x14ac:dyDescent="0.25">
      <c r="A330" s="597"/>
      <c r="B330" s="579" t="s">
        <v>2467</v>
      </c>
      <c r="C330" s="598" t="s">
        <v>2515</v>
      </c>
    </row>
    <row r="331" spans="1:3" ht="19" thickBot="1" x14ac:dyDescent="0.25">
      <c r="A331" s="597">
        <v>52</v>
      </c>
      <c r="B331" s="582" t="s">
        <v>2272</v>
      </c>
      <c r="C331" s="598"/>
    </row>
    <row r="332" spans="1:3" ht="55" thickBot="1" x14ac:dyDescent="0.25">
      <c r="A332" s="597"/>
      <c r="B332" s="579" t="s">
        <v>2273</v>
      </c>
      <c r="C332" s="598" t="s">
        <v>2515</v>
      </c>
    </row>
    <row r="333" spans="1:3" ht="55" thickBot="1" x14ac:dyDescent="0.25">
      <c r="A333" s="597"/>
      <c r="B333" s="579" t="s">
        <v>2469</v>
      </c>
      <c r="C333" s="598" t="s">
        <v>2515</v>
      </c>
    </row>
    <row r="334" spans="1:3" ht="19" thickBot="1" x14ac:dyDescent="0.25">
      <c r="A334" s="597">
        <v>53</v>
      </c>
      <c r="B334" s="582" t="s">
        <v>2274</v>
      </c>
      <c r="C334" s="598"/>
    </row>
    <row r="335" spans="1:3" ht="55" thickBot="1" x14ac:dyDescent="0.25">
      <c r="A335" s="597"/>
      <c r="B335" s="579" t="s">
        <v>2275</v>
      </c>
      <c r="C335" s="598" t="s">
        <v>2515</v>
      </c>
    </row>
    <row r="336" spans="1:3" ht="55" thickBot="1" x14ac:dyDescent="0.25">
      <c r="A336" s="597"/>
      <c r="B336" s="579" t="s">
        <v>2468</v>
      </c>
      <c r="C336" s="598" t="s">
        <v>2515</v>
      </c>
    </row>
    <row r="337" spans="1:3" ht="19" thickBot="1" x14ac:dyDescent="0.25">
      <c r="A337" s="595" t="s">
        <v>75</v>
      </c>
      <c r="B337" s="581" t="s">
        <v>2530</v>
      </c>
      <c r="C337" s="598"/>
    </row>
    <row r="338" spans="1:3" ht="19" thickBot="1" x14ac:dyDescent="0.25">
      <c r="A338" s="597">
        <v>54</v>
      </c>
      <c r="B338" s="582" t="s">
        <v>2277</v>
      </c>
      <c r="C338" s="598"/>
    </row>
    <row r="339" spans="1:3" ht="73" thickBot="1" x14ac:dyDescent="0.25">
      <c r="A339" s="597"/>
      <c r="B339" s="579" t="s">
        <v>2278</v>
      </c>
      <c r="C339" s="598" t="s">
        <v>628</v>
      </c>
    </row>
    <row r="340" spans="1:3" ht="73" thickBot="1" x14ac:dyDescent="0.25">
      <c r="A340" s="597"/>
      <c r="B340" s="579" t="s">
        <v>2279</v>
      </c>
      <c r="C340" s="598" t="s">
        <v>2515</v>
      </c>
    </row>
    <row r="341" spans="1:3" ht="55" thickBot="1" x14ac:dyDescent="0.25">
      <c r="A341" s="597"/>
      <c r="B341" s="579" t="s">
        <v>2280</v>
      </c>
      <c r="C341" s="598" t="s">
        <v>628</v>
      </c>
    </row>
    <row r="342" spans="1:3" ht="55" thickBot="1" x14ac:dyDescent="0.25">
      <c r="A342" s="597"/>
      <c r="B342" s="579" t="s">
        <v>2281</v>
      </c>
      <c r="C342" s="598" t="s">
        <v>628</v>
      </c>
    </row>
    <row r="343" spans="1:3" ht="19" thickBot="1" x14ac:dyDescent="0.25">
      <c r="A343" s="597">
        <v>55</v>
      </c>
      <c r="B343" s="582" t="s">
        <v>2282</v>
      </c>
      <c r="C343" s="598"/>
    </row>
    <row r="344" spans="1:3" ht="55" thickBot="1" x14ac:dyDescent="0.25">
      <c r="A344" s="597"/>
      <c r="B344" s="579" t="s">
        <v>2283</v>
      </c>
      <c r="C344" s="598" t="s">
        <v>628</v>
      </c>
    </row>
    <row r="345" spans="1:3" ht="73" thickBot="1" x14ac:dyDescent="0.25">
      <c r="A345" s="597"/>
      <c r="B345" s="579" t="s">
        <v>2284</v>
      </c>
      <c r="C345" s="598" t="s">
        <v>2515</v>
      </c>
    </row>
    <row r="346" spans="1:3" ht="55" thickBot="1" x14ac:dyDescent="0.25">
      <c r="A346" s="597"/>
      <c r="B346" s="579" t="s">
        <v>2285</v>
      </c>
      <c r="C346" s="598" t="s">
        <v>628</v>
      </c>
    </row>
    <row r="347" spans="1:3" ht="55" thickBot="1" x14ac:dyDescent="0.25">
      <c r="A347" s="597"/>
      <c r="B347" s="579" t="s">
        <v>2286</v>
      </c>
      <c r="C347" s="598" t="s">
        <v>628</v>
      </c>
    </row>
    <row r="348" spans="1:3" ht="19" thickBot="1" x14ac:dyDescent="0.25">
      <c r="A348" s="597">
        <v>56</v>
      </c>
      <c r="B348" s="582" t="s">
        <v>2287</v>
      </c>
      <c r="C348" s="598"/>
    </row>
    <row r="349" spans="1:3" ht="55" thickBot="1" x14ac:dyDescent="0.25">
      <c r="A349" s="597"/>
      <c r="B349" s="579" t="s">
        <v>2288</v>
      </c>
      <c r="C349" s="598" t="s">
        <v>628</v>
      </c>
    </row>
    <row r="350" spans="1:3" ht="55" thickBot="1" x14ac:dyDescent="0.25">
      <c r="A350" s="597"/>
      <c r="B350" s="579" t="s">
        <v>2289</v>
      </c>
      <c r="C350" s="598" t="s">
        <v>2515</v>
      </c>
    </row>
    <row r="351" spans="1:3" ht="55" thickBot="1" x14ac:dyDescent="0.25">
      <c r="A351" s="597"/>
      <c r="B351" s="579" t="s">
        <v>2290</v>
      </c>
      <c r="C351" s="598" t="s">
        <v>628</v>
      </c>
    </row>
    <row r="352" spans="1:3" ht="55" thickBot="1" x14ac:dyDescent="0.25">
      <c r="A352" s="597"/>
      <c r="B352" s="579" t="s">
        <v>2291</v>
      </c>
      <c r="C352" s="598" t="s">
        <v>628</v>
      </c>
    </row>
    <row r="353" spans="1:3" ht="19" thickBot="1" x14ac:dyDescent="0.25">
      <c r="A353" s="597">
        <v>57</v>
      </c>
      <c r="B353" s="582" t="s">
        <v>2292</v>
      </c>
      <c r="C353" s="598"/>
    </row>
    <row r="354" spans="1:3" ht="55" thickBot="1" x14ac:dyDescent="0.25">
      <c r="A354" s="597"/>
      <c r="B354" s="579" t="s">
        <v>2293</v>
      </c>
      <c r="C354" s="598" t="s">
        <v>628</v>
      </c>
    </row>
    <row r="355" spans="1:3" ht="73" thickBot="1" x14ac:dyDescent="0.25">
      <c r="A355" s="597"/>
      <c r="B355" s="579" t="s">
        <v>2294</v>
      </c>
      <c r="C355" s="598" t="s">
        <v>2515</v>
      </c>
    </row>
    <row r="356" spans="1:3" ht="55" thickBot="1" x14ac:dyDescent="0.25">
      <c r="A356" s="597"/>
      <c r="B356" s="579" t="s">
        <v>2295</v>
      </c>
      <c r="C356" s="598" t="s">
        <v>628</v>
      </c>
    </row>
    <row r="357" spans="1:3" ht="55" thickBot="1" x14ac:dyDescent="0.25">
      <c r="A357" s="597"/>
      <c r="B357" s="579" t="s">
        <v>2296</v>
      </c>
      <c r="C357" s="598" t="s">
        <v>628</v>
      </c>
    </row>
    <row r="358" spans="1:3" ht="19" thickBot="1" x14ac:dyDescent="0.25">
      <c r="A358" s="597">
        <v>58</v>
      </c>
      <c r="B358" s="582" t="s">
        <v>2297</v>
      </c>
      <c r="C358" s="598"/>
    </row>
    <row r="359" spans="1:3" ht="55" thickBot="1" x14ac:dyDescent="0.25">
      <c r="A359" s="597"/>
      <c r="B359" s="579" t="s">
        <v>2298</v>
      </c>
      <c r="C359" s="598" t="s">
        <v>628</v>
      </c>
    </row>
    <row r="360" spans="1:3" ht="73" thickBot="1" x14ac:dyDescent="0.25">
      <c r="A360" s="597"/>
      <c r="B360" s="579" t="s">
        <v>2299</v>
      </c>
      <c r="C360" s="598" t="s">
        <v>2515</v>
      </c>
    </row>
    <row r="361" spans="1:3" ht="55" thickBot="1" x14ac:dyDescent="0.25">
      <c r="A361" s="597"/>
      <c r="B361" s="579" t="s">
        <v>2300</v>
      </c>
      <c r="C361" s="598" t="s">
        <v>628</v>
      </c>
    </row>
    <row r="362" spans="1:3" ht="55" thickBot="1" x14ac:dyDescent="0.25">
      <c r="A362" s="597"/>
      <c r="B362" s="579" t="s">
        <v>2301</v>
      </c>
      <c r="C362" s="598" t="s">
        <v>628</v>
      </c>
    </row>
    <row r="363" spans="1:3" ht="37" thickBot="1" x14ac:dyDescent="0.25">
      <c r="A363" s="597">
        <v>59</v>
      </c>
      <c r="B363" s="582" t="s">
        <v>2302</v>
      </c>
      <c r="C363" s="598"/>
    </row>
    <row r="364" spans="1:3" ht="55" thickBot="1" x14ac:dyDescent="0.25">
      <c r="A364" s="597"/>
      <c r="B364" s="579" t="s">
        <v>2303</v>
      </c>
      <c r="C364" s="598" t="s">
        <v>628</v>
      </c>
    </row>
    <row r="365" spans="1:3" ht="73" thickBot="1" x14ac:dyDescent="0.25">
      <c r="A365" s="597"/>
      <c r="B365" s="579" t="s">
        <v>2304</v>
      </c>
      <c r="C365" s="598" t="s">
        <v>2515</v>
      </c>
    </row>
    <row r="366" spans="1:3" ht="55" thickBot="1" x14ac:dyDescent="0.25">
      <c r="A366" s="597"/>
      <c r="B366" s="579" t="s">
        <v>2305</v>
      </c>
      <c r="C366" s="598" t="s">
        <v>628</v>
      </c>
    </row>
    <row r="367" spans="1:3" ht="55" thickBot="1" x14ac:dyDescent="0.25">
      <c r="A367" s="597"/>
      <c r="B367" s="579" t="s">
        <v>2306</v>
      </c>
      <c r="C367" s="598" t="s">
        <v>628</v>
      </c>
    </row>
    <row r="368" spans="1:3" ht="19" thickBot="1" x14ac:dyDescent="0.25">
      <c r="A368" s="597">
        <v>60</v>
      </c>
      <c r="B368" s="582" t="s">
        <v>2307</v>
      </c>
      <c r="C368" s="598"/>
    </row>
    <row r="369" spans="1:3" ht="55" thickBot="1" x14ac:dyDescent="0.25">
      <c r="A369" s="597"/>
      <c r="B369" s="579" t="s">
        <v>2308</v>
      </c>
      <c r="C369" s="598" t="s">
        <v>628</v>
      </c>
    </row>
    <row r="370" spans="1:3" ht="55" thickBot="1" x14ac:dyDescent="0.25">
      <c r="A370" s="597"/>
      <c r="B370" s="579" t="s">
        <v>2309</v>
      </c>
      <c r="C370" s="598" t="s">
        <v>2515</v>
      </c>
    </row>
    <row r="371" spans="1:3" ht="55" thickBot="1" x14ac:dyDescent="0.25">
      <c r="A371" s="597"/>
      <c r="B371" s="579" t="s">
        <v>2310</v>
      </c>
      <c r="C371" s="598" t="s">
        <v>628</v>
      </c>
    </row>
    <row r="372" spans="1:3" ht="55" thickBot="1" x14ac:dyDescent="0.25">
      <c r="A372" s="597"/>
      <c r="B372" s="579" t="s">
        <v>2311</v>
      </c>
      <c r="C372" s="598" t="s">
        <v>628</v>
      </c>
    </row>
    <row r="373" spans="1:3" ht="19" thickBot="1" x14ac:dyDescent="0.25">
      <c r="A373" s="597">
        <v>61</v>
      </c>
      <c r="B373" s="582" t="s">
        <v>2312</v>
      </c>
      <c r="C373" s="598"/>
    </row>
    <row r="374" spans="1:3" ht="55" thickBot="1" x14ac:dyDescent="0.25">
      <c r="A374" s="597"/>
      <c r="B374" s="579" t="s">
        <v>2313</v>
      </c>
      <c r="C374" s="598" t="s">
        <v>628</v>
      </c>
    </row>
    <row r="375" spans="1:3" ht="73" thickBot="1" x14ac:dyDescent="0.25">
      <c r="A375" s="597"/>
      <c r="B375" s="579" t="s">
        <v>2314</v>
      </c>
      <c r="C375" s="598" t="s">
        <v>2515</v>
      </c>
    </row>
    <row r="376" spans="1:3" ht="55" thickBot="1" x14ac:dyDescent="0.25">
      <c r="A376" s="597"/>
      <c r="B376" s="579" t="s">
        <v>2315</v>
      </c>
      <c r="C376" s="598" t="s">
        <v>628</v>
      </c>
    </row>
    <row r="377" spans="1:3" ht="55" thickBot="1" x14ac:dyDescent="0.25">
      <c r="A377" s="597"/>
      <c r="B377" s="579" t="s">
        <v>2316</v>
      </c>
      <c r="C377" s="598" t="s">
        <v>628</v>
      </c>
    </row>
    <row r="378" spans="1:3" ht="19" thickBot="1" x14ac:dyDescent="0.25">
      <c r="A378" s="597">
        <v>62</v>
      </c>
      <c r="B378" s="582" t="s">
        <v>2317</v>
      </c>
      <c r="C378" s="598"/>
    </row>
    <row r="379" spans="1:3" ht="55" thickBot="1" x14ac:dyDescent="0.25">
      <c r="A379" s="597"/>
      <c r="B379" s="579" t="s">
        <v>2318</v>
      </c>
      <c r="C379" s="598" t="s">
        <v>628</v>
      </c>
    </row>
    <row r="380" spans="1:3" ht="55" thickBot="1" x14ac:dyDescent="0.25">
      <c r="A380" s="597"/>
      <c r="B380" s="579" t="s">
        <v>2319</v>
      </c>
      <c r="C380" s="598" t="s">
        <v>2515</v>
      </c>
    </row>
    <row r="381" spans="1:3" ht="55" thickBot="1" x14ac:dyDescent="0.25">
      <c r="A381" s="597"/>
      <c r="B381" s="579" t="s">
        <v>2320</v>
      </c>
      <c r="C381" s="598" t="s">
        <v>628</v>
      </c>
    </row>
    <row r="382" spans="1:3" ht="55" thickBot="1" x14ac:dyDescent="0.25">
      <c r="A382" s="597"/>
      <c r="B382" s="579" t="s">
        <v>2321</v>
      </c>
      <c r="C382" s="598" t="s">
        <v>628</v>
      </c>
    </row>
    <row r="383" spans="1:3" ht="19" thickBot="1" x14ac:dyDescent="0.25">
      <c r="A383" s="595" t="s">
        <v>930</v>
      </c>
      <c r="B383" s="581" t="s">
        <v>2322</v>
      </c>
      <c r="C383" s="598"/>
    </row>
    <row r="384" spans="1:3" ht="37" thickBot="1" x14ac:dyDescent="0.25">
      <c r="A384" s="595" t="s">
        <v>2531</v>
      </c>
      <c r="B384" s="581" t="s">
        <v>2532</v>
      </c>
      <c r="C384" s="598"/>
    </row>
    <row r="385" spans="1:3" ht="19" thickBot="1" x14ac:dyDescent="0.25">
      <c r="A385" s="597">
        <v>63</v>
      </c>
      <c r="B385" s="582" t="s">
        <v>2324</v>
      </c>
      <c r="C385" s="598"/>
    </row>
    <row r="386" spans="1:3" ht="55" thickBot="1" x14ac:dyDescent="0.25">
      <c r="A386" s="601"/>
      <c r="B386" s="579" t="s">
        <v>2510</v>
      </c>
      <c r="C386" s="598" t="s">
        <v>616</v>
      </c>
    </row>
    <row r="387" spans="1:3" ht="127" thickBot="1" x14ac:dyDescent="0.25">
      <c r="A387" s="601"/>
      <c r="B387" s="579" t="s">
        <v>2533</v>
      </c>
      <c r="C387" s="598" t="s">
        <v>616</v>
      </c>
    </row>
    <row r="388" spans="1:3" ht="55" thickBot="1" x14ac:dyDescent="0.25">
      <c r="A388" s="601"/>
      <c r="B388" s="579" t="s">
        <v>2534</v>
      </c>
      <c r="C388" s="598" t="s">
        <v>616</v>
      </c>
    </row>
    <row r="389" spans="1:3" ht="19" thickBot="1" x14ac:dyDescent="0.25">
      <c r="A389" s="597">
        <v>64</v>
      </c>
      <c r="B389" s="582" t="s">
        <v>2325</v>
      </c>
      <c r="C389" s="598"/>
    </row>
    <row r="390" spans="1:3" ht="55" thickBot="1" x14ac:dyDescent="0.25">
      <c r="A390" s="601"/>
      <c r="B390" s="587" t="s">
        <v>2501</v>
      </c>
      <c r="C390" s="600" t="s">
        <v>616</v>
      </c>
    </row>
    <row r="391" spans="1:3" ht="109" thickBot="1" x14ac:dyDescent="0.25">
      <c r="A391" s="601"/>
      <c r="B391" s="589" t="s">
        <v>2535</v>
      </c>
      <c r="C391" s="598" t="s">
        <v>616</v>
      </c>
    </row>
    <row r="392" spans="1:3" ht="55" thickBot="1" x14ac:dyDescent="0.25">
      <c r="A392" s="601"/>
      <c r="B392" s="587" t="s">
        <v>2534</v>
      </c>
      <c r="C392" s="600" t="s">
        <v>616</v>
      </c>
    </row>
    <row r="393" spans="1:3" ht="19" thickBot="1" x14ac:dyDescent="0.25">
      <c r="A393" s="595" t="s">
        <v>2326</v>
      </c>
      <c r="B393" s="588" t="s">
        <v>2327</v>
      </c>
      <c r="C393" s="598"/>
    </row>
    <row r="394" spans="1:3" ht="19" thickBot="1" x14ac:dyDescent="0.25">
      <c r="A394" s="597">
        <v>65</v>
      </c>
      <c r="B394" s="579" t="s">
        <v>2328</v>
      </c>
      <c r="C394" s="598"/>
    </row>
    <row r="395" spans="1:3" ht="37" thickBot="1" x14ac:dyDescent="0.25">
      <c r="A395" s="597"/>
      <c r="B395" s="579" t="s">
        <v>2536</v>
      </c>
      <c r="C395" s="598" t="s">
        <v>616</v>
      </c>
    </row>
    <row r="396" spans="1:3" ht="109" thickBot="1" x14ac:dyDescent="0.25">
      <c r="A396" s="597"/>
      <c r="B396" s="582" t="s">
        <v>2329</v>
      </c>
      <c r="C396" s="598" t="s">
        <v>616</v>
      </c>
    </row>
    <row r="397" spans="1:3" ht="55" thickBot="1" x14ac:dyDescent="0.25">
      <c r="A397" s="597"/>
      <c r="B397" s="579" t="s">
        <v>2537</v>
      </c>
      <c r="C397" s="598"/>
    </row>
    <row r="398" spans="1:3" ht="19" thickBot="1" x14ac:dyDescent="0.25">
      <c r="A398" s="595" t="s">
        <v>2331</v>
      </c>
      <c r="B398" s="581" t="s">
        <v>2538</v>
      </c>
      <c r="C398" s="598"/>
    </row>
    <row r="399" spans="1:3" ht="37" thickBot="1" x14ac:dyDescent="0.25">
      <c r="A399" s="597">
        <v>66</v>
      </c>
      <c r="B399" s="582" t="s">
        <v>2332</v>
      </c>
      <c r="C399" s="598"/>
    </row>
    <row r="400" spans="1:3" ht="55" thickBot="1" x14ac:dyDescent="0.25">
      <c r="A400" s="603"/>
      <c r="B400" s="579" t="s">
        <v>2333</v>
      </c>
      <c r="C400" s="598" t="s">
        <v>616</v>
      </c>
    </row>
    <row r="401" spans="1:3" ht="55" thickBot="1" x14ac:dyDescent="0.25">
      <c r="A401" s="603"/>
      <c r="B401" s="579" t="s">
        <v>2334</v>
      </c>
      <c r="C401" s="598" t="s">
        <v>616</v>
      </c>
    </row>
    <row r="402" spans="1:3" ht="37" thickBot="1" x14ac:dyDescent="0.25">
      <c r="A402" s="597">
        <v>67</v>
      </c>
      <c r="B402" s="582" t="s">
        <v>2335</v>
      </c>
      <c r="C402" s="598"/>
    </row>
    <row r="403" spans="1:3" ht="55" thickBot="1" x14ac:dyDescent="0.25">
      <c r="A403" s="603"/>
      <c r="B403" s="579" t="s">
        <v>2336</v>
      </c>
      <c r="C403" s="598" t="s">
        <v>616</v>
      </c>
    </row>
    <row r="404" spans="1:3" ht="55" thickBot="1" x14ac:dyDescent="0.25">
      <c r="A404" s="603"/>
      <c r="B404" s="579" t="s">
        <v>2334</v>
      </c>
      <c r="C404" s="598" t="s">
        <v>616</v>
      </c>
    </row>
    <row r="405" spans="1:3" ht="19" thickBot="1" x14ac:dyDescent="0.25">
      <c r="A405" s="604" t="s">
        <v>2337</v>
      </c>
      <c r="B405" s="584" t="s">
        <v>2496</v>
      </c>
      <c r="C405" s="598"/>
    </row>
    <row r="406" spans="1:3" ht="19" thickBot="1" x14ac:dyDescent="0.25">
      <c r="A406" s="597">
        <v>68</v>
      </c>
      <c r="B406" s="582" t="s">
        <v>2470</v>
      </c>
      <c r="C406" s="598"/>
    </row>
    <row r="407" spans="1:3" ht="55" thickBot="1" x14ac:dyDescent="0.25">
      <c r="A407" s="597"/>
      <c r="B407" s="590" t="s">
        <v>2539</v>
      </c>
      <c r="C407" s="598" t="s">
        <v>616</v>
      </c>
    </row>
    <row r="408" spans="1:3" ht="109" thickBot="1" x14ac:dyDescent="0.25">
      <c r="A408" s="597"/>
      <c r="B408" s="590" t="s">
        <v>2540</v>
      </c>
      <c r="C408" s="598" t="s">
        <v>616</v>
      </c>
    </row>
    <row r="409" spans="1:3" ht="55" thickBot="1" x14ac:dyDescent="0.25">
      <c r="A409" s="597"/>
      <c r="B409" s="590" t="s">
        <v>2541</v>
      </c>
      <c r="C409" s="598" t="s">
        <v>616</v>
      </c>
    </row>
    <row r="410" spans="1:3" ht="19" thickBot="1" x14ac:dyDescent="0.25">
      <c r="A410" s="597">
        <v>69</v>
      </c>
      <c r="B410" s="582" t="s">
        <v>2471</v>
      </c>
      <c r="C410" s="598"/>
    </row>
    <row r="411" spans="1:3" ht="55" thickBot="1" x14ac:dyDescent="0.25">
      <c r="A411" s="597"/>
      <c r="B411" s="587" t="s">
        <v>2474</v>
      </c>
      <c r="C411" s="600" t="s">
        <v>616</v>
      </c>
    </row>
    <row r="412" spans="1:3" ht="109" thickBot="1" x14ac:dyDescent="0.25">
      <c r="A412" s="597"/>
      <c r="B412" s="591" t="s">
        <v>2497</v>
      </c>
      <c r="C412" s="598" t="s">
        <v>616</v>
      </c>
    </row>
    <row r="413" spans="1:3" ht="55" thickBot="1" x14ac:dyDescent="0.25">
      <c r="A413" s="597"/>
      <c r="B413" s="587" t="s">
        <v>2475</v>
      </c>
      <c r="C413" s="600" t="s">
        <v>616</v>
      </c>
    </row>
    <row r="414" spans="1:3" ht="19" thickBot="1" x14ac:dyDescent="0.25">
      <c r="A414" s="597">
        <v>70</v>
      </c>
      <c r="B414" s="592" t="s">
        <v>2472</v>
      </c>
      <c r="C414" s="598"/>
    </row>
    <row r="415" spans="1:3" ht="55" thickBot="1" x14ac:dyDescent="0.25">
      <c r="A415" s="597"/>
      <c r="B415" s="590" t="s">
        <v>2502</v>
      </c>
      <c r="C415" s="598" t="s">
        <v>616</v>
      </c>
    </row>
    <row r="416" spans="1:3" ht="109" thickBot="1" x14ac:dyDescent="0.25">
      <c r="A416" s="597"/>
      <c r="B416" s="590" t="s">
        <v>2498</v>
      </c>
      <c r="C416" s="598" t="s">
        <v>616</v>
      </c>
    </row>
    <row r="417" spans="1:3" ht="55" thickBot="1" x14ac:dyDescent="0.25">
      <c r="A417" s="597"/>
      <c r="B417" s="590" t="s">
        <v>2542</v>
      </c>
      <c r="C417" s="598" t="s">
        <v>616</v>
      </c>
    </row>
    <row r="418" spans="1:3" ht="19" thickBot="1" x14ac:dyDescent="0.25">
      <c r="A418" s="597">
        <v>71</v>
      </c>
      <c r="B418" s="582" t="s">
        <v>2476</v>
      </c>
      <c r="C418" s="598"/>
    </row>
    <row r="419" spans="1:3" ht="55" thickBot="1" x14ac:dyDescent="0.25">
      <c r="A419" s="597"/>
      <c r="B419" s="590" t="s">
        <v>2503</v>
      </c>
      <c r="C419" s="598" t="s">
        <v>616</v>
      </c>
    </row>
    <row r="420" spans="1:3" ht="109" thickBot="1" x14ac:dyDescent="0.25">
      <c r="A420" s="597"/>
      <c r="B420" s="590" t="s">
        <v>2499</v>
      </c>
      <c r="C420" s="598" t="s">
        <v>616</v>
      </c>
    </row>
    <row r="421" spans="1:3" ht="55" thickBot="1" x14ac:dyDescent="0.25">
      <c r="A421" s="597"/>
      <c r="B421" s="590" t="s">
        <v>2477</v>
      </c>
      <c r="C421" s="598" t="s">
        <v>616</v>
      </c>
    </row>
    <row r="422" spans="1:3" ht="19" thickBot="1" x14ac:dyDescent="0.25">
      <c r="A422" s="597">
        <v>72</v>
      </c>
      <c r="B422" s="582" t="s">
        <v>2478</v>
      </c>
      <c r="C422" s="598"/>
    </row>
    <row r="423" spans="1:3" ht="55" thickBot="1" x14ac:dyDescent="0.25">
      <c r="A423" s="597"/>
      <c r="B423" s="590" t="s">
        <v>2504</v>
      </c>
      <c r="C423" s="598" t="s">
        <v>616</v>
      </c>
    </row>
    <row r="424" spans="1:3" ht="109" thickBot="1" x14ac:dyDescent="0.25">
      <c r="A424" s="597"/>
      <c r="B424" s="590" t="s">
        <v>2507</v>
      </c>
      <c r="C424" s="598" t="s">
        <v>616</v>
      </c>
    </row>
    <row r="425" spans="1:3" ht="55" thickBot="1" x14ac:dyDescent="0.25">
      <c r="A425" s="597"/>
      <c r="B425" s="590" t="s">
        <v>2479</v>
      </c>
      <c r="C425" s="598" t="s">
        <v>616</v>
      </c>
    </row>
    <row r="426" spans="1:3" ht="19" thickBot="1" x14ac:dyDescent="0.25">
      <c r="A426" s="597">
        <v>73</v>
      </c>
      <c r="B426" s="582" t="s">
        <v>2480</v>
      </c>
      <c r="C426" s="598"/>
    </row>
    <row r="427" spans="1:3" ht="55" thickBot="1" x14ac:dyDescent="0.25">
      <c r="A427" s="597"/>
      <c r="B427" s="590" t="s">
        <v>2543</v>
      </c>
      <c r="C427" s="598" t="s">
        <v>616</v>
      </c>
    </row>
    <row r="428" spans="1:3" ht="109" thickBot="1" x14ac:dyDescent="0.25">
      <c r="A428" s="597"/>
      <c r="B428" s="590" t="s">
        <v>2500</v>
      </c>
      <c r="C428" s="598" t="s">
        <v>616</v>
      </c>
    </row>
    <row r="429" spans="1:3" ht="55" thickBot="1" x14ac:dyDescent="0.25">
      <c r="A429" s="597"/>
      <c r="B429" s="590" t="s">
        <v>2481</v>
      </c>
      <c r="C429" s="598" t="s">
        <v>616</v>
      </c>
    </row>
    <row r="430" spans="1:3" ht="19" thickBot="1" x14ac:dyDescent="0.25">
      <c r="A430" s="597">
        <v>74</v>
      </c>
      <c r="B430" s="582" t="s">
        <v>2482</v>
      </c>
      <c r="C430" s="598"/>
    </row>
    <row r="431" spans="1:3" ht="55" thickBot="1" x14ac:dyDescent="0.25">
      <c r="A431" s="597"/>
      <c r="B431" s="590" t="s">
        <v>2544</v>
      </c>
      <c r="C431" s="598" t="s">
        <v>616</v>
      </c>
    </row>
    <row r="432" spans="1:3" ht="109" thickBot="1" x14ac:dyDescent="0.25">
      <c r="A432" s="597"/>
      <c r="B432" s="590" t="s">
        <v>2545</v>
      </c>
      <c r="C432" s="598" t="s">
        <v>616</v>
      </c>
    </row>
    <row r="433" spans="1:3" ht="55" thickBot="1" x14ac:dyDescent="0.25">
      <c r="A433" s="597"/>
      <c r="B433" s="590" t="s">
        <v>2546</v>
      </c>
      <c r="C433" s="598" t="s">
        <v>616</v>
      </c>
    </row>
    <row r="434" spans="1:3" ht="19" thickBot="1" x14ac:dyDescent="0.25">
      <c r="A434" s="597">
        <v>75</v>
      </c>
      <c r="B434" s="582" t="s">
        <v>2483</v>
      </c>
      <c r="C434" s="598"/>
    </row>
    <row r="435" spans="1:3" ht="55" thickBot="1" x14ac:dyDescent="0.25">
      <c r="A435" s="597"/>
      <c r="B435" s="590" t="s">
        <v>2505</v>
      </c>
      <c r="C435" s="598" t="s">
        <v>616</v>
      </c>
    </row>
    <row r="436" spans="1:3" ht="109" thickBot="1" x14ac:dyDescent="0.25">
      <c r="A436" s="597"/>
      <c r="B436" s="590" t="s">
        <v>2547</v>
      </c>
      <c r="C436" s="598" t="s">
        <v>616</v>
      </c>
    </row>
    <row r="437" spans="1:3" ht="55" thickBot="1" x14ac:dyDescent="0.25">
      <c r="A437" s="597"/>
      <c r="B437" s="590" t="s">
        <v>2484</v>
      </c>
      <c r="C437" s="598" t="s">
        <v>616</v>
      </c>
    </row>
    <row r="438" spans="1:3" ht="19" thickBot="1" x14ac:dyDescent="0.25">
      <c r="A438" s="597">
        <v>76</v>
      </c>
      <c r="B438" s="582" t="s">
        <v>2492</v>
      </c>
      <c r="C438" s="598"/>
    </row>
    <row r="439" spans="1:3" ht="55" thickBot="1" x14ac:dyDescent="0.25">
      <c r="A439" s="597"/>
      <c r="B439" s="590" t="s">
        <v>2548</v>
      </c>
      <c r="C439" s="598" t="s">
        <v>616</v>
      </c>
    </row>
    <row r="440" spans="1:3" ht="109" thickBot="1" x14ac:dyDescent="0.25">
      <c r="A440" s="597"/>
      <c r="B440" s="590" t="s">
        <v>2549</v>
      </c>
      <c r="C440" s="598" t="s">
        <v>616</v>
      </c>
    </row>
    <row r="441" spans="1:3" ht="55" thickBot="1" x14ac:dyDescent="0.25">
      <c r="A441" s="597"/>
      <c r="B441" s="590" t="s">
        <v>2493</v>
      </c>
      <c r="C441" s="598" t="s">
        <v>616</v>
      </c>
    </row>
    <row r="442" spans="1:3" ht="19" thickBot="1" x14ac:dyDescent="0.25">
      <c r="A442" s="597">
        <v>77</v>
      </c>
      <c r="B442" s="582" t="s">
        <v>2485</v>
      </c>
      <c r="C442" s="598"/>
    </row>
    <row r="443" spans="1:3" ht="55" thickBot="1" x14ac:dyDescent="0.25">
      <c r="A443" s="597"/>
      <c r="B443" s="590" t="s">
        <v>2506</v>
      </c>
      <c r="C443" s="598" t="s">
        <v>616</v>
      </c>
    </row>
    <row r="444" spans="1:3" ht="109" thickBot="1" x14ac:dyDescent="0.25">
      <c r="A444" s="597"/>
      <c r="B444" s="590" t="s">
        <v>2550</v>
      </c>
      <c r="C444" s="598" t="s">
        <v>616</v>
      </c>
    </row>
    <row r="445" spans="1:3" ht="55" thickBot="1" x14ac:dyDescent="0.25">
      <c r="A445" s="597"/>
      <c r="B445" s="590" t="s">
        <v>2486</v>
      </c>
      <c r="C445" s="598" t="s">
        <v>616</v>
      </c>
    </row>
    <row r="446" spans="1:3" ht="19" thickBot="1" x14ac:dyDescent="0.25">
      <c r="A446" s="597">
        <v>78</v>
      </c>
      <c r="B446" s="582" t="s">
        <v>2487</v>
      </c>
      <c r="C446" s="598"/>
    </row>
    <row r="447" spans="1:3" ht="55" thickBot="1" x14ac:dyDescent="0.25">
      <c r="A447" s="597"/>
      <c r="B447" s="590" t="s">
        <v>2551</v>
      </c>
      <c r="C447" s="598" t="s">
        <v>616</v>
      </c>
    </row>
    <row r="448" spans="1:3" ht="109" thickBot="1" x14ac:dyDescent="0.25">
      <c r="A448" s="597"/>
      <c r="B448" s="590" t="s">
        <v>2552</v>
      </c>
      <c r="C448" s="598" t="s">
        <v>616</v>
      </c>
    </row>
    <row r="449" spans="1:3" ht="55" thickBot="1" x14ac:dyDescent="0.25">
      <c r="A449" s="597"/>
      <c r="B449" s="590" t="s">
        <v>2488</v>
      </c>
      <c r="C449" s="598" t="s">
        <v>616</v>
      </c>
    </row>
    <row r="450" spans="1:3" ht="19" thickBot="1" x14ac:dyDescent="0.25">
      <c r="A450" s="597">
        <v>79</v>
      </c>
      <c r="B450" s="582" t="s">
        <v>2489</v>
      </c>
      <c r="C450" s="598"/>
    </row>
    <row r="451" spans="1:3" ht="55" thickBot="1" x14ac:dyDescent="0.25">
      <c r="A451" s="597"/>
      <c r="B451" s="590" t="s">
        <v>2553</v>
      </c>
      <c r="C451" s="598" t="s">
        <v>616</v>
      </c>
    </row>
    <row r="452" spans="1:3" ht="109" thickBot="1" x14ac:dyDescent="0.25">
      <c r="A452" s="597"/>
      <c r="B452" s="590" t="s">
        <v>2554</v>
      </c>
      <c r="C452" s="598" t="s">
        <v>616</v>
      </c>
    </row>
    <row r="453" spans="1:3" ht="55" thickBot="1" x14ac:dyDescent="0.25">
      <c r="A453" s="597"/>
      <c r="B453" s="590" t="s">
        <v>2490</v>
      </c>
      <c r="C453" s="598" t="s">
        <v>616</v>
      </c>
    </row>
    <row r="454" spans="1:3" ht="19" thickBot="1" x14ac:dyDescent="0.25">
      <c r="A454" s="597">
        <v>80</v>
      </c>
      <c r="B454" s="582" t="s">
        <v>2491</v>
      </c>
      <c r="C454" s="598"/>
    </row>
    <row r="455" spans="1:3" ht="55" thickBot="1" x14ac:dyDescent="0.25">
      <c r="A455" s="597"/>
      <c r="B455" s="590" t="s">
        <v>2555</v>
      </c>
      <c r="C455" s="598" t="s">
        <v>616</v>
      </c>
    </row>
    <row r="456" spans="1:3" ht="109" thickBot="1" x14ac:dyDescent="0.25">
      <c r="A456" s="597"/>
      <c r="B456" s="590" t="s">
        <v>2556</v>
      </c>
      <c r="C456" s="598" t="s">
        <v>616</v>
      </c>
    </row>
    <row r="457" spans="1:3" ht="55" thickBot="1" x14ac:dyDescent="0.25">
      <c r="A457" s="597"/>
      <c r="B457" s="590" t="s">
        <v>2557</v>
      </c>
      <c r="C457" s="598" t="s">
        <v>616</v>
      </c>
    </row>
    <row r="458" spans="1:3" ht="19" thickBot="1" x14ac:dyDescent="0.25">
      <c r="A458" s="597">
        <v>81</v>
      </c>
      <c r="B458" s="582" t="s">
        <v>2330</v>
      </c>
      <c r="C458" s="598"/>
    </row>
    <row r="459" spans="1:3" ht="37" thickBot="1" x14ac:dyDescent="0.25">
      <c r="A459" s="597"/>
      <c r="B459" s="582" t="s">
        <v>2511</v>
      </c>
      <c r="C459" s="598" t="s">
        <v>616</v>
      </c>
    </row>
    <row r="460" spans="1:3" ht="109" thickBot="1" x14ac:dyDescent="0.25">
      <c r="A460" s="597"/>
      <c r="B460" s="582" t="s">
        <v>2508</v>
      </c>
      <c r="C460" s="598" t="s">
        <v>616</v>
      </c>
    </row>
    <row r="461" spans="1:3" ht="55" thickBot="1" x14ac:dyDescent="0.25">
      <c r="A461" s="597"/>
      <c r="B461" s="582" t="s">
        <v>2509</v>
      </c>
      <c r="C461" s="598" t="s">
        <v>616</v>
      </c>
    </row>
    <row r="462" spans="1:3" ht="19" thickBot="1" x14ac:dyDescent="0.25">
      <c r="A462" s="597">
        <v>82</v>
      </c>
      <c r="B462" s="582" t="s">
        <v>2558</v>
      </c>
      <c r="C462" s="598"/>
    </row>
    <row r="463" spans="1:3" ht="91" thickBot="1" x14ac:dyDescent="0.25">
      <c r="A463" s="601"/>
      <c r="B463" s="579" t="s">
        <v>2338</v>
      </c>
      <c r="C463" s="598" t="s">
        <v>616</v>
      </c>
    </row>
    <row r="464" spans="1:3" ht="55" thickBot="1" x14ac:dyDescent="0.25">
      <c r="A464" s="601"/>
      <c r="B464" s="579" t="s">
        <v>2339</v>
      </c>
      <c r="C464" s="598" t="s">
        <v>616</v>
      </c>
    </row>
    <row r="465" spans="1:3" ht="19" thickBot="1" x14ac:dyDescent="0.25">
      <c r="A465" s="597">
        <v>83</v>
      </c>
      <c r="B465" s="582" t="s">
        <v>2559</v>
      </c>
      <c r="C465" s="598"/>
    </row>
    <row r="466" spans="1:3" ht="73" thickBot="1" x14ac:dyDescent="0.25">
      <c r="A466" s="601"/>
      <c r="B466" s="579" t="s">
        <v>2340</v>
      </c>
      <c r="C466" s="598" t="s">
        <v>616</v>
      </c>
    </row>
    <row r="467" spans="1:3" ht="55" thickBot="1" x14ac:dyDescent="0.25">
      <c r="A467" s="601"/>
      <c r="B467" s="579" t="s">
        <v>2341</v>
      </c>
      <c r="C467" s="598" t="s">
        <v>616</v>
      </c>
    </row>
    <row r="468" spans="1:3" ht="19" thickBot="1" x14ac:dyDescent="0.25">
      <c r="A468" s="597">
        <v>84</v>
      </c>
      <c r="B468" s="582" t="s">
        <v>2342</v>
      </c>
      <c r="C468" s="598"/>
    </row>
    <row r="469" spans="1:3" ht="73" thickBot="1" x14ac:dyDescent="0.25">
      <c r="A469" s="601"/>
      <c r="B469" s="579" t="s">
        <v>2343</v>
      </c>
      <c r="C469" s="598" t="s">
        <v>616</v>
      </c>
    </row>
    <row r="470" spans="1:3" ht="55" thickBot="1" x14ac:dyDescent="0.25">
      <c r="A470" s="601"/>
      <c r="B470" s="579" t="s">
        <v>2344</v>
      </c>
      <c r="C470" s="598" t="s">
        <v>616</v>
      </c>
    </row>
    <row r="471" spans="1:3" ht="19" thickBot="1" x14ac:dyDescent="0.25">
      <c r="A471" s="597">
        <v>85</v>
      </c>
      <c r="B471" s="582" t="s">
        <v>2345</v>
      </c>
      <c r="C471" s="598"/>
    </row>
    <row r="472" spans="1:3" ht="73" thickBot="1" x14ac:dyDescent="0.25">
      <c r="A472" s="601"/>
      <c r="B472" s="579" t="s">
        <v>2346</v>
      </c>
      <c r="C472" s="598" t="s">
        <v>616</v>
      </c>
    </row>
    <row r="473" spans="1:3" ht="55" thickBot="1" x14ac:dyDescent="0.25">
      <c r="A473" s="601"/>
      <c r="B473" s="579" t="s">
        <v>2347</v>
      </c>
      <c r="C473" s="598" t="s">
        <v>616</v>
      </c>
    </row>
    <row r="474" spans="1:3" ht="19" thickBot="1" x14ac:dyDescent="0.25">
      <c r="A474" s="597">
        <v>86</v>
      </c>
      <c r="B474" s="582" t="s">
        <v>2348</v>
      </c>
      <c r="C474" s="598"/>
    </row>
    <row r="475" spans="1:3" ht="73" thickBot="1" x14ac:dyDescent="0.25">
      <c r="A475" s="601"/>
      <c r="B475" s="579" t="s">
        <v>2349</v>
      </c>
      <c r="C475" s="598" t="s">
        <v>616</v>
      </c>
    </row>
    <row r="476" spans="1:3" ht="55" thickBot="1" x14ac:dyDescent="0.25">
      <c r="A476" s="601"/>
      <c r="B476" s="579" t="s">
        <v>2350</v>
      </c>
      <c r="C476" s="598" t="s">
        <v>616</v>
      </c>
    </row>
    <row r="477" spans="1:3" ht="19" thickBot="1" x14ac:dyDescent="0.25">
      <c r="A477" s="597">
        <v>87</v>
      </c>
      <c r="B477" s="582" t="s">
        <v>2351</v>
      </c>
      <c r="C477" s="598"/>
    </row>
    <row r="478" spans="1:3" ht="73" thickBot="1" x14ac:dyDescent="0.25">
      <c r="A478" s="601"/>
      <c r="B478" s="579" t="s">
        <v>2352</v>
      </c>
      <c r="C478" s="598" t="s">
        <v>616</v>
      </c>
    </row>
    <row r="479" spans="1:3" ht="55" thickBot="1" x14ac:dyDescent="0.25">
      <c r="A479" s="601"/>
      <c r="B479" s="579" t="s">
        <v>2353</v>
      </c>
      <c r="C479" s="598" t="s">
        <v>616</v>
      </c>
    </row>
    <row r="480" spans="1:3" x14ac:dyDescent="0.2">
      <c r="A480" s="605" t="s">
        <v>2565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outlinePr summaryBelow="0"/>
  </sheetPr>
  <dimension ref="A1:Z1000"/>
  <sheetViews>
    <sheetView workbookViewId="0">
      <pane xSplit="2" ySplit="18" topLeftCell="C19" activePane="bottomRight" state="frozen"/>
      <selection pane="topRight" activeCell="C1" sqref="C1"/>
      <selection pane="bottomLeft" activeCell="A19" sqref="A19"/>
      <selection pane="bottomRight" activeCell="C19" sqref="C19"/>
    </sheetView>
  </sheetViews>
  <sheetFormatPr baseColWidth="10" defaultColWidth="11.1640625" defaultRowHeight="15" customHeight="1" outlineLevelRow="2" x14ac:dyDescent="0.2"/>
  <cols>
    <col min="1" max="1" width="9.1640625" customWidth="1"/>
    <col min="2" max="2" width="46.5" customWidth="1"/>
    <col min="3" max="3" width="46.1640625" customWidth="1"/>
    <col min="4" max="4" width="18.1640625" customWidth="1"/>
    <col min="5" max="5" width="20.6640625" customWidth="1"/>
    <col min="6" max="6" width="31" customWidth="1"/>
    <col min="7" max="7" width="19.83203125" customWidth="1"/>
    <col min="8" max="8" width="21.33203125" customWidth="1"/>
    <col min="9" max="9" width="23.5" customWidth="1"/>
    <col min="10" max="10" width="8" customWidth="1"/>
    <col min="11" max="11" width="18.1640625" customWidth="1"/>
    <col min="12" max="12" width="15.6640625" customWidth="1"/>
    <col min="13" max="15" width="8" customWidth="1"/>
    <col min="16" max="16" width="9.1640625" customWidth="1"/>
    <col min="17" max="17" width="18" customWidth="1"/>
    <col min="18" max="26" width="9" customWidth="1"/>
  </cols>
  <sheetData>
    <row r="1" spans="1:26" ht="16" x14ac:dyDescent="0.2">
      <c r="A1" s="247"/>
      <c r="B1" s="247"/>
      <c r="C1" s="247"/>
      <c r="D1" s="247"/>
      <c r="E1" s="247"/>
      <c r="F1" s="247"/>
      <c r="G1" s="247"/>
      <c r="H1" s="247"/>
      <c r="I1" s="247"/>
      <c r="J1" s="247"/>
      <c r="K1" s="229"/>
      <c r="L1" s="229"/>
      <c r="M1" s="247"/>
      <c r="N1" s="247"/>
      <c r="O1" s="247"/>
      <c r="P1" s="247"/>
      <c r="Q1" s="247"/>
      <c r="R1" s="247"/>
      <c r="S1" s="247"/>
      <c r="T1" s="247"/>
      <c r="U1" s="247"/>
      <c r="V1" s="247"/>
      <c r="W1" s="247"/>
      <c r="X1" s="247"/>
      <c r="Y1" s="247"/>
      <c r="Z1" s="247"/>
    </row>
    <row r="2" spans="1:26" ht="16" x14ac:dyDescent="0.2">
      <c r="A2" s="782" t="s">
        <v>2355</v>
      </c>
      <c r="B2" s="783"/>
      <c r="C2" s="783"/>
      <c r="D2" s="783"/>
      <c r="E2" s="783"/>
      <c r="F2" s="783"/>
      <c r="G2" s="783"/>
      <c r="H2" s="783"/>
      <c r="I2" s="784"/>
      <c r="J2" s="432"/>
      <c r="K2" s="433"/>
      <c r="L2" s="433"/>
      <c r="M2" s="432"/>
      <c r="N2" s="432"/>
      <c r="O2" s="432"/>
      <c r="P2" s="432"/>
      <c r="Q2" s="434"/>
      <c r="R2" s="435"/>
      <c r="S2" s="435"/>
      <c r="T2" s="435"/>
      <c r="U2" s="435"/>
      <c r="V2" s="435"/>
      <c r="W2" s="435"/>
      <c r="X2" s="435"/>
      <c r="Y2" s="435"/>
      <c r="Z2" s="435"/>
    </row>
    <row r="3" spans="1:26" ht="16" x14ac:dyDescent="0.2">
      <c r="A3" s="436"/>
      <c r="B3" s="437" t="s">
        <v>2356</v>
      </c>
      <c r="C3" s="438"/>
      <c r="D3" s="438"/>
      <c r="E3" s="438"/>
      <c r="F3" s="438"/>
      <c r="G3" s="438"/>
      <c r="H3" s="438"/>
      <c r="I3" s="438"/>
      <c r="J3" s="435"/>
      <c r="K3" s="439"/>
      <c r="L3" s="439"/>
      <c r="M3" s="435"/>
      <c r="N3" s="435"/>
      <c r="O3" s="435"/>
      <c r="P3" s="435"/>
      <c r="Q3" s="440"/>
      <c r="R3" s="435"/>
      <c r="S3" s="435"/>
      <c r="T3" s="435"/>
      <c r="U3" s="435"/>
      <c r="V3" s="435"/>
      <c r="W3" s="435"/>
      <c r="X3" s="435"/>
      <c r="Y3" s="435"/>
      <c r="Z3" s="435"/>
    </row>
    <row r="4" spans="1:26" ht="16" x14ac:dyDescent="0.2">
      <c r="A4" s="436"/>
      <c r="B4" s="441"/>
      <c r="C4" s="442" t="s">
        <v>144</v>
      </c>
      <c r="D4" s="442" t="s">
        <v>2357</v>
      </c>
      <c r="E4" s="442" t="s">
        <v>2358</v>
      </c>
      <c r="F4" s="438"/>
      <c r="G4" s="438"/>
      <c r="H4" s="438"/>
      <c r="I4" s="438"/>
      <c r="J4" s="435"/>
      <c r="K4" s="439"/>
      <c r="L4" s="439"/>
      <c r="M4" s="435"/>
      <c r="N4" s="435"/>
      <c r="O4" s="435"/>
      <c r="P4" s="435"/>
      <c r="Q4" s="440"/>
      <c r="R4" s="435"/>
      <c r="S4" s="435"/>
      <c r="T4" s="435"/>
      <c r="U4" s="435"/>
      <c r="V4" s="435"/>
      <c r="W4" s="435"/>
      <c r="X4" s="435"/>
      <c r="Y4" s="435"/>
      <c r="Z4" s="435"/>
    </row>
    <row r="5" spans="1:26" ht="16" x14ac:dyDescent="0.2">
      <c r="A5" s="436"/>
      <c r="B5" s="441" t="s">
        <v>145</v>
      </c>
      <c r="C5" s="443">
        <v>0</v>
      </c>
      <c r="D5" s="443" t="e">
        <v>#REF!</v>
      </c>
      <c r="E5" s="443" t="e">
        <v>#REF!</v>
      </c>
      <c r="F5" s="438"/>
      <c r="G5" s="438"/>
      <c r="H5" s="438"/>
      <c r="I5" s="438"/>
      <c r="J5" s="435"/>
      <c r="K5" s="439"/>
      <c r="L5" s="439"/>
      <c r="M5" s="435"/>
      <c r="N5" s="435"/>
      <c r="O5" s="435"/>
      <c r="P5" s="435"/>
      <c r="Q5" s="440"/>
      <c r="R5" s="435"/>
      <c r="S5" s="435"/>
      <c r="T5" s="435"/>
      <c r="U5" s="435"/>
      <c r="V5" s="435"/>
      <c r="W5" s="435"/>
      <c r="X5" s="435"/>
      <c r="Y5" s="435"/>
      <c r="Z5" s="435"/>
    </row>
    <row r="6" spans="1:26" ht="16" x14ac:dyDescent="0.2">
      <c r="A6" s="444"/>
      <c r="B6" s="437" t="s">
        <v>143</v>
      </c>
      <c r="C6" s="247"/>
      <c r="D6" s="247"/>
      <c r="E6" s="247"/>
      <c r="F6" s="247"/>
      <c r="G6" s="247"/>
      <c r="H6" s="247"/>
      <c r="I6" s="247"/>
      <c r="J6" s="247"/>
      <c r="K6" s="229"/>
      <c r="L6" s="229"/>
      <c r="M6" s="247"/>
      <c r="N6" s="247"/>
      <c r="O6" s="247"/>
      <c r="P6" s="247"/>
      <c r="Q6" s="445"/>
      <c r="R6" s="247"/>
      <c r="S6" s="247"/>
      <c r="T6" s="247"/>
      <c r="U6" s="247"/>
      <c r="V6" s="247"/>
      <c r="W6" s="247"/>
      <c r="X6" s="247"/>
      <c r="Y6" s="247"/>
      <c r="Z6" s="247"/>
    </row>
    <row r="7" spans="1:26" ht="16" outlineLevel="1" x14ac:dyDescent="0.2">
      <c r="A7" s="444"/>
      <c r="B7" s="441"/>
      <c r="C7" s="442" t="s">
        <v>144</v>
      </c>
      <c r="D7" s="442" t="s">
        <v>2357</v>
      </c>
      <c r="E7" s="442" t="s">
        <v>2358</v>
      </c>
      <c r="F7" s="247"/>
      <c r="G7" s="247"/>
      <c r="H7" s="247"/>
      <c r="I7" s="247"/>
      <c r="J7" s="247"/>
      <c r="K7" s="229"/>
      <c r="L7" s="229"/>
      <c r="M7" s="247"/>
      <c r="N7" s="247"/>
      <c r="O7" s="247"/>
      <c r="P7" s="247"/>
      <c r="Q7" s="445"/>
      <c r="R7" s="247"/>
      <c r="S7" s="247"/>
      <c r="T7" s="247"/>
      <c r="U7" s="247"/>
      <c r="V7" s="247"/>
      <c r="W7" s="247"/>
      <c r="X7" s="247"/>
      <c r="Y7" s="247"/>
      <c r="Z7" s="247"/>
    </row>
    <row r="8" spans="1:26" ht="16" outlineLevel="1" x14ac:dyDescent="0.2">
      <c r="A8" s="444"/>
      <c r="B8" s="441" t="s">
        <v>145</v>
      </c>
      <c r="C8" s="443">
        <f>'B1.TMĐT_DV CNTT'!D26</f>
        <v>0</v>
      </c>
      <c r="D8" s="443">
        <f>'B1.TMĐT_DV CNTT'!F25</f>
        <v>0</v>
      </c>
      <c r="E8" s="443">
        <f t="shared" ref="E8:E9" si="0">C8+D8</f>
        <v>0</v>
      </c>
      <c r="F8" s="446" t="s">
        <v>2359</v>
      </c>
      <c r="G8" s="247"/>
      <c r="H8" s="247"/>
      <c r="I8" s="247"/>
      <c r="J8" s="247"/>
      <c r="K8" s="229"/>
      <c r="L8" s="229"/>
      <c r="M8" s="247"/>
      <c r="N8" s="247"/>
      <c r="O8" s="247"/>
      <c r="P8" s="247"/>
      <c r="Q8" s="445"/>
      <c r="R8" s="247"/>
      <c r="S8" s="247"/>
      <c r="T8" s="247"/>
      <c r="U8" s="247"/>
      <c r="V8" s="247"/>
      <c r="W8" s="247"/>
      <c r="X8" s="247"/>
      <c r="Y8" s="247"/>
      <c r="Z8" s="247"/>
    </row>
    <row r="9" spans="1:26" ht="16" outlineLevel="1" x14ac:dyDescent="0.2">
      <c r="A9" s="444"/>
      <c r="B9" s="441" t="s">
        <v>146</v>
      </c>
      <c r="C9" s="443">
        <f>'B1.TMĐT_DV CNTT'!D18</f>
        <v>3037747507.6923075</v>
      </c>
      <c r="D9" s="443">
        <f>'B1.TMĐT_DV CNTT'!F18</f>
        <v>295254000</v>
      </c>
      <c r="E9" s="443">
        <f t="shared" si="0"/>
        <v>3333001507.6923075</v>
      </c>
      <c r="F9" s="446" t="s">
        <v>2360</v>
      </c>
      <c r="G9" s="247"/>
      <c r="H9" s="247"/>
      <c r="I9" s="247"/>
      <c r="J9" s="247"/>
      <c r="K9" s="229"/>
      <c r="L9" s="229"/>
      <c r="M9" s="247"/>
      <c r="N9" s="247"/>
      <c r="O9" s="247"/>
      <c r="P9" s="247"/>
      <c r="Q9" s="445"/>
      <c r="R9" s="247"/>
      <c r="S9" s="247"/>
      <c r="T9" s="247"/>
      <c r="U9" s="247"/>
      <c r="V9" s="247"/>
      <c r="W9" s="247"/>
      <c r="X9" s="247"/>
      <c r="Y9" s="247"/>
      <c r="Z9" s="247"/>
    </row>
    <row r="10" spans="1:26" ht="16" outlineLevel="1" x14ac:dyDescent="0.2">
      <c r="A10" s="444"/>
      <c r="B10" s="247"/>
      <c r="C10" s="247"/>
      <c r="D10" s="247"/>
      <c r="E10" s="447"/>
      <c r="F10" s="446"/>
      <c r="G10" s="247"/>
      <c r="H10" s="247"/>
      <c r="I10" s="247"/>
      <c r="J10" s="247"/>
      <c r="K10" s="229"/>
      <c r="L10" s="229"/>
      <c r="M10" s="247"/>
      <c r="N10" s="247"/>
      <c r="O10" s="247"/>
      <c r="P10" s="247"/>
      <c r="Q10" s="445"/>
      <c r="R10" s="247"/>
      <c r="S10" s="247"/>
      <c r="T10" s="247"/>
      <c r="U10" s="247"/>
      <c r="V10" s="247"/>
      <c r="W10" s="247"/>
      <c r="X10" s="247"/>
      <c r="Y10" s="247"/>
      <c r="Z10" s="247"/>
    </row>
    <row r="11" spans="1:26" ht="40.5" customHeight="1" outlineLevel="1" x14ac:dyDescent="0.2">
      <c r="A11" s="444"/>
      <c r="B11" s="437" t="s">
        <v>2361</v>
      </c>
      <c r="C11" s="447"/>
      <c r="D11" s="447"/>
      <c r="E11" s="60">
        <f ca="1">'B1.TMĐT_DV CNTT'!G43</f>
        <v>3944859486.6119995</v>
      </c>
      <c r="F11" s="448" t="s">
        <v>2362</v>
      </c>
      <c r="G11" s="247"/>
      <c r="H11" s="449"/>
      <c r="I11" s="247"/>
      <c r="J11" s="247"/>
      <c r="K11" s="229"/>
      <c r="L11" s="229"/>
      <c r="M11" s="247"/>
      <c r="N11" s="247"/>
      <c r="O11" s="247"/>
      <c r="P11" s="247"/>
      <c r="Q11" s="445"/>
      <c r="R11" s="247"/>
      <c r="S11" s="247"/>
      <c r="T11" s="247"/>
      <c r="U11" s="247"/>
      <c r="V11" s="247"/>
      <c r="W11" s="247"/>
      <c r="X11" s="247"/>
      <c r="Y11" s="247"/>
      <c r="Z11" s="247"/>
    </row>
    <row r="12" spans="1:26" ht="16" outlineLevel="1" x14ac:dyDescent="0.2">
      <c r="A12" s="444"/>
      <c r="B12" s="437" t="s">
        <v>2363</v>
      </c>
      <c r="C12" s="247"/>
      <c r="D12" s="247"/>
      <c r="E12" s="449">
        <f ca="1">'B1.TMĐT_DV CNTT'!G42</f>
        <v>197242974.27159995</v>
      </c>
      <c r="F12" s="446" t="s">
        <v>2364</v>
      </c>
      <c r="G12" s="247"/>
      <c r="H12" s="449"/>
      <c r="I12" s="247"/>
      <c r="J12" s="247"/>
      <c r="K12" s="229"/>
      <c r="L12" s="229"/>
      <c r="M12" s="247"/>
      <c r="N12" s="247"/>
      <c r="O12" s="247"/>
      <c r="P12" s="247"/>
      <c r="Q12" s="445"/>
      <c r="R12" s="247"/>
      <c r="S12" s="247"/>
      <c r="T12" s="247"/>
      <c r="U12" s="247"/>
      <c r="V12" s="247"/>
      <c r="W12" s="247"/>
      <c r="X12" s="247"/>
      <c r="Y12" s="247"/>
      <c r="Z12" s="247"/>
    </row>
    <row r="13" spans="1:26" ht="16" outlineLevel="1" x14ac:dyDescent="0.2">
      <c r="A13" s="444"/>
      <c r="B13" s="437" t="s">
        <v>2365</v>
      </c>
      <c r="C13" s="247"/>
      <c r="D13" s="247"/>
      <c r="E13" s="449">
        <f ca="1">E11+E12</f>
        <v>4142102460.8835993</v>
      </c>
      <c r="F13" s="446" t="s">
        <v>2364</v>
      </c>
      <c r="G13" s="247"/>
      <c r="H13" s="449"/>
      <c r="I13" s="247"/>
      <c r="J13" s="247"/>
      <c r="K13" s="229"/>
      <c r="L13" s="229"/>
      <c r="M13" s="247"/>
      <c r="N13" s="247"/>
      <c r="O13" s="247"/>
      <c r="P13" s="247"/>
      <c r="Q13" s="445"/>
      <c r="R13" s="247"/>
      <c r="S13" s="247"/>
      <c r="T13" s="247"/>
      <c r="U13" s="247"/>
      <c r="V13" s="247"/>
      <c r="W13" s="247"/>
      <c r="X13" s="247"/>
      <c r="Y13" s="247"/>
      <c r="Z13" s="247"/>
    </row>
    <row r="14" spans="1:26" ht="16" x14ac:dyDescent="0.2">
      <c r="A14" s="444"/>
      <c r="B14" s="247"/>
      <c r="C14" s="247"/>
      <c r="D14" s="247"/>
      <c r="E14" s="450"/>
      <c r="F14" s="247"/>
      <c r="G14" s="247"/>
      <c r="H14" s="247"/>
      <c r="I14" s="247"/>
      <c r="J14" s="247"/>
      <c r="K14" s="229"/>
      <c r="L14" s="229"/>
      <c r="M14" s="247"/>
      <c r="N14" s="247"/>
      <c r="O14" s="247"/>
      <c r="P14" s="247"/>
      <c r="Q14" s="445"/>
      <c r="R14" s="247"/>
      <c r="S14" s="247"/>
      <c r="T14" s="247"/>
      <c r="U14" s="247"/>
      <c r="V14" s="247"/>
      <c r="W14" s="247"/>
      <c r="X14" s="247"/>
      <c r="Y14" s="247"/>
      <c r="Z14" s="247"/>
    </row>
    <row r="15" spans="1:26" ht="16" outlineLevel="1" x14ac:dyDescent="0.2">
      <c r="A15" s="785" t="s">
        <v>2366</v>
      </c>
      <c r="B15" s="786"/>
      <c r="C15" s="786"/>
      <c r="D15" s="786"/>
      <c r="E15" s="786"/>
      <c r="F15" s="786"/>
      <c r="G15" s="786"/>
      <c r="H15" s="786"/>
      <c r="I15" s="787"/>
      <c r="J15" s="247"/>
      <c r="K15" s="229"/>
      <c r="L15" s="229"/>
      <c r="M15" s="247"/>
      <c r="N15" s="247"/>
      <c r="O15" s="247"/>
      <c r="P15" s="247"/>
      <c r="Q15" s="445"/>
      <c r="R15" s="247"/>
      <c r="S15" s="247"/>
      <c r="T15" s="247"/>
      <c r="U15" s="247"/>
      <c r="V15" s="247"/>
      <c r="W15" s="247"/>
      <c r="X15" s="247"/>
      <c r="Y15" s="247"/>
      <c r="Z15" s="247"/>
    </row>
    <row r="16" spans="1:26" ht="16" outlineLevel="1" x14ac:dyDescent="0.2">
      <c r="A16" s="451"/>
      <c r="B16" s="247"/>
      <c r="C16" s="247"/>
      <c r="D16" s="247"/>
      <c r="E16" s="247"/>
      <c r="F16" s="247"/>
      <c r="G16" s="247"/>
      <c r="H16" s="247"/>
      <c r="I16" s="452" t="s">
        <v>2367</v>
      </c>
      <c r="J16" s="247"/>
      <c r="K16" s="229"/>
      <c r="L16" s="229"/>
      <c r="M16" s="247"/>
      <c r="N16" s="247"/>
      <c r="O16" s="247"/>
      <c r="P16" s="247"/>
      <c r="Q16" s="445"/>
      <c r="R16" s="247"/>
      <c r="S16" s="247"/>
      <c r="T16" s="247"/>
      <c r="U16" s="247"/>
      <c r="V16" s="247"/>
      <c r="W16" s="247"/>
      <c r="X16" s="247"/>
      <c r="Y16" s="247"/>
      <c r="Z16" s="247"/>
    </row>
    <row r="17" spans="1:26" ht="36" outlineLevel="1" x14ac:dyDescent="0.2">
      <c r="A17" s="453" t="s">
        <v>3</v>
      </c>
      <c r="B17" s="454" t="s">
        <v>2368</v>
      </c>
      <c r="C17" s="455" t="s">
        <v>24</v>
      </c>
      <c r="D17" s="455" t="s">
        <v>149</v>
      </c>
      <c r="E17" s="455" t="s">
        <v>150</v>
      </c>
      <c r="F17" s="455" t="s">
        <v>151</v>
      </c>
      <c r="G17" s="456" t="s">
        <v>152</v>
      </c>
      <c r="H17" s="457" t="s">
        <v>153</v>
      </c>
      <c r="I17" s="458" t="s">
        <v>2369</v>
      </c>
      <c r="J17" s="247"/>
      <c r="K17" s="788" t="s">
        <v>265</v>
      </c>
      <c r="L17" s="670"/>
      <c r="M17" s="781" t="s">
        <v>21</v>
      </c>
      <c r="N17" s="669"/>
      <c r="O17" s="669"/>
      <c r="P17" s="669"/>
      <c r="Q17" s="772"/>
      <c r="R17" s="247"/>
      <c r="S17" s="247"/>
      <c r="T17" s="247"/>
      <c r="U17" s="247"/>
      <c r="V17" s="247"/>
      <c r="W17" s="247"/>
      <c r="X17" s="247"/>
      <c r="Y17" s="247"/>
      <c r="Z17" s="247"/>
    </row>
    <row r="18" spans="1:26" ht="37.5" customHeight="1" outlineLevel="1" x14ac:dyDescent="0.2">
      <c r="A18" s="459">
        <v>1</v>
      </c>
      <c r="B18" s="789" t="s">
        <v>2370</v>
      </c>
      <c r="C18" s="669"/>
      <c r="D18" s="669"/>
      <c r="E18" s="669"/>
      <c r="F18" s="669"/>
      <c r="G18" s="669"/>
      <c r="H18" s="670"/>
      <c r="I18" s="460">
        <f>I19+I20</f>
        <v>56350216</v>
      </c>
      <c r="J18" s="247"/>
      <c r="K18" s="790" t="s">
        <v>2371</v>
      </c>
      <c r="L18" s="670"/>
      <c r="M18" s="780" t="s">
        <v>2372</v>
      </c>
      <c r="N18" s="774"/>
      <c r="O18" s="774"/>
      <c r="P18" s="774"/>
      <c r="Q18" s="775"/>
      <c r="R18" s="247"/>
      <c r="S18" s="247"/>
      <c r="T18" s="247"/>
      <c r="U18" s="247"/>
      <c r="V18" s="247"/>
      <c r="W18" s="247"/>
      <c r="X18" s="247"/>
      <c r="Y18" s="247"/>
      <c r="Z18" s="247"/>
    </row>
    <row r="19" spans="1:26" ht="37.5" customHeight="1" outlineLevel="2" x14ac:dyDescent="0.2">
      <c r="A19" s="461"/>
      <c r="B19" s="462" t="s">
        <v>145</v>
      </c>
      <c r="C19" s="463">
        <f>$C$8</f>
        <v>0</v>
      </c>
      <c r="D19" s="464">
        <f>LOOKUP(C19/10^9,$F$62:$P$62)*10^9</f>
        <v>0</v>
      </c>
      <c r="E19" s="464">
        <f t="array" ref="E19">INDEX($F$62:$P$62, MATCH(C19/10^9,$F$62:$P$62)+1)*10^9</f>
        <v>7000000000</v>
      </c>
      <c r="F19" s="465">
        <f t="shared" ref="F19:G19" si="1">LOOKUP(D19/10^9,$F$62:$P$62,$F$63:$P$63)/10^2</f>
        <v>2.6440000000000002E-2</v>
      </c>
      <c r="G19" s="465">
        <f t="shared" si="1"/>
        <v>2.6440000000000002E-2</v>
      </c>
      <c r="H19" s="466">
        <f t="shared" ref="H19:H20" si="2">G19-((G19-F19)/(D19-E19)*(C19-E19))</f>
        <v>2.6440000000000002E-2</v>
      </c>
      <c r="I19" s="467">
        <f>ROUND(H19*C19,0)</f>
        <v>0</v>
      </c>
      <c r="J19" s="247"/>
      <c r="K19" s="791" t="s">
        <v>2373</v>
      </c>
      <c r="L19" s="670"/>
      <c r="M19" s="776"/>
      <c r="N19" s="661"/>
      <c r="O19" s="661"/>
      <c r="P19" s="661"/>
      <c r="Q19" s="777"/>
      <c r="R19" s="247"/>
      <c r="S19" s="247"/>
      <c r="T19" s="247"/>
      <c r="U19" s="247"/>
      <c r="V19" s="247"/>
      <c r="W19" s="247"/>
      <c r="X19" s="247"/>
      <c r="Y19" s="247"/>
      <c r="Z19" s="247"/>
    </row>
    <row r="20" spans="1:26" ht="37.5" customHeight="1" outlineLevel="2" x14ac:dyDescent="0.2">
      <c r="A20" s="461"/>
      <c r="B20" s="462" t="s">
        <v>146</v>
      </c>
      <c r="C20" s="463">
        <f>$C$9</f>
        <v>3037747507.6923075</v>
      </c>
      <c r="D20" s="464">
        <f>LOOKUP(C20/10^9,$F$62:$N$62)*10^9</f>
        <v>0</v>
      </c>
      <c r="E20" s="464">
        <f t="array" ref="E20">INDEX($F$62:$P$62, MATCH(C20/10^9,$F$62:$P$62)+1)*10^9</f>
        <v>7000000000</v>
      </c>
      <c r="F20" s="465">
        <f t="shared" ref="F20:G20" si="3">LOOKUP(D20/10^9,$F$62:$N$62,$F$64:$N$64)/10^2</f>
        <v>1.8550000000000001E-2</v>
      </c>
      <c r="G20" s="465">
        <f t="shared" si="3"/>
        <v>1.8550000000000001E-2</v>
      </c>
      <c r="H20" s="466">
        <f t="shared" si="2"/>
        <v>1.8550000000000001E-2</v>
      </c>
      <c r="I20" s="467">
        <f>ROUND(C20*H20,0)</f>
        <v>56350216</v>
      </c>
      <c r="J20" s="247"/>
      <c r="K20" s="791" t="s">
        <v>2374</v>
      </c>
      <c r="L20" s="670"/>
      <c r="M20" s="778"/>
      <c r="N20" s="768"/>
      <c r="O20" s="768"/>
      <c r="P20" s="768"/>
      <c r="Q20" s="779"/>
      <c r="R20" s="247"/>
      <c r="S20" s="247"/>
      <c r="T20" s="247"/>
      <c r="U20" s="247"/>
      <c r="V20" s="247"/>
      <c r="W20" s="247"/>
      <c r="X20" s="247"/>
      <c r="Y20" s="247"/>
      <c r="Z20" s="247"/>
    </row>
    <row r="21" spans="1:26" ht="39" customHeight="1" outlineLevel="1" x14ac:dyDescent="0.2">
      <c r="A21" s="459">
        <v>2</v>
      </c>
      <c r="B21" s="792" t="s">
        <v>2375</v>
      </c>
      <c r="C21" s="669"/>
      <c r="D21" s="669"/>
      <c r="E21" s="669"/>
      <c r="F21" s="669"/>
      <c r="G21" s="669"/>
      <c r="H21" s="670"/>
      <c r="I21" s="460">
        <f ca="1">I22+I23</f>
        <v>110574009</v>
      </c>
      <c r="J21" s="247"/>
      <c r="K21" s="790" t="s">
        <v>2376</v>
      </c>
      <c r="L21" s="670"/>
      <c r="M21" s="773" t="s">
        <v>2377</v>
      </c>
      <c r="N21" s="774"/>
      <c r="O21" s="774"/>
      <c r="P21" s="774"/>
      <c r="Q21" s="775"/>
      <c r="R21" s="247"/>
      <c r="S21" s="247"/>
      <c r="T21" s="247"/>
      <c r="U21" s="247"/>
      <c r="V21" s="247"/>
      <c r="W21" s="247"/>
      <c r="X21" s="247"/>
      <c r="Y21" s="247"/>
      <c r="Z21" s="247"/>
    </row>
    <row r="22" spans="1:26" ht="39" customHeight="1" outlineLevel="2" x14ac:dyDescent="0.2">
      <c r="A22" s="461"/>
      <c r="B22" s="462" t="s">
        <v>145</v>
      </c>
      <c r="C22" s="463">
        <f>$C$8</f>
        <v>0</v>
      </c>
      <c r="D22" s="464">
        <f>LOOKUP(C22/10^9,$F$62:$P$62)*10^9</f>
        <v>0</v>
      </c>
      <c r="E22" s="464">
        <f>E19</f>
        <v>7000000000</v>
      </c>
      <c r="F22" s="465">
        <f t="shared" ref="F22:G22" si="4">LOOKUP(D22/10^9,$F$69:$P$69,$F$70:$P$70)/10^2</f>
        <v>9.92E-3</v>
      </c>
      <c r="G22" s="465">
        <f t="shared" si="4"/>
        <v>9.92E-3</v>
      </c>
      <c r="H22" s="466">
        <f t="shared" ref="H22:H23" si="5">G22-((G22-F22)/(D22-E22)*(C22-E22))</f>
        <v>9.92E-3</v>
      </c>
      <c r="I22" s="467">
        <f>ROUND(H22*C22,0)</f>
        <v>0</v>
      </c>
      <c r="J22" s="247"/>
      <c r="K22" s="791" t="s">
        <v>2378</v>
      </c>
      <c r="L22" s="670"/>
      <c r="M22" s="776"/>
      <c r="N22" s="661"/>
      <c r="O22" s="661"/>
      <c r="P22" s="661"/>
      <c r="Q22" s="777"/>
      <c r="R22" s="247"/>
      <c r="S22" s="247"/>
      <c r="T22" s="247"/>
      <c r="U22" s="247"/>
      <c r="V22" s="247"/>
      <c r="W22" s="247"/>
      <c r="X22" s="247"/>
      <c r="Y22" s="247"/>
      <c r="Z22" s="247"/>
    </row>
    <row r="23" spans="1:26" ht="39" customHeight="1" outlineLevel="2" x14ac:dyDescent="0.2">
      <c r="A23" s="461"/>
      <c r="B23" s="462" t="s">
        <v>146</v>
      </c>
      <c r="C23" s="463">
        <f>$C$9</f>
        <v>3037747507.6923075</v>
      </c>
      <c r="D23" s="464">
        <f>LOOKUP(C23/10^9,$F$62:$N$62)*10^9</f>
        <v>0</v>
      </c>
      <c r="E23" s="464">
        <f t="array" ref="E23">INDEX($F$62:$P$62, MATCH(C23/10^9,$F$62:$P$62)+1)*10^9</f>
        <v>7000000000</v>
      </c>
      <c r="F23" s="465">
        <f t="shared" ref="F23:G23" ca="1" si="6">LOOKUP(D23/10^9,$F$69:$P$69,$F$71:$N$71)/10^2</f>
        <v>3.6400000000000002E-2</v>
      </c>
      <c r="G23" s="465">
        <f t="shared" ca="1" si="6"/>
        <v>3.6400000000000002E-2</v>
      </c>
      <c r="H23" s="466">
        <f t="shared" ca="1" si="5"/>
        <v>3.6400000000000002E-2</v>
      </c>
      <c r="I23" s="467">
        <f ca="1">ROUND(C23*H23,0)</f>
        <v>110574009</v>
      </c>
      <c r="J23" s="247"/>
      <c r="K23" s="791" t="s">
        <v>2379</v>
      </c>
      <c r="L23" s="670"/>
      <c r="M23" s="778"/>
      <c r="N23" s="768"/>
      <c r="O23" s="768"/>
      <c r="P23" s="768"/>
      <c r="Q23" s="779"/>
      <c r="R23" s="247"/>
      <c r="S23" s="247"/>
      <c r="T23" s="247"/>
      <c r="U23" s="247"/>
      <c r="V23" s="247"/>
      <c r="W23" s="247"/>
      <c r="X23" s="247"/>
      <c r="Y23" s="247"/>
      <c r="Z23" s="247"/>
    </row>
    <row r="24" spans="1:26" ht="31.5" customHeight="1" outlineLevel="1" x14ac:dyDescent="0.2">
      <c r="A24" s="468">
        <v>3</v>
      </c>
      <c r="B24" s="792" t="s">
        <v>2380</v>
      </c>
      <c r="C24" s="669"/>
      <c r="D24" s="669"/>
      <c r="E24" s="669"/>
      <c r="F24" s="669"/>
      <c r="G24" s="669"/>
      <c r="H24" s="670"/>
      <c r="I24" s="460">
        <f ca="1">I25+I26</f>
        <v>123065227.19999999</v>
      </c>
      <c r="J24" s="247"/>
      <c r="K24" s="790" t="s">
        <v>2381</v>
      </c>
      <c r="L24" s="670"/>
      <c r="M24" s="773" t="s">
        <v>2382</v>
      </c>
      <c r="N24" s="774"/>
      <c r="O24" s="774"/>
      <c r="P24" s="774"/>
      <c r="Q24" s="775"/>
      <c r="R24" s="247"/>
      <c r="S24" s="247"/>
      <c r="T24" s="247"/>
      <c r="U24" s="247"/>
      <c r="V24" s="247"/>
      <c r="W24" s="247"/>
      <c r="X24" s="247"/>
      <c r="Y24" s="247"/>
      <c r="Z24" s="247"/>
    </row>
    <row r="25" spans="1:26" ht="31.5" customHeight="1" outlineLevel="2" x14ac:dyDescent="0.2">
      <c r="A25" s="461"/>
      <c r="B25" s="462" t="s">
        <v>145</v>
      </c>
      <c r="C25" s="463">
        <f>$C$8</f>
        <v>0</v>
      </c>
      <c r="D25" s="464">
        <f>LOOKUP(C25/10^9,$F$62:$P$62)*10^9</f>
        <v>0</v>
      </c>
      <c r="E25" s="464">
        <f>E19</f>
        <v>7000000000</v>
      </c>
      <c r="F25" s="465">
        <f t="shared" ref="F25:G25" si="7">LOOKUP(D25/10^9,$F$76:$P$76,$F$77:$P$77)/10^2</f>
        <v>1.4990000000000002E-2</v>
      </c>
      <c r="G25" s="465">
        <f t="shared" si="7"/>
        <v>1.4990000000000002E-2</v>
      </c>
      <c r="H25" s="466">
        <f t="shared" ref="H25:H26" si="8">G25-((G25-F25)/(D25-E25)*(C25-E25))</f>
        <v>1.4990000000000002E-2</v>
      </c>
      <c r="I25" s="467">
        <f>ROUND(H25*C25*1.2,0)</f>
        <v>0</v>
      </c>
      <c r="J25" s="247"/>
      <c r="K25" s="791" t="s">
        <v>2383</v>
      </c>
      <c r="L25" s="670"/>
      <c r="M25" s="776"/>
      <c r="N25" s="661"/>
      <c r="O25" s="661"/>
      <c r="P25" s="661"/>
      <c r="Q25" s="777"/>
      <c r="R25" s="247"/>
      <c r="S25" s="247"/>
      <c r="T25" s="247"/>
      <c r="U25" s="247"/>
      <c r="V25" s="247"/>
      <c r="W25" s="247"/>
      <c r="X25" s="247"/>
      <c r="Y25" s="247"/>
      <c r="Z25" s="247"/>
    </row>
    <row r="26" spans="1:26" ht="31.5" customHeight="1" outlineLevel="2" x14ac:dyDescent="0.2">
      <c r="A26" s="461"/>
      <c r="B26" s="462" t="s">
        <v>146</v>
      </c>
      <c r="C26" s="463">
        <f>$C$9</f>
        <v>3037747507.6923075</v>
      </c>
      <c r="D26" s="464">
        <f>LOOKUP(C26/10^9,$F$62:$N$62)*10^9</f>
        <v>0</v>
      </c>
      <c r="E26" s="464">
        <f t="array" ref="E26">INDEX($F$62:$P$62, MATCH(C26/10^9,$F$62:$P$62)+1)*10^9</f>
        <v>7000000000</v>
      </c>
      <c r="F26" s="465">
        <f t="shared" ref="F26:G26" ca="1" si="9">LOOKUP(D26/10^9,$F$76:$P$76,$F$78:$N$78)/10^2</f>
        <v>3.3759999999999998E-2</v>
      </c>
      <c r="G26" s="465">
        <f t="shared" ca="1" si="9"/>
        <v>3.3759999999999998E-2</v>
      </c>
      <c r="H26" s="466">
        <f t="shared" ca="1" si="8"/>
        <v>3.3759999999999998E-2</v>
      </c>
      <c r="I26" s="467">
        <f ca="1">ROUND(C26*H26,0)*1.2</f>
        <v>123065227.19999999</v>
      </c>
      <c r="J26" s="247"/>
      <c r="K26" s="791" t="s">
        <v>2384</v>
      </c>
      <c r="L26" s="670"/>
      <c r="M26" s="778"/>
      <c r="N26" s="768"/>
      <c r="O26" s="768"/>
      <c r="P26" s="768"/>
      <c r="Q26" s="779"/>
      <c r="R26" s="247"/>
      <c r="S26" s="247"/>
      <c r="T26" s="247"/>
      <c r="U26" s="247"/>
      <c r="V26" s="247"/>
      <c r="W26" s="247"/>
      <c r="X26" s="247"/>
      <c r="Y26" s="247"/>
      <c r="Z26" s="247"/>
    </row>
    <row r="27" spans="1:26" ht="30" customHeight="1" outlineLevel="1" x14ac:dyDescent="0.2">
      <c r="A27" s="459">
        <v>4</v>
      </c>
      <c r="B27" s="792" t="s">
        <v>154</v>
      </c>
      <c r="C27" s="669"/>
      <c r="D27" s="669"/>
      <c r="E27" s="669"/>
      <c r="F27" s="669"/>
      <c r="G27" s="669"/>
      <c r="H27" s="670"/>
      <c r="I27" s="460">
        <f ca="1">I28+I29</f>
        <v>3827562</v>
      </c>
      <c r="J27" s="247"/>
      <c r="K27" s="790" t="s">
        <v>2385</v>
      </c>
      <c r="L27" s="670"/>
      <c r="M27" s="780" t="s">
        <v>2386</v>
      </c>
      <c r="N27" s="774"/>
      <c r="O27" s="774"/>
      <c r="P27" s="774"/>
      <c r="Q27" s="775"/>
      <c r="R27" s="247"/>
      <c r="S27" s="247"/>
      <c r="T27" s="247"/>
      <c r="U27" s="247"/>
      <c r="V27" s="247"/>
      <c r="W27" s="247"/>
      <c r="X27" s="247"/>
      <c r="Y27" s="247"/>
      <c r="Z27" s="247"/>
    </row>
    <row r="28" spans="1:26" ht="30" customHeight="1" outlineLevel="2" x14ac:dyDescent="0.2">
      <c r="A28" s="461"/>
      <c r="B28" s="462" t="s">
        <v>145</v>
      </c>
      <c r="C28" s="463">
        <f>$C$8</f>
        <v>0</v>
      </c>
      <c r="D28" s="464">
        <f>LOOKUP(C28/10^9,$F$62:$P$62)*10^9</f>
        <v>0</v>
      </c>
      <c r="E28" s="464">
        <f>E19</f>
        <v>7000000000</v>
      </c>
      <c r="F28" s="465">
        <f t="shared" ref="F28:G28" si="10">LOOKUP(D28/10^9,$F$84:$P$84,$F$85:$P$85)/10^2</f>
        <v>1.0499999999999999E-3</v>
      </c>
      <c r="G28" s="466">
        <f t="shared" si="10"/>
        <v>1.0499999999999999E-3</v>
      </c>
      <c r="H28" s="466">
        <f t="shared" ref="H28:H29" si="11">G28-((G28-F28)/(D28-E28)*(C28-E28))</f>
        <v>1.0499999999999999E-3</v>
      </c>
      <c r="I28" s="467">
        <f>ROUND(H28*C28,0)</f>
        <v>0</v>
      </c>
      <c r="J28" s="247"/>
      <c r="K28" s="793" t="s">
        <v>2387</v>
      </c>
      <c r="L28" s="670"/>
      <c r="M28" s="776"/>
      <c r="N28" s="661"/>
      <c r="O28" s="661"/>
      <c r="P28" s="661"/>
      <c r="Q28" s="777"/>
      <c r="R28" s="247"/>
      <c r="S28" s="247"/>
      <c r="T28" s="247"/>
      <c r="U28" s="247"/>
      <c r="V28" s="247"/>
      <c r="W28" s="247"/>
      <c r="X28" s="247"/>
      <c r="Y28" s="247"/>
      <c r="Z28" s="247"/>
    </row>
    <row r="29" spans="1:26" ht="30" customHeight="1" outlineLevel="2" x14ac:dyDescent="0.2">
      <c r="A29" s="461"/>
      <c r="B29" s="462" t="s">
        <v>146</v>
      </c>
      <c r="C29" s="463">
        <f>$C$9</f>
        <v>3037747507.6923075</v>
      </c>
      <c r="D29" s="464">
        <f>LOOKUP(C29/10^9,$F$62:$N$62)*10^9</f>
        <v>0</v>
      </c>
      <c r="E29" s="464">
        <f t="array" ref="E29">INDEX($F$62:$P$62, MATCH(C29/10^9,$F$62:$P$62)+1)*10^9</f>
        <v>7000000000</v>
      </c>
      <c r="F29" s="465">
        <f t="shared" ref="F29:G29" ca="1" si="12">LOOKUP(D29/10^9,$F$84:$P$84,$F$86:$N$86)/10^2</f>
        <v>1.2600000000000001E-3</v>
      </c>
      <c r="G29" s="465">
        <f t="shared" ca="1" si="12"/>
        <v>1.2600000000000001E-3</v>
      </c>
      <c r="H29" s="466">
        <f t="shared" ca="1" si="11"/>
        <v>1.2600000000000001E-3</v>
      </c>
      <c r="I29" s="467">
        <f ca="1">ROUND(C29*H29,0)</f>
        <v>3827562</v>
      </c>
      <c r="J29" s="247"/>
      <c r="K29" s="793" t="s">
        <v>2388</v>
      </c>
      <c r="L29" s="670"/>
      <c r="M29" s="778"/>
      <c r="N29" s="768"/>
      <c r="O29" s="768"/>
      <c r="P29" s="768"/>
      <c r="Q29" s="779"/>
      <c r="R29" s="247"/>
      <c r="S29" s="247"/>
      <c r="T29" s="247"/>
      <c r="U29" s="247"/>
      <c r="V29" s="247"/>
      <c r="W29" s="247"/>
      <c r="X29" s="247"/>
      <c r="Y29" s="247"/>
      <c r="Z29" s="247"/>
    </row>
    <row r="30" spans="1:26" ht="30" customHeight="1" outlineLevel="1" x14ac:dyDescent="0.2">
      <c r="A30" s="459">
        <v>5</v>
      </c>
      <c r="B30" s="792" t="s">
        <v>2389</v>
      </c>
      <c r="C30" s="669"/>
      <c r="D30" s="669"/>
      <c r="E30" s="669"/>
      <c r="F30" s="669"/>
      <c r="G30" s="669"/>
      <c r="H30" s="670"/>
      <c r="I30" s="460">
        <f ca="1">I31+I32</f>
        <v>2885860</v>
      </c>
      <c r="J30" s="247"/>
      <c r="K30" s="790" t="s">
        <v>2390</v>
      </c>
      <c r="L30" s="670"/>
      <c r="M30" s="780"/>
      <c r="N30" s="774"/>
      <c r="O30" s="774"/>
      <c r="P30" s="774"/>
      <c r="Q30" s="775"/>
      <c r="R30" s="247"/>
      <c r="S30" s="247"/>
      <c r="T30" s="247"/>
      <c r="U30" s="247"/>
      <c r="V30" s="247"/>
      <c r="W30" s="247"/>
      <c r="X30" s="247"/>
      <c r="Y30" s="247"/>
      <c r="Z30" s="247"/>
    </row>
    <row r="31" spans="1:26" ht="30" customHeight="1" outlineLevel="2" x14ac:dyDescent="0.2">
      <c r="A31" s="461"/>
      <c r="B31" s="462" t="s">
        <v>145</v>
      </c>
      <c r="C31" s="463">
        <f>$C$8</f>
        <v>0</v>
      </c>
      <c r="D31" s="464">
        <f>LOOKUP(C31/10^9,$F$62:$P$62)*10^9</f>
        <v>0</v>
      </c>
      <c r="E31" s="464">
        <f>E19</f>
        <v>7000000000</v>
      </c>
      <c r="F31" s="465">
        <f t="shared" ref="F31:G31" si="13">LOOKUP(D31/10^9,$F$92:$P$92,$F$93:$P$93)/10^2</f>
        <v>8.699999999999999E-4</v>
      </c>
      <c r="G31" s="465">
        <f t="shared" si="13"/>
        <v>8.699999999999999E-4</v>
      </c>
      <c r="H31" s="466">
        <f t="shared" ref="H31:H32" si="14">G31-((G31-F31)/(D31-E31)*(C31-E31))</f>
        <v>8.699999999999999E-4</v>
      </c>
      <c r="I31" s="467">
        <f>ROUND(H31*C31,0)</f>
        <v>0</v>
      </c>
      <c r="J31" s="247"/>
      <c r="K31" s="793" t="s">
        <v>2391</v>
      </c>
      <c r="L31" s="670"/>
      <c r="M31" s="776"/>
      <c r="N31" s="661"/>
      <c r="O31" s="661"/>
      <c r="P31" s="661"/>
      <c r="Q31" s="777"/>
      <c r="R31" s="247"/>
      <c r="S31" s="247"/>
      <c r="T31" s="247"/>
      <c r="U31" s="247"/>
      <c r="V31" s="247"/>
      <c r="W31" s="247"/>
      <c r="X31" s="247"/>
      <c r="Y31" s="247"/>
      <c r="Z31" s="247"/>
    </row>
    <row r="32" spans="1:26" ht="30" customHeight="1" outlineLevel="2" x14ac:dyDescent="0.2">
      <c r="A32" s="461"/>
      <c r="B32" s="462" t="s">
        <v>146</v>
      </c>
      <c r="C32" s="463">
        <f>$C$9</f>
        <v>3037747507.6923075</v>
      </c>
      <c r="D32" s="464">
        <f>LOOKUP(C32/10^9,$F$62:$N$62)*10^9</f>
        <v>0</v>
      </c>
      <c r="E32" s="464">
        <f t="array" ref="E32">INDEX($F$62:$P$62, MATCH(C32/10^9,$F$62:$P$62)+1)*10^9</f>
        <v>7000000000</v>
      </c>
      <c r="F32" s="465">
        <f t="shared" ref="F32:G32" ca="1" si="15">LOOKUP(D32/10^9,$F$92:$P$92,$F$94:$N$94)/10^2</f>
        <v>9.5E-4</v>
      </c>
      <c r="G32" s="465">
        <f t="shared" ca="1" si="15"/>
        <v>9.5E-4</v>
      </c>
      <c r="H32" s="466">
        <f t="shared" ca="1" si="14"/>
        <v>9.5E-4</v>
      </c>
      <c r="I32" s="467">
        <f ca="1">ROUND(C32*H32,0)</f>
        <v>2885860</v>
      </c>
      <c r="J32" s="247"/>
      <c r="K32" s="793" t="s">
        <v>2392</v>
      </c>
      <c r="L32" s="670"/>
      <c r="M32" s="778"/>
      <c r="N32" s="768"/>
      <c r="O32" s="768"/>
      <c r="P32" s="768"/>
      <c r="Q32" s="779"/>
      <c r="R32" s="247"/>
      <c r="S32" s="247"/>
      <c r="T32" s="247"/>
      <c r="U32" s="247"/>
      <c r="V32" s="247"/>
      <c r="W32" s="247"/>
      <c r="X32" s="247"/>
      <c r="Y32" s="247"/>
      <c r="Z32" s="247"/>
    </row>
    <row r="33" spans="1:26" ht="30" customHeight="1" outlineLevel="1" x14ac:dyDescent="0.2">
      <c r="A33" s="459">
        <v>6</v>
      </c>
      <c r="B33" s="792" t="s">
        <v>2393</v>
      </c>
      <c r="C33" s="669"/>
      <c r="D33" s="669"/>
      <c r="E33" s="669"/>
      <c r="F33" s="669"/>
      <c r="G33" s="669"/>
      <c r="H33" s="670"/>
      <c r="I33" s="460">
        <f ca="1">I34+I35</f>
        <v>2582085</v>
      </c>
      <c r="J33" s="247"/>
      <c r="K33" s="790" t="s">
        <v>2394</v>
      </c>
      <c r="L33" s="670"/>
      <c r="M33" s="780"/>
      <c r="N33" s="774"/>
      <c r="O33" s="774"/>
      <c r="P33" s="774"/>
      <c r="Q33" s="775"/>
      <c r="R33" s="247"/>
      <c r="S33" s="247"/>
      <c r="T33" s="247"/>
      <c r="U33" s="247"/>
      <c r="V33" s="247"/>
      <c r="W33" s="247"/>
      <c r="X33" s="247"/>
      <c r="Y33" s="247"/>
      <c r="Z33" s="247"/>
    </row>
    <row r="34" spans="1:26" ht="30" customHeight="1" outlineLevel="2" x14ac:dyDescent="0.2">
      <c r="A34" s="461"/>
      <c r="B34" s="462" t="s">
        <v>145</v>
      </c>
      <c r="C34" s="463">
        <f>$C$8</f>
        <v>0</v>
      </c>
      <c r="D34" s="464">
        <f>LOOKUP(C34/10^9,$F$62:$P$62)*10^9</f>
        <v>0</v>
      </c>
      <c r="E34" s="464">
        <f>E19</f>
        <v>7000000000</v>
      </c>
      <c r="F34" s="465">
        <f t="shared" ref="F34:G34" si="16">LOOKUP(D34/10^9,$F$100:$P$100,$F$101:$P$101)/10^2</f>
        <v>7.7999999999999999E-4</v>
      </c>
      <c r="G34" s="465">
        <f t="shared" si="16"/>
        <v>7.7999999999999999E-4</v>
      </c>
      <c r="H34" s="466">
        <f t="shared" ref="H34:H35" si="17">G34-((G34-F34)/(D34-E34)*(C34-E34))</f>
        <v>7.7999999999999999E-4</v>
      </c>
      <c r="I34" s="467">
        <f>ROUND(H34*C34,0)</f>
        <v>0</v>
      </c>
      <c r="J34" s="247"/>
      <c r="K34" s="793" t="s">
        <v>2395</v>
      </c>
      <c r="L34" s="670"/>
      <c r="M34" s="776"/>
      <c r="N34" s="661"/>
      <c r="O34" s="661"/>
      <c r="P34" s="661"/>
      <c r="Q34" s="777"/>
      <c r="R34" s="247"/>
      <c r="S34" s="247"/>
      <c r="T34" s="247"/>
      <c r="U34" s="247"/>
      <c r="V34" s="247"/>
      <c r="W34" s="247"/>
      <c r="X34" s="247"/>
      <c r="Y34" s="247"/>
      <c r="Z34" s="247"/>
    </row>
    <row r="35" spans="1:26" ht="30" customHeight="1" outlineLevel="2" x14ac:dyDescent="0.2">
      <c r="A35" s="461"/>
      <c r="B35" s="462" t="s">
        <v>146</v>
      </c>
      <c r="C35" s="463">
        <f>$C$9</f>
        <v>3037747507.6923075</v>
      </c>
      <c r="D35" s="464">
        <f>LOOKUP(C35/10^9,$F$62:$N$62)*10^9</f>
        <v>0</v>
      </c>
      <c r="E35" s="464">
        <f t="array" ref="E35">INDEX($F$62:$P$62, MATCH(C35/10^9,$F$62:$P$62)+1)*10^9</f>
        <v>7000000000</v>
      </c>
      <c r="F35" s="465">
        <f t="shared" ref="F35:G35" ca="1" si="18">LOOKUP(D35/10^9,$F$100:$P$100,$F$102:$N$102)/10^2</f>
        <v>8.5000000000000006E-4</v>
      </c>
      <c r="G35" s="465">
        <f t="shared" ca="1" si="18"/>
        <v>8.5000000000000006E-4</v>
      </c>
      <c r="H35" s="466">
        <f t="shared" ca="1" si="17"/>
        <v>8.5000000000000006E-4</v>
      </c>
      <c r="I35" s="467">
        <f ca="1">ROUND(C35*H35,0)</f>
        <v>2582085</v>
      </c>
      <c r="J35" s="247"/>
      <c r="K35" s="793" t="s">
        <v>2396</v>
      </c>
      <c r="L35" s="670"/>
      <c r="M35" s="778"/>
      <c r="N35" s="768"/>
      <c r="O35" s="768"/>
      <c r="P35" s="768"/>
      <c r="Q35" s="779"/>
      <c r="R35" s="247"/>
      <c r="S35" s="247"/>
      <c r="T35" s="247"/>
      <c r="U35" s="247"/>
      <c r="V35" s="247"/>
      <c r="W35" s="247"/>
      <c r="X35" s="247"/>
      <c r="Y35" s="247"/>
      <c r="Z35" s="247"/>
    </row>
    <row r="36" spans="1:26" ht="36" customHeight="1" outlineLevel="1" x14ac:dyDescent="0.2">
      <c r="A36" s="469">
        <v>7</v>
      </c>
      <c r="B36" s="792" t="s">
        <v>2397</v>
      </c>
      <c r="C36" s="669"/>
      <c r="D36" s="669"/>
      <c r="E36" s="669"/>
      <c r="F36" s="669"/>
      <c r="G36" s="669"/>
      <c r="H36" s="670"/>
      <c r="I36" s="460">
        <f>I37</f>
        <v>0</v>
      </c>
      <c r="J36" s="247"/>
      <c r="K36" s="790" t="s">
        <v>2398</v>
      </c>
      <c r="L36" s="670"/>
      <c r="M36" s="773" t="s">
        <v>2399</v>
      </c>
      <c r="N36" s="774"/>
      <c r="O36" s="774"/>
      <c r="P36" s="774"/>
      <c r="Q36" s="775"/>
      <c r="R36" s="247"/>
      <c r="S36" s="247"/>
      <c r="T36" s="247"/>
      <c r="U36" s="247"/>
      <c r="V36" s="247"/>
      <c r="W36" s="247"/>
      <c r="X36" s="247"/>
      <c r="Y36" s="247"/>
      <c r="Z36" s="247"/>
    </row>
    <row r="37" spans="1:26" ht="36" customHeight="1" outlineLevel="2" x14ac:dyDescent="0.2">
      <c r="A37" s="461"/>
      <c r="B37" s="462" t="s">
        <v>145</v>
      </c>
      <c r="C37" s="463">
        <f>C5</f>
        <v>0</v>
      </c>
      <c r="D37" s="464">
        <f>LOOKUP(C37/10^9,$F$108:$P$108)*10^9</f>
        <v>0</v>
      </c>
      <c r="E37" s="464">
        <f t="array" ref="E37">INDEX($F$108:$P$108, MATCH(C37/10^9,$F$108:$P$108)+1)*10^9</f>
        <v>7000000000</v>
      </c>
      <c r="F37" s="465">
        <f t="shared" ref="F37:G37" si="19">LOOKUP(D37/10^9,$F$108:$P$108,$F$109:$P$109)/10^2</f>
        <v>3.62E-3</v>
      </c>
      <c r="G37" s="465">
        <f t="shared" si="19"/>
        <v>3.62E-3</v>
      </c>
      <c r="H37" s="466">
        <f>G37-((G37-F37)/(D37-E37)*(C37-E37))</f>
        <v>3.62E-3</v>
      </c>
      <c r="I37" s="467">
        <f>ROUND(H37*C37,0)</f>
        <v>0</v>
      </c>
      <c r="J37" s="247"/>
      <c r="K37" s="793" t="s">
        <v>2400</v>
      </c>
      <c r="L37" s="670"/>
      <c r="M37" s="776"/>
      <c r="N37" s="661"/>
      <c r="O37" s="661"/>
      <c r="P37" s="661"/>
      <c r="Q37" s="777"/>
      <c r="R37" s="247"/>
      <c r="S37" s="247"/>
      <c r="T37" s="247"/>
      <c r="U37" s="247"/>
      <c r="V37" s="247"/>
      <c r="W37" s="247"/>
      <c r="X37" s="247"/>
      <c r="Y37" s="247"/>
      <c r="Z37" s="247"/>
    </row>
    <row r="38" spans="1:26" ht="36" customHeight="1" outlineLevel="2" x14ac:dyDescent="0.2">
      <c r="A38" s="461"/>
      <c r="B38" s="462"/>
      <c r="C38" s="463"/>
      <c r="D38" s="464"/>
      <c r="E38" s="464"/>
      <c r="F38" s="466"/>
      <c r="G38" s="466"/>
      <c r="H38" s="466"/>
      <c r="I38" s="467"/>
      <c r="J38" s="247"/>
      <c r="K38" s="793" t="s">
        <v>2401</v>
      </c>
      <c r="L38" s="670"/>
      <c r="M38" s="778"/>
      <c r="N38" s="768"/>
      <c r="O38" s="768"/>
      <c r="P38" s="768"/>
      <c r="Q38" s="779"/>
      <c r="R38" s="247"/>
      <c r="S38" s="247"/>
      <c r="T38" s="247"/>
      <c r="U38" s="247"/>
      <c r="V38" s="247"/>
      <c r="W38" s="247"/>
      <c r="X38" s="247"/>
      <c r="Y38" s="247"/>
      <c r="Z38" s="247"/>
    </row>
    <row r="39" spans="1:26" ht="36" customHeight="1" outlineLevel="1" x14ac:dyDescent="0.2">
      <c r="A39" s="469">
        <v>8</v>
      </c>
      <c r="B39" s="792" t="s">
        <v>2402</v>
      </c>
      <c r="C39" s="669"/>
      <c r="D39" s="669"/>
      <c r="E39" s="669"/>
      <c r="F39" s="669"/>
      <c r="G39" s="669"/>
      <c r="H39" s="670"/>
      <c r="I39" s="460">
        <f>I40+I41</f>
        <v>12302877</v>
      </c>
      <c r="J39" s="247"/>
      <c r="K39" s="790" t="s">
        <v>2403</v>
      </c>
      <c r="L39" s="670"/>
      <c r="M39" s="773" t="s">
        <v>2404</v>
      </c>
      <c r="N39" s="774"/>
      <c r="O39" s="774"/>
      <c r="P39" s="774"/>
      <c r="Q39" s="775"/>
      <c r="R39" s="247"/>
      <c r="S39" s="247"/>
      <c r="T39" s="247"/>
      <c r="U39" s="247"/>
      <c r="V39" s="247"/>
      <c r="W39" s="247"/>
      <c r="X39" s="247"/>
      <c r="Y39" s="247"/>
      <c r="Z39" s="247"/>
    </row>
    <row r="40" spans="1:26" ht="36" customHeight="1" outlineLevel="2" x14ac:dyDescent="0.2">
      <c r="A40" s="461"/>
      <c r="B40" s="462" t="s">
        <v>145</v>
      </c>
      <c r="C40" s="463">
        <f>$C$8</f>
        <v>0</v>
      </c>
      <c r="D40" s="464">
        <f t="shared" ref="D40:D41" si="20">LOOKUP(C40/10^9,$F$115:$P$115)*10^9</f>
        <v>0</v>
      </c>
      <c r="E40" s="464">
        <f t="array" ref="E40">INDEX($F$115:$P$115, MATCH(C40/10^9,$F$115:$P$115)+1)*10^9</f>
        <v>7000000000</v>
      </c>
      <c r="F40" s="465">
        <f t="shared" ref="F40:G40" si="21">LOOKUP(D40/10^9,$F$115:$P$115,$F$116:$P$116)/10^2</f>
        <v>2.8299999999999996E-3</v>
      </c>
      <c r="G40" s="465">
        <f t="shared" si="21"/>
        <v>2.8299999999999996E-3</v>
      </c>
      <c r="H40" s="466">
        <f t="shared" ref="H40:H41" si="22">G40-((G40-F40)/(D40-E40)*(C40-E40))</f>
        <v>2.8299999999999996E-3</v>
      </c>
      <c r="I40" s="467">
        <f>ROUND(H40*C40,0)</f>
        <v>0</v>
      </c>
      <c r="J40" s="247"/>
      <c r="K40" s="793" t="s">
        <v>2405</v>
      </c>
      <c r="L40" s="670"/>
      <c r="M40" s="776"/>
      <c r="N40" s="661"/>
      <c r="O40" s="661"/>
      <c r="P40" s="661"/>
      <c r="Q40" s="777"/>
      <c r="R40" s="247"/>
      <c r="S40" s="247"/>
      <c r="T40" s="247"/>
      <c r="U40" s="247"/>
      <c r="V40" s="247"/>
      <c r="W40" s="247"/>
      <c r="X40" s="247"/>
      <c r="Y40" s="247"/>
      <c r="Z40" s="247"/>
    </row>
    <row r="41" spans="1:26" ht="36" customHeight="1" outlineLevel="2" x14ac:dyDescent="0.2">
      <c r="A41" s="461"/>
      <c r="B41" s="462" t="s">
        <v>146</v>
      </c>
      <c r="C41" s="463">
        <f>$C$9</f>
        <v>3037747507.6923075</v>
      </c>
      <c r="D41" s="464">
        <f t="shared" si="20"/>
        <v>0</v>
      </c>
      <c r="E41" s="464">
        <f t="array" ref="E41">INDEX($F$115:$P$115, MATCH(C41/10^9,$F$115:$P$115)+1)*10^9</f>
        <v>7000000000</v>
      </c>
      <c r="F41" s="465">
        <f t="shared" ref="F41:G41" si="23">LOOKUP(D41/10^9,$F$115:$P$115,$F$117:$P$117)/10^2</f>
        <v>4.0500000000000006E-3</v>
      </c>
      <c r="G41" s="465">
        <f t="shared" si="23"/>
        <v>4.0500000000000006E-3</v>
      </c>
      <c r="H41" s="466">
        <f t="shared" si="22"/>
        <v>4.0500000000000006E-3</v>
      </c>
      <c r="I41" s="467">
        <f>ROUND(C41*H41,0)</f>
        <v>12302877</v>
      </c>
      <c r="J41" s="247"/>
      <c r="K41" s="793" t="s">
        <v>2406</v>
      </c>
      <c r="L41" s="670"/>
      <c r="M41" s="778"/>
      <c r="N41" s="768"/>
      <c r="O41" s="768"/>
      <c r="P41" s="768"/>
      <c r="Q41" s="779"/>
      <c r="R41" s="247"/>
      <c r="S41" s="247"/>
      <c r="T41" s="247"/>
      <c r="U41" s="247"/>
      <c r="V41" s="247"/>
      <c r="W41" s="247"/>
      <c r="X41" s="247"/>
      <c r="Y41" s="247"/>
      <c r="Z41" s="247"/>
    </row>
    <row r="42" spans="1:26" ht="36" customHeight="1" outlineLevel="2" x14ac:dyDescent="0.2">
      <c r="A42" s="469">
        <v>9</v>
      </c>
      <c r="B42" s="792" t="s">
        <v>2407</v>
      </c>
      <c r="C42" s="669"/>
      <c r="D42" s="669"/>
      <c r="E42" s="669"/>
      <c r="F42" s="669"/>
      <c r="G42" s="669"/>
      <c r="H42" s="670"/>
      <c r="I42" s="460">
        <f ca="1">I43+I44</f>
        <v>0</v>
      </c>
      <c r="J42" s="247"/>
      <c r="K42" s="470"/>
      <c r="L42" s="470"/>
      <c r="M42" s="471"/>
      <c r="N42" s="471"/>
      <c r="O42" s="471"/>
      <c r="P42" s="471"/>
      <c r="Q42" s="471"/>
      <c r="R42" s="247"/>
      <c r="S42" s="247"/>
      <c r="T42" s="247"/>
      <c r="U42" s="247"/>
      <c r="V42" s="247"/>
      <c r="W42" s="247"/>
      <c r="X42" s="247"/>
      <c r="Y42" s="247"/>
      <c r="Z42" s="247"/>
    </row>
    <row r="43" spans="1:26" ht="36" customHeight="1" outlineLevel="2" x14ac:dyDescent="0.2">
      <c r="A43" s="461"/>
      <c r="B43" s="462" t="s">
        <v>145</v>
      </c>
      <c r="C43" s="463">
        <v>0</v>
      </c>
      <c r="D43" s="464">
        <f>LOOKUP(C43/10^9,$F$123:$P$123)*10^9</f>
        <v>0</v>
      </c>
      <c r="E43" s="464">
        <f t="array" ref="E43">INDEX($F$123:$P$123, MATCH(C43/10^9,$F$123:$P$123)+1)*10^9</f>
        <v>7000000000</v>
      </c>
      <c r="F43" s="465">
        <f t="shared" ref="F43:G43" si="24">LOOKUP(D43/10^9,$F$123:$P$123,$F$124:$P$124)/10^2</f>
        <v>7.1799999999999998E-3</v>
      </c>
      <c r="G43" s="465">
        <f t="shared" si="24"/>
        <v>7.1799999999999998E-3</v>
      </c>
      <c r="H43" s="466">
        <f t="shared" ref="H43:H44" si="25">G43-((G43-F43)/(D43-E43)*(C43-E43))</f>
        <v>7.1799999999999998E-3</v>
      </c>
      <c r="I43" s="467">
        <f>ROUND(H43*C43,0)</f>
        <v>0</v>
      </c>
      <c r="J43" s="247"/>
      <c r="K43" s="470"/>
      <c r="L43" s="470"/>
      <c r="M43" s="471"/>
      <c r="N43" s="471"/>
      <c r="O43" s="471"/>
      <c r="P43" s="471"/>
      <c r="Q43" s="471"/>
      <c r="R43" s="247"/>
      <c r="S43" s="247"/>
      <c r="T43" s="247"/>
      <c r="U43" s="247"/>
      <c r="V43" s="247"/>
      <c r="W43" s="247"/>
      <c r="X43" s="247"/>
      <c r="Y43" s="247"/>
      <c r="Z43" s="247"/>
    </row>
    <row r="44" spans="1:26" ht="36" customHeight="1" outlineLevel="2" x14ac:dyDescent="0.2">
      <c r="A44" s="461"/>
      <c r="B44" s="462" t="s">
        <v>146</v>
      </c>
      <c r="C44" s="463">
        <v>0</v>
      </c>
      <c r="D44" s="464">
        <f>LOOKUP(C44/10^9,$F$123:$N$123)*10^9</f>
        <v>0</v>
      </c>
      <c r="E44" s="464">
        <f t="array" ref="E44">INDEX($F$123:$N$123, MATCH(C44/10^9,$F$123:$N$123)+1)*10^9</f>
        <v>7000000000</v>
      </c>
      <c r="F44" s="465">
        <f t="shared" ref="F44:G44" ca="1" si="26">LOOKUP(D44/10^9,$F$123:$P$123,$F$125:$N$125)/10^2</f>
        <v>2.0630000000000003E-2</v>
      </c>
      <c r="G44" s="465">
        <f t="shared" ca="1" si="26"/>
        <v>2.0630000000000003E-2</v>
      </c>
      <c r="H44" s="466">
        <f t="shared" ca="1" si="25"/>
        <v>2.0630000000000003E-2</v>
      </c>
      <c r="I44" s="467">
        <f ca="1">ROUND(C44*H44,0)</f>
        <v>0</v>
      </c>
      <c r="J44" s="247"/>
      <c r="K44" s="470"/>
      <c r="L44" s="470"/>
      <c r="M44" s="471"/>
      <c r="N44" s="471"/>
      <c r="O44" s="471"/>
      <c r="P44" s="471"/>
      <c r="Q44" s="471"/>
      <c r="R44" s="247"/>
      <c r="S44" s="247"/>
      <c r="T44" s="247"/>
      <c r="U44" s="247"/>
      <c r="V44" s="247"/>
      <c r="W44" s="247"/>
      <c r="X44" s="247"/>
      <c r="Y44" s="247"/>
      <c r="Z44" s="247"/>
    </row>
    <row r="45" spans="1:26" ht="16" outlineLevel="1" x14ac:dyDescent="0.2">
      <c r="A45" s="472"/>
      <c r="B45" s="473"/>
      <c r="C45" s="474"/>
      <c r="D45" s="475"/>
      <c r="E45" s="475"/>
      <c r="F45" s="476"/>
      <c r="G45" s="476"/>
      <c r="H45" s="476"/>
      <c r="I45" s="477"/>
      <c r="J45" s="247"/>
      <c r="K45" s="229"/>
      <c r="L45" s="229"/>
      <c r="M45" s="247"/>
      <c r="N45" s="247"/>
      <c r="O45" s="247"/>
      <c r="P45" s="247"/>
      <c r="Q45" s="445"/>
      <c r="R45" s="247"/>
      <c r="S45" s="247"/>
      <c r="T45" s="247"/>
      <c r="U45" s="247"/>
      <c r="V45" s="247"/>
      <c r="W45" s="247"/>
      <c r="X45" s="247"/>
      <c r="Y45" s="247"/>
      <c r="Z45" s="247"/>
    </row>
    <row r="46" spans="1:26" ht="16" outlineLevel="1" x14ac:dyDescent="0.2">
      <c r="A46" s="794" t="s">
        <v>2408</v>
      </c>
      <c r="B46" s="666"/>
      <c r="C46" s="666"/>
      <c r="D46" s="666"/>
      <c r="E46" s="666"/>
      <c r="F46" s="666"/>
      <c r="G46" s="666"/>
      <c r="H46" s="666"/>
      <c r="I46" s="795"/>
      <c r="J46" s="247"/>
      <c r="K46" s="229"/>
      <c r="L46" s="229"/>
      <c r="M46" s="247"/>
      <c r="N46" s="247"/>
      <c r="O46" s="247"/>
      <c r="P46" s="247"/>
      <c r="Q46" s="445"/>
      <c r="R46" s="247"/>
      <c r="S46" s="247"/>
      <c r="T46" s="247"/>
      <c r="U46" s="247"/>
      <c r="V46" s="247"/>
      <c r="W46" s="247"/>
      <c r="X46" s="247"/>
      <c r="Y46" s="247"/>
      <c r="Z46" s="247"/>
    </row>
    <row r="47" spans="1:26" ht="34" outlineLevel="2" x14ac:dyDescent="0.2">
      <c r="A47" s="478" t="s">
        <v>3</v>
      </c>
      <c r="B47" s="479" t="s">
        <v>2409</v>
      </c>
      <c r="C47" s="480" t="s">
        <v>2410</v>
      </c>
      <c r="D47" s="480" t="s">
        <v>149</v>
      </c>
      <c r="E47" s="480" t="s">
        <v>150</v>
      </c>
      <c r="F47" s="480" t="s">
        <v>2411</v>
      </c>
      <c r="G47" s="481" t="s">
        <v>2412</v>
      </c>
      <c r="H47" s="482" t="s">
        <v>2413</v>
      </c>
      <c r="I47" s="483" t="s">
        <v>103</v>
      </c>
      <c r="J47" s="247"/>
      <c r="K47" s="788" t="s">
        <v>265</v>
      </c>
      <c r="L47" s="670"/>
      <c r="M47" s="781" t="s">
        <v>21</v>
      </c>
      <c r="N47" s="669"/>
      <c r="O47" s="669"/>
      <c r="P47" s="669"/>
      <c r="Q47" s="772"/>
      <c r="R47" s="247"/>
      <c r="S47" s="247"/>
      <c r="T47" s="247"/>
      <c r="U47" s="247"/>
      <c r="V47" s="247"/>
      <c r="W47" s="247"/>
      <c r="X47" s="247"/>
      <c r="Y47" s="247"/>
      <c r="Z47" s="247"/>
    </row>
    <row r="48" spans="1:26" ht="151.5" customHeight="1" outlineLevel="2" x14ac:dyDescent="0.2">
      <c r="A48" s="461">
        <v>1</v>
      </c>
      <c r="B48" s="220" t="s">
        <v>2414</v>
      </c>
      <c r="C48" s="484">
        <f ca="1">E11</f>
        <v>3944859486.6119995</v>
      </c>
      <c r="D48" s="485">
        <f t="shared" ref="D48:D49" ca="1" si="27">LOOKUP(C48/10^9,$F$137:$P$137)*10^9</f>
        <v>0</v>
      </c>
      <c r="E48" s="485">
        <f t="array" aca="1" ref="E48" ca="1">INDEX($F$137:$P$137, MATCH(C48/10^9,$F$137:$P$137)+1)*10^9</f>
        <v>5000000000</v>
      </c>
      <c r="F48" s="465">
        <f t="shared" ref="F48:G48" ca="1" si="28">LOOKUP(D48/10^9,$F$137:$P$137,$F$138:$P$138)/10^2</f>
        <v>5.6999999999999993E-3</v>
      </c>
      <c r="G48" s="465">
        <f t="shared" ca="1" si="28"/>
        <v>5.6999999999999993E-3</v>
      </c>
      <c r="H48" s="466">
        <f t="shared" ref="H48:H49" ca="1" si="29">G48-((G48-F48)/(D48-E48)*(C48-E48))</f>
        <v>5.6999999999999993E-3</v>
      </c>
      <c r="I48" s="467">
        <f ca="1">ROUND(H48*C48*70%*50%,0)</f>
        <v>7869995</v>
      </c>
      <c r="J48" s="247"/>
      <c r="K48" s="731" t="s">
        <v>2415</v>
      </c>
      <c r="L48" s="670"/>
      <c r="M48" s="771" t="s">
        <v>2416</v>
      </c>
      <c r="N48" s="669"/>
      <c r="O48" s="669"/>
      <c r="P48" s="669"/>
      <c r="Q48" s="772"/>
      <c r="R48" s="247"/>
      <c r="S48" s="247"/>
      <c r="T48" s="247"/>
      <c r="U48" s="247"/>
      <c r="V48" s="247"/>
      <c r="W48" s="247"/>
      <c r="X48" s="247"/>
      <c r="Y48" s="247"/>
      <c r="Z48" s="247"/>
    </row>
    <row r="49" spans="1:26" ht="69.75" customHeight="1" outlineLevel="2" x14ac:dyDescent="0.2">
      <c r="A49" s="461">
        <v>2</v>
      </c>
      <c r="B49" s="243" t="s">
        <v>2417</v>
      </c>
      <c r="C49" s="484">
        <f ca="1">C48</f>
        <v>3944859486.6119995</v>
      </c>
      <c r="D49" s="485">
        <f t="shared" ca="1" si="27"/>
        <v>0</v>
      </c>
      <c r="E49" s="485">
        <f t="array" aca="1" ref="E49" ca="1">INDEX($F$137:$P$137, MATCH(C49/10^9,$F$137:$P$137)+1)*10^9</f>
        <v>5000000000</v>
      </c>
      <c r="F49" s="465">
        <f t="shared" ref="F49:G49" ca="1" si="30">LOOKUP(D49/10^9,$F$137:$P$137,$F$139:$P$139)/10^2</f>
        <v>9.5999999999999992E-3</v>
      </c>
      <c r="G49" s="465">
        <f t="shared" ca="1" si="30"/>
        <v>9.5999999999999992E-3</v>
      </c>
      <c r="H49" s="466">
        <f t="shared" ca="1" si="29"/>
        <v>9.5999999999999992E-3</v>
      </c>
      <c r="I49" s="467">
        <f ca="1">ROUND(H49*C49*70%,0)</f>
        <v>26509456</v>
      </c>
      <c r="J49" s="247"/>
      <c r="K49" s="731" t="s">
        <v>2418</v>
      </c>
      <c r="L49" s="670"/>
      <c r="M49" s="771" t="s">
        <v>2419</v>
      </c>
      <c r="N49" s="669"/>
      <c r="O49" s="669"/>
      <c r="P49" s="669"/>
      <c r="Q49" s="772"/>
      <c r="R49" s="247"/>
      <c r="S49" s="247"/>
      <c r="T49" s="247"/>
      <c r="U49" s="247"/>
      <c r="V49" s="247"/>
      <c r="W49" s="247"/>
      <c r="X49" s="247"/>
      <c r="Y49" s="247"/>
      <c r="Z49" s="247"/>
    </row>
    <row r="50" spans="1:26" ht="16" outlineLevel="2" x14ac:dyDescent="0.2">
      <c r="A50" s="486"/>
      <c r="B50" s="487"/>
      <c r="C50" s="487"/>
      <c r="D50" s="487"/>
      <c r="E50" s="487"/>
      <c r="F50" s="487"/>
      <c r="G50" s="487"/>
      <c r="H50" s="487"/>
      <c r="I50" s="488"/>
      <c r="J50" s="247"/>
      <c r="K50" s="229"/>
      <c r="L50" s="229"/>
      <c r="M50" s="247"/>
      <c r="N50" s="247"/>
      <c r="O50" s="247"/>
      <c r="P50" s="247"/>
      <c r="Q50" s="445"/>
      <c r="R50" s="247"/>
      <c r="S50" s="247"/>
      <c r="T50" s="247"/>
      <c r="U50" s="247"/>
      <c r="V50" s="247"/>
      <c r="W50" s="247"/>
      <c r="X50" s="247"/>
      <c r="Y50" s="247"/>
      <c r="Z50" s="247"/>
    </row>
    <row r="51" spans="1:26" ht="17" outlineLevel="2" x14ac:dyDescent="0.2">
      <c r="A51" s="489" t="s">
        <v>3</v>
      </c>
      <c r="B51" s="490" t="s">
        <v>2420</v>
      </c>
      <c r="C51" s="490" t="s">
        <v>2410</v>
      </c>
      <c r="D51" s="490" t="s">
        <v>149</v>
      </c>
      <c r="E51" s="490" t="s">
        <v>150</v>
      </c>
      <c r="F51" s="490" t="s">
        <v>151</v>
      </c>
      <c r="G51" s="490" t="s">
        <v>152</v>
      </c>
      <c r="H51" s="490" t="s">
        <v>2421</v>
      </c>
      <c r="I51" s="491" t="s">
        <v>103</v>
      </c>
      <c r="J51" s="247"/>
      <c r="K51" s="788" t="s">
        <v>265</v>
      </c>
      <c r="L51" s="670"/>
      <c r="M51" s="781" t="s">
        <v>21</v>
      </c>
      <c r="N51" s="669"/>
      <c r="O51" s="669"/>
      <c r="P51" s="669"/>
      <c r="Q51" s="772"/>
      <c r="R51" s="247"/>
      <c r="S51" s="247"/>
      <c r="T51" s="247"/>
      <c r="U51" s="247"/>
      <c r="V51" s="247"/>
      <c r="W51" s="247"/>
      <c r="X51" s="247"/>
      <c r="Y51" s="247"/>
      <c r="Z51" s="247"/>
    </row>
    <row r="52" spans="1:26" ht="34" outlineLevel="2" x14ac:dyDescent="0.2">
      <c r="A52" s="492">
        <v>1</v>
      </c>
      <c r="B52" s="493" t="s">
        <v>2422</v>
      </c>
      <c r="C52" s="494">
        <f ca="1">E11</f>
        <v>3944859486.6119995</v>
      </c>
      <c r="D52" s="494">
        <f ca="1">LOOKUP(C52/10^9,$F$137:$P$137)*10^9</f>
        <v>0</v>
      </c>
      <c r="E52" s="494">
        <f t="array" aca="1" ref="E52" ca="1">INDEX($F$137:$P$137, MATCH(C52/10^9,$F$137:$P$137)+1)*10^9</f>
        <v>5000000000</v>
      </c>
      <c r="F52" s="495">
        <f t="shared" ref="F52:G52" ca="1" si="31">LOOKUP(D52/10^9,$F$130:$P$130,$F$131:$P$131)/10^2</f>
        <v>1.8999999999999998E-4</v>
      </c>
      <c r="G52" s="495">
        <f t="shared" ca="1" si="31"/>
        <v>1.8999999999999998E-4</v>
      </c>
      <c r="H52" s="496">
        <f ca="1">G52-((G52-F52)/(D52-E52)*(C52-E52))</f>
        <v>1.8999999999999998E-4</v>
      </c>
      <c r="I52" s="497">
        <f ca="1">ROUND(H52*C52,0)</f>
        <v>749523</v>
      </c>
      <c r="J52" s="498"/>
      <c r="K52" s="801" t="s">
        <v>2423</v>
      </c>
      <c r="L52" s="802"/>
      <c r="M52" s="796" t="s">
        <v>2424</v>
      </c>
      <c r="N52" s="797"/>
      <c r="O52" s="797"/>
      <c r="P52" s="797"/>
      <c r="Q52" s="798"/>
      <c r="R52" s="247"/>
      <c r="S52" s="247"/>
      <c r="T52" s="247"/>
      <c r="U52" s="247"/>
      <c r="V52" s="247"/>
      <c r="W52" s="247"/>
      <c r="X52" s="247"/>
      <c r="Y52" s="247"/>
      <c r="Z52" s="247"/>
    </row>
    <row r="53" spans="1:26" ht="16" outlineLevel="1" x14ac:dyDescent="0.2">
      <c r="A53" s="487"/>
      <c r="B53" s="499"/>
      <c r="C53" s="500"/>
      <c r="D53" s="487"/>
      <c r="E53" s="487"/>
      <c r="F53" s="487"/>
      <c r="G53" s="487"/>
      <c r="H53" s="487"/>
      <c r="I53" s="487"/>
      <c r="J53" s="247"/>
      <c r="K53" s="229"/>
      <c r="L53" s="229"/>
      <c r="M53" s="247"/>
      <c r="N53" s="247"/>
      <c r="O53" s="247"/>
      <c r="P53" s="247"/>
      <c r="Q53" s="247"/>
      <c r="R53" s="247"/>
      <c r="S53" s="247"/>
      <c r="T53" s="247"/>
      <c r="U53" s="247"/>
      <c r="V53" s="247"/>
      <c r="W53" s="247"/>
      <c r="X53" s="247"/>
      <c r="Y53" s="247"/>
      <c r="Z53" s="247"/>
    </row>
    <row r="54" spans="1:26" ht="16.5" customHeight="1" x14ac:dyDescent="0.2">
      <c r="A54" s="487"/>
      <c r="B54" s="499"/>
      <c r="C54" s="500"/>
      <c r="D54" s="487"/>
      <c r="E54" s="487"/>
      <c r="F54" s="487"/>
      <c r="G54" s="487"/>
      <c r="H54" s="487"/>
      <c r="I54" s="487"/>
      <c r="J54" s="247"/>
      <c r="K54" s="229"/>
      <c r="L54" s="229"/>
      <c r="M54" s="247"/>
      <c r="N54" s="247"/>
      <c r="O54" s="247"/>
      <c r="P54" s="247"/>
      <c r="Q54" s="247"/>
      <c r="R54" s="247"/>
      <c r="S54" s="247"/>
      <c r="T54" s="247"/>
      <c r="U54" s="247"/>
      <c r="V54" s="247"/>
      <c r="W54" s="247"/>
      <c r="X54" s="247"/>
      <c r="Y54" s="247"/>
      <c r="Z54" s="247"/>
    </row>
    <row r="55" spans="1:26" ht="16" x14ac:dyDescent="0.2">
      <c r="A55" s="487"/>
      <c r="B55" s="499"/>
      <c r="C55" s="500"/>
      <c r="D55" s="487"/>
      <c r="E55" s="487"/>
      <c r="F55" s="487"/>
      <c r="G55" s="487"/>
      <c r="H55" s="487"/>
      <c r="I55" s="487"/>
      <c r="J55" s="247"/>
      <c r="K55" s="229"/>
      <c r="L55" s="229"/>
      <c r="M55" s="247"/>
      <c r="N55" s="247"/>
      <c r="O55" s="247"/>
      <c r="P55" s="247"/>
      <c r="Q55" s="247"/>
      <c r="R55" s="247"/>
      <c r="S55" s="247"/>
      <c r="T55" s="247"/>
      <c r="U55" s="247"/>
      <c r="V55" s="247"/>
      <c r="W55" s="247"/>
      <c r="X55" s="247"/>
      <c r="Y55" s="247"/>
      <c r="Z55" s="247"/>
    </row>
    <row r="56" spans="1:26" ht="16" x14ac:dyDescent="0.2">
      <c r="A56" s="803" t="s">
        <v>2425</v>
      </c>
      <c r="B56" s="666"/>
      <c r="C56" s="666"/>
      <c r="D56" s="666"/>
      <c r="E56" s="666"/>
      <c r="F56" s="666"/>
      <c r="G56" s="666"/>
      <c r="H56" s="666"/>
      <c r="I56" s="666"/>
      <c r="J56" s="666"/>
      <c r="K56" s="666"/>
      <c r="L56" s="666"/>
      <c r="M56" s="666"/>
      <c r="N56" s="666"/>
      <c r="O56" s="666"/>
      <c r="P56" s="666"/>
      <c r="Q56" s="667"/>
      <c r="R56" s="501"/>
      <c r="S56" s="501"/>
      <c r="T56" s="501"/>
      <c r="U56" s="501"/>
      <c r="V56" s="501"/>
      <c r="W56" s="501"/>
      <c r="X56" s="501"/>
      <c r="Y56" s="501"/>
      <c r="Z56" s="501"/>
    </row>
    <row r="57" spans="1:26" ht="16" x14ac:dyDescent="0.2">
      <c r="A57" s="247"/>
      <c r="B57" s="247"/>
      <c r="C57" s="247"/>
      <c r="D57" s="247"/>
      <c r="E57" s="247"/>
      <c r="F57" s="247"/>
      <c r="G57" s="247"/>
      <c r="H57" s="247"/>
      <c r="I57" s="247"/>
      <c r="J57" s="247"/>
      <c r="K57" s="229"/>
      <c r="L57" s="229"/>
      <c r="M57" s="247"/>
      <c r="N57" s="247"/>
      <c r="O57" s="247"/>
      <c r="P57" s="247"/>
      <c r="Q57" s="247"/>
      <c r="R57" s="247"/>
      <c r="S57" s="247"/>
      <c r="T57" s="247"/>
      <c r="U57" s="247"/>
      <c r="V57" s="247"/>
      <c r="W57" s="247"/>
      <c r="X57" s="247"/>
      <c r="Y57" s="247"/>
      <c r="Z57" s="247"/>
    </row>
    <row r="58" spans="1:26" ht="22.5" customHeight="1" x14ac:dyDescent="0.2">
      <c r="A58" s="804" t="s">
        <v>2426</v>
      </c>
      <c r="B58" s="661"/>
      <c r="C58" s="661"/>
      <c r="D58" s="661"/>
      <c r="E58" s="661"/>
      <c r="F58" s="661"/>
      <c r="G58" s="661"/>
      <c r="H58" s="661"/>
      <c r="I58" s="661"/>
      <c r="J58" s="661"/>
      <c r="K58" s="661"/>
      <c r="L58" s="661"/>
      <c r="M58" s="661"/>
      <c r="N58" s="661"/>
      <c r="O58" s="661"/>
      <c r="P58" s="661"/>
      <c r="Q58" s="247"/>
      <c r="R58" s="247"/>
      <c r="S58" s="247"/>
      <c r="T58" s="247"/>
      <c r="U58" s="247"/>
      <c r="V58" s="247"/>
      <c r="W58" s="247"/>
      <c r="X58" s="247"/>
      <c r="Y58" s="247"/>
      <c r="Z58" s="247"/>
    </row>
    <row r="59" spans="1:26" ht="16" x14ac:dyDescent="0.2">
      <c r="A59" s="247"/>
      <c r="B59" s="502" t="s">
        <v>2427</v>
      </c>
      <c r="C59" s="437"/>
      <c r="D59" s="437"/>
      <c r="E59" s="437"/>
      <c r="F59" s="437"/>
      <c r="G59" s="437"/>
      <c r="H59" s="437"/>
      <c r="I59" s="437"/>
      <c r="J59" s="437"/>
      <c r="K59" s="503"/>
      <c r="L59" s="503"/>
      <c r="M59" s="437"/>
      <c r="N59" s="437"/>
      <c r="O59" s="247"/>
      <c r="P59" s="247"/>
      <c r="Q59" s="247"/>
      <c r="R59" s="247"/>
      <c r="S59" s="247"/>
      <c r="T59" s="247"/>
      <c r="U59" s="247"/>
      <c r="V59" s="247"/>
      <c r="W59" s="247"/>
      <c r="X59" s="247"/>
      <c r="Y59" s="247"/>
      <c r="Z59" s="247"/>
    </row>
    <row r="60" spans="1:26" ht="16" outlineLevel="1" x14ac:dyDescent="0.2">
      <c r="A60" s="247"/>
      <c r="B60" s="247"/>
      <c r="C60" s="247"/>
      <c r="D60" s="247"/>
      <c r="E60" s="247"/>
      <c r="F60" s="247"/>
      <c r="G60" s="247"/>
      <c r="H60" s="247"/>
      <c r="I60" s="247"/>
      <c r="J60" s="247"/>
      <c r="K60" s="229"/>
      <c r="L60" s="229"/>
      <c r="M60" s="247"/>
      <c r="N60" s="247"/>
      <c r="O60" s="247"/>
      <c r="P60" s="247"/>
      <c r="Q60" s="247"/>
      <c r="R60" s="247"/>
      <c r="S60" s="247"/>
      <c r="T60" s="247"/>
      <c r="U60" s="247"/>
      <c r="V60" s="247"/>
      <c r="W60" s="247"/>
      <c r="X60" s="247"/>
      <c r="Y60" s="247"/>
      <c r="Z60" s="247"/>
    </row>
    <row r="61" spans="1:26" ht="15.75" customHeight="1" outlineLevel="1" x14ac:dyDescent="0.2">
      <c r="A61" s="799" t="s">
        <v>3</v>
      </c>
      <c r="B61" s="799" t="s">
        <v>2428</v>
      </c>
      <c r="C61" s="799" t="s">
        <v>103</v>
      </c>
      <c r="D61" s="799" t="s">
        <v>2429</v>
      </c>
      <c r="E61" s="799" t="s">
        <v>21</v>
      </c>
      <c r="F61" s="805" t="s">
        <v>2430</v>
      </c>
      <c r="G61" s="669"/>
      <c r="H61" s="669"/>
      <c r="I61" s="669"/>
      <c r="J61" s="669"/>
      <c r="K61" s="669"/>
      <c r="L61" s="669"/>
      <c r="M61" s="669"/>
      <c r="N61" s="669"/>
      <c r="O61" s="669"/>
      <c r="P61" s="670"/>
      <c r="Q61" s="247"/>
      <c r="R61" s="247"/>
      <c r="S61" s="247"/>
      <c r="T61" s="247"/>
      <c r="U61" s="247"/>
      <c r="V61" s="247"/>
      <c r="W61" s="247"/>
      <c r="X61" s="247"/>
      <c r="Y61" s="247"/>
      <c r="Z61" s="247"/>
    </row>
    <row r="62" spans="1:26" ht="16" outlineLevel="1" x14ac:dyDescent="0.2">
      <c r="A62" s="677"/>
      <c r="B62" s="677"/>
      <c r="C62" s="677"/>
      <c r="D62" s="677"/>
      <c r="E62" s="677"/>
      <c r="F62" s="296">
        <v>0</v>
      </c>
      <c r="G62" s="296">
        <v>7</v>
      </c>
      <c r="H62" s="296">
        <v>15</v>
      </c>
      <c r="I62" s="296">
        <v>20</v>
      </c>
      <c r="J62" s="296">
        <v>30</v>
      </c>
      <c r="K62" s="296">
        <v>50</v>
      </c>
      <c r="L62" s="296">
        <v>100</v>
      </c>
      <c r="M62" s="504">
        <v>150</v>
      </c>
      <c r="N62" s="504">
        <v>200</v>
      </c>
      <c r="O62" s="504">
        <v>500</v>
      </c>
      <c r="P62" s="504">
        <v>2000</v>
      </c>
      <c r="Q62" s="247"/>
      <c r="R62" s="247"/>
      <c r="S62" s="247"/>
      <c r="T62" s="247"/>
      <c r="U62" s="247"/>
      <c r="V62" s="247"/>
      <c r="W62" s="247"/>
      <c r="X62" s="247"/>
      <c r="Y62" s="247"/>
      <c r="Z62" s="247"/>
    </row>
    <row r="63" spans="1:26" ht="17" outlineLevel="1" x14ac:dyDescent="0.2">
      <c r="A63" s="296">
        <v>1</v>
      </c>
      <c r="B63" s="305" t="s">
        <v>2431</v>
      </c>
      <c r="C63" s="505">
        <f t="shared" ref="C63:C64" si="32">C8</f>
        <v>0</v>
      </c>
      <c r="D63" s="506">
        <f t="array" ref="D63">IF(C63/1000000000=INDEX($F$62:$P$62,1,MATCH(C63/1000000000,$F$62:$P$62)),HLOOKUP(C63/1000000000,$F$62:$P$64,2),ROUND(HLOOKUP(C63/1000000000,$F$62:$P$64,2)-((HLOOKUP(C63/1000000000,$F$62:$P$64,2)-INDEX($F$62:$P$64,2,MATCH(C63/1000000000,$F$62:$P$62)+1))/((INDEX($F$62:$P$64,1,MATCH(C63/1000000000,$F$62:$P$62)+1)-INDEX($F$62:$P$64,1,MATCH(C63/1000000000,$F$62:$P$62)))*1000000000) * (C63-INDEX($F$62:$P$64,1,MATCH(C63/1000000000,$F$62:$P$62))*1000000000)),4))</f>
        <v>2.6440000000000001</v>
      </c>
      <c r="E63" s="505">
        <f t="shared" ref="E63:E64" si="33">C63*D63/100</f>
        <v>0</v>
      </c>
      <c r="F63" s="507">
        <v>2.6440000000000001</v>
      </c>
      <c r="G63" s="507">
        <v>2.6440000000000001</v>
      </c>
      <c r="H63" s="507">
        <v>2.1840000000000002</v>
      </c>
      <c r="I63" s="507">
        <v>1.913</v>
      </c>
      <c r="J63" s="507">
        <v>1.7470000000000001</v>
      </c>
      <c r="K63" s="507">
        <v>1.3240000000000001</v>
      </c>
      <c r="L63" s="507">
        <v>1.0449999999999999</v>
      </c>
      <c r="M63" s="507">
        <v>1.0069999999999999</v>
      </c>
      <c r="N63" s="507">
        <v>0.97499999999999998</v>
      </c>
      <c r="O63" s="507">
        <v>0.84099999999999997</v>
      </c>
      <c r="P63" s="507">
        <v>0.69599999999999995</v>
      </c>
      <c r="Q63" s="247"/>
      <c r="R63" s="247"/>
      <c r="S63" s="247"/>
      <c r="T63" s="247"/>
      <c r="U63" s="247"/>
      <c r="V63" s="247"/>
      <c r="W63" s="247"/>
      <c r="X63" s="247"/>
      <c r="Y63" s="247"/>
      <c r="Z63" s="247"/>
    </row>
    <row r="64" spans="1:26" ht="17" outlineLevel="1" x14ac:dyDescent="0.2">
      <c r="A64" s="296">
        <v>2</v>
      </c>
      <c r="B64" s="305" t="s">
        <v>2432</v>
      </c>
      <c r="C64" s="505">
        <f t="shared" si="32"/>
        <v>3037747507.6923075</v>
      </c>
      <c r="D64" s="506">
        <f t="array" ref="D64">IF(C64/1000000000=INDEX($F$62:$P$62,1,MATCH(C64/1000000000,$F$62:$P$62)),HLOOKUP(C64/1000000000,$F$62:$P$64,3),ROUND(HLOOKUP(C64/1000000000,$F$62:$P$64,3)-((HLOOKUP(C64/1000000000,$F$62:$P$64,3)-INDEX($F$62:$P$64,3,MATCH(C64/1000000000,$F$62:$P$62)+1))/((INDEX($F$62:$P$64,1,MATCH(C64/1000000000,$F$62:$P$62)+1)-INDEX($F$62:$P$64,1,MATCH(C64/1000000000,$F$62:$P$62)))*1000000000) * (C64-INDEX($F$62:$P$64,1,MATCH(C64/1000000000,$F$62:$P$62))*1000000000)),4))</f>
        <v>1.855</v>
      </c>
      <c r="E64" s="505">
        <f t="shared" si="33"/>
        <v>56350216.267692298</v>
      </c>
      <c r="F64" s="507">
        <v>1.855</v>
      </c>
      <c r="G64" s="507">
        <v>1.855</v>
      </c>
      <c r="H64" s="507">
        <v>1.532</v>
      </c>
      <c r="I64" s="243"/>
      <c r="J64" s="507"/>
      <c r="K64" s="507"/>
      <c r="L64" s="507"/>
      <c r="M64" s="507"/>
      <c r="N64" s="507"/>
      <c r="O64" s="507"/>
      <c r="P64" s="507"/>
      <c r="Q64" s="247"/>
      <c r="R64" s="247"/>
      <c r="S64" s="247"/>
      <c r="T64" s="247"/>
      <c r="U64" s="247"/>
      <c r="V64" s="247"/>
      <c r="W64" s="247"/>
      <c r="X64" s="247"/>
      <c r="Y64" s="247"/>
      <c r="Z64" s="247"/>
    </row>
    <row r="65" spans="1:26" ht="16" x14ac:dyDescent="0.2">
      <c r="A65" s="247"/>
      <c r="B65" s="247"/>
      <c r="C65" s="247"/>
      <c r="D65" s="508"/>
      <c r="E65" s="247"/>
      <c r="F65" s="247"/>
      <c r="G65" s="247"/>
      <c r="H65" s="247"/>
      <c r="I65" s="247"/>
      <c r="J65" s="247"/>
      <c r="K65" s="229"/>
      <c r="L65" s="229"/>
      <c r="M65" s="247"/>
      <c r="N65" s="247"/>
      <c r="O65" s="247"/>
      <c r="P65" s="247"/>
      <c r="Q65" s="247"/>
      <c r="R65" s="247"/>
      <c r="S65" s="247"/>
      <c r="T65" s="247"/>
      <c r="U65" s="247"/>
      <c r="V65" s="247"/>
      <c r="W65" s="247"/>
      <c r="X65" s="247"/>
      <c r="Y65" s="247"/>
      <c r="Z65" s="247"/>
    </row>
    <row r="66" spans="1:26" ht="16" x14ac:dyDescent="0.2">
      <c r="A66" s="247"/>
      <c r="B66" s="502" t="s">
        <v>2433</v>
      </c>
      <c r="C66" s="437"/>
      <c r="D66" s="437"/>
      <c r="E66" s="437"/>
      <c r="F66" s="437"/>
      <c r="G66" s="437"/>
      <c r="H66" s="437"/>
      <c r="I66" s="437"/>
      <c r="J66" s="437"/>
      <c r="K66" s="503"/>
      <c r="L66" s="503"/>
      <c r="M66" s="437"/>
      <c r="N66" s="437"/>
      <c r="O66" s="437"/>
      <c r="P66" s="247"/>
      <c r="Q66" s="247"/>
      <c r="R66" s="247"/>
      <c r="S66" s="247"/>
      <c r="T66" s="247"/>
      <c r="U66" s="247"/>
      <c r="V66" s="247"/>
      <c r="W66" s="247"/>
      <c r="X66" s="247"/>
      <c r="Y66" s="247"/>
      <c r="Z66" s="247"/>
    </row>
    <row r="67" spans="1:26" ht="16" x14ac:dyDescent="0.2">
      <c r="A67" s="247"/>
      <c r="B67" s="247"/>
      <c r="C67" s="247"/>
      <c r="D67" s="247"/>
      <c r="E67" s="247"/>
      <c r="F67" s="247"/>
      <c r="G67" s="247"/>
      <c r="H67" s="247"/>
      <c r="I67" s="247"/>
      <c r="J67" s="247"/>
      <c r="K67" s="229"/>
      <c r="L67" s="229"/>
      <c r="M67" s="247"/>
      <c r="N67" s="247"/>
      <c r="O67" s="247"/>
      <c r="P67" s="247"/>
      <c r="Q67" s="247"/>
      <c r="R67" s="247"/>
      <c r="S67" s="247"/>
      <c r="T67" s="247"/>
      <c r="U67" s="247"/>
      <c r="V67" s="247"/>
      <c r="W67" s="247"/>
      <c r="X67" s="247"/>
      <c r="Y67" s="247"/>
      <c r="Z67" s="247"/>
    </row>
    <row r="68" spans="1:26" ht="15.75" customHeight="1" outlineLevel="1" x14ac:dyDescent="0.2">
      <c r="A68" s="799" t="s">
        <v>3</v>
      </c>
      <c r="B68" s="799" t="s">
        <v>2428</v>
      </c>
      <c r="C68" s="799" t="s">
        <v>103</v>
      </c>
      <c r="D68" s="799" t="s">
        <v>2429</v>
      </c>
      <c r="E68" s="799" t="s">
        <v>21</v>
      </c>
      <c r="F68" s="805" t="s">
        <v>2430</v>
      </c>
      <c r="G68" s="669"/>
      <c r="H68" s="669"/>
      <c r="I68" s="669"/>
      <c r="J68" s="669"/>
      <c r="K68" s="669"/>
      <c r="L68" s="669"/>
      <c r="M68" s="669"/>
      <c r="N68" s="669"/>
      <c r="O68" s="669"/>
      <c r="P68" s="670"/>
      <c r="Q68" s="247"/>
      <c r="R68" s="247"/>
      <c r="S68" s="247"/>
      <c r="T68" s="247"/>
      <c r="U68" s="247"/>
      <c r="V68" s="247"/>
      <c r="W68" s="247"/>
      <c r="X68" s="247"/>
      <c r="Y68" s="247"/>
      <c r="Z68" s="247"/>
    </row>
    <row r="69" spans="1:26" ht="16" outlineLevel="1" x14ac:dyDescent="0.2">
      <c r="A69" s="677"/>
      <c r="B69" s="677"/>
      <c r="C69" s="677"/>
      <c r="D69" s="677"/>
      <c r="E69" s="677"/>
      <c r="F69" s="296">
        <v>0</v>
      </c>
      <c r="G69" s="296">
        <v>7</v>
      </c>
      <c r="H69" s="296">
        <v>15</v>
      </c>
      <c r="I69" s="296">
        <v>20</v>
      </c>
      <c r="J69" s="296">
        <v>30</v>
      </c>
      <c r="K69" s="296">
        <v>50</v>
      </c>
      <c r="L69" s="296">
        <v>100</v>
      </c>
      <c r="M69" s="504">
        <v>150</v>
      </c>
      <c r="N69" s="504">
        <v>200</v>
      </c>
      <c r="O69" s="504">
        <v>500</v>
      </c>
      <c r="P69" s="504">
        <v>2000</v>
      </c>
      <c r="Q69" s="247"/>
      <c r="R69" s="247"/>
      <c r="S69" s="247"/>
      <c r="T69" s="247"/>
      <c r="U69" s="247"/>
      <c r="V69" s="247"/>
      <c r="W69" s="247"/>
      <c r="X69" s="247"/>
      <c r="Y69" s="247"/>
      <c r="Z69" s="247"/>
    </row>
    <row r="70" spans="1:26" ht="17" outlineLevel="1" x14ac:dyDescent="0.2">
      <c r="A70" s="296">
        <v>1</v>
      </c>
      <c r="B70" s="305" t="s">
        <v>2431</v>
      </c>
      <c r="C70" s="505">
        <f t="shared" ref="C70:C71" si="34">C63</f>
        <v>0</v>
      </c>
      <c r="D70" s="506">
        <f t="array" ref="D70">IF(C70/1000000000=INDEX($F$69:$P$69,1,MATCH(C70/1000000000,$F$69:$P$69)),HLOOKUP(C70/1000000000,$F$69:$P$71,2),ROUND(HLOOKUP(C70/1000000000,$F$69:$P$71,2)-((HLOOKUP(C70/1000000000,$F$69:$P$71,2)-INDEX($F$69:$P$71,2,MATCH(C70/1000000000,$F$69:$P$69)+1))/((INDEX($F$69:$P$71,1,MATCH(C70/1000000000,$F$69:$P$69)+1)-INDEX($F$69:$P$71,1,MATCH(C70/1000000000,$F$69:$P$69)))*1000000000) * (C70-INDEX($F$69:$P$71,1,MATCH(C70/1000000000,$F$69:$P$69))*1000000000)),4))</f>
        <v>0.99199999999999999</v>
      </c>
      <c r="E70" s="505">
        <f t="shared" ref="E70:E71" si="35">C70*D70/100</f>
        <v>0</v>
      </c>
      <c r="F70" s="509">
        <v>0.99199999999999999</v>
      </c>
      <c r="G70" s="509">
        <v>0.99199999999999999</v>
      </c>
      <c r="H70" s="509">
        <v>0.73899999999999999</v>
      </c>
      <c r="I70" s="509">
        <v>0.65200000000000002</v>
      </c>
      <c r="J70" s="509">
        <v>0.53300000000000003</v>
      </c>
      <c r="K70" s="509">
        <v>0.42</v>
      </c>
      <c r="L70" s="509">
        <v>0.31</v>
      </c>
      <c r="M70" s="509">
        <v>0.253</v>
      </c>
      <c r="N70" s="509">
        <v>0.20499999999999999</v>
      </c>
      <c r="O70" s="509">
        <v>0.16400000000000001</v>
      </c>
      <c r="P70" s="509">
        <v>0.14399999999999999</v>
      </c>
      <c r="Q70" s="247"/>
      <c r="R70" s="247"/>
      <c r="S70" s="247"/>
      <c r="T70" s="247"/>
      <c r="U70" s="247"/>
      <c r="V70" s="247"/>
      <c r="W70" s="247"/>
      <c r="X70" s="247"/>
      <c r="Y70" s="247"/>
      <c r="Z70" s="247"/>
    </row>
    <row r="71" spans="1:26" ht="17" outlineLevel="1" x14ac:dyDescent="0.2">
      <c r="A71" s="296">
        <v>2</v>
      </c>
      <c r="B71" s="305" t="s">
        <v>2432</v>
      </c>
      <c r="C71" s="505">
        <f t="shared" si="34"/>
        <v>3037747507.6923075</v>
      </c>
      <c r="D71" s="506">
        <f t="array" ref="D71">IF(C71/1000000000=INDEX($F$69:$P$69,1,MATCH(C71/1000000000,$F$69:$P$69)),HLOOKUP(C71/1000000000,$F$69:$P$71,3),ROUND(HLOOKUP(C71/1000000000,$F$69:$P$71,3)-((HLOOKUP(C71/1000000000,$F$69:$P$71,3)-INDEX($F$69:$P$71,3,MATCH(C71/1000000000,$F$69:$P$69)+1))/((INDEX($F$69:$P$71,1,MATCH(C71/1000000000,$F$69:$P$69)+1)-INDEX($F$69:$P$71,1,MATCH(C71/1000000000,$F$69:$P$69)))*1000000000) * (C71-INDEX($F$69:$P$71,1,MATCH(C71/1000000000,$F$69:$P$69))*1000000000)),4))</f>
        <v>3.64</v>
      </c>
      <c r="E71" s="505">
        <f t="shared" si="35"/>
        <v>110574009.28</v>
      </c>
      <c r="F71" s="509">
        <v>3.64</v>
      </c>
      <c r="G71" s="509">
        <v>3.64</v>
      </c>
      <c r="H71" s="509">
        <v>3.24</v>
      </c>
      <c r="I71" s="510"/>
      <c r="J71" s="510"/>
      <c r="K71" s="510"/>
      <c r="L71" s="510"/>
      <c r="M71" s="510"/>
      <c r="N71" s="510"/>
      <c r="O71" s="510"/>
      <c r="P71" s="510"/>
      <c r="Q71" s="247"/>
      <c r="R71" s="247"/>
      <c r="S71" s="247"/>
      <c r="T71" s="247"/>
      <c r="U71" s="247"/>
      <c r="V71" s="247"/>
      <c r="W71" s="247"/>
      <c r="X71" s="247"/>
      <c r="Y71" s="247"/>
      <c r="Z71" s="247"/>
    </row>
    <row r="72" spans="1:26" ht="16" x14ac:dyDescent="0.2">
      <c r="A72" s="247"/>
      <c r="B72" s="247"/>
      <c r="C72" s="247"/>
      <c r="D72" s="247"/>
      <c r="E72" s="247"/>
      <c r="F72" s="247"/>
      <c r="G72" s="247"/>
      <c r="H72" s="247"/>
      <c r="I72" s="247"/>
      <c r="J72" s="247"/>
      <c r="K72" s="229"/>
      <c r="L72" s="229"/>
      <c r="M72" s="247"/>
      <c r="N72" s="247"/>
      <c r="O72" s="247"/>
      <c r="P72" s="247"/>
      <c r="Q72" s="247"/>
      <c r="R72" s="247"/>
      <c r="S72" s="247"/>
      <c r="T72" s="247"/>
      <c r="U72" s="247"/>
      <c r="V72" s="247"/>
      <c r="W72" s="247"/>
      <c r="X72" s="247"/>
      <c r="Y72" s="247"/>
      <c r="Z72" s="247"/>
    </row>
    <row r="73" spans="1:26" ht="16" x14ac:dyDescent="0.2">
      <c r="A73" s="247"/>
      <c r="B73" s="502" t="s">
        <v>2434</v>
      </c>
      <c r="C73" s="437"/>
      <c r="D73" s="437"/>
      <c r="E73" s="437"/>
      <c r="F73" s="437"/>
      <c r="G73" s="437"/>
      <c r="H73" s="437"/>
      <c r="I73" s="437"/>
      <c r="J73" s="437"/>
      <c r="K73" s="503"/>
      <c r="L73" s="503"/>
      <c r="M73" s="437"/>
      <c r="N73" s="437"/>
      <c r="O73" s="247"/>
      <c r="P73" s="247"/>
      <c r="Q73" s="247"/>
      <c r="R73" s="247"/>
      <c r="S73" s="247"/>
      <c r="T73" s="247"/>
      <c r="U73" s="247"/>
      <c r="V73" s="247"/>
      <c r="W73" s="247"/>
      <c r="X73" s="247"/>
      <c r="Y73" s="247"/>
      <c r="Z73" s="247"/>
    </row>
    <row r="74" spans="1:26" ht="16" outlineLevel="1" x14ac:dyDescent="0.2">
      <c r="A74" s="511"/>
      <c r="B74" s="247"/>
      <c r="C74" s="247"/>
      <c r="D74" s="247"/>
      <c r="E74" s="247"/>
      <c r="F74" s="247"/>
      <c r="G74" s="247"/>
      <c r="H74" s="247"/>
      <c r="I74" s="247"/>
      <c r="J74" s="247"/>
      <c r="K74" s="229"/>
      <c r="L74" s="229"/>
      <c r="M74" s="247"/>
      <c r="N74" s="247"/>
      <c r="O74" s="247"/>
      <c r="P74" s="247"/>
      <c r="Q74" s="247"/>
      <c r="R74" s="247"/>
      <c r="S74" s="247"/>
      <c r="T74" s="247"/>
      <c r="U74" s="247"/>
      <c r="V74" s="247"/>
      <c r="W74" s="247"/>
      <c r="X74" s="247"/>
      <c r="Y74" s="247"/>
      <c r="Z74" s="247"/>
    </row>
    <row r="75" spans="1:26" ht="15.75" customHeight="1" outlineLevel="1" x14ac:dyDescent="0.2">
      <c r="A75" s="799" t="s">
        <v>3</v>
      </c>
      <c r="B75" s="799" t="s">
        <v>2428</v>
      </c>
      <c r="C75" s="799" t="s">
        <v>103</v>
      </c>
      <c r="D75" s="799" t="s">
        <v>2429</v>
      </c>
      <c r="E75" s="799" t="s">
        <v>21</v>
      </c>
      <c r="F75" s="805" t="s">
        <v>2430</v>
      </c>
      <c r="G75" s="669"/>
      <c r="H75" s="669"/>
      <c r="I75" s="669"/>
      <c r="J75" s="669"/>
      <c r="K75" s="669"/>
      <c r="L75" s="669"/>
      <c r="M75" s="669"/>
      <c r="N75" s="669"/>
      <c r="O75" s="669"/>
      <c r="P75" s="670"/>
      <c r="Q75" s="247"/>
      <c r="R75" s="247"/>
      <c r="S75" s="247"/>
      <c r="T75" s="247"/>
      <c r="U75" s="247"/>
      <c r="V75" s="247"/>
      <c r="W75" s="247"/>
      <c r="X75" s="247"/>
      <c r="Y75" s="247"/>
      <c r="Z75" s="247"/>
    </row>
    <row r="76" spans="1:26" ht="16" outlineLevel="1" x14ac:dyDescent="0.2">
      <c r="A76" s="677"/>
      <c r="B76" s="677"/>
      <c r="C76" s="677"/>
      <c r="D76" s="677"/>
      <c r="E76" s="677"/>
      <c r="F76" s="296">
        <v>0</v>
      </c>
      <c r="G76" s="296">
        <v>7</v>
      </c>
      <c r="H76" s="296">
        <v>15</v>
      </c>
      <c r="I76" s="296">
        <v>20</v>
      </c>
      <c r="J76" s="296">
        <v>30</v>
      </c>
      <c r="K76" s="296">
        <v>50</v>
      </c>
      <c r="L76" s="296">
        <v>100</v>
      </c>
      <c r="M76" s="504">
        <v>150</v>
      </c>
      <c r="N76" s="504">
        <v>200</v>
      </c>
      <c r="O76" s="504">
        <v>500</v>
      </c>
      <c r="P76" s="504">
        <v>2000</v>
      </c>
      <c r="Q76" s="247"/>
      <c r="R76" s="247"/>
      <c r="S76" s="247"/>
      <c r="T76" s="247"/>
      <c r="U76" s="247"/>
      <c r="V76" s="247"/>
      <c r="W76" s="247"/>
      <c r="X76" s="247"/>
      <c r="Y76" s="247"/>
      <c r="Z76" s="247"/>
    </row>
    <row r="77" spans="1:26" ht="17" outlineLevel="1" x14ac:dyDescent="0.2">
      <c r="A77" s="296">
        <v>1</v>
      </c>
      <c r="B77" s="305" t="s">
        <v>2431</v>
      </c>
      <c r="C77" s="505">
        <f t="shared" ref="C77:C78" si="36">C63</f>
        <v>0</v>
      </c>
      <c r="D77" s="506">
        <f t="array" ref="D77">IF(C77/1000000000=INDEX($F$76:$O$76,1,MATCH(C77/1000000000,$F$76:$O$76)),HLOOKUP(C77/1000000000,$F$76:$O$78,2),ROUND(HLOOKUP(C77/1000000000,$F$76:$O$78,2)-((HLOOKUP(C77/1000000000,$F$76:$O$78,2)-INDEX($F$76:$O$78,2,MATCH(C77/1000000000,$F$76:$O$76)+1))/((INDEX($F$76:$O$78,1,MATCH(C77/1000000000,$F$76:$O$76)+1)-INDEX($F$76:$O$78,1,MATCH(C77/1000000000,$F$76:$O$76)))*1000000000) * (C77-INDEX($F$76:$O$78,1,MATCH(C77/1000000000,$F$76:$O$76))*1000000000)),4))</f>
        <v>1.4990000000000001</v>
      </c>
      <c r="E77" s="505">
        <f t="shared" ref="E77:E78" si="37">C77*D77/100</f>
        <v>0</v>
      </c>
      <c r="F77" s="509">
        <v>1.4990000000000001</v>
      </c>
      <c r="G77" s="509">
        <v>1.4990000000000001</v>
      </c>
      <c r="H77" s="509">
        <v>1.198</v>
      </c>
      <c r="I77" s="509">
        <v>0.99099999999999999</v>
      </c>
      <c r="J77" s="509">
        <v>0.82</v>
      </c>
      <c r="K77" s="509">
        <v>0.64600000000000002</v>
      </c>
      <c r="L77" s="509">
        <v>0.52200000000000002</v>
      </c>
      <c r="M77" s="509">
        <v>0.46100000000000002</v>
      </c>
      <c r="N77" s="509">
        <v>0.41099999999999998</v>
      </c>
      <c r="O77" s="509">
        <v>0.32100000000000001</v>
      </c>
      <c r="P77" s="509">
        <v>0.24</v>
      </c>
      <c r="Q77" s="247"/>
      <c r="R77" s="247"/>
      <c r="S77" s="247"/>
      <c r="T77" s="247"/>
      <c r="U77" s="247"/>
      <c r="V77" s="247"/>
      <c r="W77" s="247"/>
      <c r="X77" s="247"/>
      <c r="Y77" s="247"/>
      <c r="Z77" s="247"/>
    </row>
    <row r="78" spans="1:26" ht="16" outlineLevel="1" x14ac:dyDescent="0.2">
      <c r="A78" s="242">
        <v>2</v>
      </c>
      <c r="B78" s="243" t="s">
        <v>2432</v>
      </c>
      <c r="C78" s="505">
        <f t="shared" si="36"/>
        <v>3037747507.6923075</v>
      </c>
      <c r="D78" s="506">
        <f t="array" ref="D78">IF(C78/1000000000=INDEX($F$76:$O$76,1,MATCH(C78/1000000000,$F$76:$O$76)),HLOOKUP(C78/1000000000,$F$76:$O$78,3),ROUND(HLOOKUP(C78/1000000000,$F$76:$O$78,3)-((HLOOKUP(C78/1000000000,$F$76:$O$78,3)-INDEX($F$76:$O$78,3,MATCH(C78/1000000000,$F$76:$O$76)+1))/((INDEX($F$76:$O$78,1,MATCH(C78/1000000000,$F$76:$O$76)+1)-INDEX($F$76:$O$78,1,MATCH(C78/1000000000,$F$76:$O$76)))*1000000000) * (C78-INDEX($F$76:$O$78,1,MATCH(C78/1000000000,$F$76:$O$76))*1000000000)),4))</f>
        <v>3.3759999999999999</v>
      </c>
      <c r="E78" s="505">
        <f t="shared" si="37"/>
        <v>102554355.85969229</v>
      </c>
      <c r="F78" s="512">
        <v>3.3759999999999999</v>
      </c>
      <c r="G78" s="512">
        <v>3.3759999999999999</v>
      </c>
      <c r="H78" s="512">
        <v>3.1549999999999998</v>
      </c>
      <c r="I78" s="512">
        <v>3.0230000000000001</v>
      </c>
      <c r="J78" s="512">
        <v>2.847</v>
      </c>
      <c r="K78" s="509">
        <v>2.5059999999999998</v>
      </c>
      <c r="L78" s="509">
        <v>2.2109999999999999</v>
      </c>
      <c r="M78" s="512">
        <v>2.0910000000000002</v>
      </c>
      <c r="N78" s="512">
        <v>1.9750000000000001</v>
      </c>
      <c r="O78" s="512">
        <v>1.9750000000000001</v>
      </c>
      <c r="P78" s="512">
        <v>1.9750000000000001</v>
      </c>
      <c r="Q78" s="247"/>
      <c r="R78" s="247"/>
      <c r="S78" s="247"/>
      <c r="T78" s="247"/>
      <c r="U78" s="247"/>
      <c r="V78" s="247"/>
      <c r="W78" s="247"/>
      <c r="X78" s="247"/>
      <c r="Y78" s="247"/>
      <c r="Z78" s="247"/>
    </row>
    <row r="79" spans="1:26" ht="16" x14ac:dyDescent="0.2">
      <c r="A79" s="247"/>
      <c r="B79" s="247"/>
      <c r="C79" s="247"/>
      <c r="D79" s="247"/>
      <c r="E79" s="513"/>
      <c r="F79" s="247"/>
      <c r="G79" s="247"/>
      <c r="H79" s="247"/>
      <c r="I79" s="247"/>
      <c r="J79" s="247"/>
      <c r="K79" s="229"/>
      <c r="L79" s="229"/>
      <c r="M79" s="247"/>
      <c r="N79" s="247"/>
      <c r="O79" s="247"/>
      <c r="P79" s="247"/>
      <c r="Q79" s="247"/>
      <c r="R79" s="247"/>
      <c r="S79" s="247"/>
      <c r="T79" s="247"/>
      <c r="U79" s="247"/>
      <c r="V79" s="247"/>
      <c r="W79" s="247"/>
      <c r="X79" s="247"/>
      <c r="Y79" s="247"/>
      <c r="Z79" s="247"/>
    </row>
    <row r="80" spans="1:26" ht="16" x14ac:dyDescent="0.2">
      <c r="A80" s="247"/>
      <c r="B80" s="247"/>
      <c r="C80" s="247"/>
      <c r="D80" s="247"/>
      <c r="E80" s="247"/>
      <c r="F80" s="247"/>
      <c r="G80" s="247"/>
      <c r="H80" s="247"/>
      <c r="I80" s="247"/>
      <c r="J80" s="247"/>
      <c r="K80" s="229"/>
      <c r="L80" s="229"/>
      <c r="M80" s="247"/>
      <c r="N80" s="247"/>
      <c r="O80" s="247"/>
      <c r="P80" s="247"/>
      <c r="Q80" s="247"/>
      <c r="R80" s="247"/>
      <c r="S80" s="247"/>
      <c r="T80" s="247"/>
      <c r="U80" s="247"/>
      <c r="V80" s="247"/>
      <c r="W80" s="247"/>
      <c r="X80" s="247"/>
      <c r="Y80" s="247"/>
      <c r="Z80" s="247"/>
    </row>
    <row r="81" spans="1:26" ht="16" x14ac:dyDescent="0.2">
      <c r="A81" s="247"/>
      <c r="B81" s="502" t="s">
        <v>2435</v>
      </c>
      <c r="C81" s="437"/>
      <c r="D81" s="437"/>
      <c r="E81" s="437"/>
      <c r="F81" s="437"/>
      <c r="G81" s="437"/>
      <c r="H81" s="437"/>
      <c r="I81" s="437"/>
      <c r="J81" s="437"/>
      <c r="K81" s="503"/>
      <c r="L81" s="503"/>
      <c r="M81" s="437"/>
      <c r="N81" s="247"/>
      <c r="O81" s="247"/>
      <c r="P81" s="247"/>
      <c r="Q81" s="247"/>
      <c r="R81" s="247"/>
      <c r="S81" s="247"/>
      <c r="T81" s="247"/>
      <c r="U81" s="247"/>
      <c r="V81" s="247"/>
      <c r="W81" s="247"/>
      <c r="X81" s="247"/>
      <c r="Y81" s="247"/>
      <c r="Z81" s="247"/>
    </row>
    <row r="82" spans="1:26" ht="16" outlineLevel="1" x14ac:dyDescent="0.2">
      <c r="A82" s="511"/>
      <c r="B82" s="247"/>
      <c r="C82" s="247"/>
      <c r="D82" s="247"/>
      <c r="E82" s="247"/>
      <c r="F82" s="247"/>
      <c r="G82" s="247"/>
      <c r="H82" s="247"/>
      <c r="I82" s="247"/>
      <c r="J82" s="247"/>
      <c r="K82" s="229"/>
      <c r="L82" s="229"/>
      <c r="M82" s="247"/>
      <c r="N82" s="247"/>
      <c r="O82" s="247"/>
      <c r="P82" s="247"/>
      <c r="Q82" s="247"/>
      <c r="R82" s="247"/>
      <c r="S82" s="247"/>
      <c r="T82" s="247"/>
      <c r="U82" s="247"/>
      <c r="V82" s="247"/>
      <c r="W82" s="247"/>
      <c r="X82" s="247"/>
      <c r="Y82" s="247"/>
      <c r="Z82" s="247"/>
    </row>
    <row r="83" spans="1:26" ht="15.75" customHeight="1" outlineLevel="1" x14ac:dyDescent="0.2">
      <c r="A83" s="799" t="s">
        <v>3</v>
      </c>
      <c r="B83" s="799" t="s">
        <v>2428</v>
      </c>
      <c r="C83" s="799" t="s">
        <v>103</v>
      </c>
      <c r="D83" s="799" t="s">
        <v>2429</v>
      </c>
      <c r="E83" s="799" t="s">
        <v>21</v>
      </c>
      <c r="F83" s="805" t="s">
        <v>2430</v>
      </c>
      <c r="G83" s="669"/>
      <c r="H83" s="669"/>
      <c r="I83" s="669"/>
      <c r="J83" s="669"/>
      <c r="K83" s="669"/>
      <c r="L83" s="669"/>
      <c r="M83" s="669"/>
      <c r="N83" s="669"/>
      <c r="O83" s="669"/>
      <c r="P83" s="670"/>
      <c r="Q83" s="247"/>
      <c r="R83" s="247"/>
      <c r="S83" s="247"/>
      <c r="T83" s="247"/>
      <c r="U83" s="247"/>
      <c r="V83" s="247"/>
      <c r="W83" s="247"/>
      <c r="X83" s="247"/>
      <c r="Y83" s="247"/>
      <c r="Z83" s="247"/>
    </row>
    <row r="84" spans="1:26" ht="16" outlineLevel="1" x14ac:dyDescent="0.2">
      <c r="A84" s="677"/>
      <c r="B84" s="677"/>
      <c r="C84" s="677"/>
      <c r="D84" s="677"/>
      <c r="E84" s="677"/>
      <c r="F84" s="296">
        <v>0</v>
      </c>
      <c r="G84" s="296">
        <v>7</v>
      </c>
      <c r="H84" s="296">
        <v>15</v>
      </c>
      <c r="I84" s="296">
        <v>20</v>
      </c>
      <c r="J84" s="296">
        <v>30</v>
      </c>
      <c r="K84" s="296">
        <v>50</v>
      </c>
      <c r="L84" s="296">
        <v>100</v>
      </c>
      <c r="M84" s="504">
        <v>150</v>
      </c>
      <c r="N84" s="504">
        <v>200</v>
      </c>
      <c r="O84" s="504">
        <v>500</v>
      </c>
      <c r="P84" s="504">
        <v>2000</v>
      </c>
      <c r="Q84" s="247"/>
      <c r="R84" s="247"/>
      <c r="S84" s="247"/>
      <c r="T84" s="247"/>
      <c r="U84" s="247"/>
      <c r="V84" s="247"/>
      <c r="W84" s="247"/>
      <c r="X84" s="247"/>
      <c r="Y84" s="247"/>
      <c r="Z84" s="247"/>
    </row>
    <row r="85" spans="1:26" ht="17" outlineLevel="1" x14ac:dyDescent="0.2">
      <c r="A85" s="296">
        <v>1</v>
      </c>
      <c r="B85" s="305" t="s">
        <v>2431</v>
      </c>
      <c r="C85" s="505">
        <f t="shared" ref="C85:C86" si="38">C63</f>
        <v>0</v>
      </c>
      <c r="D85" s="506">
        <f t="array" ref="D85">IF(C85/1000000000=INDEX($F$84:$P$84,1,MATCH(C85/1000000000,$F$84:$P$84)),HLOOKUP(C85/1000000000,$F$84:$P$86,2),ROUND(HLOOKUP(C85/1000000000,$F$84:$P$86,2)-((HLOOKUP(C85/1000000000,$F$84:$P$86,2)-INDEX($F$84:$P$86,2,MATCH(C85/1000000000,$F$84:$P$84)+1))/((INDEX($F$84:$P$86,1,MATCH(C85/1000000000,$F$84:$P$84)+1)-INDEX($F$84:$P$86,1,MATCH(C85/1000000000,$F$84:$P$84)))*1000000000) * (C85-INDEX($F$84:$P$86,1,MATCH(C85/1000000000,$F$84:$P$84))*1000000000)),4))</f>
        <v>0.105</v>
      </c>
      <c r="E85" s="505">
        <f t="shared" ref="E85:E86" si="39">D85%*C85</f>
        <v>0</v>
      </c>
      <c r="F85" s="514">
        <v>0.105</v>
      </c>
      <c r="G85" s="514">
        <v>0.105</v>
      </c>
      <c r="H85" s="514">
        <v>7.3999999999999996E-2</v>
      </c>
      <c r="I85" s="514">
        <v>6.6000000000000003E-2</v>
      </c>
      <c r="J85" s="514">
        <v>5.8999999999999997E-2</v>
      </c>
      <c r="K85" s="514">
        <v>4.7E-2</v>
      </c>
      <c r="L85" s="514">
        <v>3.5000000000000003E-2</v>
      </c>
      <c r="M85" s="514">
        <v>0.03</v>
      </c>
      <c r="N85" s="514">
        <v>2.5999999999999999E-2</v>
      </c>
      <c r="O85" s="514">
        <v>1.52E-2</v>
      </c>
      <c r="P85" s="514">
        <v>1.4200000000000001E-2</v>
      </c>
      <c r="Q85" s="247"/>
      <c r="R85" s="247"/>
      <c r="S85" s="247"/>
      <c r="T85" s="247"/>
      <c r="U85" s="247"/>
      <c r="V85" s="247"/>
      <c r="W85" s="247"/>
      <c r="X85" s="247"/>
      <c r="Y85" s="247"/>
      <c r="Z85" s="247"/>
    </row>
    <row r="86" spans="1:26" ht="17" outlineLevel="1" x14ac:dyDescent="0.2">
      <c r="A86" s="296">
        <v>2</v>
      </c>
      <c r="B86" s="305" t="s">
        <v>2432</v>
      </c>
      <c r="C86" s="505">
        <f t="shared" si="38"/>
        <v>3037747507.6923075</v>
      </c>
      <c r="D86" s="506">
        <f t="array" ref="D86">IF(C86/1000000000=INDEX($F$84:$P$84,1,MATCH(C86/1000000000,$F$84:$P$84)),HLOOKUP(C86/1000000000,$F$84:$P$86,3),ROUND(HLOOKUP(C86/1000000000,$F$84:$P$86,3)-((HLOOKUP(C86/1000000000,$F$84:$P$86,3)-INDEX($F$84:$P$86,3,MATCH(C86/1000000000,$F$84:$P$84)+1))/((INDEX($F$84:$P$86,1,MATCH(C86/1000000000,$F$84:$P$84)+1)-INDEX($F$84:$P$86,1,MATCH(C86/1000000000,$F$84:$P$84)))*1000000000) * (C86-INDEX($F$84:$P$86,1,MATCH(C86/1000000000,$F$84:$P$84))*1000000000)),4))</f>
        <v>0.126</v>
      </c>
      <c r="E86" s="505">
        <f t="shared" si="39"/>
        <v>3827561.8596923077</v>
      </c>
      <c r="F86" s="514">
        <v>0.126</v>
      </c>
      <c r="G86" s="514">
        <v>0.126</v>
      </c>
      <c r="H86" s="514">
        <v>8.7999999999999995E-2</v>
      </c>
      <c r="I86" s="514">
        <v>8.5000000000000006E-2</v>
      </c>
      <c r="J86" s="514">
        <v>7.6999999999999999E-2</v>
      </c>
      <c r="K86" s="514">
        <v>6.5000000000000002E-2</v>
      </c>
      <c r="L86" s="514">
        <v>5.0999999999999997E-2</v>
      </c>
      <c r="M86" s="514">
        <v>4.2000000000000003E-2</v>
      </c>
      <c r="N86" s="514">
        <v>3.5999999999999997E-2</v>
      </c>
      <c r="O86" s="514">
        <v>3.5999999999999997E-2</v>
      </c>
      <c r="P86" s="514">
        <v>3.5999999999999997E-2</v>
      </c>
      <c r="Q86" s="247"/>
      <c r="R86" s="247"/>
      <c r="S86" s="247"/>
      <c r="T86" s="247"/>
      <c r="U86" s="247"/>
      <c r="V86" s="247"/>
      <c r="W86" s="247"/>
      <c r="X86" s="247"/>
      <c r="Y86" s="247"/>
      <c r="Z86" s="247"/>
    </row>
    <row r="87" spans="1:26" ht="16" x14ac:dyDescent="0.2">
      <c r="A87" s="247"/>
      <c r="B87" s="247"/>
      <c r="C87" s="247"/>
      <c r="D87" s="247"/>
      <c r="E87" s="247"/>
      <c r="F87" s="247"/>
      <c r="G87" s="247"/>
      <c r="H87" s="247"/>
      <c r="I87" s="247"/>
      <c r="J87" s="247"/>
      <c r="K87" s="229"/>
      <c r="L87" s="229"/>
      <c r="M87" s="247"/>
      <c r="N87" s="247"/>
      <c r="O87" s="247"/>
      <c r="P87" s="247"/>
      <c r="Q87" s="247"/>
      <c r="R87" s="247"/>
      <c r="S87" s="247"/>
      <c r="T87" s="247"/>
      <c r="U87" s="247"/>
      <c r="V87" s="247"/>
      <c r="W87" s="247"/>
      <c r="X87" s="247"/>
      <c r="Y87" s="247"/>
      <c r="Z87" s="247"/>
    </row>
    <row r="88" spans="1:26" ht="16" x14ac:dyDescent="0.2">
      <c r="A88" s="247"/>
      <c r="B88" s="247"/>
      <c r="C88" s="247"/>
      <c r="D88" s="247"/>
      <c r="E88" s="247"/>
      <c r="F88" s="247"/>
      <c r="G88" s="247"/>
      <c r="H88" s="247"/>
      <c r="I88" s="247"/>
      <c r="J88" s="247"/>
      <c r="K88" s="229"/>
      <c r="L88" s="229"/>
      <c r="M88" s="247"/>
      <c r="N88" s="247"/>
      <c r="O88" s="247"/>
      <c r="P88" s="247"/>
      <c r="Q88" s="247"/>
      <c r="R88" s="247"/>
      <c r="S88" s="247"/>
      <c r="T88" s="247"/>
      <c r="U88" s="247"/>
      <c r="V88" s="247"/>
      <c r="W88" s="247"/>
      <c r="X88" s="247"/>
      <c r="Y88" s="247"/>
      <c r="Z88" s="247"/>
    </row>
    <row r="89" spans="1:26" ht="16" x14ac:dyDescent="0.2">
      <c r="A89" s="247"/>
      <c r="B89" s="502" t="s">
        <v>2436</v>
      </c>
      <c r="C89" s="437"/>
      <c r="D89" s="437"/>
      <c r="E89" s="437"/>
      <c r="F89" s="437"/>
      <c r="G89" s="437"/>
      <c r="H89" s="437"/>
      <c r="I89" s="437"/>
      <c r="J89" s="437"/>
      <c r="K89" s="503"/>
      <c r="L89" s="503"/>
      <c r="M89" s="437"/>
      <c r="N89" s="437"/>
      <c r="O89" s="437"/>
      <c r="P89" s="437"/>
      <c r="Q89" s="247"/>
      <c r="R89" s="247"/>
      <c r="S89" s="247"/>
      <c r="T89" s="247"/>
      <c r="U89" s="247"/>
      <c r="V89" s="247"/>
      <c r="W89" s="247"/>
      <c r="X89" s="247"/>
      <c r="Y89" s="247"/>
      <c r="Z89" s="247"/>
    </row>
    <row r="90" spans="1:26" ht="16" outlineLevel="1" x14ac:dyDescent="0.2">
      <c r="A90" s="511"/>
      <c r="B90" s="247"/>
      <c r="C90" s="247"/>
      <c r="D90" s="247"/>
      <c r="E90" s="247"/>
      <c r="F90" s="247"/>
      <c r="G90" s="247"/>
      <c r="H90" s="247"/>
      <c r="I90" s="247"/>
      <c r="J90" s="247"/>
      <c r="K90" s="229"/>
      <c r="L90" s="229"/>
      <c r="M90" s="247"/>
      <c r="N90" s="247"/>
      <c r="O90" s="247"/>
      <c r="P90" s="247"/>
      <c r="Q90" s="247"/>
      <c r="R90" s="247"/>
      <c r="S90" s="247"/>
      <c r="T90" s="247"/>
      <c r="U90" s="247"/>
      <c r="V90" s="247"/>
      <c r="W90" s="247"/>
      <c r="X90" s="247"/>
      <c r="Y90" s="247"/>
      <c r="Z90" s="247"/>
    </row>
    <row r="91" spans="1:26" ht="15.75" customHeight="1" outlineLevel="1" x14ac:dyDescent="0.2">
      <c r="A91" s="799" t="s">
        <v>3</v>
      </c>
      <c r="B91" s="799" t="s">
        <v>2428</v>
      </c>
      <c r="C91" s="799" t="s">
        <v>103</v>
      </c>
      <c r="D91" s="799" t="s">
        <v>2429</v>
      </c>
      <c r="E91" s="799" t="s">
        <v>21</v>
      </c>
      <c r="F91" s="805" t="s">
        <v>2430</v>
      </c>
      <c r="G91" s="669"/>
      <c r="H91" s="669"/>
      <c r="I91" s="669"/>
      <c r="J91" s="669"/>
      <c r="K91" s="669"/>
      <c r="L91" s="669"/>
      <c r="M91" s="669"/>
      <c r="N91" s="669"/>
      <c r="O91" s="669"/>
      <c r="P91" s="670"/>
      <c r="Q91" s="247"/>
      <c r="R91" s="247"/>
      <c r="S91" s="247"/>
      <c r="T91" s="247"/>
      <c r="U91" s="247"/>
      <c r="V91" s="247"/>
      <c r="W91" s="247"/>
      <c r="X91" s="247"/>
      <c r="Y91" s="247"/>
      <c r="Z91" s="247"/>
    </row>
    <row r="92" spans="1:26" ht="16" outlineLevel="1" x14ac:dyDescent="0.2">
      <c r="A92" s="677"/>
      <c r="B92" s="677"/>
      <c r="C92" s="677"/>
      <c r="D92" s="677"/>
      <c r="E92" s="677"/>
      <c r="F92" s="296">
        <v>0</v>
      </c>
      <c r="G92" s="296">
        <v>7</v>
      </c>
      <c r="H92" s="296">
        <v>15</v>
      </c>
      <c r="I92" s="296">
        <v>20</v>
      </c>
      <c r="J92" s="296">
        <v>30</v>
      </c>
      <c r="K92" s="296">
        <v>50</v>
      </c>
      <c r="L92" s="296">
        <v>100</v>
      </c>
      <c r="M92" s="504">
        <v>150</v>
      </c>
      <c r="N92" s="504">
        <v>200</v>
      </c>
      <c r="O92" s="504">
        <v>500</v>
      </c>
      <c r="P92" s="504">
        <v>2000</v>
      </c>
      <c r="Q92" s="247"/>
      <c r="R92" s="247"/>
      <c r="S92" s="247"/>
      <c r="T92" s="247"/>
      <c r="U92" s="247"/>
      <c r="V92" s="247"/>
      <c r="W92" s="247"/>
      <c r="X92" s="247"/>
      <c r="Y92" s="247"/>
      <c r="Z92" s="247"/>
    </row>
    <row r="93" spans="1:26" ht="17" outlineLevel="1" x14ac:dyDescent="0.2">
      <c r="A93" s="296">
        <v>1</v>
      </c>
      <c r="B93" s="305" t="s">
        <v>2431</v>
      </c>
      <c r="C93" s="505">
        <f t="shared" ref="C93:C94" si="40">C63</f>
        <v>0</v>
      </c>
      <c r="D93" s="506">
        <f t="array" ref="D93">IF(C93/1000000000=INDEX($F$92:$P$92,1,MATCH(C93/1000000000,$F$92:$P$92)),HLOOKUP(C93/1000000000,$F$92:$P$94,2),ROUND(HLOOKUP(C93/1000000000,$F$92:$P$94,2)-((HLOOKUP(C93/1000000000,$F$92:$P$94,2)-INDEX($F$92:$P$94,2,MATCH(C93/1000000000,$F$92:$P$92)+1))/((INDEX($F$92:$P$94,1,MATCH(C93/1000000000,$F$92:$P$92)+1)-INDEX($F$92:$P$94,1,MATCH(C93/1000000000,$F$92:$P$92)))*1000000000) * (C93-INDEX($F$92:$P$94,1,MATCH(C93/1000000000,$F$92:$P$92))*1000000000)),4))</f>
        <v>8.6999999999999994E-2</v>
      </c>
      <c r="E93" s="505">
        <f t="shared" ref="E93:E94" si="41">C93*D93/100</f>
        <v>0</v>
      </c>
      <c r="F93" s="296">
        <v>8.6999999999999994E-2</v>
      </c>
      <c r="G93" s="296">
        <v>8.6999999999999994E-2</v>
      </c>
      <c r="H93" s="296">
        <v>6.0999999999999999E-2</v>
      </c>
      <c r="I93" s="296">
        <v>5.3999999999999999E-2</v>
      </c>
      <c r="J93" s="296">
        <v>4.2999999999999997E-2</v>
      </c>
      <c r="K93" s="296">
        <v>0.03</v>
      </c>
      <c r="L93" s="296">
        <v>2.1999999999999999E-2</v>
      </c>
      <c r="M93" s="296">
        <v>1.9E-2</v>
      </c>
      <c r="N93" s="296">
        <v>1.6E-2</v>
      </c>
      <c r="O93" s="296">
        <v>1.0999999999999999E-2</v>
      </c>
      <c r="P93" s="296">
        <v>8.0000000000000002E-3</v>
      </c>
      <c r="Q93" s="247"/>
      <c r="R93" s="247"/>
      <c r="S93" s="247"/>
      <c r="T93" s="247"/>
      <c r="U93" s="247"/>
      <c r="V93" s="247"/>
      <c r="W93" s="247"/>
      <c r="X93" s="247"/>
      <c r="Y93" s="247"/>
      <c r="Z93" s="247"/>
    </row>
    <row r="94" spans="1:26" ht="17" outlineLevel="1" x14ac:dyDescent="0.2">
      <c r="A94" s="296">
        <v>2</v>
      </c>
      <c r="B94" s="305" t="s">
        <v>2432</v>
      </c>
      <c r="C94" s="505">
        <f t="shared" si="40"/>
        <v>3037747507.6923075</v>
      </c>
      <c r="D94" s="506">
        <f t="array" ref="D94">IF(C94/1000000000=INDEX($F$92:$P$92,1,MATCH(C94/1000000000,$F$92:$P$92)),HLOOKUP(C94/1000000000,$F$92:$P$94,3),ROUND(HLOOKUP(C94/1000000000,$F$92:$P$94,3)-((HLOOKUP(C94/1000000000,$F$92:$P$94,3)-INDEX($F$92:$P$94,3,MATCH(C94/1000000000,$F$92:$P$92)+1))/((INDEX($F$92:$P$94,1,MATCH(C94/1000000000,$F$92:$P$92)+1)-INDEX($F$92:$P$94,1,MATCH(C94/1000000000,$F$92:$P$92)))*1000000000) * (C94-INDEX($F$92:$P$94,1,MATCH(C94/1000000000,$F$92:$P$92))*1000000000)),4))</f>
        <v>9.5000000000000001E-2</v>
      </c>
      <c r="E94" s="505">
        <f t="shared" si="41"/>
        <v>2885860.132307692</v>
      </c>
      <c r="F94" s="296">
        <v>9.5000000000000001E-2</v>
      </c>
      <c r="G94" s="296">
        <v>9.5000000000000001E-2</v>
      </c>
      <c r="H94" s="296">
        <v>6.6000000000000003E-2</v>
      </c>
      <c r="I94" s="296">
        <v>5.8999999999999997E-2</v>
      </c>
      <c r="J94" s="296">
        <v>4.7E-2</v>
      </c>
      <c r="K94" s="296">
        <v>3.2000000000000001E-2</v>
      </c>
      <c r="L94" s="296">
        <v>2.4E-2</v>
      </c>
      <c r="M94" s="296">
        <v>0.02</v>
      </c>
      <c r="N94" s="296">
        <v>1.7000000000000001E-2</v>
      </c>
      <c r="O94" s="296">
        <v>1.7000000000000001E-2</v>
      </c>
      <c r="P94" s="296">
        <v>1.7000000000000001E-2</v>
      </c>
      <c r="Q94" s="247"/>
      <c r="R94" s="247"/>
      <c r="S94" s="247"/>
      <c r="T94" s="247"/>
      <c r="U94" s="247"/>
      <c r="V94" s="247"/>
      <c r="W94" s="247"/>
      <c r="X94" s="247"/>
      <c r="Y94" s="247"/>
      <c r="Z94" s="247"/>
    </row>
    <row r="95" spans="1:26" ht="16" x14ac:dyDescent="0.2">
      <c r="A95" s="247"/>
      <c r="B95" s="247"/>
      <c r="C95" s="247"/>
      <c r="D95" s="247"/>
      <c r="E95" s="247"/>
      <c r="F95" s="247"/>
      <c r="G95" s="247"/>
      <c r="H95" s="247"/>
      <c r="I95" s="247"/>
      <c r="J95" s="247"/>
      <c r="K95" s="229"/>
      <c r="L95" s="229"/>
      <c r="M95" s="247"/>
      <c r="N95" s="247"/>
      <c r="O95" s="247"/>
      <c r="P95" s="247"/>
      <c r="Q95" s="247"/>
      <c r="R95" s="247"/>
      <c r="S95" s="247"/>
      <c r="T95" s="247"/>
      <c r="U95" s="247"/>
      <c r="V95" s="247"/>
      <c r="W95" s="247"/>
      <c r="X95" s="247"/>
      <c r="Y95" s="247"/>
      <c r="Z95" s="247"/>
    </row>
    <row r="96" spans="1:26" ht="16" x14ac:dyDescent="0.2">
      <c r="A96" s="247"/>
      <c r="B96" s="247"/>
      <c r="C96" s="247"/>
      <c r="D96" s="247"/>
      <c r="E96" s="515"/>
      <c r="F96" s="247"/>
      <c r="G96" s="247"/>
      <c r="H96" s="247"/>
      <c r="I96" s="247"/>
      <c r="J96" s="247"/>
      <c r="K96" s="229"/>
      <c r="L96" s="229"/>
      <c r="M96" s="247"/>
      <c r="N96" s="247"/>
      <c r="O96" s="247"/>
      <c r="P96" s="247"/>
      <c r="Q96" s="247"/>
      <c r="R96" s="247"/>
      <c r="S96" s="247"/>
      <c r="T96" s="247"/>
      <c r="U96" s="247"/>
      <c r="V96" s="247"/>
      <c r="W96" s="247"/>
      <c r="X96" s="247"/>
      <c r="Y96" s="247"/>
      <c r="Z96" s="247"/>
    </row>
    <row r="97" spans="1:26" ht="16" x14ac:dyDescent="0.2">
      <c r="A97" s="487"/>
      <c r="B97" s="516" t="s">
        <v>2437</v>
      </c>
      <c r="C97" s="517"/>
      <c r="D97" s="517"/>
      <c r="E97" s="517"/>
      <c r="F97" s="517"/>
      <c r="G97" s="517"/>
      <c r="H97" s="517"/>
      <c r="I97" s="517"/>
      <c r="J97" s="517"/>
      <c r="K97" s="518"/>
      <c r="L97" s="518"/>
      <c r="M97" s="517"/>
      <c r="N97" s="517"/>
      <c r="O97" s="517"/>
      <c r="P97" s="517"/>
      <c r="Q97" s="487"/>
      <c r="R97" s="487"/>
      <c r="S97" s="487"/>
      <c r="T97" s="487"/>
      <c r="U97" s="487"/>
      <c r="V97" s="487"/>
      <c r="W97" s="487"/>
      <c r="X97" s="487"/>
      <c r="Y97" s="487"/>
      <c r="Z97" s="487"/>
    </row>
    <row r="98" spans="1:26" ht="16" outlineLevel="1" x14ac:dyDescent="0.2">
      <c r="A98" s="336"/>
      <c r="B98" s="487"/>
      <c r="C98" s="487"/>
      <c r="D98" s="487"/>
      <c r="E98" s="487"/>
      <c r="F98" s="487"/>
      <c r="G98" s="487"/>
      <c r="H98" s="487"/>
      <c r="I98" s="487"/>
      <c r="J98" s="487"/>
      <c r="K98" s="519"/>
      <c r="L98" s="519"/>
      <c r="M98" s="487"/>
      <c r="N98" s="487"/>
      <c r="O98" s="487"/>
      <c r="P98" s="487"/>
      <c r="Q98" s="487"/>
      <c r="R98" s="487"/>
      <c r="S98" s="487"/>
      <c r="T98" s="487"/>
      <c r="U98" s="487"/>
      <c r="V98" s="487"/>
      <c r="W98" s="487"/>
      <c r="X98" s="487"/>
      <c r="Y98" s="487"/>
      <c r="Z98" s="487"/>
    </row>
    <row r="99" spans="1:26" ht="15.75" customHeight="1" outlineLevel="1" x14ac:dyDescent="0.2">
      <c r="A99" s="799" t="s">
        <v>3</v>
      </c>
      <c r="B99" s="799" t="s">
        <v>2428</v>
      </c>
      <c r="C99" s="799" t="s">
        <v>103</v>
      </c>
      <c r="D99" s="799" t="s">
        <v>2429</v>
      </c>
      <c r="E99" s="799" t="s">
        <v>21</v>
      </c>
      <c r="F99" s="800" t="s">
        <v>2430</v>
      </c>
      <c r="G99" s="669"/>
      <c r="H99" s="669"/>
      <c r="I99" s="669"/>
      <c r="J99" s="669"/>
      <c r="K99" s="669"/>
      <c r="L99" s="669"/>
      <c r="M99" s="669"/>
      <c r="N99" s="669"/>
      <c r="O99" s="669"/>
      <c r="P99" s="670"/>
      <c r="Q99" s="487"/>
      <c r="R99" s="487"/>
      <c r="S99" s="487"/>
      <c r="T99" s="487"/>
      <c r="U99" s="487"/>
      <c r="V99" s="487"/>
      <c r="W99" s="487"/>
      <c r="X99" s="487"/>
      <c r="Y99" s="487"/>
      <c r="Z99" s="487"/>
    </row>
    <row r="100" spans="1:26" ht="16" outlineLevel="1" x14ac:dyDescent="0.2">
      <c r="A100" s="677"/>
      <c r="B100" s="677"/>
      <c r="C100" s="677"/>
      <c r="D100" s="677"/>
      <c r="E100" s="677"/>
      <c r="F100" s="520">
        <v>0</v>
      </c>
      <c r="G100" s="520">
        <v>7</v>
      </c>
      <c r="H100" s="520">
        <v>15</v>
      </c>
      <c r="I100" s="520">
        <v>20</v>
      </c>
      <c r="J100" s="520">
        <v>30</v>
      </c>
      <c r="K100" s="520">
        <v>50</v>
      </c>
      <c r="L100" s="520">
        <v>100</v>
      </c>
      <c r="M100" s="521">
        <v>150</v>
      </c>
      <c r="N100" s="521">
        <v>200</v>
      </c>
      <c r="O100" s="521">
        <v>500</v>
      </c>
      <c r="P100" s="504">
        <v>2000</v>
      </c>
      <c r="Q100" s="487"/>
      <c r="R100" s="487"/>
      <c r="S100" s="487"/>
      <c r="T100" s="487"/>
      <c r="U100" s="487"/>
      <c r="V100" s="487"/>
      <c r="W100" s="487"/>
      <c r="X100" s="487"/>
      <c r="Y100" s="487"/>
      <c r="Z100" s="487"/>
    </row>
    <row r="101" spans="1:26" ht="17" outlineLevel="1" x14ac:dyDescent="0.2">
      <c r="A101" s="520">
        <v>1</v>
      </c>
      <c r="B101" s="522" t="s">
        <v>2431</v>
      </c>
      <c r="C101" s="505">
        <f t="shared" ref="C101:C102" si="42">C63</f>
        <v>0</v>
      </c>
      <c r="D101" s="506">
        <f t="array" ref="D101">IF(C101/1000000000=INDEX($F$100:$P$100,1,MATCH(C101/1000000000,$F$100:$P$100)),HLOOKUP(C101/1000000000,$F$100:$P$102,2),ROUND(HLOOKUP(C101/1000000000,$F$100:$P$102,2)-((HLOOKUP(C101/1000000000,$F$100:$P$102,2)-INDEX($F$100:$P$102,2,MATCH(C101/1000000000,$F$100:$P$100)+1))/((INDEX($F$100:$P$102,1,MATCH(C101/1000000000,$F$100:$P$100)+1)-INDEX($F$100:$P$102,1,MATCH(C101/1000000000,$F$100:$P$100)))*1000000000) * (C101-INDEX($F$100:$P$102,1,MATCH(C101/1000000000,$F$100:$P$100))*1000000000)),4))</f>
        <v>7.8E-2</v>
      </c>
      <c r="E101" s="505">
        <f t="shared" ref="E101:E102" si="43">C101*D101/100</f>
        <v>0</v>
      </c>
      <c r="F101" s="523">
        <v>7.8E-2</v>
      </c>
      <c r="G101" s="523">
        <v>7.8E-2</v>
      </c>
      <c r="H101" s="523">
        <v>0.05</v>
      </c>
      <c r="I101" s="523">
        <v>4.3999999999999997E-2</v>
      </c>
      <c r="J101" s="523">
        <v>3.4000000000000002E-2</v>
      </c>
      <c r="K101" s="523">
        <v>2.5999999999999999E-2</v>
      </c>
      <c r="L101" s="523">
        <v>1.7999999999999999E-2</v>
      </c>
      <c r="M101" s="523">
        <v>1.4999999999999999E-2</v>
      </c>
      <c r="N101" s="523">
        <v>1.2999999999999999E-2</v>
      </c>
      <c r="O101" s="523">
        <v>0.01</v>
      </c>
      <c r="P101" s="523">
        <v>7.0000000000000001E-3</v>
      </c>
      <c r="Q101" s="487"/>
      <c r="R101" s="487"/>
      <c r="S101" s="487"/>
      <c r="T101" s="487"/>
      <c r="U101" s="487"/>
      <c r="V101" s="487"/>
      <c r="W101" s="487"/>
      <c r="X101" s="487"/>
      <c r="Y101" s="487"/>
      <c r="Z101" s="487"/>
    </row>
    <row r="102" spans="1:26" ht="17" outlineLevel="1" x14ac:dyDescent="0.2">
      <c r="A102" s="520">
        <v>2</v>
      </c>
      <c r="B102" s="522" t="s">
        <v>2432</v>
      </c>
      <c r="C102" s="505">
        <f t="shared" si="42"/>
        <v>3037747507.6923075</v>
      </c>
      <c r="D102" s="506">
        <f t="array" ref="D102">IF(C102/1000000000=INDEX($F$100:$P$100,1,MATCH(C102/1000000000,$F$100:$P$100)),HLOOKUP(C102/1000000000,$F$100:$P$102,3),ROUND(HLOOKUP(C102/1000000000,$F$100:$P$102,3)-((HLOOKUP(C102/1000000000,$F$100:$P$102,3)-INDEX($F$100:$P$102,3,MATCH(C102/1000000000,$F$100:$P$100)+1))/((INDEX($F$100:$P$102,1,MATCH(C102/1000000000,$F$100:$P$100)+1)-INDEX($F$100:$P$102,1,MATCH(C102/1000000000,$F$100:$P$100)))*1000000000) * (C102-INDEX($F$100:$P$102,1,MATCH(C102/1000000000,$F$100:$P$100))*1000000000)),4))</f>
        <v>8.5000000000000006E-2</v>
      </c>
      <c r="E102" s="505">
        <f t="shared" si="43"/>
        <v>2582085.3815384614</v>
      </c>
      <c r="F102" s="523">
        <v>8.5000000000000006E-2</v>
      </c>
      <c r="G102" s="523">
        <v>8.5000000000000006E-2</v>
      </c>
      <c r="H102" s="523">
        <v>5.3999999999999999E-2</v>
      </c>
      <c r="I102" s="523">
        <v>4.8000000000000001E-2</v>
      </c>
      <c r="J102" s="523">
        <v>3.6999999999999998E-2</v>
      </c>
      <c r="K102" s="523">
        <v>2.8000000000000001E-2</v>
      </c>
      <c r="L102" s="523">
        <v>1.9E-2</v>
      </c>
      <c r="M102" s="523">
        <v>1.6E-2</v>
      </c>
      <c r="N102" s="523">
        <v>1.4E-2</v>
      </c>
      <c r="O102" s="523">
        <v>1.4E-2</v>
      </c>
      <c r="P102" s="523">
        <v>1.4E-2</v>
      </c>
      <c r="Q102" s="487"/>
      <c r="R102" s="487"/>
      <c r="S102" s="487"/>
      <c r="T102" s="487"/>
      <c r="U102" s="487"/>
      <c r="V102" s="487"/>
      <c r="W102" s="487"/>
      <c r="X102" s="487"/>
      <c r="Y102" s="487"/>
      <c r="Z102" s="487"/>
    </row>
    <row r="103" spans="1:26" ht="16" x14ac:dyDescent="0.2">
      <c r="A103" s="247"/>
      <c r="B103" s="247"/>
      <c r="C103" s="247"/>
      <c r="D103" s="247"/>
      <c r="E103" s="247"/>
      <c r="F103" s="247"/>
      <c r="G103" s="247"/>
      <c r="H103" s="437"/>
      <c r="I103" s="437"/>
      <c r="J103" s="247"/>
      <c r="K103" s="229"/>
      <c r="L103" s="229"/>
      <c r="M103" s="247"/>
      <c r="N103" s="247"/>
      <c r="O103" s="247"/>
      <c r="P103" s="247"/>
      <c r="Q103" s="247"/>
      <c r="R103" s="247"/>
      <c r="S103" s="247"/>
      <c r="T103" s="247"/>
      <c r="U103" s="247"/>
      <c r="V103" s="247"/>
      <c r="W103" s="247"/>
      <c r="X103" s="247"/>
      <c r="Y103" s="247"/>
      <c r="Z103" s="247"/>
    </row>
    <row r="104" spans="1:26" ht="16" x14ac:dyDescent="0.2">
      <c r="A104" s="247"/>
      <c r="B104" s="247"/>
      <c r="C104" s="247"/>
      <c r="D104" s="247"/>
      <c r="E104" s="247"/>
      <c r="F104" s="247"/>
      <c r="G104" s="247"/>
      <c r="H104" s="247"/>
      <c r="I104" s="247"/>
      <c r="J104" s="247"/>
      <c r="K104" s="229"/>
      <c r="L104" s="229"/>
      <c r="M104" s="247"/>
      <c r="N104" s="247"/>
      <c r="O104" s="247"/>
      <c r="P104" s="247"/>
      <c r="Q104" s="247"/>
      <c r="R104" s="247"/>
      <c r="S104" s="247"/>
      <c r="T104" s="247"/>
      <c r="U104" s="247"/>
      <c r="V104" s="247"/>
      <c r="W104" s="247"/>
      <c r="X104" s="247"/>
      <c r="Y104" s="247"/>
      <c r="Z104" s="247"/>
    </row>
    <row r="105" spans="1:26" ht="16" x14ac:dyDescent="0.2">
      <c r="A105" s="487"/>
      <c r="B105" s="516" t="s">
        <v>2438</v>
      </c>
      <c r="C105" s="517"/>
      <c r="D105" s="517"/>
      <c r="E105" s="517"/>
      <c r="F105" s="517"/>
      <c r="G105" s="517"/>
      <c r="H105" s="517"/>
      <c r="I105" s="517"/>
      <c r="J105" s="517"/>
      <c r="K105" s="518"/>
      <c r="L105" s="518"/>
      <c r="M105" s="517"/>
      <c r="N105" s="517"/>
      <c r="O105" s="517"/>
      <c r="P105" s="517"/>
      <c r="Q105" s="487"/>
      <c r="R105" s="487"/>
      <c r="S105" s="487"/>
      <c r="T105" s="487"/>
      <c r="U105" s="487"/>
      <c r="V105" s="487"/>
      <c r="W105" s="487"/>
      <c r="X105" s="487"/>
      <c r="Y105" s="487"/>
      <c r="Z105" s="487"/>
    </row>
    <row r="106" spans="1:26" ht="16" outlineLevel="1" x14ac:dyDescent="0.2">
      <c r="A106" s="336"/>
      <c r="B106" s="487"/>
      <c r="C106" s="487"/>
      <c r="D106" s="487"/>
      <c r="E106" s="487"/>
      <c r="F106" s="487"/>
      <c r="G106" s="487"/>
      <c r="H106" s="487"/>
      <c r="I106" s="487"/>
      <c r="J106" s="487"/>
      <c r="K106" s="519"/>
      <c r="L106" s="519"/>
      <c r="M106" s="487"/>
      <c r="N106" s="487"/>
      <c r="O106" s="487"/>
      <c r="P106" s="487"/>
      <c r="Q106" s="487"/>
      <c r="R106" s="487"/>
      <c r="S106" s="487"/>
      <c r="T106" s="487"/>
      <c r="U106" s="487"/>
      <c r="V106" s="487"/>
      <c r="W106" s="487"/>
      <c r="X106" s="487"/>
      <c r="Y106" s="487"/>
      <c r="Z106" s="487"/>
    </row>
    <row r="107" spans="1:26" ht="15.75" customHeight="1" outlineLevel="1" x14ac:dyDescent="0.2">
      <c r="A107" s="799" t="s">
        <v>3</v>
      </c>
      <c r="B107" s="799" t="s">
        <v>2428</v>
      </c>
      <c r="C107" s="799" t="s">
        <v>103</v>
      </c>
      <c r="D107" s="799" t="s">
        <v>2429</v>
      </c>
      <c r="E107" s="799" t="s">
        <v>21</v>
      </c>
      <c r="F107" s="800" t="s">
        <v>2430</v>
      </c>
      <c r="G107" s="669"/>
      <c r="H107" s="669"/>
      <c r="I107" s="669"/>
      <c r="J107" s="669"/>
      <c r="K107" s="669"/>
      <c r="L107" s="669"/>
      <c r="M107" s="669"/>
      <c r="N107" s="669"/>
      <c r="O107" s="669"/>
      <c r="P107" s="670"/>
      <c r="Q107" s="487"/>
      <c r="R107" s="487"/>
      <c r="S107" s="487"/>
      <c r="T107" s="487"/>
      <c r="U107" s="487"/>
      <c r="V107" s="487"/>
      <c r="W107" s="487"/>
      <c r="X107" s="487"/>
      <c r="Y107" s="487"/>
      <c r="Z107" s="487"/>
    </row>
    <row r="108" spans="1:26" ht="16" outlineLevel="1" x14ac:dyDescent="0.2">
      <c r="A108" s="677"/>
      <c r="B108" s="677"/>
      <c r="C108" s="677"/>
      <c r="D108" s="677"/>
      <c r="E108" s="677"/>
      <c r="F108" s="524">
        <v>0</v>
      </c>
      <c r="G108" s="524">
        <v>7</v>
      </c>
      <c r="H108" s="520">
        <v>15</v>
      </c>
      <c r="I108" s="520">
        <v>20</v>
      </c>
      <c r="J108" s="520">
        <v>30</v>
      </c>
      <c r="K108" s="520">
        <v>50</v>
      </c>
      <c r="L108" s="520">
        <v>100</v>
      </c>
      <c r="M108" s="521">
        <v>150</v>
      </c>
      <c r="N108" s="521">
        <v>200</v>
      </c>
      <c r="O108" s="521">
        <v>500</v>
      </c>
      <c r="P108" s="521">
        <v>2000</v>
      </c>
      <c r="Q108" s="487"/>
      <c r="R108" s="487"/>
      <c r="S108" s="487"/>
      <c r="T108" s="487"/>
      <c r="U108" s="487"/>
      <c r="V108" s="487"/>
      <c r="W108" s="487"/>
      <c r="X108" s="487"/>
      <c r="Y108" s="487"/>
      <c r="Z108" s="487"/>
    </row>
    <row r="109" spans="1:26" ht="17" outlineLevel="1" x14ac:dyDescent="0.2">
      <c r="A109" s="520">
        <v>1</v>
      </c>
      <c r="B109" s="522" t="s">
        <v>2431</v>
      </c>
      <c r="C109" s="505">
        <f>C5</f>
        <v>0</v>
      </c>
      <c r="D109" s="506">
        <f t="array" ref="D109">IF(C109/1000000000=INDEX($F$108:$P$108,1,MATCH(C109/1000000000,$F$108:$P$108)),HLOOKUP(C109/1000000000,$F$108:$P$109,2),ROUND(HLOOKUP(C109/1000000000,$F$108:$P$109,2)-((HLOOKUP(C109/1000000000,$F$108:$P$109,2)-INDEX($F$108:$P$109,2,MATCH(C109/1000000000,$F$108:$P$108)+1))/((INDEX($F$108:$P$109,1,MATCH(C109/1000000000,$F$108:$P$108)+1)-INDEX($F$108:$P$109,1,MATCH(C109/1000000000,$F$108:$P$108)))*1000000000) * (C109-INDEX($F$108:$P$109,1,MATCH(C109/1000000000,$F$108:$P$108))*1000000000)),4))</f>
        <v>0.36199999999999999</v>
      </c>
      <c r="E109" s="505">
        <f>D109%*C109</f>
        <v>0</v>
      </c>
      <c r="F109" s="520">
        <v>0.36199999999999999</v>
      </c>
      <c r="G109" s="520">
        <v>0.36199999999999999</v>
      </c>
      <c r="H109" s="520">
        <v>0.33900000000000002</v>
      </c>
      <c r="I109" s="520">
        <v>0.30499999999999999</v>
      </c>
      <c r="J109" s="520">
        <v>0.255</v>
      </c>
      <c r="K109" s="520">
        <v>0.16400000000000001</v>
      </c>
      <c r="L109" s="520">
        <v>9.9000000000000005E-2</v>
      </c>
      <c r="M109" s="520">
        <v>7.9000000000000001E-2</v>
      </c>
      <c r="N109" s="520">
        <v>6.3E-2</v>
      </c>
      <c r="O109" s="520">
        <v>4.7E-2</v>
      </c>
      <c r="P109" s="520">
        <v>2.8000000000000001E-2</v>
      </c>
      <c r="Q109" s="487"/>
      <c r="R109" s="487"/>
      <c r="S109" s="487"/>
      <c r="T109" s="487"/>
      <c r="U109" s="487"/>
      <c r="V109" s="487"/>
      <c r="W109" s="487"/>
      <c r="X109" s="487"/>
      <c r="Y109" s="487"/>
      <c r="Z109" s="487"/>
    </row>
    <row r="110" spans="1:26" ht="16" x14ac:dyDescent="0.2">
      <c r="A110" s="247"/>
      <c r="B110" s="247"/>
      <c r="C110" s="247"/>
      <c r="D110" s="247"/>
      <c r="E110" s="247"/>
      <c r="F110" s="247"/>
      <c r="G110" s="247"/>
      <c r="H110" s="247"/>
      <c r="I110" s="247"/>
      <c r="J110" s="247"/>
      <c r="K110" s="229"/>
      <c r="L110" s="229"/>
      <c r="M110" s="247"/>
      <c r="N110" s="247"/>
      <c r="O110" s="247"/>
      <c r="P110" s="247"/>
      <c r="Q110" s="247"/>
      <c r="R110" s="247"/>
      <c r="S110" s="247"/>
      <c r="T110" s="247"/>
      <c r="U110" s="247"/>
      <c r="V110" s="247"/>
      <c r="W110" s="247"/>
      <c r="X110" s="247"/>
      <c r="Y110" s="247"/>
      <c r="Z110" s="247"/>
    </row>
    <row r="111" spans="1:26" ht="16" x14ac:dyDescent="0.2">
      <c r="A111" s="247"/>
      <c r="B111" s="247"/>
      <c r="C111" s="247"/>
      <c r="D111" s="247"/>
      <c r="E111" s="247"/>
      <c r="F111" s="247"/>
      <c r="G111" s="247"/>
      <c r="H111" s="247"/>
      <c r="I111" s="247"/>
      <c r="J111" s="247"/>
      <c r="K111" s="229"/>
      <c r="L111" s="229"/>
      <c r="M111" s="247"/>
      <c r="N111" s="247"/>
      <c r="O111" s="247"/>
      <c r="P111" s="247"/>
      <c r="Q111" s="247"/>
      <c r="R111" s="247"/>
      <c r="S111" s="247"/>
      <c r="T111" s="247"/>
      <c r="U111" s="247"/>
      <c r="V111" s="247"/>
      <c r="W111" s="247"/>
      <c r="X111" s="247"/>
      <c r="Y111" s="247"/>
      <c r="Z111" s="247"/>
    </row>
    <row r="112" spans="1:26" ht="16" x14ac:dyDescent="0.2">
      <c r="A112" s="487"/>
      <c r="B112" s="516" t="s">
        <v>2439</v>
      </c>
      <c r="C112" s="517"/>
      <c r="D112" s="517"/>
      <c r="E112" s="517"/>
      <c r="F112" s="517"/>
      <c r="G112" s="517"/>
      <c r="H112" s="517"/>
      <c r="I112" s="517"/>
      <c r="J112" s="517"/>
      <c r="K112" s="518"/>
      <c r="L112" s="518"/>
      <c r="M112" s="517"/>
      <c r="N112" s="517"/>
      <c r="O112" s="517"/>
      <c r="P112" s="517"/>
      <c r="Q112" s="487"/>
      <c r="R112" s="487"/>
      <c r="S112" s="487"/>
      <c r="T112" s="487"/>
      <c r="U112" s="487"/>
      <c r="V112" s="487"/>
      <c r="W112" s="487"/>
      <c r="X112" s="487"/>
      <c r="Y112" s="487"/>
      <c r="Z112" s="487"/>
    </row>
    <row r="113" spans="1:26" ht="16" outlineLevel="1" x14ac:dyDescent="0.2">
      <c r="A113" s="336"/>
      <c r="B113" s="487"/>
      <c r="C113" s="487"/>
      <c r="D113" s="487"/>
      <c r="E113" s="487"/>
      <c r="F113" s="487"/>
      <c r="G113" s="487"/>
      <c r="H113" s="487"/>
      <c r="I113" s="487"/>
      <c r="J113" s="487"/>
      <c r="K113" s="519"/>
      <c r="L113" s="519"/>
      <c r="M113" s="487"/>
      <c r="N113" s="487"/>
      <c r="O113" s="487"/>
      <c r="P113" s="487"/>
      <c r="Q113" s="487"/>
      <c r="R113" s="487"/>
      <c r="S113" s="487"/>
      <c r="T113" s="487"/>
      <c r="U113" s="487"/>
      <c r="V113" s="487"/>
      <c r="W113" s="487"/>
      <c r="X113" s="487"/>
      <c r="Y113" s="487"/>
      <c r="Z113" s="487"/>
    </row>
    <row r="114" spans="1:26" ht="15.75" customHeight="1" outlineLevel="1" x14ac:dyDescent="0.2">
      <c r="A114" s="799" t="s">
        <v>3</v>
      </c>
      <c r="B114" s="799" t="s">
        <v>2428</v>
      </c>
      <c r="C114" s="799" t="s">
        <v>103</v>
      </c>
      <c r="D114" s="799" t="s">
        <v>2429</v>
      </c>
      <c r="E114" s="799" t="s">
        <v>21</v>
      </c>
      <c r="F114" s="800" t="s">
        <v>2430</v>
      </c>
      <c r="G114" s="669"/>
      <c r="H114" s="669"/>
      <c r="I114" s="669"/>
      <c r="J114" s="669"/>
      <c r="K114" s="669"/>
      <c r="L114" s="669"/>
      <c r="M114" s="669"/>
      <c r="N114" s="669"/>
      <c r="O114" s="669"/>
      <c r="P114" s="670"/>
      <c r="Q114" s="487"/>
      <c r="R114" s="487"/>
      <c r="S114" s="487"/>
      <c r="T114" s="487"/>
      <c r="U114" s="487"/>
      <c r="V114" s="487"/>
      <c r="W114" s="487"/>
      <c r="X114" s="487"/>
      <c r="Y114" s="487"/>
      <c r="Z114" s="487"/>
    </row>
    <row r="115" spans="1:26" ht="16" outlineLevel="1" x14ac:dyDescent="0.2">
      <c r="A115" s="677"/>
      <c r="B115" s="677"/>
      <c r="C115" s="677"/>
      <c r="D115" s="677"/>
      <c r="E115" s="677"/>
      <c r="F115" s="520">
        <v>0</v>
      </c>
      <c r="G115" s="520">
        <v>7</v>
      </c>
      <c r="H115" s="520">
        <v>15</v>
      </c>
      <c r="I115" s="520">
        <v>20</v>
      </c>
      <c r="J115" s="520">
        <v>30</v>
      </c>
      <c r="K115" s="520">
        <v>50</v>
      </c>
      <c r="L115" s="520">
        <v>100</v>
      </c>
      <c r="M115" s="521">
        <v>150</v>
      </c>
      <c r="N115" s="521">
        <v>200</v>
      </c>
      <c r="O115" s="521">
        <v>500</v>
      </c>
      <c r="P115" s="521">
        <v>2000</v>
      </c>
      <c r="Q115" s="487"/>
      <c r="R115" s="487"/>
      <c r="S115" s="487"/>
      <c r="T115" s="487"/>
      <c r="U115" s="487"/>
      <c r="V115" s="487"/>
      <c r="W115" s="487"/>
      <c r="X115" s="487"/>
      <c r="Y115" s="487"/>
      <c r="Z115" s="487"/>
    </row>
    <row r="116" spans="1:26" ht="17" outlineLevel="1" x14ac:dyDescent="0.2">
      <c r="A116" s="520">
        <v>1</v>
      </c>
      <c r="B116" s="522" t="s">
        <v>2431</v>
      </c>
      <c r="C116" s="505">
        <f t="shared" ref="C116:C117" si="44">C63</f>
        <v>0</v>
      </c>
      <c r="D116" s="506">
        <f t="array" ref="D116">IF(C116/1000000000=INDEX($F$115:$P$115,1,MATCH(C116/1000000000,$F$115:$P$115)),HLOOKUP(C116/1000000000,$F$115:$P$117,2),ROUND(HLOOKUP(C116/1000000000,$F$115:$P$117,2)-((HLOOKUP(C116/1000000000,$F$115:$P$117,2)-INDEX($F$115:$P$117,2,MATCH(C116/1000000000,$F$115:$P$115)+1))/((INDEX($F$115:$P$117,1,MATCH(C116/1000000000,$F$115:$P$115)+1)-INDEX($F$115:$P$117,1,MATCH(C116/1000000000,$F$115:$P$115)))*1000000000) * (C116-INDEX($F$115:$P$117,1,MATCH(C116/1000000000,$F$115:$P$115))*1000000000)),4))</f>
        <v>0.28299999999999997</v>
      </c>
      <c r="E116" s="505">
        <f t="shared" ref="E116:E117" si="45">C116*D116/100</f>
        <v>0</v>
      </c>
      <c r="F116" s="523">
        <v>0.28299999999999997</v>
      </c>
      <c r="G116" s="523">
        <v>0.28299999999999997</v>
      </c>
      <c r="H116" s="523">
        <v>0.22800000000000001</v>
      </c>
      <c r="I116" s="523">
        <v>0.20599999999999999</v>
      </c>
      <c r="J116" s="523">
        <v>0.17199999999999999</v>
      </c>
      <c r="K116" s="523">
        <v>0.12</v>
      </c>
      <c r="L116" s="523">
        <v>7.8E-2</v>
      </c>
      <c r="M116" s="523">
        <v>7.1999999999999995E-2</v>
      </c>
      <c r="N116" s="523">
        <v>6.4000000000000001E-2</v>
      </c>
      <c r="O116" s="523">
        <v>5.2999999999999999E-2</v>
      </c>
      <c r="P116" s="523">
        <v>4.1000000000000002E-2</v>
      </c>
      <c r="Q116" s="487"/>
      <c r="R116" s="487"/>
      <c r="S116" s="487"/>
      <c r="T116" s="487"/>
      <c r="U116" s="487"/>
      <c r="V116" s="487"/>
      <c r="W116" s="487"/>
      <c r="X116" s="487"/>
      <c r="Y116" s="487"/>
      <c r="Z116" s="487"/>
    </row>
    <row r="117" spans="1:26" ht="17" outlineLevel="1" x14ac:dyDescent="0.2">
      <c r="A117" s="520">
        <v>2</v>
      </c>
      <c r="B117" s="522" t="s">
        <v>2432</v>
      </c>
      <c r="C117" s="505">
        <f t="shared" si="44"/>
        <v>3037747507.6923075</v>
      </c>
      <c r="D117" s="506">
        <f t="array" ref="D117">IF(C117/1000000000=INDEX($F$115:$P$115,1,MATCH(C117/1000000000,$F$115:$P$115)),HLOOKUP(C117/1000000000,$F$115:$P$117,3),ROUND(HLOOKUP(C117/1000000000,$F$115:$P$117,3)-((HLOOKUP(C117/1000000000,$F$115:$P$117,3)-INDEX($F$115:$P$117,3,MATCH(C117/1000000000,$F$115:$P$115)+1))/((INDEX($F$115:$P$117,1,MATCH(C117/1000000000,$F$115:$P$115)+1)-INDEX($F$115:$P$117,1,MATCH(C117/1000000000,$F$115:$P$115)))*1000000000) * (C117-INDEX($F$115:$P$117,1,MATCH(C117/1000000000,$F$115:$P$115))*1000000000)),4))</f>
        <v>0.40500000000000003</v>
      </c>
      <c r="E117" s="505">
        <f t="shared" si="45"/>
        <v>12302877.406153847</v>
      </c>
      <c r="F117" s="523">
        <v>0.40500000000000003</v>
      </c>
      <c r="G117" s="523">
        <v>0.40500000000000003</v>
      </c>
      <c r="H117" s="523">
        <v>0.33600000000000002</v>
      </c>
      <c r="I117" s="523">
        <v>0.311</v>
      </c>
      <c r="J117" s="523">
        <v>0.26500000000000001</v>
      </c>
      <c r="K117" s="523">
        <v>0.182</v>
      </c>
      <c r="L117" s="523">
        <v>0.11899999999999999</v>
      </c>
      <c r="M117" s="523">
        <v>0.109</v>
      </c>
      <c r="N117" s="523">
        <v>0.10199999999999999</v>
      </c>
      <c r="O117" s="523">
        <v>0.10199999999999999</v>
      </c>
      <c r="P117" s="523">
        <v>0.10199999999999999</v>
      </c>
      <c r="Q117" s="487"/>
      <c r="R117" s="487"/>
      <c r="S117" s="487"/>
      <c r="T117" s="487"/>
      <c r="U117" s="487"/>
      <c r="V117" s="487"/>
      <c r="W117" s="487"/>
      <c r="X117" s="487"/>
      <c r="Y117" s="487"/>
      <c r="Z117" s="487"/>
    </row>
    <row r="118" spans="1:26" ht="16" x14ac:dyDescent="0.2">
      <c r="A118" s="247"/>
      <c r="B118" s="247"/>
      <c r="C118" s="247"/>
      <c r="D118" s="247"/>
      <c r="E118" s="247"/>
      <c r="F118" s="247"/>
      <c r="G118" s="247"/>
      <c r="H118" s="247"/>
      <c r="I118" s="247"/>
      <c r="J118" s="247"/>
      <c r="K118" s="229"/>
      <c r="L118" s="229"/>
      <c r="M118" s="247"/>
      <c r="N118" s="247"/>
      <c r="O118" s="247"/>
      <c r="P118" s="247"/>
      <c r="Q118" s="247"/>
      <c r="R118" s="247"/>
      <c r="S118" s="247"/>
      <c r="T118" s="247"/>
      <c r="U118" s="247"/>
      <c r="V118" s="247"/>
      <c r="W118" s="247"/>
      <c r="X118" s="247"/>
      <c r="Y118" s="247"/>
      <c r="Z118" s="247"/>
    </row>
    <row r="119" spans="1:26" ht="16" x14ac:dyDescent="0.2">
      <c r="A119" s="247"/>
      <c r="B119" s="247"/>
      <c r="C119" s="247"/>
      <c r="D119" s="247"/>
      <c r="E119" s="247"/>
      <c r="F119" s="247"/>
      <c r="G119" s="247"/>
      <c r="H119" s="247"/>
      <c r="I119" s="247"/>
      <c r="J119" s="247"/>
      <c r="K119" s="229"/>
      <c r="L119" s="229"/>
      <c r="M119" s="247"/>
      <c r="N119" s="247"/>
      <c r="O119" s="247"/>
      <c r="P119" s="247"/>
      <c r="Q119" s="247"/>
      <c r="R119" s="247"/>
      <c r="S119" s="247"/>
      <c r="T119" s="247"/>
      <c r="U119" s="247"/>
      <c r="V119" s="247"/>
      <c r="W119" s="247"/>
      <c r="X119" s="247"/>
      <c r="Y119" s="247"/>
      <c r="Z119" s="247"/>
    </row>
    <row r="120" spans="1:26" ht="16" x14ac:dyDescent="0.2">
      <c r="A120" s="487"/>
      <c r="B120" s="516" t="s">
        <v>2440</v>
      </c>
      <c r="C120" s="517"/>
      <c r="D120" s="517"/>
      <c r="E120" s="517"/>
      <c r="F120" s="517"/>
      <c r="G120" s="517"/>
      <c r="H120" s="517"/>
      <c r="I120" s="517"/>
      <c r="J120" s="517"/>
      <c r="K120" s="518"/>
      <c r="L120" s="518"/>
      <c r="M120" s="517"/>
      <c r="N120" s="517"/>
      <c r="O120" s="517"/>
      <c r="P120" s="517"/>
      <c r="Q120" s="487"/>
      <c r="R120" s="487"/>
      <c r="S120" s="487"/>
      <c r="T120" s="487"/>
      <c r="U120" s="487"/>
      <c r="V120" s="487"/>
      <c r="W120" s="487"/>
      <c r="X120" s="487"/>
      <c r="Y120" s="487"/>
      <c r="Z120" s="487"/>
    </row>
    <row r="121" spans="1:26" ht="16" outlineLevel="1" x14ac:dyDescent="0.2">
      <c r="A121" s="336"/>
      <c r="B121" s="487"/>
      <c r="C121" s="487"/>
      <c r="D121" s="487"/>
      <c r="E121" s="487"/>
      <c r="F121" s="487"/>
      <c r="G121" s="487"/>
      <c r="H121" s="487"/>
      <c r="I121" s="487"/>
      <c r="J121" s="487"/>
      <c r="K121" s="519"/>
      <c r="L121" s="519"/>
      <c r="M121" s="487"/>
      <c r="N121" s="487"/>
      <c r="O121" s="487"/>
      <c r="P121" s="487"/>
      <c r="Q121" s="487"/>
      <c r="R121" s="487"/>
      <c r="S121" s="487"/>
      <c r="T121" s="487"/>
      <c r="U121" s="487"/>
      <c r="V121" s="487"/>
      <c r="W121" s="487"/>
      <c r="X121" s="487"/>
      <c r="Y121" s="487"/>
      <c r="Z121" s="487"/>
    </row>
    <row r="122" spans="1:26" ht="15.75" customHeight="1" outlineLevel="1" x14ac:dyDescent="0.2">
      <c r="A122" s="799" t="s">
        <v>3</v>
      </c>
      <c r="B122" s="799" t="s">
        <v>2428</v>
      </c>
      <c r="C122" s="799" t="s">
        <v>103</v>
      </c>
      <c r="D122" s="799" t="s">
        <v>2429</v>
      </c>
      <c r="E122" s="799" t="s">
        <v>21</v>
      </c>
      <c r="F122" s="800" t="s">
        <v>2430</v>
      </c>
      <c r="G122" s="669"/>
      <c r="H122" s="669"/>
      <c r="I122" s="669"/>
      <c r="J122" s="669"/>
      <c r="K122" s="669"/>
      <c r="L122" s="669"/>
      <c r="M122" s="669"/>
      <c r="N122" s="669"/>
      <c r="O122" s="669"/>
      <c r="P122" s="670"/>
      <c r="Q122" s="487"/>
      <c r="R122" s="487"/>
      <c r="S122" s="487"/>
      <c r="T122" s="487"/>
      <c r="U122" s="487"/>
      <c r="V122" s="487"/>
      <c r="W122" s="487"/>
      <c r="X122" s="487"/>
      <c r="Y122" s="487"/>
      <c r="Z122" s="487"/>
    </row>
    <row r="123" spans="1:26" ht="16" outlineLevel="1" x14ac:dyDescent="0.2">
      <c r="A123" s="677"/>
      <c r="B123" s="677"/>
      <c r="C123" s="677"/>
      <c r="D123" s="677"/>
      <c r="E123" s="677"/>
      <c r="F123" s="520">
        <v>0</v>
      </c>
      <c r="G123" s="520">
        <v>7</v>
      </c>
      <c r="H123" s="520">
        <v>15</v>
      </c>
      <c r="I123" s="520">
        <v>20</v>
      </c>
      <c r="J123" s="520">
        <v>30</v>
      </c>
      <c r="K123" s="520">
        <v>50</v>
      </c>
      <c r="L123" s="520">
        <v>100</v>
      </c>
      <c r="M123" s="521">
        <v>150</v>
      </c>
      <c r="N123" s="521">
        <v>200</v>
      </c>
      <c r="O123" s="521">
        <v>500</v>
      </c>
      <c r="P123" s="521">
        <v>2000</v>
      </c>
      <c r="Q123" s="487"/>
      <c r="R123" s="487"/>
      <c r="S123" s="487"/>
      <c r="T123" s="487"/>
      <c r="U123" s="487"/>
      <c r="V123" s="487"/>
      <c r="W123" s="487"/>
      <c r="X123" s="487"/>
      <c r="Y123" s="487"/>
      <c r="Z123" s="487"/>
    </row>
    <row r="124" spans="1:26" ht="36.75" customHeight="1" outlineLevel="1" x14ac:dyDescent="0.2">
      <c r="A124" s="520">
        <v>1</v>
      </c>
      <c r="B124" s="522" t="s">
        <v>2431</v>
      </c>
      <c r="C124" s="505">
        <f t="shared" ref="C124:C125" si="46">C63</f>
        <v>0</v>
      </c>
      <c r="D124" s="506">
        <f t="array" ref="D124">IF(C124/1000000000=INDEX($F$123:$P$123,1,MATCH(C124/1000000000,$F$123:$P$123)),HLOOKUP(C124/1000000000,$F$123:$P$125,2),ROUND(HLOOKUP(C124/1000000000,$F$123:$P$125,2)-((HLOOKUP(C124/1000000000,$F$123:$P$125,2)-INDEX($F$123:$P$125,2,MATCH(C124/1000000000,$F$123:$P$123)+1))/((INDEX($F$123:$P$125,1,MATCH(C124/1000000000,$F$123:$P$123)+1)-INDEX($F$123:$P$125,1,MATCH(C124/1000000000,$F$123:$P$123)))*1000000000) * (C124-INDEX($F$123:$P$125,1,MATCH(C124/1000000000,$F$123:$P$123))*1000000000)),4))</f>
        <v>0.71799999999999997</v>
      </c>
      <c r="E124" s="505">
        <f t="shared" ref="E124:E125" si="47">D124%*C124</f>
        <v>0</v>
      </c>
      <c r="F124" s="523">
        <v>0.71799999999999997</v>
      </c>
      <c r="G124" s="523">
        <v>0.71799999999999997</v>
      </c>
      <c r="H124" s="523">
        <v>0.60199999999999998</v>
      </c>
      <c r="I124" s="523">
        <v>0.58299999999999996</v>
      </c>
      <c r="J124" s="523">
        <v>0.52300000000000002</v>
      </c>
      <c r="K124" s="523">
        <v>0.46800000000000003</v>
      </c>
      <c r="L124" s="523">
        <v>0.311</v>
      </c>
      <c r="M124" s="523">
        <v>0.27800000000000002</v>
      </c>
      <c r="N124" s="523">
        <v>0.25</v>
      </c>
      <c r="O124" s="523">
        <v>0.217</v>
      </c>
      <c r="P124" s="523">
        <v>0.14299999999999999</v>
      </c>
      <c r="Q124" s="487"/>
      <c r="R124" s="487"/>
      <c r="S124" s="487"/>
      <c r="T124" s="487"/>
      <c r="U124" s="487"/>
      <c r="V124" s="487"/>
      <c r="W124" s="487"/>
      <c r="X124" s="487"/>
      <c r="Y124" s="487"/>
      <c r="Z124" s="487"/>
    </row>
    <row r="125" spans="1:26" ht="17" outlineLevel="1" x14ac:dyDescent="0.2">
      <c r="A125" s="520">
        <v>2</v>
      </c>
      <c r="B125" s="522" t="s">
        <v>2441</v>
      </c>
      <c r="C125" s="505">
        <f t="shared" si="46"/>
        <v>3037747507.6923075</v>
      </c>
      <c r="D125" s="506">
        <f t="array" ref="D125">IF(C125/1000000000=INDEX($F$123:$P$123,1,MATCH(C125/1000000000,$F$123:$P$123)),HLOOKUP(C125/1000000000,$F$123:$P$125,3),ROUND(HLOOKUP(C125/1000000000,$F$123:$P$125,3)-((HLOOKUP(C125/1000000000,$F$123:$P$125,3)-INDEX($F$123:$P$125,3,MATCH(C125/1000000000,$F$123:$P$123)+1))/((INDEX($F$123:$P$125,1,MATCH(C125/1000000000,$F$123:$P$123)+1)-INDEX($F$123:$P$125,1,MATCH(C125/1000000000,$F$123:$P$123)))*1000000000) * (C125-INDEX($F$123:$P$125,1,MATCH(C125/1000000000,$F$123:$P$123))*1000000000)),4))</f>
        <v>2.0630000000000002</v>
      </c>
      <c r="E125" s="505">
        <f t="shared" si="47"/>
        <v>62668731.083692312</v>
      </c>
      <c r="F125" s="523">
        <v>2.0630000000000002</v>
      </c>
      <c r="G125" s="523">
        <v>2.0630000000000002</v>
      </c>
      <c r="H125" s="523">
        <v>1.931</v>
      </c>
      <c r="I125" s="523">
        <v>1.833</v>
      </c>
      <c r="J125" s="523">
        <v>1.736</v>
      </c>
      <c r="K125" s="523">
        <v>1.595</v>
      </c>
      <c r="L125" s="523">
        <v>1.22</v>
      </c>
      <c r="M125" s="523">
        <v>1.091</v>
      </c>
      <c r="N125" s="523">
        <v>0.95599999999999996</v>
      </c>
      <c r="O125" s="523">
        <v>0.95599999999999996</v>
      </c>
      <c r="P125" s="523">
        <v>0.95599999999999996</v>
      </c>
      <c r="Q125" s="487"/>
      <c r="R125" s="487"/>
      <c r="S125" s="487"/>
      <c r="T125" s="487"/>
      <c r="U125" s="487"/>
      <c r="V125" s="487"/>
      <c r="W125" s="487"/>
      <c r="X125" s="487"/>
      <c r="Y125" s="487"/>
      <c r="Z125" s="487"/>
    </row>
    <row r="126" spans="1:26" ht="16" x14ac:dyDescent="0.2">
      <c r="A126" s="247"/>
      <c r="B126" s="247"/>
      <c r="C126" s="247"/>
      <c r="D126" s="247"/>
      <c r="E126" s="247"/>
      <c r="F126" s="247"/>
      <c r="G126" s="247"/>
      <c r="H126" s="247"/>
      <c r="I126" s="437"/>
      <c r="J126" s="437"/>
      <c r="K126" s="229"/>
      <c r="L126" s="229"/>
      <c r="M126" s="247"/>
      <c r="N126" s="247"/>
      <c r="O126" s="247"/>
      <c r="P126" s="247"/>
      <c r="Q126" s="247"/>
      <c r="R126" s="247"/>
      <c r="S126" s="247"/>
      <c r="T126" s="247"/>
      <c r="U126" s="247"/>
      <c r="V126" s="247"/>
      <c r="W126" s="247"/>
      <c r="X126" s="247"/>
      <c r="Y126" s="247"/>
      <c r="Z126" s="247"/>
    </row>
    <row r="127" spans="1:26" ht="16" x14ac:dyDescent="0.2">
      <c r="A127" s="525"/>
      <c r="B127" s="502" t="s">
        <v>2442</v>
      </c>
      <c r="C127" s="437"/>
      <c r="D127" s="437"/>
      <c r="E127" s="437"/>
      <c r="F127" s="437"/>
      <c r="G127" s="437"/>
      <c r="H127" s="437"/>
      <c r="I127" s="437"/>
      <c r="J127" s="437"/>
      <c r="K127" s="503"/>
      <c r="L127" s="503"/>
      <c r="M127" s="437"/>
      <c r="N127" s="437"/>
      <c r="O127" s="437"/>
      <c r="P127" s="437"/>
      <c r="Q127" s="437"/>
      <c r="R127" s="247"/>
      <c r="S127" s="247"/>
      <c r="T127" s="247"/>
      <c r="U127" s="247"/>
      <c r="V127" s="247"/>
      <c r="W127" s="247"/>
      <c r="X127" s="247"/>
      <c r="Y127" s="247"/>
      <c r="Z127" s="247"/>
    </row>
    <row r="128" spans="1:26" ht="16" x14ac:dyDescent="0.2">
      <c r="A128" s="511"/>
      <c r="B128" s="525"/>
      <c r="C128" s="525"/>
      <c r="D128" s="525"/>
      <c r="E128" s="525"/>
      <c r="F128" s="525"/>
      <c r="G128" s="525"/>
      <c r="H128" s="525"/>
      <c r="I128" s="525"/>
      <c r="J128" s="525"/>
      <c r="K128" s="526"/>
      <c r="L128" s="526"/>
      <c r="M128" s="525"/>
      <c r="N128" s="525"/>
      <c r="O128" s="525"/>
      <c r="P128" s="525"/>
      <c r="Q128" s="525"/>
      <c r="R128" s="247"/>
      <c r="S128" s="247"/>
      <c r="T128" s="247"/>
      <c r="U128" s="247"/>
      <c r="V128" s="247"/>
      <c r="W128" s="247"/>
      <c r="X128" s="247"/>
      <c r="Y128" s="247"/>
      <c r="Z128" s="247"/>
    </row>
    <row r="129" spans="1:26" ht="15.75" customHeight="1" x14ac:dyDescent="0.2">
      <c r="A129" s="799" t="s">
        <v>3</v>
      </c>
      <c r="B129" s="799" t="s">
        <v>2443</v>
      </c>
      <c r="C129" s="799" t="s">
        <v>103</v>
      </c>
      <c r="D129" s="799" t="s">
        <v>2429</v>
      </c>
      <c r="E129" s="799" t="s">
        <v>21</v>
      </c>
      <c r="F129" s="805" t="s">
        <v>2430</v>
      </c>
      <c r="G129" s="669"/>
      <c r="H129" s="669"/>
      <c r="I129" s="669"/>
      <c r="J129" s="669"/>
      <c r="K129" s="669"/>
      <c r="L129" s="669"/>
      <c r="M129" s="669"/>
      <c r="N129" s="669"/>
      <c r="O129" s="669"/>
      <c r="P129" s="669"/>
      <c r="Q129" s="670"/>
      <c r="R129" s="247"/>
      <c r="S129" s="247"/>
      <c r="T129" s="247"/>
      <c r="U129" s="247"/>
      <c r="V129" s="247"/>
      <c r="W129" s="247"/>
      <c r="X129" s="247"/>
      <c r="Y129" s="247"/>
      <c r="Z129" s="247"/>
    </row>
    <row r="130" spans="1:26" ht="16" x14ac:dyDescent="0.2">
      <c r="A130" s="677"/>
      <c r="B130" s="677"/>
      <c r="C130" s="677"/>
      <c r="D130" s="677"/>
      <c r="E130" s="677"/>
      <c r="F130" s="296">
        <v>0</v>
      </c>
      <c r="G130" s="296">
        <v>15</v>
      </c>
      <c r="H130" s="296">
        <v>25</v>
      </c>
      <c r="I130" s="296">
        <v>50</v>
      </c>
      <c r="J130" s="296">
        <v>100</v>
      </c>
      <c r="K130" s="296">
        <v>200</v>
      </c>
      <c r="L130" s="296">
        <v>500</v>
      </c>
      <c r="M130" s="504">
        <v>1000</v>
      </c>
      <c r="N130" s="504">
        <v>2000</v>
      </c>
      <c r="O130" s="504">
        <v>5000</v>
      </c>
      <c r="P130" s="504">
        <v>10000</v>
      </c>
      <c r="Q130" s="505"/>
      <c r="R130" s="247"/>
      <c r="S130" s="247"/>
      <c r="T130" s="247"/>
      <c r="U130" s="247"/>
      <c r="V130" s="247"/>
      <c r="W130" s="247"/>
      <c r="X130" s="247"/>
      <c r="Y130" s="247"/>
      <c r="Z130" s="247"/>
    </row>
    <row r="131" spans="1:26" ht="17" x14ac:dyDescent="0.2">
      <c r="A131" s="296">
        <v>1</v>
      </c>
      <c r="B131" s="305" t="s">
        <v>2444</v>
      </c>
      <c r="C131" s="505">
        <f ca="1">E13</f>
        <v>4142102460.8835993</v>
      </c>
      <c r="D131" s="506">
        <f t="array" aca="1" ref="D131" ca="1">IF(C131/1000000000=INDEX($F$130:$Q$130,1,MATCH(C131/1000000000,$F$130:$Q$130)),HLOOKUP(C131/1000000000,$F$130:$Q$131,2),ROUND(HLOOKUP(C131/1000000000,$F$130:$Q$131,2)-((HLOOKUP(C131/1000000000,$F$130:$Q$131,2)-INDEX($F$130:$Q$131,2,MATCH(C131/1000000000,$F$130:$Q$130)+1))/((INDEX($F$130:$Q$131,1,MATCH(C131/1000000000,$F$130:$Q$130)+1)-INDEX($F$130:$Q$131,1,MATCH(C131/1000000000,$F$130:$Q$130)))*1000000000) * (C131-INDEX($F$130:$Q$131,1,MATCH(C131/1000000000,$F$130:$Q$130))*1000000000)),4))</f>
        <v>1.9E-2</v>
      </c>
      <c r="E131" s="505">
        <f ca="1">D131%*C131</f>
        <v>786999.46756788378</v>
      </c>
      <c r="F131" s="296">
        <v>1.9E-2</v>
      </c>
      <c r="G131" s="296">
        <v>1.9E-2</v>
      </c>
      <c r="H131" s="296">
        <v>1.7000000000000001E-2</v>
      </c>
      <c r="I131" s="296">
        <v>1.4999999999999999E-2</v>
      </c>
      <c r="J131" s="514">
        <v>1.2500000000000001E-2</v>
      </c>
      <c r="K131" s="296">
        <v>0.01</v>
      </c>
      <c r="L131" s="296">
        <v>7.4999999999999997E-3</v>
      </c>
      <c r="M131" s="296">
        <v>4.7000000000000002E-3</v>
      </c>
      <c r="N131" s="296">
        <v>2.5000000000000001E-3</v>
      </c>
      <c r="O131" s="296">
        <v>2E-3</v>
      </c>
      <c r="P131" s="296">
        <v>1E-3</v>
      </c>
      <c r="Q131" s="296"/>
      <c r="R131" s="247"/>
      <c r="S131" s="247"/>
      <c r="T131" s="247"/>
      <c r="U131" s="247"/>
      <c r="V131" s="247"/>
      <c r="W131" s="247"/>
      <c r="X131" s="247"/>
      <c r="Y131" s="247"/>
      <c r="Z131" s="247"/>
    </row>
    <row r="132" spans="1:26" ht="16" x14ac:dyDescent="0.2">
      <c r="A132" s="525"/>
      <c r="B132" s="527"/>
      <c r="C132" s="525"/>
      <c r="D132" s="528"/>
      <c r="E132" s="525"/>
      <c r="F132" s="525"/>
      <c r="G132" s="525"/>
      <c r="H132" s="525"/>
      <c r="I132" s="525"/>
      <c r="J132" s="525"/>
      <c r="K132" s="526"/>
      <c r="L132" s="526"/>
      <c r="M132" s="525"/>
      <c r="N132" s="525"/>
      <c r="O132" s="525"/>
      <c r="P132" s="525"/>
      <c r="Q132" s="525"/>
      <c r="R132" s="247"/>
      <c r="S132" s="247"/>
      <c r="T132" s="247"/>
      <c r="U132" s="247"/>
      <c r="V132" s="247"/>
      <c r="W132" s="247"/>
      <c r="X132" s="247"/>
      <c r="Y132" s="247"/>
      <c r="Z132" s="247"/>
    </row>
    <row r="133" spans="1:26" ht="16" x14ac:dyDescent="0.2">
      <c r="A133" s="525"/>
      <c r="B133" s="525"/>
      <c r="C133" s="525"/>
      <c r="D133" s="525"/>
      <c r="E133" s="525"/>
      <c r="F133" s="525"/>
      <c r="G133" s="525"/>
      <c r="H133" s="525"/>
      <c r="I133" s="525"/>
      <c r="J133" s="525"/>
      <c r="K133" s="526"/>
      <c r="L133" s="526"/>
      <c r="M133" s="525"/>
      <c r="N133" s="525"/>
      <c r="O133" s="525"/>
      <c r="P133" s="525"/>
      <c r="Q133" s="525"/>
      <c r="R133" s="247"/>
      <c r="S133" s="247"/>
      <c r="T133" s="247"/>
      <c r="U133" s="247"/>
      <c r="V133" s="247"/>
      <c r="W133" s="247"/>
      <c r="X133" s="247"/>
      <c r="Y133" s="247"/>
      <c r="Z133" s="247"/>
    </row>
    <row r="134" spans="1:26" ht="16" x14ac:dyDescent="0.2">
      <c r="A134" s="529"/>
      <c r="B134" s="516" t="s">
        <v>2445</v>
      </c>
      <c r="C134" s="517"/>
      <c r="D134" s="517"/>
      <c r="E134" s="517"/>
      <c r="F134" s="517"/>
      <c r="G134" s="517"/>
      <c r="H134" s="517"/>
      <c r="I134" s="517"/>
      <c r="J134" s="517"/>
      <c r="K134" s="518"/>
      <c r="L134" s="518"/>
      <c r="M134" s="517"/>
      <c r="N134" s="517"/>
      <c r="O134" s="517"/>
      <c r="P134" s="517"/>
      <c r="Q134" s="529"/>
      <c r="R134" s="247"/>
      <c r="S134" s="247"/>
      <c r="T134" s="247"/>
      <c r="U134" s="247"/>
      <c r="V134" s="247"/>
      <c r="W134" s="247"/>
      <c r="X134" s="247"/>
      <c r="Y134" s="247"/>
      <c r="Z134" s="247"/>
    </row>
    <row r="135" spans="1:26" ht="16" x14ac:dyDescent="0.2">
      <c r="A135" s="336"/>
      <c r="B135" s="529"/>
      <c r="C135" s="529"/>
      <c r="D135" s="529"/>
      <c r="E135" s="529"/>
      <c r="F135" s="529"/>
      <c r="G135" s="529"/>
      <c r="H135" s="529"/>
      <c r="I135" s="529"/>
      <c r="J135" s="529"/>
      <c r="K135" s="530"/>
      <c r="L135" s="530"/>
      <c r="M135" s="529"/>
      <c r="N135" s="529"/>
      <c r="O135" s="529"/>
      <c r="P135" s="529"/>
      <c r="Q135" s="529"/>
      <c r="R135" s="247"/>
      <c r="S135" s="247"/>
      <c r="T135" s="247"/>
      <c r="U135" s="247"/>
      <c r="V135" s="247"/>
      <c r="W135" s="247"/>
      <c r="X135" s="247"/>
      <c r="Y135" s="247"/>
      <c r="Z135" s="247"/>
    </row>
    <row r="136" spans="1:26" ht="34" x14ac:dyDescent="0.2">
      <c r="A136" s="799" t="s">
        <v>3</v>
      </c>
      <c r="B136" s="799" t="s">
        <v>2443</v>
      </c>
      <c r="C136" s="799" t="s">
        <v>103</v>
      </c>
      <c r="D136" s="799" t="s">
        <v>2429</v>
      </c>
      <c r="E136" s="799" t="s">
        <v>21</v>
      </c>
      <c r="F136" s="531" t="s">
        <v>2430</v>
      </c>
      <c r="G136" s="532"/>
      <c r="H136" s="532"/>
      <c r="I136" s="532"/>
      <c r="J136" s="532"/>
      <c r="K136" s="532"/>
      <c r="L136" s="532"/>
      <c r="M136" s="532"/>
      <c r="N136" s="532"/>
      <c r="O136" s="532"/>
      <c r="P136" s="532"/>
      <c r="Q136" s="533"/>
      <c r="R136" s="247"/>
      <c r="S136" s="247"/>
      <c r="T136" s="247"/>
      <c r="U136" s="247"/>
      <c r="V136" s="247"/>
      <c r="W136" s="247"/>
      <c r="X136" s="247"/>
      <c r="Y136" s="247"/>
      <c r="Z136" s="247"/>
    </row>
    <row r="137" spans="1:26" ht="17" x14ac:dyDescent="0.2">
      <c r="A137" s="677"/>
      <c r="B137" s="677"/>
      <c r="C137" s="677"/>
      <c r="D137" s="677"/>
      <c r="E137" s="677"/>
      <c r="F137" s="520">
        <v>0</v>
      </c>
      <c r="G137" s="520">
        <v>5</v>
      </c>
      <c r="H137" s="520">
        <v>10</v>
      </c>
      <c r="I137" s="520">
        <v>50</v>
      </c>
      <c r="J137" s="520">
        <v>100</v>
      </c>
      <c r="K137" s="520">
        <v>500</v>
      </c>
      <c r="L137" s="520">
        <v>1000</v>
      </c>
      <c r="M137" s="521">
        <v>10000</v>
      </c>
      <c r="N137" s="521">
        <v>300000</v>
      </c>
      <c r="O137" s="521" t="s">
        <v>2446</v>
      </c>
      <c r="P137" s="521"/>
      <c r="Q137" s="504">
        <v>100</v>
      </c>
      <c r="R137" s="247"/>
      <c r="S137" s="247"/>
      <c r="T137" s="247"/>
      <c r="U137" s="247"/>
      <c r="V137" s="247"/>
      <c r="W137" s="247"/>
      <c r="X137" s="247"/>
      <c r="Y137" s="247"/>
      <c r="Z137" s="247"/>
    </row>
    <row r="138" spans="1:26" ht="17" x14ac:dyDescent="0.2">
      <c r="A138" s="520">
        <v>1</v>
      </c>
      <c r="B138" s="522" t="s">
        <v>2447</v>
      </c>
      <c r="C138" s="505">
        <f ca="1">E11</f>
        <v>3944859486.6119995</v>
      </c>
      <c r="D138" s="506">
        <f t="array" aca="1" ref="D138" ca="1">IF(C138/1000000000=INDEX($F$137:$Q$137,1,MATCH(C138/1000000000,$F$137:$Q$137)),HLOOKUP(C138/1000000000,$F$137:$Q$139,2),HLOOKUP(C138/1000000000,$F$137:$Q$139,2)-((HLOOKUP(C138/1000000000,$F$137:$Q$139,2)-INDEX($F$137:$Q$139,2,MATCH(C138/1000000000,$F$137:$Q$137)+1))/((INDEX($F$137:$Q$139,1,MATCH(C138/1000000000,$F$137:$Q$137)+1)-INDEX($F$137:$Q$139,1,MATCH(C138/1000000000,$F$137:$Q$137)))*1000000000) * (C138-INDEX($F$137:$Q$139,1,MATCH(C138/1000000000,$F$137:$Q$137))*1000000000)))</f>
        <v>0.56999999999999995</v>
      </c>
      <c r="E138" s="505">
        <f t="shared" ref="E138:E139" ca="1" si="48">D138%*C138</f>
        <v>22485699.073688395</v>
      </c>
      <c r="F138" s="534">
        <v>0.56999999999999995</v>
      </c>
      <c r="G138" s="534">
        <v>0.56999999999999995</v>
      </c>
      <c r="H138" s="534">
        <v>0.39</v>
      </c>
      <c r="I138" s="520">
        <v>0.28499999999999998</v>
      </c>
      <c r="J138" s="520">
        <v>0.22500000000000001</v>
      </c>
      <c r="K138" s="520">
        <v>0.13500000000000001</v>
      </c>
      <c r="L138" s="520">
        <v>0.09</v>
      </c>
      <c r="M138" s="520">
        <v>4.8000000000000001E-2</v>
      </c>
      <c r="N138" s="520">
        <v>4.8000000000000001E-2</v>
      </c>
      <c r="O138" s="520"/>
      <c r="P138" s="520"/>
      <c r="Q138" s="520">
        <v>0.375</v>
      </c>
      <c r="R138" s="247"/>
      <c r="S138" s="247"/>
      <c r="T138" s="247"/>
      <c r="U138" s="247"/>
      <c r="V138" s="247"/>
      <c r="W138" s="247"/>
      <c r="X138" s="247"/>
      <c r="Y138" s="247"/>
      <c r="Z138" s="247"/>
    </row>
    <row r="139" spans="1:26" ht="17" x14ac:dyDescent="0.2">
      <c r="A139" s="520">
        <v>2</v>
      </c>
      <c r="B139" s="522" t="s">
        <v>2448</v>
      </c>
      <c r="C139" s="505">
        <f ca="1">E11</f>
        <v>3944859486.6119995</v>
      </c>
      <c r="D139" s="506">
        <f t="array" aca="1" ref="D139" ca="1">IF(C139/1000000000=INDEX($F$137:$Q$137,1,MATCH(C139/1000000000,$F$137:$Q$137)),HLOOKUP(C139/1000000000,$F$137:$Q$139,3),HLOOKUP(C139/1000000000,$F$137:$Q$139,3)-((HLOOKUP(C139/1000000000,$F$137:$Q$139,3)-INDEX($F$137:$Q$139,3,MATCH(C139/1000000000,$F$137:$Q$137)+1))/((INDEX($F$137:$Q$139,1,MATCH(C139/1000000000,$F$137:$Q$137)+1)-INDEX($F$137:$Q$139,1,MATCH(C139/1000000000,$F$137:$Q$137)))*1000000000) * (C139-INDEX($F$137:$Q$141,1,MATCH(C139/1000000000,$F$137:$Q$137))*1000000000)))</f>
        <v>0.96</v>
      </c>
      <c r="E139" s="505">
        <f t="shared" ca="1" si="48"/>
        <v>37870651.071475193</v>
      </c>
      <c r="F139" s="534">
        <v>0.96</v>
      </c>
      <c r="G139" s="534">
        <v>0.96</v>
      </c>
      <c r="H139" s="520">
        <v>0.64500000000000002</v>
      </c>
      <c r="I139" s="520">
        <v>0.45</v>
      </c>
      <c r="J139" s="520">
        <v>0.34499999999999997</v>
      </c>
      <c r="K139" s="520">
        <v>0.19500000000000001</v>
      </c>
      <c r="L139" s="520">
        <v>0.129</v>
      </c>
      <c r="M139" s="520">
        <v>6.9000000000000006E-2</v>
      </c>
      <c r="N139" s="520">
        <v>6.9000000000000006E-2</v>
      </c>
      <c r="O139" s="520"/>
      <c r="P139" s="520"/>
      <c r="Q139" s="520">
        <v>0.57499999999999996</v>
      </c>
      <c r="R139" s="247"/>
      <c r="S139" s="247"/>
      <c r="T139" s="247"/>
      <c r="U139" s="247"/>
      <c r="V139" s="247"/>
      <c r="W139" s="247"/>
      <c r="X139" s="247"/>
      <c r="Y139" s="247"/>
      <c r="Z139" s="247"/>
    </row>
    <row r="140" spans="1:26" ht="16" x14ac:dyDescent="0.2">
      <c r="A140" s="247"/>
      <c r="B140" s="247"/>
      <c r="C140" s="247"/>
      <c r="D140" s="247"/>
      <c r="E140" s="247"/>
      <c r="F140" s="247"/>
      <c r="G140" s="247"/>
      <c r="H140" s="247"/>
      <c r="I140" s="247"/>
      <c r="J140" s="247"/>
      <c r="K140" s="229"/>
      <c r="L140" s="229"/>
      <c r="M140" s="247"/>
      <c r="N140" s="247"/>
      <c r="O140" s="247"/>
      <c r="P140" s="247"/>
      <c r="Q140" s="247"/>
      <c r="R140" s="247"/>
      <c r="S140" s="247"/>
      <c r="T140" s="247"/>
      <c r="U140" s="247"/>
      <c r="V140" s="247"/>
      <c r="W140" s="247"/>
      <c r="X140" s="247"/>
      <c r="Y140" s="247"/>
      <c r="Z140" s="247"/>
    </row>
    <row r="141" spans="1:26" ht="16" x14ac:dyDescent="0.2">
      <c r="A141" s="247"/>
      <c r="B141" s="247"/>
      <c r="C141" s="247"/>
      <c r="D141" s="247"/>
      <c r="E141" s="247"/>
      <c r="F141" s="247"/>
      <c r="G141" s="247"/>
      <c r="H141" s="247"/>
      <c r="I141" s="247"/>
      <c r="J141" s="247"/>
      <c r="K141" s="229"/>
      <c r="L141" s="229"/>
      <c r="M141" s="247"/>
      <c r="N141" s="247"/>
      <c r="O141" s="247"/>
      <c r="P141" s="247"/>
      <c r="Q141" s="247"/>
      <c r="R141" s="247"/>
      <c r="S141" s="247"/>
      <c r="T141" s="247"/>
      <c r="U141" s="247"/>
      <c r="V141" s="247"/>
      <c r="W141" s="247"/>
      <c r="X141" s="247"/>
      <c r="Y141" s="247"/>
      <c r="Z141" s="247"/>
    </row>
    <row r="142" spans="1:26" ht="16" x14ac:dyDescent="0.2">
      <c r="A142" s="247"/>
      <c r="B142" s="247"/>
      <c r="C142" s="247"/>
      <c r="D142" s="247"/>
      <c r="E142" s="247"/>
      <c r="F142" s="247"/>
      <c r="G142" s="247"/>
      <c r="H142" s="247"/>
      <c r="I142" s="247"/>
      <c r="J142" s="247"/>
      <c r="K142" s="229"/>
      <c r="L142" s="229"/>
      <c r="M142" s="247"/>
      <c r="N142" s="247"/>
      <c r="O142" s="247"/>
      <c r="P142" s="247"/>
      <c r="Q142" s="247"/>
      <c r="R142" s="247"/>
      <c r="S142" s="247"/>
      <c r="T142" s="247"/>
      <c r="U142" s="247"/>
      <c r="V142" s="247"/>
      <c r="W142" s="247"/>
      <c r="X142" s="247"/>
      <c r="Y142" s="247"/>
      <c r="Z142" s="247"/>
    </row>
    <row r="143" spans="1:26" ht="16" x14ac:dyDescent="0.2">
      <c r="A143" s="247"/>
      <c r="B143" s="247"/>
      <c r="C143" s="247"/>
      <c r="D143" s="247"/>
      <c r="E143" s="247"/>
      <c r="F143" s="247"/>
      <c r="G143" s="247"/>
      <c r="H143" s="247"/>
      <c r="I143" s="247"/>
      <c r="J143" s="247"/>
      <c r="K143" s="229"/>
      <c r="L143" s="229"/>
      <c r="M143" s="247"/>
      <c r="N143" s="247"/>
      <c r="O143" s="247"/>
      <c r="P143" s="247"/>
      <c r="Q143" s="247"/>
      <c r="R143" s="247"/>
      <c r="S143" s="247"/>
      <c r="T143" s="247"/>
      <c r="U143" s="247"/>
      <c r="V143" s="247"/>
      <c r="W143" s="247"/>
      <c r="X143" s="247"/>
      <c r="Y143" s="247"/>
      <c r="Z143" s="247"/>
    </row>
    <row r="144" spans="1:26" ht="16" x14ac:dyDescent="0.2">
      <c r="A144" s="247"/>
      <c r="B144" s="247"/>
      <c r="C144" s="247"/>
      <c r="D144" s="247"/>
      <c r="E144" s="247"/>
      <c r="F144" s="247"/>
      <c r="G144" s="247"/>
      <c r="H144" s="247"/>
      <c r="I144" s="247"/>
      <c r="J144" s="247"/>
      <c r="K144" s="229"/>
      <c r="L144" s="229"/>
      <c r="M144" s="247"/>
      <c r="N144" s="247"/>
      <c r="O144" s="247"/>
      <c r="P144" s="247"/>
      <c r="Q144" s="247"/>
      <c r="R144" s="247"/>
      <c r="S144" s="247"/>
      <c r="T144" s="247"/>
      <c r="U144" s="247"/>
      <c r="V144" s="247"/>
      <c r="W144" s="247"/>
      <c r="X144" s="247"/>
      <c r="Y144" s="247"/>
      <c r="Z144" s="247"/>
    </row>
    <row r="145" spans="1:26" ht="16" x14ac:dyDescent="0.2">
      <c r="A145" s="247"/>
      <c r="B145" s="247"/>
      <c r="C145" s="247"/>
      <c r="D145" s="247"/>
      <c r="E145" s="247"/>
      <c r="F145" s="247"/>
      <c r="G145" s="247"/>
      <c r="H145" s="247"/>
      <c r="I145" s="247"/>
      <c r="J145" s="247"/>
      <c r="K145" s="229"/>
      <c r="L145" s="229"/>
      <c r="M145" s="247"/>
      <c r="N145" s="247"/>
      <c r="O145" s="247"/>
      <c r="P145" s="247"/>
      <c r="Q145" s="247"/>
      <c r="R145" s="247"/>
      <c r="S145" s="247"/>
      <c r="T145" s="247"/>
      <c r="U145" s="247"/>
      <c r="V145" s="247"/>
      <c r="W145" s="247"/>
      <c r="X145" s="247"/>
      <c r="Y145" s="247"/>
      <c r="Z145" s="247"/>
    </row>
    <row r="146" spans="1:26" ht="16" x14ac:dyDescent="0.2">
      <c r="A146" s="247"/>
      <c r="B146" s="247"/>
      <c r="C146" s="247"/>
      <c r="D146" s="247"/>
      <c r="E146" s="247"/>
      <c r="F146" s="247"/>
      <c r="G146" s="247"/>
      <c r="H146" s="247"/>
      <c r="I146" s="247"/>
      <c r="J146" s="247"/>
      <c r="K146" s="229"/>
      <c r="L146" s="229"/>
      <c r="M146" s="247"/>
      <c r="N146" s="247"/>
      <c r="O146" s="247"/>
      <c r="P146" s="247"/>
      <c r="Q146" s="247"/>
      <c r="R146" s="247"/>
      <c r="S146" s="247"/>
      <c r="T146" s="247"/>
      <c r="U146" s="247"/>
      <c r="V146" s="247"/>
      <c r="W146" s="247"/>
      <c r="X146" s="247"/>
      <c r="Y146" s="247"/>
      <c r="Z146" s="247"/>
    </row>
    <row r="147" spans="1:26" ht="16" x14ac:dyDescent="0.2">
      <c r="A147" s="247"/>
      <c r="B147" s="247"/>
      <c r="C147" s="247"/>
      <c r="D147" s="247"/>
      <c r="E147" s="247"/>
      <c r="F147" s="247"/>
      <c r="G147" s="247"/>
      <c r="H147" s="247"/>
      <c r="I147" s="247"/>
      <c r="J147" s="247"/>
      <c r="K147" s="229"/>
      <c r="L147" s="229"/>
      <c r="M147" s="247"/>
      <c r="N147" s="247"/>
      <c r="O147" s="247"/>
      <c r="P147" s="247"/>
      <c r="Q147" s="247"/>
      <c r="R147" s="247"/>
      <c r="S147" s="247"/>
      <c r="T147" s="247"/>
      <c r="U147" s="247"/>
      <c r="V147" s="247"/>
      <c r="W147" s="247"/>
      <c r="X147" s="247"/>
      <c r="Y147" s="247"/>
      <c r="Z147" s="247"/>
    </row>
    <row r="148" spans="1:26" ht="16" x14ac:dyDescent="0.2">
      <c r="A148" s="247"/>
      <c r="B148" s="247"/>
      <c r="C148" s="247"/>
      <c r="D148" s="247"/>
      <c r="E148" s="247"/>
      <c r="F148" s="247"/>
      <c r="G148" s="247"/>
      <c r="H148" s="247"/>
      <c r="I148" s="247"/>
      <c r="J148" s="247"/>
      <c r="K148" s="229"/>
      <c r="L148" s="229"/>
      <c r="M148" s="247"/>
      <c r="N148" s="247"/>
      <c r="O148" s="247"/>
      <c r="P148" s="247"/>
      <c r="Q148" s="247"/>
      <c r="R148" s="247"/>
      <c r="S148" s="247"/>
      <c r="T148" s="247"/>
      <c r="U148" s="247"/>
      <c r="V148" s="247"/>
      <c r="W148" s="247"/>
      <c r="X148" s="247"/>
      <c r="Y148" s="247"/>
      <c r="Z148" s="247"/>
    </row>
    <row r="149" spans="1:26" ht="16" x14ac:dyDescent="0.2">
      <c r="A149" s="247"/>
      <c r="B149" s="247"/>
      <c r="C149" s="247"/>
      <c r="D149" s="247"/>
      <c r="E149" s="247"/>
      <c r="F149" s="247"/>
      <c r="G149" s="247"/>
      <c r="H149" s="247"/>
      <c r="I149" s="247"/>
      <c r="J149" s="247"/>
      <c r="K149" s="229"/>
      <c r="L149" s="229"/>
      <c r="M149" s="247"/>
      <c r="N149" s="247"/>
      <c r="O149" s="247"/>
      <c r="P149" s="247"/>
      <c r="Q149" s="247"/>
      <c r="R149" s="247"/>
      <c r="S149" s="247"/>
      <c r="T149" s="247"/>
      <c r="U149" s="247"/>
      <c r="V149" s="247"/>
      <c r="W149" s="247"/>
      <c r="X149" s="247"/>
      <c r="Y149" s="247"/>
      <c r="Z149" s="247"/>
    </row>
    <row r="150" spans="1:26" ht="16" x14ac:dyDescent="0.2">
      <c r="A150" s="247"/>
      <c r="B150" s="247"/>
      <c r="C150" s="247"/>
      <c r="D150" s="247"/>
      <c r="E150" s="247"/>
      <c r="F150" s="247"/>
      <c r="G150" s="247"/>
      <c r="H150" s="247"/>
      <c r="I150" s="247"/>
      <c r="J150" s="247"/>
      <c r="K150" s="229"/>
      <c r="L150" s="229"/>
      <c r="M150" s="247"/>
      <c r="N150" s="247"/>
      <c r="O150" s="247"/>
      <c r="P150" s="247"/>
      <c r="Q150" s="247"/>
      <c r="R150" s="247"/>
      <c r="S150" s="247"/>
      <c r="T150" s="247"/>
      <c r="U150" s="247"/>
      <c r="V150" s="247"/>
      <c r="W150" s="247"/>
      <c r="X150" s="247"/>
      <c r="Y150" s="247"/>
      <c r="Z150" s="247"/>
    </row>
    <row r="151" spans="1:26" ht="16" x14ac:dyDescent="0.2">
      <c r="A151" s="247"/>
      <c r="B151" s="247"/>
      <c r="C151" s="247"/>
      <c r="D151" s="247"/>
      <c r="E151" s="247"/>
      <c r="F151" s="247"/>
      <c r="G151" s="247"/>
      <c r="H151" s="247"/>
      <c r="I151" s="247"/>
      <c r="J151" s="247"/>
      <c r="K151" s="229"/>
      <c r="L151" s="229"/>
      <c r="M151" s="247"/>
      <c r="N151" s="247"/>
      <c r="O151" s="247"/>
      <c r="P151" s="247"/>
      <c r="Q151" s="247"/>
      <c r="R151" s="247"/>
      <c r="S151" s="247"/>
      <c r="T151" s="247"/>
      <c r="U151" s="247"/>
      <c r="V151" s="247"/>
      <c r="W151" s="247"/>
      <c r="X151" s="247"/>
      <c r="Y151" s="247"/>
      <c r="Z151" s="247"/>
    </row>
    <row r="152" spans="1:26" ht="16" x14ac:dyDescent="0.2">
      <c r="A152" s="247"/>
      <c r="B152" s="247"/>
      <c r="C152" s="247"/>
      <c r="D152" s="247"/>
      <c r="E152" s="247"/>
      <c r="F152" s="247"/>
      <c r="G152" s="247"/>
      <c r="H152" s="247"/>
      <c r="I152" s="247"/>
      <c r="J152" s="247"/>
      <c r="K152" s="229"/>
      <c r="L152" s="229"/>
      <c r="M152" s="247"/>
      <c r="N152" s="247"/>
      <c r="O152" s="247"/>
      <c r="P152" s="247"/>
      <c r="Q152" s="247"/>
      <c r="R152" s="247"/>
      <c r="S152" s="247"/>
      <c r="T152" s="247"/>
      <c r="U152" s="247"/>
      <c r="V152" s="247"/>
      <c r="W152" s="247"/>
      <c r="X152" s="247"/>
      <c r="Y152" s="247"/>
      <c r="Z152" s="247"/>
    </row>
    <row r="153" spans="1:26" ht="16" x14ac:dyDescent="0.2">
      <c r="A153" s="247"/>
      <c r="B153" s="247"/>
      <c r="C153" s="247"/>
      <c r="D153" s="247"/>
      <c r="E153" s="247"/>
      <c r="F153" s="247"/>
      <c r="G153" s="247"/>
      <c r="H153" s="247"/>
      <c r="I153" s="247"/>
      <c r="J153" s="247"/>
      <c r="K153" s="229"/>
      <c r="L153" s="229"/>
      <c r="M153" s="247"/>
      <c r="N153" s="247"/>
      <c r="O153" s="247"/>
      <c r="P153" s="247"/>
      <c r="Q153" s="247"/>
      <c r="R153" s="247"/>
      <c r="S153" s="247"/>
      <c r="T153" s="247"/>
      <c r="U153" s="247"/>
      <c r="V153" s="247"/>
      <c r="W153" s="247"/>
      <c r="X153" s="247"/>
      <c r="Y153" s="247"/>
      <c r="Z153" s="247"/>
    </row>
    <row r="154" spans="1:26" ht="16" x14ac:dyDescent="0.2">
      <c r="A154" s="247"/>
      <c r="B154" s="247"/>
      <c r="C154" s="247"/>
      <c r="D154" s="247"/>
      <c r="E154" s="247"/>
      <c r="F154" s="247"/>
      <c r="G154" s="247"/>
      <c r="H154" s="247"/>
      <c r="I154" s="247"/>
      <c r="J154" s="247"/>
      <c r="K154" s="229"/>
      <c r="L154" s="229"/>
      <c r="M154" s="247"/>
      <c r="N154" s="247"/>
      <c r="O154" s="247"/>
      <c r="P154" s="247"/>
      <c r="Q154" s="247"/>
      <c r="R154" s="247"/>
      <c r="S154" s="247"/>
      <c r="T154" s="247"/>
      <c r="U154" s="247"/>
      <c r="V154" s="247"/>
      <c r="W154" s="247"/>
      <c r="X154" s="247"/>
      <c r="Y154" s="247"/>
      <c r="Z154" s="247"/>
    </row>
    <row r="155" spans="1:26" ht="16" x14ac:dyDescent="0.2">
      <c r="A155" s="247"/>
      <c r="B155" s="247"/>
      <c r="C155" s="247"/>
      <c r="D155" s="247"/>
      <c r="E155" s="247"/>
      <c r="F155" s="247"/>
      <c r="G155" s="247"/>
      <c r="H155" s="247"/>
      <c r="I155" s="247"/>
      <c r="J155" s="247"/>
      <c r="K155" s="229"/>
      <c r="L155" s="229"/>
      <c r="M155" s="247"/>
      <c r="N155" s="247"/>
      <c r="O155" s="247"/>
      <c r="P155" s="247"/>
      <c r="Q155" s="247"/>
      <c r="R155" s="247"/>
      <c r="S155" s="247"/>
      <c r="T155" s="247"/>
      <c r="U155" s="247"/>
      <c r="V155" s="247"/>
      <c r="W155" s="247"/>
      <c r="X155" s="247"/>
      <c r="Y155" s="247"/>
      <c r="Z155" s="247"/>
    </row>
    <row r="156" spans="1:26" ht="16" x14ac:dyDescent="0.2">
      <c r="A156" s="247"/>
      <c r="B156" s="247"/>
      <c r="C156" s="247"/>
      <c r="D156" s="247"/>
      <c r="E156" s="247"/>
      <c r="F156" s="247"/>
      <c r="G156" s="247"/>
      <c r="H156" s="247"/>
      <c r="I156" s="247"/>
      <c r="J156" s="247"/>
      <c r="K156" s="229"/>
      <c r="L156" s="229"/>
      <c r="M156" s="247"/>
      <c r="N156" s="247"/>
      <c r="O156" s="247"/>
      <c r="P156" s="247"/>
      <c r="Q156" s="247"/>
      <c r="R156" s="247"/>
      <c r="S156" s="247"/>
      <c r="T156" s="247"/>
      <c r="U156" s="247"/>
      <c r="V156" s="247"/>
      <c r="W156" s="247"/>
      <c r="X156" s="247"/>
      <c r="Y156" s="247"/>
      <c r="Z156" s="247"/>
    </row>
    <row r="157" spans="1:26" ht="16" x14ac:dyDescent="0.2">
      <c r="A157" s="247"/>
      <c r="B157" s="247"/>
      <c r="C157" s="247"/>
      <c r="D157" s="247"/>
      <c r="E157" s="247"/>
      <c r="F157" s="247"/>
      <c r="G157" s="247"/>
      <c r="H157" s="247"/>
      <c r="I157" s="247"/>
      <c r="J157" s="247"/>
      <c r="K157" s="229"/>
      <c r="L157" s="229"/>
      <c r="M157" s="247"/>
      <c r="N157" s="247"/>
      <c r="O157" s="247"/>
      <c r="P157" s="247"/>
      <c r="Q157" s="247"/>
      <c r="R157" s="247"/>
      <c r="S157" s="247"/>
      <c r="T157" s="247"/>
      <c r="U157" s="247"/>
      <c r="V157" s="247"/>
      <c r="W157" s="247"/>
      <c r="X157" s="247"/>
      <c r="Y157" s="247"/>
      <c r="Z157" s="247"/>
    </row>
    <row r="158" spans="1:26" ht="16" x14ac:dyDescent="0.2">
      <c r="A158" s="247"/>
      <c r="B158" s="247"/>
      <c r="C158" s="247"/>
      <c r="D158" s="247"/>
      <c r="E158" s="247"/>
      <c r="F158" s="247"/>
      <c r="G158" s="247"/>
      <c r="H158" s="247"/>
      <c r="I158" s="247"/>
      <c r="J158" s="247"/>
      <c r="K158" s="229"/>
      <c r="L158" s="229"/>
      <c r="M158" s="247"/>
      <c r="N158" s="247"/>
      <c r="O158" s="247"/>
      <c r="P158" s="247"/>
      <c r="Q158" s="247"/>
      <c r="R158" s="247"/>
      <c r="S158" s="247"/>
      <c r="T158" s="247"/>
      <c r="U158" s="247"/>
      <c r="V158" s="247"/>
      <c r="W158" s="247"/>
      <c r="X158" s="247"/>
      <c r="Y158" s="247"/>
      <c r="Z158" s="247"/>
    </row>
    <row r="159" spans="1:26" ht="16" x14ac:dyDescent="0.2">
      <c r="A159" s="247"/>
      <c r="B159" s="247"/>
      <c r="C159" s="247"/>
      <c r="D159" s="247"/>
      <c r="E159" s="247"/>
      <c r="F159" s="247"/>
      <c r="G159" s="247"/>
      <c r="H159" s="247"/>
      <c r="I159" s="247"/>
      <c r="J159" s="247"/>
      <c r="K159" s="229"/>
      <c r="L159" s="229"/>
      <c r="M159" s="247"/>
      <c r="N159" s="247"/>
      <c r="O159" s="247"/>
      <c r="P159" s="247"/>
      <c r="Q159" s="247"/>
      <c r="R159" s="247"/>
      <c r="S159" s="247"/>
      <c r="T159" s="247"/>
      <c r="U159" s="247"/>
      <c r="V159" s="247"/>
      <c r="W159" s="247"/>
      <c r="X159" s="247"/>
      <c r="Y159" s="247"/>
      <c r="Z159" s="247"/>
    </row>
    <row r="160" spans="1:26" ht="16" x14ac:dyDescent="0.2">
      <c r="A160" s="247"/>
      <c r="B160" s="247"/>
      <c r="C160" s="247"/>
      <c r="D160" s="247"/>
      <c r="E160" s="247"/>
      <c r="F160" s="247"/>
      <c r="G160" s="247"/>
      <c r="H160" s="247"/>
      <c r="I160" s="247"/>
      <c r="J160" s="247"/>
      <c r="K160" s="229"/>
      <c r="L160" s="229"/>
      <c r="M160" s="247"/>
      <c r="N160" s="247"/>
      <c r="O160" s="247"/>
      <c r="P160" s="247"/>
      <c r="Q160" s="247"/>
      <c r="R160" s="247"/>
      <c r="S160" s="247"/>
      <c r="T160" s="247"/>
      <c r="U160" s="247"/>
      <c r="V160" s="247"/>
      <c r="W160" s="247"/>
      <c r="X160" s="247"/>
      <c r="Y160" s="247"/>
      <c r="Z160" s="247"/>
    </row>
    <row r="161" spans="1:26" ht="16" x14ac:dyDescent="0.2">
      <c r="A161" s="247"/>
      <c r="B161" s="247"/>
      <c r="C161" s="247"/>
      <c r="D161" s="247"/>
      <c r="E161" s="247"/>
      <c r="F161" s="247"/>
      <c r="G161" s="247"/>
      <c r="H161" s="247"/>
      <c r="I161" s="247"/>
      <c r="J161" s="247"/>
      <c r="K161" s="229"/>
      <c r="L161" s="229"/>
      <c r="M161" s="247"/>
      <c r="N161" s="247"/>
      <c r="O161" s="247"/>
      <c r="P161" s="247"/>
      <c r="Q161" s="247"/>
      <c r="R161" s="247"/>
      <c r="S161" s="247"/>
      <c r="T161" s="247"/>
      <c r="U161" s="247"/>
      <c r="V161" s="247"/>
      <c r="W161" s="247"/>
      <c r="X161" s="247"/>
      <c r="Y161" s="247"/>
      <c r="Z161" s="247"/>
    </row>
    <row r="162" spans="1:26" ht="16" x14ac:dyDescent="0.2">
      <c r="A162" s="247"/>
      <c r="B162" s="247"/>
      <c r="C162" s="247"/>
      <c r="D162" s="247"/>
      <c r="E162" s="247"/>
      <c r="F162" s="247"/>
      <c r="G162" s="247"/>
      <c r="H162" s="247"/>
      <c r="I162" s="247"/>
      <c r="J162" s="247"/>
      <c r="K162" s="229"/>
      <c r="L162" s="229"/>
      <c r="M162" s="247"/>
      <c r="N162" s="247"/>
      <c r="O162" s="247"/>
      <c r="P162" s="247"/>
      <c r="Q162" s="247"/>
      <c r="R162" s="247"/>
      <c r="S162" s="247"/>
      <c r="T162" s="247"/>
      <c r="U162" s="247"/>
      <c r="V162" s="247"/>
      <c r="W162" s="247"/>
      <c r="X162" s="247"/>
      <c r="Y162" s="247"/>
      <c r="Z162" s="247"/>
    </row>
    <row r="163" spans="1:26" ht="16" x14ac:dyDescent="0.2">
      <c r="A163" s="247"/>
      <c r="B163" s="247"/>
      <c r="C163" s="247"/>
      <c r="D163" s="247"/>
      <c r="E163" s="247"/>
      <c r="F163" s="247"/>
      <c r="G163" s="247"/>
      <c r="H163" s="247"/>
      <c r="I163" s="247"/>
      <c r="J163" s="247"/>
      <c r="K163" s="229"/>
      <c r="L163" s="229"/>
      <c r="M163" s="247"/>
      <c r="N163" s="247"/>
      <c r="O163" s="247"/>
      <c r="P163" s="247"/>
      <c r="Q163" s="247"/>
      <c r="R163" s="247"/>
      <c r="S163" s="247"/>
      <c r="T163" s="247"/>
      <c r="U163" s="247"/>
      <c r="V163" s="247"/>
      <c r="W163" s="247"/>
      <c r="X163" s="247"/>
      <c r="Y163" s="247"/>
      <c r="Z163" s="247"/>
    </row>
    <row r="164" spans="1:26" ht="16" x14ac:dyDescent="0.2">
      <c r="A164" s="247"/>
      <c r="B164" s="247"/>
      <c r="C164" s="247"/>
      <c r="D164" s="247"/>
      <c r="E164" s="247"/>
      <c r="F164" s="247"/>
      <c r="G164" s="247"/>
      <c r="H164" s="247"/>
      <c r="I164" s="247"/>
      <c r="J164" s="247"/>
      <c r="K164" s="229"/>
      <c r="L164" s="229"/>
      <c r="M164" s="247"/>
      <c r="N164" s="247"/>
      <c r="O164" s="247"/>
      <c r="P164" s="247"/>
      <c r="Q164" s="247"/>
      <c r="R164" s="247"/>
      <c r="S164" s="247"/>
      <c r="T164" s="247"/>
      <c r="U164" s="247"/>
      <c r="V164" s="247"/>
      <c r="W164" s="247"/>
      <c r="X164" s="247"/>
      <c r="Y164" s="247"/>
      <c r="Z164" s="247"/>
    </row>
    <row r="165" spans="1:26" ht="16" x14ac:dyDescent="0.2">
      <c r="A165" s="247"/>
      <c r="B165" s="247"/>
      <c r="C165" s="247"/>
      <c r="D165" s="247"/>
      <c r="E165" s="247"/>
      <c r="F165" s="247"/>
      <c r="G165" s="247"/>
      <c r="H165" s="247"/>
      <c r="I165" s="247"/>
      <c r="J165" s="247"/>
      <c r="K165" s="229"/>
      <c r="L165" s="229"/>
      <c r="M165" s="247"/>
      <c r="N165" s="247"/>
      <c r="O165" s="247"/>
      <c r="P165" s="247"/>
      <c r="Q165" s="247"/>
      <c r="R165" s="247"/>
      <c r="S165" s="247"/>
      <c r="T165" s="247"/>
      <c r="U165" s="247"/>
      <c r="V165" s="247"/>
      <c r="W165" s="247"/>
      <c r="X165" s="247"/>
      <c r="Y165" s="247"/>
      <c r="Z165" s="247"/>
    </row>
    <row r="166" spans="1:26" ht="16" x14ac:dyDescent="0.2">
      <c r="A166" s="247"/>
      <c r="B166" s="247"/>
      <c r="C166" s="247"/>
      <c r="D166" s="247"/>
      <c r="E166" s="247"/>
      <c r="F166" s="247"/>
      <c r="G166" s="247"/>
      <c r="H166" s="247"/>
      <c r="I166" s="247"/>
      <c r="J166" s="247"/>
      <c r="K166" s="229"/>
      <c r="L166" s="229"/>
      <c r="M166" s="247"/>
      <c r="N166" s="247"/>
      <c r="O166" s="247"/>
      <c r="P166" s="247"/>
      <c r="Q166" s="247"/>
      <c r="R166" s="247"/>
      <c r="S166" s="247"/>
      <c r="T166" s="247"/>
      <c r="U166" s="247"/>
      <c r="V166" s="247"/>
      <c r="W166" s="247"/>
      <c r="X166" s="247"/>
      <c r="Y166" s="247"/>
      <c r="Z166" s="247"/>
    </row>
    <row r="167" spans="1:26" ht="16" x14ac:dyDescent="0.2">
      <c r="A167" s="247"/>
      <c r="B167" s="247"/>
      <c r="C167" s="247"/>
      <c r="D167" s="247"/>
      <c r="E167" s="247"/>
      <c r="F167" s="247"/>
      <c r="G167" s="247"/>
      <c r="H167" s="247"/>
      <c r="I167" s="247"/>
      <c r="J167" s="247"/>
      <c r="K167" s="229"/>
      <c r="L167" s="229"/>
      <c r="M167" s="247"/>
      <c r="N167" s="247"/>
      <c r="O167" s="247"/>
      <c r="P167" s="247"/>
      <c r="Q167" s="247"/>
      <c r="R167" s="247"/>
      <c r="S167" s="247"/>
      <c r="T167" s="247"/>
      <c r="U167" s="247"/>
      <c r="V167" s="247"/>
      <c r="W167" s="247"/>
      <c r="X167" s="247"/>
      <c r="Y167" s="247"/>
      <c r="Z167" s="247"/>
    </row>
    <row r="168" spans="1:26" ht="16" x14ac:dyDescent="0.2">
      <c r="A168" s="247"/>
      <c r="B168" s="247"/>
      <c r="C168" s="247"/>
      <c r="D168" s="247"/>
      <c r="E168" s="247"/>
      <c r="F168" s="247"/>
      <c r="G168" s="247"/>
      <c r="H168" s="247"/>
      <c r="I168" s="247"/>
      <c r="J168" s="247"/>
      <c r="K168" s="229"/>
      <c r="L168" s="229"/>
      <c r="M168" s="247"/>
      <c r="N168" s="247"/>
      <c r="O168" s="247"/>
      <c r="P168" s="247"/>
      <c r="Q168" s="247"/>
      <c r="R168" s="247"/>
      <c r="S168" s="247"/>
      <c r="T168" s="247"/>
      <c r="U168" s="247"/>
      <c r="V168" s="247"/>
      <c r="W168" s="247"/>
      <c r="X168" s="247"/>
      <c r="Y168" s="247"/>
      <c r="Z168" s="247"/>
    </row>
    <row r="169" spans="1:26" ht="16" x14ac:dyDescent="0.2">
      <c r="A169" s="247"/>
      <c r="B169" s="247"/>
      <c r="C169" s="247"/>
      <c r="D169" s="247"/>
      <c r="E169" s="247"/>
      <c r="F169" s="247"/>
      <c r="G169" s="247"/>
      <c r="H169" s="247"/>
      <c r="I169" s="247"/>
      <c r="J169" s="247"/>
      <c r="K169" s="229"/>
      <c r="L169" s="229"/>
      <c r="M169" s="247"/>
      <c r="N169" s="247"/>
      <c r="O169" s="247"/>
      <c r="P169" s="247"/>
      <c r="Q169" s="247"/>
      <c r="R169" s="247"/>
      <c r="S169" s="247"/>
      <c r="T169" s="247"/>
      <c r="U169" s="247"/>
      <c r="V169" s="247"/>
      <c r="W169" s="247"/>
      <c r="X169" s="247"/>
      <c r="Y169" s="247"/>
      <c r="Z169" s="247"/>
    </row>
    <row r="170" spans="1:26" ht="16" x14ac:dyDescent="0.2">
      <c r="A170" s="247"/>
      <c r="B170" s="247"/>
      <c r="C170" s="247"/>
      <c r="D170" s="247"/>
      <c r="E170" s="247"/>
      <c r="F170" s="247"/>
      <c r="G170" s="247"/>
      <c r="H170" s="247"/>
      <c r="I170" s="247"/>
      <c r="J170" s="247"/>
      <c r="K170" s="229"/>
      <c r="L170" s="229"/>
      <c r="M170" s="247"/>
      <c r="N170" s="247"/>
      <c r="O170" s="247"/>
      <c r="P170" s="247"/>
      <c r="Q170" s="247"/>
      <c r="R170" s="247"/>
      <c r="S170" s="247"/>
      <c r="T170" s="247"/>
      <c r="U170" s="247"/>
      <c r="V170" s="247"/>
      <c r="W170" s="247"/>
      <c r="X170" s="247"/>
      <c r="Y170" s="247"/>
      <c r="Z170" s="247"/>
    </row>
    <row r="171" spans="1:26" ht="16" x14ac:dyDescent="0.2">
      <c r="A171" s="247"/>
      <c r="B171" s="247"/>
      <c r="C171" s="247"/>
      <c r="D171" s="247"/>
      <c r="E171" s="247"/>
      <c r="F171" s="247"/>
      <c r="G171" s="247"/>
      <c r="H171" s="247"/>
      <c r="I171" s="247"/>
      <c r="J171" s="247"/>
      <c r="K171" s="229"/>
      <c r="L171" s="229"/>
      <c r="M171" s="247"/>
      <c r="N171" s="247"/>
      <c r="O171" s="247"/>
      <c r="P171" s="247"/>
      <c r="Q171" s="247"/>
      <c r="R171" s="247"/>
      <c r="S171" s="247"/>
      <c r="T171" s="247"/>
      <c r="U171" s="247"/>
      <c r="V171" s="247"/>
      <c r="W171" s="247"/>
      <c r="X171" s="247"/>
      <c r="Y171" s="247"/>
      <c r="Z171" s="247"/>
    </row>
    <row r="172" spans="1:26" ht="16" x14ac:dyDescent="0.2">
      <c r="A172" s="247"/>
      <c r="B172" s="247"/>
      <c r="C172" s="247"/>
      <c r="D172" s="247"/>
      <c r="E172" s="247"/>
      <c r="F172" s="247"/>
      <c r="G172" s="247"/>
      <c r="H172" s="247"/>
      <c r="I172" s="247"/>
      <c r="J172" s="247"/>
      <c r="K172" s="229"/>
      <c r="L172" s="229"/>
      <c r="M172" s="247"/>
      <c r="N172" s="247"/>
      <c r="O172" s="247"/>
      <c r="P172" s="247"/>
      <c r="Q172" s="247"/>
      <c r="R172" s="247"/>
      <c r="S172" s="247"/>
      <c r="T172" s="247"/>
      <c r="U172" s="247"/>
      <c r="V172" s="247"/>
      <c r="W172" s="247"/>
      <c r="X172" s="247"/>
      <c r="Y172" s="247"/>
      <c r="Z172" s="247"/>
    </row>
    <row r="173" spans="1:26" ht="16" x14ac:dyDescent="0.2">
      <c r="A173" s="247"/>
      <c r="B173" s="247"/>
      <c r="C173" s="247"/>
      <c r="D173" s="247"/>
      <c r="E173" s="247"/>
      <c r="F173" s="247"/>
      <c r="G173" s="247"/>
      <c r="H173" s="247"/>
      <c r="I173" s="247"/>
      <c r="J173" s="247"/>
      <c r="K173" s="229"/>
      <c r="L173" s="229"/>
      <c r="M173" s="247"/>
      <c r="N173" s="247"/>
      <c r="O173" s="247"/>
      <c r="P173" s="247"/>
      <c r="Q173" s="247"/>
      <c r="R173" s="247"/>
      <c r="S173" s="247"/>
      <c r="T173" s="247"/>
      <c r="U173" s="247"/>
      <c r="V173" s="247"/>
      <c r="W173" s="247"/>
      <c r="X173" s="247"/>
      <c r="Y173" s="247"/>
      <c r="Z173" s="247"/>
    </row>
    <row r="174" spans="1:26" ht="16" x14ac:dyDescent="0.2">
      <c r="A174" s="247"/>
      <c r="B174" s="247"/>
      <c r="C174" s="247"/>
      <c r="D174" s="247"/>
      <c r="E174" s="247"/>
      <c r="F174" s="247"/>
      <c r="G174" s="247"/>
      <c r="H174" s="247"/>
      <c r="I174" s="247"/>
      <c r="J174" s="247"/>
      <c r="K174" s="229"/>
      <c r="L174" s="229"/>
      <c r="M174" s="247"/>
      <c r="N174" s="247"/>
      <c r="O174" s="247"/>
      <c r="P174" s="247"/>
      <c r="Q174" s="247"/>
      <c r="R174" s="247"/>
      <c r="S174" s="247"/>
      <c r="T174" s="247"/>
      <c r="U174" s="247"/>
      <c r="V174" s="247"/>
      <c r="W174" s="247"/>
      <c r="X174" s="247"/>
      <c r="Y174" s="247"/>
      <c r="Z174" s="247"/>
    </row>
    <row r="175" spans="1:26" ht="16" x14ac:dyDescent="0.2">
      <c r="A175" s="247"/>
      <c r="B175" s="247"/>
      <c r="C175" s="247"/>
      <c r="D175" s="247"/>
      <c r="E175" s="247"/>
      <c r="F175" s="247"/>
      <c r="G175" s="247"/>
      <c r="H175" s="247"/>
      <c r="I175" s="247"/>
      <c r="J175" s="247"/>
      <c r="K175" s="229"/>
      <c r="L175" s="229"/>
      <c r="M175" s="247"/>
      <c r="N175" s="247"/>
      <c r="O175" s="247"/>
      <c r="P175" s="247"/>
      <c r="Q175" s="247"/>
      <c r="R175" s="247"/>
      <c r="S175" s="247"/>
      <c r="T175" s="247"/>
      <c r="U175" s="247"/>
      <c r="V175" s="247"/>
      <c r="W175" s="247"/>
      <c r="X175" s="247"/>
      <c r="Y175" s="247"/>
      <c r="Z175" s="247"/>
    </row>
    <row r="176" spans="1:26" ht="16" x14ac:dyDescent="0.2">
      <c r="A176" s="247"/>
      <c r="B176" s="247"/>
      <c r="C176" s="247"/>
      <c r="D176" s="247"/>
      <c r="E176" s="247"/>
      <c r="F176" s="247"/>
      <c r="G176" s="247"/>
      <c r="H176" s="247"/>
      <c r="I176" s="247"/>
      <c r="J176" s="247"/>
      <c r="K176" s="229"/>
      <c r="L176" s="229"/>
      <c r="M176" s="247"/>
      <c r="N176" s="247"/>
      <c r="O176" s="247"/>
      <c r="P176" s="247"/>
      <c r="Q176" s="247"/>
      <c r="R176" s="247"/>
      <c r="S176" s="247"/>
      <c r="T176" s="247"/>
      <c r="U176" s="247"/>
      <c r="V176" s="247"/>
      <c r="W176" s="247"/>
      <c r="X176" s="247"/>
      <c r="Y176" s="247"/>
      <c r="Z176" s="247"/>
    </row>
    <row r="177" spans="1:26" ht="16" x14ac:dyDescent="0.2">
      <c r="A177" s="247"/>
      <c r="B177" s="247"/>
      <c r="C177" s="247"/>
      <c r="D177" s="247"/>
      <c r="E177" s="247"/>
      <c r="F177" s="247"/>
      <c r="G177" s="247"/>
      <c r="H177" s="247"/>
      <c r="I177" s="247"/>
      <c r="J177" s="247"/>
      <c r="K177" s="229"/>
      <c r="L177" s="229"/>
      <c r="M177" s="247"/>
      <c r="N177" s="247"/>
      <c r="O177" s="247"/>
      <c r="P177" s="247"/>
      <c r="Q177" s="247"/>
      <c r="R177" s="247"/>
      <c r="S177" s="247"/>
      <c r="T177" s="247"/>
      <c r="U177" s="247"/>
      <c r="V177" s="247"/>
      <c r="W177" s="247"/>
      <c r="X177" s="247"/>
      <c r="Y177" s="247"/>
      <c r="Z177" s="247"/>
    </row>
    <row r="178" spans="1:26" ht="16" x14ac:dyDescent="0.2">
      <c r="A178" s="247"/>
      <c r="B178" s="247"/>
      <c r="C178" s="247"/>
      <c r="D178" s="247"/>
      <c r="E178" s="247"/>
      <c r="F178" s="247"/>
      <c r="G178" s="247"/>
      <c r="H178" s="247"/>
      <c r="I178" s="247"/>
      <c r="J178" s="247"/>
      <c r="K178" s="229"/>
      <c r="L178" s="229"/>
      <c r="M178" s="247"/>
      <c r="N178" s="247"/>
      <c r="O178" s="247"/>
      <c r="P178" s="247"/>
      <c r="Q178" s="247"/>
      <c r="R178" s="247"/>
      <c r="S178" s="247"/>
      <c r="T178" s="247"/>
      <c r="U178" s="247"/>
      <c r="V178" s="247"/>
      <c r="W178" s="247"/>
      <c r="X178" s="247"/>
      <c r="Y178" s="247"/>
      <c r="Z178" s="247"/>
    </row>
    <row r="179" spans="1:26" ht="16" x14ac:dyDescent="0.2">
      <c r="A179" s="247"/>
      <c r="B179" s="247"/>
      <c r="C179" s="247"/>
      <c r="D179" s="247"/>
      <c r="E179" s="247"/>
      <c r="F179" s="247"/>
      <c r="G179" s="247"/>
      <c r="H179" s="247"/>
      <c r="I179" s="247"/>
      <c r="J179" s="247"/>
      <c r="K179" s="229"/>
      <c r="L179" s="229"/>
      <c r="M179" s="247"/>
      <c r="N179" s="247"/>
      <c r="O179" s="247"/>
      <c r="P179" s="247"/>
      <c r="Q179" s="247"/>
      <c r="R179" s="247"/>
      <c r="S179" s="247"/>
      <c r="T179" s="247"/>
      <c r="U179" s="247"/>
      <c r="V179" s="247"/>
      <c r="W179" s="247"/>
      <c r="X179" s="247"/>
      <c r="Y179" s="247"/>
      <c r="Z179" s="247"/>
    </row>
    <row r="180" spans="1:26" ht="16" x14ac:dyDescent="0.2">
      <c r="A180" s="247"/>
      <c r="B180" s="247"/>
      <c r="C180" s="247"/>
      <c r="D180" s="247"/>
      <c r="E180" s="247"/>
      <c r="F180" s="247"/>
      <c r="G180" s="247"/>
      <c r="H180" s="247"/>
      <c r="I180" s="247"/>
      <c r="J180" s="247"/>
      <c r="K180" s="229"/>
      <c r="L180" s="229"/>
      <c r="M180" s="247"/>
      <c r="N180" s="247"/>
      <c r="O180" s="247"/>
      <c r="P180" s="247"/>
      <c r="Q180" s="247"/>
      <c r="R180" s="247"/>
      <c r="S180" s="247"/>
      <c r="T180" s="247"/>
      <c r="U180" s="247"/>
      <c r="V180" s="247"/>
      <c r="W180" s="247"/>
      <c r="X180" s="247"/>
      <c r="Y180" s="247"/>
      <c r="Z180" s="247"/>
    </row>
    <row r="181" spans="1:26" ht="16" x14ac:dyDescent="0.2">
      <c r="A181" s="247"/>
      <c r="B181" s="247"/>
      <c r="C181" s="247"/>
      <c r="D181" s="247"/>
      <c r="E181" s="247"/>
      <c r="F181" s="247"/>
      <c r="G181" s="247"/>
      <c r="H181" s="247"/>
      <c r="I181" s="247"/>
      <c r="J181" s="247"/>
      <c r="K181" s="229"/>
      <c r="L181" s="229"/>
      <c r="M181" s="247"/>
      <c r="N181" s="247"/>
      <c r="O181" s="247"/>
      <c r="P181" s="247"/>
      <c r="Q181" s="247"/>
      <c r="R181" s="247"/>
      <c r="S181" s="247"/>
      <c r="T181" s="247"/>
      <c r="U181" s="247"/>
      <c r="V181" s="247"/>
      <c r="W181" s="247"/>
      <c r="X181" s="247"/>
      <c r="Y181" s="247"/>
      <c r="Z181" s="247"/>
    </row>
    <row r="182" spans="1:26" ht="16" x14ac:dyDescent="0.2">
      <c r="A182" s="247"/>
      <c r="B182" s="247"/>
      <c r="C182" s="247"/>
      <c r="D182" s="247"/>
      <c r="E182" s="247"/>
      <c r="F182" s="247"/>
      <c r="G182" s="247"/>
      <c r="H182" s="247"/>
      <c r="I182" s="247"/>
      <c r="J182" s="247"/>
      <c r="K182" s="229"/>
      <c r="L182" s="229"/>
      <c r="M182" s="247"/>
      <c r="N182" s="247"/>
      <c r="O182" s="247"/>
      <c r="P182" s="247"/>
      <c r="Q182" s="247"/>
      <c r="R182" s="247"/>
      <c r="S182" s="247"/>
      <c r="T182" s="247"/>
      <c r="U182" s="247"/>
      <c r="V182" s="247"/>
      <c r="W182" s="247"/>
      <c r="X182" s="247"/>
      <c r="Y182" s="247"/>
      <c r="Z182" s="247"/>
    </row>
    <row r="183" spans="1:26" ht="16" x14ac:dyDescent="0.2">
      <c r="A183" s="247"/>
      <c r="B183" s="247"/>
      <c r="C183" s="247"/>
      <c r="D183" s="247"/>
      <c r="E183" s="247"/>
      <c r="F183" s="247"/>
      <c r="G183" s="247"/>
      <c r="H183" s="247"/>
      <c r="I183" s="247"/>
      <c r="J183" s="247"/>
      <c r="K183" s="229"/>
      <c r="L183" s="229"/>
      <c r="M183" s="247"/>
      <c r="N183" s="247"/>
      <c r="O183" s="247"/>
      <c r="P183" s="247"/>
      <c r="Q183" s="247"/>
      <c r="R183" s="247"/>
      <c r="S183" s="247"/>
      <c r="T183" s="247"/>
      <c r="U183" s="247"/>
      <c r="V183" s="247"/>
      <c r="W183" s="247"/>
      <c r="X183" s="247"/>
      <c r="Y183" s="247"/>
      <c r="Z183" s="247"/>
    </row>
    <row r="184" spans="1:26" ht="16" x14ac:dyDescent="0.2">
      <c r="A184" s="247"/>
      <c r="B184" s="247"/>
      <c r="C184" s="247"/>
      <c r="D184" s="247"/>
      <c r="E184" s="247"/>
      <c r="F184" s="247"/>
      <c r="G184" s="247"/>
      <c r="H184" s="247"/>
      <c r="I184" s="247"/>
      <c r="J184" s="247"/>
      <c r="K184" s="229"/>
      <c r="L184" s="229"/>
      <c r="M184" s="247"/>
      <c r="N184" s="247"/>
      <c r="O184" s="247"/>
      <c r="P184" s="247"/>
      <c r="Q184" s="247"/>
      <c r="R184" s="247"/>
      <c r="S184" s="247"/>
      <c r="T184" s="247"/>
      <c r="U184" s="247"/>
      <c r="V184" s="247"/>
      <c r="W184" s="247"/>
      <c r="X184" s="247"/>
      <c r="Y184" s="247"/>
      <c r="Z184" s="247"/>
    </row>
    <row r="185" spans="1:26" ht="16" x14ac:dyDescent="0.2">
      <c r="A185" s="247"/>
      <c r="B185" s="247"/>
      <c r="C185" s="247"/>
      <c r="D185" s="247"/>
      <c r="E185" s="247"/>
      <c r="F185" s="247"/>
      <c r="G185" s="247"/>
      <c r="H185" s="247"/>
      <c r="I185" s="247"/>
      <c r="J185" s="247"/>
      <c r="K185" s="229"/>
      <c r="L185" s="229"/>
      <c r="M185" s="247"/>
      <c r="N185" s="247"/>
      <c r="O185" s="247"/>
      <c r="P185" s="247"/>
      <c r="Q185" s="247"/>
      <c r="R185" s="247"/>
      <c r="S185" s="247"/>
      <c r="T185" s="247"/>
      <c r="U185" s="247"/>
      <c r="V185" s="247"/>
      <c r="W185" s="247"/>
      <c r="X185" s="247"/>
      <c r="Y185" s="247"/>
      <c r="Z185" s="247"/>
    </row>
    <row r="186" spans="1:26" ht="16" x14ac:dyDescent="0.2">
      <c r="A186" s="247"/>
      <c r="B186" s="247"/>
      <c r="C186" s="247"/>
      <c r="D186" s="247"/>
      <c r="E186" s="247"/>
      <c r="F186" s="247"/>
      <c r="G186" s="247"/>
      <c r="H186" s="247"/>
      <c r="I186" s="247"/>
      <c r="J186" s="247"/>
      <c r="K186" s="229"/>
      <c r="L186" s="229"/>
      <c r="M186" s="247"/>
      <c r="N186" s="247"/>
      <c r="O186" s="247"/>
      <c r="P186" s="247"/>
      <c r="Q186" s="247"/>
      <c r="R186" s="247"/>
      <c r="S186" s="247"/>
      <c r="T186" s="247"/>
      <c r="U186" s="247"/>
      <c r="V186" s="247"/>
      <c r="W186" s="247"/>
      <c r="X186" s="247"/>
      <c r="Y186" s="247"/>
      <c r="Z186" s="247"/>
    </row>
    <row r="187" spans="1:26" ht="16" x14ac:dyDescent="0.2">
      <c r="A187" s="247"/>
      <c r="B187" s="247"/>
      <c r="C187" s="247"/>
      <c r="D187" s="247"/>
      <c r="E187" s="247"/>
      <c r="F187" s="247"/>
      <c r="G187" s="247"/>
      <c r="H187" s="247"/>
      <c r="I187" s="247"/>
      <c r="J187" s="247"/>
      <c r="K187" s="229"/>
      <c r="L187" s="229"/>
      <c r="M187" s="247"/>
      <c r="N187" s="247"/>
      <c r="O187" s="247"/>
      <c r="P187" s="247"/>
      <c r="Q187" s="247"/>
      <c r="R187" s="247"/>
      <c r="S187" s="247"/>
      <c r="T187" s="247"/>
      <c r="U187" s="247"/>
      <c r="V187" s="247"/>
      <c r="W187" s="247"/>
      <c r="X187" s="247"/>
      <c r="Y187" s="247"/>
      <c r="Z187" s="247"/>
    </row>
    <row r="188" spans="1:26" ht="16" x14ac:dyDescent="0.2">
      <c r="A188" s="247"/>
      <c r="B188" s="247"/>
      <c r="C188" s="247"/>
      <c r="D188" s="247"/>
      <c r="E188" s="247"/>
      <c r="F188" s="247"/>
      <c r="G188" s="247"/>
      <c r="H188" s="247"/>
      <c r="I188" s="247"/>
      <c r="J188" s="247"/>
      <c r="K188" s="229"/>
      <c r="L188" s="229"/>
      <c r="M188" s="247"/>
      <c r="N188" s="247"/>
      <c r="O188" s="247"/>
      <c r="P188" s="247"/>
      <c r="Q188" s="247"/>
      <c r="R188" s="247"/>
      <c r="S188" s="247"/>
      <c r="T188" s="247"/>
      <c r="U188" s="247"/>
      <c r="V188" s="247"/>
      <c r="W188" s="247"/>
      <c r="X188" s="247"/>
      <c r="Y188" s="247"/>
      <c r="Z188" s="247"/>
    </row>
    <row r="189" spans="1:26" ht="16" x14ac:dyDescent="0.2">
      <c r="A189" s="247"/>
      <c r="B189" s="247"/>
      <c r="C189" s="247"/>
      <c r="D189" s="247"/>
      <c r="E189" s="247"/>
      <c r="F189" s="247"/>
      <c r="G189" s="247"/>
      <c r="H189" s="247"/>
      <c r="I189" s="247"/>
      <c r="J189" s="247"/>
      <c r="K189" s="229"/>
      <c r="L189" s="229"/>
      <c r="M189" s="247"/>
      <c r="N189" s="247"/>
      <c r="O189" s="247"/>
      <c r="P189" s="247"/>
      <c r="Q189" s="247"/>
      <c r="R189" s="247"/>
      <c r="S189" s="247"/>
      <c r="T189" s="247"/>
      <c r="U189" s="247"/>
      <c r="V189" s="247"/>
      <c r="W189" s="247"/>
      <c r="X189" s="247"/>
      <c r="Y189" s="247"/>
      <c r="Z189" s="247"/>
    </row>
    <row r="190" spans="1:26" ht="16" x14ac:dyDescent="0.2">
      <c r="A190" s="247"/>
      <c r="B190" s="247"/>
      <c r="C190" s="247"/>
      <c r="D190" s="247"/>
      <c r="E190" s="247"/>
      <c r="F190" s="247"/>
      <c r="G190" s="247"/>
      <c r="H190" s="247"/>
      <c r="I190" s="247"/>
      <c r="J190" s="247"/>
      <c r="K190" s="229"/>
      <c r="L190" s="229"/>
      <c r="M190" s="247"/>
      <c r="N190" s="247"/>
      <c r="O190" s="247"/>
      <c r="P190" s="247"/>
      <c r="Q190" s="247"/>
      <c r="R190" s="247"/>
      <c r="S190" s="247"/>
      <c r="T190" s="247"/>
      <c r="U190" s="247"/>
      <c r="V190" s="247"/>
      <c r="W190" s="247"/>
      <c r="X190" s="247"/>
      <c r="Y190" s="247"/>
      <c r="Z190" s="247"/>
    </row>
    <row r="191" spans="1:26" ht="16" x14ac:dyDescent="0.2">
      <c r="A191" s="247"/>
      <c r="B191" s="247"/>
      <c r="C191" s="247"/>
      <c r="D191" s="247"/>
      <c r="E191" s="247"/>
      <c r="F191" s="247"/>
      <c r="G191" s="247"/>
      <c r="H191" s="247"/>
      <c r="I191" s="247"/>
      <c r="J191" s="247"/>
      <c r="K191" s="229"/>
      <c r="L191" s="229"/>
      <c r="M191" s="247"/>
      <c r="N191" s="247"/>
      <c r="O191" s="247"/>
      <c r="P191" s="247"/>
      <c r="Q191" s="247"/>
      <c r="R191" s="247"/>
      <c r="S191" s="247"/>
      <c r="T191" s="247"/>
      <c r="U191" s="247"/>
      <c r="V191" s="247"/>
      <c r="W191" s="247"/>
      <c r="X191" s="247"/>
      <c r="Y191" s="247"/>
      <c r="Z191" s="247"/>
    </row>
    <row r="192" spans="1:26" ht="16" x14ac:dyDescent="0.2">
      <c r="A192" s="247"/>
      <c r="B192" s="247"/>
      <c r="C192" s="247"/>
      <c r="D192" s="247"/>
      <c r="E192" s="247"/>
      <c r="F192" s="247"/>
      <c r="G192" s="247"/>
      <c r="H192" s="247"/>
      <c r="I192" s="247"/>
      <c r="J192" s="247"/>
      <c r="K192" s="229"/>
      <c r="L192" s="229"/>
      <c r="M192" s="247"/>
      <c r="N192" s="247"/>
      <c r="O192" s="247"/>
      <c r="P192" s="247"/>
      <c r="Q192" s="247"/>
      <c r="R192" s="247"/>
      <c r="S192" s="247"/>
      <c r="T192" s="247"/>
      <c r="U192" s="247"/>
      <c r="V192" s="247"/>
      <c r="W192" s="247"/>
      <c r="X192" s="247"/>
      <c r="Y192" s="247"/>
      <c r="Z192" s="247"/>
    </row>
    <row r="193" spans="1:26" ht="16" x14ac:dyDescent="0.2">
      <c r="A193" s="247"/>
      <c r="B193" s="247"/>
      <c r="C193" s="247"/>
      <c r="D193" s="247"/>
      <c r="E193" s="247"/>
      <c r="F193" s="247"/>
      <c r="G193" s="247"/>
      <c r="H193" s="247"/>
      <c r="I193" s="247"/>
      <c r="J193" s="247"/>
      <c r="K193" s="229"/>
      <c r="L193" s="229"/>
      <c r="M193" s="247"/>
      <c r="N193" s="247"/>
      <c r="O193" s="247"/>
      <c r="P193" s="247"/>
      <c r="Q193" s="247"/>
      <c r="R193" s="247"/>
      <c r="S193" s="247"/>
      <c r="T193" s="247"/>
      <c r="U193" s="247"/>
      <c r="V193" s="247"/>
      <c r="W193" s="247"/>
      <c r="X193" s="247"/>
      <c r="Y193" s="247"/>
      <c r="Z193" s="247"/>
    </row>
    <row r="194" spans="1:26" ht="16" x14ac:dyDescent="0.2">
      <c r="A194" s="247"/>
      <c r="B194" s="247"/>
      <c r="C194" s="247"/>
      <c r="D194" s="247"/>
      <c r="E194" s="247"/>
      <c r="F194" s="247"/>
      <c r="G194" s="247"/>
      <c r="H194" s="247"/>
      <c r="I194" s="247"/>
      <c r="J194" s="247"/>
      <c r="K194" s="229"/>
      <c r="L194" s="229"/>
      <c r="M194" s="247"/>
      <c r="N194" s="247"/>
      <c r="O194" s="247"/>
      <c r="P194" s="247"/>
      <c r="Q194" s="247"/>
      <c r="R194" s="247"/>
      <c r="S194" s="247"/>
      <c r="T194" s="247"/>
      <c r="U194" s="247"/>
      <c r="V194" s="247"/>
      <c r="W194" s="247"/>
      <c r="X194" s="247"/>
      <c r="Y194" s="247"/>
      <c r="Z194" s="247"/>
    </row>
    <row r="195" spans="1:26" ht="16" x14ac:dyDescent="0.2">
      <c r="A195" s="247"/>
      <c r="B195" s="247"/>
      <c r="C195" s="247"/>
      <c r="D195" s="247"/>
      <c r="E195" s="247"/>
      <c r="F195" s="247"/>
      <c r="G195" s="247"/>
      <c r="H195" s="247"/>
      <c r="I195" s="247"/>
      <c r="J195" s="247"/>
      <c r="K195" s="229"/>
      <c r="L195" s="229"/>
      <c r="M195" s="247"/>
      <c r="N195" s="247"/>
      <c r="O195" s="247"/>
      <c r="P195" s="247"/>
      <c r="Q195" s="247"/>
      <c r="R195" s="247"/>
      <c r="S195" s="247"/>
      <c r="T195" s="247"/>
      <c r="U195" s="247"/>
      <c r="V195" s="247"/>
      <c r="W195" s="247"/>
      <c r="X195" s="247"/>
      <c r="Y195" s="247"/>
      <c r="Z195" s="247"/>
    </row>
    <row r="196" spans="1:26" ht="16" x14ac:dyDescent="0.2">
      <c r="A196" s="247"/>
      <c r="B196" s="247"/>
      <c r="C196" s="247"/>
      <c r="D196" s="247"/>
      <c r="E196" s="247"/>
      <c r="F196" s="247"/>
      <c r="G196" s="247"/>
      <c r="H196" s="247"/>
      <c r="I196" s="247"/>
      <c r="J196" s="247"/>
      <c r="K196" s="229"/>
      <c r="L196" s="229"/>
      <c r="M196" s="247"/>
      <c r="N196" s="247"/>
      <c r="O196" s="247"/>
      <c r="P196" s="247"/>
      <c r="Q196" s="247"/>
      <c r="R196" s="247"/>
      <c r="S196" s="247"/>
      <c r="T196" s="247"/>
      <c r="U196" s="247"/>
      <c r="V196" s="247"/>
      <c r="W196" s="247"/>
      <c r="X196" s="247"/>
      <c r="Y196" s="247"/>
      <c r="Z196" s="247"/>
    </row>
    <row r="197" spans="1:26" ht="16" x14ac:dyDescent="0.2">
      <c r="A197" s="247"/>
      <c r="B197" s="247"/>
      <c r="C197" s="247"/>
      <c r="D197" s="247"/>
      <c r="E197" s="247"/>
      <c r="F197" s="247"/>
      <c r="G197" s="247"/>
      <c r="H197" s="247"/>
      <c r="I197" s="247"/>
      <c r="J197" s="247"/>
      <c r="K197" s="229"/>
      <c r="L197" s="229"/>
      <c r="M197" s="247"/>
      <c r="N197" s="247"/>
      <c r="O197" s="247"/>
      <c r="P197" s="247"/>
      <c r="Q197" s="247"/>
      <c r="R197" s="247"/>
      <c r="S197" s="247"/>
      <c r="T197" s="247"/>
      <c r="U197" s="247"/>
      <c r="V197" s="247"/>
      <c r="W197" s="247"/>
      <c r="X197" s="247"/>
      <c r="Y197" s="247"/>
      <c r="Z197" s="247"/>
    </row>
    <row r="198" spans="1:26" ht="16" x14ac:dyDescent="0.2">
      <c r="A198" s="247"/>
      <c r="B198" s="247"/>
      <c r="C198" s="247"/>
      <c r="D198" s="247"/>
      <c r="E198" s="247"/>
      <c r="F198" s="247"/>
      <c r="G198" s="247"/>
      <c r="H198" s="247"/>
      <c r="I198" s="247"/>
      <c r="J198" s="247"/>
      <c r="K198" s="229"/>
      <c r="L198" s="229"/>
      <c r="M198" s="247"/>
      <c r="N198" s="247"/>
      <c r="O198" s="247"/>
      <c r="P198" s="247"/>
      <c r="Q198" s="247"/>
      <c r="R198" s="247"/>
      <c r="S198" s="247"/>
      <c r="T198" s="247"/>
      <c r="U198" s="247"/>
      <c r="V198" s="247"/>
      <c r="W198" s="247"/>
      <c r="X198" s="247"/>
      <c r="Y198" s="247"/>
      <c r="Z198" s="247"/>
    </row>
    <row r="199" spans="1:26" ht="16" x14ac:dyDescent="0.2">
      <c r="A199" s="247"/>
      <c r="B199" s="247"/>
      <c r="C199" s="247"/>
      <c r="D199" s="247"/>
      <c r="E199" s="247"/>
      <c r="F199" s="247"/>
      <c r="G199" s="247"/>
      <c r="H199" s="247"/>
      <c r="I199" s="247"/>
      <c r="J199" s="247"/>
      <c r="K199" s="229"/>
      <c r="L199" s="229"/>
      <c r="M199" s="247"/>
      <c r="N199" s="247"/>
      <c r="O199" s="247"/>
      <c r="P199" s="247"/>
      <c r="Q199" s="247"/>
      <c r="R199" s="247"/>
      <c r="S199" s="247"/>
      <c r="T199" s="247"/>
      <c r="U199" s="247"/>
      <c r="V199" s="247"/>
      <c r="W199" s="247"/>
      <c r="X199" s="247"/>
      <c r="Y199" s="247"/>
      <c r="Z199" s="247"/>
    </row>
    <row r="200" spans="1:26" ht="16" x14ac:dyDescent="0.2">
      <c r="A200" s="247"/>
      <c r="B200" s="247"/>
      <c r="C200" s="247"/>
      <c r="D200" s="247"/>
      <c r="E200" s="247"/>
      <c r="F200" s="247"/>
      <c r="G200" s="247"/>
      <c r="H200" s="247"/>
      <c r="I200" s="247"/>
      <c r="J200" s="247"/>
      <c r="K200" s="229"/>
      <c r="L200" s="229"/>
      <c r="M200" s="247"/>
      <c r="N200" s="247"/>
      <c r="O200" s="247"/>
      <c r="P200" s="247"/>
      <c r="Q200" s="247"/>
      <c r="R200" s="247"/>
      <c r="S200" s="247"/>
      <c r="T200" s="247"/>
      <c r="U200" s="247"/>
      <c r="V200" s="247"/>
      <c r="W200" s="247"/>
      <c r="X200" s="247"/>
      <c r="Y200" s="247"/>
      <c r="Z200" s="247"/>
    </row>
    <row r="201" spans="1:26" ht="16" x14ac:dyDescent="0.2">
      <c r="A201" s="247"/>
      <c r="B201" s="247"/>
      <c r="C201" s="247"/>
      <c r="D201" s="247"/>
      <c r="E201" s="247"/>
      <c r="F201" s="247"/>
      <c r="G201" s="247"/>
      <c r="H201" s="247"/>
      <c r="I201" s="247"/>
      <c r="J201" s="247"/>
      <c r="K201" s="229"/>
      <c r="L201" s="229"/>
      <c r="M201" s="247"/>
      <c r="N201" s="247"/>
      <c r="O201" s="247"/>
      <c r="P201" s="247"/>
      <c r="Q201" s="247"/>
      <c r="R201" s="247"/>
      <c r="S201" s="247"/>
      <c r="T201" s="247"/>
      <c r="U201" s="247"/>
      <c r="V201" s="247"/>
      <c r="W201" s="247"/>
      <c r="X201" s="247"/>
      <c r="Y201" s="247"/>
      <c r="Z201" s="247"/>
    </row>
    <row r="202" spans="1:26" ht="16" x14ac:dyDescent="0.2">
      <c r="A202" s="247"/>
      <c r="B202" s="247"/>
      <c r="C202" s="247"/>
      <c r="D202" s="247"/>
      <c r="E202" s="247"/>
      <c r="F202" s="247"/>
      <c r="G202" s="247"/>
      <c r="H202" s="247"/>
      <c r="I202" s="247"/>
      <c r="J202" s="247"/>
      <c r="K202" s="229"/>
      <c r="L202" s="229"/>
      <c r="M202" s="247"/>
      <c r="N202" s="247"/>
      <c r="O202" s="247"/>
      <c r="P202" s="247"/>
      <c r="Q202" s="247"/>
      <c r="R202" s="247"/>
      <c r="S202" s="247"/>
      <c r="T202" s="247"/>
      <c r="U202" s="247"/>
      <c r="V202" s="247"/>
      <c r="W202" s="247"/>
      <c r="X202" s="247"/>
      <c r="Y202" s="247"/>
      <c r="Z202" s="247"/>
    </row>
    <row r="203" spans="1:26" ht="16" x14ac:dyDescent="0.2">
      <c r="A203" s="247"/>
      <c r="B203" s="247"/>
      <c r="C203" s="247"/>
      <c r="D203" s="247"/>
      <c r="E203" s="247"/>
      <c r="F203" s="247"/>
      <c r="G203" s="247"/>
      <c r="H203" s="247"/>
      <c r="I203" s="247"/>
      <c r="J203" s="247"/>
      <c r="K203" s="229"/>
      <c r="L203" s="229"/>
      <c r="M203" s="247"/>
      <c r="N203" s="247"/>
      <c r="O203" s="247"/>
      <c r="P203" s="247"/>
      <c r="Q203" s="247"/>
      <c r="R203" s="247"/>
      <c r="S203" s="247"/>
      <c r="T203" s="247"/>
      <c r="U203" s="247"/>
      <c r="V203" s="247"/>
      <c r="W203" s="247"/>
      <c r="X203" s="247"/>
      <c r="Y203" s="247"/>
      <c r="Z203" s="247"/>
    </row>
    <row r="204" spans="1:26" ht="16" x14ac:dyDescent="0.2">
      <c r="A204" s="247"/>
      <c r="B204" s="247"/>
      <c r="C204" s="247"/>
      <c r="D204" s="247"/>
      <c r="E204" s="247"/>
      <c r="F204" s="247"/>
      <c r="G204" s="247"/>
      <c r="H204" s="247"/>
      <c r="I204" s="247"/>
      <c r="J204" s="247"/>
      <c r="K204" s="229"/>
      <c r="L204" s="229"/>
      <c r="M204" s="247"/>
      <c r="N204" s="247"/>
      <c r="O204" s="247"/>
      <c r="P204" s="247"/>
      <c r="Q204" s="247"/>
      <c r="R204" s="247"/>
      <c r="S204" s="247"/>
      <c r="T204" s="247"/>
      <c r="U204" s="247"/>
      <c r="V204" s="247"/>
      <c r="W204" s="247"/>
      <c r="X204" s="247"/>
      <c r="Y204" s="247"/>
      <c r="Z204" s="247"/>
    </row>
    <row r="205" spans="1:26" ht="16" x14ac:dyDescent="0.2">
      <c r="A205" s="247"/>
      <c r="B205" s="247"/>
      <c r="C205" s="247"/>
      <c r="D205" s="247"/>
      <c r="E205" s="247"/>
      <c r="F205" s="247"/>
      <c r="G205" s="247"/>
      <c r="H205" s="247"/>
      <c r="I205" s="247"/>
      <c r="J205" s="247"/>
      <c r="K205" s="229"/>
      <c r="L205" s="229"/>
      <c r="M205" s="247"/>
      <c r="N205" s="247"/>
      <c r="O205" s="247"/>
      <c r="P205" s="247"/>
      <c r="Q205" s="247"/>
      <c r="R205" s="247"/>
      <c r="S205" s="247"/>
      <c r="T205" s="247"/>
      <c r="U205" s="247"/>
      <c r="V205" s="247"/>
      <c r="W205" s="247"/>
      <c r="X205" s="247"/>
      <c r="Y205" s="247"/>
      <c r="Z205" s="247"/>
    </row>
    <row r="206" spans="1:26" ht="16" x14ac:dyDescent="0.2">
      <c r="A206" s="247"/>
      <c r="B206" s="247"/>
      <c r="C206" s="247"/>
      <c r="D206" s="247"/>
      <c r="E206" s="247"/>
      <c r="F206" s="247"/>
      <c r="G206" s="247"/>
      <c r="H206" s="247"/>
      <c r="I206" s="247"/>
      <c r="J206" s="247"/>
      <c r="K206" s="229"/>
      <c r="L206" s="229"/>
      <c r="M206" s="247"/>
      <c r="N206" s="247"/>
      <c r="O206" s="247"/>
      <c r="P206" s="247"/>
      <c r="Q206" s="247"/>
      <c r="R206" s="247"/>
      <c r="S206" s="247"/>
      <c r="T206" s="247"/>
      <c r="U206" s="247"/>
      <c r="V206" s="247"/>
      <c r="W206" s="247"/>
      <c r="X206" s="247"/>
      <c r="Y206" s="247"/>
      <c r="Z206" s="247"/>
    </row>
    <row r="207" spans="1:26" ht="16" x14ac:dyDescent="0.2">
      <c r="A207" s="247"/>
      <c r="B207" s="247"/>
      <c r="C207" s="247"/>
      <c r="D207" s="247"/>
      <c r="E207" s="247"/>
      <c r="F207" s="247"/>
      <c r="G207" s="247"/>
      <c r="H207" s="247"/>
      <c r="I207" s="247"/>
      <c r="J207" s="247"/>
      <c r="K207" s="229"/>
      <c r="L207" s="229"/>
      <c r="M207" s="247"/>
      <c r="N207" s="247"/>
      <c r="O207" s="247"/>
      <c r="P207" s="247"/>
      <c r="Q207" s="247"/>
      <c r="R207" s="247"/>
      <c r="S207" s="247"/>
      <c r="T207" s="247"/>
      <c r="U207" s="247"/>
      <c r="V207" s="247"/>
      <c r="W207" s="247"/>
      <c r="X207" s="247"/>
      <c r="Y207" s="247"/>
      <c r="Z207" s="247"/>
    </row>
    <row r="208" spans="1:26" ht="16" x14ac:dyDescent="0.2">
      <c r="A208" s="247"/>
      <c r="B208" s="247"/>
      <c r="C208" s="247"/>
      <c r="D208" s="247"/>
      <c r="E208" s="247"/>
      <c r="F208" s="247"/>
      <c r="G208" s="247"/>
      <c r="H208" s="247"/>
      <c r="I208" s="247"/>
      <c r="J208" s="247"/>
      <c r="K208" s="229"/>
      <c r="L208" s="229"/>
      <c r="M208" s="247"/>
      <c r="N208" s="247"/>
      <c r="O208" s="247"/>
      <c r="P208" s="247"/>
      <c r="Q208" s="247"/>
      <c r="R208" s="247"/>
      <c r="S208" s="247"/>
      <c r="T208" s="247"/>
      <c r="U208" s="247"/>
      <c r="V208" s="247"/>
      <c r="W208" s="247"/>
      <c r="X208" s="247"/>
      <c r="Y208" s="247"/>
      <c r="Z208" s="247"/>
    </row>
    <row r="209" spans="1:26" ht="16" x14ac:dyDescent="0.2">
      <c r="A209" s="247"/>
      <c r="B209" s="247"/>
      <c r="C209" s="247"/>
      <c r="D209" s="247"/>
      <c r="E209" s="247"/>
      <c r="F209" s="247"/>
      <c r="G209" s="247"/>
      <c r="H209" s="247"/>
      <c r="I209" s="247"/>
      <c r="J209" s="247"/>
      <c r="K209" s="229"/>
      <c r="L209" s="229"/>
      <c r="M209" s="247"/>
      <c r="N209" s="247"/>
      <c r="O209" s="247"/>
      <c r="P209" s="247"/>
      <c r="Q209" s="247"/>
      <c r="R209" s="247"/>
      <c r="S209" s="247"/>
      <c r="T209" s="247"/>
      <c r="U209" s="247"/>
      <c r="V209" s="247"/>
      <c r="W209" s="247"/>
      <c r="X209" s="247"/>
      <c r="Y209" s="247"/>
      <c r="Z209" s="247"/>
    </row>
    <row r="210" spans="1:26" ht="16" x14ac:dyDescent="0.2">
      <c r="A210" s="247"/>
      <c r="B210" s="247"/>
      <c r="C210" s="247"/>
      <c r="D210" s="247"/>
      <c r="E210" s="247"/>
      <c r="F210" s="247"/>
      <c r="G210" s="247"/>
      <c r="H210" s="247"/>
      <c r="I210" s="247"/>
      <c r="J210" s="247"/>
      <c r="K210" s="229"/>
      <c r="L210" s="229"/>
      <c r="M210" s="247"/>
      <c r="N210" s="247"/>
      <c r="O210" s="247"/>
      <c r="P210" s="247"/>
      <c r="Q210" s="247"/>
      <c r="R210" s="247"/>
      <c r="S210" s="247"/>
      <c r="T210" s="247"/>
      <c r="U210" s="247"/>
      <c r="V210" s="247"/>
      <c r="W210" s="247"/>
      <c r="X210" s="247"/>
      <c r="Y210" s="247"/>
      <c r="Z210" s="247"/>
    </row>
    <row r="211" spans="1:26" ht="16" x14ac:dyDescent="0.2">
      <c r="A211" s="247"/>
      <c r="B211" s="247"/>
      <c r="C211" s="247"/>
      <c r="D211" s="247"/>
      <c r="E211" s="247"/>
      <c r="F211" s="247"/>
      <c r="G211" s="247"/>
      <c r="H211" s="247"/>
      <c r="I211" s="247"/>
      <c r="J211" s="247"/>
      <c r="K211" s="229"/>
      <c r="L211" s="229"/>
      <c r="M211" s="247"/>
      <c r="N211" s="247"/>
      <c r="O211" s="247"/>
      <c r="P211" s="247"/>
      <c r="Q211" s="247"/>
      <c r="R211" s="247"/>
      <c r="S211" s="247"/>
      <c r="T211" s="247"/>
      <c r="U211" s="247"/>
      <c r="V211" s="247"/>
      <c r="W211" s="247"/>
      <c r="X211" s="247"/>
      <c r="Y211" s="247"/>
      <c r="Z211" s="247"/>
    </row>
    <row r="212" spans="1:26" ht="16" x14ac:dyDescent="0.2">
      <c r="A212" s="247"/>
      <c r="B212" s="247"/>
      <c r="C212" s="247"/>
      <c r="D212" s="247"/>
      <c r="E212" s="247"/>
      <c r="F212" s="247"/>
      <c r="G212" s="247"/>
      <c r="H212" s="247"/>
      <c r="I212" s="247"/>
      <c r="J212" s="247"/>
      <c r="K212" s="229"/>
      <c r="L212" s="229"/>
      <c r="M212" s="247"/>
      <c r="N212" s="247"/>
      <c r="O212" s="247"/>
      <c r="P212" s="247"/>
      <c r="Q212" s="247"/>
      <c r="R212" s="247"/>
      <c r="S212" s="247"/>
      <c r="T212" s="247"/>
      <c r="U212" s="247"/>
      <c r="V212" s="247"/>
      <c r="W212" s="247"/>
      <c r="X212" s="247"/>
      <c r="Y212" s="247"/>
      <c r="Z212" s="247"/>
    </row>
    <row r="213" spans="1:26" ht="16" x14ac:dyDescent="0.2">
      <c r="A213" s="247"/>
      <c r="B213" s="247"/>
      <c r="C213" s="247"/>
      <c r="D213" s="247"/>
      <c r="E213" s="247"/>
      <c r="F213" s="247"/>
      <c r="G213" s="247"/>
      <c r="H213" s="247"/>
      <c r="I213" s="247"/>
      <c r="J213" s="247"/>
      <c r="K213" s="229"/>
      <c r="L213" s="229"/>
      <c r="M213" s="247"/>
      <c r="N213" s="247"/>
      <c r="O213" s="247"/>
      <c r="P213" s="247"/>
      <c r="Q213" s="247"/>
      <c r="R213" s="247"/>
      <c r="S213" s="247"/>
      <c r="T213" s="247"/>
      <c r="U213" s="247"/>
      <c r="V213" s="247"/>
      <c r="W213" s="247"/>
      <c r="X213" s="247"/>
      <c r="Y213" s="247"/>
      <c r="Z213" s="247"/>
    </row>
    <row r="214" spans="1:26" ht="16" x14ac:dyDescent="0.2">
      <c r="A214" s="247"/>
      <c r="B214" s="247"/>
      <c r="C214" s="247"/>
      <c r="D214" s="247"/>
      <c r="E214" s="247"/>
      <c r="F214" s="247"/>
      <c r="G214" s="247"/>
      <c r="H214" s="247"/>
      <c r="I214" s="247"/>
      <c r="J214" s="247"/>
      <c r="K214" s="229"/>
      <c r="L214" s="229"/>
      <c r="M214" s="247"/>
      <c r="N214" s="247"/>
      <c r="O214" s="247"/>
      <c r="P214" s="247"/>
      <c r="Q214" s="247"/>
      <c r="R214" s="247"/>
      <c r="S214" s="247"/>
      <c r="T214" s="247"/>
      <c r="U214" s="247"/>
      <c r="V214" s="247"/>
      <c r="W214" s="247"/>
      <c r="X214" s="247"/>
      <c r="Y214" s="247"/>
      <c r="Z214" s="247"/>
    </row>
    <row r="215" spans="1:26" ht="16" x14ac:dyDescent="0.2">
      <c r="A215" s="247"/>
      <c r="B215" s="247"/>
      <c r="C215" s="247"/>
      <c r="D215" s="247"/>
      <c r="E215" s="247"/>
      <c r="F215" s="247"/>
      <c r="G215" s="247"/>
      <c r="H215" s="247"/>
      <c r="I215" s="247"/>
      <c r="J215" s="247"/>
      <c r="K215" s="229"/>
      <c r="L215" s="229"/>
      <c r="M215" s="247"/>
      <c r="N215" s="247"/>
      <c r="O215" s="247"/>
      <c r="P215" s="247"/>
      <c r="Q215" s="247"/>
      <c r="R215" s="247"/>
      <c r="S215" s="247"/>
      <c r="T215" s="247"/>
      <c r="U215" s="247"/>
      <c r="V215" s="247"/>
      <c r="W215" s="247"/>
      <c r="X215" s="247"/>
      <c r="Y215" s="247"/>
      <c r="Z215" s="247"/>
    </row>
    <row r="216" spans="1:26" ht="16" x14ac:dyDescent="0.2">
      <c r="A216" s="247"/>
      <c r="B216" s="247"/>
      <c r="C216" s="247"/>
      <c r="D216" s="247"/>
      <c r="E216" s="247"/>
      <c r="F216" s="247"/>
      <c r="G216" s="247"/>
      <c r="H216" s="247"/>
      <c r="I216" s="247"/>
      <c r="J216" s="247"/>
      <c r="K216" s="229"/>
      <c r="L216" s="229"/>
      <c r="M216" s="247"/>
      <c r="N216" s="247"/>
      <c r="O216" s="247"/>
      <c r="P216" s="247"/>
      <c r="Q216" s="247"/>
      <c r="R216" s="247"/>
      <c r="S216" s="247"/>
      <c r="T216" s="247"/>
      <c r="U216" s="247"/>
      <c r="V216" s="247"/>
      <c r="W216" s="247"/>
      <c r="X216" s="247"/>
      <c r="Y216" s="247"/>
      <c r="Z216" s="247"/>
    </row>
    <row r="217" spans="1:26" ht="16" x14ac:dyDescent="0.2">
      <c r="A217" s="247"/>
      <c r="B217" s="247"/>
      <c r="C217" s="247"/>
      <c r="D217" s="247"/>
      <c r="E217" s="247"/>
      <c r="F217" s="247"/>
      <c r="G217" s="247"/>
      <c r="H217" s="247"/>
      <c r="I217" s="247"/>
      <c r="J217" s="247"/>
      <c r="K217" s="229"/>
      <c r="L217" s="229"/>
      <c r="M217" s="247"/>
      <c r="N217" s="247"/>
      <c r="O217" s="247"/>
      <c r="P217" s="247"/>
      <c r="Q217" s="247"/>
      <c r="R217" s="247"/>
      <c r="S217" s="247"/>
      <c r="T217" s="247"/>
      <c r="U217" s="247"/>
      <c r="V217" s="247"/>
      <c r="W217" s="247"/>
      <c r="X217" s="247"/>
      <c r="Y217" s="247"/>
      <c r="Z217" s="247"/>
    </row>
    <row r="218" spans="1:26" ht="16" x14ac:dyDescent="0.2">
      <c r="A218" s="247"/>
      <c r="B218" s="247"/>
      <c r="C218" s="247"/>
      <c r="D218" s="247"/>
      <c r="E218" s="247"/>
      <c r="F218" s="247"/>
      <c r="G218" s="247"/>
      <c r="H218" s="247"/>
      <c r="I218" s="247"/>
      <c r="J218" s="247"/>
      <c r="K218" s="229"/>
      <c r="L218" s="229"/>
      <c r="M218" s="247"/>
      <c r="N218" s="247"/>
      <c r="O218" s="247"/>
      <c r="P218" s="247"/>
      <c r="Q218" s="247"/>
      <c r="R218" s="247"/>
      <c r="S218" s="247"/>
      <c r="T218" s="247"/>
      <c r="U218" s="247"/>
      <c r="V218" s="247"/>
      <c r="W218" s="247"/>
      <c r="X218" s="247"/>
      <c r="Y218" s="247"/>
      <c r="Z218" s="247"/>
    </row>
    <row r="219" spans="1:26" ht="16" x14ac:dyDescent="0.2">
      <c r="A219" s="247"/>
      <c r="B219" s="247"/>
      <c r="C219" s="247"/>
      <c r="D219" s="247"/>
      <c r="E219" s="247"/>
      <c r="F219" s="247"/>
      <c r="G219" s="247"/>
      <c r="H219" s="247"/>
      <c r="I219" s="247"/>
      <c r="J219" s="247"/>
      <c r="K219" s="229"/>
      <c r="L219" s="229"/>
      <c r="M219" s="247"/>
      <c r="N219" s="247"/>
      <c r="O219" s="247"/>
      <c r="P219" s="247"/>
      <c r="Q219" s="247"/>
      <c r="R219" s="247"/>
      <c r="S219" s="247"/>
      <c r="T219" s="247"/>
      <c r="U219" s="247"/>
      <c r="V219" s="247"/>
      <c r="W219" s="247"/>
      <c r="X219" s="247"/>
      <c r="Y219" s="247"/>
      <c r="Z219" s="247"/>
    </row>
    <row r="220" spans="1:26" ht="16" x14ac:dyDescent="0.2">
      <c r="A220" s="247"/>
      <c r="B220" s="247"/>
      <c r="C220" s="247"/>
      <c r="D220" s="247"/>
      <c r="E220" s="247"/>
      <c r="F220" s="247"/>
      <c r="G220" s="247"/>
      <c r="H220" s="247"/>
      <c r="I220" s="247"/>
      <c r="J220" s="247"/>
      <c r="K220" s="229"/>
      <c r="L220" s="229"/>
      <c r="M220" s="247"/>
      <c r="N220" s="247"/>
      <c r="O220" s="247"/>
      <c r="P220" s="247"/>
      <c r="Q220" s="247"/>
      <c r="R220" s="247"/>
      <c r="S220" s="247"/>
      <c r="T220" s="247"/>
      <c r="U220" s="247"/>
      <c r="V220" s="247"/>
      <c r="W220" s="247"/>
      <c r="X220" s="247"/>
      <c r="Y220" s="247"/>
      <c r="Z220" s="247"/>
    </row>
    <row r="221" spans="1:26" ht="16" x14ac:dyDescent="0.2">
      <c r="A221" s="247"/>
      <c r="B221" s="247"/>
      <c r="C221" s="247"/>
      <c r="D221" s="247"/>
      <c r="E221" s="247"/>
      <c r="F221" s="247"/>
      <c r="G221" s="247"/>
      <c r="H221" s="247"/>
      <c r="I221" s="247"/>
      <c r="J221" s="247"/>
      <c r="K221" s="229"/>
      <c r="L221" s="229"/>
      <c r="M221" s="247"/>
      <c r="N221" s="247"/>
      <c r="O221" s="247"/>
      <c r="P221" s="247"/>
      <c r="Q221" s="247"/>
      <c r="R221" s="247"/>
      <c r="S221" s="247"/>
      <c r="T221" s="247"/>
      <c r="U221" s="247"/>
      <c r="V221" s="247"/>
      <c r="W221" s="247"/>
      <c r="X221" s="247"/>
      <c r="Y221" s="247"/>
      <c r="Z221" s="247"/>
    </row>
    <row r="222" spans="1:26" ht="16" x14ac:dyDescent="0.2">
      <c r="A222" s="247"/>
      <c r="B222" s="247"/>
      <c r="C222" s="247"/>
      <c r="D222" s="247"/>
      <c r="E222" s="247"/>
      <c r="F222" s="247"/>
      <c r="G222" s="247"/>
      <c r="H222" s="247"/>
      <c r="I222" s="247"/>
      <c r="J222" s="247"/>
      <c r="K222" s="229"/>
      <c r="L222" s="229"/>
      <c r="M222" s="247"/>
      <c r="N222" s="247"/>
      <c r="O222" s="247"/>
      <c r="P222" s="247"/>
      <c r="Q222" s="247"/>
      <c r="R222" s="247"/>
      <c r="S222" s="247"/>
      <c r="T222" s="247"/>
      <c r="U222" s="247"/>
      <c r="V222" s="247"/>
      <c r="W222" s="247"/>
      <c r="X222" s="247"/>
      <c r="Y222" s="247"/>
      <c r="Z222" s="247"/>
    </row>
    <row r="223" spans="1:26" ht="16" x14ac:dyDescent="0.2">
      <c r="A223" s="247"/>
      <c r="B223" s="247"/>
      <c r="C223" s="247"/>
      <c r="D223" s="247"/>
      <c r="E223" s="247"/>
      <c r="F223" s="247"/>
      <c r="G223" s="247"/>
      <c r="H223" s="247"/>
      <c r="I223" s="247"/>
      <c r="J223" s="247"/>
      <c r="K223" s="229"/>
      <c r="L223" s="229"/>
      <c r="M223" s="247"/>
      <c r="N223" s="247"/>
      <c r="O223" s="247"/>
      <c r="P223" s="247"/>
      <c r="Q223" s="247"/>
      <c r="R223" s="247"/>
      <c r="S223" s="247"/>
      <c r="T223" s="247"/>
      <c r="U223" s="247"/>
      <c r="V223" s="247"/>
      <c r="W223" s="247"/>
      <c r="X223" s="247"/>
      <c r="Y223" s="247"/>
      <c r="Z223" s="247"/>
    </row>
    <row r="224" spans="1:26" ht="16" x14ac:dyDescent="0.2">
      <c r="A224" s="247"/>
      <c r="B224" s="247"/>
      <c r="C224" s="247"/>
      <c r="D224" s="247"/>
      <c r="E224" s="247"/>
      <c r="F224" s="247"/>
      <c r="G224" s="247"/>
      <c r="H224" s="247"/>
      <c r="I224" s="247"/>
      <c r="J224" s="247"/>
      <c r="K224" s="229"/>
      <c r="L224" s="229"/>
      <c r="M224" s="247"/>
      <c r="N224" s="247"/>
      <c r="O224" s="247"/>
      <c r="P224" s="247"/>
      <c r="Q224" s="247"/>
      <c r="R224" s="247"/>
      <c r="S224" s="247"/>
      <c r="T224" s="247"/>
      <c r="U224" s="247"/>
      <c r="V224" s="247"/>
      <c r="W224" s="247"/>
      <c r="X224" s="247"/>
      <c r="Y224" s="247"/>
      <c r="Z224" s="247"/>
    </row>
    <row r="225" spans="1:26" ht="16" x14ac:dyDescent="0.2">
      <c r="A225" s="247"/>
      <c r="B225" s="247"/>
      <c r="C225" s="247"/>
      <c r="D225" s="247"/>
      <c r="E225" s="247"/>
      <c r="F225" s="247"/>
      <c r="G225" s="247"/>
      <c r="H225" s="247"/>
      <c r="I225" s="247"/>
      <c r="J225" s="247"/>
      <c r="K225" s="229"/>
      <c r="L225" s="229"/>
      <c r="M225" s="247"/>
      <c r="N225" s="247"/>
      <c r="O225" s="247"/>
      <c r="P225" s="247"/>
      <c r="Q225" s="247"/>
      <c r="R225" s="247"/>
      <c r="S225" s="247"/>
      <c r="T225" s="247"/>
      <c r="U225" s="247"/>
      <c r="V225" s="247"/>
      <c r="W225" s="247"/>
      <c r="X225" s="247"/>
      <c r="Y225" s="247"/>
      <c r="Z225" s="247"/>
    </row>
    <row r="226" spans="1:26" ht="16" x14ac:dyDescent="0.2">
      <c r="A226" s="247"/>
      <c r="B226" s="247"/>
      <c r="C226" s="247"/>
      <c r="D226" s="247"/>
      <c r="E226" s="247"/>
      <c r="F226" s="247"/>
      <c r="G226" s="247"/>
      <c r="H226" s="247"/>
      <c r="I226" s="247"/>
      <c r="J226" s="247"/>
      <c r="K226" s="229"/>
      <c r="L226" s="229"/>
      <c r="M226" s="247"/>
      <c r="N226" s="247"/>
      <c r="O226" s="247"/>
      <c r="P226" s="247"/>
      <c r="Q226" s="247"/>
      <c r="R226" s="247"/>
      <c r="S226" s="247"/>
      <c r="T226" s="247"/>
      <c r="U226" s="247"/>
      <c r="V226" s="247"/>
      <c r="W226" s="247"/>
      <c r="X226" s="247"/>
      <c r="Y226" s="247"/>
      <c r="Z226" s="247"/>
    </row>
    <row r="227" spans="1:26" ht="16" x14ac:dyDescent="0.2">
      <c r="A227" s="247"/>
      <c r="B227" s="247"/>
      <c r="C227" s="247"/>
      <c r="D227" s="247"/>
      <c r="E227" s="247"/>
      <c r="F227" s="247"/>
      <c r="G227" s="247"/>
      <c r="H227" s="247"/>
      <c r="I227" s="247"/>
      <c r="J227" s="247"/>
      <c r="K227" s="229"/>
      <c r="L227" s="229"/>
      <c r="M227" s="247"/>
      <c r="N227" s="247"/>
      <c r="O227" s="247"/>
      <c r="P227" s="247"/>
      <c r="Q227" s="247"/>
      <c r="R227" s="247"/>
      <c r="S227" s="247"/>
      <c r="T227" s="247"/>
      <c r="U227" s="247"/>
      <c r="V227" s="247"/>
      <c r="W227" s="247"/>
      <c r="X227" s="247"/>
      <c r="Y227" s="247"/>
      <c r="Z227" s="247"/>
    </row>
    <row r="228" spans="1:26" ht="16" x14ac:dyDescent="0.2">
      <c r="A228" s="247"/>
      <c r="B228" s="247"/>
      <c r="C228" s="247"/>
      <c r="D228" s="247"/>
      <c r="E228" s="247"/>
      <c r="F228" s="247"/>
      <c r="G228" s="247"/>
      <c r="H228" s="247"/>
      <c r="I228" s="247"/>
      <c r="J228" s="247"/>
      <c r="K228" s="229"/>
      <c r="L228" s="229"/>
      <c r="M228" s="247"/>
      <c r="N228" s="247"/>
      <c r="O228" s="247"/>
      <c r="P228" s="247"/>
      <c r="Q228" s="247"/>
      <c r="R228" s="247"/>
      <c r="S228" s="247"/>
      <c r="T228" s="247"/>
      <c r="U228" s="247"/>
      <c r="V228" s="247"/>
      <c r="W228" s="247"/>
      <c r="X228" s="247"/>
      <c r="Y228" s="247"/>
      <c r="Z228" s="247"/>
    </row>
    <row r="229" spans="1:26" ht="16" x14ac:dyDescent="0.2">
      <c r="A229" s="247"/>
      <c r="B229" s="247"/>
      <c r="C229" s="247"/>
      <c r="D229" s="247"/>
      <c r="E229" s="247"/>
      <c r="F229" s="247"/>
      <c r="G229" s="247"/>
      <c r="H229" s="247"/>
      <c r="I229" s="247"/>
      <c r="J229" s="247"/>
      <c r="K229" s="229"/>
      <c r="L229" s="229"/>
      <c r="M229" s="247"/>
      <c r="N229" s="247"/>
      <c r="O229" s="247"/>
      <c r="P229" s="247"/>
      <c r="Q229" s="247"/>
      <c r="R229" s="247"/>
      <c r="S229" s="247"/>
      <c r="T229" s="247"/>
      <c r="U229" s="247"/>
      <c r="V229" s="247"/>
      <c r="W229" s="247"/>
      <c r="X229" s="247"/>
      <c r="Y229" s="247"/>
      <c r="Z229" s="247"/>
    </row>
    <row r="230" spans="1:26" ht="16" x14ac:dyDescent="0.2">
      <c r="A230" s="247"/>
      <c r="B230" s="247"/>
      <c r="C230" s="247"/>
      <c r="D230" s="247"/>
      <c r="E230" s="247"/>
      <c r="F230" s="247"/>
      <c r="G230" s="247"/>
      <c r="H230" s="247"/>
      <c r="I230" s="247"/>
      <c r="J230" s="247"/>
      <c r="K230" s="229"/>
      <c r="L230" s="229"/>
      <c r="M230" s="247"/>
      <c r="N230" s="247"/>
      <c r="O230" s="247"/>
      <c r="P230" s="247"/>
      <c r="Q230" s="247"/>
      <c r="R230" s="247"/>
      <c r="S230" s="247"/>
      <c r="T230" s="247"/>
      <c r="U230" s="247"/>
      <c r="V230" s="247"/>
      <c r="W230" s="247"/>
      <c r="X230" s="247"/>
      <c r="Y230" s="247"/>
      <c r="Z230" s="247"/>
    </row>
    <row r="231" spans="1:26" ht="16" x14ac:dyDescent="0.2">
      <c r="A231" s="247"/>
      <c r="B231" s="247"/>
      <c r="C231" s="247"/>
      <c r="D231" s="247"/>
      <c r="E231" s="247"/>
      <c r="F231" s="247"/>
      <c r="G231" s="247"/>
      <c r="H231" s="247"/>
      <c r="I231" s="247"/>
      <c r="J231" s="247"/>
      <c r="K231" s="229"/>
      <c r="L231" s="229"/>
      <c r="M231" s="247"/>
      <c r="N231" s="247"/>
      <c r="O231" s="247"/>
      <c r="P231" s="247"/>
      <c r="Q231" s="247"/>
      <c r="R231" s="247"/>
      <c r="S231" s="247"/>
      <c r="T231" s="247"/>
      <c r="U231" s="247"/>
      <c r="V231" s="247"/>
      <c r="W231" s="247"/>
      <c r="X231" s="247"/>
      <c r="Y231" s="247"/>
      <c r="Z231" s="247"/>
    </row>
    <row r="232" spans="1:26" ht="16" x14ac:dyDescent="0.2">
      <c r="A232" s="247"/>
      <c r="B232" s="247"/>
      <c r="C232" s="247"/>
      <c r="D232" s="247"/>
      <c r="E232" s="247"/>
      <c r="F232" s="247"/>
      <c r="G232" s="247"/>
      <c r="H232" s="247"/>
      <c r="I232" s="247"/>
      <c r="J232" s="247"/>
      <c r="K232" s="229"/>
      <c r="L232" s="229"/>
      <c r="M232" s="247"/>
      <c r="N232" s="247"/>
      <c r="O232" s="247"/>
      <c r="P232" s="247"/>
      <c r="Q232" s="247"/>
      <c r="R232" s="247"/>
      <c r="S232" s="247"/>
      <c r="T232" s="247"/>
      <c r="U232" s="247"/>
      <c r="V232" s="247"/>
      <c r="W232" s="247"/>
      <c r="X232" s="247"/>
      <c r="Y232" s="247"/>
      <c r="Z232" s="247"/>
    </row>
    <row r="233" spans="1:26" ht="16" x14ac:dyDescent="0.2">
      <c r="A233" s="247"/>
      <c r="B233" s="247"/>
      <c r="C233" s="247"/>
      <c r="D233" s="247"/>
      <c r="E233" s="247"/>
      <c r="F233" s="247"/>
      <c r="G233" s="247"/>
      <c r="H233" s="247"/>
      <c r="I233" s="247"/>
      <c r="J233" s="247"/>
      <c r="K233" s="229"/>
      <c r="L233" s="229"/>
      <c r="M233" s="247"/>
      <c r="N233" s="247"/>
      <c r="O233" s="247"/>
      <c r="P233" s="247"/>
      <c r="Q233" s="247"/>
      <c r="R233" s="247"/>
      <c r="S233" s="247"/>
      <c r="T233" s="247"/>
      <c r="U233" s="247"/>
      <c r="V233" s="247"/>
      <c r="W233" s="247"/>
      <c r="X233" s="247"/>
      <c r="Y233" s="247"/>
      <c r="Z233" s="247"/>
    </row>
    <row r="234" spans="1:26" ht="16" x14ac:dyDescent="0.2">
      <c r="A234" s="247"/>
      <c r="B234" s="247"/>
      <c r="C234" s="247"/>
      <c r="D234" s="247"/>
      <c r="E234" s="247"/>
      <c r="F234" s="247"/>
      <c r="G234" s="247"/>
      <c r="H234" s="247"/>
      <c r="I234" s="247"/>
      <c r="J234" s="247"/>
      <c r="K234" s="229"/>
      <c r="L234" s="229"/>
      <c r="M234" s="247"/>
      <c r="N234" s="247"/>
      <c r="O234" s="247"/>
      <c r="P234" s="247"/>
      <c r="Q234" s="247"/>
      <c r="R234" s="247"/>
      <c r="S234" s="247"/>
      <c r="T234" s="247"/>
      <c r="U234" s="247"/>
      <c r="V234" s="247"/>
      <c r="W234" s="247"/>
      <c r="X234" s="247"/>
      <c r="Y234" s="247"/>
      <c r="Z234" s="247"/>
    </row>
    <row r="235" spans="1:26" ht="16" x14ac:dyDescent="0.2">
      <c r="A235" s="247"/>
      <c r="B235" s="247"/>
      <c r="C235" s="247"/>
      <c r="D235" s="247"/>
      <c r="E235" s="247"/>
      <c r="F235" s="247"/>
      <c r="G235" s="247"/>
      <c r="H235" s="247"/>
      <c r="I235" s="247"/>
      <c r="J235" s="247"/>
      <c r="K235" s="229"/>
      <c r="L235" s="229"/>
      <c r="M235" s="247"/>
      <c r="N235" s="247"/>
      <c r="O235" s="247"/>
      <c r="P235" s="247"/>
      <c r="Q235" s="247"/>
      <c r="R235" s="247"/>
      <c r="S235" s="247"/>
      <c r="T235" s="247"/>
      <c r="U235" s="247"/>
      <c r="V235" s="247"/>
      <c r="W235" s="247"/>
      <c r="X235" s="247"/>
      <c r="Y235" s="247"/>
      <c r="Z235" s="247"/>
    </row>
    <row r="236" spans="1:26" ht="16" x14ac:dyDescent="0.2">
      <c r="A236" s="247"/>
      <c r="B236" s="247"/>
      <c r="C236" s="247"/>
      <c r="D236" s="247"/>
      <c r="E236" s="247"/>
      <c r="F236" s="247"/>
      <c r="G236" s="247"/>
      <c r="H236" s="247"/>
      <c r="I236" s="247"/>
      <c r="J236" s="247"/>
      <c r="K236" s="229"/>
      <c r="L236" s="229"/>
      <c r="M236" s="247"/>
      <c r="N236" s="247"/>
      <c r="O236" s="247"/>
      <c r="P236" s="247"/>
      <c r="Q236" s="247"/>
      <c r="R236" s="247"/>
      <c r="S236" s="247"/>
      <c r="T236" s="247"/>
      <c r="U236" s="247"/>
      <c r="V236" s="247"/>
      <c r="W236" s="247"/>
      <c r="X236" s="247"/>
      <c r="Y236" s="247"/>
      <c r="Z236" s="247"/>
    </row>
    <row r="237" spans="1:26" ht="16" x14ac:dyDescent="0.2">
      <c r="A237" s="247"/>
      <c r="B237" s="247"/>
      <c r="C237" s="247"/>
      <c r="D237" s="247"/>
      <c r="E237" s="247"/>
      <c r="F237" s="247"/>
      <c r="G237" s="247"/>
      <c r="H237" s="247"/>
      <c r="I237" s="247"/>
      <c r="J237" s="247"/>
      <c r="K237" s="229"/>
      <c r="L237" s="229"/>
      <c r="M237" s="247"/>
      <c r="N237" s="247"/>
      <c r="O237" s="247"/>
      <c r="P237" s="247"/>
      <c r="Q237" s="247"/>
      <c r="R237" s="247"/>
      <c r="S237" s="247"/>
      <c r="T237" s="247"/>
      <c r="U237" s="247"/>
      <c r="V237" s="247"/>
      <c r="W237" s="247"/>
      <c r="X237" s="247"/>
      <c r="Y237" s="247"/>
      <c r="Z237" s="247"/>
    </row>
    <row r="238" spans="1:26" ht="16" x14ac:dyDescent="0.2">
      <c r="A238" s="247"/>
      <c r="B238" s="247"/>
      <c r="C238" s="247"/>
      <c r="D238" s="247"/>
      <c r="E238" s="247"/>
      <c r="F238" s="247"/>
      <c r="G238" s="247"/>
      <c r="H238" s="247"/>
      <c r="I238" s="247"/>
      <c r="J238" s="247"/>
      <c r="K238" s="229"/>
      <c r="L238" s="229"/>
      <c r="M238" s="247"/>
      <c r="N238" s="247"/>
      <c r="O238" s="247"/>
      <c r="P238" s="247"/>
      <c r="Q238" s="247"/>
      <c r="R238" s="247"/>
      <c r="S238" s="247"/>
      <c r="T238" s="247"/>
      <c r="U238" s="247"/>
      <c r="V238" s="247"/>
      <c r="W238" s="247"/>
      <c r="X238" s="247"/>
      <c r="Y238" s="247"/>
      <c r="Z238" s="247"/>
    </row>
    <row r="239" spans="1:26" ht="16" x14ac:dyDescent="0.2">
      <c r="A239" s="247"/>
      <c r="B239" s="247"/>
      <c r="C239" s="247"/>
      <c r="D239" s="247"/>
      <c r="E239" s="247"/>
      <c r="F239" s="247"/>
      <c r="G239" s="247"/>
      <c r="H239" s="247"/>
      <c r="I239" s="247"/>
      <c r="J239" s="247"/>
      <c r="K239" s="229"/>
      <c r="L239" s="229"/>
      <c r="M239" s="247"/>
      <c r="N239" s="247"/>
      <c r="O239" s="247"/>
      <c r="P239" s="247"/>
      <c r="Q239" s="247"/>
      <c r="R239" s="247"/>
      <c r="S239" s="247"/>
      <c r="T239" s="247"/>
      <c r="U239" s="247"/>
      <c r="V239" s="247"/>
      <c r="W239" s="247"/>
      <c r="X239" s="247"/>
      <c r="Y239" s="247"/>
      <c r="Z239" s="247"/>
    </row>
    <row r="240" spans="1:26" ht="16" x14ac:dyDescent="0.2">
      <c r="A240" s="247"/>
      <c r="B240" s="247"/>
      <c r="C240" s="247"/>
      <c r="D240" s="247"/>
      <c r="E240" s="247"/>
      <c r="F240" s="247"/>
      <c r="G240" s="247"/>
      <c r="H240" s="247"/>
      <c r="I240" s="247"/>
      <c r="J240" s="247"/>
      <c r="K240" s="229"/>
      <c r="L240" s="229"/>
      <c r="M240" s="247"/>
      <c r="N240" s="247"/>
      <c r="O240" s="247"/>
      <c r="P240" s="247"/>
      <c r="Q240" s="247"/>
      <c r="R240" s="247"/>
      <c r="S240" s="247"/>
      <c r="T240" s="247"/>
      <c r="U240" s="247"/>
      <c r="V240" s="247"/>
      <c r="W240" s="247"/>
      <c r="X240" s="247"/>
      <c r="Y240" s="247"/>
      <c r="Z240" s="247"/>
    </row>
    <row r="241" spans="1:26" ht="16" x14ac:dyDescent="0.2">
      <c r="A241" s="247"/>
      <c r="B241" s="247"/>
      <c r="C241" s="247"/>
      <c r="D241" s="247"/>
      <c r="E241" s="247"/>
      <c r="F241" s="247"/>
      <c r="G241" s="247"/>
      <c r="H241" s="247"/>
      <c r="I241" s="247"/>
      <c r="J241" s="247"/>
      <c r="K241" s="229"/>
      <c r="L241" s="229"/>
      <c r="M241" s="247"/>
      <c r="N241" s="247"/>
      <c r="O241" s="247"/>
      <c r="P241" s="247"/>
      <c r="Q241" s="247"/>
      <c r="R241" s="247"/>
      <c r="S241" s="247"/>
      <c r="T241" s="247"/>
      <c r="U241" s="247"/>
      <c r="V241" s="247"/>
      <c r="W241" s="247"/>
      <c r="X241" s="247"/>
      <c r="Y241" s="247"/>
      <c r="Z241" s="247"/>
    </row>
    <row r="242" spans="1:26" ht="16" x14ac:dyDescent="0.2">
      <c r="A242" s="247"/>
      <c r="B242" s="247"/>
      <c r="C242" s="247"/>
      <c r="D242" s="247"/>
      <c r="E242" s="247"/>
      <c r="F242" s="247"/>
      <c r="G242" s="247"/>
      <c r="H242" s="247"/>
      <c r="I242" s="247"/>
      <c r="J242" s="247"/>
      <c r="K242" s="229"/>
      <c r="L242" s="229"/>
      <c r="M242" s="247"/>
      <c r="N242" s="247"/>
      <c r="O242" s="247"/>
      <c r="P242" s="247"/>
      <c r="Q242" s="247"/>
      <c r="R242" s="247"/>
      <c r="S242" s="247"/>
      <c r="T242" s="247"/>
      <c r="U242" s="247"/>
      <c r="V242" s="247"/>
      <c r="W242" s="247"/>
      <c r="X242" s="247"/>
      <c r="Y242" s="247"/>
      <c r="Z242" s="247"/>
    </row>
    <row r="243" spans="1:26" ht="16" x14ac:dyDescent="0.2">
      <c r="A243" s="247"/>
      <c r="B243" s="247"/>
      <c r="C243" s="247"/>
      <c r="D243" s="247"/>
      <c r="E243" s="247"/>
      <c r="F243" s="247"/>
      <c r="G243" s="247"/>
      <c r="H243" s="247"/>
      <c r="I243" s="247"/>
      <c r="J243" s="247"/>
      <c r="K243" s="229"/>
      <c r="L243" s="229"/>
      <c r="M243" s="247"/>
      <c r="N243" s="247"/>
      <c r="O243" s="247"/>
      <c r="P243" s="247"/>
      <c r="Q243" s="247"/>
      <c r="R243" s="247"/>
      <c r="S243" s="247"/>
      <c r="T243" s="247"/>
      <c r="U243" s="247"/>
      <c r="V243" s="247"/>
      <c r="W243" s="247"/>
      <c r="X243" s="247"/>
      <c r="Y243" s="247"/>
      <c r="Z243" s="247"/>
    </row>
    <row r="244" spans="1:26" ht="16" x14ac:dyDescent="0.2">
      <c r="A244" s="247"/>
      <c r="B244" s="247"/>
      <c r="C244" s="247"/>
      <c r="D244" s="247"/>
      <c r="E244" s="247"/>
      <c r="F244" s="247"/>
      <c r="G244" s="247"/>
      <c r="H244" s="247"/>
      <c r="I244" s="247"/>
      <c r="J244" s="247"/>
      <c r="K244" s="229"/>
      <c r="L244" s="229"/>
      <c r="M244" s="247"/>
      <c r="N244" s="247"/>
      <c r="O244" s="247"/>
      <c r="P244" s="247"/>
      <c r="Q244" s="247"/>
      <c r="R244" s="247"/>
      <c r="S244" s="247"/>
      <c r="T244" s="247"/>
      <c r="U244" s="247"/>
      <c r="V244" s="247"/>
      <c r="W244" s="247"/>
      <c r="X244" s="247"/>
      <c r="Y244" s="247"/>
      <c r="Z244" s="247"/>
    </row>
    <row r="245" spans="1:26" ht="16" x14ac:dyDescent="0.2">
      <c r="A245" s="247"/>
      <c r="B245" s="247"/>
      <c r="C245" s="247"/>
      <c r="D245" s="247"/>
      <c r="E245" s="247"/>
      <c r="F245" s="247"/>
      <c r="G245" s="247"/>
      <c r="H245" s="247"/>
      <c r="I245" s="247"/>
      <c r="J245" s="247"/>
      <c r="K245" s="229"/>
      <c r="L245" s="229"/>
      <c r="M245" s="247"/>
      <c r="N245" s="247"/>
      <c r="O245" s="247"/>
      <c r="P245" s="247"/>
      <c r="Q245" s="247"/>
      <c r="R245" s="247"/>
      <c r="S245" s="247"/>
      <c r="T245" s="247"/>
      <c r="U245" s="247"/>
      <c r="V245" s="247"/>
      <c r="W245" s="247"/>
      <c r="X245" s="247"/>
      <c r="Y245" s="247"/>
      <c r="Z245" s="247"/>
    </row>
    <row r="246" spans="1:26" ht="16" x14ac:dyDescent="0.2">
      <c r="A246" s="247"/>
      <c r="B246" s="247"/>
      <c r="C246" s="247"/>
      <c r="D246" s="247"/>
      <c r="E246" s="247"/>
      <c r="F246" s="247"/>
      <c r="G246" s="247"/>
      <c r="H246" s="247"/>
      <c r="I246" s="247"/>
      <c r="J246" s="247"/>
      <c r="K246" s="229"/>
      <c r="L246" s="229"/>
      <c r="M246" s="247"/>
      <c r="N246" s="247"/>
      <c r="O246" s="247"/>
      <c r="P246" s="247"/>
      <c r="Q246" s="247"/>
      <c r="R246" s="247"/>
      <c r="S246" s="247"/>
      <c r="T246" s="247"/>
      <c r="U246" s="247"/>
      <c r="V246" s="247"/>
      <c r="W246" s="247"/>
      <c r="X246" s="247"/>
      <c r="Y246" s="247"/>
      <c r="Z246" s="247"/>
    </row>
    <row r="247" spans="1:26" ht="16" x14ac:dyDescent="0.2">
      <c r="A247" s="247"/>
      <c r="B247" s="247"/>
      <c r="C247" s="247"/>
      <c r="D247" s="247"/>
      <c r="E247" s="247"/>
      <c r="F247" s="247"/>
      <c r="G247" s="247"/>
      <c r="H247" s="247"/>
      <c r="I247" s="247"/>
      <c r="J247" s="247"/>
      <c r="K247" s="229"/>
      <c r="L247" s="229"/>
      <c r="M247" s="247"/>
      <c r="N247" s="247"/>
      <c r="O247" s="247"/>
      <c r="P247" s="247"/>
      <c r="Q247" s="247"/>
      <c r="R247" s="247"/>
      <c r="S247" s="247"/>
      <c r="T247" s="247"/>
      <c r="U247" s="247"/>
      <c r="V247" s="247"/>
      <c r="W247" s="247"/>
      <c r="X247" s="247"/>
      <c r="Y247" s="247"/>
      <c r="Z247" s="247"/>
    </row>
    <row r="248" spans="1:26" ht="16" x14ac:dyDescent="0.2">
      <c r="A248" s="247"/>
      <c r="B248" s="247"/>
      <c r="C248" s="247"/>
      <c r="D248" s="247"/>
      <c r="E248" s="247"/>
      <c r="F248" s="247"/>
      <c r="G248" s="247"/>
      <c r="H248" s="247"/>
      <c r="I248" s="247"/>
      <c r="J248" s="247"/>
      <c r="K248" s="229"/>
      <c r="L248" s="229"/>
      <c r="M248" s="247"/>
      <c r="N248" s="247"/>
      <c r="O248" s="247"/>
      <c r="P248" s="247"/>
      <c r="Q248" s="247"/>
      <c r="R248" s="247"/>
      <c r="S248" s="247"/>
      <c r="T248" s="247"/>
      <c r="U248" s="247"/>
      <c r="V248" s="247"/>
      <c r="W248" s="247"/>
      <c r="X248" s="247"/>
      <c r="Y248" s="247"/>
      <c r="Z248" s="247"/>
    </row>
    <row r="249" spans="1:26" ht="16" x14ac:dyDescent="0.2">
      <c r="A249" s="247"/>
      <c r="B249" s="247"/>
      <c r="C249" s="247"/>
      <c r="D249" s="247"/>
      <c r="E249" s="247"/>
      <c r="F249" s="247"/>
      <c r="G249" s="247"/>
      <c r="H249" s="247"/>
      <c r="I249" s="247"/>
      <c r="J249" s="247"/>
      <c r="K249" s="229"/>
      <c r="L249" s="229"/>
      <c r="M249" s="247"/>
      <c r="N249" s="247"/>
      <c r="O249" s="247"/>
      <c r="P249" s="247"/>
      <c r="Q249" s="247"/>
      <c r="R249" s="247"/>
      <c r="S249" s="247"/>
      <c r="T249" s="247"/>
      <c r="U249" s="247"/>
      <c r="V249" s="247"/>
      <c r="W249" s="247"/>
      <c r="X249" s="247"/>
      <c r="Y249" s="247"/>
      <c r="Z249" s="247"/>
    </row>
    <row r="250" spans="1:26" ht="16" x14ac:dyDescent="0.2">
      <c r="A250" s="247"/>
      <c r="B250" s="247"/>
      <c r="C250" s="247"/>
      <c r="D250" s="247"/>
      <c r="E250" s="247"/>
      <c r="F250" s="247"/>
      <c r="G250" s="247"/>
      <c r="H250" s="247"/>
      <c r="I250" s="247"/>
      <c r="J250" s="247"/>
      <c r="K250" s="229"/>
      <c r="L250" s="229"/>
      <c r="M250" s="247"/>
      <c r="N250" s="247"/>
      <c r="O250" s="247"/>
      <c r="P250" s="247"/>
      <c r="Q250" s="247"/>
      <c r="R250" s="247"/>
      <c r="S250" s="247"/>
      <c r="T250" s="247"/>
      <c r="U250" s="247"/>
      <c r="V250" s="247"/>
      <c r="W250" s="247"/>
      <c r="X250" s="247"/>
      <c r="Y250" s="247"/>
      <c r="Z250" s="247"/>
    </row>
    <row r="251" spans="1:26" ht="16" x14ac:dyDescent="0.2">
      <c r="A251" s="247"/>
      <c r="B251" s="247"/>
      <c r="C251" s="247"/>
      <c r="D251" s="247"/>
      <c r="E251" s="247"/>
      <c r="F251" s="247"/>
      <c r="G251" s="247"/>
      <c r="H251" s="247"/>
      <c r="I251" s="247"/>
      <c r="J251" s="247"/>
      <c r="K251" s="229"/>
      <c r="L251" s="229"/>
      <c r="M251" s="247"/>
      <c r="N251" s="247"/>
      <c r="O251" s="247"/>
      <c r="P251" s="247"/>
      <c r="Q251" s="247"/>
      <c r="R251" s="247"/>
      <c r="S251" s="247"/>
      <c r="T251" s="247"/>
      <c r="U251" s="247"/>
      <c r="V251" s="247"/>
      <c r="W251" s="247"/>
      <c r="X251" s="247"/>
      <c r="Y251" s="247"/>
      <c r="Z251" s="247"/>
    </row>
    <row r="252" spans="1:26" ht="16" x14ac:dyDescent="0.2">
      <c r="A252" s="247"/>
      <c r="B252" s="247"/>
      <c r="C252" s="247"/>
      <c r="D252" s="247"/>
      <c r="E252" s="247"/>
      <c r="F252" s="247"/>
      <c r="G252" s="247"/>
      <c r="H252" s="247"/>
      <c r="I252" s="247"/>
      <c r="J252" s="247"/>
      <c r="K252" s="229"/>
      <c r="L252" s="229"/>
      <c r="M252" s="247"/>
      <c r="N252" s="247"/>
      <c r="O252" s="247"/>
      <c r="P252" s="247"/>
      <c r="Q252" s="247"/>
      <c r="R252" s="247"/>
      <c r="S252" s="247"/>
      <c r="T252" s="247"/>
      <c r="U252" s="247"/>
      <c r="V252" s="247"/>
      <c r="W252" s="247"/>
      <c r="X252" s="247"/>
      <c r="Y252" s="247"/>
      <c r="Z252" s="247"/>
    </row>
    <row r="253" spans="1:26" ht="16" x14ac:dyDescent="0.2">
      <c r="A253" s="247"/>
      <c r="B253" s="247"/>
      <c r="C253" s="247"/>
      <c r="D253" s="247"/>
      <c r="E253" s="247"/>
      <c r="F253" s="247"/>
      <c r="G253" s="247"/>
      <c r="H253" s="247"/>
      <c r="I253" s="247"/>
      <c r="J253" s="247"/>
      <c r="K253" s="229"/>
      <c r="L253" s="229"/>
      <c r="M253" s="247"/>
      <c r="N253" s="247"/>
      <c r="O253" s="247"/>
      <c r="P253" s="247"/>
      <c r="Q253" s="247"/>
      <c r="R253" s="247"/>
      <c r="S253" s="247"/>
      <c r="T253" s="247"/>
      <c r="U253" s="247"/>
      <c r="V253" s="247"/>
      <c r="W253" s="247"/>
      <c r="X253" s="247"/>
      <c r="Y253" s="247"/>
      <c r="Z253" s="247"/>
    </row>
    <row r="254" spans="1:26" ht="16" x14ac:dyDescent="0.2">
      <c r="A254" s="247"/>
      <c r="B254" s="247"/>
      <c r="C254" s="247"/>
      <c r="D254" s="247"/>
      <c r="E254" s="247"/>
      <c r="F254" s="247"/>
      <c r="G254" s="247"/>
      <c r="H254" s="247"/>
      <c r="I254" s="247"/>
      <c r="J254" s="247"/>
      <c r="K254" s="229"/>
      <c r="L254" s="229"/>
      <c r="M254" s="247"/>
      <c r="N254" s="247"/>
      <c r="O254" s="247"/>
      <c r="P254" s="247"/>
      <c r="Q254" s="247"/>
      <c r="R254" s="247"/>
      <c r="S254" s="247"/>
      <c r="T254" s="247"/>
      <c r="U254" s="247"/>
      <c r="V254" s="247"/>
      <c r="W254" s="247"/>
      <c r="X254" s="247"/>
      <c r="Y254" s="247"/>
      <c r="Z254" s="247"/>
    </row>
    <row r="255" spans="1:26" ht="16" x14ac:dyDescent="0.2">
      <c r="A255" s="247"/>
      <c r="B255" s="247"/>
      <c r="C255" s="247"/>
      <c r="D255" s="247"/>
      <c r="E255" s="247"/>
      <c r="F255" s="247"/>
      <c r="G255" s="247"/>
      <c r="H255" s="247"/>
      <c r="I255" s="247"/>
      <c r="J255" s="247"/>
      <c r="K255" s="229"/>
      <c r="L255" s="229"/>
      <c r="M255" s="247"/>
      <c r="N255" s="247"/>
      <c r="O255" s="247"/>
      <c r="P255" s="247"/>
      <c r="Q255" s="247"/>
      <c r="R255" s="247"/>
      <c r="S255" s="247"/>
      <c r="T255" s="247"/>
      <c r="U255" s="247"/>
      <c r="V255" s="247"/>
      <c r="W255" s="247"/>
      <c r="X255" s="247"/>
      <c r="Y255" s="247"/>
      <c r="Z255" s="247"/>
    </row>
    <row r="256" spans="1:26" ht="16" x14ac:dyDescent="0.2">
      <c r="A256" s="247"/>
      <c r="B256" s="247"/>
      <c r="C256" s="247"/>
      <c r="D256" s="247"/>
      <c r="E256" s="247"/>
      <c r="F256" s="247"/>
      <c r="G256" s="247"/>
      <c r="H256" s="247"/>
      <c r="I256" s="247"/>
      <c r="J256" s="247"/>
      <c r="K256" s="229"/>
      <c r="L256" s="229"/>
      <c r="M256" s="247"/>
      <c r="N256" s="247"/>
      <c r="O256" s="247"/>
      <c r="P256" s="247"/>
      <c r="Q256" s="247"/>
      <c r="R256" s="247"/>
      <c r="S256" s="247"/>
      <c r="T256" s="247"/>
      <c r="U256" s="247"/>
      <c r="V256" s="247"/>
      <c r="W256" s="247"/>
      <c r="X256" s="247"/>
      <c r="Y256" s="247"/>
      <c r="Z256" s="247"/>
    </row>
    <row r="257" spans="1:26" ht="16" x14ac:dyDescent="0.2">
      <c r="A257" s="247"/>
      <c r="B257" s="247"/>
      <c r="C257" s="247"/>
      <c r="D257" s="247"/>
      <c r="E257" s="247"/>
      <c r="F257" s="247"/>
      <c r="G257" s="247"/>
      <c r="H257" s="247"/>
      <c r="I257" s="247"/>
      <c r="J257" s="247"/>
      <c r="K257" s="229"/>
      <c r="L257" s="229"/>
      <c r="M257" s="247"/>
      <c r="N257" s="247"/>
      <c r="O257" s="247"/>
      <c r="P257" s="247"/>
      <c r="Q257" s="247"/>
      <c r="R257" s="247"/>
      <c r="S257" s="247"/>
      <c r="T257" s="247"/>
      <c r="U257" s="247"/>
      <c r="V257" s="247"/>
      <c r="W257" s="247"/>
      <c r="X257" s="247"/>
      <c r="Y257" s="247"/>
      <c r="Z257" s="247"/>
    </row>
    <row r="258" spans="1:26" ht="16" x14ac:dyDescent="0.2">
      <c r="A258" s="247"/>
      <c r="B258" s="247"/>
      <c r="C258" s="247"/>
      <c r="D258" s="247"/>
      <c r="E258" s="247"/>
      <c r="F258" s="247"/>
      <c r="G258" s="247"/>
      <c r="H258" s="247"/>
      <c r="I258" s="247"/>
      <c r="J258" s="247"/>
      <c r="K258" s="229"/>
      <c r="L258" s="229"/>
      <c r="M258" s="247"/>
      <c r="N258" s="247"/>
      <c r="O258" s="247"/>
      <c r="P258" s="247"/>
      <c r="Q258" s="247"/>
      <c r="R258" s="247"/>
      <c r="S258" s="247"/>
      <c r="T258" s="247"/>
      <c r="U258" s="247"/>
      <c r="V258" s="247"/>
      <c r="W258" s="247"/>
      <c r="X258" s="247"/>
      <c r="Y258" s="247"/>
      <c r="Z258" s="247"/>
    </row>
    <row r="259" spans="1:26" ht="16" x14ac:dyDescent="0.2">
      <c r="A259" s="247"/>
      <c r="B259" s="247"/>
      <c r="C259" s="247"/>
      <c r="D259" s="247"/>
      <c r="E259" s="247"/>
      <c r="F259" s="247"/>
      <c r="G259" s="247"/>
      <c r="H259" s="247"/>
      <c r="I259" s="247"/>
      <c r="J259" s="247"/>
      <c r="K259" s="229"/>
      <c r="L259" s="229"/>
      <c r="M259" s="247"/>
      <c r="N259" s="247"/>
      <c r="O259" s="247"/>
      <c r="P259" s="247"/>
      <c r="Q259" s="247"/>
      <c r="R259" s="247"/>
      <c r="S259" s="247"/>
      <c r="T259" s="247"/>
      <c r="U259" s="247"/>
      <c r="V259" s="247"/>
      <c r="W259" s="247"/>
      <c r="X259" s="247"/>
      <c r="Y259" s="247"/>
      <c r="Z259" s="247"/>
    </row>
    <row r="260" spans="1:26" ht="16" x14ac:dyDescent="0.2">
      <c r="A260" s="247"/>
      <c r="B260" s="247"/>
      <c r="C260" s="247"/>
      <c r="D260" s="247"/>
      <c r="E260" s="247"/>
      <c r="F260" s="247"/>
      <c r="G260" s="247"/>
      <c r="H260" s="247"/>
      <c r="I260" s="247"/>
      <c r="J260" s="247"/>
      <c r="K260" s="229"/>
      <c r="L260" s="229"/>
      <c r="M260" s="247"/>
      <c r="N260" s="247"/>
      <c r="O260" s="247"/>
      <c r="P260" s="247"/>
      <c r="Q260" s="247"/>
      <c r="R260" s="247"/>
      <c r="S260" s="247"/>
      <c r="T260" s="247"/>
      <c r="U260" s="247"/>
      <c r="V260" s="247"/>
      <c r="W260" s="247"/>
      <c r="X260" s="247"/>
      <c r="Y260" s="247"/>
      <c r="Z260" s="247"/>
    </row>
    <row r="261" spans="1:26" ht="16" x14ac:dyDescent="0.2">
      <c r="A261" s="247"/>
      <c r="B261" s="247"/>
      <c r="C261" s="247"/>
      <c r="D261" s="247"/>
      <c r="E261" s="247"/>
      <c r="F261" s="247"/>
      <c r="G261" s="247"/>
      <c r="H261" s="247"/>
      <c r="I261" s="247"/>
      <c r="J261" s="247"/>
      <c r="K261" s="229"/>
      <c r="L261" s="229"/>
      <c r="M261" s="247"/>
      <c r="N261" s="247"/>
      <c r="O261" s="247"/>
      <c r="P261" s="247"/>
      <c r="Q261" s="247"/>
      <c r="R261" s="247"/>
      <c r="S261" s="247"/>
      <c r="T261" s="247"/>
      <c r="U261" s="247"/>
      <c r="V261" s="247"/>
      <c r="W261" s="247"/>
      <c r="X261" s="247"/>
      <c r="Y261" s="247"/>
      <c r="Z261" s="247"/>
    </row>
    <row r="262" spans="1:26" ht="16" x14ac:dyDescent="0.2">
      <c r="A262" s="247"/>
      <c r="B262" s="247"/>
      <c r="C262" s="247"/>
      <c r="D262" s="247"/>
      <c r="E262" s="247"/>
      <c r="F262" s="247"/>
      <c r="G262" s="247"/>
      <c r="H262" s="247"/>
      <c r="I262" s="247"/>
      <c r="J262" s="247"/>
      <c r="K262" s="229"/>
      <c r="L262" s="229"/>
      <c r="M262" s="247"/>
      <c r="N262" s="247"/>
      <c r="O262" s="247"/>
      <c r="P262" s="247"/>
      <c r="Q262" s="247"/>
      <c r="R262" s="247"/>
      <c r="S262" s="247"/>
      <c r="T262" s="247"/>
      <c r="U262" s="247"/>
      <c r="V262" s="247"/>
      <c r="W262" s="247"/>
      <c r="X262" s="247"/>
      <c r="Y262" s="247"/>
      <c r="Z262" s="247"/>
    </row>
    <row r="263" spans="1:26" ht="16" x14ac:dyDescent="0.2">
      <c r="A263" s="247"/>
      <c r="B263" s="247"/>
      <c r="C263" s="247"/>
      <c r="D263" s="247"/>
      <c r="E263" s="247"/>
      <c r="F263" s="247"/>
      <c r="G263" s="247"/>
      <c r="H263" s="247"/>
      <c r="I263" s="247"/>
      <c r="J263" s="247"/>
      <c r="K263" s="229"/>
      <c r="L263" s="229"/>
      <c r="M263" s="247"/>
      <c r="N263" s="247"/>
      <c r="O263" s="247"/>
      <c r="P263" s="247"/>
      <c r="Q263" s="247"/>
      <c r="R263" s="247"/>
      <c r="S263" s="247"/>
      <c r="T263" s="247"/>
      <c r="U263" s="247"/>
      <c r="V263" s="247"/>
      <c r="W263" s="247"/>
      <c r="X263" s="247"/>
      <c r="Y263" s="247"/>
      <c r="Z263" s="247"/>
    </row>
    <row r="264" spans="1:26" ht="16" x14ac:dyDescent="0.2">
      <c r="A264" s="247"/>
      <c r="B264" s="247"/>
      <c r="C264" s="247"/>
      <c r="D264" s="247"/>
      <c r="E264" s="247"/>
      <c r="F264" s="247"/>
      <c r="G264" s="247"/>
      <c r="H264" s="247"/>
      <c r="I264" s="247"/>
      <c r="J264" s="247"/>
      <c r="K264" s="229"/>
      <c r="L264" s="229"/>
      <c r="M264" s="247"/>
      <c r="N264" s="247"/>
      <c r="O264" s="247"/>
      <c r="P264" s="247"/>
      <c r="Q264" s="247"/>
      <c r="R264" s="247"/>
      <c r="S264" s="247"/>
      <c r="T264" s="247"/>
      <c r="U264" s="247"/>
      <c r="V264" s="247"/>
      <c r="W264" s="247"/>
      <c r="X264" s="247"/>
      <c r="Y264" s="247"/>
      <c r="Z264" s="247"/>
    </row>
    <row r="265" spans="1:26" ht="16" x14ac:dyDescent="0.2">
      <c r="A265" s="247"/>
      <c r="B265" s="247"/>
      <c r="C265" s="247"/>
      <c r="D265" s="247"/>
      <c r="E265" s="247"/>
      <c r="F265" s="247"/>
      <c r="G265" s="247"/>
      <c r="H265" s="247"/>
      <c r="I265" s="247"/>
      <c r="J265" s="247"/>
      <c r="K265" s="229"/>
      <c r="L265" s="229"/>
      <c r="M265" s="247"/>
      <c r="N265" s="247"/>
      <c r="O265" s="247"/>
      <c r="P265" s="247"/>
      <c r="Q265" s="247"/>
      <c r="R265" s="247"/>
      <c r="S265" s="247"/>
      <c r="T265" s="247"/>
      <c r="U265" s="247"/>
      <c r="V265" s="247"/>
      <c r="W265" s="247"/>
      <c r="X265" s="247"/>
      <c r="Y265" s="247"/>
      <c r="Z265" s="247"/>
    </row>
    <row r="266" spans="1:26" ht="16" x14ac:dyDescent="0.2">
      <c r="A266" s="247"/>
      <c r="B266" s="247"/>
      <c r="C266" s="247"/>
      <c r="D266" s="247"/>
      <c r="E266" s="247"/>
      <c r="F266" s="247"/>
      <c r="G266" s="247"/>
      <c r="H266" s="247"/>
      <c r="I266" s="247"/>
      <c r="J266" s="247"/>
      <c r="K266" s="229"/>
      <c r="L266" s="229"/>
      <c r="M266" s="247"/>
      <c r="N266" s="247"/>
      <c r="O266" s="247"/>
      <c r="P266" s="247"/>
      <c r="Q266" s="247"/>
      <c r="R266" s="247"/>
      <c r="S266" s="247"/>
      <c r="T266" s="247"/>
      <c r="U266" s="247"/>
      <c r="V266" s="247"/>
      <c r="W266" s="247"/>
      <c r="X266" s="247"/>
      <c r="Y266" s="247"/>
      <c r="Z266" s="247"/>
    </row>
    <row r="267" spans="1:26" ht="16" x14ac:dyDescent="0.2">
      <c r="A267" s="247"/>
      <c r="B267" s="247"/>
      <c r="C267" s="247"/>
      <c r="D267" s="247"/>
      <c r="E267" s="247"/>
      <c r="F267" s="247"/>
      <c r="G267" s="247"/>
      <c r="H267" s="247"/>
      <c r="I267" s="247"/>
      <c r="J267" s="247"/>
      <c r="K267" s="229"/>
      <c r="L267" s="229"/>
      <c r="M267" s="247"/>
      <c r="N267" s="247"/>
      <c r="O267" s="247"/>
      <c r="P267" s="247"/>
      <c r="Q267" s="247"/>
      <c r="R267" s="247"/>
      <c r="S267" s="247"/>
      <c r="T267" s="247"/>
      <c r="U267" s="247"/>
      <c r="V267" s="247"/>
      <c r="W267" s="247"/>
      <c r="X267" s="247"/>
      <c r="Y267" s="247"/>
      <c r="Z267" s="247"/>
    </row>
    <row r="268" spans="1:26" ht="16" x14ac:dyDescent="0.2">
      <c r="A268" s="247"/>
      <c r="B268" s="247"/>
      <c r="C268" s="247"/>
      <c r="D268" s="247"/>
      <c r="E268" s="247"/>
      <c r="F268" s="247"/>
      <c r="G268" s="247"/>
      <c r="H268" s="247"/>
      <c r="I268" s="247"/>
      <c r="J268" s="247"/>
      <c r="K268" s="229"/>
      <c r="L268" s="229"/>
      <c r="M268" s="247"/>
      <c r="N268" s="247"/>
      <c r="O268" s="247"/>
      <c r="P268" s="247"/>
      <c r="Q268" s="247"/>
      <c r="R268" s="247"/>
      <c r="S268" s="247"/>
      <c r="T268" s="247"/>
      <c r="U268" s="247"/>
      <c r="V268" s="247"/>
      <c r="W268" s="247"/>
      <c r="X268" s="247"/>
      <c r="Y268" s="247"/>
      <c r="Z268" s="247"/>
    </row>
    <row r="269" spans="1:26" ht="16" x14ac:dyDescent="0.2">
      <c r="A269" s="247"/>
      <c r="B269" s="247"/>
      <c r="C269" s="247"/>
      <c r="D269" s="247"/>
      <c r="E269" s="247"/>
      <c r="F269" s="247"/>
      <c r="G269" s="247"/>
      <c r="H269" s="247"/>
      <c r="I269" s="247"/>
      <c r="J269" s="247"/>
      <c r="K269" s="229"/>
      <c r="L269" s="229"/>
      <c r="M269" s="247"/>
      <c r="N269" s="247"/>
      <c r="O269" s="247"/>
      <c r="P269" s="247"/>
      <c r="Q269" s="247"/>
      <c r="R269" s="247"/>
      <c r="S269" s="247"/>
      <c r="T269" s="247"/>
      <c r="U269" s="247"/>
      <c r="V269" s="247"/>
      <c r="W269" s="247"/>
      <c r="X269" s="247"/>
      <c r="Y269" s="247"/>
      <c r="Z269" s="247"/>
    </row>
    <row r="270" spans="1:26" ht="16" x14ac:dyDescent="0.2">
      <c r="A270" s="247"/>
      <c r="B270" s="247"/>
      <c r="C270" s="247"/>
      <c r="D270" s="247"/>
      <c r="E270" s="247"/>
      <c r="F270" s="247"/>
      <c r="G270" s="247"/>
      <c r="H270" s="247"/>
      <c r="I270" s="247"/>
      <c r="J270" s="247"/>
      <c r="K270" s="229"/>
      <c r="L270" s="229"/>
      <c r="M270" s="247"/>
      <c r="N270" s="247"/>
      <c r="O270" s="247"/>
      <c r="P270" s="247"/>
      <c r="Q270" s="247"/>
      <c r="R270" s="247"/>
      <c r="S270" s="247"/>
      <c r="T270" s="247"/>
      <c r="U270" s="247"/>
      <c r="V270" s="247"/>
      <c r="W270" s="247"/>
      <c r="X270" s="247"/>
      <c r="Y270" s="247"/>
      <c r="Z270" s="247"/>
    </row>
    <row r="271" spans="1:26" ht="16" x14ac:dyDescent="0.2">
      <c r="A271" s="247"/>
      <c r="B271" s="247"/>
      <c r="C271" s="247"/>
      <c r="D271" s="247"/>
      <c r="E271" s="247"/>
      <c r="F271" s="247"/>
      <c r="G271" s="247"/>
      <c r="H271" s="247"/>
      <c r="I271" s="247"/>
      <c r="J271" s="247"/>
      <c r="K271" s="229"/>
      <c r="L271" s="229"/>
      <c r="M271" s="247"/>
      <c r="N271" s="247"/>
      <c r="O271" s="247"/>
      <c r="P271" s="247"/>
      <c r="Q271" s="247"/>
      <c r="R271" s="247"/>
      <c r="S271" s="247"/>
      <c r="T271" s="247"/>
      <c r="U271" s="247"/>
      <c r="V271" s="247"/>
      <c r="W271" s="247"/>
      <c r="X271" s="247"/>
      <c r="Y271" s="247"/>
      <c r="Z271" s="247"/>
    </row>
    <row r="272" spans="1:26" ht="16" x14ac:dyDescent="0.2">
      <c r="A272" s="247"/>
      <c r="B272" s="247"/>
      <c r="C272" s="247"/>
      <c r="D272" s="247"/>
      <c r="E272" s="247"/>
      <c r="F272" s="247"/>
      <c r="G272" s="247"/>
      <c r="H272" s="247"/>
      <c r="I272" s="247"/>
      <c r="J272" s="247"/>
      <c r="K272" s="229"/>
      <c r="L272" s="229"/>
      <c r="M272" s="247"/>
      <c r="N272" s="247"/>
      <c r="O272" s="247"/>
      <c r="P272" s="247"/>
      <c r="Q272" s="247"/>
      <c r="R272" s="247"/>
      <c r="S272" s="247"/>
      <c r="T272" s="247"/>
      <c r="U272" s="247"/>
      <c r="V272" s="247"/>
      <c r="W272" s="247"/>
      <c r="X272" s="247"/>
      <c r="Y272" s="247"/>
      <c r="Z272" s="247"/>
    </row>
    <row r="273" spans="1:26" ht="16" x14ac:dyDescent="0.2">
      <c r="A273" s="247"/>
      <c r="B273" s="247"/>
      <c r="C273" s="247"/>
      <c r="D273" s="247"/>
      <c r="E273" s="247"/>
      <c r="F273" s="247"/>
      <c r="G273" s="247"/>
      <c r="H273" s="247"/>
      <c r="I273" s="247"/>
      <c r="J273" s="247"/>
      <c r="K273" s="229"/>
      <c r="L273" s="229"/>
      <c r="M273" s="247"/>
      <c r="N273" s="247"/>
      <c r="O273" s="247"/>
      <c r="P273" s="247"/>
      <c r="Q273" s="247"/>
      <c r="R273" s="247"/>
      <c r="S273" s="247"/>
      <c r="T273" s="247"/>
      <c r="U273" s="247"/>
      <c r="V273" s="247"/>
      <c r="W273" s="247"/>
      <c r="X273" s="247"/>
      <c r="Y273" s="247"/>
      <c r="Z273" s="247"/>
    </row>
    <row r="274" spans="1:26" ht="16" x14ac:dyDescent="0.2">
      <c r="A274" s="247"/>
      <c r="B274" s="247"/>
      <c r="C274" s="247"/>
      <c r="D274" s="247"/>
      <c r="E274" s="247"/>
      <c r="F274" s="247"/>
      <c r="G274" s="247"/>
      <c r="H274" s="247"/>
      <c r="I274" s="247"/>
      <c r="J274" s="247"/>
      <c r="K274" s="229"/>
      <c r="L274" s="229"/>
      <c r="M274" s="247"/>
      <c r="N274" s="247"/>
      <c r="O274" s="247"/>
      <c r="P274" s="247"/>
      <c r="Q274" s="247"/>
      <c r="R274" s="247"/>
      <c r="S274" s="247"/>
      <c r="T274" s="247"/>
      <c r="U274" s="247"/>
      <c r="V274" s="247"/>
      <c r="W274" s="247"/>
      <c r="X274" s="247"/>
      <c r="Y274" s="247"/>
      <c r="Z274" s="247"/>
    </row>
    <row r="275" spans="1:26" ht="16" x14ac:dyDescent="0.2">
      <c r="A275" s="247"/>
      <c r="B275" s="247"/>
      <c r="C275" s="247"/>
      <c r="D275" s="247"/>
      <c r="E275" s="247"/>
      <c r="F275" s="247"/>
      <c r="G275" s="247"/>
      <c r="H275" s="247"/>
      <c r="I275" s="247"/>
      <c r="J275" s="247"/>
      <c r="K275" s="229"/>
      <c r="L275" s="229"/>
      <c r="M275" s="247"/>
      <c r="N275" s="247"/>
      <c r="O275" s="247"/>
      <c r="P275" s="247"/>
      <c r="Q275" s="247"/>
      <c r="R275" s="247"/>
      <c r="S275" s="247"/>
      <c r="T275" s="247"/>
      <c r="U275" s="247"/>
      <c r="V275" s="247"/>
      <c r="W275" s="247"/>
      <c r="X275" s="247"/>
      <c r="Y275" s="247"/>
      <c r="Z275" s="247"/>
    </row>
    <row r="276" spans="1:26" ht="16" x14ac:dyDescent="0.2">
      <c r="A276" s="247"/>
      <c r="B276" s="247"/>
      <c r="C276" s="247"/>
      <c r="D276" s="247"/>
      <c r="E276" s="247"/>
      <c r="F276" s="247"/>
      <c r="G276" s="247"/>
      <c r="H276" s="247"/>
      <c r="I276" s="247"/>
      <c r="J276" s="247"/>
      <c r="K276" s="229"/>
      <c r="L276" s="229"/>
      <c r="M276" s="247"/>
      <c r="N276" s="247"/>
      <c r="O276" s="247"/>
      <c r="P276" s="247"/>
      <c r="Q276" s="247"/>
      <c r="R276" s="247"/>
      <c r="S276" s="247"/>
      <c r="T276" s="247"/>
      <c r="U276" s="247"/>
      <c r="V276" s="247"/>
      <c r="W276" s="247"/>
      <c r="X276" s="247"/>
      <c r="Y276" s="247"/>
      <c r="Z276" s="247"/>
    </row>
    <row r="277" spans="1:26" ht="16" x14ac:dyDescent="0.2">
      <c r="A277" s="247"/>
      <c r="B277" s="247"/>
      <c r="C277" s="247"/>
      <c r="D277" s="247"/>
      <c r="E277" s="247"/>
      <c r="F277" s="247"/>
      <c r="G277" s="247"/>
      <c r="H277" s="247"/>
      <c r="I277" s="247"/>
      <c r="J277" s="247"/>
      <c r="K277" s="229"/>
      <c r="L277" s="229"/>
      <c r="M277" s="247"/>
      <c r="N277" s="247"/>
      <c r="O277" s="247"/>
      <c r="P277" s="247"/>
      <c r="Q277" s="247"/>
      <c r="R277" s="247"/>
      <c r="S277" s="247"/>
      <c r="T277" s="247"/>
      <c r="U277" s="247"/>
      <c r="V277" s="247"/>
      <c r="W277" s="247"/>
      <c r="X277" s="247"/>
      <c r="Y277" s="247"/>
      <c r="Z277" s="247"/>
    </row>
    <row r="278" spans="1:26" ht="16" x14ac:dyDescent="0.2">
      <c r="A278" s="247"/>
      <c r="B278" s="247"/>
      <c r="C278" s="247"/>
      <c r="D278" s="247"/>
      <c r="E278" s="247"/>
      <c r="F278" s="247"/>
      <c r="G278" s="247"/>
      <c r="H278" s="247"/>
      <c r="I278" s="247"/>
      <c r="J278" s="247"/>
      <c r="K278" s="229"/>
      <c r="L278" s="229"/>
      <c r="M278" s="247"/>
      <c r="N278" s="247"/>
      <c r="O278" s="247"/>
      <c r="P278" s="247"/>
      <c r="Q278" s="247"/>
      <c r="R278" s="247"/>
      <c r="S278" s="247"/>
      <c r="T278" s="247"/>
      <c r="U278" s="247"/>
      <c r="V278" s="247"/>
      <c r="W278" s="247"/>
      <c r="X278" s="247"/>
      <c r="Y278" s="247"/>
      <c r="Z278" s="247"/>
    </row>
    <row r="279" spans="1:26" ht="16" x14ac:dyDescent="0.2">
      <c r="A279" s="247"/>
      <c r="B279" s="247"/>
      <c r="C279" s="247"/>
      <c r="D279" s="247"/>
      <c r="E279" s="247"/>
      <c r="F279" s="247"/>
      <c r="G279" s="247"/>
      <c r="H279" s="247"/>
      <c r="I279" s="247"/>
      <c r="J279" s="247"/>
      <c r="K279" s="229"/>
      <c r="L279" s="229"/>
      <c r="M279" s="247"/>
      <c r="N279" s="247"/>
      <c r="O279" s="247"/>
      <c r="P279" s="247"/>
      <c r="Q279" s="247"/>
      <c r="R279" s="247"/>
      <c r="S279" s="247"/>
      <c r="T279" s="247"/>
      <c r="U279" s="247"/>
      <c r="V279" s="247"/>
      <c r="W279" s="247"/>
      <c r="X279" s="247"/>
      <c r="Y279" s="247"/>
      <c r="Z279" s="247"/>
    </row>
    <row r="280" spans="1:26" ht="16" x14ac:dyDescent="0.2">
      <c r="A280" s="247"/>
      <c r="B280" s="247"/>
      <c r="C280" s="247"/>
      <c r="D280" s="247"/>
      <c r="E280" s="247"/>
      <c r="F280" s="247"/>
      <c r="G280" s="247"/>
      <c r="H280" s="247"/>
      <c r="I280" s="247"/>
      <c r="J280" s="247"/>
      <c r="K280" s="229"/>
      <c r="L280" s="229"/>
      <c r="M280" s="247"/>
      <c r="N280" s="247"/>
      <c r="O280" s="247"/>
      <c r="P280" s="247"/>
      <c r="Q280" s="247"/>
      <c r="R280" s="247"/>
      <c r="S280" s="247"/>
      <c r="T280" s="247"/>
      <c r="U280" s="247"/>
      <c r="V280" s="247"/>
      <c r="W280" s="247"/>
      <c r="X280" s="247"/>
      <c r="Y280" s="247"/>
      <c r="Z280" s="247"/>
    </row>
    <row r="281" spans="1:26" ht="16" x14ac:dyDescent="0.2">
      <c r="A281" s="247"/>
      <c r="B281" s="247"/>
      <c r="C281" s="247"/>
      <c r="D281" s="247"/>
      <c r="E281" s="247"/>
      <c r="F281" s="247"/>
      <c r="G281" s="247"/>
      <c r="H281" s="247"/>
      <c r="I281" s="247"/>
      <c r="J281" s="247"/>
      <c r="K281" s="229"/>
      <c r="L281" s="229"/>
      <c r="M281" s="247"/>
      <c r="N281" s="247"/>
      <c r="O281" s="247"/>
      <c r="P281" s="247"/>
      <c r="Q281" s="247"/>
      <c r="R281" s="247"/>
      <c r="S281" s="247"/>
      <c r="T281" s="247"/>
      <c r="U281" s="247"/>
      <c r="V281" s="247"/>
      <c r="W281" s="247"/>
      <c r="X281" s="247"/>
      <c r="Y281" s="247"/>
      <c r="Z281" s="247"/>
    </row>
    <row r="282" spans="1:26" ht="16" x14ac:dyDescent="0.2">
      <c r="A282" s="247"/>
      <c r="B282" s="247"/>
      <c r="C282" s="247"/>
      <c r="D282" s="247"/>
      <c r="E282" s="247"/>
      <c r="F282" s="247"/>
      <c r="G282" s="247"/>
      <c r="H282" s="247"/>
      <c r="I282" s="247"/>
      <c r="J282" s="247"/>
      <c r="K282" s="229"/>
      <c r="L282" s="229"/>
      <c r="M282" s="247"/>
      <c r="N282" s="247"/>
      <c r="O282" s="247"/>
      <c r="P282" s="247"/>
      <c r="Q282" s="247"/>
      <c r="R282" s="247"/>
      <c r="S282" s="247"/>
      <c r="T282" s="247"/>
      <c r="U282" s="247"/>
      <c r="V282" s="247"/>
      <c r="W282" s="247"/>
      <c r="X282" s="247"/>
      <c r="Y282" s="247"/>
      <c r="Z282" s="247"/>
    </row>
    <row r="283" spans="1:26" ht="16" x14ac:dyDescent="0.2">
      <c r="A283" s="247"/>
      <c r="B283" s="247"/>
      <c r="C283" s="247"/>
      <c r="D283" s="247"/>
      <c r="E283" s="247"/>
      <c r="F283" s="247"/>
      <c r="G283" s="247"/>
      <c r="H283" s="247"/>
      <c r="I283" s="247"/>
      <c r="J283" s="247"/>
      <c r="K283" s="229"/>
      <c r="L283" s="229"/>
      <c r="M283" s="247"/>
      <c r="N283" s="247"/>
      <c r="O283" s="247"/>
      <c r="P283" s="247"/>
      <c r="Q283" s="247"/>
      <c r="R283" s="247"/>
      <c r="S283" s="247"/>
      <c r="T283" s="247"/>
      <c r="U283" s="247"/>
      <c r="V283" s="247"/>
      <c r="W283" s="247"/>
      <c r="X283" s="247"/>
      <c r="Y283" s="247"/>
      <c r="Z283" s="247"/>
    </row>
    <row r="284" spans="1:26" ht="16" x14ac:dyDescent="0.2">
      <c r="A284" s="247"/>
      <c r="B284" s="247"/>
      <c r="C284" s="247"/>
      <c r="D284" s="247"/>
      <c r="E284" s="247"/>
      <c r="F284" s="247"/>
      <c r="G284" s="247"/>
      <c r="H284" s="247"/>
      <c r="I284" s="247"/>
      <c r="J284" s="247"/>
      <c r="K284" s="229"/>
      <c r="L284" s="229"/>
      <c r="M284" s="247"/>
      <c r="N284" s="247"/>
      <c r="O284" s="247"/>
      <c r="P284" s="247"/>
      <c r="Q284" s="247"/>
      <c r="R284" s="247"/>
      <c r="S284" s="247"/>
      <c r="T284" s="247"/>
      <c r="U284" s="247"/>
      <c r="V284" s="247"/>
      <c r="W284" s="247"/>
      <c r="X284" s="247"/>
      <c r="Y284" s="247"/>
      <c r="Z284" s="247"/>
    </row>
    <row r="285" spans="1:26" ht="16" x14ac:dyDescent="0.2">
      <c r="A285" s="247"/>
      <c r="B285" s="247"/>
      <c r="C285" s="247"/>
      <c r="D285" s="247"/>
      <c r="E285" s="247"/>
      <c r="F285" s="247"/>
      <c r="G285" s="247"/>
      <c r="H285" s="247"/>
      <c r="I285" s="247"/>
      <c r="J285" s="247"/>
      <c r="K285" s="229"/>
      <c r="L285" s="229"/>
      <c r="M285" s="247"/>
      <c r="N285" s="247"/>
      <c r="O285" s="247"/>
      <c r="P285" s="247"/>
      <c r="Q285" s="247"/>
      <c r="R285" s="247"/>
      <c r="S285" s="247"/>
      <c r="T285" s="247"/>
      <c r="U285" s="247"/>
      <c r="V285" s="247"/>
      <c r="W285" s="247"/>
      <c r="X285" s="247"/>
      <c r="Y285" s="247"/>
      <c r="Z285" s="247"/>
    </row>
    <row r="286" spans="1:26" ht="16" x14ac:dyDescent="0.2">
      <c r="A286" s="247"/>
      <c r="B286" s="247"/>
      <c r="C286" s="247"/>
      <c r="D286" s="247"/>
      <c r="E286" s="247"/>
      <c r="F286" s="247"/>
      <c r="G286" s="247"/>
      <c r="H286" s="247"/>
      <c r="I286" s="247"/>
      <c r="J286" s="247"/>
      <c r="K286" s="229"/>
      <c r="L286" s="229"/>
      <c r="M286" s="247"/>
      <c r="N286" s="247"/>
      <c r="O286" s="247"/>
      <c r="P286" s="247"/>
      <c r="Q286" s="247"/>
      <c r="R286" s="247"/>
      <c r="S286" s="247"/>
      <c r="T286" s="247"/>
      <c r="U286" s="247"/>
      <c r="V286" s="247"/>
      <c r="W286" s="247"/>
      <c r="X286" s="247"/>
      <c r="Y286" s="247"/>
      <c r="Z286" s="247"/>
    </row>
    <row r="287" spans="1:26" ht="16" x14ac:dyDescent="0.2">
      <c r="A287" s="247"/>
      <c r="B287" s="247"/>
      <c r="C287" s="247"/>
      <c r="D287" s="247"/>
      <c r="E287" s="247"/>
      <c r="F287" s="247"/>
      <c r="G287" s="247"/>
      <c r="H287" s="247"/>
      <c r="I287" s="247"/>
      <c r="J287" s="247"/>
      <c r="K287" s="229"/>
      <c r="L287" s="229"/>
      <c r="M287" s="247"/>
      <c r="N287" s="247"/>
      <c r="O287" s="247"/>
      <c r="P287" s="247"/>
      <c r="Q287" s="247"/>
      <c r="R287" s="247"/>
      <c r="S287" s="247"/>
      <c r="T287" s="247"/>
      <c r="U287" s="247"/>
      <c r="V287" s="247"/>
      <c r="W287" s="247"/>
      <c r="X287" s="247"/>
      <c r="Y287" s="247"/>
      <c r="Z287" s="247"/>
    </row>
    <row r="288" spans="1:26" ht="16" x14ac:dyDescent="0.2">
      <c r="A288" s="247"/>
      <c r="B288" s="247"/>
      <c r="C288" s="247"/>
      <c r="D288" s="247"/>
      <c r="E288" s="247"/>
      <c r="F288" s="247"/>
      <c r="G288" s="247"/>
      <c r="H288" s="247"/>
      <c r="I288" s="247"/>
      <c r="J288" s="247"/>
      <c r="K288" s="229"/>
      <c r="L288" s="229"/>
      <c r="M288" s="247"/>
      <c r="N288" s="247"/>
      <c r="O288" s="247"/>
      <c r="P288" s="247"/>
      <c r="Q288" s="247"/>
      <c r="R288" s="247"/>
      <c r="S288" s="247"/>
      <c r="T288" s="247"/>
      <c r="U288" s="247"/>
      <c r="V288" s="247"/>
      <c r="W288" s="247"/>
      <c r="X288" s="247"/>
      <c r="Y288" s="247"/>
      <c r="Z288" s="247"/>
    </row>
    <row r="289" spans="1:26" ht="16" x14ac:dyDescent="0.2">
      <c r="A289" s="247"/>
      <c r="B289" s="247"/>
      <c r="C289" s="247"/>
      <c r="D289" s="247"/>
      <c r="E289" s="247"/>
      <c r="F289" s="247"/>
      <c r="G289" s="247"/>
      <c r="H289" s="247"/>
      <c r="I289" s="247"/>
      <c r="J289" s="247"/>
      <c r="K289" s="229"/>
      <c r="L289" s="229"/>
      <c r="M289" s="247"/>
      <c r="N289" s="247"/>
      <c r="O289" s="247"/>
      <c r="P289" s="247"/>
      <c r="Q289" s="247"/>
      <c r="R289" s="247"/>
      <c r="S289" s="247"/>
      <c r="T289" s="247"/>
      <c r="U289" s="247"/>
      <c r="V289" s="247"/>
      <c r="W289" s="247"/>
      <c r="X289" s="247"/>
      <c r="Y289" s="247"/>
      <c r="Z289" s="247"/>
    </row>
    <row r="290" spans="1:26" ht="16" x14ac:dyDescent="0.2">
      <c r="A290" s="247"/>
      <c r="B290" s="247"/>
      <c r="C290" s="247"/>
      <c r="D290" s="247"/>
      <c r="E290" s="247"/>
      <c r="F290" s="247"/>
      <c r="G290" s="247"/>
      <c r="H290" s="247"/>
      <c r="I290" s="247"/>
      <c r="J290" s="247"/>
      <c r="K290" s="229"/>
      <c r="L290" s="229"/>
      <c r="M290" s="247"/>
      <c r="N290" s="247"/>
      <c r="O290" s="247"/>
      <c r="P290" s="247"/>
      <c r="Q290" s="247"/>
      <c r="R290" s="247"/>
      <c r="S290" s="247"/>
      <c r="T290" s="247"/>
      <c r="U290" s="247"/>
      <c r="V290" s="247"/>
      <c r="W290" s="247"/>
      <c r="X290" s="247"/>
      <c r="Y290" s="247"/>
      <c r="Z290" s="247"/>
    </row>
    <row r="291" spans="1:26" ht="16" x14ac:dyDescent="0.2">
      <c r="A291" s="247"/>
      <c r="B291" s="247"/>
      <c r="C291" s="247"/>
      <c r="D291" s="247"/>
      <c r="E291" s="247"/>
      <c r="F291" s="247"/>
      <c r="G291" s="247"/>
      <c r="H291" s="247"/>
      <c r="I291" s="247"/>
      <c r="J291" s="247"/>
      <c r="K291" s="229"/>
      <c r="L291" s="229"/>
      <c r="M291" s="247"/>
      <c r="N291" s="247"/>
      <c r="O291" s="247"/>
      <c r="P291" s="247"/>
      <c r="Q291" s="247"/>
      <c r="R291" s="247"/>
      <c r="S291" s="247"/>
      <c r="T291" s="247"/>
      <c r="U291" s="247"/>
      <c r="V291" s="247"/>
      <c r="W291" s="247"/>
      <c r="X291" s="247"/>
      <c r="Y291" s="247"/>
      <c r="Z291" s="247"/>
    </row>
    <row r="292" spans="1:26" ht="16" x14ac:dyDescent="0.2">
      <c r="A292" s="247"/>
      <c r="B292" s="247"/>
      <c r="C292" s="247"/>
      <c r="D292" s="247"/>
      <c r="E292" s="247"/>
      <c r="F292" s="247"/>
      <c r="G292" s="247"/>
      <c r="H292" s="247"/>
      <c r="I292" s="247"/>
      <c r="J292" s="247"/>
      <c r="K292" s="229"/>
      <c r="L292" s="229"/>
      <c r="M292" s="247"/>
      <c r="N292" s="247"/>
      <c r="O292" s="247"/>
      <c r="P292" s="247"/>
      <c r="Q292" s="247"/>
      <c r="R292" s="247"/>
      <c r="S292" s="247"/>
      <c r="T292" s="247"/>
      <c r="U292" s="247"/>
      <c r="V292" s="247"/>
      <c r="W292" s="247"/>
      <c r="X292" s="247"/>
      <c r="Y292" s="247"/>
      <c r="Z292" s="247"/>
    </row>
    <row r="293" spans="1:26" ht="16" x14ac:dyDescent="0.2">
      <c r="A293" s="247"/>
      <c r="B293" s="247"/>
      <c r="C293" s="247"/>
      <c r="D293" s="247"/>
      <c r="E293" s="247"/>
      <c r="F293" s="247"/>
      <c r="G293" s="247"/>
      <c r="H293" s="247"/>
      <c r="I293" s="247"/>
      <c r="J293" s="247"/>
      <c r="K293" s="229"/>
      <c r="L293" s="229"/>
      <c r="M293" s="247"/>
      <c r="N293" s="247"/>
      <c r="O293" s="247"/>
      <c r="P293" s="247"/>
      <c r="Q293" s="247"/>
      <c r="R293" s="247"/>
      <c r="S293" s="247"/>
      <c r="T293" s="247"/>
      <c r="U293" s="247"/>
      <c r="V293" s="247"/>
      <c r="W293" s="247"/>
      <c r="X293" s="247"/>
      <c r="Y293" s="247"/>
      <c r="Z293" s="247"/>
    </row>
    <row r="294" spans="1:26" ht="16" x14ac:dyDescent="0.2">
      <c r="A294" s="247"/>
      <c r="B294" s="247"/>
      <c r="C294" s="247"/>
      <c r="D294" s="247"/>
      <c r="E294" s="247"/>
      <c r="F294" s="247"/>
      <c r="G294" s="247"/>
      <c r="H294" s="247"/>
      <c r="I294" s="247"/>
      <c r="J294" s="247"/>
      <c r="K294" s="229"/>
      <c r="L294" s="229"/>
      <c r="M294" s="247"/>
      <c r="N294" s="247"/>
      <c r="O294" s="247"/>
      <c r="P294" s="247"/>
      <c r="Q294" s="247"/>
      <c r="R294" s="247"/>
      <c r="S294" s="247"/>
      <c r="T294" s="247"/>
      <c r="U294" s="247"/>
      <c r="V294" s="247"/>
      <c r="W294" s="247"/>
      <c r="X294" s="247"/>
      <c r="Y294" s="247"/>
      <c r="Z294" s="247"/>
    </row>
    <row r="295" spans="1:26" ht="16" x14ac:dyDescent="0.2">
      <c r="A295" s="247"/>
      <c r="B295" s="247"/>
      <c r="C295" s="247"/>
      <c r="D295" s="247"/>
      <c r="E295" s="247"/>
      <c r="F295" s="247"/>
      <c r="G295" s="247"/>
      <c r="H295" s="247"/>
      <c r="I295" s="247"/>
      <c r="J295" s="247"/>
      <c r="K295" s="229"/>
      <c r="L295" s="229"/>
      <c r="M295" s="247"/>
      <c r="N295" s="247"/>
      <c r="O295" s="247"/>
      <c r="P295" s="247"/>
      <c r="Q295" s="247"/>
      <c r="R295" s="247"/>
      <c r="S295" s="247"/>
      <c r="T295" s="247"/>
      <c r="U295" s="247"/>
      <c r="V295" s="247"/>
      <c r="W295" s="247"/>
      <c r="X295" s="247"/>
      <c r="Y295" s="247"/>
      <c r="Z295" s="247"/>
    </row>
    <row r="296" spans="1:26" ht="16" x14ac:dyDescent="0.2">
      <c r="A296" s="247"/>
      <c r="B296" s="247"/>
      <c r="C296" s="247"/>
      <c r="D296" s="247"/>
      <c r="E296" s="247"/>
      <c r="F296" s="247"/>
      <c r="G296" s="247"/>
      <c r="H296" s="247"/>
      <c r="I296" s="247"/>
      <c r="J296" s="247"/>
      <c r="K296" s="229"/>
      <c r="L296" s="229"/>
      <c r="M296" s="247"/>
      <c r="N296" s="247"/>
      <c r="O296" s="247"/>
      <c r="P296" s="247"/>
      <c r="Q296" s="247"/>
      <c r="R296" s="247"/>
      <c r="S296" s="247"/>
      <c r="T296" s="247"/>
      <c r="U296" s="247"/>
      <c r="V296" s="247"/>
      <c r="W296" s="247"/>
      <c r="X296" s="247"/>
      <c r="Y296" s="247"/>
      <c r="Z296" s="247"/>
    </row>
    <row r="297" spans="1:26" ht="16" x14ac:dyDescent="0.2">
      <c r="A297" s="247"/>
      <c r="B297" s="247"/>
      <c r="C297" s="247"/>
      <c r="D297" s="247"/>
      <c r="E297" s="247"/>
      <c r="F297" s="247"/>
      <c r="G297" s="247"/>
      <c r="H297" s="247"/>
      <c r="I297" s="247"/>
      <c r="J297" s="247"/>
      <c r="K297" s="229"/>
      <c r="L297" s="229"/>
      <c r="M297" s="247"/>
      <c r="N297" s="247"/>
      <c r="O297" s="247"/>
      <c r="P297" s="247"/>
      <c r="Q297" s="247"/>
      <c r="R297" s="247"/>
      <c r="S297" s="247"/>
      <c r="T297" s="247"/>
      <c r="U297" s="247"/>
      <c r="V297" s="247"/>
      <c r="W297" s="247"/>
      <c r="X297" s="247"/>
      <c r="Y297" s="247"/>
      <c r="Z297" s="247"/>
    </row>
    <row r="298" spans="1:26" ht="16" x14ac:dyDescent="0.2">
      <c r="A298" s="247"/>
      <c r="B298" s="247"/>
      <c r="C298" s="247"/>
      <c r="D298" s="247"/>
      <c r="E298" s="247"/>
      <c r="F298" s="247"/>
      <c r="G298" s="247"/>
      <c r="H298" s="247"/>
      <c r="I298" s="247"/>
      <c r="J298" s="247"/>
      <c r="K298" s="229"/>
      <c r="L298" s="229"/>
      <c r="M298" s="247"/>
      <c r="N298" s="247"/>
      <c r="O298" s="247"/>
      <c r="P298" s="247"/>
      <c r="Q298" s="247"/>
      <c r="R298" s="247"/>
      <c r="S298" s="247"/>
      <c r="T298" s="247"/>
      <c r="U298" s="247"/>
      <c r="V298" s="247"/>
      <c r="W298" s="247"/>
      <c r="X298" s="247"/>
      <c r="Y298" s="247"/>
      <c r="Z298" s="247"/>
    </row>
    <row r="299" spans="1:26" ht="16" x14ac:dyDescent="0.2">
      <c r="A299" s="247"/>
      <c r="B299" s="247"/>
      <c r="C299" s="247"/>
      <c r="D299" s="247"/>
      <c r="E299" s="247"/>
      <c r="F299" s="247"/>
      <c r="G299" s="247"/>
      <c r="H299" s="247"/>
      <c r="I299" s="247"/>
      <c r="J299" s="247"/>
      <c r="K299" s="229"/>
      <c r="L299" s="229"/>
      <c r="M299" s="247"/>
      <c r="N299" s="247"/>
      <c r="O299" s="247"/>
      <c r="P299" s="247"/>
      <c r="Q299" s="247"/>
      <c r="R299" s="247"/>
      <c r="S299" s="247"/>
      <c r="T299" s="247"/>
      <c r="U299" s="247"/>
      <c r="V299" s="247"/>
      <c r="W299" s="247"/>
      <c r="X299" s="247"/>
      <c r="Y299" s="247"/>
      <c r="Z299" s="247"/>
    </row>
    <row r="300" spans="1:26" ht="16" x14ac:dyDescent="0.2">
      <c r="A300" s="247"/>
      <c r="B300" s="247"/>
      <c r="C300" s="247"/>
      <c r="D300" s="247"/>
      <c r="E300" s="247"/>
      <c r="F300" s="247"/>
      <c r="G300" s="247"/>
      <c r="H300" s="247"/>
      <c r="I300" s="247"/>
      <c r="J300" s="247"/>
      <c r="K300" s="229"/>
      <c r="L300" s="229"/>
      <c r="M300" s="247"/>
      <c r="N300" s="247"/>
      <c r="O300" s="247"/>
      <c r="P300" s="247"/>
      <c r="Q300" s="247"/>
      <c r="R300" s="247"/>
      <c r="S300" s="247"/>
      <c r="T300" s="247"/>
      <c r="U300" s="247"/>
      <c r="V300" s="247"/>
      <c r="W300" s="247"/>
      <c r="X300" s="247"/>
      <c r="Y300" s="247"/>
      <c r="Z300" s="247"/>
    </row>
    <row r="301" spans="1:26" ht="16" x14ac:dyDescent="0.2">
      <c r="A301" s="247"/>
      <c r="B301" s="247"/>
      <c r="C301" s="247"/>
      <c r="D301" s="247"/>
      <c r="E301" s="247"/>
      <c r="F301" s="247"/>
      <c r="G301" s="247"/>
      <c r="H301" s="247"/>
      <c r="I301" s="247"/>
      <c r="J301" s="247"/>
      <c r="K301" s="229"/>
      <c r="L301" s="229"/>
      <c r="M301" s="247"/>
      <c r="N301" s="247"/>
      <c r="O301" s="247"/>
      <c r="P301" s="247"/>
      <c r="Q301" s="247"/>
      <c r="R301" s="247"/>
      <c r="S301" s="247"/>
      <c r="T301" s="247"/>
      <c r="U301" s="247"/>
      <c r="V301" s="247"/>
      <c r="W301" s="247"/>
      <c r="X301" s="247"/>
      <c r="Y301" s="247"/>
      <c r="Z301" s="247"/>
    </row>
    <row r="302" spans="1:26" ht="16" x14ac:dyDescent="0.2">
      <c r="A302" s="247"/>
      <c r="B302" s="247"/>
      <c r="C302" s="247"/>
      <c r="D302" s="247"/>
      <c r="E302" s="247"/>
      <c r="F302" s="247"/>
      <c r="G302" s="247"/>
      <c r="H302" s="247"/>
      <c r="I302" s="247"/>
      <c r="J302" s="247"/>
      <c r="K302" s="229"/>
      <c r="L302" s="229"/>
      <c r="M302" s="247"/>
      <c r="N302" s="247"/>
      <c r="O302" s="247"/>
      <c r="P302" s="247"/>
      <c r="Q302" s="247"/>
      <c r="R302" s="247"/>
      <c r="S302" s="247"/>
      <c r="T302" s="247"/>
      <c r="U302" s="247"/>
      <c r="V302" s="247"/>
      <c r="W302" s="247"/>
      <c r="X302" s="247"/>
      <c r="Y302" s="247"/>
      <c r="Z302" s="247"/>
    </row>
    <row r="303" spans="1:26" ht="16" x14ac:dyDescent="0.2">
      <c r="A303" s="247"/>
      <c r="B303" s="247"/>
      <c r="C303" s="247"/>
      <c r="D303" s="247"/>
      <c r="E303" s="247"/>
      <c r="F303" s="247"/>
      <c r="G303" s="247"/>
      <c r="H303" s="247"/>
      <c r="I303" s="247"/>
      <c r="J303" s="247"/>
      <c r="K303" s="229"/>
      <c r="L303" s="229"/>
      <c r="M303" s="247"/>
      <c r="N303" s="247"/>
      <c r="O303" s="247"/>
      <c r="P303" s="247"/>
      <c r="Q303" s="247"/>
      <c r="R303" s="247"/>
      <c r="S303" s="247"/>
      <c r="T303" s="247"/>
      <c r="U303" s="247"/>
      <c r="V303" s="247"/>
      <c r="W303" s="247"/>
      <c r="X303" s="247"/>
      <c r="Y303" s="247"/>
      <c r="Z303" s="247"/>
    </row>
    <row r="304" spans="1:26" ht="16" x14ac:dyDescent="0.2">
      <c r="A304" s="247"/>
      <c r="B304" s="247"/>
      <c r="C304" s="247"/>
      <c r="D304" s="247"/>
      <c r="E304" s="247"/>
      <c r="F304" s="247"/>
      <c r="G304" s="247"/>
      <c r="H304" s="247"/>
      <c r="I304" s="247"/>
      <c r="J304" s="247"/>
      <c r="K304" s="229"/>
      <c r="L304" s="229"/>
      <c r="M304" s="247"/>
      <c r="N304" s="247"/>
      <c r="O304" s="247"/>
      <c r="P304" s="247"/>
      <c r="Q304" s="247"/>
      <c r="R304" s="247"/>
      <c r="S304" s="247"/>
      <c r="T304" s="247"/>
      <c r="U304" s="247"/>
      <c r="V304" s="247"/>
      <c r="W304" s="247"/>
      <c r="X304" s="247"/>
      <c r="Y304" s="247"/>
      <c r="Z304" s="247"/>
    </row>
    <row r="305" spans="1:26" ht="16" x14ac:dyDescent="0.2">
      <c r="A305" s="247"/>
      <c r="B305" s="247"/>
      <c r="C305" s="247"/>
      <c r="D305" s="247"/>
      <c r="E305" s="247"/>
      <c r="F305" s="247"/>
      <c r="G305" s="247"/>
      <c r="H305" s="247"/>
      <c r="I305" s="247"/>
      <c r="J305" s="247"/>
      <c r="K305" s="229"/>
      <c r="L305" s="229"/>
      <c r="M305" s="247"/>
      <c r="N305" s="247"/>
      <c r="O305" s="247"/>
      <c r="P305" s="247"/>
      <c r="Q305" s="247"/>
      <c r="R305" s="247"/>
      <c r="S305" s="247"/>
      <c r="T305" s="247"/>
      <c r="U305" s="247"/>
      <c r="V305" s="247"/>
      <c r="W305" s="247"/>
      <c r="X305" s="247"/>
      <c r="Y305" s="247"/>
      <c r="Z305" s="247"/>
    </row>
    <row r="306" spans="1:26" ht="16" x14ac:dyDescent="0.2">
      <c r="A306" s="247"/>
      <c r="B306" s="247"/>
      <c r="C306" s="247"/>
      <c r="D306" s="247"/>
      <c r="E306" s="247"/>
      <c r="F306" s="247"/>
      <c r="G306" s="247"/>
      <c r="H306" s="247"/>
      <c r="I306" s="247"/>
      <c r="J306" s="247"/>
      <c r="K306" s="229"/>
      <c r="L306" s="229"/>
      <c r="M306" s="247"/>
      <c r="N306" s="247"/>
      <c r="O306" s="247"/>
      <c r="P306" s="247"/>
      <c r="Q306" s="247"/>
      <c r="R306" s="247"/>
      <c r="S306" s="247"/>
      <c r="T306" s="247"/>
      <c r="U306" s="247"/>
      <c r="V306" s="247"/>
      <c r="W306" s="247"/>
      <c r="X306" s="247"/>
      <c r="Y306" s="247"/>
      <c r="Z306" s="247"/>
    </row>
    <row r="307" spans="1:26" ht="16" x14ac:dyDescent="0.2">
      <c r="A307" s="247"/>
      <c r="B307" s="247"/>
      <c r="C307" s="247"/>
      <c r="D307" s="247"/>
      <c r="E307" s="247"/>
      <c r="F307" s="247"/>
      <c r="G307" s="247"/>
      <c r="H307" s="247"/>
      <c r="I307" s="247"/>
      <c r="J307" s="247"/>
      <c r="K307" s="229"/>
      <c r="L307" s="229"/>
      <c r="M307" s="247"/>
      <c r="N307" s="247"/>
      <c r="O307" s="247"/>
      <c r="P307" s="247"/>
      <c r="Q307" s="247"/>
      <c r="R307" s="247"/>
      <c r="S307" s="247"/>
      <c r="T307" s="247"/>
      <c r="U307" s="247"/>
      <c r="V307" s="247"/>
      <c r="W307" s="247"/>
      <c r="X307" s="247"/>
      <c r="Y307" s="247"/>
      <c r="Z307" s="247"/>
    </row>
    <row r="308" spans="1:26" ht="16" x14ac:dyDescent="0.2">
      <c r="A308" s="247"/>
      <c r="B308" s="247"/>
      <c r="C308" s="247"/>
      <c r="D308" s="247"/>
      <c r="E308" s="247"/>
      <c r="F308" s="247"/>
      <c r="G308" s="247"/>
      <c r="H308" s="247"/>
      <c r="I308" s="247"/>
      <c r="J308" s="247"/>
      <c r="K308" s="229"/>
      <c r="L308" s="229"/>
      <c r="M308" s="247"/>
      <c r="N308" s="247"/>
      <c r="O308" s="247"/>
      <c r="P308" s="247"/>
      <c r="Q308" s="247"/>
      <c r="R308" s="247"/>
      <c r="S308" s="247"/>
      <c r="T308" s="247"/>
      <c r="U308" s="247"/>
      <c r="V308" s="247"/>
      <c r="W308" s="247"/>
      <c r="X308" s="247"/>
      <c r="Y308" s="247"/>
      <c r="Z308" s="247"/>
    </row>
    <row r="309" spans="1:26" ht="16" x14ac:dyDescent="0.2">
      <c r="A309" s="247"/>
      <c r="B309" s="247"/>
      <c r="C309" s="247"/>
      <c r="D309" s="247"/>
      <c r="E309" s="247"/>
      <c r="F309" s="247"/>
      <c r="G309" s="247"/>
      <c r="H309" s="247"/>
      <c r="I309" s="247"/>
      <c r="J309" s="247"/>
      <c r="K309" s="229"/>
      <c r="L309" s="229"/>
      <c r="M309" s="247"/>
      <c r="N309" s="247"/>
      <c r="O309" s="247"/>
      <c r="P309" s="247"/>
      <c r="Q309" s="247"/>
      <c r="R309" s="247"/>
      <c r="S309" s="247"/>
      <c r="T309" s="247"/>
      <c r="U309" s="247"/>
      <c r="V309" s="247"/>
      <c r="W309" s="247"/>
      <c r="X309" s="247"/>
      <c r="Y309" s="247"/>
      <c r="Z309" s="247"/>
    </row>
    <row r="310" spans="1:26" ht="16" x14ac:dyDescent="0.2">
      <c r="A310" s="247"/>
      <c r="B310" s="247"/>
      <c r="C310" s="247"/>
      <c r="D310" s="247"/>
      <c r="E310" s="247"/>
      <c r="F310" s="247"/>
      <c r="G310" s="247"/>
      <c r="H310" s="247"/>
      <c r="I310" s="247"/>
      <c r="J310" s="247"/>
      <c r="K310" s="229"/>
      <c r="L310" s="229"/>
      <c r="M310" s="247"/>
      <c r="N310" s="247"/>
      <c r="O310" s="247"/>
      <c r="P310" s="247"/>
      <c r="Q310" s="247"/>
      <c r="R310" s="247"/>
      <c r="S310" s="247"/>
      <c r="T310" s="247"/>
      <c r="U310" s="247"/>
      <c r="V310" s="247"/>
      <c r="W310" s="247"/>
      <c r="X310" s="247"/>
      <c r="Y310" s="247"/>
      <c r="Z310" s="247"/>
    </row>
    <row r="311" spans="1:26" ht="16" x14ac:dyDescent="0.2">
      <c r="A311" s="247"/>
      <c r="B311" s="247"/>
      <c r="C311" s="247"/>
      <c r="D311" s="247"/>
      <c r="E311" s="247"/>
      <c r="F311" s="247"/>
      <c r="G311" s="247"/>
      <c r="H311" s="247"/>
      <c r="I311" s="247"/>
      <c r="J311" s="247"/>
      <c r="K311" s="229"/>
      <c r="L311" s="229"/>
      <c r="M311" s="247"/>
      <c r="N311" s="247"/>
      <c r="O311" s="247"/>
      <c r="P311" s="247"/>
      <c r="Q311" s="247"/>
      <c r="R311" s="247"/>
      <c r="S311" s="247"/>
      <c r="T311" s="247"/>
      <c r="U311" s="247"/>
      <c r="V311" s="247"/>
      <c r="W311" s="247"/>
      <c r="X311" s="247"/>
      <c r="Y311" s="247"/>
      <c r="Z311" s="247"/>
    </row>
    <row r="312" spans="1:26" ht="16" x14ac:dyDescent="0.2">
      <c r="A312" s="247"/>
      <c r="B312" s="247"/>
      <c r="C312" s="247"/>
      <c r="D312" s="247"/>
      <c r="E312" s="247"/>
      <c r="F312" s="247"/>
      <c r="G312" s="247"/>
      <c r="H312" s="247"/>
      <c r="I312" s="247"/>
      <c r="J312" s="247"/>
      <c r="K312" s="229"/>
      <c r="L312" s="229"/>
      <c r="M312" s="247"/>
      <c r="N312" s="247"/>
      <c r="O312" s="247"/>
      <c r="P312" s="247"/>
      <c r="Q312" s="247"/>
      <c r="R312" s="247"/>
      <c r="S312" s="247"/>
      <c r="T312" s="247"/>
      <c r="U312" s="247"/>
      <c r="V312" s="247"/>
      <c r="W312" s="247"/>
      <c r="X312" s="247"/>
      <c r="Y312" s="247"/>
      <c r="Z312" s="247"/>
    </row>
    <row r="313" spans="1:26" ht="16" x14ac:dyDescent="0.2">
      <c r="A313" s="247"/>
      <c r="B313" s="247"/>
      <c r="C313" s="247"/>
      <c r="D313" s="247"/>
      <c r="E313" s="247"/>
      <c r="F313" s="247"/>
      <c r="G313" s="247"/>
      <c r="H313" s="247"/>
      <c r="I313" s="247"/>
      <c r="J313" s="247"/>
      <c r="K313" s="229"/>
      <c r="L313" s="229"/>
      <c r="M313" s="247"/>
      <c r="N313" s="247"/>
      <c r="O313" s="247"/>
      <c r="P313" s="247"/>
      <c r="Q313" s="247"/>
      <c r="R313" s="247"/>
      <c r="S313" s="247"/>
      <c r="T313" s="247"/>
      <c r="U313" s="247"/>
      <c r="V313" s="247"/>
      <c r="W313" s="247"/>
      <c r="X313" s="247"/>
      <c r="Y313" s="247"/>
      <c r="Z313" s="247"/>
    </row>
    <row r="314" spans="1:26" ht="16" x14ac:dyDescent="0.2">
      <c r="A314" s="247"/>
      <c r="B314" s="247"/>
      <c r="C314" s="247"/>
      <c r="D314" s="247"/>
      <c r="E314" s="247"/>
      <c r="F314" s="247"/>
      <c r="G314" s="247"/>
      <c r="H314" s="247"/>
      <c r="I314" s="247"/>
      <c r="J314" s="247"/>
      <c r="K314" s="229"/>
      <c r="L314" s="229"/>
      <c r="M314" s="247"/>
      <c r="N314" s="247"/>
      <c r="O314" s="247"/>
      <c r="P314" s="247"/>
      <c r="Q314" s="247"/>
      <c r="R314" s="247"/>
      <c r="S314" s="247"/>
      <c r="T314" s="247"/>
      <c r="U314" s="247"/>
      <c r="V314" s="247"/>
      <c r="W314" s="247"/>
      <c r="X314" s="247"/>
      <c r="Y314" s="247"/>
      <c r="Z314" s="247"/>
    </row>
    <row r="315" spans="1:26" ht="16" x14ac:dyDescent="0.2">
      <c r="A315" s="247"/>
      <c r="B315" s="247"/>
      <c r="C315" s="247"/>
      <c r="D315" s="247"/>
      <c r="E315" s="247"/>
      <c r="F315" s="247"/>
      <c r="G315" s="247"/>
      <c r="H315" s="247"/>
      <c r="I315" s="247"/>
      <c r="J315" s="247"/>
      <c r="K315" s="229"/>
      <c r="L315" s="229"/>
      <c r="M315" s="247"/>
      <c r="N315" s="247"/>
      <c r="O315" s="247"/>
      <c r="P315" s="247"/>
      <c r="Q315" s="247"/>
      <c r="R315" s="247"/>
      <c r="S315" s="247"/>
      <c r="T315" s="247"/>
      <c r="U315" s="247"/>
      <c r="V315" s="247"/>
      <c r="W315" s="247"/>
      <c r="X315" s="247"/>
      <c r="Y315" s="247"/>
      <c r="Z315" s="247"/>
    </row>
    <row r="316" spans="1:26" ht="16" x14ac:dyDescent="0.2">
      <c r="A316" s="247"/>
      <c r="B316" s="247"/>
      <c r="C316" s="247"/>
      <c r="D316" s="247"/>
      <c r="E316" s="247"/>
      <c r="F316" s="247"/>
      <c r="G316" s="247"/>
      <c r="H316" s="247"/>
      <c r="I316" s="247"/>
      <c r="J316" s="247"/>
      <c r="K316" s="229"/>
      <c r="L316" s="229"/>
      <c r="M316" s="247"/>
      <c r="N316" s="247"/>
      <c r="O316" s="247"/>
      <c r="P316" s="247"/>
      <c r="Q316" s="247"/>
      <c r="R316" s="247"/>
      <c r="S316" s="247"/>
      <c r="T316" s="247"/>
      <c r="U316" s="247"/>
      <c r="V316" s="247"/>
      <c r="W316" s="247"/>
      <c r="X316" s="247"/>
      <c r="Y316" s="247"/>
      <c r="Z316" s="247"/>
    </row>
    <row r="317" spans="1:26" ht="16" x14ac:dyDescent="0.2">
      <c r="A317" s="247"/>
      <c r="B317" s="247"/>
      <c r="C317" s="247"/>
      <c r="D317" s="247"/>
      <c r="E317" s="247"/>
      <c r="F317" s="247"/>
      <c r="G317" s="247"/>
      <c r="H317" s="247"/>
      <c r="I317" s="247"/>
      <c r="J317" s="247"/>
      <c r="K317" s="229"/>
      <c r="L317" s="229"/>
      <c r="M317" s="247"/>
      <c r="N317" s="247"/>
      <c r="O317" s="247"/>
      <c r="P317" s="247"/>
      <c r="Q317" s="247"/>
      <c r="R317" s="247"/>
      <c r="S317" s="247"/>
      <c r="T317" s="247"/>
      <c r="U317" s="247"/>
      <c r="V317" s="247"/>
      <c r="W317" s="247"/>
      <c r="X317" s="247"/>
      <c r="Y317" s="247"/>
      <c r="Z317" s="247"/>
    </row>
    <row r="318" spans="1:26" ht="16" x14ac:dyDescent="0.2">
      <c r="A318" s="247"/>
      <c r="B318" s="247"/>
      <c r="C318" s="247"/>
      <c r="D318" s="247"/>
      <c r="E318" s="247"/>
      <c r="F318" s="247"/>
      <c r="G318" s="247"/>
      <c r="H318" s="247"/>
      <c r="I318" s="247"/>
      <c r="J318" s="247"/>
      <c r="K318" s="229"/>
      <c r="L318" s="229"/>
      <c r="M318" s="247"/>
      <c r="N318" s="247"/>
      <c r="O318" s="247"/>
      <c r="P318" s="247"/>
      <c r="Q318" s="247"/>
      <c r="R318" s="247"/>
      <c r="S318" s="247"/>
      <c r="T318" s="247"/>
      <c r="U318" s="247"/>
      <c r="V318" s="247"/>
      <c r="W318" s="247"/>
      <c r="X318" s="247"/>
      <c r="Y318" s="247"/>
      <c r="Z318" s="247"/>
    </row>
    <row r="319" spans="1:26" ht="16" x14ac:dyDescent="0.2">
      <c r="A319" s="247"/>
      <c r="B319" s="247"/>
      <c r="C319" s="247"/>
      <c r="D319" s="247"/>
      <c r="E319" s="247"/>
      <c r="F319" s="247"/>
      <c r="G319" s="247"/>
      <c r="H319" s="247"/>
      <c r="I319" s="247"/>
      <c r="J319" s="247"/>
      <c r="K319" s="229"/>
      <c r="L319" s="229"/>
      <c r="M319" s="247"/>
      <c r="N319" s="247"/>
      <c r="O319" s="247"/>
      <c r="P319" s="247"/>
      <c r="Q319" s="247"/>
      <c r="R319" s="247"/>
      <c r="S319" s="247"/>
      <c r="T319" s="247"/>
      <c r="U319" s="247"/>
      <c r="V319" s="247"/>
      <c r="W319" s="247"/>
      <c r="X319" s="247"/>
      <c r="Y319" s="247"/>
      <c r="Z319" s="247"/>
    </row>
    <row r="320" spans="1:26" ht="16" x14ac:dyDescent="0.2">
      <c r="A320" s="247"/>
      <c r="B320" s="247"/>
      <c r="C320" s="247"/>
      <c r="D320" s="247"/>
      <c r="E320" s="247"/>
      <c r="F320" s="247"/>
      <c r="G320" s="247"/>
      <c r="H320" s="247"/>
      <c r="I320" s="247"/>
      <c r="J320" s="247"/>
      <c r="K320" s="229"/>
      <c r="L320" s="229"/>
      <c r="M320" s="247"/>
      <c r="N320" s="247"/>
      <c r="O320" s="247"/>
      <c r="P320" s="247"/>
      <c r="Q320" s="247"/>
      <c r="R320" s="247"/>
      <c r="S320" s="247"/>
      <c r="T320" s="247"/>
      <c r="U320" s="247"/>
      <c r="V320" s="247"/>
      <c r="W320" s="247"/>
      <c r="X320" s="247"/>
      <c r="Y320" s="247"/>
      <c r="Z320" s="247"/>
    </row>
    <row r="321" spans="1:26" ht="16" x14ac:dyDescent="0.2">
      <c r="A321" s="247"/>
      <c r="B321" s="247"/>
      <c r="C321" s="247"/>
      <c r="D321" s="247"/>
      <c r="E321" s="247"/>
      <c r="F321" s="247"/>
      <c r="G321" s="247"/>
      <c r="H321" s="247"/>
      <c r="I321" s="247"/>
      <c r="J321" s="247"/>
      <c r="K321" s="229"/>
      <c r="L321" s="229"/>
      <c r="M321" s="247"/>
      <c r="N321" s="247"/>
      <c r="O321" s="247"/>
      <c r="P321" s="247"/>
      <c r="Q321" s="247"/>
      <c r="R321" s="247"/>
      <c r="S321" s="247"/>
      <c r="T321" s="247"/>
      <c r="U321" s="247"/>
      <c r="V321" s="247"/>
      <c r="W321" s="247"/>
      <c r="X321" s="247"/>
      <c r="Y321" s="247"/>
      <c r="Z321" s="247"/>
    </row>
    <row r="322" spans="1:26" ht="16" x14ac:dyDescent="0.2">
      <c r="A322" s="247"/>
      <c r="B322" s="247"/>
      <c r="C322" s="247"/>
      <c r="D322" s="247"/>
      <c r="E322" s="247"/>
      <c r="F322" s="247"/>
      <c r="G322" s="247"/>
      <c r="H322" s="247"/>
      <c r="I322" s="247"/>
      <c r="J322" s="247"/>
      <c r="K322" s="229"/>
      <c r="L322" s="229"/>
      <c r="M322" s="247"/>
      <c r="N322" s="247"/>
      <c r="O322" s="247"/>
      <c r="P322" s="247"/>
      <c r="Q322" s="247"/>
      <c r="R322" s="247"/>
      <c r="S322" s="247"/>
      <c r="T322" s="247"/>
      <c r="U322" s="247"/>
      <c r="V322" s="247"/>
      <c r="W322" s="247"/>
      <c r="X322" s="247"/>
      <c r="Y322" s="247"/>
      <c r="Z322" s="247"/>
    </row>
    <row r="323" spans="1:26" ht="16" x14ac:dyDescent="0.2">
      <c r="A323" s="247"/>
      <c r="B323" s="247"/>
      <c r="C323" s="247"/>
      <c r="D323" s="247"/>
      <c r="E323" s="247"/>
      <c r="F323" s="247"/>
      <c r="G323" s="247"/>
      <c r="H323" s="247"/>
      <c r="I323" s="247"/>
      <c r="J323" s="247"/>
      <c r="K323" s="229"/>
      <c r="L323" s="229"/>
      <c r="M323" s="247"/>
      <c r="N323" s="247"/>
      <c r="O323" s="247"/>
      <c r="P323" s="247"/>
      <c r="Q323" s="247"/>
      <c r="R323" s="247"/>
      <c r="S323" s="247"/>
      <c r="T323" s="247"/>
      <c r="U323" s="247"/>
      <c r="V323" s="247"/>
      <c r="W323" s="247"/>
      <c r="X323" s="247"/>
      <c r="Y323" s="247"/>
      <c r="Z323" s="247"/>
    </row>
    <row r="324" spans="1:26" ht="16" x14ac:dyDescent="0.2">
      <c r="A324" s="247"/>
      <c r="B324" s="247"/>
      <c r="C324" s="247"/>
      <c r="D324" s="247"/>
      <c r="E324" s="247"/>
      <c r="F324" s="247"/>
      <c r="G324" s="247"/>
      <c r="H324" s="247"/>
      <c r="I324" s="247"/>
      <c r="J324" s="247"/>
      <c r="K324" s="229"/>
      <c r="L324" s="229"/>
      <c r="M324" s="247"/>
      <c r="N324" s="247"/>
      <c r="O324" s="247"/>
      <c r="P324" s="247"/>
      <c r="Q324" s="247"/>
      <c r="R324" s="247"/>
      <c r="S324" s="247"/>
      <c r="T324" s="247"/>
      <c r="U324" s="247"/>
      <c r="V324" s="247"/>
      <c r="W324" s="247"/>
      <c r="X324" s="247"/>
      <c r="Y324" s="247"/>
      <c r="Z324" s="247"/>
    </row>
    <row r="325" spans="1:26" ht="16" x14ac:dyDescent="0.2">
      <c r="A325" s="247"/>
      <c r="B325" s="247"/>
      <c r="C325" s="247"/>
      <c r="D325" s="247"/>
      <c r="E325" s="247"/>
      <c r="F325" s="247"/>
      <c r="G325" s="247"/>
      <c r="H325" s="247"/>
      <c r="I325" s="247"/>
      <c r="J325" s="247"/>
      <c r="K325" s="229"/>
      <c r="L325" s="229"/>
      <c r="M325" s="247"/>
      <c r="N325" s="247"/>
      <c r="O325" s="247"/>
      <c r="P325" s="247"/>
      <c r="Q325" s="247"/>
      <c r="R325" s="247"/>
      <c r="S325" s="247"/>
      <c r="T325" s="247"/>
      <c r="U325" s="247"/>
      <c r="V325" s="247"/>
      <c r="W325" s="247"/>
      <c r="X325" s="247"/>
      <c r="Y325" s="247"/>
      <c r="Z325" s="247"/>
    </row>
    <row r="326" spans="1:26" ht="16" x14ac:dyDescent="0.2">
      <c r="A326" s="247"/>
      <c r="B326" s="247"/>
      <c r="C326" s="247"/>
      <c r="D326" s="247"/>
      <c r="E326" s="247"/>
      <c r="F326" s="247"/>
      <c r="G326" s="247"/>
      <c r="H326" s="247"/>
      <c r="I326" s="247"/>
      <c r="J326" s="247"/>
      <c r="K326" s="229"/>
      <c r="L326" s="229"/>
      <c r="M326" s="247"/>
      <c r="N326" s="247"/>
      <c r="O326" s="247"/>
      <c r="P326" s="247"/>
      <c r="Q326" s="247"/>
      <c r="R326" s="247"/>
      <c r="S326" s="247"/>
      <c r="T326" s="247"/>
      <c r="U326" s="247"/>
      <c r="V326" s="247"/>
      <c r="W326" s="247"/>
      <c r="X326" s="247"/>
      <c r="Y326" s="247"/>
      <c r="Z326" s="247"/>
    </row>
    <row r="327" spans="1:26" ht="16" x14ac:dyDescent="0.2">
      <c r="A327" s="247"/>
      <c r="B327" s="247"/>
      <c r="C327" s="247"/>
      <c r="D327" s="247"/>
      <c r="E327" s="247"/>
      <c r="F327" s="247"/>
      <c r="G327" s="247"/>
      <c r="H327" s="247"/>
      <c r="I327" s="247"/>
      <c r="J327" s="247"/>
      <c r="K327" s="229"/>
      <c r="L327" s="229"/>
      <c r="M327" s="247"/>
      <c r="N327" s="247"/>
      <c r="O327" s="247"/>
      <c r="P327" s="247"/>
      <c r="Q327" s="247"/>
      <c r="R327" s="247"/>
      <c r="S327" s="247"/>
      <c r="T327" s="247"/>
      <c r="U327" s="247"/>
      <c r="V327" s="247"/>
      <c r="W327" s="247"/>
      <c r="X327" s="247"/>
      <c r="Y327" s="247"/>
      <c r="Z327" s="247"/>
    </row>
    <row r="328" spans="1:26" ht="16" x14ac:dyDescent="0.2">
      <c r="A328" s="247"/>
      <c r="B328" s="247"/>
      <c r="C328" s="247"/>
      <c r="D328" s="247"/>
      <c r="E328" s="247"/>
      <c r="F328" s="247"/>
      <c r="G328" s="247"/>
      <c r="H328" s="247"/>
      <c r="I328" s="247"/>
      <c r="J328" s="247"/>
      <c r="K328" s="229"/>
      <c r="L328" s="229"/>
      <c r="M328" s="247"/>
      <c r="N328" s="247"/>
      <c r="O328" s="247"/>
      <c r="P328" s="247"/>
      <c r="Q328" s="247"/>
      <c r="R328" s="247"/>
      <c r="S328" s="247"/>
      <c r="T328" s="247"/>
      <c r="U328" s="247"/>
      <c r="V328" s="247"/>
      <c r="W328" s="247"/>
      <c r="X328" s="247"/>
      <c r="Y328" s="247"/>
      <c r="Z328" s="247"/>
    </row>
    <row r="329" spans="1:26" ht="16" x14ac:dyDescent="0.2">
      <c r="A329" s="247"/>
      <c r="B329" s="247"/>
      <c r="C329" s="247"/>
      <c r="D329" s="247"/>
      <c r="E329" s="247"/>
      <c r="F329" s="247"/>
      <c r="G329" s="247"/>
      <c r="H329" s="247"/>
      <c r="I329" s="247"/>
      <c r="J329" s="247"/>
      <c r="K329" s="229"/>
      <c r="L329" s="229"/>
      <c r="M329" s="247"/>
      <c r="N329" s="247"/>
      <c r="O329" s="247"/>
      <c r="P329" s="247"/>
      <c r="Q329" s="247"/>
      <c r="R329" s="247"/>
      <c r="S329" s="247"/>
      <c r="T329" s="247"/>
      <c r="U329" s="247"/>
      <c r="V329" s="247"/>
      <c r="W329" s="247"/>
      <c r="X329" s="247"/>
      <c r="Y329" s="247"/>
      <c r="Z329" s="247"/>
    </row>
    <row r="330" spans="1:26" ht="16" x14ac:dyDescent="0.2">
      <c r="A330" s="247"/>
      <c r="B330" s="247"/>
      <c r="C330" s="247"/>
      <c r="D330" s="247"/>
      <c r="E330" s="247"/>
      <c r="F330" s="247"/>
      <c r="G330" s="247"/>
      <c r="H330" s="247"/>
      <c r="I330" s="247"/>
      <c r="J330" s="247"/>
      <c r="K330" s="229"/>
      <c r="L330" s="229"/>
      <c r="M330" s="247"/>
      <c r="N330" s="247"/>
      <c r="O330" s="247"/>
      <c r="P330" s="247"/>
      <c r="Q330" s="247"/>
      <c r="R330" s="247"/>
      <c r="S330" s="247"/>
      <c r="T330" s="247"/>
      <c r="U330" s="247"/>
      <c r="V330" s="247"/>
      <c r="W330" s="247"/>
      <c r="X330" s="247"/>
      <c r="Y330" s="247"/>
      <c r="Z330" s="247"/>
    </row>
    <row r="331" spans="1:26" ht="16" x14ac:dyDescent="0.2">
      <c r="A331" s="247"/>
      <c r="B331" s="247"/>
      <c r="C331" s="247"/>
      <c r="D331" s="247"/>
      <c r="E331" s="247"/>
      <c r="F331" s="247"/>
      <c r="G331" s="247"/>
      <c r="H331" s="247"/>
      <c r="I331" s="247"/>
      <c r="J331" s="247"/>
      <c r="K331" s="229"/>
      <c r="L331" s="229"/>
      <c r="M331" s="247"/>
      <c r="N331" s="247"/>
      <c r="O331" s="247"/>
      <c r="P331" s="247"/>
      <c r="Q331" s="247"/>
      <c r="R331" s="247"/>
      <c r="S331" s="247"/>
      <c r="T331" s="247"/>
      <c r="U331" s="247"/>
      <c r="V331" s="247"/>
      <c r="W331" s="247"/>
      <c r="X331" s="247"/>
      <c r="Y331" s="247"/>
      <c r="Z331" s="247"/>
    </row>
    <row r="332" spans="1:26" ht="16" x14ac:dyDescent="0.2">
      <c r="A332" s="247"/>
      <c r="B332" s="247"/>
      <c r="C332" s="247"/>
      <c r="D332" s="247"/>
      <c r="E332" s="247"/>
      <c r="F332" s="247"/>
      <c r="G332" s="247"/>
      <c r="H332" s="247"/>
      <c r="I332" s="247"/>
      <c r="J332" s="247"/>
      <c r="K332" s="229"/>
      <c r="L332" s="229"/>
      <c r="M332" s="247"/>
      <c r="N332" s="247"/>
      <c r="O332" s="247"/>
      <c r="P332" s="247"/>
      <c r="Q332" s="247"/>
      <c r="R332" s="247"/>
      <c r="S332" s="247"/>
      <c r="T332" s="247"/>
      <c r="U332" s="247"/>
      <c r="V332" s="247"/>
      <c r="W332" s="247"/>
      <c r="X332" s="247"/>
      <c r="Y332" s="247"/>
      <c r="Z332" s="247"/>
    </row>
    <row r="333" spans="1:26" ht="16" x14ac:dyDescent="0.2">
      <c r="A333" s="247"/>
      <c r="B333" s="247"/>
      <c r="C333" s="247"/>
      <c r="D333" s="247"/>
      <c r="E333" s="247"/>
      <c r="F333" s="247"/>
      <c r="G333" s="247"/>
      <c r="H333" s="247"/>
      <c r="I333" s="247"/>
      <c r="J333" s="247"/>
      <c r="K333" s="229"/>
      <c r="L333" s="229"/>
      <c r="M333" s="247"/>
      <c r="N333" s="247"/>
      <c r="O333" s="247"/>
      <c r="P333" s="247"/>
      <c r="Q333" s="247"/>
      <c r="R333" s="247"/>
      <c r="S333" s="247"/>
      <c r="T333" s="247"/>
      <c r="U333" s="247"/>
      <c r="V333" s="247"/>
      <c r="W333" s="247"/>
      <c r="X333" s="247"/>
      <c r="Y333" s="247"/>
      <c r="Z333" s="247"/>
    </row>
    <row r="334" spans="1:26" ht="16" x14ac:dyDescent="0.2">
      <c r="A334" s="247"/>
      <c r="B334" s="247"/>
      <c r="C334" s="247"/>
      <c r="D334" s="247"/>
      <c r="E334" s="247"/>
      <c r="F334" s="247"/>
      <c r="G334" s="247"/>
      <c r="H334" s="247"/>
      <c r="I334" s="247"/>
      <c r="J334" s="247"/>
      <c r="K334" s="229"/>
      <c r="L334" s="229"/>
      <c r="M334" s="247"/>
      <c r="N334" s="247"/>
      <c r="O334" s="247"/>
      <c r="P334" s="247"/>
      <c r="Q334" s="247"/>
      <c r="R334" s="247"/>
      <c r="S334" s="247"/>
      <c r="T334" s="247"/>
      <c r="U334" s="247"/>
      <c r="V334" s="247"/>
      <c r="W334" s="247"/>
      <c r="X334" s="247"/>
      <c r="Y334" s="247"/>
      <c r="Z334" s="247"/>
    </row>
    <row r="335" spans="1:26" ht="16" x14ac:dyDescent="0.2">
      <c r="A335" s="247"/>
      <c r="B335" s="247"/>
      <c r="C335" s="247"/>
      <c r="D335" s="247"/>
      <c r="E335" s="247"/>
      <c r="F335" s="247"/>
      <c r="G335" s="247"/>
      <c r="H335" s="247"/>
      <c r="I335" s="247"/>
      <c r="J335" s="247"/>
      <c r="K335" s="229"/>
      <c r="L335" s="229"/>
      <c r="M335" s="247"/>
      <c r="N335" s="247"/>
      <c r="O335" s="247"/>
      <c r="P335" s="247"/>
      <c r="Q335" s="247"/>
      <c r="R335" s="247"/>
      <c r="S335" s="247"/>
      <c r="T335" s="247"/>
      <c r="U335" s="247"/>
      <c r="V335" s="247"/>
      <c r="W335" s="247"/>
      <c r="X335" s="247"/>
      <c r="Y335" s="247"/>
      <c r="Z335" s="247"/>
    </row>
    <row r="336" spans="1:26" ht="16" x14ac:dyDescent="0.2">
      <c r="A336" s="247"/>
      <c r="B336" s="247"/>
      <c r="C336" s="247"/>
      <c r="D336" s="247"/>
      <c r="E336" s="247"/>
      <c r="F336" s="247"/>
      <c r="G336" s="247"/>
      <c r="H336" s="247"/>
      <c r="I336" s="247"/>
      <c r="J336" s="247"/>
      <c r="K336" s="229"/>
      <c r="L336" s="229"/>
      <c r="M336" s="247"/>
      <c r="N336" s="247"/>
      <c r="O336" s="247"/>
      <c r="P336" s="247"/>
      <c r="Q336" s="247"/>
      <c r="R336" s="247"/>
      <c r="S336" s="247"/>
      <c r="T336" s="247"/>
      <c r="U336" s="247"/>
      <c r="V336" s="247"/>
      <c r="W336" s="247"/>
      <c r="X336" s="247"/>
      <c r="Y336" s="247"/>
      <c r="Z336" s="247"/>
    </row>
    <row r="337" spans="1:26" ht="16" x14ac:dyDescent="0.2">
      <c r="A337" s="247"/>
      <c r="B337" s="247"/>
      <c r="C337" s="247"/>
      <c r="D337" s="247"/>
      <c r="E337" s="247"/>
      <c r="F337" s="247"/>
      <c r="G337" s="247"/>
      <c r="H337" s="247"/>
      <c r="I337" s="247"/>
      <c r="J337" s="247"/>
      <c r="K337" s="229"/>
      <c r="L337" s="229"/>
      <c r="M337" s="247"/>
      <c r="N337" s="247"/>
      <c r="O337" s="247"/>
      <c r="P337" s="247"/>
      <c r="Q337" s="247"/>
      <c r="R337" s="247"/>
      <c r="S337" s="247"/>
      <c r="T337" s="247"/>
      <c r="U337" s="247"/>
      <c r="V337" s="247"/>
      <c r="W337" s="247"/>
      <c r="X337" s="247"/>
      <c r="Y337" s="247"/>
      <c r="Z337" s="247"/>
    </row>
    <row r="338" spans="1:26" ht="16" x14ac:dyDescent="0.2">
      <c r="A338" s="247"/>
      <c r="B338" s="247"/>
      <c r="C338" s="247"/>
      <c r="D338" s="247"/>
      <c r="E338" s="247"/>
      <c r="F338" s="247"/>
      <c r="G338" s="247"/>
      <c r="H338" s="247"/>
      <c r="I338" s="247"/>
      <c r="J338" s="247"/>
      <c r="K338" s="229"/>
      <c r="L338" s="229"/>
      <c r="M338" s="247"/>
      <c r="N338" s="247"/>
      <c r="O338" s="247"/>
      <c r="P338" s="247"/>
      <c r="Q338" s="247"/>
      <c r="R338" s="247"/>
      <c r="S338" s="247"/>
      <c r="T338" s="247"/>
      <c r="U338" s="247"/>
      <c r="V338" s="247"/>
      <c r="W338" s="247"/>
      <c r="X338" s="247"/>
      <c r="Y338" s="247"/>
      <c r="Z338" s="247"/>
    </row>
    <row r="339" spans="1:26" ht="16" x14ac:dyDescent="0.2">
      <c r="A339" s="247"/>
      <c r="B339" s="247"/>
      <c r="C339" s="247"/>
      <c r="D339" s="247"/>
      <c r="E339" s="247"/>
      <c r="F339" s="247"/>
      <c r="G339" s="247"/>
      <c r="H339" s="247"/>
      <c r="I339" s="247"/>
      <c r="J339" s="247"/>
      <c r="K339" s="229"/>
      <c r="L339" s="229"/>
      <c r="M339" s="247"/>
      <c r="N339" s="247"/>
      <c r="O339" s="247"/>
      <c r="P339" s="247"/>
      <c r="Q339" s="247"/>
      <c r="R339" s="247"/>
      <c r="S339" s="247"/>
      <c r="T339" s="247"/>
      <c r="U339" s="247"/>
      <c r="V339" s="247"/>
      <c r="W339" s="247"/>
      <c r="X339" s="247"/>
      <c r="Y339" s="247"/>
      <c r="Z339" s="247"/>
    </row>
    <row r="340" spans="1:26" ht="16" x14ac:dyDescent="0.2">
      <c r="A340" s="247"/>
      <c r="B340" s="247"/>
      <c r="C340" s="247"/>
      <c r="D340" s="247"/>
      <c r="E340" s="247"/>
      <c r="F340" s="247"/>
      <c r="G340" s="247"/>
      <c r="H340" s="247"/>
      <c r="I340" s="247"/>
      <c r="J340" s="247"/>
      <c r="K340" s="229"/>
      <c r="L340" s="229"/>
      <c r="M340" s="247"/>
      <c r="N340" s="247"/>
      <c r="O340" s="247"/>
      <c r="P340" s="247"/>
      <c r="Q340" s="247"/>
      <c r="R340" s="247"/>
      <c r="S340" s="247"/>
      <c r="T340" s="247"/>
      <c r="U340" s="247"/>
      <c r="V340" s="247"/>
      <c r="W340" s="247"/>
      <c r="X340" s="247"/>
      <c r="Y340" s="247"/>
      <c r="Z340" s="247"/>
    </row>
    <row r="341" spans="1:26" ht="16" x14ac:dyDescent="0.2">
      <c r="A341" s="247"/>
      <c r="B341" s="247"/>
      <c r="C341" s="247"/>
      <c r="D341" s="247"/>
      <c r="E341" s="247"/>
      <c r="F341" s="247"/>
      <c r="G341" s="247"/>
      <c r="H341" s="247"/>
      <c r="I341" s="247"/>
      <c r="J341" s="247"/>
      <c r="K341" s="229"/>
      <c r="L341" s="229"/>
      <c r="M341" s="247"/>
      <c r="N341" s="247"/>
      <c r="O341" s="247"/>
      <c r="P341" s="247"/>
      <c r="Q341" s="247"/>
      <c r="R341" s="247"/>
      <c r="S341" s="247"/>
      <c r="T341" s="247"/>
      <c r="U341" s="247"/>
      <c r="V341" s="247"/>
      <c r="W341" s="247"/>
      <c r="X341" s="247"/>
      <c r="Y341" s="247"/>
      <c r="Z341" s="247"/>
    </row>
    <row r="342" spans="1:26" ht="16" x14ac:dyDescent="0.2">
      <c r="A342" s="247"/>
      <c r="B342" s="247"/>
      <c r="C342" s="247"/>
      <c r="D342" s="247"/>
      <c r="E342" s="247"/>
      <c r="F342" s="247"/>
      <c r="G342" s="247"/>
      <c r="H342" s="247"/>
      <c r="I342" s="247"/>
      <c r="J342" s="247"/>
      <c r="K342" s="229"/>
      <c r="L342" s="229"/>
      <c r="M342" s="247"/>
      <c r="N342" s="247"/>
      <c r="O342" s="247"/>
      <c r="P342" s="247"/>
      <c r="Q342" s="247"/>
      <c r="R342" s="247"/>
      <c r="S342" s="247"/>
      <c r="T342" s="247"/>
      <c r="U342" s="247"/>
      <c r="V342" s="247"/>
      <c r="W342" s="247"/>
      <c r="X342" s="247"/>
      <c r="Y342" s="247"/>
      <c r="Z342" s="247"/>
    </row>
    <row r="343" spans="1:26" ht="16" x14ac:dyDescent="0.2">
      <c r="A343" s="247"/>
      <c r="B343" s="247"/>
      <c r="C343" s="247"/>
      <c r="D343" s="247"/>
      <c r="E343" s="247"/>
      <c r="F343" s="247"/>
      <c r="G343" s="247"/>
      <c r="H343" s="247"/>
      <c r="I343" s="247"/>
      <c r="J343" s="247"/>
      <c r="K343" s="229"/>
      <c r="L343" s="229"/>
      <c r="M343" s="247"/>
      <c r="N343" s="247"/>
      <c r="O343" s="247"/>
      <c r="P343" s="247"/>
      <c r="Q343" s="247"/>
      <c r="R343" s="247"/>
      <c r="S343" s="247"/>
      <c r="T343" s="247"/>
      <c r="U343" s="247"/>
      <c r="V343" s="247"/>
      <c r="W343" s="247"/>
      <c r="X343" s="247"/>
      <c r="Y343" s="247"/>
      <c r="Z343" s="247"/>
    </row>
    <row r="344" spans="1:26" ht="16" x14ac:dyDescent="0.2">
      <c r="A344" s="247"/>
      <c r="B344" s="247"/>
      <c r="C344" s="247"/>
      <c r="D344" s="247"/>
      <c r="E344" s="247"/>
      <c r="F344" s="247"/>
      <c r="G344" s="247"/>
      <c r="H344" s="247"/>
      <c r="I344" s="247"/>
      <c r="J344" s="247"/>
      <c r="K344" s="229"/>
      <c r="L344" s="229"/>
      <c r="M344" s="247"/>
      <c r="N344" s="247"/>
      <c r="O344" s="247"/>
      <c r="P344" s="247"/>
      <c r="Q344" s="247"/>
      <c r="R344" s="247"/>
      <c r="S344" s="247"/>
      <c r="T344" s="247"/>
      <c r="U344" s="247"/>
      <c r="V344" s="247"/>
      <c r="W344" s="247"/>
      <c r="X344" s="247"/>
      <c r="Y344" s="247"/>
      <c r="Z344" s="247"/>
    </row>
    <row r="345" spans="1:26" ht="16" x14ac:dyDescent="0.2">
      <c r="A345" s="247"/>
      <c r="B345" s="247"/>
      <c r="C345" s="247"/>
      <c r="D345" s="247"/>
      <c r="E345" s="247"/>
      <c r="F345" s="247"/>
      <c r="G345" s="247"/>
      <c r="H345" s="247"/>
      <c r="I345" s="247"/>
      <c r="J345" s="247"/>
      <c r="K345" s="229"/>
      <c r="L345" s="229"/>
      <c r="M345" s="247"/>
      <c r="N345" s="247"/>
      <c r="O345" s="247"/>
      <c r="P345" s="247"/>
      <c r="Q345" s="247"/>
      <c r="R345" s="247"/>
      <c r="S345" s="247"/>
      <c r="T345" s="247"/>
      <c r="U345" s="247"/>
      <c r="V345" s="247"/>
      <c r="W345" s="247"/>
      <c r="X345" s="247"/>
      <c r="Y345" s="247"/>
      <c r="Z345" s="247"/>
    </row>
    <row r="346" spans="1:26" ht="16" x14ac:dyDescent="0.2">
      <c r="A346" s="247"/>
      <c r="B346" s="247"/>
      <c r="C346" s="247"/>
      <c r="D346" s="247"/>
      <c r="E346" s="247"/>
      <c r="F346" s="247"/>
      <c r="G346" s="247"/>
      <c r="H346" s="247"/>
      <c r="I346" s="247"/>
      <c r="J346" s="247"/>
      <c r="K346" s="229"/>
      <c r="L346" s="229"/>
      <c r="M346" s="247"/>
      <c r="N346" s="247"/>
      <c r="O346" s="247"/>
      <c r="P346" s="247"/>
      <c r="Q346" s="247"/>
      <c r="R346" s="247"/>
      <c r="S346" s="247"/>
      <c r="T346" s="247"/>
      <c r="U346" s="247"/>
      <c r="V346" s="247"/>
      <c r="W346" s="247"/>
      <c r="X346" s="247"/>
      <c r="Y346" s="247"/>
      <c r="Z346" s="247"/>
    </row>
    <row r="347" spans="1:26" ht="16" x14ac:dyDescent="0.2">
      <c r="A347" s="247"/>
      <c r="B347" s="247"/>
      <c r="C347" s="247"/>
      <c r="D347" s="247"/>
      <c r="E347" s="247"/>
      <c r="F347" s="247"/>
      <c r="G347" s="247"/>
      <c r="H347" s="247"/>
      <c r="I347" s="247"/>
      <c r="J347" s="247"/>
      <c r="K347" s="229"/>
      <c r="L347" s="229"/>
      <c r="M347" s="247"/>
      <c r="N347" s="247"/>
      <c r="O347" s="247"/>
      <c r="P347" s="247"/>
      <c r="Q347" s="247"/>
      <c r="R347" s="247"/>
      <c r="S347" s="247"/>
      <c r="T347" s="247"/>
      <c r="U347" s="247"/>
      <c r="V347" s="247"/>
      <c r="W347" s="247"/>
      <c r="X347" s="247"/>
      <c r="Y347" s="247"/>
      <c r="Z347" s="247"/>
    </row>
    <row r="348" spans="1:26" ht="16" x14ac:dyDescent="0.2">
      <c r="A348" s="247"/>
      <c r="B348" s="247"/>
      <c r="C348" s="247"/>
      <c r="D348" s="247"/>
      <c r="E348" s="247"/>
      <c r="F348" s="247"/>
      <c r="G348" s="247"/>
      <c r="H348" s="247"/>
      <c r="I348" s="247"/>
      <c r="J348" s="247"/>
      <c r="K348" s="229"/>
      <c r="L348" s="229"/>
      <c r="M348" s="247"/>
      <c r="N348" s="247"/>
      <c r="O348" s="247"/>
      <c r="P348" s="247"/>
      <c r="Q348" s="247"/>
      <c r="R348" s="247"/>
      <c r="S348" s="247"/>
      <c r="T348" s="247"/>
      <c r="U348" s="247"/>
      <c r="V348" s="247"/>
      <c r="W348" s="247"/>
      <c r="X348" s="247"/>
      <c r="Y348" s="247"/>
      <c r="Z348" s="247"/>
    </row>
    <row r="349" spans="1:26" ht="16" x14ac:dyDescent="0.2">
      <c r="A349" s="247"/>
      <c r="B349" s="247"/>
      <c r="C349" s="247"/>
      <c r="D349" s="247"/>
      <c r="E349" s="247"/>
      <c r="F349" s="247"/>
      <c r="G349" s="247"/>
      <c r="H349" s="247"/>
      <c r="I349" s="247"/>
      <c r="J349" s="247"/>
      <c r="K349" s="229"/>
      <c r="L349" s="229"/>
      <c r="M349" s="247"/>
      <c r="N349" s="247"/>
      <c r="O349" s="247"/>
      <c r="P349" s="247"/>
      <c r="Q349" s="247"/>
      <c r="R349" s="247"/>
      <c r="S349" s="247"/>
      <c r="T349" s="247"/>
      <c r="U349" s="247"/>
      <c r="V349" s="247"/>
      <c r="W349" s="247"/>
      <c r="X349" s="247"/>
      <c r="Y349" s="247"/>
      <c r="Z349" s="247"/>
    </row>
    <row r="350" spans="1:26" ht="16" x14ac:dyDescent="0.2">
      <c r="A350" s="247"/>
      <c r="B350" s="247"/>
      <c r="C350" s="247"/>
      <c r="D350" s="247"/>
      <c r="E350" s="247"/>
      <c r="F350" s="247"/>
      <c r="G350" s="247"/>
      <c r="H350" s="247"/>
      <c r="I350" s="247"/>
      <c r="J350" s="247"/>
      <c r="K350" s="229"/>
      <c r="L350" s="229"/>
      <c r="M350" s="247"/>
      <c r="N350" s="247"/>
      <c r="O350" s="247"/>
      <c r="P350" s="247"/>
      <c r="Q350" s="247"/>
      <c r="R350" s="247"/>
      <c r="S350" s="247"/>
      <c r="T350" s="247"/>
      <c r="U350" s="247"/>
      <c r="V350" s="247"/>
      <c r="W350" s="247"/>
      <c r="X350" s="247"/>
      <c r="Y350" s="247"/>
      <c r="Z350" s="247"/>
    </row>
    <row r="351" spans="1:26" ht="16" x14ac:dyDescent="0.2">
      <c r="A351" s="247"/>
      <c r="B351" s="247"/>
      <c r="C351" s="247"/>
      <c r="D351" s="247"/>
      <c r="E351" s="247"/>
      <c r="F351" s="247"/>
      <c r="G351" s="247"/>
      <c r="H351" s="247"/>
      <c r="I351" s="247"/>
      <c r="J351" s="247"/>
      <c r="K351" s="229"/>
      <c r="L351" s="229"/>
      <c r="M351" s="247"/>
      <c r="N351" s="247"/>
      <c r="O351" s="247"/>
      <c r="P351" s="247"/>
      <c r="Q351" s="247"/>
      <c r="R351" s="247"/>
      <c r="S351" s="247"/>
      <c r="T351" s="247"/>
      <c r="U351" s="247"/>
      <c r="V351" s="247"/>
      <c r="W351" s="247"/>
      <c r="X351" s="247"/>
      <c r="Y351" s="247"/>
      <c r="Z351" s="247"/>
    </row>
    <row r="352" spans="1:26" ht="16" x14ac:dyDescent="0.2">
      <c r="A352" s="247"/>
      <c r="B352" s="247"/>
      <c r="C352" s="247"/>
      <c r="D352" s="247"/>
      <c r="E352" s="247"/>
      <c r="F352" s="247"/>
      <c r="G352" s="247"/>
      <c r="H352" s="247"/>
      <c r="I352" s="247"/>
      <c r="J352" s="247"/>
      <c r="K352" s="229"/>
      <c r="L352" s="229"/>
      <c r="M352" s="247"/>
      <c r="N352" s="247"/>
      <c r="O352" s="247"/>
      <c r="P352" s="247"/>
      <c r="Q352" s="247"/>
      <c r="R352" s="247"/>
      <c r="S352" s="247"/>
      <c r="T352" s="247"/>
      <c r="U352" s="247"/>
      <c r="V352" s="247"/>
      <c r="W352" s="247"/>
      <c r="X352" s="247"/>
      <c r="Y352" s="247"/>
      <c r="Z352" s="247"/>
    </row>
    <row r="353" spans="1:26" ht="16" x14ac:dyDescent="0.2">
      <c r="A353" s="247"/>
      <c r="B353" s="247"/>
      <c r="C353" s="247"/>
      <c r="D353" s="247"/>
      <c r="E353" s="247"/>
      <c r="F353" s="247"/>
      <c r="G353" s="247"/>
      <c r="H353" s="247"/>
      <c r="I353" s="247"/>
      <c r="J353" s="247"/>
      <c r="K353" s="229"/>
      <c r="L353" s="229"/>
      <c r="M353" s="247"/>
      <c r="N353" s="247"/>
      <c r="O353" s="247"/>
      <c r="P353" s="247"/>
      <c r="Q353" s="247"/>
      <c r="R353" s="247"/>
      <c r="S353" s="247"/>
      <c r="T353" s="247"/>
      <c r="U353" s="247"/>
      <c r="V353" s="247"/>
      <c r="W353" s="247"/>
      <c r="X353" s="247"/>
      <c r="Y353" s="247"/>
      <c r="Z353" s="247"/>
    </row>
    <row r="354" spans="1:26" ht="16" x14ac:dyDescent="0.2">
      <c r="A354" s="247"/>
      <c r="B354" s="247"/>
      <c r="C354" s="247"/>
      <c r="D354" s="247"/>
      <c r="E354" s="247"/>
      <c r="F354" s="247"/>
      <c r="G354" s="247"/>
      <c r="H354" s="247"/>
      <c r="I354" s="247"/>
      <c r="J354" s="247"/>
      <c r="K354" s="229"/>
      <c r="L354" s="229"/>
      <c r="M354" s="247"/>
      <c r="N354" s="247"/>
      <c r="O354" s="247"/>
      <c r="P354" s="247"/>
      <c r="Q354" s="247"/>
      <c r="R354" s="247"/>
      <c r="S354" s="247"/>
      <c r="T354" s="247"/>
      <c r="U354" s="247"/>
      <c r="V354" s="247"/>
      <c r="W354" s="247"/>
      <c r="X354" s="247"/>
      <c r="Y354" s="247"/>
      <c r="Z354" s="247"/>
    </row>
    <row r="355" spans="1:26" ht="16" x14ac:dyDescent="0.2">
      <c r="A355" s="247"/>
      <c r="B355" s="247"/>
      <c r="C355" s="247"/>
      <c r="D355" s="247"/>
      <c r="E355" s="247"/>
      <c r="F355" s="247"/>
      <c r="G355" s="247"/>
      <c r="H355" s="247"/>
      <c r="I355" s="247"/>
      <c r="J355" s="247"/>
      <c r="K355" s="229"/>
      <c r="L355" s="229"/>
      <c r="M355" s="247"/>
      <c r="N355" s="247"/>
      <c r="O355" s="247"/>
      <c r="P355" s="247"/>
      <c r="Q355" s="247"/>
      <c r="R355" s="247"/>
      <c r="S355" s="247"/>
      <c r="T355" s="247"/>
      <c r="U355" s="247"/>
      <c r="V355" s="247"/>
      <c r="W355" s="247"/>
      <c r="X355" s="247"/>
      <c r="Y355" s="247"/>
      <c r="Z355" s="247"/>
    </row>
    <row r="356" spans="1:26" ht="16" x14ac:dyDescent="0.2">
      <c r="A356" s="247"/>
      <c r="B356" s="247"/>
      <c r="C356" s="247"/>
      <c r="D356" s="247"/>
      <c r="E356" s="247"/>
      <c r="F356" s="247"/>
      <c r="G356" s="247"/>
      <c r="H356" s="247"/>
      <c r="I356" s="247"/>
      <c r="J356" s="247"/>
      <c r="K356" s="229"/>
      <c r="L356" s="229"/>
      <c r="M356" s="247"/>
      <c r="N356" s="247"/>
      <c r="O356" s="247"/>
      <c r="P356" s="247"/>
      <c r="Q356" s="247"/>
      <c r="R356" s="247"/>
      <c r="S356" s="247"/>
      <c r="T356" s="247"/>
      <c r="U356" s="247"/>
      <c r="V356" s="247"/>
      <c r="W356" s="247"/>
      <c r="X356" s="247"/>
      <c r="Y356" s="247"/>
      <c r="Z356" s="247"/>
    </row>
    <row r="357" spans="1:26" ht="16" x14ac:dyDescent="0.2">
      <c r="A357" s="247"/>
      <c r="B357" s="247"/>
      <c r="C357" s="247"/>
      <c r="D357" s="247"/>
      <c r="E357" s="247"/>
      <c r="F357" s="247"/>
      <c r="G357" s="247"/>
      <c r="H357" s="247"/>
      <c r="I357" s="247"/>
      <c r="J357" s="247"/>
      <c r="K357" s="229"/>
      <c r="L357" s="229"/>
      <c r="M357" s="247"/>
      <c r="N357" s="247"/>
      <c r="O357" s="247"/>
      <c r="P357" s="247"/>
      <c r="Q357" s="247"/>
      <c r="R357" s="247"/>
      <c r="S357" s="247"/>
      <c r="T357" s="247"/>
      <c r="U357" s="247"/>
      <c r="V357" s="247"/>
      <c r="W357" s="247"/>
      <c r="X357" s="247"/>
      <c r="Y357" s="247"/>
      <c r="Z357" s="247"/>
    </row>
    <row r="358" spans="1:26" ht="16" x14ac:dyDescent="0.2">
      <c r="A358" s="247"/>
      <c r="B358" s="247"/>
      <c r="C358" s="247"/>
      <c r="D358" s="247"/>
      <c r="E358" s="247"/>
      <c r="F358" s="247"/>
      <c r="G358" s="247"/>
      <c r="H358" s="247"/>
      <c r="I358" s="247"/>
      <c r="J358" s="247"/>
      <c r="K358" s="229"/>
      <c r="L358" s="229"/>
      <c r="M358" s="247"/>
      <c r="N358" s="247"/>
      <c r="O358" s="247"/>
      <c r="P358" s="247"/>
      <c r="Q358" s="247"/>
      <c r="R358" s="247"/>
      <c r="S358" s="247"/>
      <c r="T358" s="247"/>
      <c r="U358" s="247"/>
      <c r="V358" s="247"/>
      <c r="W358" s="247"/>
      <c r="X358" s="247"/>
      <c r="Y358" s="247"/>
      <c r="Z358" s="247"/>
    </row>
    <row r="359" spans="1:26" ht="16" x14ac:dyDescent="0.2">
      <c r="A359" s="247"/>
      <c r="B359" s="247"/>
      <c r="C359" s="247"/>
      <c r="D359" s="247"/>
      <c r="E359" s="247"/>
      <c r="F359" s="247"/>
      <c r="G359" s="247"/>
      <c r="H359" s="247"/>
      <c r="I359" s="247"/>
      <c r="J359" s="247"/>
      <c r="K359" s="229"/>
      <c r="L359" s="229"/>
      <c r="M359" s="247"/>
      <c r="N359" s="247"/>
      <c r="O359" s="247"/>
      <c r="P359" s="247"/>
      <c r="Q359" s="247"/>
      <c r="R359" s="247"/>
      <c r="S359" s="247"/>
      <c r="T359" s="247"/>
      <c r="U359" s="247"/>
      <c r="V359" s="247"/>
      <c r="W359" s="247"/>
      <c r="X359" s="247"/>
      <c r="Y359" s="247"/>
      <c r="Z359" s="247"/>
    </row>
    <row r="360" spans="1:26" ht="16" x14ac:dyDescent="0.2">
      <c r="A360" s="247"/>
      <c r="B360" s="247"/>
      <c r="C360" s="247"/>
      <c r="D360" s="247"/>
      <c r="E360" s="247"/>
      <c r="F360" s="247"/>
      <c r="G360" s="247"/>
      <c r="H360" s="247"/>
      <c r="I360" s="247"/>
      <c r="J360" s="247"/>
      <c r="K360" s="229"/>
      <c r="L360" s="229"/>
      <c r="M360" s="247"/>
      <c r="N360" s="247"/>
      <c r="O360" s="247"/>
      <c r="P360" s="247"/>
      <c r="Q360" s="247"/>
      <c r="R360" s="247"/>
      <c r="S360" s="247"/>
      <c r="T360" s="247"/>
      <c r="U360" s="247"/>
      <c r="V360" s="247"/>
      <c r="W360" s="247"/>
      <c r="X360" s="247"/>
      <c r="Y360" s="247"/>
      <c r="Z360" s="247"/>
    </row>
    <row r="361" spans="1:26" ht="16" x14ac:dyDescent="0.2">
      <c r="A361" s="247"/>
      <c r="B361" s="247"/>
      <c r="C361" s="247"/>
      <c r="D361" s="247"/>
      <c r="E361" s="247"/>
      <c r="F361" s="247"/>
      <c r="G361" s="247"/>
      <c r="H361" s="247"/>
      <c r="I361" s="247"/>
      <c r="J361" s="247"/>
      <c r="K361" s="229"/>
      <c r="L361" s="229"/>
      <c r="M361" s="247"/>
      <c r="N361" s="247"/>
      <c r="O361" s="247"/>
      <c r="P361" s="247"/>
      <c r="Q361" s="247"/>
      <c r="R361" s="247"/>
      <c r="S361" s="247"/>
      <c r="T361" s="247"/>
      <c r="U361" s="247"/>
      <c r="V361" s="247"/>
      <c r="W361" s="247"/>
      <c r="X361" s="247"/>
      <c r="Y361" s="247"/>
      <c r="Z361" s="247"/>
    </row>
    <row r="362" spans="1:26" ht="16" x14ac:dyDescent="0.2">
      <c r="A362" s="247"/>
      <c r="B362" s="247"/>
      <c r="C362" s="247"/>
      <c r="D362" s="247"/>
      <c r="E362" s="247"/>
      <c r="F362" s="247"/>
      <c r="G362" s="247"/>
      <c r="H362" s="247"/>
      <c r="I362" s="247"/>
      <c r="J362" s="247"/>
      <c r="K362" s="229"/>
      <c r="L362" s="229"/>
      <c r="M362" s="247"/>
      <c r="N362" s="247"/>
      <c r="O362" s="247"/>
      <c r="P362" s="247"/>
      <c r="Q362" s="247"/>
      <c r="R362" s="247"/>
      <c r="S362" s="247"/>
      <c r="T362" s="247"/>
      <c r="U362" s="247"/>
      <c r="V362" s="247"/>
      <c r="W362" s="247"/>
      <c r="X362" s="247"/>
      <c r="Y362" s="247"/>
      <c r="Z362" s="247"/>
    </row>
    <row r="363" spans="1:26" ht="16" x14ac:dyDescent="0.2">
      <c r="A363" s="247"/>
      <c r="B363" s="247"/>
      <c r="C363" s="247"/>
      <c r="D363" s="247"/>
      <c r="E363" s="247"/>
      <c r="F363" s="247"/>
      <c r="G363" s="247"/>
      <c r="H363" s="247"/>
      <c r="I363" s="247"/>
      <c r="J363" s="247"/>
      <c r="K363" s="229"/>
      <c r="L363" s="229"/>
      <c r="M363" s="247"/>
      <c r="N363" s="247"/>
      <c r="O363" s="247"/>
      <c r="P363" s="247"/>
      <c r="Q363" s="247"/>
      <c r="R363" s="247"/>
      <c r="S363" s="247"/>
      <c r="T363" s="247"/>
      <c r="U363" s="247"/>
      <c r="V363" s="247"/>
      <c r="W363" s="247"/>
      <c r="X363" s="247"/>
      <c r="Y363" s="247"/>
      <c r="Z363" s="247"/>
    </row>
    <row r="364" spans="1:26" ht="16" x14ac:dyDescent="0.2">
      <c r="A364" s="247"/>
      <c r="B364" s="247"/>
      <c r="C364" s="247"/>
      <c r="D364" s="247"/>
      <c r="E364" s="247"/>
      <c r="F364" s="247"/>
      <c r="G364" s="247"/>
      <c r="H364" s="247"/>
      <c r="I364" s="247"/>
      <c r="J364" s="247"/>
      <c r="K364" s="229"/>
      <c r="L364" s="229"/>
      <c r="M364" s="247"/>
      <c r="N364" s="247"/>
      <c r="O364" s="247"/>
      <c r="P364" s="247"/>
      <c r="Q364" s="247"/>
      <c r="R364" s="247"/>
      <c r="S364" s="247"/>
      <c r="T364" s="247"/>
      <c r="U364" s="247"/>
      <c r="V364" s="247"/>
      <c r="W364" s="247"/>
      <c r="X364" s="247"/>
      <c r="Y364" s="247"/>
      <c r="Z364" s="247"/>
    </row>
    <row r="365" spans="1:26" ht="16" x14ac:dyDescent="0.2">
      <c r="A365" s="247"/>
      <c r="B365" s="247"/>
      <c r="C365" s="247"/>
      <c r="D365" s="247"/>
      <c r="E365" s="247"/>
      <c r="F365" s="247"/>
      <c r="G365" s="247"/>
      <c r="H365" s="247"/>
      <c r="I365" s="247"/>
      <c r="J365" s="247"/>
      <c r="K365" s="229"/>
      <c r="L365" s="229"/>
      <c r="M365" s="247"/>
      <c r="N365" s="247"/>
      <c r="O365" s="247"/>
      <c r="P365" s="247"/>
      <c r="Q365" s="247"/>
      <c r="R365" s="247"/>
      <c r="S365" s="247"/>
      <c r="T365" s="247"/>
      <c r="U365" s="247"/>
      <c r="V365" s="247"/>
      <c r="W365" s="247"/>
      <c r="X365" s="247"/>
      <c r="Y365" s="247"/>
      <c r="Z365" s="247"/>
    </row>
    <row r="366" spans="1:26" ht="16" x14ac:dyDescent="0.2">
      <c r="A366" s="247"/>
      <c r="B366" s="247"/>
      <c r="C366" s="247"/>
      <c r="D366" s="247"/>
      <c r="E366" s="247"/>
      <c r="F366" s="247"/>
      <c r="G366" s="247"/>
      <c r="H366" s="247"/>
      <c r="I366" s="247"/>
      <c r="J366" s="247"/>
      <c r="K366" s="229"/>
      <c r="L366" s="229"/>
      <c r="M366" s="247"/>
      <c r="N366" s="247"/>
      <c r="O366" s="247"/>
      <c r="P366" s="247"/>
      <c r="Q366" s="247"/>
      <c r="R366" s="247"/>
      <c r="S366" s="247"/>
      <c r="T366" s="247"/>
      <c r="U366" s="247"/>
      <c r="V366" s="247"/>
      <c r="W366" s="247"/>
      <c r="X366" s="247"/>
      <c r="Y366" s="247"/>
      <c r="Z366" s="247"/>
    </row>
    <row r="367" spans="1:26" ht="16" x14ac:dyDescent="0.2">
      <c r="A367" s="247"/>
      <c r="B367" s="247"/>
      <c r="C367" s="247"/>
      <c r="D367" s="247"/>
      <c r="E367" s="247"/>
      <c r="F367" s="247"/>
      <c r="G367" s="247"/>
      <c r="H367" s="247"/>
      <c r="I367" s="247"/>
      <c r="J367" s="247"/>
      <c r="K367" s="229"/>
      <c r="L367" s="229"/>
      <c r="M367" s="247"/>
      <c r="N367" s="247"/>
      <c r="O367" s="247"/>
      <c r="P367" s="247"/>
      <c r="Q367" s="247"/>
      <c r="R367" s="247"/>
      <c r="S367" s="247"/>
      <c r="T367" s="247"/>
      <c r="U367" s="247"/>
      <c r="V367" s="247"/>
      <c r="W367" s="247"/>
      <c r="X367" s="247"/>
      <c r="Y367" s="247"/>
      <c r="Z367" s="247"/>
    </row>
    <row r="368" spans="1:26" ht="16" x14ac:dyDescent="0.2">
      <c r="A368" s="247"/>
      <c r="B368" s="247"/>
      <c r="C368" s="247"/>
      <c r="D368" s="247"/>
      <c r="E368" s="247"/>
      <c r="F368" s="247"/>
      <c r="G368" s="247"/>
      <c r="H368" s="247"/>
      <c r="I368" s="247"/>
      <c r="J368" s="247"/>
      <c r="K368" s="229"/>
      <c r="L368" s="229"/>
      <c r="M368" s="247"/>
      <c r="N368" s="247"/>
      <c r="O368" s="247"/>
      <c r="P368" s="247"/>
      <c r="Q368" s="247"/>
      <c r="R368" s="247"/>
      <c r="S368" s="247"/>
      <c r="T368" s="247"/>
      <c r="U368" s="247"/>
      <c r="V368" s="247"/>
      <c r="W368" s="247"/>
      <c r="X368" s="247"/>
      <c r="Y368" s="247"/>
      <c r="Z368" s="247"/>
    </row>
    <row r="369" spans="1:26" ht="16" x14ac:dyDescent="0.2">
      <c r="A369" s="247"/>
      <c r="B369" s="247"/>
      <c r="C369" s="247"/>
      <c r="D369" s="247"/>
      <c r="E369" s="247"/>
      <c r="F369" s="247"/>
      <c r="G369" s="247"/>
      <c r="H369" s="247"/>
      <c r="I369" s="247"/>
      <c r="J369" s="247"/>
      <c r="K369" s="229"/>
      <c r="L369" s="229"/>
      <c r="M369" s="247"/>
      <c r="N369" s="247"/>
      <c r="O369" s="247"/>
      <c r="P369" s="247"/>
      <c r="Q369" s="247"/>
      <c r="R369" s="247"/>
      <c r="S369" s="247"/>
      <c r="T369" s="247"/>
      <c r="U369" s="247"/>
      <c r="V369" s="247"/>
      <c r="W369" s="247"/>
      <c r="X369" s="247"/>
      <c r="Y369" s="247"/>
      <c r="Z369" s="247"/>
    </row>
    <row r="370" spans="1:26" ht="16" x14ac:dyDescent="0.2">
      <c r="A370" s="247"/>
      <c r="B370" s="247"/>
      <c r="C370" s="247"/>
      <c r="D370" s="247"/>
      <c r="E370" s="247"/>
      <c r="F370" s="247"/>
      <c r="G370" s="247"/>
      <c r="H370" s="247"/>
      <c r="I370" s="247"/>
      <c r="J370" s="247"/>
      <c r="K370" s="229"/>
      <c r="L370" s="229"/>
      <c r="M370" s="247"/>
      <c r="N370" s="247"/>
      <c r="O370" s="247"/>
      <c r="P370" s="247"/>
      <c r="Q370" s="247"/>
      <c r="R370" s="247"/>
      <c r="S370" s="247"/>
      <c r="T370" s="247"/>
      <c r="U370" s="247"/>
      <c r="V370" s="247"/>
      <c r="W370" s="247"/>
      <c r="X370" s="247"/>
      <c r="Y370" s="247"/>
      <c r="Z370" s="247"/>
    </row>
    <row r="371" spans="1:26" ht="16" x14ac:dyDescent="0.2">
      <c r="A371" s="247"/>
      <c r="B371" s="247"/>
      <c r="C371" s="247"/>
      <c r="D371" s="247"/>
      <c r="E371" s="247"/>
      <c r="F371" s="247"/>
      <c r="G371" s="247"/>
      <c r="H371" s="247"/>
      <c r="I371" s="247"/>
      <c r="J371" s="247"/>
      <c r="K371" s="229"/>
      <c r="L371" s="229"/>
      <c r="M371" s="247"/>
      <c r="N371" s="247"/>
      <c r="O371" s="247"/>
      <c r="P371" s="247"/>
      <c r="Q371" s="247"/>
      <c r="R371" s="247"/>
      <c r="S371" s="247"/>
      <c r="T371" s="247"/>
      <c r="U371" s="247"/>
      <c r="V371" s="247"/>
      <c r="W371" s="247"/>
      <c r="X371" s="247"/>
      <c r="Y371" s="247"/>
      <c r="Z371" s="247"/>
    </row>
    <row r="372" spans="1:26" ht="16" x14ac:dyDescent="0.2">
      <c r="A372" s="247"/>
      <c r="B372" s="247"/>
      <c r="C372" s="247"/>
      <c r="D372" s="247"/>
      <c r="E372" s="247"/>
      <c r="F372" s="247"/>
      <c r="G372" s="247"/>
      <c r="H372" s="247"/>
      <c r="I372" s="247"/>
      <c r="J372" s="247"/>
      <c r="K372" s="229"/>
      <c r="L372" s="229"/>
      <c r="M372" s="247"/>
      <c r="N372" s="247"/>
      <c r="O372" s="247"/>
      <c r="P372" s="247"/>
      <c r="Q372" s="247"/>
      <c r="R372" s="247"/>
      <c r="S372" s="247"/>
      <c r="T372" s="247"/>
      <c r="U372" s="247"/>
      <c r="V372" s="247"/>
      <c r="W372" s="247"/>
      <c r="X372" s="247"/>
      <c r="Y372" s="247"/>
      <c r="Z372" s="247"/>
    </row>
    <row r="373" spans="1:26" ht="16" x14ac:dyDescent="0.2">
      <c r="A373" s="247"/>
      <c r="B373" s="247"/>
      <c r="C373" s="247"/>
      <c r="D373" s="247"/>
      <c r="E373" s="247"/>
      <c r="F373" s="247"/>
      <c r="G373" s="247"/>
      <c r="H373" s="247"/>
      <c r="I373" s="247"/>
      <c r="J373" s="247"/>
      <c r="K373" s="229"/>
      <c r="L373" s="229"/>
      <c r="M373" s="247"/>
      <c r="N373" s="247"/>
      <c r="O373" s="247"/>
      <c r="P373" s="247"/>
      <c r="Q373" s="247"/>
      <c r="R373" s="247"/>
      <c r="S373" s="247"/>
      <c r="T373" s="247"/>
      <c r="U373" s="247"/>
      <c r="V373" s="247"/>
      <c r="W373" s="247"/>
      <c r="X373" s="247"/>
      <c r="Y373" s="247"/>
      <c r="Z373" s="247"/>
    </row>
    <row r="374" spans="1:26" ht="16" x14ac:dyDescent="0.2">
      <c r="A374" s="247"/>
      <c r="B374" s="247"/>
      <c r="C374" s="247"/>
      <c r="D374" s="247"/>
      <c r="E374" s="247"/>
      <c r="F374" s="247"/>
      <c r="G374" s="247"/>
      <c r="H374" s="247"/>
      <c r="I374" s="247"/>
      <c r="J374" s="247"/>
      <c r="K374" s="229"/>
      <c r="L374" s="229"/>
      <c r="M374" s="247"/>
      <c r="N374" s="247"/>
      <c r="O374" s="247"/>
      <c r="P374" s="247"/>
      <c r="Q374" s="247"/>
      <c r="R374" s="247"/>
      <c r="S374" s="247"/>
      <c r="T374" s="247"/>
      <c r="U374" s="247"/>
      <c r="V374" s="247"/>
      <c r="W374" s="247"/>
      <c r="X374" s="247"/>
      <c r="Y374" s="247"/>
      <c r="Z374" s="247"/>
    </row>
    <row r="375" spans="1:26" ht="16" x14ac:dyDescent="0.2">
      <c r="A375" s="247"/>
      <c r="B375" s="247"/>
      <c r="C375" s="247"/>
      <c r="D375" s="247"/>
      <c r="E375" s="247"/>
      <c r="F375" s="247"/>
      <c r="G375" s="247"/>
      <c r="H375" s="247"/>
      <c r="I375" s="247"/>
      <c r="J375" s="247"/>
      <c r="K375" s="229"/>
      <c r="L375" s="229"/>
      <c r="M375" s="247"/>
      <c r="N375" s="247"/>
      <c r="O375" s="247"/>
      <c r="P375" s="247"/>
      <c r="Q375" s="247"/>
      <c r="R375" s="247"/>
      <c r="S375" s="247"/>
      <c r="T375" s="247"/>
      <c r="U375" s="247"/>
      <c r="V375" s="247"/>
      <c r="W375" s="247"/>
      <c r="X375" s="247"/>
      <c r="Y375" s="247"/>
      <c r="Z375" s="247"/>
    </row>
    <row r="376" spans="1:26" ht="16" x14ac:dyDescent="0.2">
      <c r="A376" s="247"/>
      <c r="B376" s="247"/>
      <c r="C376" s="247"/>
      <c r="D376" s="247"/>
      <c r="E376" s="247"/>
      <c r="F376" s="247"/>
      <c r="G376" s="247"/>
      <c r="H376" s="247"/>
      <c r="I376" s="247"/>
      <c r="J376" s="247"/>
      <c r="K376" s="229"/>
      <c r="L376" s="229"/>
      <c r="M376" s="247"/>
      <c r="N376" s="247"/>
      <c r="O376" s="247"/>
      <c r="P376" s="247"/>
      <c r="Q376" s="247"/>
      <c r="R376" s="247"/>
      <c r="S376" s="247"/>
      <c r="T376" s="247"/>
      <c r="U376" s="247"/>
      <c r="V376" s="247"/>
      <c r="W376" s="247"/>
      <c r="X376" s="247"/>
      <c r="Y376" s="247"/>
      <c r="Z376" s="247"/>
    </row>
    <row r="377" spans="1:26" ht="16" x14ac:dyDescent="0.2">
      <c r="A377" s="247"/>
      <c r="B377" s="247"/>
      <c r="C377" s="247"/>
      <c r="D377" s="247"/>
      <c r="E377" s="247"/>
      <c r="F377" s="247"/>
      <c r="G377" s="247"/>
      <c r="H377" s="247"/>
      <c r="I377" s="247"/>
      <c r="J377" s="247"/>
      <c r="K377" s="229"/>
      <c r="L377" s="229"/>
      <c r="M377" s="247"/>
      <c r="N377" s="247"/>
      <c r="O377" s="247"/>
      <c r="P377" s="247"/>
      <c r="Q377" s="247"/>
      <c r="R377" s="247"/>
      <c r="S377" s="247"/>
      <c r="T377" s="247"/>
      <c r="U377" s="247"/>
      <c r="V377" s="247"/>
      <c r="W377" s="247"/>
      <c r="X377" s="247"/>
      <c r="Y377" s="247"/>
      <c r="Z377" s="247"/>
    </row>
    <row r="378" spans="1:26" ht="16" x14ac:dyDescent="0.2">
      <c r="A378" s="247"/>
      <c r="B378" s="247"/>
      <c r="C378" s="247"/>
      <c r="D378" s="247"/>
      <c r="E378" s="247"/>
      <c r="F378" s="247"/>
      <c r="G378" s="247"/>
      <c r="H378" s="247"/>
      <c r="I378" s="247"/>
      <c r="J378" s="247"/>
      <c r="K378" s="229"/>
      <c r="L378" s="229"/>
      <c r="M378" s="247"/>
      <c r="N378" s="247"/>
      <c r="O378" s="247"/>
      <c r="P378" s="247"/>
      <c r="Q378" s="247"/>
      <c r="R378" s="247"/>
      <c r="S378" s="247"/>
      <c r="T378" s="247"/>
      <c r="U378" s="247"/>
      <c r="V378" s="247"/>
      <c r="W378" s="247"/>
      <c r="X378" s="247"/>
      <c r="Y378" s="247"/>
      <c r="Z378" s="247"/>
    </row>
    <row r="379" spans="1:26" ht="16" x14ac:dyDescent="0.2">
      <c r="A379" s="247"/>
      <c r="B379" s="247"/>
      <c r="C379" s="247"/>
      <c r="D379" s="247"/>
      <c r="E379" s="247"/>
      <c r="F379" s="247"/>
      <c r="G379" s="247"/>
      <c r="H379" s="247"/>
      <c r="I379" s="247"/>
      <c r="J379" s="247"/>
      <c r="K379" s="229"/>
      <c r="L379" s="229"/>
      <c r="M379" s="247"/>
      <c r="N379" s="247"/>
      <c r="O379" s="247"/>
      <c r="P379" s="247"/>
      <c r="Q379" s="247"/>
      <c r="R379" s="247"/>
      <c r="S379" s="247"/>
      <c r="T379" s="247"/>
      <c r="U379" s="247"/>
      <c r="V379" s="247"/>
      <c r="W379" s="247"/>
      <c r="X379" s="247"/>
      <c r="Y379" s="247"/>
      <c r="Z379" s="247"/>
    </row>
    <row r="380" spans="1:26" ht="16" x14ac:dyDescent="0.2">
      <c r="A380" s="247"/>
      <c r="B380" s="247"/>
      <c r="C380" s="247"/>
      <c r="D380" s="247"/>
      <c r="E380" s="247"/>
      <c r="F380" s="247"/>
      <c r="G380" s="247"/>
      <c r="H380" s="247"/>
      <c r="I380" s="247"/>
      <c r="J380" s="247"/>
      <c r="K380" s="229"/>
      <c r="L380" s="229"/>
      <c r="M380" s="247"/>
      <c r="N380" s="247"/>
      <c r="O380" s="247"/>
      <c r="P380" s="247"/>
      <c r="Q380" s="247"/>
      <c r="R380" s="247"/>
      <c r="S380" s="247"/>
      <c r="T380" s="247"/>
      <c r="U380" s="247"/>
      <c r="V380" s="247"/>
      <c r="W380" s="247"/>
      <c r="X380" s="247"/>
      <c r="Y380" s="247"/>
      <c r="Z380" s="247"/>
    </row>
    <row r="381" spans="1:26" ht="16" x14ac:dyDescent="0.2">
      <c r="A381" s="247"/>
      <c r="B381" s="247"/>
      <c r="C381" s="247"/>
      <c r="D381" s="247"/>
      <c r="E381" s="247"/>
      <c r="F381" s="247"/>
      <c r="G381" s="247"/>
      <c r="H381" s="247"/>
      <c r="I381" s="247"/>
      <c r="J381" s="247"/>
      <c r="K381" s="229"/>
      <c r="L381" s="229"/>
      <c r="M381" s="247"/>
      <c r="N381" s="247"/>
      <c r="O381" s="247"/>
      <c r="P381" s="247"/>
      <c r="Q381" s="247"/>
      <c r="R381" s="247"/>
      <c r="S381" s="247"/>
      <c r="T381" s="247"/>
      <c r="U381" s="247"/>
      <c r="V381" s="247"/>
      <c r="W381" s="247"/>
      <c r="X381" s="247"/>
      <c r="Y381" s="247"/>
      <c r="Z381" s="247"/>
    </row>
    <row r="382" spans="1:26" ht="16" x14ac:dyDescent="0.2">
      <c r="A382" s="247"/>
      <c r="B382" s="247"/>
      <c r="C382" s="247"/>
      <c r="D382" s="247"/>
      <c r="E382" s="247"/>
      <c r="F382" s="247"/>
      <c r="G382" s="247"/>
      <c r="H382" s="247"/>
      <c r="I382" s="247"/>
      <c r="J382" s="247"/>
      <c r="K382" s="229"/>
      <c r="L382" s="229"/>
      <c r="M382" s="247"/>
      <c r="N382" s="247"/>
      <c r="O382" s="247"/>
      <c r="P382" s="247"/>
      <c r="Q382" s="247"/>
      <c r="R382" s="247"/>
      <c r="S382" s="247"/>
      <c r="T382" s="247"/>
      <c r="U382" s="247"/>
      <c r="V382" s="247"/>
      <c r="W382" s="247"/>
      <c r="X382" s="247"/>
      <c r="Y382" s="247"/>
      <c r="Z382" s="247"/>
    </row>
    <row r="383" spans="1:26" ht="16" x14ac:dyDescent="0.2">
      <c r="A383" s="247"/>
      <c r="B383" s="247"/>
      <c r="C383" s="247"/>
      <c r="D383" s="247"/>
      <c r="E383" s="247"/>
      <c r="F383" s="247"/>
      <c r="G383" s="247"/>
      <c r="H383" s="247"/>
      <c r="I383" s="247"/>
      <c r="J383" s="247"/>
      <c r="K383" s="229"/>
      <c r="L383" s="229"/>
      <c r="M383" s="247"/>
      <c r="N383" s="247"/>
      <c r="O383" s="247"/>
      <c r="P383" s="247"/>
      <c r="Q383" s="247"/>
      <c r="R383" s="247"/>
      <c r="S383" s="247"/>
      <c r="T383" s="247"/>
      <c r="U383" s="247"/>
      <c r="V383" s="247"/>
      <c r="W383" s="247"/>
      <c r="X383" s="247"/>
      <c r="Y383" s="247"/>
      <c r="Z383" s="247"/>
    </row>
    <row r="384" spans="1:26" ht="16" x14ac:dyDescent="0.2">
      <c r="A384" s="247"/>
      <c r="B384" s="247"/>
      <c r="C384" s="247"/>
      <c r="D384" s="247"/>
      <c r="E384" s="247"/>
      <c r="F384" s="247"/>
      <c r="G384" s="247"/>
      <c r="H384" s="247"/>
      <c r="I384" s="247"/>
      <c r="J384" s="247"/>
      <c r="K384" s="229"/>
      <c r="L384" s="229"/>
      <c r="M384" s="247"/>
      <c r="N384" s="247"/>
      <c r="O384" s="247"/>
      <c r="P384" s="247"/>
      <c r="Q384" s="247"/>
      <c r="R384" s="247"/>
      <c r="S384" s="247"/>
      <c r="T384" s="247"/>
      <c r="U384" s="247"/>
      <c r="V384" s="247"/>
      <c r="W384" s="247"/>
      <c r="X384" s="247"/>
      <c r="Y384" s="247"/>
      <c r="Z384" s="247"/>
    </row>
    <row r="385" spans="1:26" ht="16" x14ac:dyDescent="0.2">
      <c r="A385" s="247"/>
      <c r="B385" s="247"/>
      <c r="C385" s="247"/>
      <c r="D385" s="247"/>
      <c r="E385" s="247"/>
      <c r="F385" s="247"/>
      <c r="G385" s="247"/>
      <c r="H385" s="247"/>
      <c r="I385" s="247"/>
      <c r="J385" s="247"/>
      <c r="K385" s="229"/>
      <c r="L385" s="229"/>
      <c r="M385" s="247"/>
      <c r="N385" s="247"/>
      <c r="O385" s="247"/>
      <c r="P385" s="247"/>
      <c r="Q385" s="247"/>
      <c r="R385" s="247"/>
      <c r="S385" s="247"/>
      <c r="T385" s="247"/>
      <c r="U385" s="247"/>
      <c r="V385" s="247"/>
      <c r="W385" s="247"/>
      <c r="X385" s="247"/>
      <c r="Y385" s="247"/>
      <c r="Z385" s="247"/>
    </row>
    <row r="386" spans="1:26" ht="16" x14ac:dyDescent="0.2">
      <c r="A386" s="247"/>
      <c r="B386" s="247"/>
      <c r="C386" s="247"/>
      <c r="D386" s="247"/>
      <c r="E386" s="247"/>
      <c r="F386" s="247"/>
      <c r="G386" s="247"/>
      <c r="H386" s="247"/>
      <c r="I386" s="247"/>
      <c r="J386" s="247"/>
      <c r="K386" s="229"/>
      <c r="L386" s="229"/>
      <c r="M386" s="247"/>
      <c r="N386" s="247"/>
      <c r="O386" s="247"/>
      <c r="P386" s="247"/>
      <c r="Q386" s="247"/>
      <c r="R386" s="247"/>
      <c r="S386" s="247"/>
      <c r="T386" s="247"/>
      <c r="U386" s="247"/>
      <c r="V386" s="247"/>
      <c r="W386" s="247"/>
      <c r="X386" s="247"/>
      <c r="Y386" s="247"/>
      <c r="Z386" s="247"/>
    </row>
    <row r="387" spans="1:26" ht="16" x14ac:dyDescent="0.2">
      <c r="A387" s="247"/>
      <c r="B387" s="247"/>
      <c r="C387" s="247"/>
      <c r="D387" s="247"/>
      <c r="E387" s="247"/>
      <c r="F387" s="247"/>
      <c r="G387" s="247"/>
      <c r="H387" s="247"/>
      <c r="I387" s="247"/>
      <c r="J387" s="247"/>
      <c r="K387" s="229"/>
      <c r="L387" s="229"/>
      <c r="M387" s="247"/>
      <c r="N387" s="247"/>
      <c r="O387" s="247"/>
      <c r="P387" s="247"/>
      <c r="Q387" s="247"/>
      <c r="R387" s="247"/>
      <c r="S387" s="247"/>
      <c r="T387" s="247"/>
      <c r="U387" s="247"/>
      <c r="V387" s="247"/>
      <c r="W387" s="247"/>
      <c r="X387" s="247"/>
      <c r="Y387" s="247"/>
      <c r="Z387" s="247"/>
    </row>
    <row r="388" spans="1:26" ht="16" x14ac:dyDescent="0.2">
      <c r="A388" s="247"/>
      <c r="B388" s="247"/>
      <c r="C388" s="247"/>
      <c r="D388" s="247"/>
      <c r="E388" s="247"/>
      <c r="F388" s="247"/>
      <c r="G388" s="247"/>
      <c r="H388" s="247"/>
      <c r="I388" s="247"/>
      <c r="J388" s="247"/>
      <c r="K388" s="229"/>
      <c r="L388" s="229"/>
      <c r="M388" s="247"/>
      <c r="N388" s="247"/>
      <c r="O388" s="247"/>
      <c r="P388" s="247"/>
      <c r="Q388" s="247"/>
      <c r="R388" s="247"/>
      <c r="S388" s="247"/>
      <c r="T388" s="247"/>
      <c r="U388" s="247"/>
      <c r="V388" s="247"/>
      <c r="W388" s="247"/>
      <c r="X388" s="247"/>
      <c r="Y388" s="247"/>
      <c r="Z388" s="247"/>
    </row>
    <row r="389" spans="1:26" ht="16" x14ac:dyDescent="0.2">
      <c r="A389" s="247"/>
      <c r="B389" s="247"/>
      <c r="C389" s="247"/>
      <c r="D389" s="247"/>
      <c r="E389" s="247"/>
      <c r="F389" s="247"/>
      <c r="G389" s="247"/>
      <c r="H389" s="247"/>
      <c r="I389" s="247"/>
      <c r="J389" s="247"/>
      <c r="K389" s="229"/>
      <c r="L389" s="229"/>
      <c r="M389" s="247"/>
      <c r="N389" s="247"/>
      <c r="O389" s="247"/>
      <c r="P389" s="247"/>
      <c r="Q389" s="247"/>
      <c r="R389" s="247"/>
      <c r="S389" s="247"/>
      <c r="T389" s="247"/>
      <c r="U389" s="247"/>
      <c r="V389" s="247"/>
      <c r="W389" s="247"/>
      <c r="X389" s="247"/>
      <c r="Y389" s="247"/>
      <c r="Z389" s="247"/>
    </row>
    <row r="390" spans="1:26" ht="16" x14ac:dyDescent="0.2">
      <c r="A390" s="247"/>
      <c r="B390" s="247"/>
      <c r="C390" s="247"/>
      <c r="D390" s="247"/>
      <c r="E390" s="247"/>
      <c r="F390" s="247"/>
      <c r="G390" s="247"/>
      <c r="H390" s="247"/>
      <c r="I390" s="247"/>
      <c r="J390" s="247"/>
      <c r="K390" s="229"/>
      <c r="L390" s="229"/>
      <c r="M390" s="247"/>
      <c r="N390" s="247"/>
      <c r="O390" s="247"/>
      <c r="P390" s="247"/>
      <c r="Q390" s="247"/>
      <c r="R390" s="247"/>
      <c r="S390" s="247"/>
      <c r="T390" s="247"/>
      <c r="U390" s="247"/>
      <c r="V390" s="247"/>
      <c r="W390" s="247"/>
      <c r="X390" s="247"/>
      <c r="Y390" s="247"/>
      <c r="Z390" s="247"/>
    </row>
    <row r="391" spans="1:26" ht="16" x14ac:dyDescent="0.2">
      <c r="A391" s="247"/>
      <c r="B391" s="247"/>
      <c r="C391" s="247"/>
      <c r="D391" s="247"/>
      <c r="E391" s="247"/>
      <c r="F391" s="247"/>
      <c r="G391" s="247"/>
      <c r="H391" s="247"/>
      <c r="I391" s="247"/>
      <c r="J391" s="247"/>
      <c r="K391" s="229"/>
      <c r="L391" s="229"/>
      <c r="M391" s="247"/>
      <c r="N391" s="247"/>
      <c r="O391" s="247"/>
      <c r="P391" s="247"/>
      <c r="Q391" s="247"/>
      <c r="R391" s="247"/>
      <c r="S391" s="247"/>
      <c r="T391" s="247"/>
      <c r="U391" s="247"/>
      <c r="V391" s="247"/>
      <c r="W391" s="247"/>
      <c r="X391" s="247"/>
      <c r="Y391" s="247"/>
      <c r="Z391" s="247"/>
    </row>
    <row r="392" spans="1:26" ht="16" x14ac:dyDescent="0.2">
      <c r="A392" s="247"/>
      <c r="B392" s="247"/>
      <c r="C392" s="247"/>
      <c r="D392" s="247"/>
      <c r="E392" s="247"/>
      <c r="F392" s="247"/>
      <c r="G392" s="247"/>
      <c r="H392" s="247"/>
      <c r="I392" s="247"/>
      <c r="J392" s="247"/>
      <c r="K392" s="229"/>
      <c r="L392" s="229"/>
      <c r="M392" s="247"/>
      <c r="N392" s="247"/>
      <c r="O392" s="247"/>
      <c r="P392" s="247"/>
      <c r="Q392" s="247"/>
      <c r="R392" s="247"/>
      <c r="S392" s="247"/>
      <c r="T392" s="247"/>
      <c r="U392" s="247"/>
      <c r="V392" s="247"/>
      <c r="W392" s="247"/>
      <c r="X392" s="247"/>
      <c r="Y392" s="247"/>
      <c r="Z392" s="247"/>
    </row>
    <row r="393" spans="1:26" ht="16" x14ac:dyDescent="0.2">
      <c r="A393" s="247"/>
      <c r="B393" s="247"/>
      <c r="C393" s="247"/>
      <c r="D393" s="247"/>
      <c r="E393" s="247"/>
      <c r="F393" s="247"/>
      <c r="G393" s="247"/>
      <c r="H393" s="247"/>
      <c r="I393" s="247"/>
      <c r="J393" s="247"/>
      <c r="K393" s="229"/>
      <c r="L393" s="229"/>
      <c r="M393" s="247"/>
      <c r="N393" s="247"/>
      <c r="O393" s="247"/>
      <c r="P393" s="247"/>
      <c r="Q393" s="247"/>
      <c r="R393" s="247"/>
      <c r="S393" s="247"/>
      <c r="T393" s="247"/>
      <c r="U393" s="247"/>
      <c r="V393" s="247"/>
      <c r="W393" s="247"/>
      <c r="X393" s="247"/>
      <c r="Y393" s="247"/>
      <c r="Z393" s="247"/>
    </row>
    <row r="394" spans="1:26" ht="16" x14ac:dyDescent="0.2">
      <c r="A394" s="247"/>
      <c r="B394" s="247"/>
      <c r="C394" s="247"/>
      <c r="D394" s="247"/>
      <c r="E394" s="247"/>
      <c r="F394" s="247"/>
      <c r="G394" s="247"/>
      <c r="H394" s="247"/>
      <c r="I394" s="247"/>
      <c r="J394" s="247"/>
      <c r="K394" s="229"/>
      <c r="L394" s="229"/>
      <c r="M394" s="247"/>
      <c r="N394" s="247"/>
      <c r="O394" s="247"/>
      <c r="P394" s="247"/>
      <c r="Q394" s="247"/>
      <c r="R394" s="247"/>
      <c r="S394" s="247"/>
      <c r="T394" s="247"/>
      <c r="U394" s="247"/>
      <c r="V394" s="247"/>
      <c r="W394" s="247"/>
      <c r="X394" s="247"/>
      <c r="Y394" s="247"/>
      <c r="Z394" s="247"/>
    </row>
    <row r="395" spans="1:26" ht="16" x14ac:dyDescent="0.2">
      <c r="A395" s="247"/>
      <c r="B395" s="247"/>
      <c r="C395" s="247"/>
      <c r="D395" s="247"/>
      <c r="E395" s="247"/>
      <c r="F395" s="247"/>
      <c r="G395" s="247"/>
      <c r="H395" s="247"/>
      <c r="I395" s="247"/>
      <c r="J395" s="247"/>
      <c r="K395" s="229"/>
      <c r="L395" s="229"/>
      <c r="M395" s="247"/>
      <c r="N395" s="247"/>
      <c r="O395" s="247"/>
      <c r="P395" s="247"/>
      <c r="Q395" s="247"/>
      <c r="R395" s="247"/>
      <c r="S395" s="247"/>
      <c r="T395" s="247"/>
      <c r="U395" s="247"/>
      <c r="V395" s="247"/>
      <c r="W395" s="247"/>
      <c r="X395" s="247"/>
      <c r="Y395" s="247"/>
      <c r="Z395" s="247"/>
    </row>
    <row r="396" spans="1:26" ht="16" x14ac:dyDescent="0.2">
      <c r="A396" s="247"/>
      <c r="B396" s="247"/>
      <c r="C396" s="247"/>
      <c r="D396" s="247"/>
      <c r="E396" s="247"/>
      <c r="F396" s="247"/>
      <c r="G396" s="247"/>
      <c r="H396" s="247"/>
      <c r="I396" s="247"/>
      <c r="J396" s="247"/>
      <c r="K396" s="229"/>
      <c r="L396" s="229"/>
      <c r="M396" s="247"/>
      <c r="N396" s="247"/>
      <c r="O396" s="247"/>
      <c r="P396" s="247"/>
      <c r="Q396" s="247"/>
      <c r="R396" s="247"/>
      <c r="S396" s="247"/>
      <c r="T396" s="247"/>
      <c r="U396" s="247"/>
      <c r="V396" s="247"/>
      <c r="W396" s="247"/>
      <c r="X396" s="247"/>
      <c r="Y396" s="247"/>
      <c r="Z396" s="247"/>
    </row>
    <row r="397" spans="1:26" ht="16" x14ac:dyDescent="0.2">
      <c r="A397" s="247"/>
      <c r="B397" s="247"/>
      <c r="C397" s="247"/>
      <c r="D397" s="247"/>
      <c r="E397" s="247"/>
      <c r="F397" s="247"/>
      <c r="G397" s="247"/>
      <c r="H397" s="247"/>
      <c r="I397" s="247"/>
      <c r="J397" s="247"/>
      <c r="K397" s="229"/>
      <c r="L397" s="229"/>
      <c r="M397" s="247"/>
      <c r="N397" s="247"/>
      <c r="O397" s="247"/>
      <c r="P397" s="247"/>
      <c r="Q397" s="247"/>
      <c r="R397" s="247"/>
      <c r="S397" s="247"/>
      <c r="T397" s="247"/>
      <c r="U397" s="247"/>
      <c r="V397" s="247"/>
      <c r="W397" s="247"/>
      <c r="X397" s="247"/>
      <c r="Y397" s="247"/>
      <c r="Z397" s="247"/>
    </row>
    <row r="398" spans="1:26" ht="16" x14ac:dyDescent="0.2">
      <c r="A398" s="247"/>
      <c r="B398" s="247"/>
      <c r="C398" s="247"/>
      <c r="D398" s="247"/>
      <c r="E398" s="247"/>
      <c r="F398" s="247"/>
      <c r="G398" s="247"/>
      <c r="H398" s="247"/>
      <c r="I398" s="247"/>
      <c r="J398" s="247"/>
      <c r="K398" s="229"/>
      <c r="L398" s="229"/>
      <c r="M398" s="247"/>
      <c r="N398" s="247"/>
      <c r="O398" s="247"/>
      <c r="P398" s="247"/>
      <c r="Q398" s="247"/>
      <c r="R398" s="247"/>
      <c r="S398" s="247"/>
      <c r="T398" s="247"/>
      <c r="U398" s="247"/>
      <c r="V398" s="247"/>
      <c r="W398" s="247"/>
      <c r="X398" s="247"/>
      <c r="Y398" s="247"/>
      <c r="Z398" s="247"/>
    </row>
    <row r="399" spans="1:26" ht="16" x14ac:dyDescent="0.2">
      <c r="A399" s="247"/>
      <c r="B399" s="247"/>
      <c r="C399" s="247"/>
      <c r="D399" s="247"/>
      <c r="E399" s="247"/>
      <c r="F399" s="247"/>
      <c r="G399" s="247"/>
      <c r="H399" s="247"/>
      <c r="I399" s="247"/>
      <c r="J399" s="247"/>
      <c r="K399" s="229"/>
      <c r="L399" s="229"/>
      <c r="M399" s="247"/>
      <c r="N399" s="247"/>
      <c r="O399" s="247"/>
      <c r="P399" s="247"/>
      <c r="Q399" s="247"/>
      <c r="R399" s="247"/>
      <c r="S399" s="247"/>
      <c r="T399" s="247"/>
      <c r="U399" s="247"/>
      <c r="V399" s="247"/>
      <c r="W399" s="247"/>
      <c r="X399" s="247"/>
      <c r="Y399" s="247"/>
      <c r="Z399" s="247"/>
    </row>
    <row r="400" spans="1:26" ht="16" x14ac:dyDescent="0.2">
      <c r="A400" s="247"/>
      <c r="B400" s="247"/>
      <c r="C400" s="247"/>
      <c r="D400" s="247"/>
      <c r="E400" s="247"/>
      <c r="F400" s="247"/>
      <c r="G400" s="247"/>
      <c r="H400" s="247"/>
      <c r="I400" s="247"/>
      <c r="J400" s="247"/>
      <c r="K400" s="229"/>
      <c r="L400" s="229"/>
      <c r="M400" s="247"/>
      <c r="N400" s="247"/>
      <c r="O400" s="247"/>
      <c r="P400" s="247"/>
      <c r="Q400" s="247"/>
      <c r="R400" s="247"/>
      <c r="S400" s="247"/>
      <c r="T400" s="247"/>
      <c r="U400" s="247"/>
      <c r="V400" s="247"/>
      <c r="W400" s="247"/>
      <c r="X400" s="247"/>
      <c r="Y400" s="247"/>
      <c r="Z400" s="247"/>
    </row>
    <row r="401" spans="1:26" ht="16" x14ac:dyDescent="0.2">
      <c r="A401" s="247"/>
      <c r="B401" s="247"/>
      <c r="C401" s="247"/>
      <c r="D401" s="247"/>
      <c r="E401" s="247"/>
      <c r="F401" s="247"/>
      <c r="G401" s="247"/>
      <c r="H401" s="247"/>
      <c r="I401" s="247"/>
      <c r="J401" s="247"/>
      <c r="K401" s="229"/>
      <c r="L401" s="229"/>
      <c r="M401" s="247"/>
      <c r="N401" s="247"/>
      <c r="O401" s="247"/>
      <c r="P401" s="247"/>
      <c r="Q401" s="247"/>
      <c r="R401" s="247"/>
      <c r="S401" s="247"/>
      <c r="T401" s="247"/>
      <c r="U401" s="247"/>
      <c r="V401" s="247"/>
      <c r="W401" s="247"/>
      <c r="X401" s="247"/>
      <c r="Y401" s="247"/>
      <c r="Z401" s="247"/>
    </row>
    <row r="402" spans="1:26" ht="16" x14ac:dyDescent="0.2">
      <c r="A402" s="247"/>
      <c r="B402" s="247"/>
      <c r="C402" s="247"/>
      <c r="D402" s="247"/>
      <c r="E402" s="247"/>
      <c r="F402" s="247"/>
      <c r="G402" s="247"/>
      <c r="H402" s="247"/>
      <c r="I402" s="247"/>
      <c r="J402" s="247"/>
      <c r="K402" s="229"/>
      <c r="L402" s="229"/>
      <c r="M402" s="247"/>
      <c r="N402" s="247"/>
      <c r="O402" s="247"/>
      <c r="P402" s="247"/>
      <c r="Q402" s="247"/>
      <c r="R402" s="247"/>
      <c r="S402" s="247"/>
      <c r="T402" s="247"/>
      <c r="U402" s="247"/>
      <c r="V402" s="247"/>
      <c r="W402" s="247"/>
      <c r="X402" s="247"/>
      <c r="Y402" s="247"/>
      <c r="Z402" s="247"/>
    </row>
    <row r="403" spans="1:26" ht="16" x14ac:dyDescent="0.2">
      <c r="A403" s="247"/>
      <c r="B403" s="247"/>
      <c r="C403" s="247"/>
      <c r="D403" s="247"/>
      <c r="E403" s="247"/>
      <c r="F403" s="247"/>
      <c r="G403" s="247"/>
      <c r="H403" s="247"/>
      <c r="I403" s="247"/>
      <c r="J403" s="247"/>
      <c r="K403" s="229"/>
      <c r="L403" s="229"/>
      <c r="M403" s="247"/>
      <c r="N403" s="247"/>
      <c r="O403" s="247"/>
      <c r="P403" s="247"/>
      <c r="Q403" s="247"/>
      <c r="R403" s="247"/>
      <c r="S403" s="247"/>
      <c r="T403" s="247"/>
      <c r="U403" s="247"/>
      <c r="V403" s="247"/>
      <c r="W403" s="247"/>
      <c r="X403" s="247"/>
      <c r="Y403" s="247"/>
      <c r="Z403" s="247"/>
    </row>
    <row r="404" spans="1:26" ht="16" x14ac:dyDescent="0.2">
      <c r="A404" s="247"/>
      <c r="B404" s="247"/>
      <c r="C404" s="247"/>
      <c r="D404" s="247"/>
      <c r="E404" s="247"/>
      <c r="F404" s="247"/>
      <c r="G404" s="247"/>
      <c r="H404" s="247"/>
      <c r="I404" s="247"/>
      <c r="J404" s="247"/>
      <c r="K404" s="229"/>
      <c r="L404" s="229"/>
      <c r="M404" s="247"/>
      <c r="N404" s="247"/>
      <c r="O404" s="247"/>
      <c r="P404" s="247"/>
      <c r="Q404" s="247"/>
      <c r="R404" s="247"/>
      <c r="S404" s="247"/>
      <c r="T404" s="247"/>
      <c r="U404" s="247"/>
      <c r="V404" s="247"/>
      <c r="W404" s="247"/>
      <c r="X404" s="247"/>
      <c r="Y404" s="247"/>
      <c r="Z404" s="247"/>
    </row>
    <row r="405" spans="1:26" ht="16" x14ac:dyDescent="0.2">
      <c r="A405" s="247"/>
      <c r="B405" s="247"/>
      <c r="C405" s="247"/>
      <c r="D405" s="247"/>
      <c r="E405" s="247"/>
      <c r="F405" s="247"/>
      <c r="G405" s="247"/>
      <c r="H405" s="247"/>
      <c r="I405" s="247"/>
      <c r="J405" s="247"/>
      <c r="K405" s="229"/>
      <c r="L405" s="229"/>
      <c r="M405" s="247"/>
      <c r="N405" s="247"/>
      <c r="O405" s="247"/>
      <c r="P405" s="247"/>
      <c r="Q405" s="247"/>
      <c r="R405" s="247"/>
      <c r="S405" s="247"/>
      <c r="T405" s="247"/>
      <c r="U405" s="247"/>
      <c r="V405" s="247"/>
      <c r="W405" s="247"/>
      <c r="X405" s="247"/>
      <c r="Y405" s="247"/>
      <c r="Z405" s="247"/>
    </row>
    <row r="406" spans="1:26" ht="16" x14ac:dyDescent="0.2">
      <c r="A406" s="247"/>
      <c r="B406" s="247"/>
      <c r="C406" s="247"/>
      <c r="D406" s="247"/>
      <c r="E406" s="247"/>
      <c r="F406" s="247"/>
      <c r="G406" s="247"/>
      <c r="H406" s="247"/>
      <c r="I406" s="247"/>
      <c r="J406" s="247"/>
      <c r="K406" s="229"/>
      <c r="L406" s="229"/>
      <c r="M406" s="247"/>
      <c r="N406" s="247"/>
      <c r="O406" s="247"/>
      <c r="P406" s="247"/>
      <c r="Q406" s="247"/>
      <c r="R406" s="247"/>
      <c r="S406" s="247"/>
      <c r="T406" s="247"/>
      <c r="U406" s="247"/>
      <c r="V406" s="247"/>
      <c r="W406" s="247"/>
      <c r="X406" s="247"/>
      <c r="Y406" s="247"/>
      <c r="Z406" s="247"/>
    </row>
    <row r="407" spans="1:26" ht="16" x14ac:dyDescent="0.2">
      <c r="A407" s="247"/>
      <c r="B407" s="247"/>
      <c r="C407" s="247"/>
      <c r="D407" s="247"/>
      <c r="E407" s="247"/>
      <c r="F407" s="247"/>
      <c r="G407" s="247"/>
      <c r="H407" s="247"/>
      <c r="I407" s="247"/>
      <c r="J407" s="247"/>
      <c r="K407" s="229"/>
      <c r="L407" s="229"/>
      <c r="M407" s="247"/>
      <c r="N407" s="247"/>
      <c r="O407" s="247"/>
      <c r="P407" s="247"/>
      <c r="Q407" s="247"/>
      <c r="R407" s="247"/>
      <c r="S407" s="247"/>
      <c r="T407" s="247"/>
      <c r="U407" s="247"/>
      <c r="V407" s="247"/>
      <c r="W407" s="247"/>
      <c r="X407" s="247"/>
      <c r="Y407" s="247"/>
      <c r="Z407" s="247"/>
    </row>
    <row r="408" spans="1:26" ht="16" x14ac:dyDescent="0.2">
      <c r="A408" s="247"/>
      <c r="B408" s="247"/>
      <c r="C408" s="247"/>
      <c r="D408" s="247"/>
      <c r="E408" s="247"/>
      <c r="F408" s="247"/>
      <c r="G408" s="247"/>
      <c r="H408" s="247"/>
      <c r="I408" s="247"/>
      <c r="J408" s="247"/>
      <c r="K408" s="229"/>
      <c r="L408" s="229"/>
      <c r="M408" s="247"/>
      <c r="N408" s="247"/>
      <c r="O408" s="247"/>
      <c r="P408" s="247"/>
      <c r="Q408" s="247"/>
      <c r="R408" s="247"/>
      <c r="S408" s="247"/>
      <c r="T408" s="247"/>
      <c r="U408" s="247"/>
      <c r="V408" s="247"/>
      <c r="W408" s="247"/>
      <c r="X408" s="247"/>
      <c r="Y408" s="247"/>
      <c r="Z408" s="247"/>
    </row>
    <row r="409" spans="1:26" ht="16" x14ac:dyDescent="0.2">
      <c r="A409" s="247"/>
      <c r="B409" s="247"/>
      <c r="C409" s="247"/>
      <c r="D409" s="247"/>
      <c r="E409" s="247"/>
      <c r="F409" s="247"/>
      <c r="G409" s="247"/>
      <c r="H409" s="247"/>
      <c r="I409" s="247"/>
      <c r="J409" s="247"/>
      <c r="K409" s="229"/>
      <c r="L409" s="229"/>
      <c r="M409" s="247"/>
      <c r="N409" s="247"/>
      <c r="O409" s="247"/>
      <c r="P409" s="247"/>
      <c r="Q409" s="247"/>
      <c r="R409" s="247"/>
      <c r="S409" s="247"/>
      <c r="T409" s="247"/>
      <c r="U409" s="247"/>
      <c r="V409" s="247"/>
      <c r="W409" s="247"/>
      <c r="X409" s="247"/>
      <c r="Y409" s="247"/>
      <c r="Z409" s="247"/>
    </row>
    <row r="410" spans="1:26" ht="16" x14ac:dyDescent="0.2">
      <c r="A410" s="247"/>
      <c r="B410" s="247"/>
      <c r="C410" s="247"/>
      <c r="D410" s="247"/>
      <c r="E410" s="247"/>
      <c r="F410" s="247"/>
      <c r="G410" s="247"/>
      <c r="H410" s="247"/>
      <c r="I410" s="247"/>
      <c r="J410" s="247"/>
      <c r="K410" s="229"/>
      <c r="L410" s="229"/>
      <c r="M410" s="247"/>
      <c r="N410" s="247"/>
      <c r="O410" s="247"/>
      <c r="P410" s="247"/>
      <c r="Q410" s="247"/>
      <c r="R410" s="247"/>
      <c r="S410" s="247"/>
      <c r="T410" s="247"/>
      <c r="U410" s="247"/>
      <c r="V410" s="247"/>
      <c r="W410" s="247"/>
      <c r="X410" s="247"/>
      <c r="Y410" s="247"/>
      <c r="Z410" s="247"/>
    </row>
    <row r="411" spans="1:26" ht="16" x14ac:dyDescent="0.2">
      <c r="A411" s="247"/>
      <c r="B411" s="247"/>
      <c r="C411" s="247"/>
      <c r="D411" s="247"/>
      <c r="E411" s="247"/>
      <c r="F411" s="247"/>
      <c r="G411" s="247"/>
      <c r="H411" s="247"/>
      <c r="I411" s="247"/>
      <c r="J411" s="247"/>
      <c r="K411" s="229"/>
      <c r="L411" s="229"/>
      <c r="M411" s="247"/>
      <c r="N411" s="247"/>
      <c r="O411" s="247"/>
      <c r="P411" s="247"/>
      <c r="Q411" s="247"/>
      <c r="R411" s="247"/>
      <c r="S411" s="247"/>
      <c r="T411" s="247"/>
      <c r="U411" s="247"/>
      <c r="V411" s="247"/>
      <c r="W411" s="247"/>
      <c r="X411" s="247"/>
      <c r="Y411" s="247"/>
      <c r="Z411" s="247"/>
    </row>
    <row r="412" spans="1:26" ht="16" x14ac:dyDescent="0.2">
      <c r="A412" s="247"/>
      <c r="B412" s="247"/>
      <c r="C412" s="247"/>
      <c r="D412" s="247"/>
      <c r="E412" s="247"/>
      <c r="F412" s="247"/>
      <c r="G412" s="247"/>
      <c r="H412" s="247"/>
      <c r="I412" s="247"/>
      <c r="J412" s="247"/>
      <c r="K412" s="229"/>
      <c r="L412" s="229"/>
      <c r="M412" s="247"/>
      <c r="N412" s="247"/>
      <c r="O412" s="247"/>
      <c r="P412" s="247"/>
      <c r="Q412" s="247"/>
      <c r="R412" s="247"/>
      <c r="S412" s="247"/>
      <c r="T412" s="247"/>
      <c r="U412" s="247"/>
      <c r="V412" s="247"/>
      <c r="W412" s="247"/>
      <c r="X412" s="247"/>
      <c r="Y412" s="247"/>
      <c r="Z412" s="247"/>
    </row>
    <row r="413" spans="1:26" ht="16" x14ac:dyDescent="0.2">
      <c r="A413" s="247"/>
      <c r="B413" s="247"/>
      <c r="C413" s="247"/>
      <c r="D413" s="247"/>
      <c r="E413" s="247"/>
      <c r="F413" s="247"/>
      <c r="G413" s="247"/>
      <c r="H413" s="247"/>
      <c r="I413" s="247"/>
      <c r="J413" s="247"/>
      <c r="K413" s="229"/>
      <c r="L413" s="229"/>
      <c r="M413" s="247"/>
      <c r="N413" s="247"/>
      <c r="O413" s="247"/>
      <c r="P413" s="247"/>
      <c r="Q413" s="247"/>
      <c r="R413" s="247"/>
      <c r="S413" s="247"/>
      <c r="T413" s="247"/>
      <c r="U413" s="247"/>
      <c r="V413" s="247"/>
      <c r="W413" s="247"/>
      <c r="X413" s="247"/>
      <c r="Y413" s="247"/>
      <c r="Z413" s="247"/>
    </row>
    <row r="414" spans="1:26" ht="16" x14ac:dyDescent="0.2">
      <c r="A414" s="247"/>
      <c r="B414" s="247"/>
      <c r="C414" s="247"/>
      <c r="D414" s="247"/>
      <c r="E414" s="247"/>
      <c r="F414" s="247"/>
      <c r="G414" s="247"/>
      <c r="H414" s="247"/>
      <c r="I414" s="247"/>
      <c r="J414" s="247"/>
      <c r="K414" s="229"/>
      <c r="L414" s="229"/>
      <c r="M414" s="247"/>
      <c r="N414" s="247"/>
      <c r="O414" s="247"/>
      <c r="P414" s="247"/>
      <c r="Q414" s="247"/>
      <c r="R414" s="247"/>
      <c r="S414" s="247"/>
      <c r="T414" s="247"/>
      <c r="U414" s="247"/>
      <c r="V414" s="247"/>
      <c r="W414" s="247"/>
      <c r="X414" s="247"/>
      <c r="Y414" s="247"/>
      <c r="Z414" s="247"/>
    </row>
    <row r="415" spans="1:26" ht="16" x14ac:dyDescent="0.2">
      <c r="A415" s="247"/>
      <c r="B415" s="247"/>
      <c r="C415" s="247"/>
      <c r="D415" s="247"/>
      <c r="E415" s="247"/>
      <c r="F415" s="247"/>
      <c r="G415" s="247"/>
      <c r="H415" s="247"/>
      <c r="I415" s="247"/>
      <c r="J415" s="247"/>
      <c r="K415" s="229"/>
      <c r="L415" s="229"/>
      <c r="M415" s="247"/>
      <c r="N415" s="247"/>
      <c r="O415" s="247"/>
      <c r="P415" s="247"/>
      <c r="Q415" s="247"/>
      <c r="R415" s="247"/>
      <c r="S415" s="247"/>
      <c r="T415" s="247"/>
      <c r="U415" s="247"/>
      <c r="V415" s="247"/>
      <c r="W415" s="247"/>
      <c r="X415" s="247"/>
      <c r="Y415" s="247"/>
      <c r="Z415" s="247"/>
    </row>
    <row r="416" spans="1:26" ht="16" x14ac:dyDescent="0.2">
      <c r="A416" s="247"/>
      <c r="B416" s="247"/>
      <c r="C416" s="247"/>
      <c r="D416" s="247"/>
      <c r="E416" s="247"/>
      <c r="F416" s="247"/>
      <c r="G416" s="247"/>
      <c r="H416" s="247"/>
      <c r="I416" s="247"/>
      <c r="J416" s="247"/>
      <c r="K416" s="229"/>
      <c r="L416" s="229"/>
      <c r="M416" s="247"/>
      <c r="N416" s="247"/>
      <c r="O416" s="247"/>
      <c r="P416" s="247"/>
      <c r="Q416" s="247"/>
      <c r="R416" s="247"/>
      <c r="S416" s="247"/>
      <c r="T416" s="247"/>
      <c r="U416" s="247"/>
      <c r="V416" s="247"/>
      <c r="W416" s="247"/>
      <c r="X416" s="247"/>
      <c r="Y416" s="247"/>
      <c r="Z416" s="247"/>
    </row>
    <row r="417" spans="1:26" ht="16" x14ac:dyDescent="0.2">
      <c r="A417" s="247"/>
      <c r="B417" s="247"/>
      <c r="C417" s="247"/>
      <c r="D417" s="247"/>
      <c r="E417" s="247"/>
      <c r="F417" s="247"/>
      <c r="G417" s="247"/>
      <c r="H417" s="247"/>
      <c r="I417" s="247"/>
      <c r="J417" s="247"/>
      <c r="K417" s="229"/>
      <c r="L417" s="229"/>
      <c r="M417" s="247"/>
      <c r="N417" s="247"/>
      <c r="O417" s="247"/>
      <c r="P417" s="247"/>
      <c r="Q417" s="247"/>
      <c r="R417" s="247"/>
      <c r="S417" s="247"/>
      <c r="T417" s="247"/>
      <c r="U417" s="247"/>
      <c r="V417" s="247"/>
      <c r="W417" s="247"/>
      <c r="X417" s="247"/>
      <c r="Y417" s="247"/>
      <c r="Z417" s="247"/>
    </row>
    <row r="418" spans="1:26" ht="16" x14ac:dyDescent="0.2">
      <c r="A418" s="247"/>
      <c r="B418" s="247"/>
      <c r="C418" s="247"/>
      <c r="D418" s="247"/>
      <c r="E418" s="247"/>
      <c r="F418" s="247"/>
      <c r="G418" s="247"/>
      <c r="H418" s="247"/>
      <c r="I418" s="247"/>
      <c r="J418" s="247"/>
      <c r="K418" s="229"/>
      <c r="L418" s="229"/>
      <c r="M418" s="247"/>
      <c r="N418" s="247"/>
      <c r="O418" s="247"/>
      <c r="P418" s="247"/>
      <c r="Q418" s="247"/>
      <c r="R418" s="247"/>
      <c r="S418" s="247"/>
      <c r="T418" s="247"/>
      <c r="U418" s="247"/>
      <c r="V418" s="247"/>
      <c r="W418" s="247"/>
      <c r="X418" s="247"/>
      <c r="Y418" s="247"/>
      <c r="Z418" s="247"/>
    </row>
    <row r="419" spans="1:26" ht="16" x14ac:dyDescent="0.2">
      <c r="A419" s="247"/>
      <c r="B419" s="247"/>
      <c r="C419" s="247"/>
      <c r="D419" s="247"/>
      <c r="E419" s="247"/>
      <c r="F419" s="247"/>
      <c r="G419" s="247"/>
      <c r="H419" s="247"/>
      <c r="I419" s="247"/>
      <c r="J419" s="247"/>
      <c r="K419" s="229"/>
      <c r="L419" s="229"/>
      <c r="M419" s="247"/>
      <c r="N419" s="247"/>
      <c r="O419" s="247"/>
      <c r="P419" s="247"/>
      <c r="Q419" s="247"/>
      <c r="R419" s="247"/>
      <c r="S419" s="247"/>
      <c r="T419" s="247"/>
      <c r="U419" s="247"/>
      <c r="V419" s="247"/>
      <c r="W419" s="247"/>
      <c r="X419" s="247"/>
      <c r="Y419" s="247"/>
      <c r="Z419" s="247"/>
    </row>
    <row r="420" spans="1:26" ht="16" x14ac:dyDescent="0.2">
      <c r="A420" s="247"/>
      <c r="B420" s="247"/>
      <c r="C420" s="247"/>
      <c r="D420" s="247"/>
      <c r="E420" s="247"/>
      <c r="F420" s="247"/>
      <c r="G420" s="247"/>
      <c r="H420" s="247"/>
      <c r="I420" s="247"/>
      <c r="J420" s="247"/>
      <c r="K420" s="229"/>
      <c r="L420" s="229"/>
      <c r="M420" s="247"/>
      <c r="N420" s="247"/>
      <c r="O420" s="247"/>
      <c r="P420" s="247"/>
      <c r="Q420" s="247"/>
      <c r="R420" s="247"/>
      <c r="S420" s="247"/>
      <c r="T420" s="247"/>
      <c r="U420" s="247"/>
      <c r="V420" s="247"/>
      <c r="W420" s="247"/>
      <c r="X420" s="247"/>
      <c r="Y420" s="247"/>
      <c r="Z420" s="247"/>
    </row>
    <row r="421" spans="1:26" ht="16" x14ac:dyDescent="0.2">
      <c r="A421" s="247"/>
      <c r="B421" s="247"/>
      <c r="C421" s="247"/>
      <c r="D421" s="247"/>
      <c r="E421" s="247"/>
      <c r="F421" s="247"/>
      <c r="G421" s="247"/>
      <c r="H421" s="247"/>
      <c r="I421" s="247"/>
      <c r="J421" s="247"/>
      <c r="K421" s="229"/>
      <c r="L421" s="229"/>
      <c r="M421" s="247"/>
      <c r="N421" s="247"/>
      <c r="O421" s="247"/>
      <c r="P421" s="247"/>
      <c r="Q421" s="247"/>
      <c r="R421" s="247"/>
      <c r="S421" s="247"/>
      <c r="T421" s="247"/>
      <c r="U421" s="247"/>
      <c r="V421" s="247"/>
      <c r="W421" s="247"/>
      <c r="X421" s="247"/>
      <c r="Y421" s="247"/>
      <c r="Z421" s="247"/>
    </row>
    <row r="422" spans="1:26" ht="16" x14ac:dyDescent="0.2">
      <c r="A422" s="247"/>
      <c r="B422" s="247"/>
      <c r="C422" s="247"/>
      <c r="D422" s="247"/>
      <c r="E422" s="247"/>
      <c r="F422" s="247"/>
      <c r="G422" s="247"/>
      <c r="H422" s="247"/>
      <c r="I422" s="247"/>
      <c r="J422" s="247"/>
      <c r="K422" s="229"/>
      <c r="L422" s="229"/>
      <c r="M422" s="247"/>
      <c r="N422" s="247"/>
      <c r="O422" s="247"/>
      <c r="P422" s="247"/>
      <c r="Q422" s="247"/>
      <c r="R422" s="247"/>
      <c r="S422" s="247"/>
      <c r="T422" s="247"/>
      <c r="U422" s="247"/>
      <c r="V422" s="247"/>
      <c r="W422" s="247"/>
      <c r="X422" s="247"/>
      <c r="Y422" s="247"/>
      <c r="Z422" s="247"/>
    </row>
    <row r="423" spans="1:26" ht="16" x14ac:dyDescent="0.2">
      <c r="A423" s="247"/>
      <c r="B423" s="247"/>
      <c r="C423" s="247"/>
      <c r="D423" s="247"/>
      <c r="E423" s="247"/>
      <c r="F423" s="247"/>
      <c r="G423" s="247"/>
      <c r="H423" s="247"/>
      <c r="I423" s="247"/>
      <c r="J423" s="247"/>
      <c r="K423" s="229"/>
      <c r="L423" s="229"/>
      <c r="M423" s="247"/>
      <c r="N423" s="247"/>
      <c r="O423" s="247"/>
      <c r="P423" s="247"/>
      <c r="Q423" s="247"/>
      <c r="R423" s="247"/>
      <c r="S423" s="247"/>
      <c r="T423" s="247"/>
      <c r="U423" s="247"/>
      <c r="V423" s="247"/>
      <c r="W423" s="247"/>
      <c r="X423" s="247"/>
      <c r="Y423" s="247"/>
      <c r="Z423" s="247"/>
    </row>
    <row r="424" spans="1:26" ht="16" x14ac:dyDescent="0.2">
      <c r="A424" s="247"/>
      <c r="B424" s="247"/>
      <c r="C424" s="247"/>
      <c r="D424" s="247"/>
      <c r="E424" s="247"/>
      <c r="F424" s="247"/>
      <c r="G424" s="247"/>
      <c r="H424" s="247"/>
      <c r="I424" s="247"/>
      <c r="J424" s="247"/>
      <c r="K424" s="229"/>
      <c r="L424" s="229"/>
      <c r="M424" s="247"/>
      <c r="N424" s="247"/>
      <c r="O424" s="247"/>
      <c r="P424" s="247"/>
      <c r="Q424" s="247"/>
      <c r="R424" s="247"/>
      <c r="S424" s="247"/>
      <c r="T424" s="247"/>
      <c r="U424" s="247"/>
      <c r="V424" s="247"/>
      <c r="W424" s="247"/>
      <c r="X424" s="247"/>
      <c r="Y424" s="247"/>
      <c r="Z424" s="247"/>
    </row>
    <row r="425" spans="1:26" ht="16" x14ac:dyDescent="0.2">
      <c r="A425" s="247"/>
      <c r="B425" s="247"/>
      <c r="C425" s="247"/>
      <c r="D425" s="247"/>
      <c r="E425" s="247"/>
      <c r="F425" s="247"/>
      <c r="G425" s="247"/>
      <c r="H425" s="247"/>
      <c r="I425" s="247"/>
      <c r="J425" s="247"/>
      <c r="K425" s="229"/>
      <c r="L425" s="229"/>
      <c r="M425" s="247"/>
      <c r="N425" s="247"/>
      <c r="O425" s="247"/>
      <c r="P425" s="247"/>
      <c r="Q425" s="247"/>
      <c r="R425" s="247"/>
      <c r="S425" s="247"/>
      <c r="T425" s="247"/>
      <c r="U425" s="247"/>
      <c r="V425" s="247"/>
      <c r="W425" s="247"/>
      <c r="X425" s="247"/>
      <c r="Y425" s="247"/>
      <c r="Z425" s="247"/>
    </row>
    <row r="426" spans="1:26" ht="16" x14ac:dyDescent="0.2">
      <c r="A426" s="247"/>
      <c r="B426" s="247"/>
      <c r="C426" s="247"/>
      <c r="D426" s="247"/>
      <c r="E426" s="247"/>
      <c r="F426" s="247"/>
      <c r="G426" s="247"/>
      <c r="H426" s="247"/>
      <c r="I426" s="247"/>
      <c r="J426" s="247"/>
      <c r="K426" s="229"/>
      <c r="L426" s="229"/>
      <c r="M426" s="247"/>
      <c r="N426" s="247"/>
      <c r="O426" s="247"/>
      <c r="P426" s="247"/>
      <c r="Q426" s="247"/>
      <c r="R426" s="247"/>
      <c r="S426" s="247"/>
      <c r="T426" s="247"/>
      <c r="U426" s="247"/>
      <c r="V426" s="247"/>
      <c r="W426" s="247"/>
      <c r="X426" s="247"/>
      <c r="Y426" s="247"/>
      <c r="Z426" s="247"/>
    </row>
    <row r="427" spans="1:26" ht="16" x14ac:dyDescent="0.2">
      <c r="A427" s="247"/>
      <c r="B427" s="247"/>
      <c r="C427" s="247"/>
      <c r="D427" s="247"/>
      <c r="E427" s="247"/>
      <c r="F427" s="247"/>
      <c r="G427" s="247"/>
      <c r="H427" s="247"/>
      <c r="I427" s="247"/>
      <c r="J427" s="247"/>
      <c r="K427" s="229"/>
      <c r="L427" s="229"/>
      <c r="M427" s="247"/>
      <c r="N427" s="247"/>
      <c r="O427" s="247"/>
      <c r="P427" s="247"/>
      <c r="Q427" s="247"/>
      <c r="R427" s="247"/>
      <c r="S427" s="247"/>
      <c r="T427" s="247"/>
      <c r="U427" s="247"/>
      <c r="V427" s="247"/>
      <c r="W427" s="247"/>
      <c r="X427" s="247"/>
      <c r="Y427" s="247"/>
      <c r="Z427" s="247"/>
    </row>
    <row r="428" spans="1:26" ht="16" x14ac:dyDescent="0.2">
      <c r="A428" s="247"/>
      <c r="B428" s="247"/>
      <c r="C428" s="247"/>
      <c r="D428" s="247"/>
      <c r="E428" s="247"/>
      <c r="F428" s="247"/>
      <c r="G428" s="247"/>
      <c r="H428" s="247"/>
      <c r="I428" s="247"/>
      <c r="J428" s="247"/>
      <c r="K428" s="229"/>
      <c r="L428" s="229"/>
      <c r="M428" s="247"/>
      <c r="N428" s="247"/>
      <c r="O428" s="247"/>
      <c r="P428" s="247"/>
      <c r="Q428" s="247"/>
      <c r="R428" s="247"/>
      <c r="S428" s="247"/>
      <c r="T428" s="247"/>
      <c r="U428" s="247"/>
      <c r="V428" s="247"/>
      <c r="W428" s="247"/>
      <c r="X428" s="247"/>
      <c r="Y428" s="247"/>
      <c r="Z428" s="247"/>
    </row>
    <row r="429" spans="1:26" ht="16" x14ac:dyDescent="0.2">
      <c r="A429" s="247"/>
      <c r="B429" s="247"/>
      <c r="C429" s="247"/>
      <c r="D429" s="247"/>
      <c r="E429" s="247"/>
      <c r="F429" s="247"/>
      <c r="G429" s="247"/>
      <c r="H429" s="247"/>
      <c r="I429" s="247"/>
      <c r="J429" s="247"/>
      <c r="K429" s="229"/>
      <c r="L429" s="229"/>
      <c r="M429" s="247"/>
      <c r="N429" s="247"/>
      <c r="O429" s="247"/>
      <c r="P429" s="247"/>
      <c r="Q429" s="247"/>
      <c r="R429" s="247"/>
      <c r="S429" s="247"/>
      <c r="T429" s="247"/>
      <c r="U429" s="247"/>
      <c r="V429" s="247"/>
      <c r="W429" s="247"/>
      <c r="X429" s="247"/>
      <c r="Y429" s="247"/>
      <c r="Z429" s="247"/>
    </row>
    <row r="430" spans="1:26" ht="16" x14ac:dyDescent="0.2">
      <c r="A430" s="247"/>
      <c r="B430" s="247"/>
      <c r="C430" s="247"/>
      <c r="D430" s="247"/>
      <c r="E430" s="247"/>
      <c r="F430" s="247"/>
      <c r="G430" s="247"/>
      <c r="H430" s="247"/>
      <c r="I430" s="247"/>
      <c r="J430" s="247"/>
      <c r="K430" s="229"/>
      <c r="L430" s="229"/>
      <c r="M430" s="247"/>
      <c r="N430" s="247"/>
      <c r="O430" s="247"/>
      <c r="P430" s="247"/>
      <c r="Q430" s="247"/>
      <c r="R430" s="247"/>
      <c r="S430" s="247"/>
      <c r="T430" s="247"/>
      <c r="U430" s="247"/>
      <c r="V430" s="247"/>
      <c r="W430" s="247"/>
      <c r="X430" s="247"/>
      <c r="Y430" s="247"/>
      <c r="Z430" s="247"/>
    </row>
    <row r="431" spans="1:26" ht="16" x14ac:dyDescent="0.2">
      <c r="A431" s="247"/>
      <c r="B431" s="247"/>
      <c r="C431" s="247"/>
      <c r="D431" s="247"/>
      <c r="E431" s="247"/>
      <c r="F431" s="247"/>
      <c r="G431" s="247"/>
      <c r="H431" s="247"/>
      <c r="I431" s="247"/>
      <c r="J431" s="247"/>
      <c r="K431" s="229"/>
      <c r="L431" s="229"/>
      <c r="M431" s="247"/>
      <c r="N431" s="247"/>
      <c r="O431" s="247"/>
      <c r="P431" s="247"/>
      <c r="Q431" s="247"/>
      <c r="R431" s="247"/>
      <c r="S431" s="247"/>
      <c r="T431" s="247"/>
      <c r="U431" s="247"/>
      <c r="V431" s="247"/>
      <c r="W431" s="247"/>
      <c r="X431" s="247"/>
      <c r="Y431" s="247"/>
      <c r="Z431" s="247"/>
    </row>
    <row r="432" spans="1:26" ht="16" x14ac:dyDescent="0.2">
      <c r="A432" s="247"/>
      <c r="B432" s="247"/>
      <c r="C432" s="247"/>
      <c r="D432" s="247"/>
      <c r="E432" s="247"/>
      <c r="F432" s="247"/>
      <c r="G432" s="247"/>
      <c r="H432" s="247"/>
      <c r="I432" s="247"/>
      <c r="J432" s="247"/>
      <c r="K432" s="229"/>
      <c r="L432" s="229"/>
      <c r="M432" s="247"/>
      <c r="N432" s="247"/>
      <c r="O432" s="247"/>
      <c r="P432" s="247"/>
      <c r="Q432" s="247"/>
      <c r="R432" s="247"/>
      <c r="S432" s="247"/>
      <c r="T432" s="247"/>
      <c r="U432" s="247"/>
      <c r="V432" s="247"/>
      <c r="W432" s="247"/>
      <c r="X432" s="247"/>
      <c r="Y432" s="247"/>
      <c r="Z432" s="247"/>
    </row>
    <row r="433" spans="1:26" ht="16" x14ac:dyDescent="0.2">
      <c r="A433" s="247"/>
      <c r="B433" s="247"/>
      <c r="C433" s="247"/>
      <c r="D433" s="247"/>
      <c r="E433" s="247"/>
      <c r="F433" s="247"/>
      <c r="G433" s="247"/>
      <c r="H433" s="247"/>
      <c r="I433" s="247"/>
      <c r="J433" s="247"/>
      <c r="K433" s="229"/>
      <c r="L433" s="229"/>
      <c r="M433" s="247"/>
      <c r="N433" s="247"/>
      <c r="O433" s="247"/>
      <c r="P433" s="247"/>
      <c r="Q433" s="247"/>
      <c r="R433" s="247"/>
      <c r="S433" s="247"/>
      <c r="T433" s="247"/>
      <c r="U433" s="247"/>
      <c r="V433" s="247"/>
      <c r="W433" s="247"/>
      <c r="X433" s="247"/>
      <c r="Y433" s="247"/>
      <c r="Z433" s="247"/>
    </row>
    <row r="434" spans="1:26" ht="16" x14ac:dyDescent="0.2">
      <c r="A434" s="247"/>
      <c r="B434" s="247"/>
      <c r="C434" s="247"/>
      <c r="D434" s="247"/>
      <c r="E434" s="247"/>
      <c r="F434" s="247"/>
      <c r="G434" s="247"/>
      <c r="H434" s="247"/>
      <c r="I434" s="247"/>
      <c r="J434" s="247"/>
      <c r="K434" s="229"/>
      <c r="L434" s="229"/>
      <c r="M434" s="247"/>
      <c r="N434" s="247"/>
      <c r="O434" s="247"/>
      <c r="P434" s="247"/>
      <c r="Q434" s="247"/>
      <c r="R434" s="247"/>
      <c r="S434" s="247"/>
      <c r="T434" s="247"/>
      <c r="U434" s="247"/>
      <c r="V434" s="247"/>
      <c r="W434" s="247"/>
      <c r="X434" s="247"/>
      <c r="Y434" s="247"/>
      <c r="Z434" s="247"/>
    </row>
    <row r="435" spans="1:26" ht="16" x14ac:dyDescent="0.2">
      <c r="A435" s="247"/>
      <c r="B435" s="247"/>
      <c r="C435" s="247"/>
      <c r="D435" s="247"/>
      <c r="E435" s="247"/>
      <c r="F435" s="247"/>
      <c r="G435" s="247"/>
      <c r="H435" s="247"/>
      <c r="I435" s="247"/>
      <c r="J435" s="247"/>
      <c r="K435" s="229"/>
      <c r="L435" s="229"/>
      <c r="M435" s="247"/>
      <c r="N435" s="247"/>
      <c r="O435" s="247"/>
      <c r="P435" s="247"/>
      <c r="Q435" s="247"/>
      <c r="R435" s="247"/>
      <c r="S435" s="247"/>
      <c r="T435" s="247"/>
      <c r="U435" s="247"/>
      <c r="V435" s="247"/>
      <c r="W435" s="247"/>
      <c r="X435" s="247"/>
      <c r="Y435" s="247"/>
      <c r="Z435" s="247"/>
    </row>
    <row r="436" spans="1:26" ht="16" x14ac:dyDescent="0.2">
      <c r="A436" s="247"/>
      <c r="B436" s="247"/>
      <c r="C436" s="247"/>
      <c r="D436" s="247"/>
      <c r="E436" s="247"/>
      <c r="F436" s="247"/>
      <c r="G436" s="247"/>
      <c r="H436" s="247"/>
      <c r="I436" s="247"/>
      <c r="J436" s="247"/>
      <c r="K436" s="229"/>
      <c r="L436" s="229"/>
      <c r="M436" s="247"/>
      <c r="N436" s="247"/>
      <c r="O436" s="247"/>
      <c r="P436" s="247"/>
      <c r="Q436" s="247"/>
      <c r="R436" s="247"/>
      <c r="S436" s="247"/>
      <c r="T436" s="247"/>
      <c r="U436" s="247"/>
      <c r="V436" s="247"/>
      <c r="W436" s="247"/>
      <c r="X436" s="247"/>
      <c r="Y436" s="247"/>
      <c r="Z436" s="247"/>
    </row>
    <row r="437" spans="1:26" ht="16" x14ac:dyDescent="0.2">
      <c r="A437" s="247"/>
      <c r="B437" s="247"/>
      <c r="C437" s="247"/>
      <c r="D437" s="247"/>
      <c r="E437" s="247"/>
      <c r="F437" s="247"/>
      <c r="G437" s="247"/>
      <c r="H437" s="247"/>
      <c r="I437" s="247"/>
      <c r="J437" s="247"/>
      <c r="K437" s="229"/>
      <c r="L437" s="229"/>
      <c r="M437" s="247"/>
      <c r="N437" s="247"/>
      <c r="O437" s="247"/>
      <c r="P437" s="247"/>
      <c r="Q437" s="247"/>
      <c r="R437" s="247"/>
      <c r="S437" s="247"/>
      <c r="T437" s="247"/>
      <c r="U437" s="247"/>
      <c r="V437" s="247"/>
      <c r="W437" s="247"/>
      <c r="X437" s="247"/>
      <c r="Y437" s="247"/>
      <c r="Z437" s="247"/>
    </row>
    <row r="438" spans="1:26" ht="16" x14ac:dyDescent="0.2">
      <c r="A438" s="247"/>
      <c r="B438" s="247"/>
      <c r="C438" s="247"/>
      <c r="D438" s="247"/>
      <c r="E438" s="247"/>
      <c r="F438" s="247"/>
      <c r="G438" s="247"/>
      <c r="H438" s="247"/>
      <c r="I438" s="247"/>
      <c r="J438" s="247"/>
      <c r="K438" s="229"/>
      <c r="L438" s="229"/>
      <c r="M438" s="247"/>
      <c r="N438" s="247"/>
      <c r="O438" s="247"/>
      <c r="P438" s="247"/>
      <c r="Q438" s="247"/>
      <c r="R438" s="247"/>
      <c r="S438" s="247"/>
      <c r="T438" s="247"/>
      <c r="U438" s="247"/>
      <c r="V438" s="247"/>
      <c r="W438" s="247"/>
      <c r="X438" s="247"/>
      <c r="Y438" s="247"/>
      <c r="Z438" s="247"/>
    </row>
    <row r="439" spans="1:26" ht="16" x14ac:dyDescent="0.2">
      <c r="A439" s="247"/>
      <c r="B439" s="247"/>
      <c r="C439" s="247"/>
      <c r="D439" s="247"/>
      <c r="E439" s="247"/>
      <c r="F439" s="247"/>
      <c r="G439" s="247"/>
      <c r="H439" s="247"/>
      <c r="I439" s="247"/>
      <c r="J439" s="247"/>
      <c r="K439" s="229"/>
      <c r="L439" s="229"/>
      <c r="M439" s="247"/>
      <c r="N439" s="247"/>
      <c r="O439" s="247"/>
      <c r="P439" s="247"/>
      <c r="Q439" s="247"/>
      <c r="R439" s="247"/>
      <c r="S439" s="247"/>
      <c r="T439" s="247"/>
      <c r="U439" s="247"/>
      <c r="V439" s="247"/>
      <c r="W439" s="247"/>
      <c r="X439" s="247"/>
      <c r="Y439" s="247"/>
      <c r="Z439" s="247"/>
    </row>
    <row r="440" spans="1:26" ht="16" x14ac:dyDescent="0.2">
      <c r="A440" s="247"/>
      <c r="B440" s="247"/>
      <c r="C440" s="247"/>
      <c r="D440" s="247"/>
      <c r="E440" s="247"/>
      <c r="F440" s="247"/>
      <c r="G440" s="247"/>
      <c r="H440" s="247"/>
      <c r="I440" s="247"/>
      <c r="J440" s="247"/>
      <c r="K440" s="229"/>
      <c r="L440" s="229"/>
      <c r="M440" s="247"/>
      <c r="N440" s="247"/>
      <c r="O440" s="247"/>
      <c r="P440" s="247"/>
      <c r="Q440" s="247"/>
      <c r="R440" s="247"/>
      <c r="S440" s="247"/>
      <c r="T440" s="247"/>
      <c r="U440" s="247"/>
      <c r="V440" s="247"/>
      <c r="W440" s="247"/>
      <c r="X440" s="247"/>
      <c r="Y440" s="247"/>
      <c r="Z440" s="247"/>
    </row>
    <row r="441" spans="1:26" ht="16" x14ac:dyDescent="0.2">
      <c r="A441" s="247"/>
      <c r="B441" s="247"/>
      <c r="C441" s="247"/>
      <c r="D441" s="247"/>
      <c r="E441" s="247"/>
      <c r="F441" s="247"/>
      <c r="G441" s="247"/>
      <c r="H441" s="247"/>
      <c r="I441" s="247"/>
      <c r="J441" s="247"/>
      <c r="K441" s="229"/>
      <c r="L441" s="229"/>
      <c r="M441" s="247"/>
      <c r="N441" s="247"/>
      <c r="O441" s="247"/>
      <c r="P441" s="247"/>
      <c r="Q441" s="247"/>
      <c r="R441" s="247"/>
      <c r="S441" s="247"/>
      <c r="T441" s="247"/>
      <c r="U441" s="247"/>
      <c r="V441" s="247"/>
      <c r="W441" s="247"/>
      <c r="X441" s="247"/>
      <c r="Y441" s="247"/>
      <c r="Z441" s="247"/>
    </row>
    <row r="442" spans="1:26" ht="16" x14ac:dyDescent="0.2">
      <c r="A442" s="247"/>
      <c r="B442" s="247"/>
      <c r="C442" s="247"/>
      <c r="D442" s="247"/>
      <c r="E442" s="247"/>
      <c r="F442" s="247"/>
      <c r="G442" s="247"/>
      <c r="H442" s="247"/>
      <c r="I442" s="247"/>
      <c r="J442" s="247"/>
      <c r="K442" s="229"/>
      <c r="L442" s="229"/>
      <c r="M442" s="247"/>
      <c r="N442" s="247"/>
      <c r="O442" s="247"/>
      <c r="P442" s="247"/>
      <c r="Q442" s="247"/>
      <c r="R442" s="247"/>
      <c r="S442" s="247"/>
      <c r="T442" s="247"/>
      <c r="U442" s="247"/>
      <c r="V442" s="247"/>
      <c r="W442" s="247"/>
      <c r="X442" s="247"/>
      <c r="Y442" s="247"/>
      <c r="Z442" s="247"/>
    </row>
    <row r="443" spans="1:26" ht="16" x14ac:dyDescent="0.2">
      <c r="A443" s="247"/>
      <c r="B443" s="247"/>
      <c r="C443" s="247"/>
      <c r="D443" s="247"/>
      <c r="E443" s="247"/>
      <c r="F443" s="247"/>
      <c r="G443" s="247"/>
      <c r="H443" s="247"/>
      <c r="I443" s="247"/>
      <c r="J443" s="247"/>
      <c r="K443" s="229"/>
      <c r="L443" s="229"/>
      <c r="M443" s="247"/>
      <c r="N443" s="247"/>
      <c r="O443" s="247"/>
      <c r="P443" s="247"/>
      <c r="Q443" s="247"/>
      <c r="R443" s="247"/>
      <c r="S443" s="247"/>
      <c r="T443" s="247"/>
      <c r="U443" s="247"/>
      <c r="V443" s="247"/>
      <c r="W443" s="247"/>
      <c r="X443" s="247"/>
      <c r="Y443" s="247"/>
      <c r="Z443" s="247"/>
    </row>
    <row r="444" spans="1:26" ht="16" x14ac:dyDescent="0.2">
      <c r="A444" s="247"/>
      <c r="B444" s="247"/>
      <c r="C444" s="247"/>
      <c r="D444" s="247"/>
      <c r="E444" s="247"/>
      <c r="F444" s="247"/>
      <c r="G444" s="247"/>
      <c r="H444" s="247"/>
      <c r="I444" s="247"/>
      <c r="J444" s="247"/>
      <c r="K444" s="229"/>
      <c r="L444" s="229"/>
      <c r="M444" s="247"/>
      <c r="N444" s="247"/>
      <c r="O444" s="247"/>
      <c r="P444" s="247"/>
      <c r="Q444" s="247"/>
      <c r="R444" s="247"/>
      <c r="S444" s="247"/>
      <c r="T444" s="247"/>
      <c r="U444" s="247"/>
      <c r="V444" s="247"/>
      <c r="W444" s="247"/>
      <c r="X444" s="247"/>
      <c r="Y444" s="247"/>
      <c r="Z444" s="247"/>
    </row>
    <row r="445" spans="1:26" ht="16" x14ac:dyDescent="0.2">
      <c r="A445" s="247"/>
      <c r="B445" s="247"/>
      <c r="C445" s="247"/>
      <c r="D445" s="247"/>
      <c r="E445" s="247"/>
      <c r="F445" s="247"/>
      <c r="G445" s="247"/>
      <c r="H445" s="247"/>
      <c r="I445" s="247"/>
      <c r="J445" s="247"/>
      <c r="K445" s="229"/>
      <c r="L445" s="229"/>
      <c r="M445" s="247"/>
      <c r="N445" s="247"/>
      <c r="O445" s="247"/>
      <c r="P445" s="247"/>
      <c r="Q445" s="247"/>
      <c r="R445" s="247"/>
      <c r="S445" s="247"/>
      <c r="T445" s="247"/>
      <c r="U445" s="247"/>
      <c r="V445" s="247"/>
      <c r="W445" s="247"/>
      <c r="X445" s="247"/>
      <c r="Y445" s="247"/>
      <c r="Z445" s="247"/>
    </row>
    <row r="446" spans="1:26" ht="16" x14ac:dyDescent="0.2">
      <c r="A446" s="247"/>
      <c r="B446" s="247"/>
      <c r="C446" s="247"/>
      <c r="D446" s="247"/>
      <c r="E446" s="247"/>
      <c r="F446" s="247"/>
      <c r="G446" s="247"/>
      <c r="H446" s="247"/>
      <c r="I446" s="247"/>
      <c r="J446" s="247"/>
      <c r="K446" s="229"/>
      <c r="L446" s="229"/>
      <c r="M446" s="247"/>
      <c r="N446" s="247"/>
      <c r="O446" s="247"/>
      <c r="P446" s="247"/>
      <c r="Q446" s="247"/>
      <c r="R446" s="247"/>
      <c r="S446" s="247"/>
      <c r="T446" s="247"/>
      <c r="U446" s="247"/>
      <c r="V446" s="247"/>
      <c r="W446" s="247"/>
      <c r="X446" s="247"/>
      <c r="Y446" s="247"/>
      <c r="Z446" s="247"/>
    </row>
    <row r="447" spans="1:26" ht="16" x14ac:dyDescent="0.2">
      <c r="A447" s="247"/>
      <c r="B447" s="247"/>
      <c r="C447" s="247"/>
      <c r="D447" s="247"/>
      <c r="E447" s="247"/>
      <c r="F447" s="247"/>
      <c r="G447" s="247"/>
      <c r="H447" s="247"/>
      <c r="I447" s="247"/>
      <c r="J447" s="247"/>
      <c r="K447" s="229"/>
      <c r="L447" s="229"/>
      <c r="M447" s="247"/>
      <c r="N447" s="247"/>
      <c r="O447" s="247"/>
      <c r="P447" s="247"/>
      <c r="Q447" s="247"/>
      <c r="R447" s="247"/>
      <c r="S447" s="247"/>
      <c r="T447" s="247"/>
      <c r="U447" s="247"/>
      <c r="V447" s="247"/>
      <c r="W447" s="247"/>
      <c r="X447" s="247"/>
      <c r="Y447" s="247"/>
      <c r="Z447" s="247"/>
    </row>
    <row r="448" spans="1:26" ht="16" x14ac:dyDescent="0.2">
      <c r="A448" s="247"/>
      <c r="B448" s="247"/>
      <c r="C448" s="247"/>
      <c r="D448" s="247"/>
      <c r="E448" s="247"/>
      <c r="F448" s="247"/>
      <c r="G448" s="247"/>
      <c r="H448" s="247"/>
      <c r="I448" s="247"/>
      <c r="J448" s="247"/>
      <c r="K448" s="229"/>
      <c r="L448" s="229"/>
      <c r="M448" s="247"/>
      <c r="N448" s="247"/>
      <c r="O448" s="247"/>
      <c r="P448" s="247"/>
      <c r="Q448" s="247"/>
      <c r="R448" s="247"/>
      <c r="S448" s="247"/>
      <c r="T448" s="247"/>
      <c r="U448" s="247"/>
      <c r="V448" s="247"/>
      <c r="W448" s="247"/>
      <c r="X448" s="247"/>
      <c r="Y448" s="247"/>
      <c r="Z448" s="247"/>
    </row>
    <row r="449" spans="1:26" ht="16" x14ac:dyDescent="0.2">
      <c r="A449" s="247"/>
      <c r="B449" s="247"/>
      <c r="C449" s="247"/>
      <c r="D449" s="247"/>
      <c r="E449" s="247"/>
      <c r="F449" s="247"/>
      <c r="G449" s="247"/>
      <c r="H449" s="247"/>
      <c r="I449" s="247"/>
      <c r="J449" s="247"/>
      <c r="K449" s="229"/>
      <c r="L449" s="229"/>
      <c r="M449" s="247"/>
      <c r="N449" s="247"/>
      <c r="O449" s="247"/>
      <c r="P449" s="247"/>
      <c r="Q449" s="247"/>
      <c r="R449" s="247"/>
      <c r="S449" s="247"/>
      <c r="T449" s="247"/>
      <c r="U449" s="247"/>
      <c r="V449" s="247"/>
      <c r="W449" s="247"/>
      <c r="X449" s="247"/>
      <c r="Y449" s="247"/>
      <c r="Z449" s="247"/>
    </row>
    <row r="450" spans="1:26" ht="16" x14ac:dyDescent="0.2">
      <c r="A450" s="247"/>
      <c r="B450" s="247"/>
      <c r="C450" s="247"/>
      <c r="D450" s="247"/>
      <c r="E450" s="247"/>
      <c r="F450" s="247"/>
      <c r="G450" s="247"/>
      <c r="H450" s="247"/>
      <c r="I450" s="247"/>
      <c r="J450" s="247"/>
      <c r="K450" s="229"/>
      <c r="L450" s="229"/>
      <c r="M450" s="247"/>
      <c r="N450" s="247"/>
      <c r="O450" s="247"/>
      <c r="P450" s="247"/>
      <c r="Q450" s="247"/>
      <c r="R450" s="247"/>
      <c r="S450" s="247"/>
      <c r="T450" s="247"/>
      <c r="U450" s="247"/>
      <c r="V450" s="247"/>
      <c r="W450" s="247"/>
      <c r="X450" s="247"/>
      <c r="Y450" s="247"/>
      <c r="Z450" s="247"/>
    </row>
    <row r="451" spans="1:26" ht="16" x14ac:dyDescent="0.2">
      <c r="A451" s="247"/>
      <c r="B451" s="247"/>
      <c r="C451" s="247"/>
      <c r="D451" s="247"/>
      <c r="E451" s="247"/>
      <c r="F451" s="247"/>
      <c r="G451" s="247"/>
      <c r="H451" s="247"/>
      <c r="I451" s="247"/>
      <c r="J451" s="247"/>
      <c r="K451" s="229"/>
      <c r="L451" s="229"/>
      <c r="M451" s="247"/>
      <c r="N451" s="247"/>
      <c r="O451" s="247"/>
      <c r="P451" s="247"/>
      <c r="Q451" s="247"/>
      <c r="R451" s="247"/>
      <c r="S451" s="247"/>
      <c r="T451" s="247"/>
      <c r="U451" s="247"/>
      <c r="V451" s="247"/>
      <c r="W451" s="247"/>
      <c r="X451" s="247"/>
      <c r="Y451" s="247"/>
      <c r="Z451" s="247"/>
    </row>
    <row r="452" spans="1:26" ht="16" x14ac:dyDescent="0.2">
      <c r="A452" s="247"/>
      <c r="B452" s="247"/>
      <c r="C452" s="247"/>
      <c r="D452" s="247"/>
      <c r="E452" s="247"/>
      <c r="F452" s="247"/>
      <c r="G452" s="247"/>
      <c r="H452" s="247"/>
      <c r="I452" s="247"/>
      <c r="J452" s="247"/>
      <c r="K452" s="229"/>
      <c r="L452" s="229"/>
      <c r="M452" s="247"/>
      <c r="N452" s="247"/>
      <c r="O452" s="247"/>
      <c r="P452" s="247"/>
      <c r="Q452" s="247"/>
      <c r="R452" s="247"/>
      <c r="S452" s="247"/>
      <c r="T452" s="247"/>
      <c r="U452" s="247"/>
      <c r="V452" s="247"/>
      <c r="W452" s="247"/>
      <c r="X452" s="247"/>
      <c r="Y452" s="247"/>
      <c r="Z452" s="247"/>
    </row>
    <row r="453" spans="1:26" ht="16" x14ac:dyDescent="0.2">
      <c r="A453" s="247"/>
      <c r="B453" s="247"/>
      <c r="C453" s="247"/>
      <c r="D453" s="247"/>
      <c r="E453" s="247"/>
      <c r="F453" s="247"/>
      <c r="G453" s="247"/>
      <c r="H453" s="247"/>
      <c r="I453" s="247"/>
      <c r="J453" s="247"/>
      <c r="K453" s="229"/>
      <c r="L453" s="229"/>
      <c r="M453" s="247"/>
      <c r="N453" s="247"/>
      <c r="O453" s="247"/>
      <c r="P453" s="247"/>
      <c r="Q453" s="247"/>
      <c r="R453" s="247"/>
      <c r="S453" s="247"/>
      <c r="T453" s="247"/>
      <c r="U453" s="247"/>
      <c r="V453" s="247"/>
      <c r="W453" s="247"/>
      <c r="X453" s="247"/>
      <c r="Y453" s="247"/>
      <c r="Z453" s="247"/>
    </row>
    <row r="454" spans="1:26" ht="16" x14ac:dyDescent="0.2">
      <c r="A454" s="247"/>
      <c r="B454" s="247"/>
      <c r="C454" s="247"/>
      <c r="D454" s="247"/>
      <c r="E454" s="247"/>
      <c r="F454" s="247"/>
      <c r="G454" s="247"/>
      <c r="H454" s="247"/>
      <c r="I454" s="247"/>
      <c r="J454" s="247"/>
      <c r="K454" s="229"/>
      <c r="L454" s="229"/>
      <c r="M454" s="247"/>
      <c r="N454" s="247"/>
      <c r="O454" s="247"/>
      <c r="P454" s="247"/>
      <c r="Q454" s="247"/>
      <c r="R454" s="247"/>
      <c r="S454" s="247"/>
      <c r="T454" s="247"/>
      <c r="U454" s="247"/>
      <c r="V454" s="247"/>
      <c r="W454" s="247"/>
      <c r="X454" s="247"/>
      <c r="Y454" s="247"/>
      <c r="Z454" s="247"/>
    </row>
    <row r="455" spans="1:26" ht="16" x14ac:dyDescent="0.2">
      <c r="A455" s="247"/>
      <c r="B455" s="247"/>
      <c r="C455" s="247"/>
      <c r="D455" s="247"/>
      <c r="E455" s="247"/>
      <c r="F455" s="247"/>
      <c r="G455" s="247"/>
      <c r="H455" s="247"/>
      <c r="I455" s="247"/>
      <c r="J455" s="247"/>
      <c r="K455" s="229"/>
      <c r="L455" s="229"/>
      <c r="M455" s="247"/>
      <c r="N455" s="247"/>
      <c r="O455" s="247"/>
      <c r="P455" s="247"/>
      <c r="Q455" s="247"/>
      <c r="R455" s="247"/>
      <c r="S455" s="247"/>
      <c r="T455" s="247"/>
      <c r="U455" s="247"/>
      <c r="V455" s="247"/>
      <c r="W455" s="247"/>
      <c r="X455" s="247"/>
      <c r="Y455" s="247"/>
      <c r="Z455" s="247"/>
    </row>
    <row r="456" spans="1:26" ht="16" x14ac:dyDescent="0.2">
      <c r="A456" s="247"/>
      <c r="B456" s="247"/>
      <c r="C456" s="247"/>
      <c r="D456" s="247"/>
      <c r="E456" s="247"/>
      <c r="F456" s="247"/>
      <c r="G456" s="247"/>
      <c r="H456" s="247"/>
      <c r="I456" s="247"/>
      <c r="J456" s="247"/>
      <c r="K456" s="229"/>
      <c r="L456" s="229"/>
      <c r="M456" s="247"/>
      <c r="N456" s="247"/>
      <c r="O456" s="247"/>
      <c r="P456" s="247"/>
      <c r="Q456" s="247"/>
      <c r="R456" s="247"/>
      <c r="S456" s="247"/>
      <c r="T456" s="247"/>
      <c r="U456" s="247"/>
      <c r="V456" s="247"/>
      <c r="W456" s="247"/>
      <c r="X456" s="247"/>
      <c r="Y456" s="247"/>
      <c r="Z456" s="247"/>
    </row>
    <row r="457" spans="1:26" ht="16" x14ac:dyDescent="0.2">
      <c r="A457" s="247"/>
      <c r="B457" s="247"/>
      <c r="C457" s="247"/>
      <c r="D457" s="247"/>
      <c r="E457" s="247"/>
      <c r="F457" s="247"/>
      <c r="G457" s="247"/>
      <c r="H457" s="247"/>
      <c r="I457" s="247"/>
      <c r="J457" s="247"/>
      <c r="K457" s="229"/>
      <c r="L457" s="229"/>
      <c r="M457" s="247"/>
      <c r="N457" s="247"/>
      <c r="O457" s="247"/>
      <c r="P457" s="247"/>
      <c r="Q457" s="247"/>
      <c r="R457" s="247"/>
      <c r="S457" s="247"/>
      <c r="T457" s="247"/>
      <c r="U457" s="247"/>
      <c r="V457" s="247"/>
      <c r="W457" s="247"/>
      <c r="X457" s="247"/>
      <c r="Y457" s="247"/>
      <c r="Z457" s="247"/>
    </row>
    <row r="458" spans="1:26" ht="16" x14ac:dyDescent="0.2">
      <c r="A458" s="247"/>
      <c r="B458" s="247"/>
      <c r="C458" s="247"/>
      <c r="D458" s="247"/>
      <c r="E458" s="247"/>
      <c r="F458" s="247"/>
      <c r="G458" s="247"/>
      <c r="H458" s="247"/>
      <c r="I458" s="247"/>
      <c r="J458" s="247"/>
      <c r="K458" s="229"/>
      <c r="L458" s="229"/>
      <c r="M458" s="247"/>
      <c r="N458" s="247"/>
      <c r="O458" s="247"/>
      <c r="P458" s="247"/>
      <c r="Q458" s="247"/>
      <c r="R458" s="247"/>
      <c r="S458" s="247"/>
      <c r="T458" s="247"/>
      <c r="U458" s="247"/>
      <c r="V458" s="247"/>
      <c r="W458" s="247"/>
      <c r="X458" s="247"/>
      <c r="Y458" s="247"/>
      <c r="Z458" s="247"/>
    </row>
    <row r="459" spans="1:26" ht="16" x14ac:dyDescent="0.2">
      <c r="A459" s="247"/>
      <c r="B459" s="247"/>
      <c r="C459" s="247"/>
      <c r="D459" s="247"/>
      <c r="E459" s="247"/>
      <c r="F459" s="247"/>
      <c r="G459" s="247"/>
      <c r="H459" s="247"/>
      <c r="I459" s="247"/>
      <c r="J459" s="247"/>
      <c r="K459" s="229"/>
      <c r="L459" s="229"/>
      <c r="M459" s="247"/>
      <c r="N459" s="247"/>
      <c r="O459" s="247"/>
      <c r="P459" s="247"/>
      <c r="Q459" s="247"/>
      <c r="R459" s="247"/>
      <c r="S459" s="247"/>
      <c r="T459" s="247"/>
      <c r="U459" s="247"/>
      <c r="V459" s="247"/>
      <c r="W459" s="247"/>
      <c r="X459" s="247"/>
      <c r="Y459" s="247"/>
      <c r="Z459" s="247"/>
    </row>
    <row r="460" spans="1:26" ht="16" x14ac:dyDescent="0.2">
      <c r="A460" s="247"/>
      <c r="B460" s="247"/>
      <c r="C460" s="247"/>
      <c r="D460" s="247"/>
      <c r="E460" s="247"/>
      <c r="F460" s="247"/>
      <c r="G460" s="247"/>
      <c r="H460" s="247"/>
      <c r="I460" s="247"/>
      <c r="J460" s="247"/>
      <c r="K460" s="229"/>
      <c r="L460" s="229"/>
      <c r="M460" s="247"/>
      <c r="N460" s="247"/>
      <c r="O460" s="247"/>
      <c r="P460" s="247"/>
      <c r="Q460" s="247"/>
      <c r="R460" s="247"/>
      <c r="S460" s="247"/>
      <c r="T460" s="247"/>
      <c r="U460" s="247"/>
      <c r="V460" s="247"/>
      <c r="W460" s="247"/>
      <c r="X460" s="247"/>
      <c r="Y460" s="247"/>
      <c r="Z460" s="247"/>
    </row>
    <row r="461" spans="1:26" ht="16" x14ac:dyDescent="0.2">
      <c r="A461" s="247"/>
      <c r="B461" s="247"/>
      <c r="C461" s="247"/>
      <c r="D461" s="247"/>
      <c r="E461" s="247"/>
      <c r="F461" s="247"/>
      <c r="G461" s="247"/>
      <c r="H461" s="247"/>
      <c r="I461" s="247"/>
      <c r="J461" s="247"/>
      <c r="K461" s="229"/>
      <c r="L461" s="229"/>
      <c r="M461" s="247"/>
      <c r="N461" s="247"/>
      <c r="O461" s="247"/>
      <c r="P461" s="247"/>
      <c r="Q461" s="247"/>
      <c r="R461" s="247"/>
      <c r="S461" s="247"/>
      <c r="T461" s="247"/>
      <c r="U461" s="247"/>
      <c r="V461" s="247"/>
      <c r="W461" s="247"/>
      <c r="X461" s="247"/>
      <c r="Y461" s="247"/>
      <c r="Z461" s="247"/>
    </row>
    <row r="462" spans="1:26" ht="16" x14ac:dyDescent="0.2">
      <c r="A462" s="247"/>
      <c r="B462" s="247"/>
      <c r="C462" s="247"/>
      <c r="D462" s="247"/>
      <c r="E462" s="247"/>
      <c r="F462" s="247"/>
      <c r="G462" s="247"/>
      <c r="H462" s="247"/>
      <c r="I462" s="247"/>
      <c r="J462" s="247"/>
      <c r="K462" s="229"/>
      <c r="L462" s="229"/>
      <c r="M462" s="247"/>
      <c r="N462" s="247"/>
      <c r="O462" s="247"/>
      <c r="P462" s="247"/>
      <c r="Q462" s="247"/>
      <c r="R462" s="247"/>
      <c r="S462" s="247"/>
      <c r="T462" s="247"/>
      <c r="U462" s="247"/>
      <c r="V462" s="247"/>
      <c r="W462" s="247"/>
      <c r="X462" s="247"/>
      <c r="Y462" s="247"/>
      <c r="Z462" s="247"/>
    </row>
    <row r="463" spans="1:26" ht="16" x14ac:dyDescent="0.2">
      <c r="A463" s="247"/>
      <c r="B463" s="247"/>
      <c r="C463" s="247"/>
      <c r="D463" s="247"/>
      <c r="E463" s="247"/>
      <c r="F463" s="247"/>
      <c r="G463" s="247"/>
      <c r="H463" s="247"/>
      <c r="I463" s="247"/>
      <c r="J463" s="247"/>
      <c r="K463" s="229"/>
      <c r="L463" s="229"/>
      <c r="M463" s="247"/>
      <c r="N463" s="247"/>
      <c r="O463" s="247"/>
      <c r="P463" s="247"/>
      <c r="Q463" s="247"/>
      <c r="R463" s="247"/>
      <c r="S463" s="247"/>
      <c r="T463" s="247"/>
      <c r="U463" s="247"/>
      <c r="V463" s="247"/>
      <c r="W463" s="247"/>
      <c r="X463" s="247"/>
      <c r="Y463" s="247"/>
      <c r="Z463" s="247"/>
    </row>
    <row r="464" spans="1:26" ht="16" x14ac:dyDescent="0.2">
      <c r="A464" s="247"/>
      <c r="B464" s="247"/>
      <c r="C464" s="247"/>
      <c r="D464" s="247"/>
      <c r="E464" s="247"/>
      <c r="F464" s="247"/>
      <c r="G464" s="247"/>
      <c r="H464" s="247"/>
      <c r="I464" s="247"/>
      <c r="J464" s="247"/>
      <c r="K464" s="229"/>
      <c r="L464" s="229"/>
      <c r="M464" s="247"/>
      <c r="N464" s="247"/>
      <c r="O464" s="247"/>
      <c r="P464" s="247"/>
      <c r="Q464" s="247"/>
      <c r="R464" s="247"/>
      <c r="S464" s="247"/>
      <c r="T464" s="247"/>
      <c r="U464" s="247"/>
      <c r="V464" s="247"/>
      <c r="W464" s="247"/>
      <c r="X464" s="247"/>
      <c r="Y464" s="247"/>
      <c r="Z464" s="247"/>
    </row>
    <row r="465" spans="1:26" ht="16" x14ac:dyDescent="0.2">
      <c r="A465" s="247"/>
      <c r="B465" s="247"/>
      <c r="C465" s="247"/>
      <c r="D465" s="247"/>
      <c r="E465" s="247"/>
      <c r="F465" s="247"/>
      <c r="G465" s="247"/>
      <c r="H465" s="247"/>
      <c r="I465" s="247"/>
      <c r="J465" s="247"/>
      <c r="K465" s="229"/>
      <c r="L465" s="229"/>
      <c r="M465" s="247"/>
      <c r="N465" s="247"/>
      <c r="O465" s="247"/>
      <c r="P465" s="247"/>
      <c r="Q465" s="247"/>
      <c r="R465" s="247"/>
      <c r="S465" s="247"/>
      <c r="T465" s="247"/>
      <c r="U465" s="247"/>
      <c r="V465" s="247"/>
      <c r="W465" s="247"/>
      <c r="X465" s="247"/>
      <c r="Y465" s="247"/>
      <c r="Z465" s="247"/>
    </row>
    <row r="466" spans="1:26" ht="16" x14ac:dyDescent="0.2">
      <c r="A466" s="247"/>
      <c r="B466" s="247"/>
      <c r="C466" s="247"/>
      <c r="D466" s="247"/>
      <c r="E466" s="247"/>
      <c r="F466" s="247"/>
      <c r="G466" s="247"/>
      <c r="H466" s="247"/>
      <c r="I466" s="247"/>
      <c r="J466" s="247"/>
      <c r="K466" s="229"/>
      <c r="L466" s="229"/>
      <c r="M466" s="247"/>
      <c r="N466" s="247"/>
      <c r="O466" s="247"/>
      <c r="P466" s="247"/>
      <c r="Q466" s="247"/>
      <c r="R466" s="247"/>
      <c r="S466" s="247"/>
      <c r="T466" s="247"/>
      <c r="U466" s="247"/>
      <c r="V466" s="247"/>
      <c r="W466" s="247"/>
      <c r="X466" s="247"/>
      <c r="Y466" s="247"/>
      <c r="Z466" s="247"/>
    </row>
    <row r="467" spans="1:26" ht="16" x14ac:dyDescent="0.2">
      <c r="A467" s="247"/>
      <c r="B467" s="247"/>
      <c r="C467" s="247"/>
      <c r="D467" s="247"/>
      <c r="E467" s="247"/>
      <c r="F467" s="247"/>
      <c r="G467" s="247"/>
      <c r="H467" s="247"/>
      <c r="I467" s="247"/>
      <c r="J467" s="247"/>
      <c r="K467" s="229"/>
      <c r="L467" s="229"/>
      <c r="M467" s="247"/>
      <c r="N467" s="247"/>
      <c r="O467" s="247"/>
      <c r="P467" s="247"/>
      <c r="Q467" s="247"/>
      <c r="R467" s="247"/>
      <c r="S467" s="247"/>
      <c r="T467" s="247"/>
      <c r="U467" s="247"/>
      <c r="V467" s="247"/>
      <c r="W467" s="247"/>
      <c r="X467" s="247"/>
      <c r="Y467" s="247"/>
      <c r="Z467" s="247"/>
    </row>
    <row r="468" spans="1:26" ht="16" x14ac:dyDescent="0.2">
      <c r="A468" s="247"/>
      <c r="B468" s="247"/>
      <c r="C468" s="247"/>
      <c r="D468" s="247"/>
      <c r="E468" s="247"/>
      <c r="F468" s="247"/>
      <c r="G468" s="247"/>
      <c r="H468" s="247"/>
      <c r="I468" s="247"/>
      <c r="J468" s="247"/>
      <c r="K468" s="229"/>
      <c r="L468" s="229"/>
      <c r="M468" s="247"/>
      <c r="N468" s="247"/>
      <c r="O468" s="247"/>
      <c r="P468" s="247"/>
      <c r="Q468" s="247"/>
      <c r="R468" s="247"/>
      <c r="S468" s="247"/>
      <c r="T468" s="247"/>
      <c r="U468" s="247"/>
      <c r="V468" s="247"/>
      <c r="W468" s="247"/>
      <c r="X468" s="247"/>
      <c r="Y468" s="247"/>
      <c r="Z468" s="247"/>
    </row>
    <row r="469" spans="1:26" ht="16" x14ac:dyDescent="0.2">
      <c r="A469" s="247"/>
      <c r="B469" s="247"/>
      <c r="C469" s="247"/>
      <c r="D469" s="247"/>
      <c r="E469" s="247"/>
      <c r="F469" s="247"/>
      <c r="G469" s="247"/>
      <c r="H469" s="247"/>
      <c r="I469" s="247"/>
      <c r="J469" s="247"/>
      <c r="K469" s="229"/>
      <c r="L469" s="229"/>
      <c r="M469" s="247"/>
      <c r="N469" s="247"/>
      <c r="O469" s="247"/>
      <c r="P469" s="247"/>
      <c r="Q469" s="247"/>
      <c r="R469" s="247"/>
      <c r="S469" s="247"/>
      <c r="T469" s="247"/>
      <c r="U469" s="247"/>
      <c r="V469" s="247"/>
      <c r="W469" s="247"/>
      <c r="X469" s="247"/>
      <c r="Y469" s="247"/>
      <c r="Z469" s="247"/>
    </row>
    <row r="470" spans="1:26" ht="16" x14ac:dyDescent="0.2">
      <c r="A470" s="247"/>
      <c r="B470" s="247"/>
      <c r="C470" s="247"/>
      <c r="D470" s="247"/>
      <c r="E470" s="247"/>
      <c r="F470" s="247"/>
      <c r="G470" s="247"/>
      <c r="H470" s="247"/>
      <c r="I470" s="247"/>
      <c r="J470" s="247"/>
      <c r="K470" s="229"/>
      <c r="L470" s="229"/>
      <c r="M470" s="247"/>
      <c r="N470" s="247"/>
      <c r="O470" s="247"/>
      <c r="P470" s="247"/>
      <c r="Q470" s="247"/>
      <c r="R470" s="247"/>
      <c r="S470" s="247"/>
      <c r="T470" s="247"/>
      <c r="U470" s="247"/>
      <c r="V470" s="247"/>
      <c r="W470" s="247"/>
      <c r="X470" s="247"/>
      <c r="Y470" s="247"/>
      <c r="Z470" s="247"/>
    </row>
    <row r="471" spans="1:26" ht="16" x14ac:dyDescent="0.2">
      <c r="A471" s="247"/>
      <c r="B471" s="247"/>
      <c r="C471" s="247"/>
      <c r="D471" s="247"/>
      <c r="E471" s="247"/>
      <c r="F471" s="247"/>
      <c r="G471" s="247"/>
      <c r="H471" s="247"/>
      <c r="I471" s="247"/>
      <c r="J471" s="247"/>
      <c r="K471" s="229"/>
      <c r="L471" s="229"/>
      <c r="M471" s="247"/>
      <c r="N471" s="247"/>
      <c r="O471" s="247"/>
      <c r="P471" s="247"/>
      <c r="Q471" s="247"/>
      <c r="R471" s="247"/>
      <c r="S471" s="247"/>
      <c r="T471" s="247"/>
      <c r="U471" s="247"/>
      <c r="V471" s="247"/>
      <c r="W471" s="247"/>
      <c r="X471" s="247"/>
      <c r="Y471" s="247"/>
      <c r="Z471" s="247"/>
    </row>
    <row r="472" spans="1:26" ht="16" x14ac:dyDescent="0.2">
      <c r="A472" s="247"/>
      <c r="B472" s="247"/>
      <c r="C472" s="247"/>
      <c r="D472" s="247"/>
      <c r="E472" s="247"/>
      <c r="F472" s="247"/>
      <c r="G472" s="247"/>
      <c r="H472" s="247"/>
      <c r="I472" s="247"/>
      <c r="J472" s="247"/>
      <c r="K472" s="229"/>
      <c r="L472" s="229"/>
      <c r="M472" s="247"/>
      <c r="N472" s="247"/>
      <c r="O472" s="247"/>
      <c r="P472" s="247"/>
      <c r="Q472" s="247"/>
      <c r="R472" s="247"/>
      <c r="S472" s="247"/>
      <c r="T472" s="247"/>
      <c r="U472" s="247"/>
      <c r="V472" s="247"/>
      <c r="W472" s="247"/>
      <c r="X472" s="247"/>
      <c r="Y472" s="247"/>
      <c r="Z472" s="247"/>
    </row>
    <row r="473" spans="1:26" ht="16" x14ac:dyDescent="0.2">
      <c r="A473" s="247"/>
      <c r="B473" s="247"/>
      <c r="C473" s="247"/>
      <c r="D473" s="247"/>
      <c r="E473" s="247"/>
      <c r="F473" s="247"/>
      <c r="G473" s="247"/>
      <c r="H473" s="247"/>
      <c r="I473" s="247"/>
      <c r="J473" s="247"/>
      <c r="K473" s="229"/>
      <c r="L473" s="229"/>
      <c r="M473" s="247"/>
      <c r="N473" s="247"/>
      <c r="O473" s="247"/>
      <c r="P473" s="247"/>
      <c r="Q473" s="247"/>
      <c r="R473" s="247"/>
      <c r="S473" s="247"/>
      <c r="T473" s="247"/>
      <c r="U473" s="247"/>
      <c r="V473" s="247"/>
      <c r="W473" s="247"/>
      <c r="X473" s="247"/>
      <c r="Y473" s="247"/>
      <c r="Z473" s="247"/>
    </row>
    <row r="474" spans="1:26" ht="16" x14ac:dyDescent="0.2">
      <c r="A474" s="247"/>
      <c r="B474" s="247"/>
      <c r="C474" s="247"/>
      <c r="D474" s="247"/>
      <c r="E474" s="247"/>
      <c r="F474" s="247"/>
      <c r="G474" s="247"/>
      <c r="H474" s="247"/>
      <c r="I474" s="247"/>
      <c r="J474" s="247"/>
      <c r="K474" s="229"/>
      <c r="L474" s="229"/>
      <c r="M474" s="247"/>
      <c r="N474" s="247"/>
      <c r="O474" s="247"/>
      <c r="P474" s="247"/>
      <c r="Q474" s="247"/>
      <c r="R474" s="247"/>
      <c r="S474" s="247"/>
      <c r="T474" s="247"/>
      <c r="U474" s="247"/>
      <c r="V474" s="247"/>
      <c r="W474" s="247"/>
      <c r="X474" s="247"/>
      <c r="Y474" s="247"/>
      <c r="Z474" s="247"/>
    </row>
    <row r="475" spans="1:26" ht="16" x14ac:dyDescent="0.2">
      <c r="A475" s="247"/>
      <c r="B475" s="247"/>
      <c r="C475" s="247"/>
      <c r="D475" s="247"/>
      <c r="E475" s="247"/>
      <c r="F475" s="247"/>
      <c r="G475" s="247"/>
      <c r="H475" s="247"/>
      <c r="I475" s="247"/>
      <c r="J475" s="247"/>
      <c r="K475" s="229"/>
      <c r="L475" s="229"/>
      <c r="M475" s="247"/>
      <c r="N475" s="247"/>
      <c r="O475" s="247"/>
      <c r="P475" s="247"/>
      <c r="Q475" s="247"/>
      <c r="R475" s="247"/>
      <c r="S475" s="247"/>
      <c r="T475" s="247"/>
      <c r="U475" s="247"/>
      <c r="V475" s="247"/>
      <c r="W475" s="247"/>
      <c r="X475" s="247"/>
      <c r="Y475" s="247"/>
      <c r="Z475" s="247"/>
    </row>
    <row r="476" spans="1:26" ht="16" x14ac:dyDescent="0.2">
      <c r="A476" s="247"/>
      <c r="B476" s="247"/>
      <c r="C476" s="247"/>
      <c r="D476" s="247"/>
      <c r="E476" s="247"/>
      <c r="F476" s="247"/>
      <c r="G476" s="247"/>
      <c r="H476" s="247"/>
      <c r="I476" s="247"/>
      <c r="J476" s="247"/>
      <c r="K476" s="229"/>
      <c r="L476" s="229"/>
      <c r="M476" s="247"/>
      <c r="N476" s="247"/>
      <c r="O476" s="247"/>
      <c r="P476" s="247"/>
      <c r="Q476" s="247"/>
      <c r="R476" s="247"/>
      <c r="S476" s="247"/>
      <c r="T476" s="247"/>
      <c r="U476" s="247"/>
      <c r="V476" s="247"/>
      <c r="W476" s="247"/>
      <c r="X476" s="247"/>
      <c r="Y476" s="247"/>
      <c r="Z476" s="247"/>
    </row>
    <row r="477" spans="1:26" ht="16" x14ac:dyDescent="0.2">
      <c r="A477" s="247"/>
      <c r="B477" s="247"/>
      <c r="C477" s="247"/>
      <c r="D477" s="247"/>
      <c r="E477" s="247"/>
      <c r="F477" s="247"/>
      <c r="G477" s="247"/>
      <c r="H477" s="247"/>
      <c r="I477" s="247"/>
      <c r="J477" s="247"/>
      <c r="K477" s="229"/>
      <c r="L477" s="229"/>
      <c r="M477" s="247"/>
      <c r="N477" s="247"/>
      <c r="O477" s="247"/>
      <c r="P477" s="247"/>
      <c r="Q477" s="247"/>
      <c r="R477" s="247"/>
      <c r="S477" s="247"/>
      <c r="T477" s="247"/>
      <c r="U477" s="247"/>
      <c r="V477" s="247"/>
      <c r="W477" s="247"/>
      <c r="X477" s="247"/>
      <c r="Y477" s="247"/>
      <c r="Z477" s="247"/>
    </row>
    <row r="478" spans="1:26" ht="16" x14ac:dyDescent="0.2">
      <c r="A478" s="247"/>
      <c r="B478" s="247"/>
      <c r="C478" s="247"/>
      <c r="D478" s="247"/>
      <c r="E478" s="247"/>
      <c r="F478" s="247"/>
      <c r="G478" s="247"/>
      <c r="H478" s="247"/>
      <c r="I478" s="247"/>
      <c r="J478" s="247"/>
      <c r="K478" s="229"/>
      <c r="L478" s="229"/>
      <c r="M478" s="247"/>
      <c r="N478" s="247"/>
      <c r="O478" s="247"/>
      <c r="P478" s="247"/>
      <c r="Q478" s="247"/>
      <c r="R478" s="247"/>
      <c r="S478" s="247"/>
      <c r="T478" s="247"/>
      <c r="U478" s="247"/>
      <c r="V478" s="247"/>
      <c r="W478" s="247"/>
      <c r="X478" s="247"/>
      <c r="Y478" s="247"/>
      <c r="Z478" s="247"/>
    </row>
    <row r="479" spans="1:26" ht="16" x14ac:dyDescent="0.2">
      <c r="A479" s="247"/>
      <c r="B479" s="247"/>
      <c r="C479" s="247"/>
      <c r="D479" s="247"/>
      <c r="E479" s="247"/>
      <c r="F479" s="247"/>
      <c r="G479" s="247"/>
      <c r="H479" s="247"/>
      <c r="I479" s="247"/>
      <c r="J479" s="247"/>
      <c r="K479" s="229"/>
      <c r="L479" s="229"/>
      <c r="M479" s="247"/>
      <c r="N479" s="247"/>
      <c r="O479" s="247"/>
      <c r="P479" s="247"/>
      <c r="Q479" s="247"/>
      <c r="R479" s="247"/>
      <c r="S479" s="247"/>
      <c r="T479" s="247"/>
      <c r="U479" s="247"/>
      <c r="V479" s="247"/>
      <c r="W479" s="247"/>
      <c r="X479" s="247"/>
      <c r="Y479" s="247"/>
      <c r="Z479" s="247"/>
    </row>
    <row r="480" spans="1:26" ht="16" x14ac:dyDescent="0.2">
      <c r="A480" s="247"/>
      <c r="B480" s="247"/>
      <c r="C480" s="247"/>
      <c r="D480" s="247"/>
      <c r="E480" s="247"/>
      <c r="F480" s="247"/>
      <c r="G480" s="247"/>
      <c r="H480" s="247"/>
      <c r="I480" s="247"/>
      <c r="J480" s="247"/>
      <c r="K480" s="229"/>
      <c r="L480" s="229"/>
      <c r="M480" s="247"/>
      <c r="N480" s="247"/>
      <c r="O480" s="247"/>
      <c r="P480" s="247"/>
      <c r="Q480" s="247"/>
      <c r="R480" s="247"/>
      <c r="S480" s="247"/>
      <c r="T480" s="247"/>
      <c r="U480" s="247"/>
      <c r="V480" s="247"/>
      <c r="W480" s="247"/>
      <c r="X480" s="247"/>
      <c r="Y480" s="247"/>
      <c r="Z480" s="247"/>
    </row>
    <row r="481" spans="1:26" ht="16" x14ac:dyDescent="0.2">
      <c r="A481" s="247"/>
      <c r="B481" s="247"/>
      <c r="C481" s="247"/>
      <c r="D481" s="247"/>
      <c r="E481" s="247"/>
      <c r="F481" s="247"/>
      <c r="G481" s="247"/>
      <c r="H481" s="247"/>
      <c r="I481" s="247"/>
      <c r="J481" s="247"/>
      <c r="K481" s="229"/>
      <c r="L481" s="229"/>
      <c r="M481" s="247"/>
      <c r="N481" s="247"/>
      <c r="O481" s="247"/>
      <c r="P481" s="247"/>
      <c r="Q481" s="247"/>
      <c r="R481" s="247"/>
      <c r="S481" s="247"/>
      <c r="T481" s="247"/>
      <c r="U481" s="247"/>
      <c r="V481" s="247"/>
      <c r="W481" s="247"/>
      <c r="X481" s="247"/>
      <c r="Y481" s="247"/>
      <c r="Z481" s="247"/>
    </row>
    <row r="482" spans="1:26" ht="16" x14ac:dyDescent="0.2">
      <c r="A482" s="247"/>
      <c r="B482" s="247"/>
      <c r="C482" s="247"/>
      <c r="D482" s="247"/>
      <c r="E482" s="247"/>
      <c r="F482" s="247"/>
      <c r="G482" s="247"/>
      <c r="H482" s="247"/>
      <c r="I482" s="247"/>
      <c r="J482" s="247"/>
      <c r="K482" s="229"/>
      <c r="L482" s="229"/>
      <c r="M482" s="247"/>
      <c r="N482" s="247"/>
      <c r="O482" s="247"/>
      <c r="P482" s="247"/>
      <c r="Q482" s="247"/>
      <c r="R482" s="247"/>
      <c r="S482" s="247"/>
      <c r="T482" s="247"/>
      <c r="U482" s="247"/>
      <c r="V482" s="247"/>
      <c r="W482" s="247"/>
      <c r="X482" s="247"/>
      <c r="Y482" s="247"/>
      <c r="Z482" s="247"/>
    </row>
    <row r="483" spans="1:26" ht="16" x14ac:dyDescent="0.2">
      <c r="A483" s="247"/>
      <c r="B483" s="247"/>
      <c r="C483" s="247"/>
      <c r="D483" s="247"/>
      <c r="E483" s="247"/>
      <c r="F483" s="247"/>
      <c r="G483" s="247"/>
      <c r="H483" s="247"/>
      <c r="I483" s="247"/>
      <c r="J483" s="247"/>
      <c r="K483" s="229"/>
      <c r="L483" s="229"/>
      <c r="M483" s="247"/>
      <c r="N483" s="247"/>
      <c r="O483" s="247"/>
      <c r="P483" s="247"/>
      <c r="Q483" s="247"/>
      <c r="R483" s="247"/>
      <c r="S483" s="247"/>
      <c r="T483" s="247"/>
      <c r="U483" s="247"/>
      <c r="V483" s="247"/>
      <c r="W483" s="247"/>
      <c r="X483" s="247"/>
      <c r="Y483" s="247"/>
      <c r="Z483" s="247"/>
    </row>
    <row r="484" spans="1:26" ht="16" x14ac:dyDescent="0.2">
      <c r="A484" s="247"/>
      <c r="B484" s="247"/>
      <c r="C484" s="247"/>
      <c r="D484" s="247"/>
      <c r="E484" s="247"/>
      <c r="F484" s="247"/>
      <c r="G484" s="247"/>
      <c r="H484" s="247"/>
      <c r="I484" s="247"/>
      <c r="J484" s="247"/>
      <c r="K484" s="229"/>
      <c r="L484" s="229"/>
      <c r="M484" s="247"/>
      <c r="N484" s="247"/>
      <c r="O484" s="247"/>
      <c r="P484" s="247"/>
      <c r="Q484" s="247"/>
      <c r="R484" s="247"/>
      <c r="S484" s="247"/>
      <c r="T484" s="247"/>
      <c r="U484" s="247"/>
      <c r="V484" s="247"/>
      <c r="W484" s="247"/>
      <c r="X484" s="247"/>
      <c r="Y484" s="247"/>
      <c r="Z484" s="247"/>
    </row>
    <row r="485" spans="1:26" ht="16" x14ac:dyDescent="0.2">
      <c r="A485" s="247"/>
      <c r="B485" s="247"/>
      <c r="C485" s="247"/>
      <c r="D485" s="247"/>
      <c r="E485" s="247"/>
      <c r="F485" s="247"/>
      <c r="G485" s="247"/>
      <c r="H485" s="247"/>
      <c r="I485" s="247"/>
      <c r="J485" s="247"/>
      <c r="K485" s="229"/>
      <c r="L485" s="229"/>
      <c r="M485" s="247"/>
      <c r="N485" s="247"/>
      <c r="O485" s="247"/>
      <c r="P485" s="247"/>
      <c r="Q485" s="247"/>
      <c r="R485" s="247"/>
      <c r="S485" s="247"/>
      <c r="T485" s="247"/>
      <c r="U485" s="247"/>
      <c r="V485" s="247"/>
      <c r="W485" s="247"/>
      <c r="X485" s="247"/>
      <c r="Y485" s="247"/>
      <c r="Z485" s="247"/>
    </row>
    <row r="486" spans="1:26" ht="16" x14ac:dyDescent="0.2">
      <c r="A486" s="247"/>
      <c r="B486" s="247"/>
      <c r="C486" s="247"/>
      <c r="D486" s="247"/>
      <c r="E486" s="247"/>
      <c r="F486" s="247"/>
      <c r="G486" s="247"/>
      <c r="H486" s="247"/>
      <c r="I486" s="247"/>
      <c r="J486" s="247"/>
      <c r="K486" s="229"/>
      <c r="L486" s="229"/>
      <c r="M486" s="247"/>
      <c r="N486" s="247"/>
      <c r="O486" s="247"/>
      <c r="P486" s="247"/>
      <c r="Q486" s="247"/>
      <c r="R486" s="247"/>
      <c r="S486" s="247"/>
      <c r="T486" s="247"/>
      <c r="U486" s="247"/>
      <c r="V486" s="247"/>
      <c r="W486" s="247"/>
      <c r="X486" s="247"/>
      <c r="Y486" s="247"/>
      <c r="Z486" s="247"/>
    </row>
    <row r="487" spans="1:26" ht="16" x14ac:dyDescent="0.2">
      <c r="A487" s="247"/>
      <c r="B487" s="247"/>
      <c r="C487" s="247"/>
      <c r="D487" s="247"/>
      <c r="E487" s="247"/>
      <c r="F487" s="247"/>
      <c r="G487" s="247"/>
      <c r="H487" s="247"/>
      <c r="I487" s="247"/>
      <c r="J487" s="247"/>
      <c r="K487" s="229"/>
      <c r="L487" s="229"/>
      <c r="M487" s="247"/>
      <c r="N487" s="247"/>
      <c r="O487" s="247"/>
      <c r="P487" s="247"/>
      <c r="Q487" s="247"/>
      <c r="R487" s="247"/>
      <c r="S487" s="247"/>
      <c r="T487" s="247"/>
      <c r="U487" s="247"/>
      <c r="V487" s="247"/>
      <c r="W487" s="247"/>
      <c r="X487" s="247"/>
      <c r="Y487" s="247"/>
      <c r="Z487" s="247"/>
    </row>
    <row r="488" spans="1:26" ht="16" x14ac:dyDescent="0.2">
      <c r="A488" s="247"/>
      <c r="B488" s="247"/>
      <c r="C488" s="247"/>
      <c r="D488" s="247"/>
      <c r="E488" s="247"/>
      <c r="F488" s="247"/>
      <c r="G488" s="247"/>
      <c r="H488" s="247"/>
      <c r="I488" s="247"/>
      <c r="J488" s="247"/>
      <c r="K488" s="229"/>
      <c r="L488" s="229"/>
      <c r="M488" s="247"/>
      <c r="N488" s="247"/>
      <c r="O488" s="247"/>
      <c r="P488" s="247"/>
      <c r="Q488" s="247"/>
      <c r="R488" s="247"/>
      <c r="S488" s="247"/>
      <c r="T488" s="247"/>
      <c r="U488" s="247"/>
      <c r="V488" s="247"/>
      <c r="W488" s="247"/>
      <c r="X488" s="247"/>
      <c r="Y488" s="247"/>
      <c r="Z488" s="247"/>
    </row>
    <row r="489" spans="1:26" ht="16" x14ac:dyDescent="0.2">
      <c r="A489" s="247"/>
      <c r="B489" s="247"/>
      <c r="C489" s="247"/>
      <c r="D489" s="247"/>
      <c r="E489" s="247"/>
      <c r="F489" s="247"/>
      <c r="G489" s="247"/>
      <c r="H489" s="247"/>
      <c r="I489" s="247"/>
      <c r="J489" s="247"/>
      <c r="K489" s="229"/>
      <c r="L489" s="229"/>
      <c r="M489" s="247"/>
      <c r="N489" s="247"/>
      <c r="O489" s="247"/>
      <c r="P489" s="247"/>
      <c r="Q489" s="247"/>
      <c r="R489" s="247"/>
      <c r="S489" s="247"/>
      <c r="T489" s="247"/>
      <c r="U489" s="247"/>
      <c r="V489" s="247"/>
      <c r="W489" s="247"/>
      <c r="X489" s="247"/>
      <c r="Y489" s="247"/>
      <c r="Z489" s="247"/>
    </row>
    <row r="490" spans="1:26" ht="16" x14ac:dyDescent="0.2">
      <c r="A490" s="247"/>
      <c r="B490" s="247"/>
      <c r="C490" s="247"/>
      <c r="D490" s="247"/>
      <c r="E490" s="247"/>
      <c r="F490" s="247"/>
      <c r="G490" s="247"/>
      <c r="H490" s="247"/>
      <c r="I490" s="247"/>
      <c r="J490" s="247"/>
      <c r="K490" s="229"/>
      <c r="L490" s="229"/>
      <c r="M490" s="247"/>
      <c r="N490" s="247"/>
      <c r="O490" s="247"/>
      <c r="P490" s="247"/>
      <c r="Q490" s="247"/>
      <c r="R490" s="247"/>
      <c r="S490" s="247"/>
      <c r="T490" s="247"/>
      <c r="U490" s="247"/>
      <c r="V490" s="247"/>
      <c r="W490" s="247"/>
      <c r="X490" s="247"/>
      <c r="Y490" s="247"/>
      <c r="Z490" s="247"/>
    </row>
    <row r="491" spans="1:26" ht="16" x14ac:dyDescent="0.2">
      <c r="A491" s="247"/>
      <c r="B491" s="247"/>
      <c r="C491" s="247"/>
      <c r="D491" s="247"/>
      <c r="E491" s="247"/>
      <c r="F491" s="247"/>
      <c r="G491" s="247"/>
      <c r="H491" s="247"/>
      <c r="I491" s="247"/>
      <c r="J491" s="247"/>
      <c r="K491" s="229"/>
      <c r="L491" s="229"/>
      <c r="M491" s="247"/>
      <c r="N491" s="247"/>
      <c r="O491" s="247"/>
      <c r="P491" s="247"/>
      <c r="Q491" s="247"/>
      <c r="R491" s="247"/>
      <c r="S491" s="247"/>
      <c r="T491" s="247"/>
      <c r="U491" s="247"/>
      <c r="V491" s="247"/>
      <c r="W491" s="247"/>
      <c r="X491" s="247"/>
      <c r="Y491" s="247"/>
      <c r="Z491" s="247"/>
    </row>
    <row r="492" spans="1:26" ht="16" x14ac:dyDescent="0.2">
      <c r="A492" s="247"/>
      <c r="B492" s="247"/>
      <c r="C492" s="247"/>
      <c r="D492" s="247"/>
      <c r="E492" s="247"/>
      <c r="F492" s="247"/>
      <c r="G492" s="247"/>
      <c r="H492" s="247"/>
      <c r="I492" s="247"/>
      <c r="J492" s="247"/>
      <c r="K492" s="229"/>
      <c r="L492" s="229"/>
      <c r="M492" s="247"/>
      <c r="N492" s="247"/>
      <c r="O492" s="247"/>
      <c r="P492" s="247"/>
      <c r="Q492" s="247"/>
      <c r="R492" s="247"/>
      <c r="S492" s="247"/>
      <c r="T492" s="247"/>
      <c r="U492" s="247"/>
      <c r="V492" s="247"/>
      <c r="W492" s="247"/>
      <c r="X492" s="247"/>
      <c r="Y492" s="247"/>
      <c r="Z492" s="247"/>
    </row>
    <row r="493" spans="1:26" ht="16" x14ac:dyDescent="0.2">
      <c r="A493" s="247"/>
      <c r="B493" s="247"/>
      <c r="C493" s="247"/>
      <c r="D493" s="247"/>
      <c r="E493" s="247"/>
      <c r="F493" s="247"/>
      <c r="G493" s="247"/>
      <c r="H493" s="247"/>
      <c r="I493" s="247"/>
      <c r="J493" s="247"/>
      <c r="K493" s="229"/>
      <c r="L493" s="229"/>
      <c r="M493" s="247"/>
      <c r="N493" s="247"/>
      <c r="O493" s="247"/>
      <c r="P493" s="247"/>
      <c r="Q493" s="247"/>
      <c r="R493" s="247"/>
      <c r="S493" s="247"/>
      <c r="T493" s="247"/>
      <c r="U493" s="247"/>
      <c r="V493" s="247"/>
      <c r="W493" s="247"/>
      <c r="X493" s="247"/>
      <c r="Y493" s="247"/>
      <c r="Z493" s="247"/>
    </row>
    <row r="494" spans="1:26" ht="16" x14ac:dyDescent="0.2">
      <c r="A494" s="247"/>
      <c r="B494" s="247"/>
      <c r="C494" s="247"/>
      <c r="D494" s="247"/>
      <c r="E494" s="247"/>
      <c r="F494" s="247"/>
      <c r="G494" s="247"/>
      <c r="H494" s="247"/>
      <c r="I494" s="247"/>
      <c r="J494" s="247"/>
      <c r="K494" s="229"/>
      <c r="L494" s="229"/>
      <c r="M494" s="247"/>
      <c r="N494" s="247"/>
      <c r="O494" s="247"/>
      <c r="P494" s="247"/>
      <c r="Q494" s="247"/>
      <c r="R494" s="247"/>
      <c r="S494" s="247"/>
      <c r="T494" s="247"/>
      <c r="U494" s="247"/>
      <c r="V494" s="247"/>
      <c r="W494" s="247"/>
      <c r="X494" s="247"/>
      <c r="Y494" s="247"/>
      <c r="Z494" s="247"/>
    </row>
    <row r="495" spans="1:26" ht="16" x14ac:dyDescent="0.2">
      <c r="A495" s="247"/>
      <c r="B495" s="247"/>
      <c r="C495" s="247"/>
      <c r="D495" s="247"/>
      <c r="E495" s="247"/>
      <c r="F495" s="247"/>
      <c r="G495" s="247"/>
      <c r="H495" s="247"/>
      <c r="I495" s="247"/>
      <c r="J495" s="247"/>
      <c r="K495" s="229"/>
      <c r="L495" s="229"/>
      <c r="M495" s="247"/>
      <c r="N495" s="247"/>
      <c r="O495" s="247"/>
      <c r="P495" s="247"/>
      <c r="Q495" s="247"/>
      <c r="R495" s="247"/>
      <c r="S495" s="247"/>
      <c r="T495" s="247"/>
      <c r="U495" s="247"/>
      <c r="V495" s="247"/>
      <c r="W495" s="247"/>
      <c r="X495" s="247"/>
      <c r="Y495" s="247"/>
      <c r="Z495" s="247"/>
    </row>
    <row r="496" spans="1:26" ht="16" x14ac:dyDescent="0.2">
      <c r="A496" s="247"/>
      <c r="B496" s="247"/>
      <c r="C496" s="247"/>
      <c r="D496" s="247"/>
      <c r="E496" s="247"/>
      <c r="F496" s="247"/>
      <c r="G496" s="247"/>
      <c r="H496" s="247"/>
      <c r="I496" s="247"/>
      <c r="J496" s="247"/>
      <c r="K496" s="229"/>
      <c r="L496" s="229"/>
      <c r="M496" s="247"/>
      <c r="N496" s="247"/>
      <c r="O496" s="247"/>
      <c r="P496" s="247"/>
      <c r="Q496" s="247"/>
      <c r="R496" s="247"/>
      <c r="S496" s="247"/>
      <c r="T496" s="247"/>
      <c r="U496" s="247"/>
      <c r="V496" s="247"/>
      <c r="W496" s="247"/>
      <c r="X496" s="247"/>
      <c r="Y496" s="247"/>
      <c r="Z496" s="247"/>
    </row>
    <row r="497" spans="1:26" ht="16" x14ac:dyDescent="0.2">
      <c r="A497" s="247"/>
      <c r="B497" s="247"/>
      <c r="C497" s="247"/>
      <c r="D497" s="247"/>
      <c r="E497" s="247"/>
      <c r="F497" s="247"/>
      <c r="G497" s="247"/>
      <c r="H497" s="247"/>
      <c r="I497" s="247"/>
      <c r="J497" s="247"/>
      <c r="K497" s="229"/>
      <c r="L497" s="229"/>
      <c r="M497" s="247"/>
      <c r="N497" s="247"/>
      <c r="O497" s="247"/>
      <c r="P497" s="247"/>
      <c r="Q497" s="247"/>
      <c r="R497" s="247"/>
      <c r="S497" s="247"/>
      <c r="T497" s="247"/>
      <c r="U497" s="247"/>
      <c r="V497" s="247"/>
      <c r="W497" s="247"/>
      <c r="X497" s="247"/>
      <c r="Y497" s="247"/>
      <c r="Z497" s="247"/>
    </row>
    <row r="498" spans="1:26" ht="16" x14ac:dyDescent="0.2">
      <c r="A498" s="247"/>
      <c r="B498" s="247"/>
      <c r="C498" s="247"/>
      <c r="D498" s="247"/>
      <c r="E498" s="247"/>
      <c r="F498" s="247"/>
      <c r="G498" s="247"/>
      <c r="H498" s="247"/>
      <c r="I498" s="247"/>
      <c r="J498" s="247"/>
      <c r="K498" s="229"/>
      <c r="L498" s="229"/>
      <c r="M498" s="247"/>
      <c r="N498" s="247"/>
      <c r="O498" s="247"/>
      <c r="P498" s="247"/>
      <c r="Q498" s="247"/>
      <c r="R498" s="247"/>
      <c r="S498" s="247"/>
      <c r="T498" s="247"/>
      <c r="U498" s="247"/>
      <c r="V498" s="247"/>
      <c r="W498" s="247"/>
      <c r="X498" s="247"/>
      <c r="Y498" s="247"/>
      <c r="Z498" s="247"/>
    </row>
    <row r="499" spans="1:26" ht="16" x14ac:dyDescent="0.2">
      <c r="A499" s="247"/>
      <c r="B499" s="247"/>
      <c r="C499" s="247"/>
      <c r="D499" s="247"/>
      <c r="E499" s="247"/>
      <c r="F499" s="247"/>
      <c r="G499" s="247"/>
      <c r="H499" s="247"/>
      <c r="I499" s="247"/>
      <c r="J499" s="247"/>
      <c r="K499" s="229"/>
      <c r="L499" s="229"/>
      <c r="M499" s="247"/>
      <c r="N499" s="247"/>
      <c r="O499" s="247"/>
      <c r="P499" s="247"/>
      <c r="Q499" s="247"/>
      <c r="R499" s="247"/>
      <c r="S499" s="247"/>
      <c r="T499" s="247"/>
      <c r="U499" s="247"/>
      <c r="V499" s="247"/>
      <c r="W499" s="247"/>
      <c r="X499" s="247"/>
      <c r="Y499" s="247"/>
      <c r="Z499" s="247"/>
    </row>
    <row r="500" spans="1:26" ht="16" x14ac:dyDescent="0.2">
      <c r="A500" s="247"/>
      <c r="B500" s="247"/>
      <c r="C500" s="247"/>
      <c r="D500" s="247"/>
      <c r="E500" s="247"/>
      <c r="F500" s="247"/>
      <c r="G500" s="247"/>
      <c r="H500" s="247"/>
      <c r="I500" s="247"/>
      <c r="J500" s="247"/>
      <c r="K500" s="229"/>
      <c r="L500" s="229"/>
      <c r="M500" s="247"/>
      <c r="N500" s="247"/>
      <c r="O500" s="247"/>
      <c r="P500" s="247"/>
      <c r="Q500" s="247"/>
      <c r="R500" s="247"/>
      <c r="S500" s="247"/>
      <c r="T500" s="247"/>
      <c r="U500" s="247"/>
      <c r="V500" s="247"/>
      <c r="W500" s="247"/>
      <c r="X500" s="247"/>
      <c r="Y500" s="247"/>
      <c r="Z500" s="247"/>
    </row>
    <row r="501" spans="1:26" ht="16" x14ac:dyDescent="0.2">
      <c r="A501" s="247"/>
      <c r="B501" s="247"/>
      <c r="C501" s="247"/>
      <c r="D501" s="247"/>
      <c r="E501" s="247"/>
      <c r="F501" s="247"/>
      <c r="G501" s="247"/>
      <c r="H501" s="247"/>
      <c r="I501" s="247"/>
      <c r="J501" s="247"/>
      <c r="K501" s="229"/>
      <c r="L501" s="229"/>
      <c r="M501" s="247"/>
      <c r="N501" s="247"/>
      <c r="O501" s="247"/>
      <c r="P501" s="247"/>
      <c r="Q501" s="247"/>
      <c r="R501" s="247"/>
      <c r="S501" s="247"/>
      <c r="T501" s="247"/>
      <c r="U501" s="247"/>
      <c r="V501" s="247"/>
      <c r="W501" s="247"/>
      <c r="X501" s="247"/>
      <c r="Y501" s="247"/>
      <c r="Z501" s="247"/>
    </row>
    <row r="502" spans="1:26" ht="16" x14ac:dyDescent="0.2">
      <c r="A502" s="247"/>
      <c r="B502" s="247"/>
      <c r="C502" s="247"/>
      <c r="D502" s="247"/>
      <c r="E502" s="247"/>
      <c r="F502" s="247"/>
      <c r="G502" s="247"/>
      <c r="H502" s="247"/>
      <c r="I502" s="247"/>
      <c r="J502" s="247"/>
      <c r="K502" s="229"/>
      <c r="L502" s="229"/>
      <c r="M502" s="247"/>
      <c r="N502" s="247"/>
      <c r="O502" s="247"/>
      <c r="P502" s="247"/>
      <c r="Q502" s="247"/>
      <c r="R502" s="247"/>
      <c r="S502" s="247"/>
      <c r="T502" s="247"/>
      <c r="U502" s="247"/>
      <c r="V502" s="247"/>
      <c r="W502" s="247"/>
      <c r="X502" s="247"/>
      <c r="Y502" s="247"/>
      <c r="Z502" s="247"/>
    </row>
    <row r="503" spans="1:26" ht="16" x14ac:dyDescent="0.2">
      <c r="A503" s="247"/>
      <c r="B503" s="247"/>
      <c r="C503" s="247"/>
      <c r="D503" s="247"/>
      <c r="E503" s="247"/>
      <c r="F503" s="247"/>
      <c r="G503" s="247"/>
      <c r="H503" s="247"/>
      <c r="I503" s="247"/>
      <c r="J503" s="247"/>
      <c r="K503" s="229"/>
      <c r="L503" s="229"/>
      <c r="M503" s="247"/>
      <c r="N503" s="247"/>
      <c r="O503" s="247"/>
      <c r="P503" s="247"/>
      <c r="Q503" s="247"/>
      <c r="R503" s="247"/>
      <c r="S503" s="247"/>
      <c r="T503" s="247"/>
      <c r="U503" s="247"/>
      <c r="V503" s="247"/>
      <c r="W503" s="247"/>
      <c r="X503" s="247"/>
      <c r="Y503" s="247"/>
      <c r="Z503" s="247"/>
    </row>
    <row r="504" spans="1:26" ht="16" x14ac:dyDescent="0.2">
      <c r="A504" s="247"/>
      <c r="B504" s="247"/>
      <c r="C504" s="247"/>
      <c r="D504" s="247"/>
      <c r="E504" s="247"/>
      <c r="F504" s="247"/>
      <c r="G504" s="247"/>
      <c r="H504" s="247"/>
      <c r="I504" s="247"/>
      <c r="J504" s="247"/>
      <c r="K504" s="229"/>
      <c r="L504" s="229"/>
      <c r="M504" s="247"/>
      <c r="N504" s="247"/>
      <c r="O504" s="247"/>
      <c r="P504" s="247"/>
      <c r="Q504" s="247"/>
      <c r="R504" s="247"/>
      <c r="S504" s="247"/>
      <c r="T504" s="247"/>
      <c r="U504" s="247"/>
      <c r="V504" s="247"/>
      <c r="W504" s="247"/>
      <c r="X504" s="247"/>
      <c r="Y504" s="247"/>
      <c r="Z504" s="247"/>
    </row>
    <row r="505" spans="1:26" ht="16" x14ac:dyDescent="0.2">
      <c r="A505" s="247"/>
      <c r="B505" s="247"/>
      <c r="C505" s="247"/>
      <c r="D505" s="247"/>
      <c r="E505" s="247"/>
      <c r="F505" s="247"/>
      <c r="G505" s="247"/>
      <c r="H505" s="247"/>
      <c r="I505" s="247"/>
      <c r="J505" s="247"/>
      <c r="K505" s="229"/>
      <c r="L505" s="229"/>
      <c r="M505" s="247"/>
      <c r="N505" s="247"/>
      <c r="O505" s="247"/>
      <c r="P505" s="247"/>
      <c r="Q505" s="247"/>
      <c r="R505" s="247"/>
      <c r="S505" s="247"/>
      <c r="T505" s="247"/>
      <c r="U505" s="247"/>
      <c r="V505" s="247"/>
      <c r="W505" s="247"/>
      <c r="X505" s="247"/>
      <c r="Y505" s="247"/>
      <c r="Z505" s="247"/>
    </row>
    <row r="506" spans="1:26" ht="16" x14ac:dyDescent="0.2">
      <c r="A506" s="247"/>
      <c r="B506" s="247"/>
      <c r="C506" s="247"/>
      <c r="D506" s="247"/>
      <c r="E506" s="247"/>
      <c r="F506" s="247"/>
      <c r="G506" s="247"/>
      <c r="H506" s="247"/>
      <c r="I506" s="247"/>
      <c r="J506" s="247"/>
      <c r="K506" s="229"/>
      <c r="L506" s="229"/>
      <c r="M506" s="247"/>
      <c r="N506" s="247"/>
      <c r="O506" s="247"/>
      <c r="P506" s="247"/>
      <c r="Q506" s="247"/>
      <c r="R506" s="247"/>
      <c r="S506" s="247"/>
      <c r="T506" s="247"/>
      <c r="U506" s="247"/>
      <c r="V506" s="247"/>
      <c r="W506" s="247"/>
      <c r="X506" s="247"/>
      <c r="Y506" s="247"/>
      <c r="Z506" s="247"/>
    </row>
    <row r="507" spans="1:26" ht="16" x14ac:dyDescent="0.2">
      <c r="A507" s="247"/>
      <c r="B507" s="247"/>
      <c r="C507" s="247"/>
      <c r="D507" s="247"/>
      <c r="E507" s="247"/>
      <c r="F507" s="247"/>
      <c r="G507" s="247"/>
      <c r="H507" s="247"/>
      <c r="I507" s="247"/>
      <c r="J507" s="247"/>
      <c r="K507" s="229"/>
      <c r="L507" s="229"/>
      <c r="M507" s="247"/>
      <c r="N507" s="247"/>
      <c r="O507" s="247"/>
      <c r="P507" s="247"/>
      <c r="Q507" s="247"/>
      <c r="R507" s="247"/>
      <c r="S507" s="247"/>
      <c r="T507" s="247"/>
      <c r="U507" s="247"/>
      <c r="V507" s="247"/>
      <c r="W507" s="247"/>
      <c r="X507" s="247"/>
      <c r="Y507" s="247"/>
      <c r="Z507" s="247"/>
    </row>
    <row r="508" spans="1:26" ht="16" x14ac:dyDescent="0.2">
      <c r="A508" s="247"/>
      <c r="B508" s="247"/>
      <c r="C508" s="247"/>
      <c r="D508" s="247"/>
      <c r="E508" s="247"/>
      <c r="F508" s="247"/>
      <c r="G508" s="247"/>
      <c r="H508" s="247"/>
      <c r="I508" s="247"/>
      <c r="J508" s="247"/>
      <c r="K508" s="229"/>
      <c r="L508" s="229"/>
      <c r="M508" s="247"/>
      <c r="N508" s="247"/>
      <c r="O508" s="247"/>
      <c r="P508" s="247"/>
      <c r="Q508" s="247"/>
      <c r="R508" s="247"/>
      <c r="S508" s="247"/>
      <c r="T508" s="247"/>
      <c r="U508" s="247"/>
      <c r="V508" s="247"/>
      <c r="W508" s="247"/>
      <c r="X508" s="247"/>
      <c r="Y508" s="247"/>
      <c r="Z508" s="247"/>
    </row>
    <row r="509" spans="1:26" ht="16" x14ac:dyDescent="0.2">
      <c r="A509" s="247"/>
      <c r="B509" s="247"/>
      <c r="C509" s="247"/>
      <c r="D509" s="247"/>
      <c r="E509" s="247"/>
      <c r="F509" s="247"/>
      <c r="G509" s="247"/>
      <c r="H509" s="247"/>
      <c r="I509" s="247"/>
      <c r="J509" s="247"/>
      <c r="K509" s="229"/>
      <c r="L509" s="229"/>
      <c r="M509" s="247"/>
      <c r="N509" s="247"/>
      <c r="O509" s="247"/>
      <c r="P509" s="247"/>
      <c r="Q509" s="247"/>
      <c r="R509" s="247"/>
      <c r="S509" s="247"/>
      <c r="T509" s="247"/>
      <c r="U509" s="247"/>
      <c r="V509" s="247"/>
      <c r="W509" s="247"/>
      <c r="X509" s="247"/>
      <c r="Y509" s="247"/>
      <c r="Z509" s="247"/>
    </row>
    <row r="510" spans="1:26" ht="16" x14ac:dyDescent="0.2">
      <c r="A510" s="247"/>
      <c r="B510" s="247"/>
      <c r="C510" s="247"/>
      <c r="D510" s="247"/>
      <c r="E510" s="247"/>
      <c r="F510" s="247"/>
      <c r="G510" s="247"/>
      <c r="H510" s="247"/>
      <c r="I510" s="247"/>
      <c r="J510" s="247"/>
      <c r="K510" s="229"/>
      <c r="L510" s="229"/>
      <c r="M510" s="247"/>
      <c r="N510" s="247"/>
      <c r="O510" s="247"/>
      <c r="P510" s="247"/>
      <c r="Q510" s="247"/>
      <c r="R510" s="247"/>
      <c r="S510" s="247"/>
      <c r="T510" s="247"/>
      <c r="U510" s="247"/>
      <c r="V510" s="247"/>
      <c r="W510" s="247"/>
      <c r="X510" s="247"/>
      <c r="Y510" s="247"/>
      <c r="Z510" s="247"/>
    </row>
    <row r="511" spans="1:26" ht="16" x14ac:dyDescent="0.2">
      <c r="A511" s="247"/>
      <c r="B511" s="247"/>
      <c r="C511" s="247"/>
      <c r="D511" s="247"/>
      <c r="E511" s="247"/>
      <c r="F511" s="247"/>
      <c r="G511" s="247"/>
      <c r="H511" s="247"/>
      <c r="I511" s="247"/>
      <c r="J511" s="247"/>
      <c r="K511" s="229"/>
      <c r="L511" s="229"/>
      <c r="M511" s="247"/>
      <c r="N511" s="247"/>
      <c r="O511" s="247"/>
      <c r="P511" s="247"/>
      <c r="Q511" s="247"/>
      <c r="R511" s="247"/>
      <c r="S511" s="247"/>
      <c r="T511" s="247"/>
      <c r="U511" s="247"/>
      <c r="V511" s="247"/>
      <c r="W511" s="247"/>
      <c r="X511" s="247"/>
      <c r="Y511" s="247"/>
      <c r="Z511" s="247"/>
    </row>
    <row r="512" spans="1:26" ht="16" x14ac:dyDescent="0.2">
      <c r="A512" s="247"/>
      <c r="B512" s="247"/>
      <c r="C512" s="247"/>
      <c r="D512" s="247"/>
      <c r="E512" s="247"/>
      <c r="F512" s="247"/>
      <c r="G512" s="247"/>
      <c r="H512" s="247"/>
      <c r="I512" s="247"/>
      <c r="J512" s="247"/>
      <c r="K512" s="229"/>
      <c r="L512" s="229"/>
      <c r="M512" s="247"/>
      <c r="N512" s="247"/>
      <c r="O512" s="247"/>
      <c r="P512" s="247"/>
      <c r="Q512" s="247"/>
      <c r="R512" s="247"/>
      <c r="S512" s="247"/>
      <c r="T512" s="247"/>
      <c r="U512" s="247"/>
      <c r="V512" s="247"/>
      <c r="W512" s="247"/>
      <c r="X512" s="247"/>
      <c r="Y512" s="247"/>
      <c r="Z512" s="247"/>
    </row>
    <row r="513" spans="1:26" ht="16" x14ac:dyDescent="0.2">
      <c r="A513" s="247"/>
      <c r="B513" s="247"/>
      <c r="C513" s="247"/>
      <c r="D513" s="247"/>
      <c r="E513" s="247"/>
      <c r="F513" s="247"/>
      <c r="G513" s="247"/>
      <c r="H513" s="247"/>
      <c r="I513" s="247"/>
      <c r="J513" s="247"/>
      <c r="K513" s="229"/>
      <c r="L513" s="229"/>
      <c r="M513" s="247"/>
      <c r="N513" s="247"/>
      <c r="O513" s="247"/>
      <c r="P513" s="247"/>
      <c r="Q513" s="247"/>
      <c r="R513" s="247"/>
      <c r="S513" s="247"/>
      <c r="T513" s="247"/>
      <c r="U513" s="247"/>
      <c r="V513" s="247"/>
      <c r="W513" s="247"/>
      <c r="X513" s="247"/>
      <c r="Y513" s="247"/>
      <c r="Z513" s="247"/>
    </row>
    <row r="514" spans="1:26" ht="16" x14ac:dyDescent="0.2">
      <c r="A514" s="247"/>
      <c r="B514" s="247"/>
      <c r="C514" s="247"/>
      <c r="D514" s="247"/>
      <c r="E514" s="247"/>
      <c r="F514" s="247"/>
      <c r="G514" s="247"/>
      <c r="H514" s="247"/>
      <c r="I514" s="247"/>
      <c r="J514" s="247"/>
      <c r="K514" s="229"/>
      <c r="L514" s="229"/>
      <c r="M514" s="247"/>
      <c r="N514" s="247"/>
      <c r="O514" s="247"/>
      <c r="P514" s="247"/>
      <c r="Q514" s="247"/>
      <c r="R514" s="247"/>
      <c r="S514" s="247"/>
      <c r="T514" s="247"/>
      <c r="U514" s="247"/>
      <c r="V514" s="247"/>
      <c r="W514" s="247"/>
      <c r="X514" s="247"/>
      <c r="Y514" s="247"/>
      <c r="Z514" s="247"/>
    </row>
    <row r="515" spans="1:26" ht="16" x14ac:dyDescent="0.2">
      <c r="A515" s="247"/>
      <c r="B515" s="247"/>
      <c r="C515" s="247"/>
      <c r="D515" s="247"/>
      <c r="E515" s="247"/>
      <c r="F515" s="247"/>
      <c r="G515" s="247"/>
      <c r="H515" s="247"/>
      <c r="I515" s="247"/>
      <c r="J515" s="247"/>
      <c r="K515" s="229"/>
      <c r="L515" s="229"/>
      <c r="M515" s="247"/>
      <c r="N515" s="247"/>
      <c r="O515" s="247"/>
      <c r="P515" s="247"/>
      <c r="Q515" s="247"/>
      <c r="R515" s="247"/>
      <c r="S515" s="247"/>
      <c r="T515" s="247"/>
      <c r="U515" s="247"/>
      <c r="V515" s="247"/>
      <c r="W515" s="247"/>
      <c r="X515" s="247"/>
      <c r="Y515" s="247"/>
      <c r="Z515" s="247"/>
    </row>
    <row r="516" spans="1:26" ht="16" x14ac:dyDescent="0.2">
      <c r="A516" s="247"/>
      <c r="B516" s="247"/>
      <c r="C516" s="247"/>
      <c r="D516" s="247"/>
      <c r="E516" s="247"/>
      <c r="F516" s="247"/>
      <c r="G516" s="247"/>
      <c r="H516" s="247"/>
      <c r="I516" s="247"/>
      <c r="J516" s="247"/>
      <c r="K516" s="229"/>
      <c r="L516" s="229"/>
      <c r="M516" s="247"/>
      <c r="N516" s="247"/>
      <c r="O516" s="247"/>
      <c r="P516" s="247"/>
      <c r="Q516" s="247"/>
      <c r="R516" s="247"/>
      <c r="S516" s="247"/>
      <c r="T516" s="247"/>
      <c r="U516" s="247"/>
      <c r="V516" s="247"/>
      <c r="W516" s="247"/>
      <c r="X516" s="247"/>
      <c r="Y516" s="247"/>
      <c r="Z516" s="247"/>
    </row>
    <row r="517" spans="1:26" ht="16" x14ac:dyDescent="0.2">
      <c r="A517" s="247"/>
      <c r="B517" s="247"/>
      <c r="C517" s="247"/>
      <c r="D517" s="247"/>
      <c r="E517" s="247"/>
      <c r="F517" s="247"/>
      <c r="G517" s="247"/>
      <c r="H517" s="247"/>
      <c r="I517" s="247"/>
      <c r="J517" s="247"/>
      <c r="K517" s="229"/>
      <c r="L517" s="229"/>
      <c r="M517" s="247"/>
      <c r="N517" s="247"/>
      <c r="O517" s="247"/>
      <c r="P517" s="247"/>
      <c r="Q517" s="247"/>
      <c r="R517" s="247"/>
      <c r="S517" s="247"/>
      <c r="T517" s="247"/>
      <c r="U517" s="247"/>
      <c r="V517" s="247"/>
      <c r="W517" s="247"/>
      <c r="X517" s="247"/>
      <c r="Y517" s="247"/>
      <c r="Z517" s="247"/>
    </row>
    <row r="518" spans="1:26" ht="16" x14ac:dyDescent="0.2">
      <c r="A518" s="247"/>
      <c r="B518" s="247"/>
      <c r="C518" s="247"/>
      <c r="D518" s="247"/>
      <c r="E518" s="247"/>
      <c r="F518" s="247"/>
      <c r="G518" s="247"/>
      <c r="H518" s="247"/>
      <c r="I518" s="247"/>
      <c r="J518" s="247"/>
      <c r="K518" s="229"/>
      <c r="L518" s="229"/>
      <c r="M518" s="247"/>
      <c r="N518" s="247"/>
      <c r="O518" s="247"/>
      <c r="P518" s="247"/>
      <c r="Q518" s="247"/>
      <c r="R518" s="247"/>
      <c r="S518" s="247"/>
      <c r="T518" s="247"/>
      <c r="U518" s="247"/>
      <c r="V518" s="247"/>
      <c r="W518" s="247"/>
      <c r="X518" s="247"/>
      <c r="Y518" s="247"/>
      <c r="Z518" s="247"/>
    </row>
    <row r="519" spans="1:26" ht="16" x14ac:dyDescent="0.2">
      <c r="A519" s="247"/>
      <c r="B519" s="247"/>
      <c r="C519" s="247"/>
      <c r="D519" s="247"/>
      <c r="E519" s="247"/>
      <c r="F519" s="247"/>
      <c r="G519" s="247"/>
      <c r="H519" s="247"/>
      <c r="I519" s="247"/>
      <c r="J519" s="247"/>
      <c r="K519" s="229"/>
      <c r="L519" s="229"/>
      <c r="M519" s="247"/>
      <c r="N519" s="247"/>
      <c r="O519" s="247"/>
      <c r="P519" s="247"/>
      <c r="Q519" s="247"/>
      <c r="R519" s="247"/>
      <c r="S519" s="247"/>
      <c r="T519" s="247"/>
      <c r="U519" s="247"/>
      <c r="V519" s="247"/>
      <c r="W519" s="247"/>
      <c r="X519" s="247"/>
      <c r="Y519" s="247"/>
      <c r="Z519" s="247"/>
    </row>
    <row r="520" spans="1:26" ht="16" x14ac:dyDescent="0.2">
      <c r="A520" s="247"/>
      <c r="B520" s="247"/>
      <c r="C520" s="247"/>
      <c r="D520" s="247"/>
      <c r="E520" s="247"/>
      <c r="F520" s="247"/>
      <c r="G520" s="247"/>
      <c r="H520" s="247"/>
      <c r="I520" s="247"/>
      <c r="J520" s="247"/>
      <c r="K520" s="229"/>
      <c r="L520" s="229"/>
      <c r="M520" s="247"/>
      <c r="N520" s="247"/>
      <c r="O520" s="247"/>
      <c r="P520" s="247"/>
      <c r="Q520" s="247"/>
      <c r="R520" s="247"/>
      <c r="S520" s="247"/>
      <c r="T520" s="247"/>
      <c r="U520" s="247"/>
      <c r="V520" s="247"/>
      <c r="W520" s="247"/>
      <c r="X520" s="247"/>
      <c r="Y520" s="247"/>
      <c r="Z520" s="247"/>
    </row>
    <row r="521" spans="1:26" ht="16" x14ac:dyDescent="0.2">
      <c r="A521" s="247"/>
      <c r="B521" s="247"/>
      <c r="C521" s="247"/>
      <c r="D521" s="247"/>
      <c r="E521" s="247"/>
      <c r="F521" s="247"/>
      <c r="G521" s="247"/>
      <c r="H521" s="247"/>
      <c r="I521" s="247"/>
      <c r="J521" s="247"/>
      <c r="K521" s="229"/>
      <c r="L521" s="229"/>
      <c r="M521" s="247"/>
      <c r="N521" s="247"/>
      <c r="O521" s="247"/>
      <c r="P521" s="247"/>
      <c r="Q521" s="247"/>
      <c r="R521" s="247"/>
      <c r="S521" s="247"/>
      <c r="T521" s="247"/>
      <c r="U521" s="247"/>
      <c r="V521" s="247"/>
      <c r="W521" s="247"/>
      <c r="X521" s="247"/>
      <c r="Y521" s="247"/>
      <c r="Z521" s="247"/>
    </row>
    <row r="522" spans="1:26" ht="16" x14ac:dyDescent="0.2">
      <c r="A522" s="247"/>
      <c r="B522" s="247"/>
      <c r="C522" s="247"/>
      <c r="D522" s="247"/>
      <c r="E522" s="247"/>
      <c r="F522" s="247"/>
      <c r="G522" s="247"/>
      <c r="H522" s="247"/>
      <c r="I522" s="247"/>
      <c r="J522" s="247"/>
      <c r="K522" s="229"/>
      <c r="L522" s="229"/>
      <c r="M522" s="247"/>
      <c r="N522" s="247"/>
      <c r="O522" s="247"/>
      <c r="P522" s="247"/>
      <c r="Q522" s="247"/>
      <c r="R522" s="247"/>
      <c r="S522" s="247"/>
      <c r="T522" s="247"/>
      <c r="U522" s="247"/>
      <c r="V522" s="247"/>
      <c r="W522" s="247"/>
      <c r="X522" s="247"/>
      <c r="Y522" s="247"/>
      <c r="Z522" s="247"/>
    </row>
    <row r="523" spans="1:26" ht="16" x14ac:dyDescent="0.2">
      <c r="A523" s="247"/>
      <c r="B523" s="247"/>
      <c r="C523" s="247"/>
      <c r="D523" s="247"/>
      <c r="E523" s="247"/>
      <c r="F523" s="247"/>
      <c r="G523" s="247"/>
      <c r="H523" s="247"/>
      <c r="I523" s="247"/>
      <c r="J523" s="247"/>
      <c r="K523" s="229"/>
      <c r="L523" s="229"/>
      <c r="M523" s="247"/>
      <c r="N523" s="247"/>
      <c r="O523" s="247"/>
      <c r="P523" s="247"/>
      <c r="Q523" s="247"/>
      <c r="R523" s="247"/>
      <c r="S523" s="247"/>
      <c r="T523" s="247"/>
      <c r="U523" s="247"/>
      <c r="V523" s="247"/>
      <c r="W523" s="247"/>
      <c r="X523" s="247"/>
      <c r="Y523" s="247"/>
      <c r="Z523" s="247"/>
    </row>
    <row r="524" spans="1:26" ht="16" x14ac:dyDescent="0.2">
      <c r="A524" s="247"/>
      <c r="B524" s="247"/>
      <c r="C524" s="247"/>
      <c r="D524" s="247"/>
      <c r="E524" s="247"/>
      <c r="F524" s="247"/>
      <c r="G524" s="247"/>
      <c r="H524" s="247"/>
      <c r="I524" s="247"/>
      <c r="J524" s="247"/>
      <c r="K524" s="229"/>
      <c r="L524" s="229"/>
      <c r="M524" s="247"/>
      <c r="N524" s="247"/>
      <c r="O524" s="247"/>
      <c r="P524" s="247"/>
      <c r="Q524" s="247"/>
      <c r="R524" s="247"/>
      <c r="S524" s="247"/>
      <c r="T524" s="247"/>
      <c r="U524" s="247"/>
      <c r="V524" s="247"/>
      <c r="W524" s="247"/>
      <c r="X524" s="247"/>
      <c r="Y524" s="247"/>
      <c r="Z524" s="247"/>
    </row>
    <row r="525" spans="1:26" ht="16" x14ac:dyDescent="0.2">
      <c r="A525" s="247"/>
      <c r="B525" s="247"/>
      <c r="C525" s="247"/>
      <c r="D525" s="247"/>
      <c r="E525" s="247"/>
      <c r="F525" s="247"/>
      <c r="G525" s="247"/>
      <c r="H525" s="247"/>
      <c r="I525" s="247"/>
      <c r="J525" s="247"/>
      <c r="K525" s="229"/>
      <c r="L525" s="229"/>
      <c r="M525" s="247"/>
      <c r="N525" s="247"/>
      <c r="O525" s="247"/>
      <c r="P525" s="247"/>
      <c r="Q525" s="247"/>
      <c r="R525" s="247"/>
      <c r="S525" s="247"/>
      <c r="T525" s="247"/>
      <c r="U525" s="247"/>
      <c r="V525" s="247"/>
      <c r="W525" s="247"/>
      <c r="X525" s="247"/>
      <c r="Y525" s="247"/>
      <c r="Z525" s="247"/>
    </row>
    <row r="526" spans="1:26" ht="16" x14ac:dyDescent="0.2">
      <c r="A526" s="247"/>
      <c r="B526" s="247"/>
      <c r="C526" s="247"/>
      <c r="D526" s="247"/>
      <c r="E526" s="247"/>
      <c r="F526" s="247"/>
      <c r="G526" s="247"/>
      <c r="H526" s="247"/>
      <c r="I526" s="247"/>
      <c r="J526" s="247"/>
      <c r="K526" s="229"/>
      <c r="L526" s="229"/>
      <c r="M526" s="247"/>
      <c r="N526" s="247"/>
      <c r="O526" s="247"/>
      <c r="P526" s="247"/>
      <c r="Q526" s="247"/>
      <c r="R526" s="247"/>
      <c r="S526" s="247"/>
      <c r="T526" s="247"/>
      <c r="U526" s="247"/>
      <c r="V526" s="247"/>
      <c r="W526" s="247"/>
      <c r="X526" s="247"/>
      <c r="Y526" s="247"/>
      <c r="Z526" s="247"/>
    </row>
    <row r="527" spans="1:26" ht="16" x14ac:dyDescent="0.2">
      <c r="A527" s="247"/>
      <c r="B527" s="247"/>
      <c r="C527" s="247"/>
      <c r="D527" s="247"/>
      <c r="E527" s="247"/>
      <c r="F527" s="247"/>
      <c r="G527" s="247"/>
      <c r="H527" s="247"/>
      <c r="I527" s="247"/>
      <c r="J527" s="247"/>
      <c r="K527" s="229"/>
      <c r="L527" s="229"/>
      <c r="M527" s="247"/>
      <c r="N527" s="247"/>
      <c r="O527" s="247"/>
      <c r="P527" s="247"/>
      <c r="Q527" s="247"/>
      <c r="R527" s="247"/>
      <c r="S527" s="247"/>
      <c r="T527" s="247"/>
      <c r="U527" s="247"/>
      <c r="V527" s="247"/>
      <c r="W527" s="247"/>
      <c r="X527" s="247"/>
      <c r="Y527" s="247"/>
      <c r="Z527" s="247"/>
    </row>
    <row r="528" spans="1:26" ht="16" x14ac:dyDescent="0.2">
      <c r="A528" s="247"/>
      <c r="B528" s="247"/>
      <c r="C528" s="247"/>
      <c r="D528" s="247"/>
      <c r="E528" s="247"/>
      <c r="F528" s="247"/>
      <c r="G528" s="247"/>
      <c r="H528" s="247"/>
      <c r="I528" s="247"/>
      <c r="J528" s="247"/>
      <c r="K528" s="229"/>
      <c r="L528" s="229"/>
      <c r="M528" s="247"/>
      <c r="N528" s="247"/>
      <c r="O528" s="247"/>
      <c r="P528" s="247"/>
      <c r="Q528" s="247"/>
      <c r="R528" s="247"/>
      <c r="S528" s="247"/>
      <c r="T528" s="247"/>
      <c r="U528" s="247"/>
      <c r="V528" s="247"/>
      <c r="W528" s="247"/>
      <c r="X528" s="247"/>
      <c r="Y528" s="247"/>
      <c r="Z528" s="247"/>
    </row>
    <row r="529" spans="1:26" ht="16" x14ac:dyDescent="0.2">
      <c r="A529" s="247"/>
      <c r="B529" s="247"/>
      <c r="C529" s="247"/>
      <c r="D529" s="247"/>
      <c r="E529" s="247"/>
      <c r="F529" s="247"/>
      <c r="G529" s="247"/>
      <c r="H529" s="247"/>
      <c r="I529" s="247"/>
      <c r="J529" s="247"/>
      <c r="K529" s="229"/>
      <c r="L529" s="229"/>
      <c r="M529" s="247"/>
      <c r="N529" s="247"/>
      <c r="O529" s="247"/>
      <c r="P529" s="247"/>
      <c r="Q529" s="247"/>
      <c r="R529" s="247"/>
      <c r="S529" s="247"/>
      <c r="T529" s="247"/>
      <c r="U529" s="247"/>
      <c r="V529" s="247"/>
      <c r="W529" s="247"/>
      <c r="X529" s="247"/>
      <c r="Y529" s="247"/>
      <c r="Z529" s="247"/>
    </row>
    <row r="530" spans="1:26" ht="16" x14ac:dyDescent="0.2">
      <c r="A530" s="247"/>
      <c r="B530" s="247"/>
      <c r="C530" s="247"/>
      <c r="D530" s="247"/>
      <c r="E530" s="247"/>
      <c r="F530" s="247"/>
      <c r="G530" s="247"/>
      <c r="H530" s="247"/>
      <c r="I530" s="247"/>
      <c r="J530" s="247"/>
      <c r="K530" s="229"/>
      <c r="L530" s="229"/>
      <c r="M530" s="247"/>
      <c r="N530" s="247"/>
      <c r="O530" s="247"/>
      <c r="P530" s="247"/>
      <c r="Q530" s="247"/>
      <c r="R530" s="247"/>
      <c r="S530" s="247"/>
      <c r="T530" s="247"/>
      <c r="U530" s="247"/>
      <c r="V530" s="247"/>
      <c r="W530" s="247"/>
      <c r="X530" s="247"/>
      <c r="Y530" s="247"/>
      <c r="Z530" s="247"/>
    </row>
    <row r="531" spans="1:26" ht="16" x14ac:dyDescent="0.2">
      <c r="A531" s="247"/>
      <c r="B531" s="247"/>
      <c r="C531" s="247"/>
      <c r="D531" s="247"/>
      <c r="E531" s="247"/>
      <c r="F531" s="247"/>
      <c r="G531" s="247"/>
      <c r="H531" s="247"/>
      <c r="I531" s="247"/>
      <c r="J531" s="247"/>
      <c r="K531" s="229"/>
      <c r="L531" s="229"/>
      <c r="M531" s="247"/>
      <c r="N531" s="247"/>
      <c r="O531" s="247"/>
      <c r="P531" s="247"/>
      <c r="Q531" s="247"/>
      <c r="R531" s="247"/>
      <c r="S531" s="247"/>
      <c r="T531" s="247"/>
      <c r="U531" s="247"/>
      <c r="V531" s="247"/>
      <c r="W531" s="247"/>
      <c r="X531" s="247"/>
      <c r="Y531" s="247"/>
      <c r="Z531" s="247"/>
    </row>
    <row r="532" spans="1:26" ht="16" x14ac:dyDescent="0.2">
      <c r="A532" s="247"/>
      <c r="B532" s="247"/>
      <c r="C532" s="247"/>
      <c r="D532" s="247"/>
      <c r="E532" s="247"/>
      <c r="F532" s="247"/>
      <c r="G532" s="247"/>
      <c r="H532" s="247"/>
      <c r="I532" s="247"/>
      <c r="J532" s="247"/>
      <c r="K532" s="229"/>
      <c r="L532" s="229"/>
      <c r="M532" s="247"/>
      <c r="N532" s="247"/>
      <c r="O532" s="247"/>
      <c r="P532" s="247"/>
      <c r="Q532" s="247"/>
      <c r="R532" s="247"/>
      <c r="S532" s="247"/>
      <c r="T532" s="247"/>
      <c r="U532" s="247"/>
      <c r="V532" s="247"/>
      <c r="W532" s="247"/>
      <c r="X532" s="247"/>
      <c r="Y532" s="247"/>
      <c r="Z532" s="247"/>
    </row>
    <row r="533" spans="1:26" ht="16" x14ac:dyDescent="0.2">
      <c r="A533" s="247"/>
      <c r="B533" s="247"/>
      <c r="C533" s="247"/>
      <c r="D533" s="247"/>
      <c r="E533" s="247"/>
      <c r="F533" s="247"/>
      <c r="G533" s="247"/>
      <c r="H533" s="247"/>
      <c r="I533" s="247"/>
      <c r="J533" s="247"/>
      <c r="K533" s="229"/>
      <c r="L533" s="229"/>
      <c r="M533" s="247"/>
      <c r="N533" s="247"/>
      <c r="O533" s="247"/>
      <c r="P533" s="247"/>
      <c r="Q533" s="247"/>
      <c r="R533" s="247"/>
      <c r="S533" s="247"/>
      <c r="T533" s="247"/>
      <c r="U533" s="247"/>
      <c r="V533" s="247"/>
      <c r="W533" s="247"/>
      <c r="X533" s="247"/>
      <c r="Y533" s="247"/>
      <c r="Z533" s="247"/>
    </row>
    <row r="534" spans="1:26" ht="16" x14ac:dyDescent="0.2">
      <c r="A534" s="247"/>
      <c r="B534" s="247"/>
      <c r="C534" s="247"/>
      <c r="D534" s="247"/>
      <c r="E534" s="247"/>
      <c r="F534" s="247"/>
      <c r="G534" s="247"/>
      <c r="H534" s="247"/>
      <c r="I534" s="247"/>
      <c r="J534" s="247"/>
      <c r="K534" s="229"/>
      <c r="L534" s="229"/>
      <c r="M534" s="247"/>
      <c r="N534" s="247"/>
      <c r="O534" s="247"/>
      <c r="P534" s="247"/>
      <c r="Q534" s="247"/>
      <c r="R534" s="247"/>
      <c r="S534" s="247"/>
      <c r="T534" s="247"/>
      <c r="U534" s="247"/>
      <c r="V534" s="247"/>
      <c r="W534" s="247"/>
      <c r="X534" s="247"/>
      <c r="Y534" s="247"/>
      <c r="Z534" s="247"/>
    </row>
    <row r="535" spans="1:26" ht="16" x14ac:dyDescent="0.2">
      <c r="A535" s="247"/>
      <c r="B535" s="247"/>
      <c r="C535" s="247"/>
      <c r="D535" s="247"/>
      <c r="E535" s="247"/>
      <c r="F535" s="247"/>
      <c r="G535" s="247"/>
      <c r="H535" s="247"/>
      <c r="I535" s="247"/>
      <c r="J535" s="247"/>
      <c r="K535" s="229"/>
      <c r="L535" s="229"/>
      <c r="M535" s="247"/>
      <c r="N535" s="247"/>
      <c r="O535" s="247"/>
      <c r="P535" s="247"/>
      <c r="Q535" s="247"/>
      <c r="R535" s="247"/>
      <c r="S535" s="247"/>
      <c r="T535" s="247"/>
      <c r="U535" s="247"/>
      <c r="V535" s="247"/>
      <c r="W535" s="247"/>
      <c r="X535" s="247"/>
      <c r="Y535" s="247"/>
      <c r="Z535" s="247"/>
    </row>
    <row r="536" spans="1:26" ht="16" x14ac:dyDescent="0.2">
      <c r="A536" s="247"/>
      <c r="B536" s="247"/>
      <c r="C536" s="247"/>
      <c r="D536" s="247"/>
      <c r="E536" s="247"/>
      <c r="F536" s="247"/>
      <c r="G536" s="247"/>
      <c r="H536" s="247"/>
      <c r="I536" s="247"/>
      <c r="J536" s="247"/>
      <c r="K536" s="229"/>
      <c r="L536" s="229"/>
      <c r="M536" s="247"/>
      <c r="N536" s="247"/>
      <c r="O536" s="247"/>
      <c r="P536" s="247"/>
      <c r="Q536" s="247"/>
      <c r="R536" s="247"/>
      <c r="S536" s="247"/>
      <c r="T536" s="247"/>
      <c r="U536" s="247"/>
      <c r="V536" s="247"/>
      <c r="W536" s="247"/>
      <c r="X536" s="247"/>
      <c r="Y536" s="247"/>
      <c r="Z536" s="247"/>
    </row>
    <row r="537" spans="1:26" ht="16" x14ac:dyDescent="0.2">
      <c r="A537" s="247"/>
      <c r="B537" s="247"/>
      <c r="C537" s="247"/>
      <c r="D537" s="247"/>
      <c r="E537" s="247"/>
      <c r="F537" s="247"/>
      <c r="G537" s="247"/>
      <c r="H537" s="247"/>
      <c r="I537" s="247"/>
      <c r="J537" s="247"/>
      <c r="K537" s="229"/>
      <c r="L537" s="229"/>
      <c r="M537" s="247"/>
      <c r="N537" s="247"/>
      <c r="O537" s="247"/>
      <c r="P537" s="247"/>
      <c r="Q537" s="247"/>
      <c r="R537" s="247"/>
      <c r="S537" s="247"/>
      <c r="T537" s="247"/>
      <c r="U537" s="247"/>
      <c r="V537" s="247"/>
      <c r="W537" s="247"/>
      <c r="X537" s="247"/>
      <c r="Y537" s="247"/>
      <c r="Z537" s="247"/>
    </row>
    <row r="538" spans="1:26" ht="16" x14ac:dyDescent="0.2">
      <c r="A538" s="247"/>
      <c r="B538" s="247"/>
      <c r="C538" s="247"/>
      <c r="D538" s="247"/>
      <c r="E538" s="247"/>
      <c r="F538" s="247"/>
      <c r="G538" s="247"/>
      <c r="H538" s="247"/>
      <c r="I538" s="247"/>
      <c r="J538" s="247"/>
      <c r="K538" s="229"/>
      <c r="L538" s="229"/>
      <c r="M538" s="247"/>
      <c r="N538" s="247"/>
      <c r="O538" s="247"/>
      <c r="P538" s="247"/>
      <c r="Q538" s="247"/>
      <c r="R538" s="247"/>
      <c r="S538" s="247"/>
      <c r="T538" s="247"/>
      <c r="U538" s="247"/>
      <c r="V538" s="247"/>
      <c r="W538" s="247"/>
      <c r="X538" s="247"/>
      <c r="Y538" s="247"/>
      <c r="Z538" s="247"/>
    </row>
    <row r="539" spans="1:26" ht="16" x14ac:dyDescent="0.2">
      <c r="A539" s="247"/>
      <c r="B539" s="247"/>
      <c r="C539" s="247"/>
      <c r="D539" s="247"/>
      <c r="E539" s="247"/>
      <c r="F539" s="247"/>
      <c r="G539" s="247"/>
      <c r="H539" s="247"/>
      <c r="I539" s="247"/>
      <c r="J539" s="247"/>
      <c r="K539" s="229"/>
      <c r="L539" s="229"/>
      <c r="M539" s="247"/>
      <c r="N539" s="247"/>
      <c r="O539" s="247"/>
      <c r="P539" s="247"/>
      <c r="Q539" s="247"/>
      <c r="R539" s="247"/>
      <c r="S539" s="247"/>
      <c r="T539" s="247"/>
      <c r="U539" s="247"/>
      <c r="V539" s="247"/>
      <c r="W539" s="247"/>
      <c r="X539" s="247"/>
      <c r="Y539" s="247"/>
      <c r="Z539" s="247"/>
    </row>
    <row r="540" spans="1:26" ht="16" x14ac:dyDescent="0.2">
      <c r="A540" s="247"/>
      <c r="B540" s="247"/>
      <c r="C540" s="247"/>
      <c r="D540" s="247"/>
      <c r="E540" s="247"/>
      <c r="F540" s="247"/>
      <c r="G540" s="247"/>
      <c r="H540" s="247"/>
      <c r="I540" s="247"/>
      <c r="J540" s="247"/>
      <c r="K540" s="229"/>
      <c r="L540" s="229"/>
      <c r="M540" s="247"/>
      <c r="N540" s="247"/>
      <c r="O540" s="247"/>
      <c r="P540" s="247"/>
      <c r="Q540" s="247"/>
      <c r="R540" s="247"/>
      <c r="S540" s="247"/>
      <c r="T540" s="247"/>
      <c r="U540" s="247"/>
      <c r="V540" s="247"/>
      <c r="W540" s="247"/>
      <c r="X540" s="247"/>
      <c r="Y540" s="247"/>
      <c r="Z540" s="247"/>
    </row>
    <row r="541" spans="1:26" ht="16" x14ac:dyDescent="0.2">
      <c r="A541" s="247"/>
      <c r="B541" s="247"/>
      <c r="C541" s="247"/>
      <c r="D541" s="247"/>
      <c r="E541" s="247"/>
      <c r="F541" s="247"/>
      <c r="G541" s="247"/>
      <c r="H541" s="247"/>
      <c r="I541" s="247"/>
      <c r="J541" s="247"/>
      <c r="K541" s="229"/>
      <c r="L541" s="229"/>
      <c r="M541" s="247"/>
      <c r="N541" s="247"/>
      <c r="O541" s="247"/>
      <c r="P541" s="247"/>
      <c r="Q541" s="247"/>
      <c r="R541" s="247"/>
      <c r="S541" s="247"/>
      <c r="T541" s="247"/>
      <c r="U541" s="247"/>
      <c r="V541" s="247"/>
      <c r="W541" s="247"/>
      <c r="X541" s="247"/>
      <c r="Y541" s="247"/>
      <c r="Z541" s="247"/>
    </row>
    <row r="542" spans="1:26" ht="16" x14ac:dyDescent="0.2">
      <c r="A542" s="247"/>
      <c r="B542" s="247"/>
      <c r="C542" s="247"/>
      <c r="D542" s="247"/>
      <c r="E542" s="247"/>
      <c r="F542" s="247"/>
      <c r="G542" s="247"/>
      <c r="H542" s="247"/>
      <c r="I542" s="247"/>
      <c r="J542" s="247"/>
      <c r="K542" s="229"/>
      <c r="L542" s="229"/>
      <c r="M542" s="247"/>
      <c r="N542" s="247"/>
      <c r="O542" s="247"/>
      <c r="P542" s="247"/>
      <c r="Q542" s="247"/>
      <c r="R542" s="247"/>
      <c r="S542" s="247"/>
      <c r="T542" s="247"/>
      <c r="U542" s="247"/>
      <c r="V542" s="247"/>
      <c r="W542" s="247"/>
      <c r="X542" s="247"/>
      <c r="Y542" s="247"/>
      <c r="Z542" s="247"/>
    </row>
    <row r="543" spans="1:26" ht="16" x14ac:dyDescent="0.2">
      <c r="A543" s="247"/>
      <c r="B543" s="247"/>
      <c r="C543" s="247"/>
      <c r="D543" s="247"/>
      <c r="E543" s="247"/>
      <c r="F543" s="247"/>
      <c r="G543" s="247"/>
      <c r="H543" s="247"/>
      <c r="I543" s="247"/>
      <c r="J543" s="247"/>
      <c r="K543" s="229"/>
      <c r="L543" s="229"/>
      <c r="M543" s="247"/>
      <c r="N543" s="247"/>
      <c r="O543" s="247"/>
      <c r="P543" s="247"/>
      <c r="Q543" s="247"/>
      <c r="R543" s="247"/>
      <c r="S543" s="247"/>
      <c r="T543" s="247"/>
      <c r="U543" s="247"/>
      <c r="V543" s="247"/>
      <c r="W543" s="247"/>
      <c r="X543" s="247"/>
      <c r="Y543" s="247"/>
      <c r="Z543" s="247"/>
    </row>
    <row r="544" spans="1:26" ht="16" x14ac:dyDescent="0.2">
      <c r="A544" s="247"/>
      <c r="B544" s="247"/>
      <c r="C544" s="247"/>
      <c r="D544" s="247"/>
      <c r="E544" s="247"/>
      <c r="F544" s="247"/>
      <c r="G544" s="247"/>
      <c r="H544" s="247"/>
      <c r="I544" s="247"/>
      <c r="J544" s="247"/>
      <c r="K544" s="229"/>
      <c r="L544" s="229"/>
      <c r="M544" s="247"/>
      <c r="N544" s="247"/>
      <c r="O544" s="247"/>
      <c r="P544" s="247"/>
      <c r="Q544" s="247"/>
      <c r="R544" s="247"/>
      <c r="S544" s="247"/>
      <c r="T544" s="247"/>
      <c r="U544" s="247"/>
      <c r="V544" s="247"/>
      <c r="W544" s="247"/>
      <c r="X544" s="247"/>
      <c r="Y544" s="247"/>
      <c r="Z544" s="247"/>
    </row>
    <row r="545" spans="1:26" ht="16" x14ac:dyDescent="0.2">
      <c r="A545" s="247"/>
      <c r="B545" s="247"/>
      <c r="C545" s="247"/>
      <c r="D545" s="247"/>
      <c r="E545" s="247"/>
      <c r="F545" s="247"/>
      <c r="G545" s="247"/>
      <c r="H545" s="247"/>
      <c r="I545" s="247"/>
      <c r="J545" s="247"/>
      <c r="K545" s="229"/>
      <c r="L545" s="229"/>
      <c r="M545" s="247"/>
      <c r="N545" s="247"/>
      <c r="O545" s="247"/>
      <c r="P545" s="247"/>
      <c r="Q545" s="247"/>
      <c r="R545" s="247"/>
      <c r="S545" s="247"/>
      <c r="T545" s="247"/>
      <c r="U545" s="247"/>
      <c r="V545" s="247"/>
      <c r="W545" s="247"/>
      <c r="X545" s="247"/>
      <c r="Y545" s="247"/>
      <c r="Z545" s="247"/>
    </row>
    <row r="546" spans="1:26" ht="16" x14ac:dyDescent="0.2">
      <c r="A546" s="247"/>
      <c r="B546" s="247"/>
      <c r="C546" s="247"/>
      <c r="D546" s="247"/>
      <c r="E546" s="247"/>
      <c r="F546" s="247"/>
      <c r="G546" s="247"/>
      <c r="H546" s="247"/>
      <c r="I546" s="247"/>
      <c r="J546" s="247"/>
      <c r="K546" s="229"/>
      <c r="L546" s="229"/>
      <c r="M546" s="247"/>
      <c r="N546" s="247"/>
      <c r="O546" s="247"/>
      <c r="P546" s="247"/>
      <c r="Q546" s="247"/>
      <c r="R546" s="247"/>
      <c r="S546" s="247"/>
      <c r="T546" s="247"/>
      <c r="U546" s="247"/>
      <c r="V546" s="247"/>
      <c r="W546" s="247"/>
      <c r="X546" s="247"/>
      <c r="Y546" s="247"/>
      <c r="Z546" s="247"/>
    </row>
    <row r="547" spans="1:26" ht="16" x14ac:dyDescent="0.2">
      <c r="A547" s="247"/>
      <c r="B547" s="247"/>
      <c r="C547" s="247"/>
      <c r="D547" s="247"/>
      <c r="E547" s="247"/>
      <c r="F547" s="247"/>
      <c r="G547" s="247"/>
      <c r="H547" s="247"/>
      <c r="I547" s="247"/>
      <c r="J547" s="247"/>
      <c r="K547" s="229"/>
      <c r="L547" s="229"/>
      <c r="M547" s="247"/>
      <c r="N547" s="247"/>
      <c r="O547" s="247"/>
      <c r="P547" s="247"/>
      <c r="Q547" s="247"/>
      <c r="R547" s="247"/>
      <c r="S547" s="247"/>
      <c r="T547" s="247"/>
      <c r="U547" s="247"/>
      <c r="V547" s="247"/>
      <c r="W547" s="247"/>
      <c r="X547" s="247"/>
      <c r="Y547" s="247"/>
      <c r="Z547" s="247"/>
    </row>
    <row r="548" spans="1:26" ht="16" x14ac:dyDescent="0.2">
      <c r="A548" s="247"/>
      <c r="B548" s="247"/>
      <c r="C548" s="247"/>
      <c r="D548" s="247"/>
      <c r="E548" s="247"/>
      <c r="F548" s="247"/>
      <c r="G548" s="247"/>
      <c r="H548" s="247"/>
      <c r="I548" s="247"/>
      <c r="J548" s="247"/>
      <c r="K548" s="229"/>
      <c r="L548" s="229"/>
      <c r="M548" s="247"/>
      <c r="N548" s="247"/>
      <c r="O548" s="247"/>
      <c r="P548" s="247"/>
      <c r="Q548" s="247"/>
      <c r="R548" s="247"/>
      <c r="S548" s="247"/>
      <c r="T548" s="247"/>
      <c r="U548" s="247"/>
      <c r="V548" s="247"/>
      <c r="W548" s="247"/>
      <c r="X548" s="247"/>
      <c r="Y548" s="247"/>
      <c r="Z548" s="247"/>
    </row>
    <row r="549" spans="1:26" ht="16" x14ac:dyDescent="0.2">
      <c r="A549" s="247"/>
      <c r="B549" s="247"/>
      <c r="C549" s="247"/>
      <c r="D549" s="247"/>
      <c r="E549" s="247"/>
      <c r="F549" s="247"/>
      <c r="G549" s="247"/>
      <c r="H549" s="247"/>
      <c r="I549" s="247"/>
      <c r="J549" s="247"/>
      <c r="K549" s="229"/>
      <c r="L549" s="229"/>
      <c r="M549" s="247"/>
      <c r="N549" s="247"/>
      <c r="O549" s="247"/>
      <c r="P549" s="247"/>
      <c r="Q549" s="247"/>
      <c r="R549" s="247"/>
      <c r="S549" s="247"/>
      <c r="T549" s="247"/>
      <c r="U549" s="247"/>
      <c r="V549" s="247"/>
      <c r="W549" s="247"/>
      <c r="X549" s="247"/>
      <c r="Y549" s="247"/>
      <c r="Z549" s="247"/>
    </row>
    <row r="550" spans="1:26" ht="16" x14ac:dyDescent="0.2">
      <c r="A550" s="247"/>
      <c r="B550" s="247"/>
      <c r="C550" s="247"/>
      <c r="D550" s="247"/>
      <c r="E550" s="247"/>
      <c r="F550" s="247"/>
      <c r="G550" s="247"/>
      <c r="H550" s="247"/>
      <c r="I550" s="247"/>
      <c r="J550" s="247"/>
      <c r="K550" s="229"/>
      <c r="L550" s="229"/>
      <c r="M550" s="247"/>
      <c r="N550" s="247"/>
      <c r="O550" s="247"/>
      <c r="P550" s="247"/>
      <c r="Q550" s="247"/>
      <c r="R550" s="247"/>
      <c r="S550" s="247"/>
      <c r="T550" s="247"/>
      <c r="U550" s="247"/>
      <c r="V550" s="247"/>
      <c r="W550" s="247"/>
      <c r="X550" s="247"/>
      <c r="Y550" s="247"/>
      <c r="Z550" s="247"/>
    </row>
    <row r="551" spans="1:26" ht="16" x14ac:dyDescent="0.2">
      <c r="A551" s="247"/>
      <c r="B551" s="247"/>
      <c r="C551" s="247"/>
      <c r="D551" s="247"/>
      <c r="E551" s="247"/>
      <c r="F551" s="247"/>
      <c r="G551" s="247"/>
      <c r="H551" s="247"/>
      <c r="I551" s="247"/>
      <c r="J551" s="247"/>
      <c r="K551" s="229"/>
      <c r="L551" s="229"/>
      <c r="M551" s="247"/>
      <c r="N551" s="247"/>
      <c r="O551" s="247"/>
      <c r="P551" s="247"/>
      <c r="Q551" s="247"/>
      <c r="R551" s="247"/>
      <c r="S551" s="247"/>
      <c r="T551" s="247"/>
      <c r="U551" s="247"/>
      <c r="V551" s="247"/>
      <c r="W551" s="247"/>
      <c r="X551" s="247"/>
      <c r="Y551" s="247"/>
      <c r="Z551" s="247"/>
    </row>
    <row r="552" spans="1:26" ht="16" x14ac:dyDescent="0.2">
      <c r="A552" s="247"/>
      <c r="B552" s="247"/>
      <c r="C552" s="247"/>
      <c r="D552" s="247"/>
      <c r="E552" s="247"/>
      <c r="F552" s="247"/>
      <c r="G552" s="247"/>
      <c r="H552" s="247"/>
      <c r="I552" s="247"/>
      <c r="J552" s="247"/>
      <c r="K552" s="229"/>
      <c r="L552" s="229"/>
      <c r="M552" s="247"/>
      <c r="N552" s="247"/>
      <c r="O552" s="247"/>
      <c r="P552" s="247"/>
      <c r="Q552" s="247"/>
      <c r="R552" s="247"/>
      <c r="S552" s="247"/>
      <c r="T552" s="247"/>
      <c r="U552" s="247"/>
      <c r="V552" s="247"/>
      <c r="W552" s="247"/>
      <c r="X552" s="247"/>
      <c r="Y552" s="247"/>
      <c r="Z552" s="247"/>
    </row>
    <row r="553" spans="1:26" ht="16" x14ac:dyDescent="0.2">
      <c r="A553" s="247"/>
      <c r="B553" s="247"/>
      <c r="C553" s="247"/>
      <c r="D553" s="247"/>
      <c r="E553" s="247"/>
      <c r="F553" s="247"/>
      <c r="G553" s="247"/>
      <c r="H553" s="247"/>
      <c r="I553" s="247"/>
      <c r="J553" s="247"/>
      <c r="K553" s="229"/>
      <c r="L553" s="229"/>
      <c r="M553" s="247"/>
      <c r="N553" s="247"/>
      <c r="O553" s="247"/>
      <c r="P553" s="247"/>
      <c r="Q553" s="247"/>
      <c r="R553" s="247"/>
      <c r="S553" s="247"/>
      <c r="T553" s="247"/>
      <c r="U553" s="247"/>
      <c r="V553" s="247"/>
      <c r="W553" s="247"/>
      <c r="X553" s="247"/>
      <c r="Y553" s="247"/>
      <c r="Z553" s="247"/>
    </row>
    <row r="554" spans="1:26" ht="16" x14ac:dyDescent="0.2">
      <c r="A554" s="247"/>
      <c r="B554" s="247"/>
      <c r="C554" s="247"/>
      <c r="D554" s="247"/>
      <c r="E554" s="247"/>
      <c r="F554" s="247"/>
      <c r="G554" s="247"/>
      <c r="H554" s="247"/>
      <c r="I554" s="247"/>
      <c r="J554" s="247"/>
      <c r="K554" s="229"/>
      <c r="L554" s="229"/>
      <c r="M554" s="247"/>
      <c r="N554" s="247"/>
      <c r="O554" s="247"/>
      <c r="P554" s="247"/>
      <c r="Q554" s="247"/>
      <c r="R554" s="247"/>
      <c r="S554" s="247"/>
      <c r="T554" s="247"/>
      <c r="U554" s="247"/>
      <c r="V554" s="247"/>
      <c r="W554" s="247"/>
      <c r="X554" s="247"/>
      <c r="Y554" s="247"/>
      <c r="Z554" s="247"/>
    </row>
    <row r="555" spans="1:26" ht="16" x14ac:dyDescent="0.2">
      <c r="A555" s="247"/>
      <c r="B555" s="247"/>
      <c r="C555" s="247"/>
      <c r="D555" s="247"/>
      <c r="E555" s="247"/>
      <c r="F555" s="247"/>
      <c r="G555" s="247"/>
      <c r="H555" s="247"/>
      <c r="I555" s="247"/>
      <c r="J555" s="247"/>
      <c r="K555" s="229"/>
      <c r="L555" s="229"/>
      <c r="M555" s="247"/>
      <c r="N555" s="247"/>
      <c r="O555" s="247"/>
      <c r="P555" s="247"/>
      <c r="Q555" s="247"/>
      <c r="R555" s="247"/>
      <c r="S555" s="247"/>
      <c r="T555" s="247"/>
      <c r="U555" s="247"/>
      <c r="V555" s="247"/>
      <c r="W555" s="247"/>
      <c r="X555" s="247"/>
      <c r="Y555" s="247"/>
      <c r="Z555" s="247"/>
    </row>
    <row r="556" spans="1:26" ht="16" x14ac:dyDescent="0.2">
      <c r="A556" s="247"/>
      <c r="B556" s="247"/>
      <c r="C556" s="247"/>
      <c r="D556" s="247"/>
      <c r="E556" s="247"/>
      <c r="F556" s="247"/>
      <c r="G556" s="247"/>
      <c r="H556" s="247"/>
      <c r="I556" s="247"/>
      <c r="J556" s="247"/>
      <c r="K556" s="229"/>
      <c r="L556" s="229"/>
      <c r="M556" s="247"/>
      <c r="N556" s="247"/>
      <c r="O556" s="247"/>
      <c r="P556" s="247"/>
      <c r="Q556" s="247"/>
      <c r="R556" s="247"/>
      <c r="S556" s="247"/>
      <c r="T556" s="247"/>
      <c r="U556" s="247"/>
      <c r="V556" s="247"/>
      <c r="W556" s="247"/>
      <c r="X556" s="247"/>
      <c r="Y556" s="247"/>
      <c r="Z556" s="247"/>
    </row>
    <row r="557" spans="1:26" ht="16" x14ac:dyDescent="0.2">
      <c r="A557" s="247"/>
      <c r="B557" s="247"/>
      <c r="C557" s="247"/>
      <c r="D557" s="247"/>
      <c r="E557" s="247"/>
      <c r="F557" s="247"/>
      <c r="G557" s="247"/>
      <c r="H557" s="247"/>
      <c r="I557" s="247"/>
      <c r="J557" s="247"/>
      <c r="K557" s="229"/>
      <c r="L557" s="229"/>
      <c r="M557" s="247"/>
      <c r="N557" s="247"/>
      <c r="O557" s="247"/>
      <c r="P557" s="247"/>
      <c r="Q557" s="247"/>
      <c r="R557" s="247"/>
      <c r="S557" s="247"/>
      <c r="T557" s="247"/>
      <c r="U557" s="247"/>
      <c r="V557" s="247"/>
      <c r="W557" s="247"/>
      <c r="X557" s="247"/>
      <c r="Y557" s="247"/>
      <c r="Z557" s="247"/>
    </row>
    <row r="558" spans="1:26" ht="16" x14ac:dyDescent="0.2">
      <c r="A558" s="247"/>
      <c r="B558" s="247"/>
      <c r="C558" s="247"/>
      <c r="D558" s="247"/>
      <c r="E558" s="247"/>
      <c r="F558" s="247"/>
      <c r="G558" s="247"/>
      <c r="H558" s="247"/>
      <c r="I558" s="247"/>
      <c r="J558" s="247"/>
      <c r="K558" s="229"/>
      <c r="L558" s="229"/>
      <c r="M558" s="247"/>
      <c r="N558" s="247"/>
      <c r="O558" s="247"/>
      <c r="P558" s="247"/>
      <c r="Q558" s="247"/>
      <c r="R558" s="247"/>
      <c r="S558" s="247"/>
      <c r="T558" s="247"/>
      <c r="U558" s="247"/>
      <c r="V558" s="247"/>
      <c r="W558" s="247"/>
      <c r="X558" s="247"/>
      <c r="Y558" s="247"/>
      <c r="Z558" s="247"/>
    </row>
    <row r="559" spans="1:26" ht="16" x14ac:dyDescent="0.2">
      <c r="A559" s="247"/>
      <c r="B559" s="247"/>
      <c r="C559" s="247"/>
      <c r="D559" s="247"/>
      <c r="E559" s="247"/>
      <c r="F559" s="247"/>
      <c r="G559" s="247"/>
      <c r="H559" s="247"/>
      <c r="I559" s="247"/>
      <c r="J559" s="247"/>
      <c r="K559" s="229"/>
      <c r="L559" s="229"/>
      <c r="M559" s="247"/>
      <c r="N559" s="247"/>
      <c r="O559" s="247"/>
      <c r="P559" s="247"/>
      <c r="Q559" s="247"/>
      <c r="R559" s="247"/>
      <c r="S559" s="247"/>
      <c r="T559" s="247"/>
      <c r="U559" s="247"/>
      <c r="V559" s="247"/>
      <c r="W559" s="247"/>
      <c r="X559" s="247"/>
      <c r="Y559" s="247"/>
      <c r="Z559" s="247"/>
    </row>
    <row r="560" spans="1:26" ht="16" x14ac:dyDescent="0.2">
      <c r="A560" s="247"/>
      <c r="B560" s="247"/>
      <c r="C560" s="247"/>
      <c r="D560" s="247"/>
      <c r="E560" s="247"/>
      <c r="F560" s="247"/>
      <c r="G560" s="247"/>
      <c r="H560" s="247"/>
      <c r="I560" s="247"/>
      <c r="J560" s="247"/>
      <c r="K560" s="229"/>
      <c r="L560" s="229"/>
      <c r="M560" s="247"/>
      <c r="N560" s="247"/>
      <c r="O560" s="247"/>
      <c r="P560" s="247"/>
      <c r="Q560" s="247"/>
      <c r="R560" s="247"/>
      <c r="S560" s="247"/>
      <c r="T560" s="247"/>
      <c r="U560" s="247"/>
      <c r="V560" s="247"/>
      <c r="W560" s="247"/>
      <c r="X560" s="247"/>
      <c r="Y560" s="247"/>
      <c r="Z560" s="247"/>
    </row>
    <row r="561" spans="1:26" ht="16" x14ac:dyDescent="0.2">
      <c r="A561" s="247"/>
      <c r="B561" s="247"/>
      <c r="C561" s="247"/>
      <c r="D561" s="247"/>
      <c r="E561" s="247"/>
      <c r="F561" s="247"/>
      <c r="G561" s="247"/>
      <c r="H561" s="247"/>
      <c r="I561" s="247"/>
      <c r="J561" s="247"/>
      <c r="K561" s="229"/>
      <c r="L561" s="229"/>
      <c r="M561" s="247"/>
      <c r="N561" s="247"/>
      <c r="O561" s="247"/>
      <c r="P561" s="247"/>
      <c r="Q561" s="247"/>
      <c r="R561" s="247"/>
      <c r="S561" s="247"/>
      <c r="T561" s="247"/>
      <c r="U561" s="247"/>
      <c r="V561" s="247"/>
      <c r="W561" s="247"/>
      <c r="X561" s="247"/>
      <c r="Y561" s="247"/>
      <c r="Z561" s="247"/>
    </row>
    <row r="562" spans="1:26" ht="16" x14ac:dyDescent="0.2">
      <c r="A562" s="247"/>
      <c r="B562" s="247"/>
      <c r="C562" s="247"/>
      <c r="D562" s="247"/>
      <c r="E562" s="247"/>
      <c r="F562" s="247"/>
      <c r="G562" s="247"/>
      <c r="H562" s="247"/>
      <c r="I562" s="247"/>
      <c r="J562" s="247"/>
      <c r="K562" s="229"/>
      <c r="L562" s="229"/>
      <c r="M562" s="247"/>
      <c r="N562" s="247"/>
      <c r="O562" s="247"/>
      <c r="P562" s="247"/>
      <c r="Q562" s="247"/>
      <c r="R562" s="247"/>
      <c r="S562" s="247"/>
      <c r="T562" s="247"/>
      <c r="U562" s="247"/>
      <c r="V562" s="247"/>
      <c r="W562" s="247"/>
      <c r="X562" s="247"/>
      <c r="Y562" s="247"/>
      <c r="Z562" s="247"/>
    </row>
    <row r="563" spans="1:26" ht="16" x14ac:dyDescent="0.2">
      <c r="A563" s="247"/>
      <c r="B563" s="247"/>
      <c r="C563" s="247"/>
      <c r="D563" s="247"/>
      <c r="E563" s="247"/>
      <c r="F563" s="247"/>
      <c r="G563" s="247"/>
      <c r="H563" s="247"/>
      <c r="I563" s="247"/>
      <c r="J563" s="247"/>
      <c r="K563" s="229"/>
      <c r="L563" s="229"/>
      <c r="M563" s="247"/>
      <c r="N563" s="247"/>
      <c r="O563" s="247"/>
      <c r="P563" s="247"/>
      <c r="Q563" s="247"/>
      <c r="R563" s="247"/>
      <c r="S563" s="247"/>
      <c r="T563" s="247"/>
      <c r="U563" s="247"/>
      <c r="V563" s="247"/>
      <c r="W563" s="247"/>
      <c r="X563" s="247"/>
      <c r="Y563" s="247"/>
      <c r="Z563" s="247"/>
    </row>
    <row r="564" spans="1:26" ht="16" x14ac:dyDescent="0.2">
      <c r="A564" s="247"/>
      <c r="B564" s="247"/>
      <c r="C564" s="247"/>
      <c r="D564" s="247"/>
      <c r="E564" s="247"/>
      <c r="F564" s="247"/>
      <c r="G564" s="247"/>
      <c r="H564" s="247"/>
      <c r="I564" s="247"/>
      <c r="J564" s="247"/>
      <c r="K564" s="229"/>
      <c r="L564" s="229"/>
      <c r="M564" s="247"/>
      <c r="N564" s="247"/>
      <c r="O564" s="247"/>
      <c r="P564" s="247"/>
      <c r="Q564" s="247"/>
      <c r="R564" s="247"/>
      <c r="S564" s="247"/>
      <c r="T564" s="247"/>
      <c r="U564" s="247"/>
      <c r="V564" s="247"/>
      <c r="W564" s="247"/>
      <c r="X564" s="247"/>
      <c r="Y564" s="247"/>
      <c r="Z564" s="247"/>
    </row>
    <row r="565" spans="1:26" ht="16" x14ac:dyDescent="0.2">
      <c r="A565" s="247"/>
      <c r="B565" s="247"/>
      <c r="C565" s="247"/>
      <c r="D565" s="247"/>
      <c r="E565" s="247"/>
      <c r="F565" s="247"/>
      <c r="G565" s="247"/>
      <c r="H565" s="247"/>
      <c r="I565" s="247"/>
      <c r="J565" s="247"/>
      <c r="K565" s="229"/>
      <c r="L565" s="229"/>
      <c r="M565" s="247"/>
      <c r="N565" s="247"/>
      <c r="O565" s="247"/>
      <c r="P565" s="247"/>
      <c r="Q565" s="247"/>
      <c r="R565" s="247"/>
      <c r="S565" s="247"/>
      <c r="T565" s="247"/>
      <c r="U565" s="247"/>
      <c r="V565" s="247"/>
      <c r="W565" s="247"/>
      <c r="X565" s="247"/>
      <c r="Y565" s="247"/>
      <c r="Z565" s="247"/>
    </row>
    <row r="566" spans="1:26" ht="16" x14ac:dyDescent="0.2">
      <c r="A566" s="247"/>
      <c r="B566" s="247"/>
      <c r="C566" s="247"/>
      <c r="D566" s="247"/>
      <c r="E566" s="247"/>
      <c r="F566" s="247"/>
      <c r="G566" s="247"/>
      <c r="H566" s="247"/>
      <c r="I566" s="247"/>
      <c r="J566" s="247"/>
      <c r="K566" s="229"/>
      <c r="L566" s="229"/>
      <c r="M566" s="247"/>
      <c r="N566" s="247"/>
      <c r="O566" s="247"/>
      <c r="P566" s="247"/>
      <c r="Q566" s="247"/>
      <c r="R566" s="247"/>
      <c r="S566" s="247"/>
      <c r="T566" s="247"/>
      <c r="U566" s="247"/>
      <c r="V566" s="247"/>
      <c r="W566" s="247"/>
      <c r="X566" s="247"/>
      <c r="Y566" s="247"/>
      <c r="Z566" s="247"/>
    </row>
    <row r="567" spans="1:26" ht="16" x14ac:dyDescent="0.2">
      <c r="A567" s="247"/>
      <c r="B567" s="247"/>
      <c r="C567" s="247"/>
      <c r="D567" s="247"/>
      <c r="E567" s="247"/>
      <c r="F567" s="247"/>
      <c r="G567" s="247"/>
      <c r="H567" s="247"/>
      <c r="I567" s="247"/>
      <c r="J567" s="247"/>
      <c r="K567" s="229"/>
      <c r="L567" s="229"/>
      <c r="M567" s="247"/>
      <c r="N567" s="247"/>
      <c r="O567" s="247"/>
      <c r="P567" s="247"/>
      <c r="Q567" s="247"/>
      <c r="R567" s="247"/>
      <c r="S567" s="247"/>
      <c r="T567" s="247"/>
      <c r="U567" s="247"/>
      <c r="V567" s="247"/>
      <c r="W567" s="247"/>
      <c r="X567" s="247"/>
      <c r="Y567" s="247"/>
      <c r="Z567" s="247"/>
    </row>
    <row r="568" spans="1:26" ht="16" x14ac:dyDescent="0.2">
      <c r="A568" s="247"/>
      <c r="B568" s="247"/>
      <c r="C568" s="247"/>
      <c r="D568" s="247"/>
      <c r="E568" s="247"/>
      <c r="F568" s="247"/>
      <c r="G568" s="247"/>
      <c r="H568" s="247"/>
      <c r="I568" s="247"/>
      <c r="J568" s="247"/>
      <c r="K568" s="229"/>
      <c r="L568" s="229"/>
      <c r="M568" s="247"/>
      <c r="N568" s="247"/>
      <c r="O568" s="247"/>
      <c r="P568" s="247"/>
      <c r="Q568" s="247"/>
      <c r="R568" s="247"/>
      <c r="S568" s="247"/>
      <c r="T568" s="247"/>
      <c r="U568" s="247"/>
      <c r="V568" s="247"/>
      <c r="W568" s="247"/>
      <c r="X568" s="247"/>
      <c r="Y568" s="247"/>
      <c r="Z568" s="247"/>
    </row>
    <row r="569" spans="1:26" ht="16" x14ac:dyDescent="0.2">
      <c r="A569" s="247"/>
      <c r="B569" s="247"/>
      <c r="C569" s="247"/>
      <c r="D569" s="247"/>
      <c r="E569" s="247"/>
      <c r="F569" s="247"/>
      <c r="G569" s="247"/>
      <c r="H569" s="247"/>
      <c r="I569" s="247"/>
      <c r="J569" s="247"/>
      <c r="K569" s="229"/>
      <c r="L569" s="229"/>
      <c r="M569" s="247"/>
      <c r="N569" s="247"/>
      <c r="O569" s="247"/>
      <c r="P569" s="247"/>
      <c r="Q569" s="247"/>
      <c r="R569" s="247"/>
      <c r="S569" s="247"/>
      <c r="T569" s="247"/>
      <c r="U569" s="247"/>
      <c r="V569" s="247"/>
      <c r="W569" s="247"/>
      <c r="X569" s="247"/>
      <c r="Y569" s="247"/>
      <c r="Z569" s="247"/>
    </row>
    <row r="570" spans="1:26" ht="16" x14ac:dyDescent="0.2">
      <c r="A570" s="247"/>
      <c r="B570" s="247"/>
      <c r="C570" s="247"/>
      <c r="D570" s="247"/>
      <c r="E570" s="247"/>
      <c r="F570" s="247"/>
      <c r="G570" s="247"/>
      <c r="H570" s="247"/>
      <c r="I570" s="247"/>
      <c r="J570" s="247"/>
      <c r="K570" s="229"/>
      <c r="L570" s="229"/>
      <c r="M570" s="247"/>
      <c r="N570" s="247"/>
      <c r="O570" s="247"/>
      <c r="P570" s="247"/>
      <c r="Q570" s="247"/>
      <c r="R570" s="247"/>
      <c r="S570" s="247"/>
      <c r="T570" s="247"/>
      <c r="U570" s="247"/>
      <c r="V570" s="247"/>
      <c r="W570" s="247"/>
      <c r="X570" s="247"/>
      <c r="Y570" s="247"/>
      <c r="Z570" s="247"/>
    </row>
    <row r="571" spans="1:26" ht="16" x14ac:dyDescent="0.2">
      <c r="A571" s="247"/>
      <c r="B571" s="247"/>
      <c r="C571" s="247"/>
      <c r="D571" s="247"/>
      <c r="E571" s="247"/>
      <c r="F571" s="247"/>
      <c r="G571" s="247"/>
      <c r="H571" s="247"/>
      <c r="I571" s="247"/>
      <c r="J571" s="247"/>
      <c r="K571" s="229"/>
      <c r="L571" s="229"/>
      <c r="M571" s="247"/>
      <c r="N571" s="247"/>
      <c r="O571" s="247"/>
      <c r="P571" s="247"/>
      <c r="Q571" s="247"/>
      <c r="R571" s="247"/>
      <c r="S571" s="247"/>
      <c r="T571" s="247"/>
      <c r="U571" s="247"/>
      <c r="V571" s="247"/>
      <c r="W571" s="247"/>
      <c r="X571" s="247"/>
      <c r="Y571" s="247"/>
      <c r="Z571" s="247"/>
    </row>
    <row r="572" spans="1:26" ht="16" x14ac:dyDescent="0.2">
      <c r="A572" s="247"/>
      <c r="B572" s="247"/>
      <c r="C572" s="247"/>
      <c r="D572" s="247"/>
      <c r="E572" s="247"/>
      <c r="F572" s="247"/>
      <c r="G572" s="247"/>
      <c r="H572" s="247"/>
      <c r="I572" s="247"/>
      <c r="J572" s="247"/>
      <c r="K572" s="229"/>
      <c r="L572" s="229"/>
      <c r="M572" s="247"/>
      <c r="N572" s="247"/>
      <c r="O572" s="247"/>
      <c r="P572" s="247"/>
      <c r="Q572" s="247"/>
      <c r="R572" s="247"/>
      <c r="S572" s="247"/>
      <c r="T572" s="247"/>
      <c r="U572" s="247"/>
      <c r="V572" s="247"/>
      <c r="W572" s="247"/>
      <c r="X572" s="247"/>
      <c r="Y572" s="247"/>
      <c r="Z572" s="247"/>
    </row>
    <row r="573" spans="1:26" ht="16" x14ac:dyDescent="0.2">
      <c r="A573" s="247"/>
      <c r="B573" s="247"/>
      <c r="C573" s="247"/>
      <c r="D573" s="247"/>
      <c r="E573" s="247"/>
      <c r="F573" s="247"/>
      <c r="G573" s="247"/>
      <c r="H573" s="247"/>
      <c r="I573" s="247"/>
      <c r="J573" s="247"/>
      <c r="K573" s="229"/>
      <c r="L573" s="229"/>
      <c r="M573" s="247"/>
      <c r="N573" s="247"/>
      <c r="O573" s="247"/>
      <c r="P573" s="247"/>
      <c r="Q573" s="247"/>
      <c r="R573" s="247"/>
      <c r="S573" s="247"/>
      <c r="T573" s="247"/>
      <c r="U573" s="247"/>
      <c r="V573" s="247"/>
      <c r="W573" s="247"/>
      <c r="X573" s="247"/>
      <c r="Y573" s="247"/>
      <c r="Z573" s="247"/>
    </row>
    <row r="574" spans="1:26" ht="16" x14ac:dyDescent="0.2">
      <c r="A574" s="247"/>
      <c r="B574" s="247"/>
      <c r="C574" s="247"/>
      <c r="D574" s="247"/>
      <c r="E574" s="247"/>
      <c r="F574" s="247"/>
      <c r="G574" s="247"/>
      <c r="H574" s="247"/>
      <c r="I574" s="247"/>
      <c r="J574" s="247"/>
      <c r="K574" s="229"/>
      <c r="L574" s="229"/>
      <c r="M574" s="247"/>
      <c r="N574" s="247"/>
      <c r="O574" s="247"/>
      <c r="P574" s="247"/>
      <c r="Q574" s="247"/>
      <c r="R574" s="247"/>
      <c r="S574" s="247"/>
      <c r="T574" s="247"/>
      <c r="U574" s="247"/>
      <c r="V574" s="247"/>
      <c r="W574" s="247"/>
      <c r="X574" s="247"/>
      <c r="Y574" s="247"/>
      <c r="Z574" s="247"/>
    </row>
    <row r="575" spans="1:26" ht="16" x14ac:dyDescent="0.2">
      <c r="A575" s="247"/>
      <c r="B575" s="247"/>
      <c r="C575" s="247"/>
      <c r="D575" s="247"/>
      <c r="E575" s="247"/>
      <c r="F575" s="247"/>
      <c r="G575" s="247"/>
      <c r="H575" s="247"/>
      <c r="I575" s="247"/>
      <c r="J575" s="247"/>
      <c r="K575" s="229"/>
      <c r="L575" s="229"/>
      <c r="M575" s="247"/>
      <c r="N575" s="247"/>
      <c r="O575" s="247"/>
      <c r="P575" s="247"/>
      <c r="Q575" s="247"/>
      <c r="R575" s="247"/>
      <c r="S575" s="247"/>
      <c r="T575" s="247"/>
      <c r="U575" s="247"/>
      <c r="V575" s="247"/>
      <c r="W575" s="247"/>
      <c r="X575" s="247"/>
      <c r="Y575" s="247"/>
      <c r="Z575" s="247"/>
    </row>
    <row r="576" spans="1:26" ht="16" x14ac:dyDescent="0.2">
      <c r="A576" s="247"/>
      <c r="B576" s="247"/>
      <c r="C576" s="247"/>
      <c r="D576" s="247"/>
      <c r="E576" s="247"/>
      <c r="F576" s="247"/>
      <c r="G576" s="247"/>
      <c r="H576" s="247"/>
      <c r="I576" s="247"/>
      <c r="J576" s="247"/>
      <c r="K576" s="229"/>
      <c r="L576" s="229"/>
      <c r="M576" s="247"/>
      <c r="N576" s="247"/>
      <c r="O576" s="247"/>
      <c r="P576" s="247"/>
      <c r="Q576" s="247"/>
      <c r="R576" s="247"/>
      <c r="S576" s="247"/>
      <c r="T576" s="247"/>
      <c r="U576" s="247"/>
      <c r="V576" s="247"/>
      <c r="W576" s="247"/>
      <c r="X576" s="247"/>
      <c r="Y576" s="247"/>
      <c r="Z576" s="247"/>
    </row>
    <row r="577" spans="1:26" ht="16" x14ac:dyDescent="0.2">
      <c r="A577" s="247"/>
      <c r="B577" s="247"/>
      <c r="C577" s="247"/>
      <c r="D577" s="247"/>
      <c r="E577" s="247"/>
      <c r="F577" s="247"/>
      <c r="G577" s="247"/>
      <c r="H577" s="247"/>
      <c r="I577" s="247"/>
      <c r="J577" s="247"/>
      <c r="K577" s="229"/>
      <c r="L577" s="229"/>
      <c r="M577" s="247"/>
      <c r="N577" s="247"/>
      <c r="O577" s="247"/>
      <c r="P577" s="247"/>
      <c r="Q577" s="247"/>
      <c r="R577" s="247"/>
      <c r="S577" s="247"/>
      <c r="T577" s="247"/>
      <c r="U577" s="247"/>
      <c r="V577" s="247"/>
      <c r="W577" s="247"/>
      <c r="X577" s="247"/>
      <c r="Y577" s="247"/>
      <c r="Z577" s="247"/>
    </row>
    <row r="578" spans="1:26" ht="16" x14ac:dyDescent="0.2">
      <c r="A578" s="247"/>
      <c r="B578" s="247"/>
      <c r="C578" s="247"/>
      <c r="D578" s="247"/>
      <c r="E578" s="247"/>
      <c r="F578" s="247"/>
      <c r="G578" s="247"/>
      <c r="H578" s="247"/>
      <c r="I578" s="247"/>
      <c r="J578" s="247"/>
      <c r="K578" s="229"/>
      <c r="L578" s="229"/>
      <c r="M578" s="247"/>
      <c r="N578" s="247"/>
      <c r="O578" s="247"/>
      <c r="P578" s="247"/>
      <c r="Q578" s="247"/>
      <c r="R578" s="247"/>
      <c r="S578" s="247"/>
      <c r="T578" s="247"/>
      <c r="U578" s="247"/>
      <c r="V578" s="247"/>
      <c r="W578" s="247"/>
      <c r="X578" s="247"/>
      <c r="Y578" s="247"/>
      <c r="Z578" s="247"/>
    </row>
    <row r="579" spans="1:26" ht="16" x14ac:dyDescent="0.2">
      <c r="A579" s="247"/>
      <c r="B579" s="247"/>
      <c r="C579" s="247"/>
      <c r="D579" s="247"/>
      <c r="E579" s="247"/>
      <c r="F579" s="247"/>
      <c r="G579" s="247"/>
      <c r="H579" s="247"/>
      <c r="I579" s="247"/>
      <c r="J579" s="247"/>
      <c r="K579" s="229"/>
      <c r="L579" s="229"/>
      <c r="M579" s="247"/>
      <c r="N579" s="247"/>
      <c r="O579" s="247"/>
      <c r="P579" s="247"/>
      <c r="Q579" s="247"/>
      <c r="R579" s="247"/>
      <c r="S579" s="247"/>
      <c r="T579" s="247"/>
      <c r="U579" s="247"/>
      <c r="V579" s="247"/>
      <c r="W579" s="247"/>
      <c r="X579" s="247"/>
      <c r="Y579" s="247"/>
      <c r="Z579" s="247"/>
    </row>
    <row r="580" spans="1:26" ht="16" x14ac:dyDescent="0.2">
      <c r="A580" s="247"/>
      <c r="B580" s="247"/>
      <c r="C580" s="247"/>
      <c r="D580" s="247"/>
      <c r="E580" s="247"/>
      <c r="F580" s="247"/>
      <c r="G580" s="247"/>
      <c r="H580" s="247"/>
      <c r="I580" s="247"/>
      <c r="J580" s="247"/>
      <c r="K580" s="229"/>
      <c r="L580" s="229"/>
      <c r="M580" s="247"/>
      <c r="N580" s="247"/>
      <c r="O580" s="247"/>
      <c r="P580" s="247"/>
      <c r="Q580" s="247"/>
      <c r="R580" s="247"/>
      <c r="S580" s="247"/>
      <c r="T580" s="247"/>
      <c r="U580" s="247"/>
      <c r="V580" s="247"/>
      <c r="W580" s="247"/>
      <c r="X580" s="247"/>
      <c r="Y580" s="247"/>
      <c r="Z580" s="247"/>
    </row>
    <row r="581" spans="1:26" ht="16" x14ac:dyDescent="0.2">
      <c r="A581" s="247"/>
      <c r="B581" s="247"/>
      <c r="C581" s="247"/>
      <c r="D581" s="247"/>
      <c r="E581" s="247"/>
      <c r="F581" s="247"/>
      <c r="G581" s="247"/>
      <c r="H581" s="247"/>
      <c r="I581" s="247"/>
      <c r="J581" s="247"/>
      <c r="K581" s="229"/>
      <c r="L581" s="229"/>
      <c r="M581" s="247"/>
      <c r="N581" s="247"/>
      <c r="O581" s="247"/>
      <c r="P581" s="247"/>
      <c r="Q581" s="247"/>
      <c r="R581" s="247"/>
      <c r="S581" s="247"/>
      <c r="T581" s="247"/>
      <c r="U581" s="247"/>
      <c r="V581" s="247"/>
      <c r="W581" s="247"/>
      <c r="X581" s="247"/>
      <c r="Y581" s="247"/>
      <c r="Z581" s="247"/>
    </row>
    <row r="582" spans="1:26" ht="16" x14ac:dyDescent="0.2">
      <c r="A582" s="247"/>
      <c r="B582" s="247"/>
      <c r="C582" s="247"/>
      <c r="D582" s="247"/>
      <c r="E582" s="247"/>
      <c r="F582" s="247"/>
      <c r="G582" s="247"/>
      <c r="H582" s="247"/>
      <c r="I582" s="247"/>
      <c r="J582" s="247"/>
      <c r="K582" s="229"/>
      <c r="L582" s="229"/>
      <c r="M582" s="247"/>
      <c r="N582" s="247"/>
      <c r="O582" s="247"/>
      <c r="P582" s="247"/>
      <c r="Q582" s="247"/>
      <c r="R582" s="247"/>
      <c r="S582" s="247"/>
      <c r="T582" s="247"/>
      <c r="U582" s="247"/>
      <c r="V582" s="247"/>
      <c r="W582" s="247"/>
      <c r="X582" s="247"/>
      <c r="Y582" s="247"/>
      <c r="Z582" s="247"/>
    </row>
    <row r="583" spans="1:26" ht="16" x14ac:dyDescent="0.2">
      <c r="A583" s="247"/>
      <c r="B583" s="247"/>
      <c r="C583" s="247"/>
      <c r="D583" s="247"/>
      <c r="E583" s="247"/>
      <c r="F583" s="247"/>
      <c r="G583" s="247"/>
      <c r="H583" s="247"/>
      <c r="I583" s="247"/>
      <c r="J583" s="247"/>
      <c r="K583" s="229"/>
      <c r="L583" s="229"/>
      <c r="M583" s="247"/>
      <c r="N583" s="247"/>
      <c r="O583" s="247"/>
      <c r="P583" s="247"/>
      <c r="Q583" s="247"/>
      <c r="R583" s="247"/>
      <c r="S583" s="247"/>
      <c r="T583" s="247"/>
      <c r="U583" s="247"/>
      <c r="V583" s="247"/>
      <c r="W583" s="247"/>
      <c r="X583" s="247"/>
      <c r="Y583" s="247"/>
      <c r="Z583" s="247"/>
    </row>
    <row r="584" spans="1:26" ht="16" x14ac:dyDescent="0.2">
      <c r="A584" s="247"/>
      <c r="B584" s="247"/>
      <c r="C584" s="247"/>
      <c r="D584" s="247"/>
      <c r="E584" s="247"/>
      <c r="F584" s="247"/>
      <c r="G584" s="247"/>
      <c r="H584" s="247"/>
      <c r="I584" s="247"/>
      <c r="J584" s="247"/>
      <c r="K584" s="229"/>
      <c r="L584" s="229"/>
      <c r="M584" s="247"/>
      <c r="N584" s="247"/>
      <c r="O584" s="247"/>
      <c r="P584" s="247"/>
      <c r="Q584" s="247"/>
      <c r="R584" s="247"/>
      <c r="S584" s="247"/>
      <c r="T584" s="247"/>
      <c r="U584" s="247"/>
      <c r="V584" s="247"/>
      <c r="W584" s="247"/>
      <c r="X584" s="247"/>
      <c r="Y584" s="247"/>
      <c r="Z584" s="247"/>
    </row>
    <row r="585" spans="1:26" ht="16" x14ac:dyDescent="0.2">
      <c r="A585" s="247"/>
      <c r="B585" s="247"/>
      <c r="C585" s="247"/>
      <c r="D585" s="247"/>
      <c r="E585" s="247"/>
      <c r="F585" s="247"/>
      <c r="G585" s="247"/>
      <c r="H585" s="247"/>
      <c r="I585" s="247"/>
      <c r="J585" s="247"/>
      <c r="K585" s="229"/>
      <c r="L585" s="229"/>
      <c r="M585" s="247"/>
      <c r="N585" s="247"/>
      <c r="O585" s="247"/>
      <c r="P585" s="247"/>
      <c r="Q585" s="247"/>
      <c r="R585" s="247"/>
      <c r="S585" s="247"/>
      <c r="T585" s="247"/>
      <c r="U585" s="247"/>
      <c r="V585" s="247"/>
      <c r="W585" s="247"/>
      <c r="X585" s="247"/>
      <c r="Y585" s="247"/>
      <c r="Z585" s="247"/>
    </row>
    <row r="586" spans="1:26" ht="16" x14ac:dyDescent="0.2">
      <c r="A586" s="247"/>
      <c r="B586" s="247"/>
      <c r="C586" s="247"/>
      <c r="D586" s="247"/>
      <c r="E586" s="247"/>
      <c r="F586" s="247"/>
      <c r="G586" s="247"/>
      <c r="H586" s="247"/>
      <c r="I586" s="247"/>
      <c r="J586" s="247"/>
      <c r="K586" s="229"/>
      <c r="L586" s="229"/>
      <c r="M586" s="247"/>
      <c r="N586" s="247"/>
      <c r="O586" s="247"/>
      <c r="P586" s="247"/>
      <c r="Q586" s="247"/>
      <c r="R586" s="247"/>
      <c r="S586" s="247"/>
      <c r="T586" s="247"/>
      <c r="U586" s="247"/>
      <c r="V586" s="247"/>
      <c r="W586" s="247"/>
      <c r="X586" s="247"/>
      <c r="Y586" s="247"/>
      <c r="Z586" s="247"/>
    </row>
    <row r="587" spans="1:26" ht="16" x14ac:dyDescent="0.2">
      <c r="A587" s="247"/>
      <c r="B587" s="247"/>
      <c r="C587" s="247"/>
      <c r="D587" s="247"/>
      <c r="E587" s="247"/>
      <c r="F587" s="247"/>
      <c r="G587" s="247"/>
      <c r="H587" s="247"/>
      <c r="I587" s="247"/>
      <c r="J587" s="247"/>
      <c r="K587" s="229"/>
      <c r="L587" s="229"/>
      <c r="M587" s="247"/>
      <c r="N587" s="247"/>
      <c r="O587" s="247"/>
      <c r="P587" s="247"/>
      <c r="Q587" s="247"/>
      <c r="R587" s="247"/>
      <c r="S587" s="247"/>
      <c r="T587" s="247"/>
      <c r="U587" s="247"/>
      <c r="V587" s="247"/>
      <c r="W587" s="247"/>
      <c r="X587" s="247"/>
      <c r="Y587" s="247"/>
      <c r="Z587" s="247"/>
    </row>
    <row r="588" spans="1:26" ht="16" x14ac:dyDescent="0.2">
      <c r="A588" s="247"/>
      <c r="B588" s="247"/>
      <c r="C588" s="247"/>
      <c r="D588" s="247"/>
      <c r="E588" s="247"/>
      <c r="F588" s="247"/>
      <c r="G588" s="247"/>
      <c r="H588" s="247"/>
      <c r="I588" s="247"/>
      <c r="J588" s="247"/>
      <c r="K588" s="229"/>
      <c r="L588" s="229"/>
      <c r="M588" s="247"/>
      <c r="N588" s="247"/>
      <c r="O588" s="247"/>
      <c r="P588" s="247"/>
      <c r="Q588" s="247"/>
      <c r="R588" s="247"/>
      <c r="S588" s="247"/>
      <c r="T588" s="247"/>
      <c r="U588" s="247"/>
      <c r="V588" s="247"/>
      <c r="W588" s="247"/>
      <c r="X588" s="247"/>
      <c r="Y588" s="247"/>
      <c r="Z588" s="247"/>
    </row>
    <row r="589" spans="1:26" ht="16" x14ac:dyDescent="0.2">
      <c r="A589" s="247"/>
      <c r="B589" s="247"/>
      <c r="C589" s="247"/>
      <c r="D589" s="247"/>
      <c r="E589" s="247"/>
      <c r="F589" s="247"/>
      <c r="G589" s="247"/>
      <c r="H589" s="247"/>
      <c r="I589" s="247"/>
      <c r="J589" s="247"/>
      <c r="K589" s="229"/>
      <c r="L589" s="229"/>
      <c r="M589" s="247"/>
      <c r="N589" s="247"/>
      <c r="O589" s="247"/>
      <c r="P589" s="247"/>
      <c r="Q589" s="247"/>
      <c r="R589" s="247"/>
      <c r="S589" s="247"/>
      <c r="T589" s="247"/>
      <c r="U589" s="247"/>
      <c r="V589" s="247"/>
      <c r="W589" s="247"/>
      <c r="X589" s="247"/>
      <c r="Y589" s="247"/>
      <c r="Z589" s="247"/>
    </row>
    <row r="590" spans="1:26" ht="16" x14ac:dyDescent="0.2">
      <c r="A590" s="247"/>
      <c r="B590" s="247"/>
      <c r="C590" s="247"/>
      <c r="D590" s="247"/>
      <c r="E590" s="247"/>
      <c r="F590" s="247"/>
      <c r="G590" s="247"/>
      <c r="H590" s="247"/>
      <c r="I590" s="247"/>
      <c r="J590" s="247"/>
      <c r="K590" s="229"/>
      <c r="L590" s="229"/>
      <c r="M590" s="247"/>
      <c r="N590" s="247"/>
      <c r="O590" s="247"/>
      <c r="P590" s="247"/>
      <c r="Q590" s="247"/>
      <c r="R590" s="247"/>
      <c r="S590" s="247"/>
      <c r="T590" s="247"/>
      <c r="U590" s="247"/>
      <c r="V590" s="247"/>
      <c r="W590" s="247"/>
      <c r="X590" s="247"/>
      <c r="Y590" s="247"/>
      <c r="Z590" s="247"/>
    </row>
    <row r="591" spans="1:26" ht="16" x14ac:dyDescent="0.2">
      <c r="A591" s="247"/>
      <c r="B591" s="247"/>
      <c r="C591" s="247"/>
      <c r="D591" s="247"/>
      <c r="E591" s="247"/>
      <c r="F591" s="247"/>
      <c r="G591" s="247"/>
      <c r="H591" s="247"/>
      <c r="I591" s="247"/>
      <c r="J591" s="247"/>
      <c r="K591" s="229"/>
      <c r="L591" s="229"/>
      <c r="M591" s="247"/>
      <c r="N591" s="247"/>
      <c r="O591" s="247"/>
      <c r="P591" s="247"/>
      <c r="Q591" s="247"/>
      <c r="R591" s="247"/>
      <c r="S591" s="247"/>
      <c r="T591" s="247"/>
      <c r="U591" s="247"/>
      <c r="V591" s="247"/>
      <c r="W591" s="247"/>
      <c r="X591" s="247"/>
      <c r="Y591" s="247"/>
      <c r="Z591" s="247"/>
    </row>
    <row r="592" spans="1:26" ht="16" x14ac:dyDescent="0.2">
      <c r="A592" s="247"/>
      <c r="B592" s="247"/>
      <c r="C592" s="247"/>
      <c r="D592" s="247"/>
      <c r="E592" s="247"/>
      <c r="F592" s="247"/>
      <c r="G592" s="247"/>
      <c r="H592" s="247"/>
      <c r="I592" s="247"/>
      <c r="J592" s="247"/>
      <c r="K592" s="229"/>
      <c r="L592" s="229"/>
      <c r="M592" s="247"/>
      <c r="N592" s="247"/>
      <c r="O592" s="247"/>
      <c r="P592" s="247"/>
      <c r="Q592" s="247"/>
      <c r="R592" s="247"/>
      <c r="S592" s="247"/>
      <c r="T592" s="247"/>
      <c r="U592" s="247"/>
      <c r="V592" s="247"/>
      <c r="W592" s="247"/>
      <c r="X592" s="247"/>
      <c r="Y592" s="247"/>
      <c r="Z592" s="247"/>
    </row>
    <row r="593" spans="1:26" ht="16" x14ac:dyDescent="0.2">
      <c r="A593" s="247"/>
      <c r="B593" s="247"/>
      <c r="C593" s="247"/>
      <c r="D593" s="247"/>
      <c r="E593" s="247"/>
      <c r="F593" s="247"/>
      <c r="G593" s="247"/>
      <c r="H593" s="247"/>
      <c r="I593" s="247"/>
      <c r="J593" s="247"/>
      <c r="K593" s="229"/>
      <c r="L593" s="229"/>
      <c r="M593" s="247"/>
      <c r="N593" s="247"/>
      <c r="O593" s="247"/>
      <c r="P593" s="247"/>
      <c r="Q593" s="247"/>
      <c r="R593" s="247"/>
      <c r="S593" s="247"/>
      <c r="T593" s="247"/>
      <c r="U593" s="247"/>
      <c r="V593" s="247"/>
      <c r="W593" s="247"/>
      <c r="X593" s="247"/>
      <c r="Y593" s="247"/>
      <c r="Z593" s="247"/>
    </row>
    <row r="594" spans="1:26" ht="16" x14ac:dyDescent="0.2">
      <c r="A594" s="247"/>
      <c r="B594" s="247"/>
      <c r="C594" s="247"/>
      <c r="D594" s="247"/>
      <c r="E594" s="247"/>
      <c r="F594" s="247"/>
      <c r="G594" s="247"/>
      <c r="H594" s="247"/>
      <c r="I594" s="247"/>
      <c r="J594" s="247"/>
      <c r="K594" s="229"/>
      <c r="L594" s="229"/>
      <c r="M594" s="247"/>
      <c r="N594" s="247"/>
      <c r="O594" s="247"/>
      <c r="P594" s="247"/>
      <c r="Q594" s="247"/>
      <c r="R594" s="247"/>
      <c r="S594" s="247"/>
      <c r="T594" s="247"/>
      <c r="U594" s="247"/>
      <c r="V594" s="247"/>
      <c r="W594" s="247"/>
      <c r="X594" s="247"/>
      <c r="Y594" s="247"/>
      <c r="Z594" s="247"/>
    </row>
    <row r="595" spans="1:26" ht="16" x14ac:dyDescent="0.2">
      <c r="A595" s="247"/>
      <c r="B595" s="247"/>
      <c r="C595" s="247"/>
      <c r="D595" s="247"/>
      <c r="E595" s="247"/>
      <c r="F595" s="247"/>
      <c r="G595" s="247"/>
      <c r="H595" s="247"/>
      <c r="I595" s="247"/>
      <c r="J595" s="247"/>
      <c r="K595" s="229"/>
      <c r="L595" s="229"/>
      <c r="M595" s="247"/>
      <c r="N595" s="247"/>
      <c r="O595" s="247"/>
      <c r="P595" s="247"/>
      <c r="Q595" s="247"/>
      <c r="R595" s="247"/>
      <c r="S595" s="247"/>
      <c r="T595" s="247"/>
      <c r="U595" s="247"/>
      <c r="V595" s="247"/>
      <c r="W595" s="247"/>
      <c r="X595" s="247"/>
      <c r="Y595" s="247"/>
      <c r="Z595" s="247"/>
    </row>
    <row r="596" spans="1:26" ht="16" x14ac:dyDescent="0.2">
      <c r="A596" s="247"/>
      <c r="B596" s="247"/>
      <c r="C596" s="247"/>
      <c r="D596" s="247"/>
      <c r="E596" s="247"/>
      <c r="F596" s="247"/>
      <c r="G596" s="247"/>
      <c r="H596" s="247"/>
      <c r="I596" s="247"/>
      <c r="J596" s="247"/>
      <c r="K596" s="229"/>
      <c r="L596" s="229"/>
      <c r="M596" s="247"/>
      <c r="N596" s="247"/>
      <c r="O596" s="247"/>
      <c r="P596" s="247"/>
      <c r="Q596" s="247"/>
      <c r="R596" s="247"/>
      <c r="S596" s="247"/>
      <c r="T596" s="247"/>
      <c r="U596" s="247"/>
      <c r="V596" s="247"/>
      <c r="W596" s="247"/>
      <c r="X596" s="247"/>
      <c r="Y596" s="247"/>
      <c r="Z596" s="247"/>
    </row>
    <row r="597" spans="1:26" ht="16" x14ac:dyDescent="0.2">
      <c r="A597" s="247"/>
      <c r="B597" s="247"/>
      <c r="C597" s="247"/>
      <c r="D597" s="247"/>
      <c r="E597" s="247"/>
      <c r="F597" s="247"/>
      <c r="G597" s="247"/>
      <c r="H597" s="247"/>
      <c r="I597" s="247"/>
      <c r="J597" s="247"/>
      <c r="K597" s="229"/>
      <c r="L597" s="229"/>
      <c r="M597" s="247"/>
      <c r="N597" s="247"/>
      <c r="O597" s="247"/>
      <c r="P597" s="247"/>
      <c r="Q597" s="247"/>
      <c r="R597" s="247"/>
      <c r="S597" s="247"/>
      <c r="T597" s="247"/>
      <c r="U597" s="247"/>
      <c r="V597" s="247"/>
      <c r="W597" s="247"/>
      <c r="X597" s="247"/>
      <c r="Y597" s="247"/>
      <c r="Z597" s="247"/>
    </row>
    <row r="598" spans="1:26" ht="16" x14ac:dyDescent="0.2">
      <c r="A598" s="247"/>
      <c r="B598" s="247"/>
      <c r="C598" s="247"/>
      <c r="D598" s="247"/>
      <c r="E598" s="247"/>
      <c r="F598" s="247"/>
      <c r="G598" s="247"/>
      <c r="H598" s="247"/>
      <c r="I598" s="247"/>
      <c r="J598" s="247"/>
      <c r="K598" s="229"/>
      <c r="L598" s="229"/>
      <c r="M598" s="247"/>
      <c r="N598" s="247"/>
      <c r="O598" s="247"/>
      <c r="P598" s="247"/>
      <c r="Q598" s="247"/>
      <c r="R598" s="247"/>
      <c r="S598" s="247"/>
      <c r="T598" s="247"/>
      <c r="U598" s="247"/>
      <c r="V598" s="247"/>
      <c r="W598" s="247"/>
      <c r="X598" s="247"/>
      <c r="Y598" s="247"/>
      <c r="Z598" s="247"/>
    </row>
    <row r="599" spans="1:26" ht="16" x14ac:dyDescent="0.2">
      <c r="A599" s="247"/>
      <c r="B599" s="247"/>
      <c r="C599" s="247"/>
      <c r="D599" s="247"/>
      <c r="E599" s="247"/>
      <c r="F599" s="247"/>
      <c r="G599" s="247"/>
      <c r="H599" s="247"/>
      <c r="I599" s="247"/>
      <c r="J599" s="247"/>
      <c r="K599" s="229"/>
      <c r="L599" s="229"/>
      <c r="M599" s="247"/>
      <c r="N599" s="247"/>
      <c r="O599" s="247"/>
      <c r="P599" s="247"/>
      <c r="Q599" s="247"/>
      <c r="R599" s="247"/>
      <c r="S599" s="247"/>
      <c r="T599" s="247"/>
      <c r="U599" s="247"/>
      <c r="V599" s="247"/>
      <c r="W599" s="247"/>
      <c r="X599" s="247"/>
      <c r="Y599" s="247"/>
      <c r="Z599" s="247"/>
    </row>
    <row r="600" spans="1:26" ht="16" x14ac:dyDescent="0.2">
      <c r="A600" s="247"/>
      <c r="B600" s="247"/>
      <c r="C600" s="247"/>
      <c r="D600" s="247"/>
      <c r="E600" s="247"/>
      <c r="F600" s="247"/>
      <c r="G600" s="247"/>
      <c r="H600" s="247"/>
      <c r="I600" s="247"/>
      <c r="J600" s="247"/>
      <c r="K600" s="229"/>
      <c r="L600" s="229"/>
      <c r="M600" s="247"/>
      <c r="N600" s="247"/>
      <c r="O600" s="247"/>
      <c r="P600" s="247"/>
      <c r="Q600" s="247"/>
      <c r="R600" s="247"/>
      <c r="S600" s="247"/>
      <c r="T600" s="247"/>
      <c r="U600" s="247"/>
      <c r="V600" s="247"/>
      <c r="W600" s="247"/>
      <c r="X600" s="247"/>
      <c r="Y600" s="247"/>
      <c r="Z600" s="247"/>
    </row>
    <row r="601" spans="1:26" ht="16" x14ac:dyDescent="0.2">
      <c r="A601" s="247"/>
      <c r="B601" s="247"/>
      <c r="C601" s="247"/>
      <c r="D601" s="247"/>
      <c r="E601" s="247"/>
      <c r="F601" s="247"/>
      <c r="G601" s="247"/>
      <c r="H601" s="247"/>
      <c r="I601" s="247"/>
      <c r="J601" s="247"/>
      <c r="K601" s="229"/>
      <c r="L601" s="229"/>
      <c r="M601" s="247"/>
      <c r="N601" s="247"/>
      <c r="O601" s="247"/>
      <c r="P601" s="247"/>
      <c r="Q601" s="247"/>
      <c r="R601" s="247"/>
      <c r="S601" s="247"/>
      <c r="T601" s="247"/>
      <c r="U601" s="247"/>
      <c r="V601" s="247"/>
      <c r="W601" s="247"/>
      <c r="X601" s="247"/>
      <c r="Y601" s="247"/>
      <c r="Z601" s="247"/>
    </row>
    <row r="602" spans="1:26" ht="16" x14ac:dyDescent="0.2">
      <c r="A602" s="247"/>
      <c r="B602" s="247"/>
      <c r="C602" s="247"/>
      <c r="D602" s="247"/>
      <c r="E602" s="247"/>
      <c r="F602" s="247"/>
      <c r="G602" s="247"/>
      <c r="H602" s="247"/>
      <c r="I602" s="247"/>
      <c r="J602" s="247"/>
      <c r="K602" s="229"/>
      <c r="L602" s="229"/>
      <c r="M602" s="247"/>
      <c r="N602" s="247"/>
      <c r="O602" s="247"/>
      <c r="P602" s="247"/>
      <c r="Q602" s="247"/>
      <c r="R602" s="247"/>
      <c r="S602" s="247"/>
      <c r="T602" s="247"/>
      <c r="U602" s="247"/>
      <c r="V602" s="247"/>
      <c r="W602" s="247"/>
      <c r="X602" s="247"/>
      <c r="Y602" s="247"/>
      <c r="Z602" s="247"/>
    </row>
    <row r="603" spans="1:26" ht="16" x14ac:dyDescent="0.2">
      <c r="A603" s="247"/>
      <c r="B603" s="247"/>
      <c r="C603" s="247"/>
      <c r="D603" s="247"/>
      <c r="E603" s="247"/>
      <c r="F603" s="247"/>
      <c r="G603" s="247"/>
      <c r="H603" s="247"/>
      <c r="I603" s="247"/>
      <c r="J603" s="247"/>
      <c r="K603" s="229"/>
      <c r="L603" s="229"/>
      <c r="M603" s="247"/>
      <c r="N603" s="247"/>
      <c r="O603" s="247"/>
      <c r="P603" s="247"/>
      <c r="Q603" s="247"/>
      <c r="R603" s="247"/>
      <c r="S603" s="247"/>
      <c r="T603" s="247"/>
      <c r="U603" s="247"/>
      <c r="V603" s="247"/>
      <c r="W603" s="247"/>
      <c r="X603" s="247"/>
      <c r="Y603" s="247"/>
      <c r="Z603" s="247"/>
    </row>
    <row r="604" spans="1:26" ht="16" x14ac:dyDescent="0.2">
      <c r="A604" s="247"/>
      <c r="B604" s="247"/>
      <c r="C604" s="247"/>
      <c r="D604" s="247"/>
      <c r="E604" s="247"/>
      <c r="F604" s="247"/>
      <c r="G604" s="247"/>
      <c r="H604" s="247"/>
      <c r="I604" s="247"/>
      <c r="J604" s="247"/>
      <c r="K604" s="229"/>
      <c r="L604" s="229"/>
      <c r="M604" s="247"/>
      <c r="N604" s="247"/>
      <c r="O604" s="247"/>
      <c r="P604" s="247"/>
      <c r="Q604" s="247"/>
      <c r="R604" s="247"/>
      <c r="S604" s="247"/>
      <c r="T604" s="247"/>
      <c r="U604" s="247"/>
      <c r="V604" s="247"/>
      <c r="W604" s="247"/>
      <c r="X604" s="247"/>
      <c r="Y604" s="247"/>
      <c r="Z604" s="247"/>
    </row>
    <row r="605" spans="1:26" ht="16" x14ac:dyDescent="0.2">
      <c r="A605" s="247"/>
      <c r="B605" s="247"/>
      <c r="C605" s="247"/>
      <c r="D605" s="247"/>
      <c r="E605" s="247"/>
      <c r="F605" s="247"/>
      <c r="G605" s="247"/>
      <c r="H605" s="247"/>
      <c r="I605" s="247"/>
      <c r="J605" s="247"/>
      <c r="K605" s="229"/>
      <c r="L605" s="229"/>
      <c r="M605" s="247"/>
      <c r="N605" s="247"/>
      <c r="O605" s="247"/>
      <c r="P605" s="247"/>
      <c r="Q605" s="247"/>
      <c r="R605" s="247"/>
      <c r="S605" s="247"/>
      <c r="T605" s="247"/>
      <c r="U605" s="247"/>
      <c r="V605" s="247"/>
      <c r="W605" s="247"/>
      <c r="X605" s="247"/>
      <c r="Y605" s="247"/>
      <c r="Z605" s="247"/>
    </row>
    <row r="606" spans="1:26" ht="16" x14ac:dyDescent="0.2">
      <c r="A606" s="247"/>
      <c r="B606" s="247"/>
      <c r="C606" s="247"/>
      <c r="D606" s="247"/>
      <c r="E606" s="247"/>
      <c r="F606" s="247"/>
      <c r="G606" s="247"/>
      <c r="H606" s="247"/>
      <c r="I606" s="247"/>
      <c r="J606" s="247"/>
      <c r="K606" s="229"/>
      <c r="L606" s="229"/>
      <c r="M606" s="247"/>
      <c r="N606" s="247"/>
      <c r="O606" s="247"/>
      <c r="P606" s="247"/>
      <c r="Q606" s="247"/>
      <c r="R606" s="247"/>
      <c r="S606" s="247"/>
      <c r="T606" s="247"/>
      <c r="U606" s="247"/>
      <c r="V606" s="247"/>
      <c r="W606" s="247"/>
      <c r="X606" s="247"/>
      <c r="Y606" s="247"/>
      <c r="Z606" s="247"/>
    </row>
    <row r="607" spans="1:26" ht="16" x14ac:dyDescent="0.2">
      <c r="A607" s="247"/>
      <c r="B607" s="247"/>
      <c r="C607" s="247"/>
      <c r="D607" s="247"/>
      <c r="E607" s="247"/>
      <c r="F607" s="247"/>
      <c r="G607" s="247"/>
      <c r="H607" s="247"/>
      <c r="I607" s="247"/>
      <c r="J607" s="247"/>
      <c r="K607" s="229"/>
      <c r="L607" s="229"/>
      <c r="M607" s="247"/>
      <c r="N607" s="247"/>
      <c r="O607" s="247"/>
      <c r="P607" s="247"/>
      <c r="Q607" s="247"/>
      <c r="R607" s="247"/>
      <c r="S607" s="247"/>
      <c r="T607" s="247"/>
      <c r="U607" s="247"/>
      <c r="V607" s="247"/>
      <c r="W607" s="247"/>
      <c r="X607" s="247"/>
      <c r="Y607" s="247"/>
      <c r="Z607" s="247"/>
    </row>
    <row r="608" spans="1:26" ht="16" x14ac:dyDescent="0.2">
      <c r="A608" s="247"/>
      <c r="B608" s="247"/>
      <c r="C608" s="247"/>
      <c r="D608" s="247"/>
      <c r="E608" s="247"/>
      <c r="F608" s="247"/>
      <c r="G608" s="247"/>
      <c r="H608" s="247"/>
      <c r="I608" s="247"/>
      <c r="J608" s="247"/>
      <c r="K608" s="229"/>
      <c r="L608" s="229"/>
      <c r="M608" s="247"/>
      <c r="N608" s="247"/>
      <c r="O608" s="247"/>
      <c r="P608" s="247"/>
      <c r="Q608" s="247"/>
      <c r="R608" s="247"/>
      <c r="S608" s="247"/>
      <c r="T608" s="247"/>
      <c r="U608" s="247"/>
      <c r="V608" s="247"/>
      <c r="W608" s="247"/>
      <c r="X608" s="247"/>
      <c r="Y608" s="247"/>
      <c r="Z608" s="247"/>
    </row>
    <row r="609" spans="1:26" ht="16" x14ac:dyDescent="0.2">
      <c r="A609" s="247"/>
      <c r="B609" s="247"/>
      <c r="C609" s="247"/>
      <c r="D609" s="247"/>
      <c r="E609" s="247"/>
      <c r="F609" s="247"/>
      <c r="G609" s="247"/>
      <c r="H609" s="247"/>
      <c r="I609" s="247"/>
      <c r="J609" s="247"/>
      <c r="K609" s="229"/>
      <c r="L609" s="229"/>
      <c r="M609" s="247"/>
      <c r="N609" s="247"/>
      <c r="O609" s="247"/>
      <c r="P609" s="247"/>
      <c r="Q609" s="247"/>
      <c r="R609" s="247"/>
      <c r="S609" s="247"/>
      <c r="T609" s="247"/>
      <c r="U609" s="247"/>
      <c r="V609" s="247"/>
      <c r="W609" s="247"/>
      <c r="X609" s="247"/>
      <c r="Y609" s="247"/>
      <c r="Z609" s="247"/>
    </row>
    <row r="610" spans="1:26" ht="16" x14ac:dyDescent="0.2">
      <c r="A610" s="247"/>
      <c r="B610" s="247"/>
      <c r="C610" s="247"/>
      <c r="D610" s="247"/>
      <c r="E610" s="247"/>
      <c r="F610" s="247"/>
      <c r="G610" s="247"/>
      <c r="H610" s="247"/>
      <c r="I610" s="247"/>
      <c r="J610" s="247"/>
      <c r="K610" s="229"/>
      <c r="L610" s="229"/>
      <c r="M610" s="247"/>
      <c r="N610" s="247"/>
      <c r="O610" s="247"/>
      <c r="P610" s="247"/>
      <c r="Q610" s="247"/>
      <c r="R610" s="247"/>
      <c r="S610" s="247"/>
      <c r="T610" s="247"/>
      <c r="U610" s="247"/>
      <c r="V610" s="247"/>
      <c r="W610" s="247"/>
      <c r="X610" s="247"/>
      <c r="Y610" s="247"/>
      <c r="Z610" s="247"/>
    </row>
    <row r="611" spans="1:26" ht="16" x14ac:dyDescent="0.2">
      <c r="A611" s="247"/>
      <c r="B611" s="247"/>
      <c r="C611" s="247"/>
      <c r="D611" s="247"/>
      <c r="E611" s="247"/>
      <c r="F611" s="247"/>
      <c r="G611" s="247"/>
      <c r="H611" s="247"/>
      <c r="I611" s="247"/>
      <c r="J611" s="247"/>
      <c r="K611" s="229"/>
      <c r="L611" s="229"/>
      <c r="M611" s="247"/>
      <c r="N611" s="247"/>
      <c r="O611" s="247"/>
      <c r="P611" s="247"/>
      <c r="Q611" s="247"/>
      <c r="R611" s="247"/>
      <c r="S611" s="247"/>
      <c r="T611" s="247"/>
      <c r="U611" s="247"/>
      <c r="V611" s="247"/>
      <c r="W611" s="247"/>
      <c r="X611" s="247"/>
      <c r="Y611" s="247"/>
      <c r="Z611" s="247"/>
    </row>
    <row r="612" spans="1:26" ht="16" x14ac:dyDescent="0.2">
      <c r="A612" s="247"/>
      <c r="B612" s="247"/>
      <c r="C612" s="247"/>
      <c r="D612" s="247"/>
      <c r="E612" s="247"/>
      <c r="F612" s="247"/>
      <c r="G612" s="247"/>
      <c r="H612" s="247"/>
      <c r="I612" s="247"/>
      <c r="J612" s="247"/>
      <c r="K612" s="229"/>
      <c r="L612" s="229"/>
      <c r="M612" s="247"/>
      <c r="N612" s="247"/>
      <c r="O612" s="247"/>
      <c r="P612" s="247"/>
      <c r="Q612" s="247"/>
      <c r="R612" s="247"/>
      <c r="S612" s="247"/>
      <c r="T612" s="247"/>
      <c r="U612" s="247"/>
      <c r="V612" s="247"/>
      <c r="W612" s="247"/>
      <c r="X612" s="247"/>
      <c r="Y612" s="247"/>
      <c r="Z612" s="247"/>
    </row>
    <row r="613" spans="1:26" ht="16" x14ac:dyDescent="0.2">
      <c r="A613" s="247"/>
      <c r="B613" s="247"/>
      <c r="C613" s="247"/>
      <c r="D613" s="247"/>
      <c r="E613" s="247"/>
      <c r="F613" s="247"/>
      <c r="G613" s="247"/>
      <c r="H613" s="247"/>
      <c r="I613" s="247"/>
      <c r="J613" s="247"/>
      <c r="K613" s="229"/>
      <c r="L613" s="229"/>
      <c r="M613" s="247"/>
      <c r="N613" s="247"/>
      <c r="O613" s="247"/>
      <c r="P613" s="247"/>
      <c r="Q613" s="247"/>
      <c r="R613" s="247"/>
      <c r="S613" s="247"/>
      <c r="T613" s="247"/>
      <c r="U613" s="247"/>
      <c r="V613" s="247"/>
      <c r="W613" s="247"/>
      <c r="X613" s="247"/>
      <c r="Y613" s="247"/>
      <c r="Z613" s="247"/>
    </row>
    <row r="614" spans="1:26" ht="16" x14ac:dyDescent="0.2">
      <c r="A614" s="247"/>
      <c r="B614" s="247"/>
      <c r="C614" s="247"/>
      <c r="D614" s="247"/>
      <c r="E614" s="247"/>
      <c r="F614" s="247"/>
      <c r="G614" s="247"/>
      <c r="H614" s="247"/>
      <c r="I614" s="247"/>
      <c r="J614" s="247"/>
      <c r="K614" s="229"/>
      <c r="L614" s="229"/>
      <c r="M614" s="247"/>
      <c r="N614" s="247"/>
      <c r="O614" s="247"/>
      <c r="P614" s="247"/>
      <c r="Q614" s="247"/>
      <c r="R614" s="247"/>
      <c r="S614" s="247"/>
      <c r="T614" s="247"/>
      <c r="U614" s="247"/>
      <c r="V614" s="247"/>
      <c r="W614" s="247"/>
      <c r="X614" s="247"/>
      <c r="Y614" s="247"/>
      <c r="Z614" s="247"/>
    </row>
    <row r="615" spans="1:26" ht="16" x14ac:dyDescent="0.2">
      <c r="A615" s="247"/>
      <c r="B615" s="247"/>
      <c r="C615" s="247"/>
      <c r="D615" s="247"/>
      <c r="E615" s="247"/>
      <c r="F615" s="247"/>
      <c r="G615" s="247"/>
      <c r="H615" s="247"/>
      <c r="I615" s="247"/>
      <c r="J615" s="247"/>
      <c r="K615" s="229"/>
      <c r="L615" s="229"/>
      <c r="M615" s="247"/>
      <c r="N615" s="247"/>
      <c r="O615" s="247"/>
      <c r="P615" s="247"/>
      <c r="Q615" s="247"/>
      <c r="R615" s="247"/>
      <c r="S615" s="247"/>
      <c r="T615" s="247"/>
      <c r="U615" s="247"/>
      <c r="V615" s="247"/>
      <c r="W615" s="247"/>
      <c r="X615" s="247"/>
      <c r="Y615" s="247"/>
      <c r="Z615" s="247"/>
    </row>
    <row r="616" spans="1:26" ht="16" x14ac:dyDescent="0.2">
      <c r="A616" s="247"/>
      <c r="B616" s="247"/>
      <c r="C616" s="247"/>
      <c r="D616" s="247"/>
      <c r="E616" s="247"/>
      <c r="F616" s="247"/>
      <c r="G616" s="247"/>
      <c r="H616" s="247"/>
      <c r="I616" s="247"/>
      <c r="J616" s="247"/>
      <c r="K616" s="229"/>
      <c r="L616" s="229"/>
      <c r="M616" s="247"/>
      <c r="N616" s="247"/>
      <c r="O616" s="247"/>
      <c r="P616" s="247"/>
      <c r="Q616" s="247"/>
      <c r="R616" s="247"/>
      <c r="S616" s="247"/>
      <c r="T616" s="247"/>
      <c r="U616" s="247"/>
      <c r="V616" s="247"/>
      <c r="W616" s="247"/>
      <c r="X616" s="247"/>
      <c r="Y616" s="247"/>
      <c r="Z616" s="247"/>
    </row>
    <row r="617" spans="1:26" ht="16" x14ac:dyDescent="0.2">
      <c r="A617" s="247"/>
      <c r="B617" s="247"/>
      <c r="C617" s="247"/>
      <c r="D617" s="247"/>
      <c r="E617" s="247"/>
      <c r="F617" s="247"/>
      <c r="G617" s="247"/>
      <c r="H617" s="247"/>
      <c r="I617" s="247"/>
      <c r="J617" s="247"/>
      <c r="K617" s="229"/>
      <c r="L617" s="229"/>
      <c r="M617" s="247"/>
      <c r="N617" s="247"/>
      <c r="O617" s="247"/>
      <c r="P617" s="247"/>
      <c r="Q617" s="247"/>
      <c r="R617" s="247"/>
      <c r="S617" s="247"/>
      <c r="T617" s="247"/>
      <c r="U617" s="247"/>
      <c r="V617" s="247"/>
      <c r="W617" s="247"/>
      <c r="X617" s="247"/>
      <c r="Y617" s="247"/>
      <c r="Z617" s="247"/>
    </row>
    <row r="618" spans="1:26" ht="16" x14ac:dyDescent="0.2">
      <c r="A618" s="247"/>
      <c r="B618" s="247"/>
      <c r="C618" s="247"/>
      <c r="D618" s="247"/>
      <c r="E618" s="247"/>
      <c r="F618" s="247"/>
      <c r="G618" s="247"/>
      <c r="H618" s="247"/>
      <c r="I618" s="247"/>
      <c r="J618" s="247"/>
      <c r="K618" s="229"/>
      <c r="L618" s="229"/>
      <c r="M618" s="247"/>
      <c r="N618" s="247"/>
      <c r="O618" s="247"/>
      <c r="P618" s="247"/>
      <c r="Q618" s="247"/>
      <c r="R618" s="247"/>
      <c r="S618" s="247"/>
      <c r="T618" s="247"/>
      <c r="U618" s="247"/>
      <c r="V618" s="247"/>
      <c r="W618" s="247"/>
      <c r="X618" s="247"/>
      <c r="Y618" s="247"/>
      <c r="Z618" s="247"/>
    </row>
    <row r="619" spans="1:26" ht="16" x14ac:dyDescent="0.2">
      <c r="A619" s="247"/>
      <c r="B619" s="247"/>
      <c r="C619" s="247"/>
      <c r="D619" s="247"/>
      <c r="E619" s="247"/>
      <c r="F619" s="247"/>
      <c r="G619" s="247"/>
      <c r="H619" s="247"/>
      <c r="I619" s="247"/>
      <c r="J619" s="247"/>
      <c r="K619" s="229"/>
      <c r="L619" s="229"/>
      <c r="M619" s="247"/>
      <c r="N619" s="247"/>
      <c r="O619" s="247"/>
      <c r="P619" s="247"/>
      <c r="Q619" s="247"/>
      <c r="R619" s="247"/>
      <c r="S619" s="247"/>
      <c r="T619" s="247"/>
      <c r="U619" s="247"/>
      <c r="V619" s="247"/>
      <c r="W619" s="247"/>
      <c r="X619" s="247"/>
      <c r="Y619" s="247"/>
      <c r="Z619" s="247"/>
    </row>
    <row r="620" spans="1:26" ht="16" x14ac:dyDescent="0.2">
      <c r="A620" s="247"/>
      <c r="B620" s="247"/>
      <c r="C620" s="247"/>
      <c r="D620" s="247"/>
      <c r="E620" s="247"/>
      <c r="F620" s="247"/>
      <c r="G620" s="247"/>
      <c r="H620" s="247"/>
      <c r="I620" s="247"/>
      <c r="J620" s="247"/>
      <c r="K620" s="229"/>
      <c r="L620" s="229"/>
      <c r="M620" s="247"/>
      <c r="N620" s="247"/>
      <c r="O620" s="247"/>
      <c r="P620" s="247"/>
      <c r="Q620" s="247"/>
      <c r="R620" s="247"/>
      <c r="S620" s="247"/>
      <c r="T620" s="247"/>
      <c r="U620" s="247"/>
      <c r="V620" s="247"/>
      <c r="W620" s="247"/>
      <c r="X620" s="247"/>
      <c r="Y620" s="247"/>
      <c r="Z620" s="247"/>
    </row>
    <row r="621" spans="1:26" ht="16" x14ac:dyDescent="0.2">
      <c r="A621" s="247"/>
      <c r="B621" s="247"/>
      <c r="C621" s="247"/>
      <c r="D621" s="247"/>
      <c r="E621" s="247"/>
      <c r="F621" s="247"/>
      <c r="G621" s="247"/>
      <c r="H621" s="247"/>
      <c r="I621" s="247"/>
      <c r="J621" s="247"/>
      <c r="K621" s="229"/>
      <c r="L621" s="229"/>
      <c r="M621" s="247"/>
      <c r="N621" s="247"/>
      <c r="O621" s="247"/>
      <c r="P621" s="247"/>
      <c r="Q621" s="247"/>
      <c r="R621" s="247"/>
      <c r="S621" s="247"/>
      <c r="T621" s="247"/>
      <c r="U621" s="247"/>
      <c r="V621" s="247"/>
      <c r="W621" s="247"/>
      <c r="X621" s="247"/>
      <c r="Y621" s="247"/>
      <c r="Z621" s="247"/>
    </row>
    <row r="622" spans="1:26" ht="16" x14ac:dyDescent="0.2">
      <c r="A622" s="247"/>
      <c r="B622" s="247"/>
      <c r="C622" s="247"/>
      <c r="D622" s="247"/>
      <c r="E622" s="247"/>
      <c r="F622" s="247"/>
      <c r="G622" s="247"/>
      <c r="H622" s="247"/>
      <c r="I622" s="247"/>
      <c r="J622" s="247"/>
      <c r="K622" s="229"/>
      <c r="L622" s="229"/>
      <c r="M622" s="247"/>
      <c r="N622" s="247"/>
      <c r="O622" s="247"/>
      <c r="P622" s="247"/>
      <c r="Q622" s="247"/>
      <c r="R622" s="247"/>
      <c r="S622" s="247"/>
      <c r="T622" s="247"/>
      <c r="U622" s="247"/>
      <c r="V622" s="247"/>
      <c r="W622" s="247"/>
      <c r="X622" s="247"/>
      <c r="Y622" s="247"/>
      <c r="Z622" s="247"/>
    </row>
    <row r="623" spans="1:26" ht="16" x14ac:dyDescent="0.2">
      <c r="A623" s="247"/>
      <c r="B623" s="247"/>
      <c r="C623" s="247"/>
      <c r="D623" s="247"/>
      <c r="E623" s="247"/>
      <c r="F623" s="247"/>
      <c r="G623" s="247"/>
      <c r="H623" s="247"/>
      <c r="I623" s="247"/>
      <c r="J623" s="247"/>
      <c r="K623" s="229"/>
      <c r="L623" s="229"/>
      <c r="M623" s="247"/>
      <c r="N623" s="247"/>
      <c r="O623" s="247"/>
      <c r="P623" s="247"/>
      <c r="Q623" s="247"/>
      <c r="R623" s="247"/>
      <c r="S623" s="247"/>
      <c r="T623" s="247"/>
      <c r="U623" s="247"/>
      <c r="V623" s="247"/>
      <c r="W623" s="247"/>
      <c r="X623" s="247"/>
      <c r="Y623" s="247"/>
      <c r="Z623" s="247"/>
    </row>
    <row r="624" spans="1:26" ht="16" x14ac:dyDescent="0.2">
      <c r="A624" s="247"/>
      <c r="B624" s="247"/>
      <c r="C624" s="247"/>
      <c r="D624" s="247"/>
      <c r="E624" s="247"/>
      <c r="F624" s="247"/>
      <c r="G624" s="247"/>
      <c r="H624" s="247"/>
      <c r="I624" s="247"/>
      <c r="J624" s="247"/>
      <c r="K624" s="229"/>
      <c r="L624" s="229"/>
      <c r="M624" s="247"/>
      <c r="N624" s="247"/>
      <c r="O624" s="247"/>
      <c r="P624" s="247"/>
      <c r="Q624" s="247"/>
      <c r="R624" s="247"/>
      <c r="S624" s="247"/>
      <c r="T624" s="247"/>
      <c r="U624" s="247"/>
      <c r="V624" s="247"/>
      <c r="W624" s="247"/>
      <c r="X624" s="247"/>
      <c r="Y624" s="247"/>
      <c r="Z624" s="247"/>
    </row>
    <row r="625" spans="1:26" ht="16" x14ac:dyDescent="0.2">
      <c r="A625" s="247"/>
      <c r="B625" s="247"/>
      <c r="C625" s="247"/>
      <c r="D625" s="247"/>
      <c r="E625" s="247"/>
      <c r="F625" s="247"/>
      <c r="G625" s="247"/>
      <c r="H625" s="247"/>
      <c r="I625" s="247"/>
      <c r="J625" s="247"/>
      <c r="K625" s="229"/>
      <c r="L625" s="229"/>
      <c r="M625" s="247"/>
      <c r="N625" s="247"/>
      <c r="O625" s="247"/>
      <c r="P625" s="247"/>
      <c r="Q625" s="247"/>
      <c r="R625" s="247"/>
      <c r="S625" s="247"/>
      <c r="T625" s="247"/>
      <c r="U625" s="247"/>
      <c r="V625" s="247"/>
      <c r="W625" s="247"/>
      <c r="X625" s="247"/>
      <c r="Y625" s="247"/>
      <c r="Z625" s="247"/>
    </row>
    <row r="626" spans="1:26" ht="16" x14ac:dyDescent="0.2">
      <c r="A626" s="247"/>
      <c r="B626" s="247"/>
      <c r="C626" s="247"/>
      <c r="D626" s="247"/>
      <c r="E626" s="247"/>
      <c r="F626" s="247"/>
      <c r="G626" s="247"/>
      <c r="H626" s="247"/>
      <c r="I626" s="247"/>
      <c r="J626" s="247"/>
      <c r="K626" s="229"/>
      <c r="L626" s="229"/>
      <c r="M626" s="247"/>
      <c r="N626" s="247"/>
      <c r="O626" s="247"/>
      <c r="P626" s="247"/>
      <c r="Q626" s="247"/>
      <c r="R626" s="247"/>
      <c r="S626" s="247"/>
      <c r="T626" s="247"/>
      <c r="U626" s="247"/>
      <c r="V626" s="247"/>
      <c r="W626" s="247"/>
      <c r="X626" s="247"/>
      <c r="Y626" s="247"/>
      <c r="Z626" s="247"/>
    </row>
    <row r="627" spans="1:26" ht="16" x14ac:dyDescent="0.2">
      <c r="A627" s="247"/>
      <c r="B627" s="247"/>
      <c r="C627" s="247"/>
      <c r="D627" s="247"/>
      <c r="E627" s="247"/>
      <c r="F627" s="247"/>
      <c r="G627" s="247"/>
      <c r="H627" s="247"/>
      <c r="I627" s="247"/>
      <c r="J627" s="247"/>
      <c r="K627" s="229"/>
      <c r="L627" s="229"/>
      <c r="M627" s="247"/>
      <c r="N627" s="247"/>
      <c r="O627" s="247"/>
      <c r="P627" s="247"/>
      <c r="Q627" s="247"/>
      <c r="R627" s="247"/>
      <c r="S627" s="247"/>
      <c r="T627" s="247"/>
      <c r="U627" s="247"/>
      <c r="V627" s="247"/>
      <c r="W627" s="247"/>
      <c r="X627" s="247"/>
      <c r="Y627" s="247"/>
      <c r="Z627" s="247"/>
    </row>
    <row r="628" spans="1:26" ht="16" x14ac:dyDescent="0.2">
      <c r="A628" s="247"/>
      <c r="B628" s="247"/>
      <c r="C628" s="247"/>
      <c r="D628" s="247"/>
      <c r="E628" s="247"/>
      <c r="F628" s="247"/>
      <c r="G628" s="247"/>
      <c r="H628" s="247"/>
      <c r="I628" s="247"/>
      <c r="J628" s="247"/>
      <c r="K628" s="229"/>
      <c r="L628" s="229"/>
      <c r="M628" s="247"/>
      <c r="N628" s="247"/>
      <c r="O628" s="247"/>
      <c r="P628" s="247"/>
      <c r="Q628" s="247"/>
      <c r="R628" s="247"/>
      <c r="S628" s="247"/>
      <c r="T628" s="247"/>
      <c r="U628" s="247"/>
      <c r="V628" s="247"/>
      <c r="W628" s="247"/>
      <c r="X628" s="247"/>
      <c r="Y628" s="247"/>
      <c r="Z628" s="247"/>
    </row>
    <row r="629" spans="1:26" ht="16" x14ac:dyDescent="0.2">
      <c r="A629" s="247"/>
      <c r="B629" s="247"/>
      <c r="C629" s="247"/>
      <c r="D629" s="247"/>
      <c r="E629" s="247"/>
      <c r="F629" s="247"/>
      <c r="G629" s="247"/>
      <c r="H629" s="247"/>
      <c r="I629" s="247"/>
      <c r="J629" s="247"/>
      <c r="K629" s="229"/>
      <c r="L629" s="229"/>
      <c r="M629" s="247"/>
      <c r="N629" s="247"/>
      <c r="O629" s="247"/>
      <c r="P629" s="247"/>
      <c r="Q629" s="247"/>
      <c r="R629" s="247"/>
      <c r="S629" s="247"/>
      <c r="T629" s="247"/>
      <c r="U629" s="247"/>
      <c r="V629" s="247"/>
      <c r="W629" s="247"/>
      <c r="X629" s="247"/>
      <c r="Y629" s="247"/>
      <c r="Z629" s="247"/>
    </row>
    <row r="630" spans="1:26" ht="16" x14ac:dyDescent="0.2">
      <c r="A630" s="247"/>
      <c r="B630" s="247"/>
      <c r="C630" s="247"/>
      <c r="D630" s="247"/>
      <c r="E630" s="247"/>
      <c r="F630" s="247"/>
      <c r="G630" s="247"/>
      <c r="H630" s="247"/>
      <c r="I630" s="247"/>
      <c r="J630" s="247"/>
      <c r="K630" s="229"/>
      <c r="L630" s="229"/>
      <c r="M630" s="247"/>
      <c r="N630" s="247"/>
      <c r="O630" s="247"/>
      <c r="P630" s="247"/>
      <c r="Q630" s="247"/>
      <c r="R630" s="247"/>
      <c r="S630" s="247"/>
      <c r="T630" s="247"/>
      <c r="U630" s="247"/>
      <c r="V630" s="247"/>
      <c r="W630" s="247"/>
      <c r="X630" s="247"/>
      <c r="Y630" s="247"/>
      <c r="Z630" s="247"/>
    </row>
    <row r="631" spans="1:26" ht="16" x14ac:dyDescent="0.2">
      <c r="A631" s="247"/>
      <c r="B631" s="247"/>
      <c r="C631" s="247"/>
      <c r="D631" s="247"/>
      <c r="E631" s="247"/>
      <c r="F631" s="247"/>
      <c r="G631" s="247"/>
      <c r="H631" s="247"/>
      <c r="I631" s="247"/>
      <c r="J631" s="247"/>
      <c r="K631" s="229"/>
      <c r="L631" s="229"/>
      <c r="M631" s="247"/>
      <c r="N631" s="247"/>
      <c r="O631" s="247"/>
      <c r="P631" s="247"/>
      <c r="Q631" s="247"/>
      <c r="R631" s="247"/>
      <c r="S631" s="247"/>
      <c r="T631" s="247"/>
      <c r="U631" s="247"/>
      <c r="V631" s="247"/>
      <c r="W631" s="247"/>
      <c r="X631" s="247"/>
      <c r="Y631" s="247"/>
      <c r="Z631" s="247"/>
    </row>
    <row r="632" spans="1:26" ht="16" x14ac:dyDescent="0.2">
      <c r="A632" s="247"/>
      <c r="B632" s="247"/>
      <c r="C632" s="247"/>
      <c r="D632" s="247"/>
      <c r="E632" s="247"/>
      <c r="F632" s="247"/>
      <c r="G632" s="247"/>
      <c r="H632" s="247"/>
      <c r="I632" s="247"/>
      <c r="J632" s="247"/>
      <c r="K632" s="229"/>
      <c r="L632" s="229"/>
      <c r="M632" s="247"/>
      <c r="N632" s="247"/>
      <c r="O632" s="247"/>
      <c r="P632" s="247"/>
      <c r="Q632" s="247"/>
      <c r="R632" s="247"/>
      <c r="S632" s="247"/>
      <c r="T632" s="247"/>
      <c r="U632" s="247"/>
      <c r="V632" s="247"/>
      <c r="W632" s="247"/>
      <c r="X632" s="247"/>
      <c r="Y632" s="247"/>
      <c r="Z632" s="247"/>
    </row>
    <row r="633" spans="1:26" ht="16" x14ac:dyDescent="0.2">
      <c r="A633" s="247"/>
      <c r="B633" s="247"/>
      <c r="C633" s="247"/>
      <c r="D633" s="247"/>
      <c r="E633" s="247"/>
      <c r="F633" s="247"/>
      <c r="G633" s="247"/>
      <c r="H633" s="247"/>
      <c r="I633" s="247"/>
      <c r="J633" s="247"/>
      <c r="K633" s="229"/>
      <c r="L633" s="229"/>
      <c r="M633" s="247"/>
      <c r="N633" s="247"/>
      <c r="O633" s="247"/>
      <c r="P633" s="247"/>
      <c r="Q633" s="247"/>
      <c r="R633" s="247"/>
      <c r="S633" s="247"/>
      <c r="T633" s="247"/>
      <c r="U633" s="247"/>
      <c r="V633" s="247"/>
      <c r="W633" s="247"/>
      <c r="X633" s="247"/>
      <c r="Y633" s="247"/>
      <c r="Z633" s="247"/>
    </row>
    <row r="634" spans="1:26" ht="16" x14ac:dyDescent="0.2">
      <c r="A634" s="247"/>
      <c r="B634" s="247"/>
      <c r="C634" s="247"/>
      <c r="D634" s="247"/>
      <c r="E634" s="247"/>
      <c r="F634" s="247"/>
      <c r="G634" s="247"/>
      <c r="H634" s="247"/>
      <c r="I634" s="247"/>
      <c r="J634" s="247"/>
      <c r="K634" s="229"/>
      <c r="L634" s="229"/>
      <c r="M634" s="247"/>
      <c r="N634" s="247"/>
      <c r="O634" s="247"/>
      <c r="P634" s="247"/>
      <c r="Q634" s="247"/>
      <c r="R634" s="247"/>
      <c r="S634" s="247"/>
      <c r="T634" s="247"/>
      <c r="U634" s="247"/>
      <c r="V634" s="247"/>
      <c r="W634" s="247"/>
      <c r="X634" s="247"/>
      <c r="Y634" s="247"/>
      <c r="Z634" s="247"/>
    </row>
    <row r="635" spans="1:26" ht="16" x14ac:dyDescent="0.2">
      <c r="A635" s="247"/>
      <c r="B635" s="247"/>
      <c r="C635" s="247"/>
      <c r="D635" s="247"/>
      <c r="E635" s="247"/>
      <c r="F635" s="247"/>
      <c r="G635" s="247"/>
      <c r="H635" s="247"/>
      <c r="I635" s="247"/>
      <c r="J635" s="247"/>
      <c r="K635" s="229"/>
      <c r="L635" s="229"/>
      <c r="M635" s="247"/>
      <c r="N635" s="247"/>
      <c r="O635" s="247"/>
      <c r="P635" s="247"/>
      <c r="Q635" s="247"/>
      <c r="R635" s="247"/>
      <c r="S635" s="247"/>
      <c r="T635" s="247"/>
      <c r="U635" s="247"/>
      <c r="V635" s="247"/>
      <c r="W635" s="247"/>
      <c r="X635" s="247"/>
      <c r="Y635" s="247"/>
      <c r="Z635" s="247"/>
    </row>
    <row r="636" spans="1:26" ht="16" x14ac:dyDescent="0.2">
      <c r="A636" s="247"/>
      <c r="B636" s="247"/>
      <c r="C636" s="247"/>
      <c r="D636" s="247"/>
      <c r="E636" s="247"/>
      <c r="F636" s="247"/>
      <c r="G636" s="247"/>
      <c r="H636" s="247"/>
      <c r="I636" s="247"/>
      <c r="J636" s="247"/>
      <c r="K636" s="229"/>
      <c r="L636" s="229"/>
      <c r="M636" s="247"/>
      <c r="N636" s="247"/>
      <c r="O636" s="247"/>
      <c r="P636" s="247"/>
      <c r="Q636" s="247"/>
      <c r="R636" s="247"/>
      <c r="S636" s="247"/>
      <c r="T636" s="247"/>
      <c r="U636" s="247"/>
      <c r="V636" s="247"/>
      <c r="W636" s="247"/>
      <c r="X636" s="247"/>
      <c r="Y636" s="247"/>
      <c r="Z636" s="247"/>
    </row>
    <row r="637" spans="1:26" ht="16" x14ac:dyDescent="0.2">
      <c r="A637" s="247"/>
      <c r="B637" s="247"/>
      <c r="C637" s="247"/>
      <c r="D637" s="247"/>
      <c r="E637" s="247"/>
      <c r="F637" s="247"/>
      <c r="G637" s="247"/>
      <c r="H637" s="247"/>
      <c r="I637" s="247"/>
      <c r="J637" s="247"/>
      <c r="K637" s="229"/>
      <c r="L637" s="229"/>
      <c r="M637" s="247"/>
      <c r="N637" s="247"/>
      <c r="O637" s="247"/>
      <c r="P637" s="247"/>
      <c r="Q637" s="247"/>
      <c r="R637" s="247"/>
      <c r="S637" s="247"/>
      <c r="T637" s="247"/>
      <c r="U637" s="247"/>
      <c r="V637" s="247"/>
      <c r="W637" s="247"/>
      <c r="X637" s="247"/>
      <c r="Y637" s="247"/>
      <c r="Z637" s="247"/>
    </row>
    <row r="638" spans="1:26" ht="16" x14ac:dyDescent="0.2">
      <c r="A638" s="247"/>
      <c r="B638" s="247"/>
      <c r="C638" s="247"/>
      <c r="D638" s="247"/>
      <c r="E638" s="247"/>
      <c r="F638" s="247"/>
      <c r="G638" s="247"/>
      <c r="H638" s="247"/>
      <c r="I638" s="247"/>
      <c r="J638" s="247"/>
      <c r="K638" s="229"/>
      <c r="L638" s="229"/>
      <c r="M638" s="247"/>
      <c r="N638" s="247"/>
      <c r="O638" s="247"/>
      <c r="P638" s="247"/>
      <c r="Q638" s="247"/>
      <c r="R638" s="247"/>
      <c r="S638" s="247"/>
      <c r="T638" s="247"/>
      <c r="U638" s="247"/>
      <c r="V638" s="247"/>
      <c r="W638" s="247"/>
      <c r="X638" s="247"/>
      <c r="Y638" s="247"/>
      <c r="Z638" s="247"/>
    </row>
    <row r="639" spans="1:26" ht="16" x14ac:dyDescent="0.2">
      <c r="A639" s="247"/>
      <c r="B639" s="247"/>
      <c r="C639" s="247"/>
      <c r="D639" s="247"/>
      <c r="E639" s="247"/>
      <c r="F639" s="247"/>
      <c r="G639" s="247"/>
      <c r="H639" s="247"/>
      <c r="I639" s="247"/>
      <c r="J639" s="247"/>
      <c r="K639" s="229"/>
      <c r="L639" s="229"/>
      <c r="M639" s="247"/>
      <c r="N639" s="247"/>
      <c r="O639" s="247"/>
      <c r="P639" s="247"/>
      <c r="Q639" s="247"/>
      <c r="R639" s="247"/>
      <c r="S639" s="247"/>
      <c r="T639" s="247"/>
      <c r="U639" s="247"/>
      <c r="V639" s="247"/>
      <c r="W639" s="247"/>
      <c r="X639" s="247"/>
      <c r="Y639" s="247"/>
      <c r="Z639" s="247"/>
    </row>
    <row r="640" spans="1:26" ht="16" x14ac:dyDescent="0.2">
      <c r="A640" s="247"/>
      <c r="B640" s="247"/>
      <c r="C640" s="247"/>
      <c r="D640" s="247"/>
      <c r="E640" s="247"/>
      <c r="F640" s="247"/>
      <c r="G640" s="247"/>
      <c r="H640" s="247"/>
      <c r="I640" s="247"/>
      <c r="J640" s="247"/>
      <c r="K640" s="229"/>
      <c r="L640" s="229"/>
      <c r="M640" s="247"/>
      <c r="N640" s="247"/>
      <c r="O640" s="247"/>
      <c r="P640" s="247"/>
      <c r="Q640" s="247"/>
      <c r="R640" s="247"/>
      <c r="S640" s="247"/>
      <c r="T640" s="247"/>
      <c r="U640" s="247"/>
      <c r="V640" s="247"/>
      <c r="W640" s="247"/>
      <c r="X640" s="247"/>
      <c r="Y640" s="247"/>
      <c r="Z640" s="247"/>
    </row>
    <row r="641" spans="1:26" ht="16" x14ac:dyDescent="0.2">
      <c r="A641" s="247"/>
      <c r="B641" s="247"/>
      <c r="C641" s="247"/>
      <c r="D641" s="247"/>
      <c r="E641" s="247"/>
      <c r="F641" s="247"/>
      <c r="G641" s="247"/>
      <c r="H641" s="247"/>
      <c r="I641" s="247"/>
      <c r="J641" s="247"/>
      <c r="K641" s="229"/>
      <c r="L641" s="229"/>
      <c r="M641" s="247"/>
      <c r="N641" s="247"/>
      <c r="O641" s="247"/>
      <c r="P641" s="247"/>
      <c r="Q641" s="247"/>
      <c r="R641" s="247"/>
      <c r="S641" s="247"/>
      <c r="T641" s="247"/>
      <c r="U641" s="247"/>
      <c r="V641" s="247"/>
      <c r="W641" s="247"/>
      <c r="X641" s="247"/>
      <c r="Y641" s="247"/>
      <c r="Z641" s="247"/>
    </row>
    <row r="642" spans="1:26" ht="16" x14ac:dyDescent="0.2">
      <c r="A642" s="247"/>
      <c r="B642" s="247"/>
      <c r="C642" s="247"/>
      <c r="D642" s="247"/>
      <c r="E642" s="247"/>
      <c r="F642" s="247"/>
      <c r="G642" s="247"/>
      <c r="H642" s="247"/>
      <c r="I642" s="247"/>
      <c r="J642" s="247"/>
      <c r="K642" s="229"/>
      <c r="L642" s="229"/>
      <c r="M642" s="247"/>
      <c r="N642" s="247"/>
      <c r="O642" s="247"/>
      <c r="P642" s="247"/>
      <c r="Q642" s="247"/>
      <c r="R642" s="247"/>
      <c r="S642" s="247"/>
      <c r="T642" s="247"/>
      <c r="U642" s="247"/>
      <c r="V642" s="247"/>
      <c r="W642" s="247"/>
      <c r="X642" s="247"/>
      <c r="Y642" s="247"/>
      <c r="Z642" s="247"/>
    </row>
    <row r="643" spans="1:26" ht="16" x14ac:dyDescent="0.2">
      <c r="A643" s="247"/>
      <c r="B643" s="247"/>
      <c r="C643" s="247"/>
      <c r="D643" s="247"/>
      <c r="E643" s="247"/>
      <c r="F643" s="247"/>
      <c r="G643" s="247"/>
      <c r="H643" s="247"/>
      <c r="I643" s="247"/>
      <c r="J643" s="247"/>
      <c r="K643" s="229"/>
      <c r="L643" s="229"/>
      <c r="M643" s="247"/>
      <c r="N643" s="247"/>
      <c r="O643" s="247"/>
      <c r="P643" s="247"/>
      <c r="Q643" s="247"/>
      <c r="R643" s="247"/>
      <c r="S643" s="247"/>
      <c r="T643" s="247"/>
      <c r="U643" s="247"/>
      <c r="V643" s="247"/>
      <c r="W643" s="247"/>
      <c r="X643" s="247"/>
      <c r="Y643" s="247"/>
      <c r="Z643" s="247"/>
    </row>
    <row r="644" spans="1:26" ht="16" x14ac:dyDescent="0.2">
      <c r="A644" s="247"/>
      <c r="B644" s="247"/>
      <c r="C644" s="247"/>
      <c r="D644" s="247"/>
      <c r="E644" s="247"/>
      <c r="F644" s="247"/>
      <c r="G644" s="247"/>
      <c r="H644" s="247"/>
      <c r="I644" s="247"/>
      <c r="J644" s="247"/>
      <c r="K644" s="229"/>
      <c r="L644" s="229"/>
      <c r="M644" s="247"/>
      <c r="N644" s="247"/>
      <c r="O644" s="247"/>
      <c r="P644" s="247"/>
      <c r="Q644" s="247"/>
      <c r="R644" s="247"/>
      <c r="S644" s="247"/>
      <c r="T644" s="247"/>
      <c r="U644" s="247"/>
      <c r="V644" s="247"/>
      <c r="W644" s="247"/>
      <c r="X644" s="247"/>
      <c r="Y644" s="247"/>
      <c r="Z644" s="247"/>
    </row>
    <row r="645" spans="1:26" ht="16" x14ac:dyDescent="0.2">
      <c r="A645" s="247"/>
      <c r="B645" s="247"/>
      <c r="C645" s="247"/>
      <c r="D645" s="247"/>
      <c r="E645" s="247"/>
      <c r="F645" s="247"/>
      <c r="G645" s="247"/>
      <c r="H645" s="247"/>
      <c r="I645" s="247"/>
      <c r="J645" s="247"/>
      <c r="K645" s="229"/>
      <c r="L645" s="229"/>
      <c r="M645" s="247"/>
      <c r="N645" s="247"/>
      <c r="O645" s="247"/>
      <c r="P645" s="247"/>
      <c r="Q645" s="247"/>
      <c r="R645" s="247"/>
      <c r="S645" s="247"/>
      <c r="T645" s="247"/>
      <c r="U645" s="247"/>
      <c r="V645" s="247"/>
      <c r="W645" s="247"/>
      <c r="X645" s="247"/>
      <c r="Y645" s="247"/>
      <c r="Z645" s="247"/>
    </row>
    <row r="646" spans="1:26" ht="16" x14ac:dyDescent="0.2">
      <c r="A646" s="247"/>
      <c r="B646" s="247"/>
      <c r="C646" s="247"/>
      <c r="D646" s="247"/>
      <c r="E646" s="247"/>
      <c r="F646" s="247"/>
      <c r="G646" s="247"/>
      <c r="H646" s="247"/>
      <c r="I646" s="247"/>
      <c r="J646" s="247"/>
      <c r="K646" s="229"/>
      <c r="L646" s="229"/>
      <c r="M646" s="247"/>
      <c r="N646" s="247"/>
      <c r="O646" s="247"/>
      <c r="P646" s="247"/>
      <c r="Q646" s="247"/>
      <c r="R646" s="247"/>
      <c r="S646" s="247"/>
      <c r="T646" s="247"/>
      <c r="U646" s="247"/>
      <c r="V646" s="247"/>
      <c r="W646" s="247"/>
      <c r="X646" s="247"/>
      <c r="Y646" s="247"/>
      <c r="Z646" s="247"/>
    </row>
    <row r="647" spans="1:26" ht="16" x14ac:dyDescent="0.2">
      <c r="A647" s="247"/>
      <c r="B647" s="247"/>
      <c r="C647" s="247"/>
      <c r="D647" s="247"/>
      <c r="E647" s="247"/>
      <c r="F647" s="247"/>
      <c r="G647" s="247"/>
      <c r="H647" s="247"/>
      <c r="I647" s="247"/>
      <c r="J647" s="247"/>
      <c r="K647" s="229"/>
      <c r="L647" s="229"/>
      <c r="M647" s="247"/>
      <c r="N647" s="247"/>
      <c r="O647" s="247"/>
      <c r="P647" s="247"/>
      <c r="Q647" s="247"/>
      <c r="R647" s="247"/>
      <c r="S647" s="247"/>
      <c r="T647" s="247"/>
      <c r="U647" s="247"/>
      <c r="V647" s="247"/>
      <c r="W647" s="247"/>
      <c r="X647" s="247"/>
      <c r="Y647" s="247"/>
      <c r="Z647" s="247"/>
    </row>
    <row r="648" spans="1:26" ht="16" x14ac:dyDescent="0.2">
      <c r="A648" s="247"/>
      <c r="B648" s="247"/>
      <c r="C648" s="247"/>
      <c r="D648" s="247"/>
      <c r="E648" s="247"/>
      <c r="F648" s="247"/>
      <c r="G648" s="247"/>
      <c r="H648" s="247"/>
      <c r="I648" s="247"/>
      <c r="J648" s="247"/>
      <c r="K648" s="229"/>
      <c r="L648" s="229"/>
      <c r="M648" s="247"/>
      <c r="N648" s="247"/>
      <c r="O648" s="247"/>
      <c r="P648" s="247"/>
      <c r="Q648" s="247"/>
      <c r="R648" s="247"/>
      <c r="S648" s="247"/>
      <c r="T648" s="247"/>
      <c r="U648" s="247"/>
      <c r="V648" s="247"/>
      <c r="W648" s="247"/>
      <c r="X648" s="247"/>
      <c r="Y648" s="247"/>
      <c r="Z648" s="247"/>
    </row>
    <row r="649" spans="1:26" ht="16" x14ac:dyDescent="0.2">
      <c r="A649" s="247"/>
      <c r="B649" s="247"/>
      <c r="C649" s="247"/>
      <c r="D649" s="247"/>
      <c r="E649" s="247"/>
      <c r="F649" s="247"/>
      <c r="G649" s="247"/>
      <c r="H649" s="247"/>
      <c r="I649" s="247"/>
      <c r="J649" s="247"/>
      <c r="K649" s="229"/>
      <c r="L649" s="229"/>
      <c r="M649" s="247"/>
      <c r="N649" s="247"/>
      <c r="O649" s="247"/>
      <c r="P649" s="247"/>
      <c r="Q649" s="247"/>
      <c r="R649" s="247"/>
      <c r="S649" s="247"/>
      <c r="T649" s="247"/>
      <c r="U649" s="247"/>
      <c r="V649" s="247"/>
      <c r="W649" s="247"/>
      <c r="X649" s="247"/>
      <c r="Y649" s="247"/>
      <c r="Z649" s="247"/>
    </row>
    <row r="650" spans="1:26" ht="16" x14ac:dyDescent="0.2">
      <c r="A650" s="247"/>
      <c r="B650" s="247"/>
      <c r="C650" s="247"/>
      <c r="D650" s="247"/>
      <c r="E650" s="247"/>
      <c r="F650" s="247"/>
      <c r="G650" s="247"/>
      <c r="H650" s="247"/>
      <c r="I650" s="247"/>
      <c r="J650" s="247"/>
      <c r="K650" s="229"/>
      <c r="L650" s="229"/>
      <c r="M650" s="247"/>
      <c r="N650" s="247"/>
      <c r="O650" s="247"/>
      <c r="P650" s="247"/>
      <c r="Q650" s="247"/>
      <c r="R650" s="247"/>
      <c r="S650" s="247"/>
      <c r="T650" s="247"/>
      <c r="U650" s="247"/>
      <c r="V650" s="247"/>
      <c r="W650" s="247"/>
      <c r="X650" s="247"/>
      <c r="Y650" s="247"/>
      <c r="Z650" s="247"/>
    </row>
    <row r="651" spans="1:26" ht="16" x14ac:dyDescent="0.2">
      <c r="A651" s="247"/>
      <c r="B651" s="247"/>
      <c r="C651" s="247"/>
      <c r="D651" s="247"/>
      <c r="E651" s="247"/>
      <c r="F651" s="247"/>
      <c r="G651" s="247"/>
      <c r="H651" s="247"/>
      <c r="I651" s="247"/>
      <c r="J651" s="247"/>
      <c r="K651" s="229"/>
      <c r="L651" s="229"/>
      <c r="M651" s="247"/>
      <c r="N651" s="247"/>
      <c r="O651" s="247"/>
      <c r="P651" s="247"/>
      <c r="Q651" s="247"/>
      <c r="R651" s="247"/>
      <c r="S651" s="247"/>
      <c r="T651" s="247"/>
      <c r="U651" s="247"/>
      <c r="V651" s="247"/>
      <c r="W651" s="247"/>
      <c r="X651" s="247"/>
      <c r="Y651" s="247"/>
      <c r="Z651" s="247"/>
    </row>
    <row r="652" spans="1:26" ht="16" x14ac:dyDescent="0.2">
      <c r="A652" s="247"/>
      <c r="B652" s="247"/>
      <c r="C652" s="247"/>
      <c r="D652" s="247"/>
      <c r="E652" s="247"/>
      <c r="F652" s="247"/>
      <c r="G652" s="247"/>
      <c r="H652" s="247"/>
      <c r="I652" s="247"/>
      <c r="J652" s="247"/>
      <c r="K652" s="229"/>
      <c r="L652" s="229"/>
      <c r="M652" s="247"/>
      <c r="N652" s="247"/>
      <c r="O652" s="247"/>
      <c r="P652" s="247"/>
      <c r="Q652" s="247"/>
      <c r="R652" s="247"/>
      <c r="S652" s="247"/>
      <c r="T652" s="247"/>
      <c r="U652" s="247"/>
      <c r="V652" s="247"/>
      <c r="W652" s="247"/>
      <c r="X652" s="247"/>
      <c r="Y652" s="247"/>
      <c r="Z652" s="247"/>
    </row>
    <row r="653" spans="1:26" ht="16" x14ac:dyDescent="0.2">
      <c r="A653" s="247"/>
      <c r="B653" s="247"/>
      <c r="C653" s="247"/>
      <c r="D653" s="247"/>
      <c r="E653" s="247"/>
      <c r="F653" s="247"/>
      <c r="G653" s="247"/>
      <c r="H653" s="247"/>
      <c r="I653" s="247"/>
      <c r="J653" s="247"/>
      <c r="K653" s="229"/>
      <c r="L653" s="229"/>
      <c r="M653" s="247"/>
      <c r="N653" s="247"/>
      <c r="O653" s="247"/>
      <c r="P653" s="247"/>
      <c r="Q653" s="247"/>
      <c r="R653" s="247"/>
      <c r="S653" s="247"/>
      <c r="T653" s="247"/>
      <c r="U653" s="247"/>
      <c r="V653" s="247"/>
      <c r="W653" s="247"/>
      <c r="X653" s="247"/>
      <c r="Y653" s="247"/>
      <c r="Z653" s="247"/>
    </row>
    <row r="654" spans="1:26" ht="16" x14ac:dyDescent="0.2">
      <c r="A654" s="247"/>
      <c r="B654" s="247"/>
      <c r="C654" s="247"/>
      <c r="D654" s="247"/>
      <c r="E654" s="247"/>
      <c r="F654" s="247"/>
      <c r="G654" s="247"/>
      <c r="H654" s="247"/>
      <c r="I654" s="247"/>
      <c r="J654" s="247"/>
      <c r="K654" s="229"/>
      <c r="L654" s="229"/>
      <c r="M654" s="247"/>
      <c r="N654" s="247"/>
      <c r="O654" s="247"/>
      <c r="P654" s="247"/>
      <c r="Q654" s="247"/>
      <c r="R654" s="247"/>
      <c r="S654" s="247"/>
      <c r="T654" s="247"/>
      <c r="U654" s="247"/>
      <c r="V654" s="247"/>
      <c r="W654" s="247"/>
      <c r="X654" s="247"/>
      <c r="Y654" s="247"/>
      <c r="Z654" s="247"/>
    </row>
    <row r="655" spans="1:26" ht="16" x14ac:dyDescent="0.2">
      <c r="A655" s="247"/>
      <c r="B655" s="247"/>
      <c r="C655" s="247"/>
      <c r="D655" s="247"/>
      <c r="E655" s="247"/>
      <c r="F655" s="247"/>
      <c r="G655" s="247"/>
      <c r="H655" s="247"/>
      <c r="I655" s="247"/>
      <c r="J655" s="247"/>
      <c r="K655" s="229"/>
      <c r="L655" s="229"/>
      <c r="M655" s="247"/>
      <c r="N655" s="247"/>
      <c r="O655" s="247"/>
      <c r="P655" s="247"/>
      <c r="Q655" s="247"/>
      <c r="R655" s="247"/>
      <c r="S655" s="247"/>
      <c r="T655" s="247"/>
      <c r="U655" s="247"/>
      <c r="V655" s="247"/>
      <c r="W655" s="247"/>
      <c r="X655" s="247"/>
      <c r="Y655" s="247"/>
      <c r="Z655" s="247"/>
    </row>
    <row r="656" spans="1:26" ht="16" x14ac:dyDescent="0.2">
      <c r="A656" s="247"/>
      <c r="B656" s="247"/>
      <c r="C656" s="247"/>
      <c r="D656" s="247"/>
      <c r="E656" s="247"/>
      <c r="F656" s="247"/>
      <c r="G656" s="247"/>
      <c r="H656" s="247"/>
      <c r="I656" s="247"/>
      <c r="J656" s="247"/>
      <c r="K656" s="229"/>
      <c r="L656" s="229"/>
      <c r="M656" s="247"/>
      <c r="N656" s="247"/>
      <c r="O656" s="247"/>
      <c r="P656" s="247"/>
      <c r="Q656" s="247"/>
      <c r="R656" s="247"/>
      <c r="S656" s="247"/>
      <c r="T656" s="247"/>
      <c r="U656" s="247"/>
      <c r="V656" s="247"/>
      <c r="W656" s="247"/>
      <c r="X656" s="247"/>
      <c r="Y656" s="247"/>
      <c r="Z656" s="247"/>
    </row>
    <row r="657" spans="1:26" ht="16" x14ac:dyDescent="0.2">
      <c r="A657" s="247"/>
      <c r="B657" s="247"/>
      <c r="C657" s="247"/>
      <c r="D657" s="247"/>
      <c r="E657" s="247"/>
      <c r="F657" s="247"/>
      <c r="G657" s="247"/>
      <c r="H657" s="247"/>
      <c r="I657" s="247"/>
      <c r="J657" s="247"/>
      <c r="K657" s="229"/>
      <c r="L657" s="229"/>
      <c r="M657" s="247"/>
      <c r="N657" s="247"/>
      <c r="O657" s="247"/>
      <c r="P657" s="247"/>
      <c r="Q657" s="247"/>
      <c r="R657" s="247"/>
      <c r="S657" s="247"/>
      <c r="T657" s="247"/>
      <c r="U657" s="247"/>
      <c r="V657" s="247"/>
      <c r="W657" s="247"/>
      <c r="X657" s="247"/>
      <c r="Y657" s="247"/>
      <c r="Z657" s="247"/>
    </row>
    <row r="658" spans="1:26" ht="16" x14ac:dyDescent="0.2">
      <c r="A658" s="247"/>
      <c r="B658" s="247"/>
      <c r="C658" s="247"/>
      <c r="D658" s="247"/>
      <c r="E658" s="247"/>
      <c r="F658" s="247"/>
      <c r="G658" s="247"/>
      <c r="H658" s="247"/>
      <c r="I658" s="247"/>
      <c r="J658" s="247"/>
      <c r="K658" s="229"/>
      <c r="L658" s="229"/>
      <c r="M658" s="247"/>
      <c r="N658" s="247"/>
      <c r="O658" s="247"/>
      <c r="P658" s="247"/>
      <c r="Q658" s="247"/>
      <c r="R658" s="247"/>
      <c r="S658" s="247"/>
      <c r="T658" s="247"/>
      <c r="U658" s="247"/>
      <c r="V658" s="247"/>
      <c r="W658" s="247"/>
      <c r="X658" s="247"/>
      <c r="Y658" s="247"/>
      <c r="Z658" s="247"/>
    </row>
    <row r="659" spans="1:26" ht="16" x14ac:dyDescent="0.2">
      <c r="A659" s="247"/>
      <c r="B659" s="247"/>
      <c r="C659" s="247"/>
      <c r="D659" s="247"/>
      <c r="E659" s="247"/>
      <c r="F659" s="247"/>
      <c r="G659" s="247"/>
      <c r="H659" s="247"/>
      <c r="I659" s="247"/>
      <c r="J659" s="247"/>
      <c r="K659" s="229"/>
      <c r="L659" s="229"/>
      <c r="M659" s="247"/>
      <c r="N659" s="247"/>
      <c r="O659" s="247"/>
      <c r="P659" s="247"/>
      <c r="Q659" s="247"/>
      <c r="R659" s="247"/>
      <c r="S659" s="247"/>
      <c r="T659" s="247"/>
      <c r="U659" s="247"/>
      <c r="V659" s="247"/>
      <c r="W659" s="247"/>
      <c r="X659" s="247"/>
      <c r="Y659" s="247"/>
      <c r="Z659" s="247"/>
    </row>
    <row r="660" spans="1:26" ht="16" x14ac:dyDescent="0.2">
      <c r="A660" s="247"/>
      <c r="B660" s="247"/>
      <c r="C660" s="247"/>
      <c r="D660" s="247"/>
      <c r="E660" s="247"/>
      <c r="F660" s="247"/>
      <c r="G660" s="247"/>
      <c r="H660" s="247"/>
      <c r="I660" s="247"/>
      <c r="J660" s="247"/>
      <c r="K660" s="229"/>
      <c r="L660" s="229"/>
      <c r="M660" s="247"/>
      <c r="N660" s="247"/>
      <c r="O660" s="247"/>
      <c r="P660" s="247"/>
      <c r="Q660" s="247"/>
      <c r="R660" s="247"/>
      <c r="S660" s="247"/>
      <c r="T660" s="247"/>
      <c r="U660" s="247"/>
      <c r="V660" s="247"/>
      <c r="W660" s="247"/>
      <c r="X660" s="247"/>
      <c r="Y660" s="247"/>
      <c r="Z660" s="247"/>
    </row>
    <row r="661" spans="1:26" ht="16" x14ac:dyDescent="0.2">
      <c r="A661" s="247"/>
      <c r="B661" s="247"/>
      <c r="C661" s="247"/>
      <c r="D661" s="247"/>
      <c r="E661" s="247"/>
      <c r="F661" s="247"/>
      <c r="G661" s="247"/>
      <c r="H661" s="247"/>
      <c r="I661" s="247"/>
      <c r="J661" s="247"/>
      <c r="K661" s="229"/>
      <c r="L661" s="229"/>
      <c r="M661" s="247"/>
      <c r="N661" s="247"/>
      <c r="O661" s="247"/>
      <c r="P661" s="247"/>
      <c r="Q661" s="247"/>
      <c r="R661" s="247"/>
      <c r="S661" s="247"/>
      <c r="T661" s="247"/>
      <c r="U661" s="247"/>
      <c r="V661" s="247"/>
      <c r="W661" s="247"/>
      <c r="X661" s="247"/>
      <c r="Y661" s="247"/>
      <c r="Z661" s="247"/>
    </row>
    <row r="662" spans="1:26" ht="16" x14ac:dyDescent="0.2">
      <c r="A662" s="247"/>
      <c r="B662" s="247"/>
      <c r="C662" s="247"/>
      <c r="D662" s="247"/>
      <c r="E662" s="247"/>
      <c r="F662" s="247"/>
      <c r="G662" s="247"/>
      <c r="H662" s="247"/>
      <c r="I662" s="247"/>
      <c r="J662" s="247"/>
      <c r="K662" s="229"/>
      <c r="L662" s="229"/>
      <c r="M662" s="247"/>
      <c r="N662" s="247"/>
      <c r="O662" s="247"/>
      <c r="P662" s="247"/>
      <c r="Q662" s="247"/>
      <c r="R662" s="247"/>
      <c r="S662" s="247"/>
      <c r="T662" s="247"/>
      <c r="U662" s="247"/>
      <c r="V662" s="247"/>
      <c r="W662" s="247"/>
      <c r="X662" s="247"/>
      <c r="Y662" s="247"/>
      <c r="Z662" s="247"/>
    </row>
    <row r="663" spans="1:26" ht="16" x14ac:dyDescent="0.2">
      <c r="A663" s="247"/>
      <c r="B663" s="247"/>
      <c r="C663" s="247"/>
      <c r="D663" s="247"/>
      <c r="E663" s="247"/>
      <c r="F663" s="247"/>
      <c r="G663" s="247"/>
      <c r="H663" s="247"/>
      <c r="I663" s="247"/>
      <c r="J663" s="247"/>
      <c r="K663" s="229"/>
      <c r="L663" s="229"/>
      <c r="M663" s="247"/>
      <c r="N663" s="247"/>
      <c r="O663" s="247"/>
      <c r="P663" s="247"/>
      <c r="Q663" s="247"/>
      <c r="R663" s="247"/>
      <c r="S663" s="247"/>
      <c r="T663" s="247"/>
      <c r="U663" s="247"/>
      <c r="V663" s="247"/>
      <c r="W663" s="247"/>
      <c r="X663" s="247"/>
      <c r="Y663" s="247"/>
      <c r="Z663" s="247"/>
    </row>
    <row r="664" spans="1:26" ht="16" x14ac:dyDescent="0.2">
      <c r="A664" s="247"/>
      <c r="B664" s="247"/>
      <c r="C664" s="247"/>
      <c r="D664" s="247"/>
      <c r="E664" s="247"/>
      <c r="F664" s="247"/>
      <c r="G664" s="247"/>
      <c r="H664" s="247"/>
      <c r="I664" s="247"/>
      <c r="J664" s="247"/>
      <c r="K664" s="229"/>
      <c r="L664" s="229"/>
      <c r="M664" s="247"/>
      <c r="N664" s="247"/>
      <c r="O664" s="247"/>
      <c r="P664" s="247"/>
      <c r="Q664" s="247"/>
      <c r="R664" s="247"/>
      <c r="S664" s="247"/>
      <c r="T664" s="247"/>
      <c r="U664" s="247"/>
      <c r="V664" s="247"/>
      <c r="W664" s="247"/>
      <c r="X664" s="247"/>
      <c r="Y664" s="247"/>
      <c r="Z664" s="247"/>
    </row>
    <row r="665" spans="1:26" ht="16" x14ac:dyDescent="0.2">
      <c r="A665" s="247"/>
      <c r="B665" s="247"/>
      <c r="C665" s="247"/>
      <c r="D665" s="247"/>
      <c r="E665" s="247"/>
      <c r="F665" s="247"/>
      <c r="G665" s="247"/>
      <c r="H665" s="247"/>
      <c r="I665" s="247"/>
      <c r="J665" s="247"/>
      <c r="K665" s="229"/>
      <c r="L665" s="229"/>
      <c r="M665" s="247"/>
      <c r="N665" s="247"/>
      <c r="O665" s="247"/>
      <c r="P665" s="247"/>
      <c r="Q665" s="247"/>
      <c r="R665" s="247"/>
      <c r="S665" s="247"/>
      <c r="T665" s="247"/>
      <c r="U665" s="247"/>
      <c r="V665" s="247"/>
      <c r="W665" s="247"/>
      <c r="X665" s="247"/>
      <c r="Y665" s="247"/>
      <c r="Z665" s="247"/>
    </row>
    <row r="666" spans="1:26" ht="16" x14ac:dyDescent="0.2">
      <c r="A666" s="247"/>
      <c r="B666" s="247"/>
      <c r="C666" s="247"/>
      <c r="D666" s="247"/>
      <c r="E666" s="247"/>
      <c r="F666" s="247"/>
      <c r="G666" s="247"/>
      <c r="H666" s="247"/>
      <c r="I666" s="247"/>
      <c r="J666" s="247"/>
      <c r="K666" s="229"/>
      <c r="L666" s="229"/>
      <c r="M666" s="247"/>
      <c r="N666" s="247"/>
      <c r="O666" s="247"/>
      <c r="P666" s="247"/>
      <c r="Q666" s="247"/>
      <c r="R666" s="247"/>
      <c r="S666" s="247"/>
      <c r="T666" s="247"/>
      <c r="U666" s="247"/>
      <c r="V666" s="247"/>
      <c r="W666" s="247"/>
      <c r="X666" s="247"/>
      <c r="Y666" s="247"/>
      <c r="Z666" s="247"/>
    </row>
    <row r="667" spans="1:26" ht="16" x14ac:dyDescent="0.2">
      <c r="A667" s="247"/>
      <c r="B667" s="247"/>
      <c r="C667" s="247"/>
      <c r="D667" s="247"/>
      <c r="E667" s="247"/>
      <c r="F667" s="247"/>
      <c r="G667" s="247"/>
      <c r="H667" s="247"/>
      <c r="I667" s="247"/>
      <c r="J667" s="247"/>
      <c r="K667" s="229"/>
      <c r="L667" s="229"/>
      <c r="M667" s="247"/>
      <c r="N667" s="247"/>
      <c r="O667" s="247"/>
      <c r="P667" s="247"/>
      <c r="Q667" s="247"/>
      <c r="R667" s="247"/>
      <c r="S667" s="247"/>
      <c r="T667" s="247"/>
      <c r="U667" s="247"/>
      <c r="V667" s="247"/>
      <c r="W667" s="247"/>
      <c r="X667" s="247"/>
      <c r="Y667" s="247"/>
      <c r="Z667" s="247"/>
    </row>
    <row r="668" spans="1:26" ht="16" x14ac:dyDescent="0.2">
      <c r="A668" s="247"/>
      <c r="B668" s="247"/>
      <c r="C668" s="247"/>
      <c r="D668" s="247"/>
      <c r="E668" s="247"/>
      <c r="F668" s="247"/>
      <c r="G668" s="247"/>
      <c r="H668" s="247"/>
      <c r="I668" s="247"/>
      <c r="J668" s="247"/>
      <c r="K668" s="229"/>
      <c r="L668" s="229"/>
      <c r="M668" s="247"/>
      <c r="N668" s="247"/>
      <c r="O668" s="247"/>
      <c r="P668" s="247"/>
      <c r="Q668" s="247"/>
      <c r="R668" s="247"/>
      <c r="S668" s="247"/>
      <c r="T668" s="247"/>
      <c r="U668" s="247"/>
      <c r="V668" s="247"/>
      <c r="W668" s="247"/>
      <c r="X668" s="247"/>
      <c r="Y668" s="247"/>
      <c r="Z668" s="247"/>
    </row>
    <row r="669" spans="1:26" ht="16" x14ac:dyDescent="0.2">
      <c r="A669" s="247"/>
      <c r="B669" s="247"/>
      <c r="C669" s="247"/>
      <c r="D669" s="247"/>
      <c r="E669" s="247"/>
      <c r="F669" s="247"/>
      <c r="G669" s="247"/>
      <c r="H669" s="247"/>
      <c r="I669" s="247"/>
      <c r="J669" s="247"/>
      <c r="K669" s="229"/>
      <c r="L669" s="229"/>
      <c r="M669" s="247"/>
      <c r="N669" s="247"/>
      <c r="O669" s="247"/>
      <c r="P669" s="247"/>
      <c r="Q669" s="247"/>
      <c r="R669" s="247"/>
      <c r="S669" s="247"/>
      <c r="T669" s="247"/>
      <c r="U669" s="247"/>
      <c r="V669" s="247"/>
      <c r="W669" s="247"/>
      <c r="X669" s="247"/>
      <c r="Y669" s="247"/>
      <c r="Z669" s="247"/>
    </row>
    <row r="670" spans="1:26" ht="16" x14ac:dyDescent="0.2">
      <c r="A670" s="247"/>
      <c r="B670" s="247"/>
      <c r="C670" s="247"/>
      <c r="D670" s="247"/>
      <c r="E670" s="247"/>
      <c r="F670" s="247"/>
      <c r="G670" s="247"/>
      <c r="H670" s="247"/>
      <c r="I670" s="247"/>
      <c r="J670" s="247"/>
      <c r="K670" s="229"/>
      <c r="L670" s="229"/>
      <c r="M670" s="247"/>
      <c r="N670" s="247"/>
      <c r="O670" s="247"/>
      <c r="P670" s="247"/>
      <c r="Q670" s="247"/>
      <c r="R670" s="247"/>
      <c r="S670" s="247"/>
      <c r="T670" s="247"/>
      <c r="U670" s="247"/>
      <c r="V670" s="247"/>
      <c r="W670" s="247"/>
      <c r="X670" s="247"/>
      <c r="Y670" s="247"/>
      <c r="Z670" s="247"/>
    </row>
    <row r="671" spans="1:26" ht="16" x14ac:dyDescent="0.2">
      <c r="A671" s="247"/>
      <c r="B671" s="247"/>
      <c r="C671" s="247"/>
      <c r="D671" s="247"/>
      <c r="E671" s="247"/>
      <c r="F671" s="247"/>
      <c r="G671" s="247"/>
      <c r="H671" s="247"/>
      <c r="I671" s="247"/>
      <c r="J671" s="247"/>
      <c r="K671" s="229"/>
      <c r="L671" s="229"/>
      <c r="M671" s="247"/>
      <c r="N671" s="247"/>
      <c r="O671" s="247"/>
      <c r="P671" s="247"/>
      <c r="Q671" s="247"/>
      <c r="R671" s="247"/>
      <c r="S671" s="247"/>
      <c r="T671" s="247"/>
      <c r="U671" s="247"/>
      <c r="V671" s="247"/>
      <c r="W671" s="247"/>
      <c r="X671" s="247"/>
      <c r="Y671" s="247"/>
      <c r="Z671" s="247"/>
    </row>
    <row r="672" spans="1:26" ht="16" x14ac:dyDescent="0.2">
      <c r="A672" s="247"/>
      <c r="B672" s="247"/>
      <c r="C672" s="247"/>
      <c r="D672" s="247"/>
      <c r="E672" s="247"/>
      <c r="F672" s="247"/>
      <c r="G672" s="247"/>
      <c r="H672" s="247"/>
      <c r="I672" s="247"/>
      <c r="J672" s="247"/>
      <c r="K672" s="229"/>
      <c r="L672" s="229"/>
      <c r="M672" s="247"/>
      <c r="N672" s="247"/>
      <c r="O672" s="247"/>
      <c r="P672" s="247"/>
      <c r="Q672" s="247"/>
      <c r="R672" s="247"/>
      <c r="S672" s="247"/>
      <c r="T672" s="247"/>
      <c r="U672" s="247"/>
      <c r="V672" s="247"/>
      <c r="W672" s="247"/>
      <c r="X672" s="247"/>
      <c r="Y672" s="247"/>
      <c r="Z672" s="247"/>
    </row>
    <row r="673" spans="1:26" ht="16" x14ac:dyDescent="0.2">
      <c r="A673" s="247"/>
      <c r="B673" s="247"/>
      <c r="C673" s="247"/>
      <c r="D673" s="247"/>
      <c r="E673" s="247"/>
      <c r="F673" s="247"/>
      <c r="G673" s="247"/>
      <c r="H673" s="247"/>
      <c r="I673" s="247"/>
      <c r="J673" s="247"/>
      <c r="K673" s="229"/>
      <c r="L673" s="229"/>
      <c r="M673" s="247"/>
      <c r="N673" s="247"/>
      <c r="O673" s="247"/>
      <c r="P673" s="247"/>
      <c r="Q673" s="247"/>
      <c r="R673" s="247"/>
      <c r="S673" s="247"/>
      <c r="T673" s="247"/>
      <c r="U673" s="247"/>
      <c r="V673" s="247"/>
      <c r="W673" s="247"/>
      <c r="X673" s="247"/>
      <c r="Y673" s="247"/>
      <c r="Z673" s="247"/>
    </row>
    <row r="674" spans="1:26" ht="16" x14ac:dyDescent="0.2">
      <c r="A674" s="247"/>
      <c r="B674" s="247"/>
      <c r="C674" s="247"/>
      <c r="D674" s="247"/>
      <c r="E674" s="247"/>
      <c r="F674" s="247"/>
      <c r="G674" s="247"/>
      <c r="H674" s="247"/>
      <c r="I674" s="247"/>
      <c r="J674" s="247"/>
      <c r="K674" s="229"/>
      <c r="L674" s="229"/>
      <c r="M674" s="247"/>
      <c r="N674" s="247"/>
      <c r="O674" s="247"/>
      <c r="P674" s="247"/>
      <c r="Q674" s="247"/>
      <c r="R674" s="247"/>
      <c r="S674" s="247"/>
      <c r="T674" s="247"/>
      <c r="U674" s="247"/>
      <c r="V674" s="247"/>
      <c r="W674" s="247"/>
      <c r="X674" s="247"/>
      <c r="Y674" s="247"/>
      <c r="Z674" s="247"/>
    </row>
    <row r="675" spans="1:26" ht="16" x14ac:dyDescent="0.2">
      <c r="A675" s="247"/>
      <c r="B675" s="247"/>
      <c r="C675" s="247"/>
      <c r="D675" s="247"/>
      <c r="E675" s="247"/>
      <c r="F675" s="247"/>
      <c r="G675" s="247"/>
      <c r="H675" s="247"/>
      <c r="I675" s="247"/>
      <c r="J675" s="247"/>
      <c r="K675" s="229"/>
      <c r="L675" s="229"/>
      <c r="M675" s="247"/>
      <c r="N675" s="247"/>
      <c r="O675" s="247"/>
      <c r="P675" s="247"/>
      <c r="Q675" s="247"/>
      <c r="R675" s="247"/>
      <c r="S675" s="247"/>
      <c r="T675" s="247"/>
      <c r="U675" s="247"/>
      <c r="V675" s="247"/>
      <c r="W675" s="247"/>
      <c r="X675" s="247"/>
      <c r="Y675" s="247"/>
      <c r="Z675" s="247"/>
    </row>
    <row r="676" spans="1:26" ht="16" x14ac:dyDescent="0.2">
      <c r="A676" s="247"/>
      <c r="B676" s="247"/>
      <c r="C676" s="247"/>
      <c r="D676" s="247"/>
      <c r="E676" s="247"/>
      <c r="F676" s="247"/>
      <c r="G676" s="247"/>
      <c r="H676" s="247"/>
      <c r="I676" s="247"/>
      <c r="J676" s="247"/>
      <c r="K676" s="229"/>
      <c r="L676" s="229"/>
      <c r="M676" s="247"/>
      <c r="N676" s="247"/>
      <c r="O676" s="247"/>
      <c r="P676" s="247"/>
      <c r="Q676" s="247"/>
      <c r="R676" s="247"/>
      <c r="S676" s="247"/>
      <c r="T676" s="247"/>
      <c r="U676" s="247"/>
      <c r="V676" s="247"/>
      <c r="W676" s="247"/>
      <c r="X676" s="247"/>
      <c r="Y676" s="247"/>
      <c r="Z676" s="247"/>
    </row>
    <row r="677" spans="1:26" ht="16" x14ac:dyDescent="0.2">
      <c r="A677" s="247"/>
      <c r="B677" s="247"/>
      <c r="C677" s="247"/>
      <c r="D677" s="247"/>
      <c r="E677" s="247"/>
      <c r="F677" s="247"/>
      <c r="G677" s="247"/>
      <c r="H677" s="247"/>
      <c r="I677" s="247"/>
      <c r="J677" s="247"/>
      <c r="K677" s="229"/>
      <c r="L677" s="229"/>
      <c r="M677" s="247"/>
      <c r="N677" s="247"/>
      <c r="O677" s="247"/>
      <c r="P677" s="247"/>
      <c r="Q677" s="247"/>
      <c r="R677" s="247"/>
      <c r="S677" s="247"/>
      <c r="T677" s="247"/>
      <c r="U677" s="247"/>
      <c r="V677" s="247"/>
      <c r="W677" s="247"/>
      <c r="X677" s="247"/>
      <c r="Y677" s="247"/>
      <c r="Z677" s="247"/>
    </row>
    <row r="678" spans="1:26" ht="16" x14ac:dyDescent="0.2">
      <c r="A678" s="247"/>
      <c r="B678" s="247"/>
      <c r="C678" s="247"/>
      <c r="D678" s="247"/>
      <c r="E678" s="247"/>
      <c r="F678" s="247"/>
      <c r="G678" s="247"/>
      <c r="H678" s="247"/>
      <c r="I678" s="247"/>
      <c r="J678" s="247"/>
      <c r="K678" s="229"/>
      <c r="L678" s="229"/>
      <c r="M678" s="247"/>
      <c r="N678" s="247"/>
      <c r="O678" s="247"/>
      <c r="P678" s="247"/>
      <c r="Q678" s="247"/>
      <c r="R678" s="247"/>
      <c r="S678" s="247"/>
      <c r="T678" s="247"/>
      <c r="U678" s="247"/>
      <c r="V678" s="247"/>
      <c r="W678" s="247"/>
      <c r="X678" s="247"/>
      <c r="Y678" s="247"/>
      <c r="Z678" s="247"/>
    </row>
    <row r="679" spans="1:26" ht="16" x14ac:dyDescent="0.2">
      <c r="A679" s="247"/>
      <c r="B679" s="247"/>
      <c r="C679" s="247"/>
      <c r="D679" s="247"/>
      <c r="E679" s="247"/>
      <c r="F679" s="247"/>
      <c r="G679" s="247"/>
      <c r="H679" s="247"/>
      <c r="I679" s="247"/>
      <c r="J679" s="247"/>
      <c r="K679" s="229"/>
      <c r="L679" s="229"/>
      <c r="M679" s="247"/>
      <c r="N679" s="247"/>
      <c r="O679" s="247"/>
      <c r="P679" s="247"/>
      <c r="Q679" s="247"/>
      <c r="R679" s="247"/>
      <c r="S679" s="247"/>
      <c r="T679" s="247"/>
      <c r="U679" s="247"/>
      <c r="V679" s="247"/>
      <c r="W679" s="247"/>
      <c r="X679" s="247"/>
      <c r="Y679" s="247"/>
      <c r="Z679" s="247"/>
    </row>
    <row r="680" spans="1:26" ht="16" x14ac:dyDescent="0.2">
      <c r="A680" s="247"/>
      <c r="B680" s="247"/>
      <c r="C680" s="247"/>
      <c r="D680" s="247"/>
      <c r="E680" s="247"/>
      <c r="F680" s="247"/>
      <c r="G680" s="247"/>
      <c r="H680" s="247"/>
      <c r="I680" s="247"/>
      <c r="J680" s="247"/>
      <c r="K680" s="229"/>
      <c r="L680" s="229"/>
      <c r="M680" s="247"/>
      <c r="N680" s="247"/>
      <c r="O680" s="247"/>
      <c r="P680" s="247"/>
      <c r="Q680" s="247"/>
      <c r="R680" s="247"/>
      <c r="S680" s="247"/>
      <c r="T680" s="247"/>
      <c r="U680" s="247"/>
      <c r="V680" s="247"/>
      <c r="W680" s="247"/>
      <c r="X680" s="247"/>
      <c r="Y680" s="247"/>
      <c r="Z680" s="247"/>
    </row>
    <row r="681" spans="1:26" ht="16" x14ac:dyDescent="0.2">
      <c r="A681" s="247"/>
      <c r="B681" s="247"/>
      <c r="C681" s="247"/>
      <c r="D681" s="247"/>
      <c r="E681" s="247"/>
      <c r="F681" s="247"/>
      <c r="G681" s="247"/>
      <c r="H681" s="247"/>
      <c r="I681" s="247"/>
      <c r="J681" s="247"/>
      <c r="K681" s="229"/>
      <c r="L681" s="229"/>
      <c r="M681" s="247"/>
      <c r="N681" s="247"/>
      <c r="O681" s="247"/>
      <c r="P681" s="247"/>
      <c r="Q681" s="247"/>
      <c r="R681" s="247"/>
      <c r="S681" s="247"/>
      <c r="T681" s="247"/>
      <c r="U681" s="247"/>
      <c r="V681" s="247"/>
      <c r="W681" s="247"/>
      <c r="X681" s="247"/>
      <c r="Y681" s="247"/>
      <c r="Z681" s="247"/>
    </row>
    <row r="682" spans="1:26" ht="16" x14ac:dyDescent="0.2">
      <c r="A682" s="247"/>
      <c r="B682" s="247"/>
      <c r="C682" s="247"/>
      <c r="D682" s="247"/>
      <c r="E682" s="247"/>
      <c r="F682" s="247"/>
      <c r="G682" s="247"/>
      <c r="H682" s="247"/>
      <c r="I682" s="247"/>
      <c r="J682" s="247"/>
      <c r="K682" s="229"/>
      <c r="L682" s="229"/>
      <c r="M682" s="247"/>
      <c r="N682" s="247"/>
      <c r="O682" s="247"/>
      <c r="P682" s="247"/>
      <c r="Q682" s="247"/>
      <c r="R682" s="247"/>
      <c r="S682" s="247"/>
      <c r="T682" s="247"/>
      <c r="U682" s="247"/>
      <c r="V682" s="247"/>
      <c r="W682" s="247"/>
      <c r="X682" s="247"/>
      <c r="Y682" s="247"/>
      <c r="Z682" s="247"/>
    </row>
    <row r="683" spans="1:26" ht="16" x14ac:dyDescent="0.2">
      <c r="A683" s="247"/>
      <c r="B683" s="247"/>
      <c r="C683" s="247"/>
      <c r="D683" s="247"/>
      <c r="E683" s="247"/>
      <c r="F683" s="247"/>
      <c r="G683" s="247"/>
      <c r="H683" s="247"/>
      <c r="I683" s="247"/>
      <c r="J683" s="247"/>
      <c r="K683" s="229"/>
      <c r="L683" s="229"/>
      <c r="M683" s="247"/>
      <c r="N683" s="247"/>
      <c r="O683" s="247"/>
      <c r="P683" s="247"/>
      <c r="Q683" s="247"/>
      <c r="R683" s="247"/>
      <c r="S683" s="247"/>
      <c r="T683" s="247"/>
      <c r="U683" s="247"/>
      <c r="V683" s="247"/>
      <c r="W683" s="247"/>
      <c r="X683" s="247"/>
      <c r="Y683" s="247"/>
      <c r="Z683" s="247"/>
    </row>
    <row r="684" spans="1:26" ht="16" x14ac:dyDescent="0.2">
      <c r="A684" s="247"/>
      <c r="B684" s="247"/>
      <c r="C684" s="247"/>
      <c r="D684" s="247"/>
      <c r="E684" s="247"/>
      <c r="F684" s="247"/>
      <c r="G684" s="247"/>
      <c r="H684" s="247"/>
      <c r="I684" s="247"/>
      <c r="J684" s="247"/>
      <c r="K684" s="229"/>
      <c r="L684" s="229"/>
      <c r="M684" s="247"/>
      <c r="N684" s="247"/>
      <c r="O684" s="247"/>
      <c r="P684" s="247"/>
      <c r="Q684" s="247"/>
      <c r="R684" s="247"/>
      <c r="S684" s="247"/>
      <c r="T684" s="247"/>
      <c r="U684" s="247"/>
      <c r="V684" s="247"/>
      <c r="W684" s="247"/>
      <c r="X684" s="247"/>
      <c r="Y684" s="247"/>
      <c r="Z684" s="247"/>
    </row>
    <row r="685" spans="1:26" ht="16" x14ac:dyDescent="0.2">
      <c r="A685" s="247"/>
      <c r="B685" s="247"/>
      <c r="C685" s="247"/>
      <c r="D685" s="247"/>
      <c r="E685" s="247"/>
      <c r="F685" s="247"/>
      <c r="G685" s="247"/>
      <c r="H685" s="247"/>
      <c r="I685" s="247"/>
      <c r="J685" s="247"/>
      <c r="K685" s="229"/>
      <c r="L685" s="229"/>
      <c r="M685" s="247"/>
      <c r="N685" s="247"/>
      <c r="O685" s="247"/>
      <c r="P685" s="247"/>
      <c r="Q685" s="247"/>
      <c r="R685" s="247"/>
      <c r="S685" s="247"/>
      <c r="T685" s="247"/>
      <c r="U685" s="247"/>
      <c r="V685" s="247"/>
      <c r="W685" s="247"/>
      <c r="X685" s="247"/>
      <c r="Y685" s="247"/>
      <c r="Z685" s="247"/>
    </row>
    <row r="686" spans="1:26" ht="16" x14ac:dyDescent="0.2">
      <c r="A686" s="247"/>
      <c r="B686" s="247"/>
      <c r="C686" s="247"/>
      <c r="D686" s="247"/>
      <c r="E686" s="247"/>
      <c r="F686" s="247"/>
      <c r="G686" s="247"/>
      <c r="H686" s="247"/>
      <c r="I686" s="247"/>
      <c r="J686" s="247"/>
      <c r="K686" s="229"/>
      <c r="L686" s="229"/>
      <c r="M686" s="247"/>
      <c r="N686" s="247"/>
      <c r="O686" s="247"/>
      <c r="P686" s="247"/>
      <c r="Q686" s="247"/>
      <c r="R686" s="247"/>
      <c r="S686" s="247"/>
      <c r="T686" s="247"/>
      <c r="U686" s="247"/>
      <c r="V686" s="247"/>
      <c r="W686" s="247"/>
      <c r="X686" s="247"/>
      <c r="Y686" s="247"/>
      <c r="Z686" s="247"/>
    </row>
    <row r="687" spans="1:26" ht="16" x14ac:dyDescent="0.2">
      <c r="A687" s="247"/>
      <c r="B687" s="247"/>
      <c r="C687" s="247"/>
      <c r="D687" s="247"/>
      <c r="E687" s="247"/>
      <c r="F687" s="247"/>
      <c r="G687" s="247"/>
      <c r="H687" s="247"/>
      <c r="I687" s="247"/>
      <c r="J687" s="247"/>
      <c r="K687" s="229"/>
      <c r="L687" s="229"/>
      <c r="M687" s="247"/>
      <c r="N687" s="247"/>
      <c r="O687" s="247"/>
      <c r="P687" s="247"/>
      <c r="Q687" s="247"/>
      <c r="R687" s="247"/>
      <c r="S687" s="247"/>
      <c r="T687" s="247"/>
      <c r="U687" s="247"/>
      <c r="V687" s="247"/>
      <c r="W687" s="247"/>
      <c r="X687" s="247"/>
      <c r="Y687" s="247"/>
      <c r="Z687" s="247"/>
    </row>
    <row r="688" spans="1:26" ht="16" x14ac:dyDescent="0.2">
      <c r="A688" s="247"/>
      <c r="B688" s="247"/>
      <c r="C688" s="247"/>
      <c r="D688" s="247"/>
      <c r="E688" s="247"/>
      <c r="F688" s="247"/>
      <c r="G688" s="247"/>
      <c r="H688" s="247"/>
      <c r="I688" s="247"/>
      <c r="J688" s="247"/>
      <c r="K688" s="229"/>
      <c r="L688" s="229"/>
      <c r="M688" s="247"/>
      <c r="N688" s="247"/>
      <c r="O688" s="247"/>
      <c r="P688" s="247"/>
      <c r="Q688" s="247"/>
      <c r="R688" s="247"/>
      <c r="S688" s="247"/>
      <c r="T688" s="247"/>
      <c r="U688" s="247"/>
      <c r="V688" s="247"/>
      <c r="W688" s="247"/>
      <c r="X688" s="247"/>
      <c r="Y688" s="247"/>
      <c r="Z688" s="247"/>
    </row>
    <row r="689" spans="1:26" ht="16" x14ac:dyDescent="0.2">
      <c r="A689" s="247"/>
      <c r="B689" s="247"/>
      <c r="C689" s="247"/>
      <c r="D689" s="247"/>
      <c r="E689" s="247"/>
      <c r="F689" s="247"/>
      <c r="G689" s="247"/>
      <c r="H689" s="247"/>
      <c r="I689" s="247"/>
      <c r="J689" s="247"/>
      <c r="K689" s="229"/>
      <c r="L689" s="229"/>
      <c r="M689" s="247"/>
      <c r="N689" s="247"/>
      <c r="O689" s="247"/>
      <c r="P689" s="247"/>
      <c r="Q689" s="247"/>
      <c r="R689" s="247"/>
      <c r="S689" s="247"/>
      <c r="T689" s="247"/>
      <c r="U689" s="247"/>
      <c r="V689" s="247"/>
      <c r="W689" s="247"/>
      <c r="X689" s="247"/>
      <c r="Y689" s="247"/>
      <c r="Z689" s="247"/>
    </row>
    <row r="690" spans="1:26" ht="16" x14ac:dyDescent="0.2">
      <c r="A690" s="247"/>
      <c r="B690" s="247"/>
      <c r="C690" s="247"/>
      <c r="D690" s="247"/>
      <c r="E690" s="247"/>
      <c r="F690" s="247"/>
      <c r="G690" s="247"/>
      <c r="H690" s="247"/>
      <c r="I690" s="247"/>
      <c r="J690" s="247"/>
      <c r="K690" s="229"/>
      <c r="L690" s="229"/>
      <c r="M690" s="247"/>
      <c r="N690" s="247"/>
      <c r="O690" s="247"/>
      <c r="P690" s="247"/>
      <c r="Q690" s="247"/>
      <c r="R690" s="247"/>
      <c r="S690" s="247"/>
      <c r="T690" s="247"/>
      <c r="U690" s="247"/>
      <c r="V690" s="247"/>
      <c r="W690" s="247"/>
      <c r="X690" s="247"/>
      <c r="Y690" s="247"/>
      <c r="Z690" s="247"/>
    </row>
    <row r="691" spans="1:26" ht="16" x14ac:dyDescent="0.2">
      <c r="A691" s="247"/>
      <c r="B691" s="247"/>
      <c r="C691" s="247"/>
      <c r="D691" s="247"/>
      <c r="E691" s="247"/>
      <c r="F691" s="247"/>
      <c r="G691" s="247"/>
      <c r="H691" s="247"/>
      <c r="I691" s="247"/>
      <c r="J691" s="247"/>
      <c r="K691" s="229"/>
      <c r="L691" s="229"/>
      <c r="M691" s="247"/>
      <c r="N691" s="247"/>
      <c r="O691" s="247"/>
      <c r="P691" s="247"/>
      <c r="Q691" s="247"/>
      <c r="R691" s="247"/>
      <c r="S691" s="247"/>
      <c r="T691" s="247"/>
      <c r="U691" s="247"/>
      <c r="V691" s="247"/>
      <c r="W691" s="247"/>
      <c r="X691" s="247"/>
      <c r="Y691" s="247"/>
      <c r="Z691" s="247"/>
    </row>
    <row r="692" spans="1:26" ht="16" x14ac:dyDescent="0.2">
      <c r="A692" s="247"/>
      <c r="B692" s="247"/>
      <c r="C692" s="247"/>
      <c r="D692" s="247"/>
      <c r="E692" s="247"/>
      <c r="F692" s="247"/>
      <c r="G692" s="247"/>
      <c r="H692" s="247"/>
      <c r="I692" s="247"/>
      <c r="J692" s="247"/>
      <c r="K692" s="229"/>
      <c r="L692" s="229"/>
      <c r="M692" s="247"/>
      <c r="N692" s="247"/>
      <c r="O692" s="247"/>
      <c r="P692" s="247"/>
      <c r="Q692" s="247"/>
      <c r="R692" s="247"/>
      <c r="S692" s="247"/>
      <c r="T692" s="247"/>
      <c r="U692" s="247"/>
      <c r="V692" s="247"/>
      <c r="W692" s="247"/>
      <c r="X692" s="247"/>
      <c r="Y692" s="247"/>
      <c r="Z692" s="247"/>
    </row>
    <row r="693" spans="1:26" ht="16" x14ac:dyDescent="0.2">
      <c r="A693" s="247"/>
      <c r="B693" s="247"/>
      <c r="C693" s="247"/>
      <c r="D693" s="247"/>
      <c r="E693" s="247"/>
      <c r="F693" s="247"/>
      <c r="G693" s="247"/>
      <c r="H693" s="247"/>
      <c r="I693" s="247"/>
      <c r="J693" s="247"/>
      <c r="K693" s="229"/>
      <c r="L693" s="229"/>
      <c r="M693" s="247"/>
      <c r="N693" s="247"/>
      <c r="O693" s="247"/>
      <c r="P693" s="247"/>
      <c r="Q693" s="247"/>
      <c r="R693" s="247"/>
      <c r="S693" s="247"/>
      <c r="T693" s="247"/>
      <c r="U693" s="247"/>
      <c r="V693" s="247"/>
      <c r="W693" s="247"/>
      <c r="X693" s="247"/>
      <c r="Y693" s="247"/>
      <c r="Z693" s="247"/>
    </row>
    <row r="694" spans="1:26" ht="16" x14ac:dyDescent="0.2">
      <c r="A694" s="247"/>
      <c r="B694" s="247"/>
      <c r="C694" s="247"/>
      <c r="D694" s="247"/>
      <c r="E694" s="247"/>
      <c r="F694" s="247"/>
      <c r="G694" s="247"/>
      <c r="H694" s="247"/>
      <c r="I694" s="247"/>
      <c r="J694" s="247"/>
      <c r="K694" s="229"/>
      <c r="L694" s="229"/>
      <c r="M694" s="247"/>
      <c r="N694" s="247"/>
      <c r="O694" s="247"/>
      <c r="P694" s="247"/>
      <c r="Q694" s="247"/>
      <c r="R694" s="247"/>
      <c r="S694" s="247"/>
      <c r="T694" s="247"/>
      <c r="U694" s="247"/>
      <c r="V694" s="247"/>
      <c r="W694" s="247"/>
      <c r="X694" s="247"/>
      <c r="Y694" s="247"/>
      <c r="Z694" s="247"/>
    </row>
    <row r="695" spans="1:26" ht="16" x14ac:dyDescent="0.2">
      <c r="A695" s="247"/>
      <c r="B695" s="247"/>
      <c r="C695" s="247"/>
      <c r="D695" s="247"/>
      <c r="E695" s="247"/>
      <c r="F695" s="247"/>
      <c r="G695" s="247"/>
      <c r="H695" s="247"/>
      <c r="I695" s="247"/>
      <c r="J695" s="247"/>
      <c r="K695" s="229"/>
      <c r="L695" s="229"/>
      <c r="M695" s="247"/>
      <c r="N695" s="247"/>
      <c r="O695" s="247"/>
      <c r="P695" s="247"/>
      <c r="Q695" s="247"/>
      <c r="R695" s="247"/>
      <c r="S695" s="247"/>
      <c r="T695" s="247"/>
      <c r="U695" s="247"/>
      <c r="V695" s="247"/>
      <c r="W695" s="247"/>
      <c r="X695" s="247"/>
      <c r="Y695" s="247"/>
      <c r="Z695" s="247"/>
    </row>
    <row r="696" spans="1:26" ht="16" x14ac:dyDescent="0.2">
      <c r="A696" s="247"/>
      <c r="B696" s="247"/>
      <c r="C696" s="247"/>
      <c r="D696" s="247"/>
      <c r="E696" s="247"/>
      <c r="F696" s="247"/>
      <c r="G696" s="247"/>
      <c r="H696" s="247"/>
      <c r="I696" s="247"/>
      <c r="J696" s="247"/>
      <c r="K696" s="229"/>
      <c r="L696" s="229"/>
      <c r="M696" s="247"/>
      <c r="N696" s="247"/>
      <c r="O696" s="247"/>
      <c r="P696" s="247"/>
      <c r="Q696" s="247"/>
      <c r="R696" s="247"/>
      <c r="S696" s="247"/>
      <c r="T696" s="247"/>
      <c r="U696" s="247"/>
      <c r="V696" s="247"/>
      <c r="W696" s="247"/>
      <c r="X696" s="247"/>
      <c r="Y696" s="247"/>
      <c r="Z696" s="247"/>
    </row>
    <row r="697" spans="1:26" ht="16" x14ac:dyDescent="0.2">
      <c r="A697" s="247"/>
      <c r="B697" s="247"/>
      <c r="C697" s="247"/>
      <c r="D697" s="247"/>
      <c r="E697" s="247"/>
      <c r="F697" s="247"/>
      <c r="G697" s="247"/>
      <c r="H697" s="247"/>
      <c r="I697" s="247"/>
      <c r="J697" s="247"/>
      <c r="K697" s="229"/>
      <c r="L697" s="229"/>
      <c r="M697" s="247"/>
      <c r="N697" s="247"/>
      <c r="O697" s="247"/>
      <c r="P697" s="247"/>
      <c r="Q697" s="247"/>
      <c r="R697" s="247"/>
      <c r="S697" s="247"/>
      <c r="T697" s="247"/>
      <c r="U697" s="247"/>
      <c r="V697" s="247"/>
      <c r="W697" s="247"/>
      <c r="X697" s="247"/>
      <c r="Y697" s="247"/>
      <c r="Z697" s="247"/>
    </row>
    <row r="698" spans="1:26" ht="16" x14ac:dyDescent="0.2">
      <c r="A698" s="247"/>
      <c r="B698" s="247"/>
      <c r="C698" s="247"/>
      <c r="D698" s="247"/>
      <c r="E698" s="247"/>
      <c r="F698" s="247"/>
      <c r="G698" s="247"/>
      <c r="H698" s="247"/>
      <c r="I698" s="247"/>
      <c r="J698" s="247"/>
      <c r="K698" s="229"/>
      <c r="L698" s="229"/>
      <c r="M698" s="247"/>
      <c r="N698" s="247"/>
      <c r="O698" s="247"/>
      <c r="P698" s="247"/>
      <c r="Q698" s="247"/>
      <c r="R698" s="247"/>
      <c r="S698" s="247"/>
      <c r="T698" s="247"/>
      <c r="U698" s="247"/>
      <c r="V698" s="247"/>
      <c r="W698" s="247"/>
      <c r="X698" s="247"/>
      <c r="Y698" s="247"/>
      <c r="Z698" s="247"/>
    </row>
    <row r="699" spans="1:26" ht="16" x14ac:dyDescent="0.2">
      <c r="A699" s="247"/>
      <c r="B699" s="247"/>
      <c r="C699" s="247"/>
      <c r="D699" s="247"/>
      <c r="E699" s="247"/>
      <c r="F699" s="247"/>
      <c r="G699" s="247"/>
      <c r="H699" s="247"/>
      <c r="I699" s="247"/>
      <c r="J699" s="247"/>
      <c r="K699" s="229"/>
      <c r="L699" s="229"/>
      <c r="M699" s="247"/>
      <c r="N699" s="247"/>
      <c r="O699" s="247"/>
      <c r="P699" s="247"/>
      <c r="Q699" s="247"/>
      <c r="R699" s="247"/>
      <c r="S699" s="247"/>
      <c r="T699" s="247"/>
      <c r="U699" s="247"/>
      <c r="V699" s="247"/>
      <c r="W699" s="247"/>
      <c r="X699" s="247"/>
      <c r="Y699" s="247"/>
      <c r="Z699" s="247"/>
    </row>
    <row r="700" spans="1:26" ht="16" x14ac:dyDescent="0.2">
      <c r="A700" s="247"/>
      <c r="B700" s="247"/>
      <c r="C700" s="247"/>
      <c r="D700" s="247"/>
      <c r="E700" s="247"/>
      <c r="F700" s="247"/>
      <c r="G700" s="247"/>
      <c r="H700" s="247"/>
      <c r="I700" s="247"/>
      <c r="J700" s="247"/>
      <c r="K700" s="229"/>
      <c r="L700" s="229"/>
      <c r="M700" s="247"/>
      <c r="N700" s="247"/>
      <c r="O700" s="247"/>
      <c r="P700" s="247"/>
      <c r="Q700" s="247"/>
      <c r="R700" s="247"/>
      <c r="S700" s="247"/>
      <c r="T700" s="247"/>
      <c r="U700" s="247"/>
      <c r="V700" s="247"/>
      <c r="W700" s="247"/>
      <c r="X700" s="247"/>
      <c r="Y700" s="247"/>
      <c r="Z700" s="247"/>
    </row>
    <row r="701" spans="1:26" ht="16" x14ac:dyDescent="0.2">
      <c r="A701" s="247"/>
      <c r="B701" s="247"/>
      <c r="C701" s="247"/>
      <c r="D701" s="247"/>
      <c r="E701" s="247"/>
      <c r="F701" s="247"/>
      <c r="G701" s="247"/>
      <c r="H701" s="247"/>
      <c r="I701" s="247"/>
      <c r="J701" s="247"/>
      <c r="K701" s="229"/>
      <c r="L701" s="229"/>
      <c r="M701" s="247"/>
      <c r="N701" s="247"/>
      <c r="O701" s="247"/>
      <c r="P701" s="247"/>
      <c r="Q701" s="247"/>
      <c r="R701" s="247"/>
      <c r="S701" s="247"/>
      <c r="T701" s="247"/>
      <c r="U701" s="247"/>
      <c r="V701" s="247"/>
      <c r="W701" s="247"/>
      <c r="X701" s="247"/>
      <c r="Y701" s="247"/>
      <c r="Z701" s="247"/>
    </row>
    <row r="702" spans="1:26" ht="16" x14ac:dyDescent="0.2">
      <c r="A702" s="247"/>
      <c r="B702" s="247"/>
      <c r="C702" s="247"/>
      <c r="D702" s="247"/>
      <c r="E702" s="247"/>
      <c r="F702" s="247"/>
      <c r="G702" s="247"/>
      <c r="H702" s="247"/>
      <c r="I702" s="247"/>
      <c r="J702" s="247"/>
      <c r="K702" s="229"/>
      <c r="L702" s="229"/>
      <c r="M702" s="247"/>
      <c r="N702" s="247"/>
      <c r="O702" s="247"/>
      <c r="P702" s="247"/>
      <c r="Q702" s="247"/>
      <c r="R702" s="247"/>
      <c r="S702" s="247"/>
      <c r="T702" s="247"/>
      <c r="U702" s="247"/>
      <c r="V702" s="247"/>
      <c r="W702" s="247"/>
      <c r="X702" s="247"/>
      <c r="Y702" s="247"/>
      <c r="Z702" s="247"/>
    </row>
    <row r="703" spans="1:26" ht="16" x14ac:dyDescent="0.2">
      <c r="A703" s="247"/>
      <c r="B703" s="247"/>
      <c r="C703" s="247"/>
      <c r="D703" s="247"/>
      <c r="E703" s="247"/>
      <c r="F703" s="247"/>
      <c r="G703" s="247"/>
      <c r="H703" s="247"/>
      <c r="I703" s="247"/>
      <c r="J703" s="247"/>
      <c r="K703" s="229"/>
      <c r="L703" s="229"/>
      <c r="M703" s="247"/>
      <c r="N703" s="247"/>
      <c r="O703" s="247"/>
      <c r="P703" s="247"/>
      <c r="Q703" s="247"/>
      <c r="R703" s="247"/>
      <c r="S703" s="247"/>
      <c r="T703" s="247"/>
      <c r="U703" s="247"/>
      <c r="V703" s="247"/>
      <c r="W703" s="247"/>
      <c r="X703" s="247"/>
      <c r="Y703" s="247"/>
      <c r="Z703" s="247"/>
    </row>
    <row r="704" spans="1:26" ht="16" x14ac:dyDescent="0.2">
      <c r="A704" s="247"/>
      <c r="B704" s="247"/>
      <c r="C704" s="247"/>
      <c r="D704" s="247"/>
      <c r="E704" s="247"/>
      <c r="F704" s="247"/>
      <c r="G704" s="247"/>
      <c r="H704" s="247"/>
      <c r="I704" s="247"/>
      <c r="J704" s="247"/>
      <c r="K704" s="229"/>
      <c r="L704" s="229"/>
      <c r="M704" s="247"/>
      <c r="N704" s="247"/>
      <c r="O704" s="247"/>
      <c r="P704" s="247"/>
      <c r="Q704" s="247"/>
      <c r="R704" s="247"/>
      <c r="S704" s="247"/>
      <c r="T704" s="247"/>
      <c r="U704" s="247"/>
      <c r="V704" s="247"/>
      <c r="W704" s="247"/>
      <c r="X704" s="247"/>
      <c r="Y704" s="247"/>
      <c r="Z704" s="247"/>
    </row>
    <row r="705" spans="1:26" ht="16" x14ac:dyDescent="0.2">
      <c r="A705" s="247"/>
      <c r="B705" s="247"/>
      <c r="C705" s="247"/>
      <c r="D705" s="247"/>
      <c r="E705" s="247"/>
      <c r="F705" s="247"/>
      <c r="G705" s="247"/>
      <c r="H705" s="247"/>
      <c r="I705" s="247"/>
      <c r="J705" s="247"/>
      <c r="K705" s="229"/>
      <c r="L705" s="229"/>
      <c r="M705" s="247"/>
      <c r="N705" s="247"/>
      <c r="O705" s="247"/>
      <c r="P705" s="247"/>
      <c r="Q705" s="247"/>
      <c r="R705" s="247"/>
      <c r="S705" s="247"/>
      <c r="T705" s="247"/>
      <c r="U705" s="247"/>
      <c r="V705" s="247"/>
      <c r="W705" s="247"/>
      <c r="X705" s="247"/>
      <c r="Y705" s="247"/>
      <c r="Z705" s="247"/>
    </row>
    <row r="706" spans="1:26" ht="16" x14ac:dyDescent="0.2">
      <c r="A706" s="247"/>
      <c r="B706" s="247"/>
      <c r="C706" s="247"/>
      <c r="D706" s="247"/>
      <c r="E706" s="247"/>
      <c r="F706" s="247"/>
      <c r="G706" s="247"/>
      <c r="H706" s="247"/>
      <c r="I706" s="247"/>
      <c r="J706" s="247"/>
      <c r="K706" s="229"/>
      <c r="L706" s="229"/>
      <c r="M706" s="247"/>
      <c r="N706" s="247"/>
      <c r="O706" s="247"/>
      <c r="P706" s="247"/>
      <c r="Q706" s="247"/>
      <c r="R706" s="247"/>
      <c r="S706" s="247"/>
      <c r="T706" s="247"/>
      <c r="U706" s="247"/>
      <c r="V706" s="247"/>
      <c r="W706" s="247"/>
      <c r="X706" s="247"/>
      <c r="Y706" s="247"/>
      <c r="Z706" s="247"/>
    </row>
    <row r="707" spans="1:26" ht="16" x14ac:dyDescent="0.2">
      <c r="A707" s="247"/>
      <c r="B707" s="247"/>
      <c r="C707" s="247"/>
      <c r="D707" s="247"/>
      <c r="E707" s="247"/>
      <c r="F707" s="247"/>
      <c r="G707" s="247"/>
      <c r="H707" s="247"/>
      <c r="I707" s="247"/>
      <c r="J707" s="247"/>
      <c r="K707" s="229"/>
      <c r="L707" s="229"/>
      <c r="M707" s="247"/>
      <c r="N707" s="247"/>
      <c r="O707" s="247"/>
      <c r="P707" s="247"/>
      <c r="Q707" s="247"/>
      <c r="R707" s="247"/>
      <c r="S707" s="247"/>
      <c r="T707" s="247"/>
      <c r="U707" s="247"/>
      <c r="V707" s="247"/>
      <c r="W707" s="247"/>
      <c r="X707" s="247"/>
      <c r="Y707" s="247"/>
      <c r="Z707" s="247"/>
    </row>
    <row r="708" spans="1:26" ht="16" x14ac:dyDescent="0.2">
      <c r="A708" s="247"/>
      <c r="B708" s="247"/>
      <c r="C708" s="247"/>
      <c r="D708" s="247"/>
      <c r="E708" s="247"/>
      <c r="F708" s="247"/>
      <c r="G708" s="247"/>
      <c r="H708" s="247"/>
      <c r="I708" s="247"/>
      <c r="J708" s="247"/>
      <c r="K708" s="229"/>
      <c r="L708" s="229"/>
      <c r="M708" s="247"/>
      <c r="N708" s="247"/>
      <c r="O708" s="247"/>
      <c r="P708" s="247"/>
      <c r="Q708" s="247"/>
      <c r="R708" s="247"/>
      <c r="S708" s="247"/>
      <c r="T708" s="247"/>
      <c r="U708" s="247"/>
      <c r="V708" s="247"/>
      <c r="W708" s="247"/>
      <c r="X708" s="247"/>
      <c r="Y708" s="247"/>
      <c r="Z708" s="247"/>
    </row>
    <row r="709" spans="1:26" ht="16" x14ac:dyDescent="0.2">
      <c r="A709" s="247"/>
      <c r="B709" s="247"/>
      <c r="C709" s="247"/>
      <c r="D709" s="247"/>
      <c r="E709" s="247"/>
      <c r="F709" s="247"/>
      <c r="G709" s="247"/>
      <c r="H709" s="247"/>
      <c r="I709" s="247"/>
      <c r="J709" s="247"/>
      <c r="K709" s="229"/>
      <c r="L709" s="229"/>
      <c r="M709" s="247"/>
      <c r="N709" s="247"/>
      <c r="O709" s="247"/>
      <c r="P709" s="247"/>
      <c r="Q709" s="247"/>
      <c r="R709" s="247"/>
      <c r="S709" s="247"/>
      <c r="T709" s="247"/>
      <c r="U709" s="247"/>
      <c r="V709" s="247"/>
      <c r="W709" s="247"/>
      <c r="X709" s="247"/>
      <c r="Y709" s="247"/>
      <c r="Z709" s="247"/>
    </row>
    <row r="710" spans="1:26" ht="16" x14ac:dyDescent="0.2">
      <c r="A710" s="247"/>
      <c r="B710" s="247"/>
      <c r="C710" s="247"/>
      <c r="D710" s="247"/>
      <c r="E710" s="247"/>
      <c r="F710" s="247"/>
      <c r="G710" s="247"/>
      <c r="H710" s="247"/>
      <c r="I710" s="247"/>
      <c r="J710" s="247"/>
      <c r="K710" s="229"/>
      <c r="L710" s="229"/>
      <c r="M710" s="247"/>
      <c r="N710" s="247"/>
      <c r="O710" s="247"/>
      <c r="P710" s="247"/>
      <c r="Q710" s="247"/>
      <c r="R710" s="247"/>
      <c r="S710" s="247"/>
      <c r="T710" s="247"/>
      <c r="U710" s="247"/>
      <c r="V710" s="247"/>
      <c r="W710" s="247"/>
      <c r="X710" s="247"/>
      <c r="Y710" s="247"/>
      <c r="Z710" s="247"/>
    </row>
    <row r="711" spans="1:26" ht="16" x14ac:dyDescent="0.2">
      <c r="A711" s="247"/>
      <c r="B711" s="247"/>
      <c r="C711" s="247"/>
      <c r="D711" s="247"/>
      <c r="E711" s="247"/>
      <c r="F711" s="247"/>
      <c r="G711" s="247"/>
      <c r="H711" s="247"/>
      <c r="I711" s="247"/>
      <c r="J711" s="247"/>
      <c r="K711" s="229"/>
      <c r="L711" s="229"/>
      <c r="M711" s="247"/>
      <c r="N711" s="247"/>
      <c r="O711" s="247"/>
      <c r="P711" s="247"/>
      <c r="Q711" s="247"/>
      <c r="R711" s="247"/>
      <c r="S711" s="247"/>
      <c r="T711" s="247"/>
      <c r="U711" s="247"/>
      <c r="V711" s="247"/>
      <c r="W711" s="247"/>
      <c r="X711" s="247"/>
      <c r="Y711" s="247"/>
      <c r="Z711" s="247"/>
    </row>
    <row r="712" spans="1:26" ht="16" x14ac:dyDescent="0.2">
      <c r="A712" s="247"/>
      <c r="B712" s="247"/>
      <c r="C712" s="247"/>
      <c r="D712" s="247"/>
      <c r="E712" s="247"/>
      <c r="F712" s="247"/>
      <c r="G712" s="247"/>
      <c r="H712" s="247"/>
      <c r="I712" s="247"/>
      <c r="J712" s="247"/>
      <c r="K712" s="229"/>
      <c r="L712" s="229"/>
      <c r="M712" s="247"/>
      <c r="N712" s="247"/>
      <c r="O712" s="247"/>
      <c r="P712" s="247"/>
      <c r="Q712" s="247"/>
      <c r="R712" s="247"/>
      <c r="S712" s="247"/>
      <c r="T712" s="247"/>
      <c r="U712" s="247"/>
      <c r="V712" s="247"/>
      <c r="W712" s="247"/>
      <c r="X712" s="247"/>
      <c r="Y712" s="247"/>
      <c r="Z712" s="247"/>
    </row>
    <row r="713" spans="1:26" ht="16" x14ac:dyDescent="0.2">
      <c r="A713" s="247"/>
      <c r="B713" s="247"/>
      <c r="C713" s="247"/>
      <c r="D713" s="247"/>
      <c r="E713" s="247"/>
      <c r="F713" s="247"/>
      <c r="G713" s="247"/>
      <c r="H713" s="247"/>
      <c r="I713" s="247"/>
      <c r="J713" s="247"/>
      <c r="K713" s="229"/>
      <c r="L713" s="229"/>
      <c r="M713" s="247"/>
      <c r="N713" s="247"/>
      <c r="O713" s="247"/>
      <c r="P713" s="247"/>
      <c r="Q713" s="247"/>
      <c r="R713" s="247"/>
      <c r="S713" s="247"/>
      <c r="T713" s="247"/>
      <c r="U713" s="247"/>
      <c r="V713" s="247"/>
      <c r="W713" s="247"/>
      <c r="X713" s="247"/>
      <c r="Y713" s="247"/>
      <c r="Z713" s="247"/>
    </row>
    <row r="714" spans="1:26" ht="16" x14ac:dyDescent="0.2">
      <c r="A714" s="247"/>
      <c r="B714" s="247"/>
      <c r="C714" s="247"/>
      <c r="D714" s="247"/>
      <c r="E714" s="247"/>
      <c r="F714" s="247"/>
      <c r="G714" s="247"/>
      <c r="H714" s="247"/>
      <c r="I714" s="247"/>
      <c r="J714" s="247"/>
      <c r="K714" s="229"/>
      <c r="L714" s="229"/>
      <c r="M714" s="247"/>
      <c r="N714" s="247"/>
      <c r="O714" s="247"/>
      <c r="P714" s="247"/>
      <c r="Q714" s="247"/>
      <c r="R714" s="247"/>
      <c r="S714" s="247"/>
      <c r="T714" s="247"/>
      <c r="U714" s="247"/>
      <c r="V714" s="247"/>
      <c r="W714" s="247"/>
      <c r="X714" s="247"/>
      <c r="Y714" s="247"/>
      <c r="Z714" s="247"/>
    </row>
    <row r="715" spans="1:26" ht="16" x14ac:dyDescent="0.2">
      <c r="A715" s="247"/>
      <c r="B715" s="247"/>
      <c r="C715" s="247"/>
      <c r="D715" s="247"/>
      <c r="E715" s="247"/>
      <c r="F715" s="247"/>
      <c r="G715" s="247"/>
      <c r="H715" s="247"/>
      <c r="I715" s="247"/>
      <c r="J715" s="247"/>
      <c r="K715" s="229"/>
      <c r="L715" s="229"/>
      <c r="M715" s="247"/>
      <c r="N715" s="247"/>
      <c r="O715" s="247"/>
      <c r="P715" s="247"/>
      <c r="Q715" s="247"/>
      <c r="R715" s="247"/>
      <c r="S715" s="247"/>
      <c r="T715" s="247"/>
      <c r="U715" s="247"/>
      <c r="V715" s="247"/>
      <c r="W715" s="247"/>
      <c r="X715" s="247"/>
      <c r="Y715" s="247"/>
      <c r="Z715" s="247"/>
    </row>
    <row r="716" spans="1:26" ht="16" x14ac:dyDescent="0.2">
      <c r="A716" s="247"/>
      <c r="B716" s="247"/>
      <c r="C716" s="247"/>
      <c r="D716" s="247"/>
      <c r="E716" s="247"/>
      <c r="F716" s="247"/>
      <c r="G716" s="247"/>
      <c r="H716" s="247"/>
      <c r="I716" s="247"/>
      <c r="J716" s="247"/>
      <c r="K716" s="229"/>
      <c r="L716" s="229"/>
      <c r="M716" s="247"/>
      <c r="N716" s="247"/>
      <c r="O716" s="247"/>
      <c r="P716" s="247"/>
      <c r="Q716" s="247"/>
      <c r="R716" s="247"/>
      <c r="S716" s="247"/>
      <c r="T716" s="247"/>
      <c r="U716" s="247"/>
      <c r="V716" s="247"/>
      <c r="W716" s="247"/>
      <c r="X716" s="247"/>
      <c r="Y716" s="247"/>
      <c r="Z716" s="247"/>
    </row>
    <row r="717" spans="1:26" ht="16" x14ac:dyDescent="0.2">
      <c r="A717" s="247"/>
      <c r="B717" s="247"/>
      <c r="C717" s="247"/>
      <c r="D717" s="247"/>
      <c r="E717" s="247"/>
      <c r="F717" s="247"/>
      <c r="G717" s="247"/>
      <c r="H717" s="247"/>
      <c r="I717" s="247"/>
      <c r="J717" s="247"/>
      <c r="K717" s="229"/>
      <c r="L717" s="229"/>
      <c r="M717" s="247"/>
      <c r="N717" s="247"/>
      <c r="O717" s="247"/>
      <c r="P717" s="247"/>
      <c r="Q717" s="247"/>
      <c r="R717" s="247"/>
      <c r="S717" s="247"/>
      <c r="T717" s="247"/>
      <c r="U717" s="247"/>
      <c r="V717" s="247"/>
      <c r="W717" s="247"/>
      <c r="X717" s="247"/>
      <c r="Y717" s="247"/>
      <c r="Z717" s="247"/>
    </row>
    <row r="718" spans="1:26" ht="16" x14ac:dyDescent="0.2">
      <c r="A718" s="247"/>
      <c r="B718" s="247"/>
      <c r="C718" s="247"/>
      <c r="D718" s="247"/>
      <c r="E718" s="247"/>
      <c r="F718" s="247"/>
      <c r="G718" s="247"/>
      <c r="H718" s="247"/>
      <c r="I718" s="247"/>
      <c r="J718" s="247"/>
      <c r="K718" s="229"/>
      <c r="L718" s="229"/>
      <c r="M718" s="247"/>
      <c r="N718" s="247"/>
      <c r="O718" s="247"/>
      <c r="P718" s="247"/>
      <c r="Q718" s="247"/>
      <c r="R718" s="247"/>
      <c r="S718" s="247"/>
      <c r="T718" s="247"/>
      <c r="U718" s="247"/>
      <c r="V718" s="247"/>
      <c r="W718" s="247"/>
      <c r="X718" s="247"/>
      <c r="Y718" s="247"/>
      <c r="Z718" s="247"/>
    </row>
    <row r="719" spans="1:26" ht="16" x14ac:dyDescent="0.2">
      <c r="A719" s="247"/>
      <c r="B719" s="247"/>
      <c r="C719" s="247"/>
      <c r="D719" s="247"/>
      <c r="E719" s="247"/>
      <c r="F719" s="247"/>
      <c r="G719" s="247"/>
      <c r="H719" s="247"/>
      <c r="I719" s="247"/>
      <c r="J719" s="247"/>
      <c r="K719" s="229"/>
      <c r="L719" s="229"/>
      <c r="M719" s="247"/>
      <c r="N719" s="247"/>
      <c r="O719" s="247"/>
      <c r="P719" s="247"/>
      <c r="Q719" s="247"/>
      <c r="R719" s="247"/>
      <c r="S719" s="247"/>
      <c r="T719" s="247"/>
      <c r="U719" s="247"/>
      <c r="V719" s="247"/>
      <c r="W719" s="247"/>
      <c r="X719" s="247"/>
      <c r="Y719" s="247"/>
      <c r="Z719" s="247"/>
    </row>
    <row r="720" spans="1:26" ht="16" x14ac:dyDescent="0.2">
      <c r="A720" s="247"/>
      <c r="B720" s="247"/>
      <c r="C720" s="247"/>
      <c r="D720" s="247"/>
      <c r="E720" s="247"/>
      <c r="F720" s="247"/>
      <c r="G720" s="247"/>
      <c r="H720" s="247"/>
      <c r="I720" s="247"/>
      <c r="J720" s="247"/>
      <c r="K720" s="229"/>
      <c r="L720" s="229"/>
      <c r="M720" s="247"/>
      <c r="N720" s="247"/>
      <c r="O720" s="247"/>
      <c r="P720" s="247"/>
      <c r="Q720" s="247"/>
      <c r="R720" s="247"/>
      <c r="S720" s="247"/>
      <c r="T720" s="247"/>
      <c r="U720" s="247"/>
      <c r="V720" s="247"/>
      <c r="W720" s="247"/>
      <c r="X720" s="247"/>
      <c r="Y720" s="247"/>
      <c r="Z720" s="247"/>
    </row>
    <row r="721" spans="1:26" ht="16" x14ac:dyDescent="0.2">
      <c r="A721" s="247"/>
      <c r="B721" s="247"/>
      <c r="C721" s="247"/>
      <c r="D721" s="247"/>
      <c r="E721" s="247"/>
      <c r="F721" s="247"/>
      <c r="G721" s="247"/>
      <c r="H721" s="247"/>
      <c r="I721" s="247"/>
      <c r="J721" s="247"/>
      <c r="K721" s="229"/>
      <c r="L721" s="229"/>
      <c r="M721" s="247"/>
      <c r="N721" s="247"/>
      <c r="O721" s="247"/>
      <c r="P721" s="247"/>
      <c r="Q721" s="247"/>
      <c r="R721" s="247"/>
      <c r="S721" s="247"/>
      <c r="T721" s="247"/>
      <c r="U721" s="247"/>
      <c r="V721" s="247"/>
      <c r="W721" s="247"/>
      <c r="X721" s="247"/>
      <c r="Y721" s="247"/>
      <c r="Z721" s="247"/>
    </row>
    <row r="722" spans="1:26" ht="16" x14ac:dyDescent="0.2">
      <c r="A722" s="247"/>
      <c r="B722" s="247"/>
      <c r="C722" s="247"/>
      <c r="D722" s="247"/>
      <c r="E722" s="247"/>
      <c r="F722" s="247"/>
      <c r="G722" s="247"/>
      <c r="H722" s="247"/>
      <c r="I722" s="247"/>
      <c r="J722" s="247"/>
      <c r="K722" s="229"/>
      <c r="L722" s="229"/>
      <c r="M722" s="247"/>
      <c r="N722" s="247"/>
      <c r="O722" s="247"/>
      <c r="P722" s="247"/>
      <c r="Q722" s="247"/>
      <c r="R722" s="247"/>
      <c r="S722" s="247"/>
      <c r="T722" s="247"/>
      <c r="U722" s="247"/>
      <c r="V722" s="247"/>
      <c r="W722" s="247"/>
      <c r="X722" s="247"/>
      <c r="Y722" s="247"/>
      <c r="Z722" s="247"/>
    </row>
    <row r="723" spans="1:26" ht="16" x14ac:dyDescent="0.2">
      <c r="A723" s="247"/>
      <c r="B723" s="247"/>
      <c r="C723" s="247"/>
      <c r="D723" s="247"/>
      <c r="E723" s="247"/>
      <c r="F723" s="247"/>
      <c r="G723" s="247"/>
      <c r="H723" s="247"/>
      <c r="I723" s="247"/>
      <c r="J723" s="247"/>
      <c r="K723" s="229"/>
      <c r="L723" s="229"/>
      <c r="M723" s="247"/>
      <c r="N723" s="247"/>
      <c r="O723" s="247"/>
      <c r="P723" s="247"/>
      <c r="Q723" s="247"/>
      <c r="R723" s="247"/>
      <c r="S723" s="247"/>
      <c r="T723" s="247"/>
      <c r="U723" s="247"/>
      <c r="V723" s="247"/>
      <c r="W723" s="247"/>
      <c r="X723" s="247"/>
      <c r="Y723" s="247"/>
      <c r="Z723" s="247"/>
    </row>
    <row r="724" spans="1:26" ht="16" x14ac:dyDescent="0.2">
      <c r="A724" s="247"/>
      <c r="B724" s="247"/>
      <c r="C724" s="247"/>
      <c r="D724" s="247"/>
      <c r="E724" s="247"/>
      <c r="F724" s="247"/>
      <c r="G724" s="247"/>
      <c r="H724" s="247"/>
      <c r="I724" s="247"/>
      <c r="J724" s="247"/>
      <c r="K724" s="229"/>
      <c r="L724" s="229"/>
      <c r="M724" s="247"/>
      <c r="N724" s="247"/>
      <c r="O724" s="247"/>
      <c r="P724" s="247"/>
      <c r="Q724" s="247"/>
      <c r="R724" s="247"/>
      <c r="S724" s="247"/>
      <c r="T724" s="247"/>
      <c r="U724" s="247"/>
      <c r="V724" s="247"/>
      <c r="W724" s="247"/>
      <c r="X724" s="247"/>
      <c r="Y724" s="247"/>
      <c r="Z724" s="247"/>
    </row>
    <row r="725" spans="1:26" ht="16" x14ac:dyDescent="0.2">
      <c r="A725" s="247"/>
      <c r="B725" s="247"/>
      <c r="C725" s="247"/>
      <c r="D725" s="247"/>
      <c r="E725" s="247"/>
      <c r="F725" s="247"/>
      <c r="G725" s="247"/>
      <c r="H725" s="247"/>
      <c r="I725" s="247"/>
      <c r="J725" s="247"/>
      <c r="K725" s="229"/>
      <c r="L725" s="229"/>
      <c r="M725" s="247"/>
      <c r="N725" s="247"/>
      <c r="O725" s="247"/>
      <c r="P725" s="247"/>
      <c r="Q725" s="247"/>
      <c r="R725" s="247"/>
      <c r="S725" s="247"/>
      <c r="T725" s="247"/>
      <c r="U725" s="247"/>
      <c r="V725" s="247"/>
      <c r="W725" s="247"/>
      <c r="X725" s="247"/>
      <c r="Y725" s="247"/>
      <c r="Z725" s="247"/>
    </row>
    <row r="726" spans="1:26" ht="16" x14ac:dyDescent="0.2">
      <c r="A726" s="247"/>
      <c r="B726" s="247"/>
      <c r="C726" s="247"/>
      <c r="D726" s="247"/>
      <c r="E726" s="247"/>
      <c r="F726" s="247"/>
      <c r="G726" s="247"/>
      <c r="H726" s="247"/>
      <c r="I726" s="247"/>
      <c r="J726" s="247"/>
      <c r="K726" s="229"/>
      <c r="L726" s="229"/>
      <c r="M726" s="247"/>
      <c r="N726" s="247"/>
      <c r="O726" s="247"/>
      <c r="P726" s="247"/>
      <c r="Q726" s="247"/>
      <c r="R726" s="247"/>
      <c r="S726" s="247"/>
      <c r="T726" s="247"/>
      <c r="U726" s="247"/>
      <c r="V726" s="247"/>
      <c r="W726" s="247"/>
      <c r="X726" s="247"/>
      <c r="Y726" s="247"/>
      <c r="Z726" s="247"/>
    </row>
    <row r="727" spans="1:26" ht="16" x14ac:dyDescent="0.2">
      <c r="A727" s="247"/>
      <c r="B727" s="247"/>
      <c r="C727" s="247"/>
      <c r="D727" s="247"/>
      <c r="E727" s="247"/>
      <c r="F727" s="247"/>
      <c r="G727" s="247"/>
      <c r="H727" s="247"/>
      <c r="I727" s="247"/>
      <c r="J727" s="247"/>
      <c r="K727" s="229"/>
      <c r="L727" s="229"/>
      <c r="M727" s="247"/>
      <c r="N727" s="247"/>
      <c r="O727" s="247"/>
      <c r="P727" s="247"/>
      <c r="Q727" s="247"/>
      <c r="R727" s="247"/>
      <c r="S727" s="247"/>
      <c r="T727" s="247"/>
      <c r="U727" s="247"/>
      <c r="V727" s="247"/>
      <c r="W727" s="247"/>
      <c r="X727" s="247"/>
      <c r="Y727" s="247"/>
      <c r="Z727" s="247"/>
    </row>
    <row r="728" spans="1:26" ht="16" x14ac:dyDescent="0.2">
      <c r="A728" s="247"/>
      <c r="B728" s="247"/>
      <c r="C728" s="247"/>
      <c r="D728" s="247"/>
      <c r="E728" s="247"/>
      <c r="F728" s="247"/>
      <c r="G728" s="247"/>
      <c r="H728" s="247"/>
      <c r="I728" s="247"/>
      <c r="J728" s="247"/>
      <c r="K728" s="229"/>
      <c r="L728" s="229"/>
      <c r="M728" s="247"/>
      <c r="N728" s="247"/>
      <c r="O728" s="247"/>
      <c r="P728" s="247"/>
      <c r="Q728" s="247"/>
      <c r="R728" s="247"/>
      <c r="S728" s="247"/>
      <c r="T728" s="247"/>
      <c r="U728" s="247"/>
      <c r="V728" s="247"/>
      <c r="W728" s="247"/>
      <c r="X728" s="247"/>
      <c r="Y728" s="247"/>
      <c r="Z728" s="247"/>
    </row>
    <row r="729" spans="1:26" ht="16" x14ac:dyDescent="0.2">
      <c r="A729" s="247"/>
      <c r="B729" s="247"/>
      <c r="C729" s="247"/>
      <c r="D729" s="247"/>
      <c r="E729" s="247"/>
      <c r="F729" s="247"/>
      <c r="G729" s="247"/>
      <c r="H729" s="247"/>
      <c r="I729" s="247"/>
      <c r="J729" s="247"/>
      <c r="K729" s="229"/>
      <c r="L729" s="229"/>
      <c r="M729" s="247"/>
      <c r="N729" s="247"/>
      <c r="O729" s="247"/>
      <c r="P729" s="247"/>
      <c r="Q729" s="247"/>
      <c r="R729" s="247"/>
      <c r="S729" s="247"/>
      <c r="T729" s="247"/>
      <c r="U729" s="247"/>
      <c r="V729" s="247"/>
      <c r="W729" s="247"/>
      <c r="X729" s="247"/>
      <c r="Y729" s="247"/>
      <c r="Z729" s="247"/>
    </row>
    <row r="730" spans="1:26" ht="16" x14ac:dyDescent="0.2">
      <c r="A730" s="247"/>
      <c r="B730" s="247"/>
      <c r="C730" s="247"/>
      <c r="D730" s="247"/>
      <c r="E730" s="247"/>
      <c r="F730" s="247"/>
      <c r="G730" s="247"/>
      <c r="H730" s="247"/>
      <c r="I730" s="247"/>
      <c r="J730" s="247"/>
      <c r="K730" s="229"/>
      <c r="L730" s="229"/>
      <c r="M730" s="247"/>
      <c r="N730" s="247"/>
      <c r="O730" s="247"/>
      <c r="P730" s="247"/>
      <c r="Q730" s="247"/>
      <c r="R730" s="247"/>
      <c r="S730" s="247"/>
      <c r="T730" s="247"/>
      <c r="U730" s="247"/>
      <c r="V730" s="247"/>
      <c r="W730" s="247"/>
      <c r="X730" s="247"/>
      <c r="Y730" s="247"/>
      <c r="Z730" s="247"/>
    </row>
    <row r="731" spans="1:26" ht="16" x14ac:dyDescent="0.2">
      <c r="A731" s="247"/>
      <c r="B731" s="247"/>
      <c r="C731" s="247"/>
      <c r="D731" s="247"/>
      <c r="E731" s="247"/>
      <c r="F731" s="247"/>
      <c r="G731" s="247"/>
      <c r="H731" s="247"/>
      <c r="I731" s="247"/>
      <c r="J731" s="247"/>
      <c r="K731" s="229"/>
      <c r="L731" s="229"/>
      <c r="M731" s="247"/>
      <c r="N731" s="247"/>
      <c r="O731" s="247"/>
      <c r="P731" s="247"/>
      <c r="Q731" s="247"/>
      <c r="R731" s="247"/>
      <c r="S731" s="247"/>
      <c r="T731" s="247"/>
      <c r="U731" s="247"/>
      <c r="V731" s="247"/>
      <c r="W731" s="247"/>
      <c r="X731" s="247"/>
      <c r="Y731" s="247"/>
      <c r="Z731" s="247"/>
    </row>
    <row r="732" spans="1:26" ht="16" x14ac:dyDescent="0.2">
      <c r="A732" s="247"/>
      <c r="B732" s="247"/>
      <c r="C732" s="247"/>
      <c r="D732" s="247"/>
      <c r="E732" s="247"/>
      <c r="F732" s="247"/>
      <c r="G732" s="247"/>
      <c r="H732" s="247"/>
      <c r="I732" s="247"/>
      <c r="J732" s="247"/>
      <c r="K732" s="229"/>
      <c r="L732" s="229"/>
      <c r="M732" s="247"/>
      <c r="N732" s="247"/>
      <c r="O732" s="247"/>
      <c r="P732" s="247"/>
      <c r="Q732" s="247"/>
      <c r="R732" s="247"/>
      <c r="S732" s="247"/>
      <c r="T732" s="247"/>
      <c r="U732" s="247"/>
      <c r="V732" s="247"/>
      <c r="W732" s="247"/>
      <c r="X732" s="247"/>
      <c r="Y732" s="247"/>
      <c r="Z732" s="247"/>
    </row>
    <row r="733" spans="1:26" ht="16" x14ac:dyDescent="0.2">
      <c r="A733" s="247"/>
      <c r="B733" s="247"/>
      <c r="C733" s="247"/>
      <c r="D733" s="247"/>
      <c r="E733" s="247"/>
      <c r="F733" s="247"/>
      <c r="G733" s="247"/>
      <c r="H733" s="247"/>
      <c r="I733" s="247"/>
      <c r="J733" s="247"/>
      <c r="K733" s="229"/>
      <c r="L733" s="229"/>
      <c r="M733" s="247"/>
      <c r="N733" s="247"/>
      <c r="O733" s="247"/>
      <c r="P733" s="247"/>
      <c r="Q733" s="247"/>
      <c r="R733" s="247"/>
      <c r="S733" s="247"/>
      <c r="T733" s="247"/>
      <c r="U733" s="247"/>
      <c r="V733" s="247"/>
      <c r="W733" s="247"/>
      <c r="X733" s="247"/>
      <c r="Y733" s="247"/>
      <c r="Z733" s="247"/>
    </row>
    <row r="734" spans="1:26" ht="16" x14ac:dyDescent="0.2">
      <c r="A734" s="247"/>
      <c r="B734" s="247"/>
      <c r="C734" s="247"/>
      <c r="D734" s="247"/>
      <c r="E734" s="247"/>
      <c r="F734" s="247"/>
      <c r="G734" s="247"/>
      <c r="H734" s="247"/>
      <c r="I734" s="247"/>
      <c r="J734" s="247"/>
      <c r="K734" s="229"/>
      <c r="L734" s="229"/>
      <c r="M734" s="247"/>
      <c r="N734" s="247"/>
      <c r="O734" s="247"/>
      <c r="P734" s="247"/>
      <c r="Q734" s="247"/>
      <c r="R734" s="247"/>
      <c r="S734" s="247"/>
      <c r="T734" s="247"/>
      <c r="U734" s="247"/>
      <c r="V734" s="247"/>
      <c r="W734" s="247"/>
      <c r="X734" s="247"/>
      <c r="Y734" s="247"/>
      <c r="Z734" s="247"/>
    </row>
    <row r="735" spans="1:26" ht="16" x14ac:dyDescent="0.2">
      <c r="A735" s="247"/>
      <c r="B735" s="247"/>
      <c r="C735" s="247"/>
      <c r="D735" s="247"/>
      <c r="E735" s="247"/>
      <c r="F735" s="247"/>
      <c r="G735" s="247"/>
      <c r="H735" s="247"/>
      <c r="I735" s="247"/>
      <c r="J735" s="247"/>
      <c r="K735" s="229"/>
      <c r="L735" s="229"/>
      <c r="M735" s="247"/>
      <c r="N735" s="247"/>
      <c r="O735" s="247"/>
      <c r="P735" s="247"/>
      <c r="Q735" s="247"/>
      <c r="R735" s="247"/>
      <c r="S735" s="247"/>
      <c r="T735" s="247"/>
      <c r="U735" s="247"/>
      <c r="V735" s="247"/>
      <c r="W735" s="247"/>
      <c r="X735" s="247"/>
      <c r="Y735" s="247"/>
      <c r="Z735" s="247"/>
    </row>
    <row r="736" spans="1:26" ht="16" x14ac:dyDescent="0.2">
      <c r="A736" s="247"/>
      <c r="B736" s="247"/>
      <c r="C736" s="247"/>
      <c r="D736" s="247"/>
      <c r="E736" s="247"/>
      <c r="F736" s="247"/>
      <c r="G736" s="247"/>
      <c r="H736" s="247"/>
      <c r="I736" s="247"/>
      <c r="J736" s="247"/>
      <c r="K736" s="229"/>
      <c r="L736" s="229"/>
      <c r="M736" s="247"/>
      <c r="N736" s="247"/>
      <c r="O736" s="247"/>
      <c r="P736" s="247"/>
      <c r="Q736" s="247"/>
      <c r="R736" s="247"/>
      <c r="S736" s="247"/>
      <c r="T736" s="247"/>
      <c r="U736" s="247"/>
      <c r="V736" s="247"/>
      <c r="W736" s="247"/>
      <c r="X736" s="247"/>
      <c r="Y736" s="247"/>
      <c r="Z736" s="247"/>
    </row>
    <row r="737" spans="1:26" ht="16" x14ac:dyDescent="0.2">
      <c r="A737" s="247"/>
      <c r="B737" s="247"/>
      <c r="C737" s="247"/>
      <c r="D737" s="247"/>
      <c r="E737" s="247"/>
      <c r="F737" s="247"/>
      <c r="G737" s="247"/>
      <c r="H737" s="247"/>
      <c r="I737" s="247"/>
      <c r="J737" s="247"/>
      <c r="K737" s="229"/>
      <c r="L737" s="229"/>
      <c r="M737" s="247"/>
      <c r="N737" s="247"/>
      <c r="O737" s="247"/>
      <c r="P737" s="247"/>
      <c r="Q737" s="247"/>
      <c r="R737" s="247"/>
      <c r="S737" s="247"/>
      <c r="T737" s="247"/>
      <c r="U737" s="247"/>
      <c r="V737" s="247"/>
      <c r="W737" s="247"/>
      <c r="X737" s="247"/>
      <c r="Y737" s="247"/>
      <c r="Z737" s="247"/>
    </row>
    <row r="738" spans="1:26" ht="16" x14ac:dyDescent="0.2">
      <c r="A738" s="247"/>
      <c r="B738" s="247"/>
      <c r="C738" s="247"/>
      <c r="D738" s="247"/>
      <c r="E738" s="247"/>
      <c r="F738" s="247"/>
      <c r="G738" s="247"/>
      <c r="H738" s="247"/>
      <c r="I738" s="247"/>
      <c r="J738" s="247"/>
      <c r="K738" s="229"/>
      <c r="L738" s="229"/>
      <c r="M738" s="247"/>
      <c r="N738" s="247"/>
      <c r="O738" s="247"/>
      <c r="P738" s="247"/>
      <c r="Q738" s="247"/>
      <c r="R738" s="247"/>
      <c r="S738" s="247"/>
      <c r="T738" s="247"/>
      <c r="U738" s="247"/>
      <c r="V738" s="247"/>
      <c r="W738" s="247"/>
      <c r="X738" s="247"/>
      <c r="Y738" s="247"/>
      <c r="Z738" s="247"/>
    </row>
    <row r="739" spans="1:26" ht="16" x14ac:dyDescent="0.2">
      <c r="A739" s="247"/>
      <c r="B739" s="247"/>
      <c r="C739" s="247"/>
      <c r="D739" s="247"/>
      <c r="E739" s="247"/>
      <c r="F739" s="247"/>
      <c r="G739" s="247"/>
      <c r="H739" s="247"/>
      <c r="I739" s="247"/>
      <c r="J739" s="247"/>
      <c r="K739" s="229"/>
      <c r="L739" s="229"/>
      <c r="M739" s="247"/>
      <c r="N739" s="247"/>
      <c r="O739" s="247"/>
      <c r="P739" s="247"/>
      <c r="Q739" s="247"/>
      <c r="R739" s="247"/>
      <c r="S739" s="247"/>
      <c r="T739" s="247"/>
      <c r="U739" s="247"/>
      <c r="V739" s="247"/>
      <c r="W739" s="247"/>
      <c r="X739" s="247"/>
      <c r="Y739" s="247"/>
      <c r="Z739" s="247"/>
    </row>
    <row r="740" spans="1:26" ht="16" x14ac:dyDescent="0.2">
      <c r="A740" s="247"/>
      <c r="B740" s="247"/>
      <c r="C740" s="247"/>
      <c r="D740" s="247"/>
      <c r="E740" s="247"/>
      <c r="F740" s="247"/>
      <c r="G740" s="247"/>
      <c r="H740" s="247"/>
      <c r="I740" s="247"/>
      <c r="J740" s="247"/>
      <c r="K740" s="229"/>
      <c r="L740" s="229"/>
      <c r="M740" s="247"/>
      <c r="N740" s="247"/>
      <c r="O740" s="247"/>
      <c r="P740" s="247"/>
      <c r="Q740" s="247"/>
      <c r="R740" s="247"/>
      <c r="S740" s="247"/>
      <c r="T740" s="247"/>
      <c r="U740" s="247"/>
      <c r="V740" s="247"/>
      <c r="W740" s="247"/>
      <c r="X740" s="247"/>
      <c r="Y740" s="247"/>
      <c r="Z740" s="247"/>
    </row>
    <row r="741" spans="1:26" ht="16" x14ac:dyDescent="0.2">
      <c r="A741" s="247"/>
      <c r="B741" s="247"/>
      <c r="C741" s="247"/>
      <c r="D741" s="247"/>
      <c r="E741" s="247"/>
      <c r="F741" s="247"/>
      <c r="G741" s="247"/>
      <c r="H741" s="247"/>
      <c r="I741" s="247"/>
      <c r="J741" s="247"/>
      <c r="K741" s="229"/>
      <c r="L741" s="229"/>
      <c r="M741" s="247"/>
      <c r="N741" s="247"/>
      <c r="O741" s="247"/>
      <c r="P741" s="247"/>
      <c r="Q741" s="247"/>
      <c r="R741" s="247"/>
      <c r="S741" s="247"/>
      <c r="T741" s="247"/>
      <c r="U741" s="247"/>
      <c r="V741" s="247"/>
      <c r="W741" s="247"/>
      <c r="X741" s="247"/>
      <c r="Y741" s="247"/>
      <c r="Z741" s="247"/>
    </row>
    <row r="742" spans="1:26" ht="16" x14ac:dyDescent="0.2">
      <c r="A742" s="247"/>
      <c r="B742" s="247"/>
      <c r="C742" s="247"/>
      <c r="D742" s="247"/>
      <c r="E742" s="247"/>
      <c r="F742" s="247"/>
      <c r="G742" s="247"/>
      <c r="H742" s="247"/>
      <c r="I742" s="247"/>
      <c r="J742" s="247"/>
      <c r="K742" s="229"/>
      <c r="L742" s="229"/>
      <c r="M742" s="247"/>
      <c r="N742" s="247"/>
      <c r="O742" s="247"/>
      <c r="P742" s="247"/>
      <c r="Q742" s="247"/>
      <c r="R742" s="247"/>
      <c r="S742" s="247"/>
      <c r="T742" s="247"/>
      <c r="U742" s="247"/>
      <c r="V742" s="247"/>
      <c r="W742" s="247"/>
      <c r="X742" s="247"/>
      <c r="Y742" s="247"/>
      <c r="Z742" s="247"/>
    </row>
    <row r="743" spans="1:26" ht="16" x14ac:dyDescent="0.2">
      <c r="A743" s="247"/>
      <c r="B743" s="247"/>
      <c r="C743" s="247"/>
      <c r="D743" s="247"/>
      <c r="E743" s="247"/>
      <c r="F743" s="247"/>
      <c r="G743" s="247"/>
      <c r="H743" s="247"/>
      <c r="I743" s="247"/>
      <c r="J743" s="247"/>
      <c r="K743" s="229"/>
      <c r="L743" s="229"/>
      <c r="M743" s="247"/>
      <c r="N743" s="247"/>
      <c r="O743" s="247"/>
      <c r="P743" s="247"/>
      <c r="Q743" s="247"/>
      <c r="R743" s="247"/>
      <c r="S743" s="247"/>
      <c r="T743" s="247"/>
      <c r="U743" s="247"/>
      <c r="V743" s="247"/>
      <c r="W743" s="247"/>
      <c r="X743" s="247"/>
      <c r="Y743" s="247"/>
      <c r="Z743" s="247"/>
    </row>
    <row r="744" spans="1:26" ht="16" x14ac:dyDescent="0.2">
      <c r="A744" s="247"/>
      <c r="B744" s="247"/>
      <c r="C744" s="247"/>
      <c r="D744" s="247"/>
      <c r="E744" s="247"/>
      <c r="F744" s="247"/>
      <c r="G744" s="247"/>
      <c r="H744" s="247"/>
      <c r="I744" s="247"/>
      <c r="J744" s="247"/>
      <c r="K744" s="229"/>
      <c r="L744" s="229"/>
      <c r="M744" s="247"/>
      <c r="N744" s="247"/>
      <c r="O744" s="247"/>
      <c r="P744" s="247"/>
      <c r="Q744" s="247"/>
      <c r="R744" s="247"/>
      <c r="S744" s="247"/>
      <c r="T744" s="247"/>
      <c r="U744" s="247"/>
      <c r="V744" s="247"/>
      <c r="W744" s="247"/>
      <c r="X744" s="247"/>
      <c r="Y744" s="247"/>
      <c r="Z744" s="247"/>
    </row>
    <row r="745" spans="1:26" ht="16" x14ac:dyDescent="0.2">
      <c r="A745" s="247"/>
      <c r="B745" s="247"/>
      <c r="C745" s="247"/>
      <c r="D745" s="247"/>
      <c r="E745" s="247"/>
      <c r="F745" s="247"/>
      <c r="G745" s="247"/>
      <c r="H745" s="247"/>
      <c r="I745" s="247"/>
      <c r="J745" s="247"/>
      <c r="K745" s="229"/>
      <c r="L745" s="229"/>
      <c r="M745" s="247"/>
      <c r="N745" s="247"/>
      <c r="O745" s="247"/>
      <c r="P745" s="247"/>
      <c r="Q745" s="247"/>
      <c r="R745" s="247"/>
      <c r="S745" s="247"/>
      <c r="T745" s="247"/>
      <c r="U745" s="247"/>
      <c r="V745" s="247"/>
      <c r="W745" s="247"/>
      <c r="X745" s="247"/>
      <c r="Y745" s="247"/>
      <c r="Z745" s="247"/>
    </row>
    <row r="746" spans="1:26" ht="16" x14ac:dyDescent="0.2">
      <c r="A746" s="247"/>
      <c r="B746" s="247"/>
      <c r="C746" s="247"/>
      <c r="D746" s="247"/>
      <c r="E746" s="247"/>
      <c r="F746" s="247"/>
      <c r="G746" s="247"/>
      <c r="H746" s="247"/>
      <c r="I746" s="247"/>
      <c r="J746" s="247"/>
      <c r="K746" s="229"/>
      <c r="L746" s="229"/>
      <c r="M746" s="247"/>
      <c r="N746" s="247"/>
      <c r="O746" s="247"/>
      <c r="P746" s="247"/>
      <c r="Q746" s="247"/>
      <c r="R746" s="247"/>
      <c r="S746" s="247"/>
      <c r="T746" s="247"/>
      <c r="U746" s="247"/>
      <c r="V746" s="247"/>
      <c r="W746" s="247"/>
      <c r="X746" s="247"/>
      <c r="Y746" s="247"/>
      <c r="Z746" s="247"/>
    </row>
    <row r="747" spans="1:26" ht="16" x14ac:dyDescent="0.2">
      <c r="A747" s="247"/>
      <c r="B747" s="247"/>
      <c r="C747" s="247"/>
      <c r="D747" s="247"/>
      <c r="E747" s="247"/>
      <c r="F747" s="247"/>
      <c r="G747" s="247"/>
      <c r="H747" s="247"/>
      <c r="I747" s="247"/>
      <c r="J747" s="247"/>
      <c r="K747" s="229"/>
      <c r="L747" s="229"/>
      <c r="M747" s="247"/>
      <c r="N747" s="247"/>
      <c r="O747" s="247"/>
      <c r="P747" s="247"/>
      <c r="Q747" s="247"/>
      <c r="R747" s="247"/>
      <c r="S747" s="247"/>
      <c r="T747" s="247"/>
      <c r="U747" s="247"/>
      <c r="V747" s="247"/>
      <c r="W747" s="247"/>
      <c r="X747" s="247"/>
      <c r="Y747" s="247"/>
      <c r="Z747" s="247"/>
    </row>
    <row r="748" spans="1:26" ht="16" x14ac:dyDescent="0.2">
      <c r="A748" s="247"/>
      <c r="B748" s="247"/>
      <c r="C748" s="247"/>
      <c r="D748" s="247"/>
      <c r="E748" s="247"/>
      <c r="F748" s="247"/>
      <c r="G748" s="247"/>
      <c r="H748" s="247"/>
      <c r="I748" s="247"/>
      <c r="J748" s="247"/>
      <c r="K748" s="229"/>
      <c r="L748" s="229"/>
      <c r="M748" s="247"/>
      <c r="N748" s="247"/>
      <c r="O748" s="247"/>
      <c r="P748" s="247"/>
      <c r="Q748" s="247"/>
      <c r="R748" s="247"/>
      <c r="S748" s="247"/>
      <c r="T748" s="247"/>
      <c r="U748" s="247"/>
      <c r="V748" s="247"/>
      <c r="W748" s="247"/>
      <c r="X748" s="247"/>
      <c r="Y748" s="247"/>
      <c r="Z748" s="247"/>
    </row>
    <row r="749" spans="1:26" ht="16" x14ac:dyDescent="0.2">
      <c r="A749" s="247"/>
      <c r="B749" s="247"/>
      <c r="C749" s="247"/>
      <c r="D749" s="247"/>
      <c r="E749" s="247"/>
      <c r="F749" s="247"/>
      <c r="G749" s="247"/>
      <c r="H749" s="247"/>
      <c r="I749" s="247"/>
      <c r="J749" s="247"/>
      <c r="K749" s="229"/>
      <c r="L749" s="229"/>
      <c r="M749" s="247"/>
      <c r="N749" s="247"/>
      <c r="O749" s="247"/>
      <c r="P749" s="247"/>
      <c r="Q749" s="247"/>
      <c r="R749" s="247"/>
      <c r="S749" s="247"/>
      <c r="T749" s="247"/>
      <c r="U749" s="247"/>
      <c r="V749" s="247"/>
      <c r="W749" s="247"/>
      <c r="X749" s="247"/>
      <c r="Y749" s="247"/>
      <c r="Z749" s="247"/>
    </row>
    <row r="750" spans="1:26" ht="16" x14ac:dyDescent="0.2">
      <c r="A750" s="247"/>
      <c r="B750" s="247"/>
      <c r="C750" s="247"/>
      <c r="D750" s="247"/>
      <c r="E750" s="247"/>
      <c r="F750" s="247"/>
      <c r="G750" s="247"/>
      <c r="H750" s="247"/>
      <c r="I750" s="247"/>
      <c r="J750" s="247"/>
      <c r="K750" s="229"/>
      <c r="L750" s="229"/>
      <c r="M750" s="247"/>
      <c r="N750" s="247"/>
      <c r="O750" s="247"/>
      <c r="P750" s="247"/>
      <c r="Q750" s="247"/>
      <c r="R750" s="247"/>
      <c r="S750" s="247"/>
      <c r="T750" s="247"/>
      <c r="U750" s="247"/>
      <c r="V750" s="247"/>
      <c r="W750" s="247"/>
      <c r="X750" s="247"/>
      <c r="Y750" s="247"/>
      <c r="Z750" s="247"/>
    </row>
    <row r="751" spans="1:26" ht="16" x14ac:dyDescent="0.2">
      <c r="A751" s="247"/>
      <c r="B751" s="247"/>
      <c r="C751" s="247"/>
      <c r="D751" s="247"/>
      <c r="E751" s="247"/>
      <c r="F751" s="247"/>
      <c r="G751" s="247"/>
      <c r="H751" s="247"/>
      <c r="I751" s="247"/>
      <c r="J751" s="247"/>
      <c r="K751" s="229"/>
      <c r="L751" s="229"/>
      <c r="M751" s="247"/>
      <c r="N751" s="247"/>
      <c r="O751" s="247"/>
      <c r="P751" s="247"/>
      <c r="Q751" s="247"/>
      <c r="R751" s="247"/>
      <c r="S751" s="247"/>
      <c r="T751" s="247"/>
      <c r="U751" s="247"/>
      <c r="V751" s="247"/>
      <c r="W751" s="247"/>
      <c r="X751" s="247"/>
      <c r="Y751" s="247"/>
      <c r="Z751" s="247"/>
    </row>
    <row r="752" spans="1:26" ht="16" x14ac:dyDescent="0.2">
      <c r="A752" s="247"/>
      <c r="B752" s="247"/>
      <c r="C752" s="247"/>
      <c r="D752" s="247"/>
      <c r="E752" s="247"/>
      <c r="F752" s="247"/>
      <c r="G752" s="247"/>
      <c r="H752" s="247"/>
      <c r="I752" s="247"/>
      <c r="J752" s="247"/>
      <c r="K752" s="229"/>
      <c r="L752" s="229"/>
      <c r="M752" s="247"/>
      <c r="N752" s="247"/>
      <c r="O752" s="247"/>
      <c r="P752" s="247"/>
      <c r="Q752" s="247"/>
      <c r="R752" s="247"/>
      <c r="S752" s="247"/>
      <c r="T752" s="247"/>
      <c r="U752" s="247"/>
      <c r="V752" s="247"/>
      <c r="W752" s="247"/>
      <c r="X752" s="247"/>
      <c r="Y752" s="247"/>
      <c r="Z752" s="247"/>
    </row>
    <row r="753" spans="1:26" ht="16" x14ac:dyDescent="0.2">
      <c r="A753" s="247"/>
      <c r="B753" s="247"/>
      <c r="C753" s="247"/>
      <c r="D753" s="247"/>
      <c r="E753" s="247"/>
      <c r="F753" s="247"/>
      <c r="G753" s="247"/>
      <c r="H753" s="247"/>
      <c r="I753" s="247"/>
      <c r="J753" s="247"/>
      <c r="K753" s="229"/>
      <c r="L753" s="229"/>
      <c r="M753" s="247"/>
      <c r="N753" s="247"/>
      <c r="O753" s="247"/>
      <c r="P753" s="247"/>
      <c r="Q753" s="247"/>
      <c r="R753" s="247"/>
      <c r="S753" s="247"/>
      <c r="T753" s="247"/>
      <c r="U753" s="247"/>
      <c r="V753" s="247"/>
      <c r="W753" s="247"/>
      <c r="X753" s="247"/>
      <c r="Y753" s="247"/>
      <c r="Z753" s="247"/>
    </row>
    <row r="754" spans="1:26" ht="16" x14ac:dyDescent="0.2">
      <c r="A754" s="247"/>
      <c r="B754" s="247"/>
      <c r="C754" s="247"/>
      <c r="D754" s="247"/>
      <c r="E754" s="247"/>
      <c r="F754" s="247"/>
      <c r="G754" s="247"/>
      <c r="H754" s="247"/>
      <c r="I754" s="247"/>
      <c r="J754" s="247"/>
      <c r="K754" s="229"/>
      <c r="L754" s="229"/>
      <c r="M754" s="247"/>
      <c r="N754" s="247"/>
      <c r="O754" s="247"/>
      <c r="P754" s="247"/>
      <c r="Q754" s="247"/>
      <c r="R754" s="247"/>
      <c r="S754" s="247"/>
      <c r="T754" s="247"/>
      <c r="U754" s="247"/>
      <c r="V754" s="247"/>
      <c r="W754" s="247"/>
      <c r="X754" s="247"/>
      <c r="Y754" s="247"/>
      <c r="Z754" s="247"/>
    </row>
    <row r="755" spans="1:26" ht="16" x14ac:dyDescent="0.2">
      <c r="A755" s="247"/>
      <c r="B755" s="247"/>
      <c r="C755" s="247"/>
      <c r="D755" s="247"/>
      <c r="E755" s="247"/>
      <c r="F755" s="247"/>
      <c r="G755" s="247"/>
      <c r="H755" s="247"/>
      <c r="I755" s="247"/>
      <c r="J755" s="247"/>
      <c r="K755" s="229"/>
      <c r="L755" s="229"/>
      <c r="M755" s="247"/>
      <c r="N755" s="247"/>
      <c r="O755" s="247"/>
      <c r="P755" s="247"/>
      <c r="Q755" s="247"/>
      <c r="R755" s="247"/>
      <c r="S755" s="247"/>
      <c r="T755" s="247"/>
      <c r="U755" s="247"/>
      <c r="V755" s="247"/>
      <c r="W755" s="247"/>
      <c r="X755" s="247"/>
      <c r="Y755" s="247"/>
      <c r="Z755" s="247"/>
    </row>
    <row r="756" spans="1:26" ht="16" x14ac:dyDescent="0.2">
      <c r="A756" s="247"/>
      <c r="B756" s="247"/>
      <c r="C756" s="247"/>
      <c r="D756" s="247"/>
      <c r="E756" s="247"/>
      <c r="F756" s="247"/>
      <c r="G756" s="247"/>
      <c r="H756" s="247"/>
      <c r="I756" s="247"/>
      <c r="J756" s="247"/>
      <c r="K756" s="229"/>
      <c r="L756" s="229"/>
      <c r="M756" s="247"/>
      <c r="N756" s="247"/>
      <c r="O756" s="247"/>
      <c r="P756" s="247"/>
      <c r="Q756" s="247"/>
      <c r="R756" s="247"/>
      <c r="S756" s="247"/>
      <c r="T756" s="247"/>
      <c r="U756" s="247"/>
      <c r="V756" s="247"/>
      <c r="W756" s="247"/>
      <c r="X756" s="247"/>
      <c r="Y756" s="247"/>
      <c r="Z756" s="247"/>
    </row>
    <row r="757" spans="1:26" ht="16" x14ac:dyDescent="0.2">
      <c r="A757" s="247"/>
      <c r="B757" s="247"/>
      <c r="C757" s="247"/>
      <c r="D757" s="247"/>
      <c r="E757" s="247"/>
      <c r="F757" s="247"/>
      <c r="G757" s="247"/>
      <c r="H757" s="247"/>
      <c r="I757" s="247"/>
      <c r="J757" s="247"/>
      <c r="K757" s="229"/>
      <c r="L757" s="229"/>
      <c r="M757" s="247"/>
      <c r="N757" s="247"/>
      <c r="O757" s="247"/>
      <c r="P757" s="247"/>
      <c r="Q757" s="247"/>
      <c r="R757" s="247"/>
      <c r="S757" s="247"/>
      <c r="T757" s="247"/>
      <c r="U757" s="247"/>
      <c r="V757" s="247"/>
      <c r="W757" s="247"/>
      <c r="X757" s="247"/>
      <c r="Y757" s="247"/>
      <c r="Z757" s="247"/>
    </row>
    <row r="758" spans="1:26" ht="16" x14ac:dyDescent="0.2">
      <c r="A758" s="247"/>
      <c r="B758" s="247"/>
      <c r="C758" s="247"/>
      <c r="D758" s="247"/>
      <c r="E758" s="247"/>
      <c r="F758" s="247"/>
      <c r="G758" s="247"/>
      <c r="H758" s="247"/>
      <c r="I758" s="247"/>
      <c r="J758" s="247"/>
      <c r="K758" s="229"/>
      <c r="L758" s="229"/>
      <c r="M758" s="247"/>
      <c r="N758" s="247"/>
      <c r="O758" s="247"/>
      <c r="P758" s="247"/>
      <c r="Q758" s="247"/>
      <c r="R758" s="247"/>
      <c r="S758" s="247"/>
      <c r="T758" s="247"/>
      <c r="U758" s="247"/>
      <c r="V758" s="247"/>
      <c r="W758" s="247"/>
      <c r="X758" s="247"/>
      <c r="Y758" s="247"/>
      <c r="Z758" s="247"/>
    </row>
    <row r="759" spans="1:26" ht="16" x14ac:dyDescent="0.2">
      <c r="A759" s="247"/>
      <c r="B759" s="247"/>
      <c r="C759" s="247"/>
      <c r="D759" s="247"/>
      <c r="E759" s="247"/>
      <c r="F759" s="247"/>
      <c r="G759" s="247"/>
      <c r="H759" s="247"/>
      <c r="I759" s="247"/>
      <c r="J759" s="247"/>
      <c r="K759" s="229"/>
      <c r="L759" s="229"/>
      <c r="M759" s="247"/>
      <c r="N759" s="247"/>
      <c r="O759" s="247"/>
      <c r="P759" s="247"/>
      <c r="Q759" s="247"/>
      <c r="R759" s="247"/>
      <c r="S759" s="247"/>
      <c r="T759" s="247"/>
      <c r="U759" s="247"/>
      <c r="V759" s="247"/>
      <c r="W759" s="247"/>
      <c r="X759" s="247"/>
      <c r="Y759" s="247"/>
      <c r="Z759" s="247"/>
    </row>
    <row r="760" spans="1:26" ht="16" x14ac:dyDescent="0.2">
      <c r="A760" s="247"/>
      <c r="B760" s="247"/>
      <c r="C760" s="247"/>
      <c r="D760" s="247"/>
      <c r="E760" s="247"/>
      <c r="F760" s="247"/>
      <c r="G760" s="247"/>
      <c r="H760" s="247"/>
      <c r="I760" s="247"/>
      <c r="J760" s="247"/>
      <c r="K760" s="229"/>
      <c r="L760" s="229"/>
      <c r="M760" s="247"/>
      <c r="N760" s="247"/>
      <c r="O760" s="247"/>
      <c r="P760" s="247"/>
      <c r="Q760" s="247"/>
      <c r="R760" s="247"/>
      <c r="S760" s="247"/>
      <c r="T760" s="247"/>
      <c r="U760" s="247"/>
      <c r="V760" s="247"/>
      <c r="W760" s="247"/>
      <c r="X760" s="247"/>
      <c r="Y760" s="247"/>
      <c r="Z760" s="247"/>
    </row>
    <row r="761" spans="1:26" ht="16" x14ac:dyDescent="0.2">
      <c r="A761" s="247"/>
      <c r="B761" s="247"/>
      <c r="C761" s="247"/>
      <c r="D761" s="247"/>
      <c r="E761" s="247"/>
      <c r="F761" s="247"/>
      <c r="G761" s="247"/>
      <c r="H761" s="247"/>
      <c r="I761" s="247"/>
      <c r="J761" s="247"/>
      <c r="K761" s="229"/>
      <c r="L761" s="229"/>
      <c r="M761" s="247"/>
      <c r="N761" s="247"/>
      <c r="O761" s="247"/>
      <c r="P761" s="247"/>
      <c r="Q761" s="247"/>
      <c r="R761" s="247"/>
      <c r="S761" s="247"/>
      <c r="T761" s="247"/>
      <c r="U761" s="247"/>
      <c r="V761" s="247"/>
      <c r="W761" s="247"/>
      <c r="X761" s="247"/>
      <c r="Y761" s="247"/>
      <c r="Z761" s="247"/>
    </row>
    <row r="762" spans="1:26" ht="16" x14ac:dyDescent="0.2">
      <c r="A762" s="247"/>
      <c r="B762" s="247"/>
      <c r="C762" s="247"/>
      <c r="D762" s="247"/>
      <c r="E762" s="247"/>
      <c r="F762" s="247"/>
      <c r="G762" s="247"/>
      <c r="H762" s="247"/>
      <c r="I762" s="247"/>
      <c r="J762" s="247"/>
      <c r="K762" s="229"/>
      <c r="L762" s="229"/>
      <c r="M762" s="247"/>
      <c r="N762" s="247"/>
      <c r="O762" s="247"/>
      <c r="P762" s="247"/>
      <c r="Q762" s="247"/>
      <c r="R762" s="247"/>
      <c r="S762" s="247"/>
      <c r="T762" s="247"/>
      <c r="U762" s="247"/>
      <c r="V762" s="247"/>
      <c r="W762" s="247"/>
      <c r="X762" s="247"/>
      <c r="Y762" s="247"/>
      <c r="Z762" s="247"/>
    </row>
    <row r="763" spans="1:26" ht="16" x14ac:dyDescent="0.2">
      <c r="A763" s="247"/>
      <c r="B763" s="247"/>
      <c r="C763" s="247"/>
      <c r="D763" s="247"/>
      <c r="E763" s="247"/>
      <c r="F763" s="247"/>
      <c r="G763" s="247"/>
      <c r="H763" s="247"/>
      <c r="I763" s="247"/>
      <c r="J763" s="247"/>
      <c r="K763" s="229"/>
      <c r="L763" s="229"/>
      <c r="M763" s="247"/>
      <c r="N763" s="247"/>
      <c r="O763" s="247"/>
      <c r="P763" s="247"/>
      <c r="Q763" s="247"/>
      <c r="R763" s="247"/>
      <c r="S763" s="247"/>
      <c r="T763" s="247"/>
      <c r="U763" s="247"/>
      <c r="V763" s="247"/>
      <c r="W763" s="247"/>
      <c r="X763" s="247"/>
      <c r="Y763" s="247"/>
      <c r="Z763" s="247"/>
    </row>
    <row r="764" spans="1:26" ht="16" x14ac:dyDescent="0.2">
      <c r="A764" s="247"/>
      <c r="B764" s="247"/>
      <c r="C764" s="247"/>
      <c r="D764" s="247"/>
      <c r="E764" s="247"/>
      <c r="F764" s="247"/>
      <c r="G764" s="247"/>
      <c r="H764" s="247"/>
      <c r="I764" s="247"/>
      <c r="J764" s="247"/>
      <c r="K764" s="229"/>
      <c r="L764" s="229"/>
      <c r="M764" s="247"/>
      <c r="N764" s="247"/>
      <c r="O764" s="247"/>
      <c r="P764" s="247"/>
      <c r="Q764" s="247"/>
      <c r="R764" s="247"/>
      <c r="S764" s="247"/>
      <c r="T764" s="247"/>
      <c r="U764" s="247"/>
      <c r="V764" s="247"/>
      <c r="W764" s="247"/>
      <c r="X764" s="247"/>
      <c r="Y764" s="247"/>
      <c r="Z764" s="247"/>
    </row>
    <row r="765" spans="1:26" ht="16" x14ac:dyDescent="0.2">
      <c r="A765" s="247"/>
      <c r="B765" s="247"/>
      <c r="C765" s="247"/>
      <c r="D765" s="247"/>
      <c r="E765" s="247"/>
      <c r="F765" s="247"/>
      <c r="G765" s="247"/>
      <c r="H765" s="247"/>
      <c r="I765" s="247"/>
      <c r="J765" s="247"/>
      <c r="K765" s="229"/>
      <c r="L765" s="229"/>
      <c r="M765" s="247"/>
      <c r="N765" s="247"/>
      <c r="O765" s="247"/>
      <c r="P765" s="247"/>
      <c r="Q765" s="247"/>
      <c r="R765" s="247"/>
      <c r="S765" s="247"/>
      <c r="T765" s="247"/>
      <c r="U765" s="247"/>
      <c r="V765" s="247"/>
      <c r="W765" s="247"/>
      <c r="X765" s="247"/>
      <c r="Y765" s="247"/>
      <c r="Z765" s="247"/>
    </row>
    <row r="766" spans="1:26" ht="16" x14ac:dyDescent="0.2">
      <c r="A766" s="247"/>
      <c r="B766" s="247"/>
      <c r="C766" s="247"/>
      <c r="D766" s="247"/>
      <c r="E766" s="247"/>
      <c r="F766" s="247"/>
      <c r="G766" s="247"/>
      <c r="H766" s="247"/>
      <c r="I766" s="247"/>
      <c r="J766" s="247"/>
      <c r="K766" s="229"/>
      <c r="L766" s="229"/>
      <c r="M766" s="247"/>
      <c r="N766" s="247"/>
      <c r="O766" s="247"/>
      <c r="P766" s="247"/>
      <c r="Q766" s="247"/>
      <c r="R766" s="247"/>
      <c r="S766" s="247"/>
      <c r="T766" s="247"/>
      <c r="U766" s="247"/>
      <c r="V766" s="247"/>
      <c r="W766" s="247"/>
      <c r="X766" s="247"/>
      <c r="Y766" s="247"/>
      <c r="Z766" s="247"/>
    </row>
    <row r="767" spans="1:26" ht="16" x14ac:dyDescent="0.2">
      <c r="A767" s="247"/>
      <c r="B767" s="247"/>
      <c r="C767" s="247"/>
      <c r="D767" s="247"/>
      <c r="E767" s="247"/>
      <c r="F767" s="247"/>
      <c r="G767" s="247"/>
      <c r="H767" s="247"/>
      <c r="I767" s="247"/>
      <c r="J767" s="247"/>
      <c r="K767" s="229"/>
      <c r="L767" s="229"/>
      <c r="M767" s="247"/>
      <c r="N767" s="247"/>
      <c r="O767" s="247"/>
      <c r="P767" s="247"/>
      <c r="Q767" s="247"/>
      <c r="R767" s="247"/>
      <c r="S767" s="247"/>
      <c r="T767" s="247"/>
      <c r="U767" s="247"/>
      <c r="V767" s="247"/>
      <c r="W767" s="247"/>
      <c r="X767" s="247"/>
      <c r="Y767" s="247"/>
      <c r="Z767" s="247"/>
    </row>
    <row r="768" spans="1:26" ht="16" x14ac:dyDescent="0.2">
      <c r="A768" s="247"/>
      <c r="B768" s="247"/>
      <c r="C768" s="247"/>
      <c r="D768" s="247"/>
      <c r="E768" s="247"/>
      <c r="F768" s="247"/>
      <c r="G768" s="247"/>
      <c r="H768" s="247"/>
      <c r="I768" s="247"/>
      <c r="J768" s="247"/>
      <c r="K768" s="229"/>
      <c r="L768" s="229"/>
      <c r="M768" s="247"/>
      <c r="N768" s="247"/>
      <c r="O768" s="247"/>
      <c r="P768" s="247"/>
      <c r="Q768" s="247"/>
      <c r="R768" s="247"/>
      <c r="S768" s="247"/>
      <c r="T768" s="247"/>
      <c r="U768" s="247"/>
      <c r="V768" s="247"/>
      <c r="W768" s="247"/>
      <c r="X768" s="247"/>
      <c r="Y768" s="247"/>
      <c r="Z768" s="247"/>
    </row>
    <row r="769" spans="1:26" ht="16" x14ac:dyDescent="0.2">
      <c r="A769" s="247"/>
      <c r="B769" s="247"/>
      <c r="C769" s="247"/>
      <c r="D769" s="247"/>
      <c r="E769" s="247"/>
      <c r="F769" s="247"/>
      <c r="G769" s="247"/>
      <c r="H769" s="247"/>
      <c r="I769" s="247"/>
      <c r="J769" s="247"/>
      <c r="K769" s="229"/>
      <c r="L769" s="229"/>
      <c r="M769" s="247"/>
      <c r="N769" s="247"/>
      <c r="O769" s="247"/>
      <c r="P769" s="247"/>
      <c r="Q769" s="247"/>
      <c r="R769" s="247"/>
      <c r="S769" s="247"/>
      <c r="T769" s="247"/>
      <c r="U769" s="247"/>
      <c r="V769" s="247"/>
      <c r="W769" s="247"/>
      <c r="X769" s="247"/>
      <c r="Y769" s="247"/>
      <c r="Z769" s="247"/>
    </row>
    <row r="770" spans="1:26" ht="16" x14ac:dyDescent="0.2">
      <c r="A770" s="247"/>
      <c r="B770" s="247"/>
      <c r="C770" s="247"/>
      <c r="D770" s="247"/>
      <c r="E770" s="247"/>
      <c r="F770" s="247"/>
      <c r="G770" s="247"/>
      <c r="H770" s="247"/>
      <c r="I770" s="247"/>
      <c r="J770" s="247"/>
      <c r="K770" s="229"/>
      <c r="L770" s="229"/>
      <c r="M770" s="247"/>
      <c r="N770" s="247"/>
      <c r="O770" s="247"/>
      <c r="P770" s="247"/>
      <c r="Q770" s="247"/>
      <c r="R770" s="247"/>
      <c r="S770" s="247"/>
      <c r="T770" s="247"/>
      <c r="U770" s="247"/>
      <c r="V770" s="247"/>
      <c r="W770" s="247"/>
      <c r="X770" s="247"/>
      <c r="Y770" s="247"/>
      <c r="Z770" s="247"/>
    </row>
    <row r="771" spans="1:26" ht="16" x14ac:dyDescent="0.2">
      <c r="A771" s="247"/>
      <c r="B771" s="247"/>
      <c r="C771" s="247"/>
      <c r="D771" s="247"/>
      <c r="E771" s="247"/>
      <c r="F771" s="247"/>
      <c r="G771" s="247"/>
      <c r="H771" s="247"/>
      <c r="I771" s="247"/>
      <c r="J771" s="247"/>
      <c r="K771" s="229"/>
      <c r="L771" s="229"/>
      <c r="M771" s="247"/>
      <c r="N771" s="247"/>
      <c r="O771" s="247"/>
      <c r="P771" s="247"/>
      <c r="Q771" s="247"/>
      <c r="R771" s="247"/>
      <c r="S771" s="247"/>
      <c r="T771" s="247"/>
      <c r="U771" s="247"/>
      <c r="V771" s="247"/>
      <c r="W771" s="247"/>
      <c r="X771" s="247"/>
      <c r="Y771" s="247"/>
      <c r="Z771" s="247"/>
    </row>
    <row r="772" spans="1:26" ht="16" x14ac:dyDescent="0.2">
      <c r="A772" s="247"/>
      <c r="B772" s="247"/>
      <c r="C772" s="247"/>
      <c r="D772" s="247"/>
      <c r="E772" s="247"/>
      <c r="F772" s="247"/>
      <c r="G772" s="247"/>
      <c r="H772" s="247"/>
      <c r="I772" s="247"/>
      <c r="J772" s="247"/>
      <c r="K772" s="229"/>
      <c r="L772" s="229"/>
      <c r="M772" s="247"/>
      <c r="N772" s="247"/>
      <c r="O772" s="247"/>
      <c r="P772" s="247"/>
      <c r="Q772" s="247"/>
      <c r="R772" s="247"/>
      <c r="S772" s="247"/>
      <c r="T772" s="247"/>
      <c r="U772" s="247"/>
      <c r="V772" s="247"/>
      <c r="W772" s="247"/>
      <c r="X772" s="247"/>
      <c r="Y772" s="247"/>
      <c r="Z772" s="247"/>
    </row>
    <row r="773" spans="1:26" ht="16" x14ac:dyDescent="0.2">
      <c r="A773" s="247"/>
      <c r="B773" s="247"/>
      <c r="C773" s="247"/>
      <c r="D773" s="247"/>
      <c r="E773" s="247"/>
      <c r="F773" s="247"/>
      <c r="G773" s="247"/>
      <c r="H773" s="247"/>
      <c r="I773" s="247"/>
      <c r="J773" s="247"/>
      <c r="K773" s="229"/>
      <c r="L773" s="229"/>
      <c r="M773" s="247"/>
      <c r="N773" s="247"/>
      <c r="O773" s="247"/>
      <c r="P773" s="247"/>
      <c r="Q773" s="247"/>
      <c r="R773" s="247"/>
      <c r="S773" s="247"/>
      <c r="T773" s="247"/>
      <c r="U773" s="247"/>
      <c r="V773" s="247"/>
      <c r="W773" s="247"/>
      <c r="X773" s="247"/>
      <c r="Y773" s="247"/>
      <c r="Z773" s="247"/>
    </row>
    <row r="774" spans="1:26" ht="16" x14ac:dyDescent="0.2">
      <c r="A774" s="247"/>
      <c r="B774" s="247"/>
      <c r="C774" s="247"/>
      <c r="D774" s="247"/>
      <c r="E774" s="247"/>
      <c r="F774" s="247"/>
      <c r="G774" s="247"/>
      <c r="H774" s="247"/>
      <c r="I774" s="247"/>
      <c r="J774" s="247"/>
      <c r="K774" s="229"/>
      <c r="L774" s="229"/>
      <c r="M774" s="247"/>
      <c r="N774" s="247"/>
      <c r="O774" s="247"/>
      <c r="P774" s="247"/>
      <c r="Q774" s="247"/>
      <c r="R774" s="247"/>
      <c r="S774" s="247"/>
      <c r="T774" s="247"/>
      <c r="U774" s="247"/>
      <c r="V774" s="247"/>
      <c r="W774" s="247"/>
      <c r="X774" s="247"/>
      <c r="Y774" s="247"/>
      <c r="Z774" s="247"/>
    </row>
    <row r="775" spans="1:26" ht="16" x14ac:dyDescent="0.2">
      <c r="A775" s="247"/>
      <c r="B775" s="247"/>
      <c r="C775" s="247"/>
      <c r="D775" s="247"/>
      <c r="E775" s="247"/>
      <c r="F775" s="247"/>
      <c r="G775" s="247"/>
      <c r="H775" s="247"/>
      <c r="I775" s="247"/>
      <c r="J775" s="247"/>
      <c r="K775" s="229"/>
      <c r="L775" s="229"/>
      <c r="M775" s="247"/>
      <c r="N775" s="247"/>
      <c r="O775" s="247"/>
      <c r="P775" s="247"/>
      <c r="Q775" s="247"/>
      <c r="R775" s="247"/>
      <c r="S775" s="247"/>
      <c r="T775" s="247"/>
      <c r="U775" s="247"/>
      <c r="V775" s="247"/>
      <c r="W775" s="247"/>
      <c r="X775" s="247"/>
      <c r="Y775" s="247"/>
      <c r="Z775" s="247"/>
    </row>
    <row r="776" spans="1:26" ht="16" x14ac:dyDescent="0.2">
      <c r="A776" s="247"/>
      <c r="B776" s="247"/>
      <c r="C776" s="247"/>
      <c r="D776" s="247"/>
      <c r="E776" s="247"/>
      <c r="F776" s="247"/>
      <c r="G776" s="247"/>
      <c r="H776" s="247"/>
      <c r="I776" s="247"/>
      <c r="J776" s="247"/>
      <c r="K776" s="229"/>
      <c r="L776" s="229"/>
      <c r="M776" s="247"/>
      <c r="N776" s="247"/>
      <c r="O776" s="247"/>
      <c r="P776" s="247"/>
      <c r="Q776" s="247"/>
      <c r="R776" s="247"/>
      <c r="S776" s="247"/>
      <c r="T776" s="247"/>
      <c r="U776" s="247"/>
      <c r="V776" s="247"/>
      <c r="W776" s="247"/>
      <c r="X776" s="247"/>
      <c r="Y776" s="247"/>
      <c r="Z776" s="247"/>
    </row>
    <row r="777" spans="1:26" ht="16" x14ac:dyDescent="0.2">
      <c r="A777" s="247"/>
      <c r="B777" s="247"/>
      <c r="C777" s="247"/>
      <c r="D777" s="247"/>
      <c r="E777" s="247"/>
      <c r="F777" s="247"/>
      <c r="G777" s="247"/>
      <c r="H777" s="247"/>
      <c r="I777" s="247"/>
      <c r="J777" s="247"/>
      <c r="K777" s="229"/>
      <c r="L777" s="229"/>
      <c r="M777" s="247"/>
      <c r="N777" s="247"/>
      <c r="O777" s="247"/>
      <c r="P777" s="247"/>
      <c r="Q777" s="247"/>
      <c r="R777" s="247"/>
      <c r="S777" s="247"/>
      <c r="T777" s="247"/>
      <c r="U777" s="247"/>
      <c r="V777" s="247"/>
      <c r="W777" s="247"/>
      <c r="X777" s="247"/>
      <c r="Y777" s="247"/>
      <c r="Z777" s="247"/>
    </row>
    <row r="778" spans="1:26" ht="16" x14ac:dyDescent="0.2">
      <c r="A778" s="247"/>
      <c r="B778" s="247"/>
      <c r="C778" s="247"/>
      <c r="D778" s="247"/>
      <c r="E778" s="247"/>
      <c r="F778" s="247"/>
      <c r="G778" s="247"/>
      <c r="H778" s="247"/>
      <c r="I778" s="247"/>
      <c r="J778" s="247"/>
      <c r="K778" s="229"/>
      <c r="L778" s="229"/>
      <c r="M778" s="247"/>
      <c r="N778" s="247"/>
      <c r="O778" s="247"/>
      <c r="P778" s="247"/>
      <c r="Q778" s="247"/>
      <c r="R778" s="247"/>
      <c r="S778" s="247"/>
      <c r="T778" s="247"/>
      <c r="U778" s="247"/>
      <c r="V778" s="247"/>
      <c r="W778" s="247"/>
      <c r="X778" s="247"/>
      <c r="Y778" s="247"/>
      <c r="Z778" s="247"/>
    </row>
    <row r="779" spans="1:26" ht="16" x14ac:dyDescent="0.2">
      <c r="A779" s="247"/>
      <c r="B779" s="247"/>
      <c r="C779" s="247"/>
      <c r="D779" s="247"/>
      <c r="E779" s="247"/>
      <c r="F779" s="247"/>
      <c r="G779" s="247"/>
      <c r="H779" s="247"/>
      <c r="I779" s="247"/>
      <c r="J779" s="247"/>
      <c r="K779" s="229"/>
      <c r="L779" s="229"/>
      <c r="M779" s="247"/>
      <c r="N779" s="247"/>
      <c r="O779" s="247"/>
      <c r="P779" s="247"/>
      <c r="Q779" s="247"/>
      <c r="R779" s="247"/>
      <c r="S779" s="247"/>
      <c r="T779" s="247"/>
      <c r="U779" s="247"/>
      <c r="V779" s="247"/>
      <c r="W779" s="247"/>
      <c r="X779" s="247"/>
      <c r="Y779" s="247"/>
      <c r="Z779" s="247"/>
    </row>
    <row r="780" spans="1:26" ht="16" x14ac:dyDescent="0.2">
      <c r="A780" s="247"/>
      <c r="B780" s="247"/>
      <c r="C780" s="247"/>
      <c r="D780" s="247"/>
      <c r="E780" s="247"/>
      <c r="F780" s="247"/>
      <c r="G780" s="247"/>
      <c r="H780" s="247"/>
      <c r="I780" s="247"/>
      <c r="J780" s="247"/>
      <c r="K780" s="229"/>
      <c r="L780" s="229"/>
      <c r="M780" s="247"/>
      <c r="N780" s="247"/>
      <c r="O780" s="247"/>
      <c r="P780" s="247"/>
      <c r="Q780" s="247"/>
      <c r="R780" s="247"/>
      <c r="S780" s="247"/>
      <c r="T780" s="247"/>
      <c r="U780" s="247"/>
      <c r="V780" s="247"/>
      <c r="W780" s="247"/>
      <c r="X780" s="247"/>
      <c r="Y780" s="247"/>
      <c r="Z780" s="247"/>
    </row>
    <row r="781" spans="1:26" ht="16" x14ac:dyDescent="0.2">
      <c r="A781" s="247"/>
      <c r="B781" s="247"/>
      <c r="C781" s="247"/>
      <c r="D781" s="247"/>
      <c r="E781" s="247"/>
      <c r="F781" s="247"/>
      <c r="G781" s="247"/>
      <c r="H781" s="247"/>
      <c r="I781" s="247"/>
      <c r="J781" s="247"/>
      <c r="K781" s="229"/>
      <c r="L781" s="229"/>
      <c r="M781" s="247"/>
      <c r="N781" s="247"/>
      <c r="O781" s="247"/>
      <c r="P781" s="247"/>
      <c r="Q781" s="247"/>
      <c r="R781" s="247"/>
      <c r="S781" s="247"/>
      <c r="T781" s="247"/>
      <c r="U781" s="247"/>
      <c r="V781" s="247"/>
      <c r="W781" s="247"/>
      <c r="X781" s="247"/>
      <c r="Y781" s="247"/>
      <c r="Z781" s="247"/>
    </row>
    <row r="782" spans="1:26" ht="16" x14ac:dyDescent="0.2">
      <c r="A782" s="247"/>
      <c r="B782" s="247"/>
      <c r="C782" s="247"/>
      <c r="D782" s="247"/>
      <c r="E782" s="247"/>
      <c r="F782" s="247"/>
      <c r="G782" s="247"/>
      <c r="H782" s="247"/>
      <c r="I782" s="247"/>
      <c r="J782" s="247"/>
      <c r="K782" s="229"/>
      <c r="L782" s="229"/>
      <c r="M782" s="247"/>
      <c r="N782" s="247"/>
      <c r="O782" s="247"/>
      <c r="P782" s="247"/>
      <c r="Q782" s="247"/>
      <c r="R782" s="247"/>
      <c r="S782" s="247"/>
      <c r="T782" s="247"/>
      <c r="U782" s="247"/>
      <c r="V782" s="247"/>
      <c r="W782" s="247"/>
      <c r="X782" s="247"/>
      <c r="Y782" s="247"/>
      <c r="Z782" s="247"/>
    </row>
    <row r="783" spans="1:26" ht="16" x14ac:dyDescent="0.2">
      <c r="A783" s="247"/>
      <c r="B783" s="247"/>
      <c r="C783" s="247"/>
      <c r="D783" s="247"/>
      <c r="E783" s="247"/>
      <c r="F783" s="247"/>
      <c r="G783" s="247"/>
      <c r="H783" s="247"/>
      <c r="I783" s="247"/>
      <c r="J783" s="247"/>
      <c r="K783" s="229"/>
      <c r="L783" s="229"/>
      <c r="M783" s="247"/>
      <c r="N783" s="247"/>
      <c r="O783" s="247"/>
      <c r="P783" s="247"/>
      <c r="Q783" s="247"/>
      <c r="R783" s="247"/>
      <c r="S783" s="247"/>
      <c r="T783" s="247"/>
      <c r="U783" s="247"/>
      <c r="V783" s="247"/>
      <c r="W783" s="247"/>
      <c r="X783" s="247"/>
      <c r="Y783" s="247"/>
      <c r="Z783" s="247"/>
    </row>
    <row r="784" spans="1:26" ht="16" x14ac:dyDescent="0.2">
      <c r="A784" s="247"/>
      <c r="B784" s="247"/>
      <c r="C784" s="247"/>
      <c r="D784" s="247"/>
      <c r="E784" s="247"/>
      <c r="F784" s="247"/>
      <c r="G784" s="247"/>
      <c r="H784" s="247"/>
      <c r="I784" s="247"/>
      <c r="J784" s="247"/>
      <c r="K784" s="229"/>
      <c r="L784" s="229"/>
      <c r="M784" s="247"/>
      <c r="N784" s="247"/>
      <c r="O784" s="247"/>
      <c r="P784" s="247"/>
      <c r="Q784" s="247"/>
      <c r="R784" s="247"/>
      <c r="S784" s="247"/>
      <c r="T784" s="247"/>
      <c r="U784" s="247"/>
      <c r="V784" s="247"/>
      <c r="W784" s="247"/>
      <c r="X784" s="247"/>
      <c r="Y784" s="247"/>
      <c r="Z784" s="247"/>
    </row>
    <row r="785" spans="1:26" ht="16" x14ac:dyDescent="0.2">
      <c r="A785" s="247"/>
      <c r="B785" s="247"/>
      <c r="C785" s="247"/>
      <c r="D785" s="247"/>
      <c r="E785" s="247"/>
      <c r="F785" s="247"/>
      <c r="G785" s="247"/>
      <c r="H785" s="247"/>
      <c r="I785" s="247"/>
      <c r="J785" s="247"/>
      <c r="K785" s="229"/>
      <c r="L785" s="229"/>
      <c r="M785" s="247"/>
      <c r="N785" s="247"/>
      <c r="O785" s="247"/>
      <c r="P785" s="247"/>
      <c r="Q785" s="247"/>
      <c r="R785" s="247"/>
      <c r="S785" s="247"/>
      <c r="T785" s="247"/>
      <c r="U785" s="247"/>
      <c r="V785" s="247"/>
      <c r="W785" s="247"/>
      <c r="X785" s="247"/>
      <c r="Y785" s="247"/>
      <c r="Z785" s="247"/>
    </row>
    <row r="786" spans="1:26" ht="16" x14ac:dyDescent="0.2">
      <c r="A786" s="247"/>
      <c r="B786" s="247"/>
      <c r="C786" s="247"/>
      <c r="D786" s="247"/>
      <c r="E786" s="247"/>
      <c r="F786" s="247"/>
      <c r="G786" s="247"/>
      <c r="H786" s="247"/>
      <c r="I786" s="247"/>
      <c r="J786" s="247"/>
      <c r="K786" s="229"/>
      <c r="L786" s="229"/>
      <c r="M786" s="247"/>
      <c r="N786" s="247"/>
      <c r="O786" s="247"/>
      <c r="P786" s="247"/>
      <c r="Q786" s="247"/>
      <c r="R786" s="247"/>
      <c r="S786" s="247"/>
      <c r="T786" s="247"/>
      <c r="U786" s="247"/>
      <c r="V786" s="247"/>
      <c r="W786" s="247"/>
      <c r="X786" s="247"/>
      <c r="Y786" s="247"/>
      <c r="Z786" s="247"/>
    </row>
    <row r="787" spans="1:26" ht="16" x14ac:dyDescent="0.2">
      <c r="A787" s="247"/>
      <c r="B787" s="247"/>
      <c r="C787" s="247"/>
      <c r="D787" s="247"/>
      <c r="E787" s="247"/>
      <c r="F787" s="247"/>
      <c r="G787" s="247"/>
      <c r="H787" s="247"/>
      <c r="I787" s="247"/>
      <c r="J787" s="247"/>
      <c r="K787" s="229"/>
      <c r="L787" s="229"/>
      <c r="M787" s="247"/>
      <c r="N787" s="247"/>
      <c r="O787" s="247"/>
      <c r="P787" s="247"/>
      <c r="Q787" s="247"/>
      <c r="R787" s="247"/>
      <c r="S787" s="247"/>
      <c r="T787" s="247"/>
      <c r="U787" s="247"/>
      <c r="V787" s="247"/>
      <c r="W787" s="247"/>
      <c r="X787" s="247"/>
      <c r="Y787" s="247"/>
      <c r="Z787" s="247"/>
    </row>
    <row r="788" spans="1:26" ht="16" x14ac:dyDescent="0.2">
      <c r="A788" s="247"/>
      <c r="B788" s="247"/>
      <c r="C788" s="247"/>
      <c r="D788" s="247"/>
      <c r="E788" s="247"/>
      <c r="F788" s="247"/>
      <c r="G788" s="247"/>
      <c r="H788" s="247"/>
      <c r="I788" s="247"/>
      <c r="J788" s="247"/>
      <c r="K788" s="229"/>
      <c r="L788" s="229"/>
      <c r="M788" s="247"/>
      <c r="N788" s="247"/>
      <c r="O788" s="247"/>
      <c r="P788" s="247"/>
      <c r="Q788" s="247"/>
      <c r="R788" s="247"/>
      <c r="S788" s="247"/>
      <c r="T788" s="247"/>
      <c r="U788" s="247"/>
      <c r="V788" s="247"/>
      <c r="W788" s="247"/>
      <c r="X788" s="247"/>
      <c r="Y788" s="247"/>
      <c r="Z788" s="247"/>
    </row>
    <row r="789" spans="1:26" ht="16" x14ac:dyDescent="0.2">
      <c r="A789" s="247"/>
      <c r="B789" s="247"/>
      <c r="C789" s="247"/>
      <c r="D789" s="247"/>
      <c r="E789" s="247"/>
      <c r="F789" s="247"/>
      <c r="G789" s="247"/>
      <c r="H789" s="247"/>
      <c r="I789" s="247"/>
      <c r="J789" s="247"/>
      <c r="K789" s="229"/>
      <c r="L789" s="229"/>
      <c r="M789" s="247"/>
      <c r="N789" s="247"/>
      <c r="O789" s="247"/>
      <c r="P789" s="247"/>
      <c r="Q789" s="247"/>
      <c r="R789" s="247"/>
      <c r="S789" s="247"/>
      <c r="T789" s="247"/>
      <c r="U789" s="247"/>
      <c r="V789" s="247"/>
      <c r="W789" s="247"/>
      <c r="X789" s="247"/>
      <c r="Y789" s="247"/>
      <c r="Z789" s="247"/>
    </row>
    <row r="790" spans="1:26" ht="16" x14ac:dyDescent="0.2">
      <c r="A790" s="247"/>
      <c r="B790" s="247"/>
      <c r="C790" s="247"/>
      <c r="D790" s="247"/>
      <c r="E790" s="247"/>
      <c r="F790" s="247"/>
      <c r="G790" s="247"/>
      <c r="H790" s="247"/>
      <c r="I790" s="247"/>
      <c r="J790" s="247"/>
      <c r="K790" s="229"/>
      <c r="L790" s="229"/>
      <c r="M790" s="247"/>
      <c r="N790" s="247"/>
      <c r="O790" s="247"/>
      <c r="P790" s="247"/>
      <c r="Q790" s="247"/>
      <c r="R790" s="247"/>
      <c r="S790" s="247"/>
      <c r="T790" s="247"/>
      <c r="U790" s="247"/>
      <c r="V790" s="247"/>
      <c r="W790" s="247"/>
      <c r="X790" s="247"/>
      <c r="Y790" s="247"/>
      <c r="Z790" s="247"/>
    </row>
    <row r="791" spans="1:26" ht="16" x14ac:dyDescent="0.2">
      <c r="A791" s="247"/>
      <c r="B791" s="247"/>
      <c r="C791" s="247"/>
      <c r="D791" s="247"/>
      <c r="E791" s="247"/>
      <c r="F791" s="247"/>
      <c r="G791" s="247"/>
      <c r="H791" s="247"/>
      <c r="I791" s="247"/>
      <c r="J791" s="247"/>
      <c r="K791" s="229"/>
      <c r="L791" s="229"/>
      <c r="M791" s="247"/>
      <c r="N791" s="247"/>
      <c r="O791" s="247"/>
      <c r="P791" s="247"/>
      <c r="Q791" s="247"/>
      <c r="R791" s="247"/>
      <c r="S791" s="247"/>
      <c r="T791" s="247"/>
      <c r="U791" s="247"/>
      <c r="V791" s="247"/>
      <c r="W791" s="247"/>
      <c r="X791" s="247"/>
      <c r="Y791" s="247"/>
      <c r="Z791" s="247"/>
    </row>
    <row r="792" spans="1:26" ht="16" x14ac:dyDescent="0.2">
      <c r="A792" s="247"/>
      <c r="B792" s="247"/>
      <c r="C792" s="247"/>
      <c r="D792" s="247"/>
      <c r="E792" s="247"/>
      <c r="F792" s="247"/>
      <c r="G792" s="247"/>
      <c r="H792" s="247"/>
      <c r="I792" s="247"/>
      <c r="J792" s="247"/>
      <c r="K792" s="229"/>
      <c r="L792" s="229"/>
      <c r="M792" s="247"/>
      <c r="N792" s="247"/>
      <c r="O792" s="247"/>
      <c r="P792" s="247"/>
      <c r="Q792" s="247"/>
      <c r="R792" s="247"/>
      <c r="S792" s="247"/>
      <c r="T792" s="247"/>
      <c r="U792" s="247"/>
      <c r="V792" s="247"/>
      <c r="W792" s="247"/>
      <c r="X792" s="247"/>
      <c r="Y792" s="247"/>
      <c r="Z792" s="247"/>
    </row>
    <row r="793" spans="1:26" ht="16" x14ac:dyDescent="0.2">
      <c r="A793" s="247"/>
      <c r="B793" s="247"/>
      <c r="C793" s="247"/>
      <c r="D793" s="247"/>
      <c r="E793" s="247"/>
      <c r="F793" s="247"/>
      <c r="G793" s="247"/>
      <c r="H793" s="247"/>
      <c r="I793" s="247"/>
      <c r="J793" s="247"/>
      <c r="K793" s="229"/>
      <c r="L793" s="229"/>
      <c r="M793" s="247"/>
      <c r="N793" s="247"/>
      <c r="O793" s="247"/>
      <c r="P793" s="247"/>
      <c r="Q793" s="247"/>
      <c r="R793" s="247"/>
      <c r="S793" s="247"/>
      <c r="T793" s="247"/>
      <c r="U793" s="247"/>
      <c r="V793" s="247"/>
      <c r="W793" s="247"/>
      <c r="X793" s="247"/>
      <c r="Y793" s="247"/>
      <c r="Z793" s="247"/>
    </row>
    <row r="794" spans="1:26" ht="16" x14ac:dyDescent="0.2">
      <c r="A794" s="247"/>
      <c r="B794" s="247"/>
      <c r="C794" s="247"/>
      <c r="D794" s="247"/>
      <c r="E794" s="247"/>
      <c r="F794" s="247"/>
      <c r="G794" s="247"/>
      <c r="H794" s="247"/>
      <c r="I794" s="247"/>
      <c r="J794" s="247"/>
      <c r="K794" s="229"/>
      <c r="L794" s="229"/>
      <c r="M794" s="247"/>
      <c r="N794" s="247"/>
      <c r="O794" s="247"/>
      <c r="P794" s="247"/>
      <c r="Q794" s="247"/>
      <c r="R794" s="247"/>
      <c r="S794" s="247"/>
      <c r="T794" s="247"/>
      <c r="U794" s="247"/>
      <c r="V794" s="247"/>
      <c r="W794" s="247"/>
      <c r="X794" s="247"/>
      <c r="Y794" s="247"/>
      <c r="Z794" s="247"/>
    </row>
    <row r="795" spans="1:26" ht="16" x14ac:dyDescent="0.2">
      <c r="A795" s="247"/>
      <c r="B795" s="247"/>
      <c r="C795" s="247"/>
      <c r="D795" s="247"/>
      <c r="E795" s="247"/>
      <c r="F795" s="247"/>
      <c r="G795" s="247"/>
      <c r="H795" s="247"/>
      <c r="I795" s="247"/>
      <c r="J795" s="247"/>
      <c r="K795" s="229"/>
      <c r="L795" s="229"/>
      <c r="M795" s="247"/>
      <c r="N795" s="247"/>
      <c r="O795" s="247"/>
      <c r="P795" s="247"/>
      <c r="Q795" s="247"/>
      <c r="R795" s="247"/>
      <c r="S795" s="247"/>
      <c r="T795" s="247"/>
      <c r="U795" s="247"/>
      <c r="V795" s="247"/>
      <c r="W795" s="247"/>
      <c r="X795" s="247"/>
      <c r="Y795" s="247"/>
      <c r="Z795" s="247"/>
    </row>
    <row r="796" spans="1:26" ht="16" x14ac:dyDescent="0.2">
      <c r="A796" s="247"/>
      <c r="B796" s="247"/>
      <c r="C796" s="247"/>
      <c r="D796" s="247"/>
      <c r="E796" s="247"/>
      <c r="F796" s="247"/>
      <c r="G796" s="247"/>
      <c r="H796" s="247"/>
      <c r="I796" s="247"/>
      <c r="J796" s="247"/>
      <c r="K796" s="229"/>
      <c r="L796" s="229"/>
      <c r="M796" s="247"/>
      <c r="N796" s="247"/>
      <c r="O796" s="247"/>
      <c r="P796" s="247"/>
      <c r="Q796" s="247"/>
      <c r="R796" s="247"/>
      <c r="S796" s="247"/>
      <c r="T796" s="247"/>
      <c r="U796" s="247"/>
      <c r="V796" s="247"/>
      <c r="W796" s="247"/>
      <c r="X796" s="247"/>
      <c r="Y796" s="247"/>
      <c r="Z796" s="247"/>
    </row>
    <row r="797" spans="1:26" ht="16" x14ac:dyDescent="0.2">
      <c r="A797" s="247"/>
      <c r="B797" s="247"/>
      <c r="C797" s="247"/>
      <c r="D797" s="247"/>
      <c r="E797" s="247"/>
      <c r="F797" s="247"/>
      <c r="G797" s="247"/>
      <c r="H797" s="247"/>
      <c r="I797" s="247"/>
      <c r="J797" s="247"/>
      <c r="K797" s="229"/>
      <c r="L797" s="229"/>
      <c r="M797" s="247"/>
      <c r="N797" s="247"/>
      <c r="O797" s="247"/>
      <c r="P797" s="247"/>
      <c r="Q797" s="247"/>
      <c r="R797" s="247"/>
      <c r="S797" s="247"/>
      <c r="T797" s="247"/>
      <c r="U797" s="247"/>
      <c r="V797" s="247"/>
      <c r="W797" s="247"/>
      <c r="X797" s="247"/>
      <c r="Y797" s="247"/>
      <c r="Z797" s="247"/>
    </row>
    <row r="798" spans="1:26" ht="16" x14ac:dyDescent="0.2">
      <c r="A798" s="247"/>
      <c r="B798" s="247"/>
      <c r="C798" s="247"/>
      <c r="D798" s="247"/>
      <c r="E798" s="247"/>
      <c r="F798" s="247"/>
      <c r="G798" s="247"/>
      <c r="H798" s="247"/>
      <c r="I798" s="247"/>
      <c r="J798" s="247"/>
      <c r="K798" s="229"/>
      <c r="L798" s="229"/>
      <c r="M798" s="247"/>
      <c r="N798" s="247"/>
      <c r="O798" s="247"/>
      <c r="P798" s="247"/>
      <c r="Q798" s="247"/>
      <c r="R798" s="247"/>
      <c r="S798" s="247"/>
      <c r="T798" s="247"/>
      <c r="U798" s="247"/>
      <c r="V798" s="247"/>
      <c r="W798" s="247"/>
      <c r="X798" s="247"/>
      <c r="Y798" s="247"/>
      <c r="Z798" s="247"/>
    </row>
    <row r="799" spans="1:26" ht="16" x14ac:dyDescent="0.2">
      <c r="A799" s="247"/>
      <c r="B799" s="247"/>
      <c r="C799" s="247"/>
      <c r="D799" s="247"/>
      <c r="E799" s="247"/>
      <c r="F799" s="247"/>
      <c r="G799" s="247"/>
      <c r="H799" s="247"/>
      <c r="I799" s="247"/>
      <c r="J799" s="247"/>
      <c r="K799" s="229"/>
      <c r="L799" s="229"/>
      <c r="M799" s="247"/>
      <c r="N799" s="247"/>
      <c r="O799" s="247"/>
      <c r="P799" s="247"/>
      <c r="Q799" s="247"/>
      <c r="R799" s="247"/>
      <c r="S799" s="247"/>
      <c r="T799" s="247"/>
      <c r="U799" s="247"/>
      <c r="V799" s="247"/>
      <c r="W799" s="247"/>
      <c r="X799" s="247"/>
      <c r="Y799" s="247"/>
      <c r="Z799" s="247"/>
    </row>
    <row r="800" spans="1:26" ht="16" x14ac:dyDescent="0.2">
      <c r="A800" s="247"/>
      <c r="B800" s="247"/>
      <c r="C800" s="247"/>
      <c r="D800" s="247"/>
      <c r="E800" s="247"/>
      <c r="F800" s="247"/>
      <c r="G800" s="247"/>
      <c r="H800" s="247"/>
      <c r="I800" s="247"/>
      <c r="J800" s="247"/>
      <c r="K800" s="229"/>
      <c r="L800" s="229"/>
      <c r="M800" s="247"/>
      <c r="N800" s="247"/>
      <c r="O800" s="247"/>
      <c r="P800" s="247"/>
      <c r="Q800" s="247"/>
      <c r="R800" s="247"/>
      <c r="S800" s="247"/>
      <c r="T800" s="247"/>
      <c r="U800" s="247"/>
      <c r="V800" s="247"/>
      <c r="W800" s="247"/>
      <c r="X800" s="247"/>
      <c r="Y800" s="247"/>
      <c r="Z800" s="247"/>
    </row>
    <row r="801" spans="1:26" ht="16" x14ac:dyDescent="0.2">
      <c r="A801" s="247"/>
      <c r="B801" s="247"/>
      <c r="C801" s="247"/>
      <c r="D801" s="247"/>
      <c r="E801" s="247"/>
      <c r="F801" s="247"/>
      <c r="G801" s="247"/>
      <c r="H801" s="247"/>
      <c r="I801" s="247"/>
      <c r="J801" s="247"/>
      <c r="K801" s="229"/>
      <c r="L801" s="229"/>
      <c r="M801" s="247"/>
      <c r="N801" s="247"/>
      <c r="O801" s="247"/>
      <c r="P801" s="247"/>
      <c r="Q801" s="247"/>
      <c r="R801" s="247"/>
      <c r="S801" s="247"/>
      <c r="T801" s="247"/>
      <c r="U801" s="247"/>
      <c r="V801" s="247"/>
      <c r="W801" s="247"/>
      <c r="X801" s="247"/>
      <c r="Y801" s="247"/>
      <c r="Z801" s="247"/>
    </row>
    <row r="802" spans="1:26" ht="16" x14ac:dyDescent="0.2">
      <c r="A802" s="247"/>
      <c r="B802" s="247"/>
      <c r="C802" s="247"/>
      <c r="D802" s="247"/>
      <c r="E802" s="247"/>
      <c r="F802" s="247"/>
      <c r="G802" s="247"/>
      <c r="H802" s="247"/>
      <c r="I802" s="247"/>
      <c r="J802" s="247"/>
      <c r="K802" s="229"/>
      <c r="L802" s="229"/>
      <c r="M802" s="247"/>
      <c r="N802" s="247"/>
      <c r="O802" s="247"/>
      <c r="P802" s="247"/>
      <c r="Q802" s="247"/>
      <c r="R802" s="247"/>
      <c r="S802" s="247"/>
      <c r="T802" s="247"/>
      <c r="U802" s="247"/>
      <c r="V802" s="247"/>
      <c r="W802" s="247"/>
      <c r="X802" s="247"/>
      <c r="Y802" s="247"/>
      <c r="Z802" s="247"/>
    </row>
    <row r="803" spans="1:26" ht="16" x14ac:dyDescent="0.2">
      <c r="A803" s="247"/>
      <c r="B803" s="247"/>
      <c r="C803" s="247"/>
      <c r="D803" s="247"/>
      <c r="E803" s="247"/>
      <c r="F803" s="247"/>
      <c r="G803" s="247"/>
      <c r="H803" s="247"/>
      <c r="I803" s="247"/>
      <c r="J803" s="247"/>
      <c r="K803" s="229"/>
      <c r="L803" s="229"/>
      <c r="M803" s="247"/>
      <c r="N803" s="247"/>
      <c r="O803" s="247"/>
      <c r="P803" s="247"/>
      <c r="Q803" s="247"/>
      <c r="R803" s="247"/>
      <c r="S803" s="247"/>
      <c r="T803" s="247"/>
      <c r="U803" s="247"/>
      <c r="V803" s="247"/>
      <c r="W803" s="247"/>
      <c r="X803" s="247"/>
      <c r="Y803" s="247"/>
      <c r="Z803" s="247"/>
    </row>
    <row r="804" spans="1:26" ht="16" x14ac:dyDescent="0.2">
      <c r="A804" s="247"/>
      <c r="B804" s="247"/>
      <c r="C804" s="247"/>
      <c r="D804" s="247"/>
      <c r="E804" s="247"/>
      <c r="F804" s="247"/>
      <c r="G804" s="247"/>
      <c r="H804" s="247"/>
      <c r="I804" s="247"/>
      <c r="J804" s="247"/>
      <c r="K804" s="229"/>
      <c r="L804" s="229"/>
      <c r="M804" s="247"/>
      <c r="N804" s="247"/>
      <c r="O804" s="247"/>
      <c r="P804" s="247"/>
      <c r="Q804" s="247"/>
      <c r="R804" s="247"/>
      <c r="S804" s="247"/>
      <c r="T804" s="247"/>
      <c r="U804" s="247"/>
      <c r="V804" s="247"/>
      <c r="W804" s="247"/>
      <c r="X804" s="247"/>
      <c r="Y804" s="247"/>
      <c r="Z804" s="247"/>
    </row>
    <row r="805" spans="1:26" ht="16" x14ac:dyDescent="0.2">
      <c r="A805" s="247"/>
      <c r="B805" s="247"/>
      <c r="C805" s="247"/>
      <c r="D805" s="247"/>
      <c r="E805" s="247"/>
      <c r="F805" s="247"/>
      <c r="G805" s="247"/>
      <c r="H805" s="247"/>
      <c r="I805" s="247"/>
      <c r="J805" s="247"/>
      <c r="K805" s="229"/>
      <c r="L805" s="229"/>
      <c r="M805" s="247"/>
      <c r="N805" s="247"/>
      <c r="O805" s="247"/>
      <c r="P805" s="247"/>
      <c r="Q805" s="247"/>
      <c r="R805" s="247"/>
      <c r="S805" s="247"/>
      <c r="T805" s="247"/>
      <c r="U805" s="247"/>
      <c r="V805" s="247"/>
      <c r="W805" s="247"/>
      <c r="X805" s="247"/>
      <c r="Y805" s="247"/>
      <c r="Z805" s="247"/>
    </row>
    <row r="806" spans="1:26" ht="16" x14ac:dyDescent="0.2">
      <c r="A806" s="247"/>
      <c r="B806" s="247"/>
      <c r="C806" s="247"/>
      <c r="D806" s="247"/>
      <c r="E806" s="247"/>
      <c r="F806" s="247"/>
      <c r="G806" s="247"/>
      <c r="H806" s="247"/>
      <c r="I806" s="247"/>
      <c r="J806" s="247"/>
      <c r="K806" s="229"/>
      <c r="L806" s="229"/>
      <c r="M806" s="247"/>
      <c r="N806" s="247"/>
      <c r="O806" s="247"/>
      <c r="P806" s="247"/>
      <c r="Q806" s="247"/>
      <c r="R806" s="247"/>
      <c r="S806" s="247"/>
      <c r="T806" s="247"/>
      <c r="U806" s="247"/>
      <c r="V806" s="247"/>
      <c r="W806" s="247"/>
      <c r="X806" s="247"/>
      <c r="Y806" s="247"/>
      <c r="Z806" s="247"/>
    </row>
    <row r="807" spans="1:26" ht="16" x14ac:dyDescent="0.2">
      <c r="A807" s="247"/>
      <c r="B807" s="247"/>
      <c r="C807" s="247"/>
      <c r="D807" s="247"/>
      <c r="E807" s="247"/>
      <c r="F807" s="247"/>
      <c r="G807" s="247"/>
      <c r="H807" s="247"/>
      <c r="I807" s="247"/>
      <c r="J807" s="247"/>
      <c r="K807" s="229"/>
      <c r="L807" s="229"/>
      <c r="M807" s="247"/>
      <c r="N807" s="247"/>
      <c r="O807" s="247"/>
      <c r="P807" s="247"/>
      <c r="Q807" s="247"/>
      <c r="R807" s="247"/>
      <c r="S807" s="247"/>
      <c r="T807" s="247"/>
      <c r="U807" s="247"/>
      <c r="V807" s="247"/>
      <c r="W807" s="247"/>
      <c r="X807" s="247"/>
      <c r="Y807" s="247"/>
      <c r="Z807" s="247"/>
    </row>
    <row r="808" spans="1:26" ht="16" x14ac:dyDescent="0.2">
      <c r="A808" s="247"/>
      <c r="B808" s="247"/>
      <c r="C808" s="247"/>
      <c r="D808" s="247"/>
      <c r="E808" s="247"/>
      <c r="F808" s="247"/>
      <c r="G808" s="247"/>
      <c r="H808" s="247"/>
      <c r="I808" s="247"/>
      <c r="J808" s="247"/>
      <c r="K808" s="229"/>
      <c r="L808" s="229"/>
      <c r="M808" s="247"/>
      <c r="N808" s="247"/>
      <c r="O808" s="247"/>
      <c r="P808" s="247"/>
      <c r="Q808" s="247"/>
      <c r="R808" s="247"/>
      <c r="S808" s="247"/>
      <c r="T808" s="247"/>
      <c r="U808" s="247"/>
      <c r="V808" s="247"/>
      <c r="W808" s="247"/>
      <c r="X808" s="247"/>
      <c r="Y808" s="247"/>
      <c r="Z808" s="247"/>
    </row>
    <row r="809" spans="1:26" ht="16" x14ac:dyDescent="0.2">
      <c r="A809" s="247"/>
      <c r="B809" s="247"/>
      <c r="C809" s="247"/>
      <c r="D809" s="247"/>
      <c r="E809" s="247"/>
      <c r="F809" s="247"/>
      <c r="G809" s="247"/>
      <c r="H809" s="247"/>
      <c r="I809" s="247"/>
      <c r="J809" s="247"/>
      <c r="K809" s="229"/>
      <c r="L809" s="229"/>
      <c r="M809" s="247"/>
      <c r="N809" s="247"/>
      <c r="O809" s="247"/>
      <c r="P809" s="247"/>
      <c r="Q809" s="247"/>
      <c r="R809" s="247"/>
      <c r="S809" s="247"/>
      <c r="T809" s="247"/>
      <c r="U809" s="247"/>
      <c r="V809" s="247"/>
      <c r="W809" s="247"/>
      <c r="X809" s="247"/>
      <c r="Y809" s="247"/>
      <c r="Z809" s="247"/>
    </row>
    <row r="810" spans="1:26" ht="16" x14ac:dyDescent="0.2">
      <c r="A810" s="247"/>
      <c r="B810" s="247"/>
      <c r="C810" s="247"/>
      <c r="D810" s="247"/>
      <c r="E810" s="247"/>
      <c r="F810" s="247"/>
      <c r="G810" s="247"/>
      <c r="H810" s="247"/>
      <c r="I810" s="247"/>
      <c r="J810" s="247"/>
      <c r="K810" s="229"/>
      <c r="L810" s="229"/>
      <c r="M810" s="247"/>
      <c r="N810" s="247"/>
      <c r="O810" s="247"/>
      <c r="P810" s="247"/>
      <c r="Q810" s="247"/>
      <c r="R810" s="247"/>
      <c r="S810" s="247"/>
      <c r="T810" s="247"/>
      <c r="U810" s="247"/>
      <c r="V810" s="247"/>
      <c r="W810" s="247"/>
      <c r="X810" s="247"/>
      <c r="Y810" s="247"/>
      <c r="Z810" s="247"/>
    </row>
    <row r="811" spans="1:26" ht="16" x14ac:dyDescent="0.2">
      <c r="A811" s="247"/>
      <c r="B811" s="247"/>
      <c r="C811" s="247"/>
      <c r="D811" s="247"/>
      <c r="E811" s="247"/>
      <c r="F811" s="247"/>
      <c r="G811" s="247"/>
      <c r="H811" s="247"/>
      <c r="I811" s="247"/>
      <c r="J811" s="247"/>
      <c r="K811" s="229"/>
      <c r="L811" s="229"/>
      <c r="M811" s="247"/>
      <c r="N811" s="247"/>
      <c r="O811" s="247"/>
      <c r="P811" s="247"/>
      <c r="Q811" s="247"/>
      <c r="R811" s="247"/>
      <c r="S811" s="247"/>
      <c r="T811" s="247"/>
      <c r="U811" s="247"/>
      <c r="V811" s="247"/>
      <c r="W811" s="247"/>
      <c r="X811" s="247"/>
      <c r="Y811" s="247"/>
      <c r="Z811" s="247"/>
    </row>
    <row r="812" spans="1:26" ht="16" x14ac:dyDescent="0.2">
      <c r="A812" s="247"/>
      <c r="B812" s="247"/>
      <c r="C812" s="247"/>
      <c r="D812" s="247"/>
      <c r="E812" s="247"/>
      <c r="F812" s="247"/>
      <c r="G812" s="247"/>
      <c r="H812" s="247"/>
      <c r="I812" s="247"/>
      <c r="J812" s="247"/>
      <c r="K812" s="229"/>
      <c r="L812" s="229"/>
      <c r="M812" s="247"/>
      <c r="N812" s="247"/>
      <c r="O812" s="247"/>
      <c r="P812" s="247"/>
      <c r="Q812" s="247"/>
      <c r="R812" s="247"/>
      <c r="S812" s="247"/>
      <c r="T812" s="247"/>
      <c r="U812" s="247"/>
      <c r="V812" s="247"/>
      <c r="W812" s="247"/>
      <c r="X812" s="247"/>
      <c r="Y812" s="247"/>
      <c r="Z812" s="247"/>
    </row>
    <row r="813" spans="1:26" ht="16" x14ac:dyDescent="0.2">
      <c r="A813" s="247"/>
      <c r="B813" s="247"/>
      <c r="C813" s="247"/>
      <c r="D813" s="247"/>
      <c r="E813" s="247"/>
      <c r="F813" s="247"/>
      <c r="G813" s="247"/>
      <c r="H813" s="247"/>
      <c r="I813" s="247"/>
      <c r="J813" s="247"/>
      <c r="K813" s="229"/>
      <c r="L813" s="229"/>
      <c r="M813" s="247"/>
      <c r="N813" s="247"/>
      <c r="O813" s="247"/>
      <c r="P813" s="247"/>
      <c r="Q813" s="247"/>
      <c r="R813" s="247"/>
      <c r="S813" s="247"/>
      <c r="T813" s="247"/>
      <c r="U813" s="247"/>
      <c r="V813" s="247"/>
      <c r="W813" s="247"/>
      <c r="X813" s="247"/>
      <c r="Y813" s="247"/>
      <c r="Z813" s="247"/>
    </row>
    <row r="814" spans="1:26" ht="16" x14ac:dyDescent="0.2">
      <c r="A814" s="247"/>
      <c r="B814" s="247"/>
      <c r="C814" s="247"/>
      <c r="D814" s="247"/>
      <c r="E814" s="247"/>
      <c r="F814" s="247"/>
      <c r="G814" s="247"/>
      <c r="H814" s="247"/>
      <c r="I814" s="247"/>
      <c r="J814" s="247"/>
      <c r="K814" s="229"/>
      <c r="L814" s="229"/>
      <c r="M814" s="247"/>
      <c r="N814" s="247"/>
      <c r="O814" s="247"/>
      <c r="P814" s="247"/>
      <c r="Q814" s="247"/>
      <c r="R814" s="247"/>
      <c r="S814" s="247"/>
      <c r="T814" s="247"/>
      <c r="U814" s="247"/>
      <c r="V814" s="247"/>
      <c r="W814" s="247"/>
      <c r="X814" s="247"/>
      <c r="Y814" s="247"/>
      <c r="Z814" s="247"/>
    </row>
    <row r="815" spans="1:26" ht="16" x14ac:dyDescent="0.2">
      <c r="A815" s="247"/>
      <c r="B815" s="247"/>
      <c r="C815" s="247"/>
      <c r="D815" s="247"/>
      <c r="E815" s="247"/>
      <c r="F815" s="247"/>
      <c r="G815" s="247"/>
      <c r="H815" s="247"/>
      <c r="I815" s="247"/>
      <c r="J815" s="247"/>
      <c r="K815" s="229"/>
      <c r="L815" s="229"/>
      <c r="M815" s="247"/>
      <c r="N815" s="247"/>
      <c r="O815" s="247"/>
      <c r="P815" s="247"/>
      <c r="Q815" s="247"/>
      <c r="R815" s="247"/>
      <c r="S815" s="247"/>
      <c r="T815" s="247"/>
      <c r="U815" s="247"/>
      <c r="V815" s="247"/>
      <c r="W815" s="247"/>
      <c r="X815" s="247"/>
      <c r="Y815" s="247"/>
      <c r="Z815" s="247"/>
    </row>
    <row r="816" spans="1:26" ht="16" x14ac:dyDescent="0.2">
      <c r="A816" s="247"/>
      <c r="B816" s="247"/>
      <c r="C816" s="247"/>
      <c r="D816" s="247"/>
      <c r="E816" s="247"/>
      <c r="F816" s="247"/>
      <c r="G816" s="247"/>
      <c r="H816" s="247"/>
      <c r="I816" s="247"/>
      <c r="J816" s="247"/>
      <c r="K816" s="229"/>
      <c r="L816" s="229"/>
      <c r="M816" s="247"/>
      <c r="N816" s="247"/>
      <c r="O816" s="247"/>
      <c r="P816" s="247"/>
      <c r="Q816" s="247"/>
      <c r="R816" s="247"/>
      <c r="S816" s="247"/>
      <c r="T816" s="247"/>
      <c r="U816" s="247"/>
      <c r="V816" s="247"/>
      <c r="W816" s="247"/>
      <c r="X816" s="247"/>
      <c r="Y816" s="247"/>
      <c r="Z816" s="247"/>
    </row>
    <row r="817" spans="1:26" ht="16" x14ac:dyDescent="0.2">
      <c r="A817" s="247"/>
      <c r="B817" s="247"/>
      <c r="C817" s="247"/>
      <c r="D817" s="247"/>
      <c r="E817" s="247"/>
      <c r="F817" s="247"/>
      <c r="G817" s="247"/>
      <c r="H817" s="247"/>
      <c r="I817" s="247"/>
      <c r="J817" s="247"/>
      <c r="K817" s="229"/>
      <c r="L817" s="229"/>
      <c r="M817" s="247"/>
      <c r="N817" s="247"/>
      <c r="O817" s="247"/>
      <c r="P817" s="247"/>
      <c r="Q817" s="247"/>
      <c r="R817" s="247"/>
      <c r="S817" s="247"/>
      <c r="T817" s="247"/>
      <c r="U817" s="247"/>
      <c r="V817" s="247"/>
      <c r="W817" s="247"/>
      <c r="X817" s="247"/>
      <c r="Y817" s="247"/>
      <c r="Z817" s="247"/>
    </row>
    <row r="818" spans="1:26" ht="16" x14ac:dyDescent="0.2">
      <c r="A818" s="247"/>
      <c r="B818" s="247"/>
      <c r="C818" s="247"/>
      <c r="D818" s="247"/>
      <c r="E818" s="247"/>
      <c r="F818" s="247"/>
      <c r="G818" s="247"/>
      <c r="H818" s="247"/>
      <c r="I818" s="247"/>
      <c r="J818" s="247"/>
      <c r="K818" s="229"/>
      <c r="L818" s="229"/>
      <c r="M818" s="247"/>
      <c r="N818" s="247"/>
      <c r="O818" s="247"/>
      <c r="P818" s="247"/>
      <c r="Q818" s="247"/>
      <c r="R818" s="247"/>
      <c r="S818" s="247"/>
      <c r="T818" s="247"/>
      <c r="U818" s="247"/>
      <c r="V818" s="247"/>
      <c r="W818" s="247"/>
      <c r="X818" s="247"/>
      <c r="Y818" s="247"/>
      <c r="Z818" s="247"/>
    </row>
    <row r="819" spans="1:26" ht="16" x14ac:dyDescent="0.2">
      <c r="A819" s="247"/>
      <c r="B819" s="247"/>
      <c r="C819" s="247"/>
      <c r="D819" s="247"/>
      <c r="E819" s="247"/>
      <c r="F819" s="247"/>
      <c r="G819" s="247"/>
      <c r="H819" s="247"/>
      <c r="I819" s="247"/>
      <c r="J819" s="247"/>
      <c r="K819" s="229"/>
      <c r="L819" s="229"/>
      <c r="M819" s="247"/>
      <c r="N819" s="247"/>
      <c r="O819" s="247"/>
      <c r="P819" s="247"/>
      <c r="Q819" s="247"/>
      <c r="R819" s="247"/>
      <c r="S819" s="247"/>
      <c r="T819" s="247"/>
      <c r="U819" s="247"/>
      <c r="V819" s="247"/>
      <c r="W819" s="247"/>
      <c r="X819" s="247"/>
      <c r="Y819" s="247"/>
      <c r="Z819" s="247"/>
    </row>
    <row r="820" spans="1:26" ht="16" x14ac:dyDescent="0.2">
      <c r="A820" s="247"/>
      <c r="B820" s="247"/>
      <c r="C820" s="247"/>
      <c r="D820" s="247"/>
      <c r="E820" s="247"/>
      <c r="F820" s="247"/>
      <c r="G820" s="247"/>
      <c r="H820" s="247"/>
      <c r="I820" s="247"/>
      <c r="J820" s="247"/>
      <c r="K820" s="229"/>
      <c r="L820" s="229"/>
      <c r="M820" s="247"/>
      <c r="N820" s="247"/>
      <c r="O820" s="247"/>
      <c r="P820" s="247"/>
      <c r="Q820" s="247"/>
      <c r="R820" s="247"/>
      <c r="S820" s="247"/>
      <c r="T820" s="247"/>
      <c r="U820" s="247"/>
      <c r="V820" s="247"/>
      <c r="W820" s="247"/>
      <c r="X820" s="247"/>
      <c r="Y820" s="247"/>
      <c r="Z820" s="247"/>
    </row>
    <row r="821" spans="1:26" ht="16" x14ac:dyDescent="0.2">
      <c r="A821" s="247"/>
      <c r="B821" s="247"/>
      <c r="C821" s="247"/>
      <c r="D821" s="247"/>
      <c r="E821" s="247"/>
      <c r="F821" s="247"/>
      <c r="G821" s="247"/>
      <c r="H821" s="247"/>
      <c r="I821" s="247"/>
      <c r="J821" s="247"/>
      <c r="K821" s="229"/>
      <c r="L821" s="229"/>
      <c r="M821" s="247"/>
      <c r="N821" s="247"/>
      <c r="O821" s="247"/>
      <c r="P821" s="247"/>
      <c r="Q821" s="247"/>
      <c r="R821" s="247"/>
      <c r="S821" s="247"/>
      <c r="T821" s="247"/>
      <c r="U821" s="247"/>
      <c r="V821" s="247"/>
      <c r="W821" s="247"/>
      <c r="X821" s="247"/>
      <c r="Y821" s="247"/>
      <c r="Z821" s="247"/>
    </row>
    <row r="822" spans="1:26" ht="16" x14ac:dyDescent="0.2">
      <c r="A822" s="247"/>
      <c r="B822" s="247"/>
      <c r="C822" s="247"/>
      <c r="D822" s="247"/>
      <c r="E822" s="247"/>
      <c r="F822" s="247"/>
      <c r="G822" s="247"/>
      <c r="H822" s="247"/>
      <c r="I822" s="247"/>
      <c r="J822" s="247"/>
      <c r="K822" s="229"/>
      <c r="L822" s="229"/>
      <c r="M822" s="247"/>
      <c r="N822" s="247"/>
      <c r="O822" s="247"/>
      <c r="P822" s="247"/>
      <c r="Q822" s="247"/>
      <c r="R822" s="247"/>
      <c r="S822" s="247"/>
      <c r="T822" s="247"/>
      <c r="U822" s="247"/>
      <c r="V822" s="247"/>
      <c r="W822" s="247"/>
      <c r="X822" s="247"/>
      <c r="Y822" s="247"/>
      <c r="Z822" s="247"/>
    </row>
    <row r="823" spans="1:26" ht="16" x14ac:dyDescent="0.2">
      <c r="A823" s="247"/>
      <c r="B823" s="247"/>
      <c r="C823" s="247"/>
      <c r="D823" s="247"/>
      <c r="E823" s="247"/>
      <c r="F823" s="247"/>
      <c r="G823" s="247"/>
      <c r="H823" s="247"/>
      <c r="I823" s="247"/>
      <c r="J823" s="247"/>
      <c r="K823" s="229"/>
      <c r="L823" s="229"/>
      <c r="M823" s="247"/>
      <c r="N823" s="247"/>
      <c r="O823" s="247"/>
      <c r="P823" s="247"/>
      <c r="Q823" s="247"/>
      <c r="R823" s="247"/>
      <c r="S823" s="247"/>
      <c r="T823" s="247"/>
      <c r="U823" s="247"/>
      <c r="V823" s="247"/>
      <c r="W823" s="247"/>
      <c r="X823" s="247"/>
      <c r="Y823" s="247"/>
      <c r="Z823" s="247"/>
    </row>
    <row r="824" spans="1:26" ht="16" x14ac:dyDescent="0.2">
      <c r="A824" s="247"/>
      <c r="B824" s="247"/>
      <c r="C824" s="247"/>
      <c r="D824" s="247"/>
      <c r="E824" s="247"/>
      <c r="F824" s="247"/>
      <c r="G824" s="247"/>
      <c r="H824" s="247"/>
      <c r="I824" s="247"/>
      <c r="J824" s="247"/>
      <c r="K824" s="229"/>
      <c r="L824" s="229"/>
      <c r="M824" s="247"/>
      <c r="N824" s="247"/>
      <c r="O824" s="247"/>
      <c r="P824" s="247"/>
      <c r="Q824" s="247"/>
      <c r="R824" s="247"/>
      <c r="S824" s="247"/>
      <c r="T824" s="247"/>
      <c r="U824" s="247"/>
      <c r="V824" s="247"/>
      <c r="W824" s="247"/>
      <c r="X824" s="247"/>
      <c r="Y824" s="247"/>
      <c r="Z824" s="247"/>
    </row>
    <row r="825" spans="1:26" ht="16" x14ac:dyDescent="0.2">
      <c r="A825" s="247"/>
      <c r="B825" s="247"/>
      <c r="C825" s="247"/>
      <c r="D825" s="247"/>
      <c r="E825" s="247"/>
      <c r="F825" s="247"/>
      <c r="G825" s="247"/>
      <c r="H825" s="247"/>
      <c r="I825" s="247"/>
      <c r="J825" s="247"/>
      <c r="K825" s="229"/>
      <c r="L825" s="229"/>
      <c r="M825" s="247"/>
      <c r="N825" s="247"/>
      <c r="O825" s="247"/>
      <c r="P825" s="247"/>
      <c r="Q825" s="247"/>
      <c r="R825" s="247"/>
      <c r="S825" s="247"/>
      <c r="T825" s="247"/>
      <c r="U825" s="247"/>
      <c r="V825" s="247"/>
      <c r="W825" s="247"/>
      <c r="X825" s="247"/>
      <c r="Y825" s="247"/>
      <c r="Z825" s="247"/>
    </row>
    <row r="826" spans="1:26" ht="16" x14ac:dyDescent="0.2">
      <c r="A826" s="247"/>
      <c r="B826" s="247"/>
      <c r="C826" s="247"/>
      <c r="D826" s="247"/>
      <c r="E826" s="247"/>
      <c r="F826" s="247"/>
      <c r="G826" s="247"/>
      <c r="H826" s="247"/>
      <c r="I826" s="247"/>
      <c r="J826" s="247"/>
      <c r="K826" s="229"/>
      <c r="L826" s="229"/>
      <c r="M826" s="247"/>
      <c r="N826" s="247"/>
      <c r="O826" s="247"/>
      <c r="P826" s="247"/>
      <c r="Q826" s="247"/>
      <c r="R826" s="247"/>
      <c r="S826" s="247"/>
      <c r="T826" s="247"/>
      <c r="U826" s="247"/>
      <c r="V826" s="247"/>
      <c r="W826" s="247"/>
      <c r="X826" s="247"/>
      <c r="Y826" s="247"/>
      <c r="Z826" s="247"/>
    </row>
    <row r="827" spans="1:26" ht="16" x14ac:dyDescent="0.2">
      <c r="A827" s="247"/>
      <c r="B827" s="247"/>
      <c r="C827" s="247"/>
      <c r="D827" s="247"/>
      <c r="E827" s="247"/>
      <c r="F827" s="247"/>
      <c r="G827" s="247"/>
      <c r="H827" s="247"/>
      <c r="I827" s="247"/>
      <c r="J827" s="247"/>
      <c r="K827" s="229"/>
      <c r="L827" s="229"/>
      <c r="M827" s="247"/>
      <c r="N827" s="247"/>
      <c r="O827" s="247"/>
      <c r="P827" s="247"/>
      <c r="Q827" s="247"/>
      <c r="R827" s="247"/>
      <c r="S827" s="247"/>
      <c r="T827" s="247"/>
      <c r="U827" s="247"/>
      <c r="V827" s="247"/>
      <c r="W827" s="247"/>
      <c r="X827" s="247"/>
      <c r="Y827" s="247"/>
      <c r="Z827" s="247"/>
    </row>
    <row r="828" spans="1:26" ht="16" x14ac:dyDescent="0.2">
      <c r="A828" s="247"/>
      <c r="B828" s="247"/>
      <c r="C828" s="247"/>
      <c r="D828" s="247"/>
      <c r="E828" s="247"/>
      <c r="F828" s="247"/>
      <c r="G828" s="247"/>
      <c r="H828" s="247"/>
      <c r="I828" s="247"/>
      <c r="J828" s="247"/>
      <c r="K828" s="229"/>
      <c r="L828" s="229"/>
      <c r="M828" s="247"/>
      <c r="N828" s="247"/>
      <c r="O828" s="247"/>
      <c r="P828" s="247"/>
      <c r="Q828" s="247"/>
      <c r="R828" s="247"/>
      <c r="S828" s="247"/>
      <c r="T828" s="247"/>
      <c r="U828" s="247"/>
      <c r="V828" s="247"/>
      <c r="W828" s="247"/>
      <c r="X828" s="247"/>
      <c r="Y828" s="247"/>
      <c r="Z828" s="247"/>
    </row>
    <row r="829" spans="1:26" ht="16" x14ac:dyDescent="0.2">
      <c r="A829" s="247"/>
      <c r="B829" s="247"/>
      <c r="C829" s="247"/>
      <c r="D829" s="247"/>
      <c r="E829" s="247"/>
      <c r="F829" s="247"/>
      <c r="G829" s="247"/>
      <c r="H829" s="247"/>
      <c r="I829" s="247"/>
      <c r="J829" s="247"/>
      <c r="K829" s="229"/>
      <c r="L829" s="229"/>
      <c r="M829" s="247"/>
      <c r="N829" s="247"/>
      <c r="O829" s="247"/>
      <c r="P829" s="247"/>
      <c r="Q829" s="247"/>
      <c r="R829" s="247"/>
      <c r="S829" s="247"/>
      <c r="T829" s="247"/>
      <c r="U829" s="247"/>
      <c r="V829" s="247"/>
      <c r="W829" s="247"/>
      <c r="X829" s="247"/>
      <c r="Y829" s="247"/>
      <c r="Z829" s="247"/>
    </row>
    <row r="830" spans="1:26" ht="16" x14ac:dyDescent="0.2">
      <c r="A830" s="247"/>
      <c r="B830" s="247"/>
      <c r="C830" s="247"/>
      <c r="D830" s="247"/>
      <c r="E830" s="247"/>
      <c r="F830" s="247"/>
      <c r="G830" s="247"/>
      <c r="H830" s="247"/>
      <c r="I830" s="247"/>
      <c r="J830" s="247"/>
      <c r="K830" s="229"/>
      <c r="L830" s="229"/>
      <c r="M830" s="247"/>
      <c r="N830" s="247"/>
      <c r="O830" s="247"/>
      <c r="P830" s="247"/>
      <c r="Q830" s="247"/>
      <c r="R830" s="247"/>
      <c r="S830" s="247"/>
      <c r="T830" s="247"/>
      <c r="U830" s="247"/>
      <c r="V830" s="247"/>
      <c r="W830" s="247"/>
      <c r="X830" s="247"/>
      <c r="Y830" s="247"/>
      <c r="Z830" s="247"/>
    </row>
    <row r="831" spans="1:26" ht="16" x14ac:dyDescent="0.2">
      <c r="A831" s="247"/>
      <c r="B831" s="247"/>
      <c r="C831" s="247"/>
      <c r="D831" s="247"/>
      <c r="E831" s="247"/>
      <c r="F831" s="247"/>
      <c r="G831" s="247"/>
      <c r="H831" s="247"/>
      <c r="I831" s="247"/>
      <c r="J831" s="247"/>
      <c r="K831" s="229"/>
      <c r="L831" s="229"/>
      <c r="M831" s="247"/>
      <c r="N831" s="247"/>
      <c r="O831" s="247"/>
      <c r="P831" s="247"/>
      <c r="Q831" s="247"/>
      <c r="R831" s="247"/>
      <c r="S831" s="247"/>
      <c r="T831" s="247"/>
      <c r="U831" s="247"/>
      <c r="V831" s="247"/>
      <c r="W831" s="247"/>
      <c r="X831" s="247"/>
      <c r="Y831" s="247"/>
      <c r="Z831" s="247"/>
    </row>
    <row r="832" spans="1:26" ht="16" x14ac:dyDescent="0.2">
      <c r="A832" s="247"/>
      <c r="B832" s="247"/>
      <c r="C832" s="247"/>
      <c r="D832" s="247"/>
      <c r="E832" s="247"/>
      <c r="F832" s="247"/>
      <c r="G832" s="247"/>
      <c r="H832" s="247"/>
      <c r="I832" s="247"/>
      <c r="J832" s="247"/>
      <c r="K832" s="229"/>
      <c r="L832" s="229"/>
      <c r="M832" s="247"/>
      <c r="N832" s="247"/>
      <c r="O832" s="247"/>
      <c r="P832" s="247"/>
      <c r="Q832" s="247"/>
      <c r="R832" s="247"/>
      <c r="S832" s="247"/>
      <c r="T832" s="247"/>
      <c r="U832" s="247"/>
      <c r="V832" s="247"/>
      <c r="W832" s="247"/>
      <c r="X832" s="247"/>
      <c r="Y832" s="247"/>
      <c r="Z832" s="247"/>
    </row>
    <row r="833" spans="1:26" ht="16" x14ac:dyDescent="0.2">
      <c r="A833" s="247"/>
      <c r="B833" s="247"/>
      <c r="C833" s="247"/>
      <c r="D833" s="247"/>
      <c r="E833" s="247"/>
      <c r="F833" s="247"/>
      <c r="G833" s="247"/>
      <c r="H833" s="247"/>
      <c r="I833" s="247"/>
      <c r="J833" s="247"/>
      <c r="K833" s="229"/>
      <c r="L833" s="229"/>
      <c r="M833" s="247"/>
      <c r="N833" s="247"/>
      <c r="O833" s="247"/>
      <c r="P833" s="247"/>
      <c r="Q833" s="247"/>
      <c r="R833" s="247"/>
      <c r="S833" s="247"/>
      <c r="T833" s="247"/>
      <c r="U833" s="247"/>
      <c r="V833" s="247"/>
      <c r="W833" s="247"/>
      <c r="X833" s="247"/>
      <c r="Y833" s="247"/>
      <c r="Z833" s="247"/>
    </row>
    <row r="834" spans="1:26" ht="16" x14ac:dyDescent="0.2">
      <c r="A834" s="247"/>
      <c r="B834" s="247"/>
      <c r="C834" s="247"/>
      <c r="D834" s="247"/>
      <c r="E834" s="247"/>
      <c r="F834" s="247"/>
      <c r="G834" s="247"/>
      <c r="H834" s="247"/>
      <c r="I834" s="247"/>
      <c r="J834" s="247"/>
      <c r="K834" s="229"/>
      <c r="L834" s="229"/>
      <c r="M834" s="247"/>
      <c r="N834" s="247"/>
      <c r="O834" s="247"/>
      <c r="P834" s="247"/>
      <c r="Q834" s="247"/>
      <c r="R834" s="247"/>
      <c r="S834" s="247"/>
      <c r="T834" s="247"/>
      <c r="U834" s="247"/>
      <c r="V834" s="247"/>
      <c r="W834" s="247"/>
      <c r="X834" s="247"/>
      <c r="Y834" s="247"/>
      <c r="Z834" s="247"/>
    </row>
    <row r="835" spans="1:26" ht="16" x14ac:dyDescent="0.2">
      <c r="A835" s="247"/>
      <c r="B835" s="247"/>
      <c r="C835" s="247"/>
      <c r="D835" s="247"/>
      <c r="E835" s="247"/>
      <c r="F835" s="247"/>
      <c r="G835" s="247"/>
      <c r="H835" s="247"/>
      <c r="I835" s="247"/>
      <c r="J835" s="247"/>
      <c r="K835" s="229"/>
      <c r="L835" s="229"/>
      <c r="M835" s="247"/>
      <c r="N835" s="247"/>
      <c r="O835" s="247"/>
      <c r="P835" s="247"/>
      <c r="Q835" s="247"/>
      <c r="R835" s="247"/>
      <c r="S835" s="247"/>
      <c r="T835" s="247"/>
      <c r="U835" s="247"/>
      <c r="V835" s="247"/>
      <c r="W835" s="247"/>
      <c r="X835" s="247"/>
      <c r="Y835" s="247"/>
      <c r="Z835" s="247"/>
    </row>
    <row r="836" spans="1:26" ht="16" x14ac:dyDescent="0.2">
      <c r="A836" s="247"/>
      <c r="B836" s="247"/>
      <c r="C836" s="247"/>
      <c r="D836" s="247"/>
      <c r="E836" s="247"/>
      <c r="F836" s="247"/>
      <c r="G836" s="247"/>
      <c r="H836" s="247"/>
      <c r="I836" s="247"/>
      <c r="J836" s="247"/>
      <c r="K836" s="229"/>
      <c r="L836" s="229"/>
      <c r="M836" s="247"/>
      <c r="N836" s="247"/>
      <c r="O836" s="247"/>
      <c r="P836" s="247"/>
      <c r="Q836" s="247"/>
      <c r="R836" s="247"/>
      <c r="S836" s="247"/>
      <c r="T836" s="247"/>
      <c r="U836" s="247"/>
      <c r="V836" s="247"/>
      <c r="W836" s="247"/>
      <c r="X836" s="247"/>
      <c r="Y836" s="247"/>
      <c r="Z836" s="247"/>
    </row>
    <row r="837" spans="1:26" ht="16" x14ac:dyDescent="0.2">
      <c r="A837" s="247"/>
      <c r="B837" s="247"/>
      <c r="C837" s="247"/>
      <c r="D837" s="247"/>
      <c r="E837" s="247"/>
      <c r="F837" s="247"/>
      <c r="G837" s="247"/>
      <c r="H837" s="247"/>
      <c r="I837" s="247"/>
      <c r="J837" s="247"/>
      <c r="K837" s="229"/>
      <c r="L837" s="229"/>
      <c r="M837" s="247"/>
      <c r="N837" s="247"/>
      <c r="O837" s="247"/>
      <c r="P837" s="247"/>
      <c r="Q837" s="247"/>
      <c r="R837" s="247"/>
      <c r="S837" s="247"/>
      <c r="T837" s="247"/>
      <c r="U837" s="247"/>
      <c r="V837" s="247"/>
      <c r="W837" s="247"/>
      <c r="X837" s="247"/>
      <c r="Y837" s="247"/>
      <c r="Z837" s="247"/>
    </row>
    <row r="838" spans="1:26" ht="16" x14ac:dyDescent="0.2">
      <c r="A838" s="247"/>
      <c r="B838" s="247"/>
      <c r="C838" s="247"/>
      <c r="D838" s="247"/>
      <c r="E838" s="247"/>
      <c r="F838" s="247"/>
      <c r="G838" s="247"/>
      <c r="H838" s="247"/>
      <c r="I838" s="247"/>
      <c r="J838" s="247"/>
      <c r="K838" s="229"/>
      <c r="L838" s="229"/>
      <c r="M838" s="247"/>
      <c r="N838" s="247"/>
      <c r="O838" s="247"/>
      <c r="P838" s="247"/>
      <c r="Q838" s="247"/>
      <c r="R838" s="247"/>
      <c r="S838" s="247"/>
      <c r="T838" s="247"/>
      <c r="U838" s="247"/>
      <c r="V838" s="247"/>
      <c r="W838" s="247"/>
      <c r="X838" s="247"/>
      <c r="Y838" s="247"/>
      <c r="Z838" s="247"/>
    </row>
    <row r="839" spans="1:26" ht="16" x14ac:dyDescent="0.2">
      <c r="A839" s="247"/>
      <c r="B839" s="247"/>
      <c r="C839" s="247"/>
      <c r="D839" s="247"/>
      <c r="E839" s="247"/>
      <c r="F839" s="247"/>
      <c r="G839" s="247"/>
      <c r="H839" s="247"/>
      <c r="I839" s="247"/>
      <c r="J839" s="247"/>
      <c r="K839" s="229"/>
      <c r="L839" s="229"/>
      <c r="M839" s="247"/>
      <c r="N839" s="247"/>
      <c r="O839" s="247"/>
      <c r="P839" s="247"/>
      <c r="Q839" s="247"/>
      <c r="R839" s="247"/>
      <c r="S839" s="247"/>
      <c r="T839" s="247"/>
      <c r="U839" s="247"/>
      <c r="V839" s="247"/>
      <c r="W839" s="247"/>
      <c r="X839" s="247"/>
      <c r="Y839" s="247"/>
      <c r="Z839" s="247"/>
    </row>
    <row r="840" spans="1:26" ht="16" x14ac:dyDescent="0.2">
      <c r="A840" s="247"/>
      <c r="B840" s="247"/>
      <c r="C840" s="247"/>
      <c r="D840" s="247"/>
      <c r="E840" s="247"/>
      <c r="F840" s="247"/>
      <c r="G840" s="247"/>
      <c r="H840" s="247"/>
      <c r="I840" s="247"/>
      <c r="J840" s="247"/>
      <c r="K840" s="229"/>
      <c r="L840" s="229"/>
      <c r="M840" s="247"/>
      <c r="N840" s="247"/>
      <c r="O840" s="247"/>
      <c r="P840" s="247"/>
      <c r="Q840" s="247"/>
      <c r="R840" s="247"/>
      <c r="S840" s="247"/>
      <c r="T840" s="247"/>
      <c r="U840" s="247"/>
      <c r="V840" s="247"/>
      <c r="W840" s="247"/>
      <c r="X840" s="247"/>
      <c r="Y840" s="247"/>
      <c r="Z840" s="247"/>
    </row>
    <row r="841" spans="1:26" ht="16" x14ac:dyDescent="0.2">
      <c r="A841" s="247"/>
      <c r="B841" s="247"/>
      <c r="C841" s="247"/>
      <c r="D841" s="247"/>
      <c r="E841" s="247"/>
      <c r="F841" s="247"/>
      <c r="G841" s="247"/>
      <c r="H841" s="247"/>
      <c r="I841" s="247"/>
      <c r="J841" s="247"/>
      <c r="K841" s="229"/>
      <c r="L841" s="229"/>
      <c r="M841" s="247"/>
      <c r="N841" s="247"/>
      <c r="O841" s="247"/>
      <c r="P841" s="247"/>
      <c r="Q841" s="247"/>
      <c r="R841" s="247"/>
      <c r="S841" s="247"/>
      <c r="T841" s="247"/>
      <c r="U841" s="247"/>
      <c r="V841" s="247"/>
      <c r="W841" s="247"/>
      <c r="X841" s="247"/>
      <c r="Y841" s="247"/>
      <c r="Z841" s="247"/>
    </row>
    <row r="842" spans="1:26" ht="16" x14ac:dyDescent="0.2">
      <c r="A842" s="247"/>
      <c r="B842" s="247"/>
      <c r="C842" s="247"/>
      <c r="D842" s="247"/>
      <c r="E842" s="247"/>
      <c r="F842" s="247"/>
      <c r="G842" s="247"/>
      <c r="H842" s="247"/>
      <c r="I842" s="247"/>
      <c r="J842" s="247"/>
      <c r="K842" s="229"/>
      <c r="L842" s="229"/>
      <c r="M842" s="247"/>
      <c r="N842" s="247"/>
      <c r="O842" s="247"/>
      <c r="P842" s="247"/>
      <c r="Q842" s="247"/>
      <c r="R842" s="247"/>
      <c r="S842" s="247"/>
      <c r="T842" s="247"/>
      <c r="U842" s="247"/>
      <c r="V842" s="247"/>
      <c r="W842" s="247"/>
      <c r="X842" s="247"/>
      <c r="Y842" s="247"/>
      <c r="Z842" s="247"/>
    </row>
    <row r="843" spans="1:26" ht="16" x14ac:dyDescent="0.2">
      <c r="A843" s="247"/>
      <c r="B843" s="247"/>
      <c r="C843" s="247"/>
      <c r="D843" s="247"/>
      <c r="E843" s="247"/>
      <c r="F843" s="247"/>
      <c r="G843" s="247"/>
      <c r="H843" s="247"/>
      <c r="I843" s="247"/>
      <c r="J843" s="247"/>
      <c r="K843" s="229"/>
      <c r="L843" s="229"/>
      <c r="M843" s="247"/>
      <c r="N843" s="247"/>
      <c r="O843" s="247"/>
      <c r="P843" s="247"/>
      <c r="Q843" s="247"/>
      <c r="R843" s="247"/>
      <c r="S843" s="247"/>
      <c r="T843" s="247"/>
      <c r="U843" s="247"/>
      <c r="V843" s="247"/>
      <c r="W843" s="247"/>
      <c r="X843" s="247"/>
      <c r="Y843" s="247"/>
      <c r="Z843" s="247"/>
    </row>
    <row r="844" spans="1:26" ht="16" x14ac:dyDescent="0.2">
      <c r="A844" s="247"/>
      <c r="B844" s="247"/>
      <c r="C844" s="247"/>
      <c r="D844" s="247"/>
      <c r="E844" s="247"/>
      <c r="F844" s="247"/>
      <c r="G844" s="247"/>
      <c r="H844" s="247"/>
      <c r="I844" s="247"/>
      <c r="J844" s="247"/>
      <c r="K844" s="229"/>
      <c r="L844" s="229"/>
      <c r="M844" s="247"/>
      <c r="N844" s="247"/>
      <c r="O844" s="247"/>
      <c r="P844" s="247"/>
      <c r="Q844" s="247"/>
      <c r="R844" s="247"/>
      <c r="S844" s="247"/>
      <c r="T844" s="247"/>
      <c r="U844" s="247"/>
      <c r="V844" s="247"/>
      <c r="W844" s="247"/>
      <c r="X844" s="247"/>
      <c r="Y844" s="247"/>
      <c r="Z844" s="247"/>
    </row>
    <row r="845" spans="1:26" ht="16" x14ac:dyDescent="0.2">
      <c r="A845" s="247"/>
      <c r="B845" s="247"/>
      <c r="C845" s="247"/>
      <c r="D845" s="247"/>
      <c r="E845" s="247"/>
      <c r="F845" s="247"/>
      <c r="G845" s="247"/>
      <c r="H845" s="247"/>
      <c r="I845" s="247"/>
      <c r="J845" s="247"/>
      <c r="K845" s="229"/>
      <c r="L845" s="229"/>
      <c r="M845" s="247"/>
      <c r="N845" s="247"/>
      <c r="O845" s="247"/>
      <c r="P845" s="247"/>
      <c r="Q845" s="247"/>
      <c r="R845" s="247"/>
      <c r="S845" s="247"/>
      <c r="T845" s="247"/>
      <c r="U845" s="247"/>
      <c r="V845" s="247"/>
      <c r="W845" s="247"/>
      <c r="X845" s="247"/>
      <c r="Y845" s="247"/>
      <c r="Z845" s="247"/>
    </row>
    <row r="846" spans="1:26" ht="16" x14ac:dyDescent="0.2">
      <c r="A846" s="247"/>
      <c r="B846" s="247"/>
      <c r="C846" s="247"/>
      <c r="D846" s="247"/>
      <c r="E846" s="247"/>
      <c r="F846" s="247"/>
      <c r="G846" s="247"/>
      <c r="H846" s="247"/>
      <c r="I846" s="247"/>
      <c r="J846" s="247"/>
      <c r="K846" s="229"/>
      <c r="L846" s="229"/>
      <c r="M846" s="247"/>
      <c r="N846" s="247"/>
      <c r="O846" s="247"/>
      <c r="P846" s="247"/>
      <c r="Q846" s="247"/>
      <c r="R846" s="247"/>
      <c r="S846" s="247"/>
      <c r="T846" s="247"/>
      <c r="U846" s="247"/>
      <c r="V846" s="247"/>
      <c r="W846" s="247"/>
      <c r="X846" s="247"/>
      <c r="Y846" s="247"/>
      <c r="Z846" s="247"/>
    </row>
    <row r="847" spans="1:26" ht="16" x14ac:dyDescent="0.2">
      <c r="A847" s="247"/>
      <c r="B847" s="247"/>
      <c r="C847" s="247"/>
      <c r="D847" s="247"/>
      <c r="E847" s="247"/>
      <c r="F847" s="247"/>
      <c r="G847" s="247"/>
      <c r="H847" s="247"/>
      <c r="I847" s="247"/>
      <c r="J847" s="247"/>
      <c r="K847" s="229"/>
      <c r="L847" s="229"/>
      <c r="M847" s="247"/>
      <c r="N847" s="247"/>
      <c r="O847" s="247"/>
      <c r="P847" s="247"/>
      <c r="Q847" s="247"/>
      <c r="R847" s="247"/>
      <c r="S847" s="247"/>
      <c r="T847" s="247"/>
      <c r="U847" s="247"/>
      <c r="V847" s="247"/>
      <c r="W847" s="247"/>
      <c r="X847" s="247"/>
      <c r="Y847" s="247"/>
      <c r="Z847" s="247"/>
    </row>
    <row r="848" spans="1:26" ht="16" x14ac:dyDescent="0.2">
      <c r="A848" s="247"/>
      <c r="B848" s="247"/>
      <c r="C848" s="247"/>
      <c r="D848" s="247"/>
      <c r="E848" s="247"/>
      <c r="F848" s="247"/>
      <c r="G848" s="247"/>
      <c r="H848" s="247"/>
      <c r="I848" s="247"/>
      <c r="J848" s="247"/>
      <c r="K848" s="229"/>
      <c r="L848" s="229"/>
      <c r="M848" s="247"/>
      <c r="N848" s="247"/>
      <c r="O848" s="247"/>
      <c r="P848" s="247"/>
      <c r="Q848" s="247"/>
      <c r="R848" s="247"/>
      <c r="S848" s="247"/>
      <c r="T848" s="247"/>
      <c r="U848" s="247"/>
      <c r="V848" s="247"/>
      <c r="W848" s="247"/>
      <c r="X848" s="247"/>
      <c r="Y848" s="247"/>
      <c r="Z848" s="247"/>
    </row>
    <row r="849" spans="1:26" ht="16" x14ac:dyDescent="0.2">
      <c r="A849" s="247"/>
      <c r="B849" s="247"/>
      <c r="C849" s="247"/>
      <c r="D849" s="247"/>
      <c r="E849" s="247"/>
      <c r="F849" s="247"/>
      <c r="G849" s="247"/>
      <c r="H849" s="247"/>
      <c r="I849" s="247"/>
      <c r="J849" s="247"/>
      <c r="K849" s="229"/>
      <c r="L849" s="229"/>
      <c r="M849" s="247"/>
      <c r="N849" s="247"/>
      <c r="O849" s="247"/>
      <c r="P849" s="247"/>
      <c r="Q849" s="247"/>
      <c r="R849" s="247"/>
      <c r="S849" s="247"/>
      <c r="T849" s="247"/>
      <c r="U849" s="247"/>
      <c r="V849" s="247"/>
      <c r="W849" s="247"/>
      <c r="X849" s="247"/>
      <c r="Y849" s="247"/>
      <c r="Z849" s="247"/>
    </row>
    <row r="850" spans="1:26" ht="16" x14ac:dyDescent="0.2">
      <c r="A850" s="247"/>
      <c r="B850" s="247"/>
      <c r="C850" s="247"/>
      <c r="D850" s="247"/>
      <c r="E850" s="247"/>
      <c r="F850" s="247"/>
      <c r="G850" s="247"/>
      <c r="H850" s="247"/>
      <c r="I850" s="247"/>
      <c r="J850" s="247"/>
      <c r="K850" s="229"/>
      <c r="L850" s="229"/>
      <c r="M850" s="247"/>
      <c r="N850" s="247"/>
      <c r="O850" s="247"/>
      <c r="P850" s="247"/>
      <c r="Q850" s="247"/>
      <c r="R850" s="247"/>
      <c r="S850" s="247"/>
      <c r="T850" s="247"/>
      <c r="U850" s="247"/>
      <c r="V850" s="247"/>
      <c r="W850" s="247"/>
      <c r="X850" s="247"/>
      <c r="Y850" s="247"/>
      <c r="Z850" s="247"/>
    </row>
    <row r="851" spans="1:26" ht="16" x14ac:dyDescent="0.2">
      <c r="A851" s="247"/>
      <c r="B851" s="247"/>
      <c r="C851" s="247"/>
      <c r="D851" s="247"/>
      <c r="E851" s="247"/>
      <c r="F851" s="247"/>
      <c r="G851" s="247"/>
      <c r="H851" s="247"/>
      <c r="I851" s="247"/>
      <c r="J851" s="247"/>
      <c r="K851" s="229"/>
      <c r="L851" s="229"/>
      <c r="M851" s="247"/>
      <c r="N851" s="247"/>
      <c r="O851" s="247"/>
      <c r="P851" s="247"/>
      <c r="Q851" s="247"/>
      <c r="R851" s="247"/>
      <c r="S851" s="247"/>
      <c r="T851" s="247"/>
      <c r="U851" s="247"/>
      <c r="V851" s="247"/>
      <c r="W851" s="247"/>
      <c r="X851" s="247"/>
      <c r="Y851" s="247"/>
      <c r="Z851" s="247"/>
    </row>
    <row r="852" spans="1:26" ht="16" x14ac:dyDescent="0.2">
      <c r="A852" s="247"/>
      <c r="B852" s="247"/>
      <c r="C852" s="247"/>
      <c r="D852" s="247"/>
      <c r="E852" s="247"/>
      <c r="F852" s="247"/>
      <c r="G852" s="247"/>
      <c r="H852" s="247"/>
      <c r="I852" s="247"/>
      <c r="J852" s="247"/>
      <c r="K852" s="229"/>
      <c r="L852" s="229"/>
      <c r="M852" s="247"/>
      <c r="N852" s="247"/>
      <c r="O852" s="247"/>
      <c r="P852" s="247"/>
      <c r="Q852" s="247"/>
      <c r="R852" s="247"/>
      <c r="S852" s="247"/>
      <c r="T852" s="247"/>
      <c r="U852" s="247"/>
      <c r="V852" s="247"/>
      <c r="W852" s="247"/>
      <c r="X852" s="247"/>
      <c r="Y852" s="247"/>
      <c r="Z852" s="247"/>
    </row>
    <row r="853" spans="1:26" ht="16" x14ac:dyDescent="0.2">
      <c r="A853" s="247"/>
      <c r="B853" s="247"/>
      <c r="C853" s="247"/>
      <c r="D853" s="247"/>
      <c r="E853" s="247"/>
      <c r="F853" s="247"/>
      <c r="G853" s="247"/>
      <c r="H853" s="247"/>
      <c r="I853" s="247"/>
      <c r="J853" s="247"/>
      <c r="K853" s="229"/>
      <c r="L853" s="229"/>
      <c r="M853" s="247"/>
      <c r="N853" s="247"/>
      <c r="O853" s="247"/>
      <c r="P853" s="247"/>
      <c r="Q853" s="247"/>
      <c r="R853" s="247"/>
      <c r="S853" s="247"/>
      <c r="T853" s="247"/>
      <c r="U853" s="247"/>
      <c r="V853" s="247"/>
      <c r="W853" s="247"/>
      <c r="X853" s="247"/>
      <c r="Y853" s="247"/>
      <c r="Z853" s="247"/>
    </row>
    <row r="854" spans="1:26" ht="16" x14ac:dyDescent="0.2">
      <c r="A854" s="247"/>
      <c r="B854" s="247"/>
      <c r="C854" s="247"/>
      <c r="D854" s="247"/>
      <c r="E854" s="247"/>
      <c r="F854" s="247"/>
      <c r="G854" s="247"/>
      <c r="H854" s="247"/>
      <c r="I854" s="247"/>
      <c r="J854" s="247"/>
      <c r="K854" s="229"/>
      <c r="L854" s="229"/>
      <c r="M854" s="247"/>
      <c r="N854" s="247"/>
      <c r="O854" s="247"/>
      <c r="P854" s="247"/>
      <c r="Q854" s="247"/>
      <c r="R854" s="247"/>
      <c r="S854" s="247"/>
      <c r="T854" s="247"/>
      <c r="U854" s="247"/>
      <c r="V854" s="247"/>
      <c r="W854" s="247"/>
      <c r="X854" s="247"/>
      <c r="Y854" s="247"/>
      <c r="Z854" s="247"/>
    </row>
    <row r="855" spans="1:26" ht="16" x14ac:dyDescent="0.2">
      <c r="A855" s="247"/>
      <c r="B855" s="247"/>
      <c r="C855" s="247"/>
      <c r="D855" s="247"/>
      <c r="E855" s="247"/>
      <c r="F855" s="247"/>
      <c r="G855" s="247"/>
      <c r="H855" s="247"/>
      <c r="I855" s="247"/>
      <c r="J855" s="247"/>
      <c r="K855" s="229"/>
      <c r="L855" s="229"/>
      <c r="M855" s="247"/>
      <c r="N855" s="247"/>
      <c r="O855" s="247"/>
      <c r="P855" s="247"/>
      <c r="Q855" s="247"/>
      <c r="R855" s="247"/>
      <c r="S855" s="247"/>
      <c r="T855" s="247"/>
      <c r="U855" s="247"/>
      <c r="V855" s="247"/>
      <c r="W855" s="247"/>
      <c r="X855" s="247"/>
      <c r="Y855" s="247"/>
      <c r="Z855" s="247"/>
    </row>
    <row r="856" spans="1:26" ht="16" x14ac:dyDescent="0.2">
      <c r="A856" s="247"/>
      <c r="B856" s="247"/>
      <c r="C856" s="247"/>
      <c r="D856" s="247"/>
      <c r="E856" s="247"/>
      <c r="F856" s="247"/>
      <c r="G856" s="247"/>
      <c r="H856" s="247"/>
      <c r="I856" s="247"/>
      <c r="J856" s="247"/>
      <c r="K856" s="229"/>
      <c r="L856" s="229"/>
      <c r="M856" s="247"/>
      <c r="N856" s="247"/>
      <c r="O856" s="247"/>
      <c r="P856" s="247"/>
      <c r="Q856" s="247"/>
      <c r="R856" s="247"/>
      <c r="S856" s="247"/>
      <c r="T856" s="247"/>
      <c r="U856" s="247"/>
      <c r="V856" s="247"/>
      <c r="W856" s="247"/>
      <c r="X856" s="247"/>
      <c r="Y856" s="247"/>
      <c r="Z856" s="247"/>
    </row>
    <row r="857" spans="1:26" ht="16" x14ac:dyDescent="0.2">
      <c r="A857" s="247"/>
      <c r="B857" s="247"/>
      <c r="C857" s="247"/>
      <c r="D857" s="247"/>
      <c r="E857" s="247"/>
      <c r="F857" s="247"/>
      <c r="G857" s="247"/>
      <c r="H857" s="247"/>
      <c r="I857" s="247"/>
      <c r="J857" s="247"/>
      <c r="K857" s="229"/>
      <c r="L857" s="229"/>
      <c r="M857" s="247"/>
      <c r="N857" s="247"/>
      <c r="O857" s="247"/>
      <c r="P857" s="247"/>
      <c r="Q857" s="247"/>
      <c r="R857" s="247"/>
      <c r="S857" s="247"/>
      <c r="T857" s="247"/>
      <c r="U857" s="247"/>
      <c r="V857" s="247"/>
      <c r="W857" s="247"/>
      <c r="X857" s="247"/>
      <c r="Y857" s="247"/>
      <c r="Z857" s="247"/>
    </row>
    <row r="858" spans="1:26" ht="16" x14ac:dyDescent="0.2">
      <c r="A858" s="247"/>
      <c r="B858" s="247"/>
      <c r="C858" s="247"/>
      <c r="D858" s="247"/>
      <c r="E858" s="247"/>
      <c r="F858" s="247"/>
      <c r="G858" s="247"/>
      <c r="H858" s="247"/>
      <c r="I858" s="247"/>
      <c r="J858" s="247"/>
      <c r="K858" s="229"/>
      <c r="L858" s="229"/>
      <c r="M858" s="247"/>
      <c r="N858" s="247"/>
      <c r="O858" s="247"/>
      <c r="P858" s="247"/>
      <c r="Q858" s="247"/>
      <c r="R858" s="247"/>
      <c r="S858" s="247"/>
      <c r="T858" s="247"/>
      <c r="U858" s="247"/>
      <c r="V858" s="247"/>
      <c r="W858" s="247"/>
      <c r="X858" s="247"/>
      <c r="Y858" s="247"/>
      <c r="Z858" s="247"/>
    </row>
    <row r="859" spans="1:26" ht="16" x14ac:dyDescent="0.2">
      <c r="A859" s="247"/>
      <c r="B859" s="247"/>
      <c r="C859" s="247"/>
      <c r="D859" s="247"/>
      <c r="E859" s="247"/>
      <c r="F859" s="247"/>
      <c r="G859" s="247"/>
      <c r="H859" s="247"/>
      <c r="I859" s="247"/>
      <c r="J859" s="247"/>
      <c r="K859" s="229"/>
      <c r="L859" s="229"/>
      <c r="M859" s="247"/>
      <c r="N859" s="247"/>
      <c r="O859" s="247"/>
      <c r="P859" s="247"/>
      <c r="Q859" s="247"/>
      <c r="R859" s="247"/>
      <c r="S859" s="247"/>
      <c r="T859" s="247"/>
      <c r="U859" s="247"/>
      <c r="V859" s="247"/>
      <c r="W859" s="247"/>
      <c r="X859" s="247"/>
      <c r="Y859" s="247"/>
      <c r="Z859" s="247"/>
    </row>
    <row r="860" spans="1:26" ht="16" x14ac:dyDescent="0.2">
      <c r="A860" s="247"/>
      <c r="B860" s="247"/>
      <c r="C860" s="247"/>
      <c r="D860" s="247"/>
      <c r="E860" s="247"/>
      <c r="F860" s="247"/>
      <c r="G860" s="247"/>
      <c r="H860" s="247"/>
      <c r="I860" s="247"/>
      <c r="J860" s="247"/>
      <c r="K860" s="229"/>
      <c r="L860" s="229"/>
      <c r="M860" s="247"/>
      <c r="N860" s="247"/>
      <c r="O860" s="247"/>
      <c r="P860" s="247"/>
      <c r="Q860" s="247"/>
      <c r="R860" s="247"/>
      <c r="S860" s="247"/>
      <c r="T860" s="247"/>
      <c r="U860" s="247"/>
      <c r="V860" s="247"/>
      <c r="W860" s="247"/>
      <c r="X860" s="247"/>
      <c r="Y860" s="247"/>
      <c r="Z860" s="247"/>
    </row>
    <row r="861" spans="1:26" ht="16" x14ac:dyDescent="0.2">
      <c r="A861" s="247"/>
      <c r="B861" s="247"/>
      <c r="C861" s="247"/>
      <c r="D861" s="247"/>
      <c r="E861" s="247"/>
      <c r="F861" s="247"/>
      <c r="G861" s="247"/>
      <c r="H861" s="247"/>
      <c r="I861" s="247"/>
      <c r="J861" s="247"/>
      <c r="K861" s="229"/>
      <c r="L861" s="229"/>
      <c r="M861" s="247"/>
      <c r="N861" s="247"/>
      <c r="O861" s="247"/>
      <c r="P861" s="247"/>
      <c r="Q861" s="247"/>
      <c r="R861" s="247"/>
      <c r="S861" s="247"/>
      <c r="T861" s="247"/>
      <c r="U861" s="247"/>
      <c r="V861" s="247"/>
      <c r="W861" s="247"/>
      <c r="X861" s="247"/>
      <c r="Y861" s="247"/>
      <c r="Z861" s="247"/>
    </row>
    <row r="862" spans="1:26" ht="16" x14ac:dyDescent="0.2">
      <c r="A862" s="247"/>
      <c r="B862" s="247"/>
      <c r="C862" s="247"/>
      <c r="D862" s="247"/>
      <c r="E862" s="247"/>
      <c r="F862" s="247"/>
      <c r="G862" s="247"/>
      <c r="H862" s="247"/>
      <c r="I862" s="247"/>
      <c r="J862" s="247"/>
      <c r="K862" s="229"/>
      <c r="L862" s="229"/>
      <c r="M862" s="247"/>
      <c r="N862" s="247"/>
      <c r="O862" s="247"/>
      <c r="P862" s="247"/>
      <c r="Q862" s="247"/>
      <c r="R862" s="247"/>
      <c r="S862" s="247"/>
      <c r="T862" s="247"/>
      <c r="U862" s="247"/>
      <c r="V862" s="247"/>
      <c r="W862" s="247"/>
      <c r="X862" s="247"/>
      <c r="Y862" s="247"/>
      <c r="Z862" s="247"/>
    </row>
    <row r="863" spans="1:26" ht="16" x14ac:dyDescent="0.2">
      <c r="A863" s="247"/>
      <c r="B863" s="247"/>
      <c r="C863" s="247"/>
      <c r="D863" s="247"/>
      <c r="E863" s="247"/>
      <c r="F863" s="247"/>
      <c r="G863" s="247"/>
      <c r="H863" s="247"/>
      <c r="I863" s="247"/>
      <c r="J863" s="247"/>
      <c r="K863" s="229"/>
      <c r="L863" s="229"/>
      <c r="M863" s="247"/>
      <c r="N863" s="247"/>
      <c r="O863" s="247"/>
      <c r="P863" s="247"/>
      <c r="Q863" s="247"/>
      <c r="R863" s="247"/>
      <c r="S863" s="247"/>
      <c r="T863" s="247"/>
      <c r="U863" s="247"/>
      <c r="V863" s="247"/>
      <c r="W863" s="247"/>
      <c r="X863" s="247"/>
      <c r="Y863" s="247"/>
      <c r="Z863" s="247"/>
    </row>
    <row r="864" spans="1:26" ht="16" x14ac:dyDescent="0.2">
      <c r="A864" s="247"/>
      <c r="B864" s="247"/>
      <c r="C864" s="247"/>
      <c r="D864" s="247"/>
      <c r="E864" s="247"/>
      <c r="F864" s="247"/>
      <c r="G864" s="247"/>
      <c r="H864" s="247"/>
      <c r="I864" s="247"/>
      <c r="J864" s="247"/>
      <c r="K864" s="229"/>
      <c r="L864" s="229"/>
      <c r="M864" s="247"/>
      <c r="N864" s="247"/>
      <c r="O864" s="247"/>
      <c r="P864" s="247"/>
      <c r="Q864" s="247"/>
      <c r="R864" s="247"/>
      <c r="S864" s="247"/>
      <c r="T864" s="247"/>
      <c r="U864" s="247"/>
      <c r="V864" s="247"/>
      <c r="W864" s="247"/>
      <c r="X864" s="247"/>
      <c r="Y864" s="247"/>
      <c r="Z864" s="247"/>
    </row>
    <row r="865" spans="1:26" ht="16" x14ac:dyDescent="0.2">
      <c r="A865" s="247"/>
      <c r="B865" s="247"/>
      <c r="C865" s="247"/>
      <c r="D865" s="247"/>
      <c r="E865" s="247"/>
      <c r="F865" s="247"/>
      <c r="G865" s="247"/>
      <c r="H865" s="247"/>
      <c r="I865" s="247"/>
      <c r="J865" s="247"/>
      <c r="K865" s="229"/>
      <c r="L865" s="229"/>
      <c r="M865" s="247"/>
      <c r="N865" s="247"/>
      <c r="O865" s="247"/>
      <c r="P865" s="247"/>
      <c r="Q865" s="247"/>
      <c r="R865" s="247"/>
      <c r="S865" s="247"/>
      <c r="T865" s="247"/>
      <c r="U865" s="247"/>
      <c r="V865" s="247"/>
      <c r="W865" s="247"/>
      <c r="X865" s="247"/>
      <c r="Y865" s="247"/>
      <c r="Z865" s="247"/>
    </row>
    <row r="866" spans="1:26" ht="16" x14ac:dyDescent="0.2">
      <c r="A866" s="247"/>
      <c r="B866" s="247"/>
      <c r="C866" s="247"/>
      <c r="D866" s="247"/>
      <c r="E866" s="247"/>
      <c r="F866" s="247"/>
      <c r="G866" s="247"/>
      <c r="H866" s="247"/>
      <c r="I866" s="247"/>
      <c r="J866" s="247"/>
      <c r="K866" s="229"/>
      <c r="L866" s="229"/>
      <c r="M866" s="247"/>
      <c r="N866" s="247"/>
      <c r="O866" s="247"/>
      <c r="P866" s="247"/>
      <c r="Q866" s="247"/>
      <c r="R866" s="247"/>
      <c r="S866" s="247"/>
      <c r="T866" s="247"/>
      <c r="U866" s="247"/>
      <c r="V866" s="247"/>
      <c r="W866" s="247"/>
      <c r="X866" s="247"/>
      <c r="Y866" s="247"/>
      <c r="Z866" s="247"/>
    </row>
    <row r="867" spans="1:26" ht="16" x14ac:dyDescent="0.2">
      <c r="A867" s="247"/>
      <c r="B867" s="247"/>
      <c r="C867" s="247"/>
      <c r="D867" s="247"/>
      <c r="E867" s="247"/>
      <c r="F867" s="247"/>
      <c r="G867" s="247"/>
      <c r="H867" s="247"/>
      <c r="I867" s="247"/>
      <c r="J867" s="247"/>
      <c r="K867" s="229"/>
      <c r="L867" s="229"/>
      <c r="M867" s="247"/>
      <c r="N867" s="247"/>
      <c r="O867" s="247"/>
      <c r="P867" s="247"/>
      <c r="Q867" s="247"/>
      <c r="R867" s="247"/>
      <c r="S867" s="247"/>
      <c r="T867" s="247"/>
      <c r="U867" s="247"/>
      <c r="V867" s="247"/>
      <c r="W867" s="247"/>
      <c r="X867" s="247"/>
      <c r="Y867" s="247"/>
      <c r="Z867" s="247"/>
    </row>
    <row r="868" spans="1:26" ht="16" x14ac:dyDescent="0.2">
      <c r="A868" s="247"/>
      <c r="B868" s="247"/>
      <c r="C868" s="247"/>
      <c r="D868" s="247"/>
      <c r="E868" s="247"/>
      <c r="F868" s="247"/>
      <c r="G868" s="247"/>
      <c r="H868" s="247"/>
      <c r="I868" s="247"/>
      <c r="J868" s="247"/>
      <c r="K868" s="229"/>
      <c r="L868" s="229"/>
      <c r="M868" s="247"/>
      <c r="N868" s="247"/>
      <c r="O868" s="247"/>
      <c r="P868" s="247"/>
      <c r="Q868" s="247"/>
      <c r="R868" s="247"/>
      <c r="S868" s="247"/>
      <c r="T868" s="247"/>
      <c r="U868" s="247"/>
      <c r="V868" s="247"/>
      <c r="W868" s="247"/>
      <c r="X868" s="247"/>
      <c r="Y868" s="247"/>
      <c r="Z868" s="247"/>
    </row>
    <row r="869" spans="1:26" ht="16" x14ac:dyDescent="0.2">
      <c r="A869" s="247"/>
      <c r="B869" s="247"/>
      <c r="C869" s="247"/>
      <c r="D869" s="247"/>
      <c r="E869" s="247"/>
      <c r="F869" s="247"/>
      <c r="G869" s="247"/>
      <c r="H869" s="247"/>
      <c r="I869" s="247"/>
      <c r="J869" s="247"/>
      <c r="K869" s="229"/>
      <c r="L869" s="229"/>
      <c r="M869" s="247"/>
      <c r="N869" s="247"/>
      <c r="O869" s="247"/>
      <c r="P869" s="247"/>
      <c r="Q869" s="247"/>
      <c r="R869" s="247"/>
      <c r="S869" s="247"/>
      <c r="T869" s="247"/>
      <c r="U869" s="247"/>
      <c r="V869" s="247"/>
      <c r="W869" s="247"/>
      <c r="X869" s="247"/>
      <c r="Y869" s="247"/>
      <c r="Z869" s="247"/>
    </row>
    <row r="870" spans="1:26" ht="16" x14ac:dyDescent="0.2">
      <c r="A870" s="247"/>
      <c r="B870" s="247"/>
      <c r="C870" s="247"/>
      <c r="D870" s="247"/>
      <c r="E870" s="247"/>
      <c r="F870" s="247"/>
      <c r="G870" s="247"/>
      <c r="H870" s="247"/>
      <c r="I870" s="247"/>
      <c r="J870" s="247"/>
      <c r="K870" s="229"/>
      <c r="L870" s="229"/>
      <c r="M870" s="247"/>
      <c r="N870" s="247"/>
      <c r="O870" s="247"/>
      <c r="P870" s="247"/>
      <c r="Q870" s="247"/>
      <c r="R870" s="247"/>
      <c r="S870" s="247"/>
      <c r="T870" s="247"/>
      <c r="U870" s="247"/>
      <c r="V870" s="247"/>
      <c r="W870" s="247"/>
      <c r="X870" s="247"/>
      <c r="Y870" s="247"/>
      <c r="Z870" s="247"/>
    </row>
    <row r="871" spans="1:26" ht="16" x14ac:dyDescent="0.2">
      <c r="A871" s="247"/>
      <c r="B871" s="247"/>
      <c r="C871" s="247"/>
      <c r="D871" s="247"/>
      <c r="E871" s="247"/>
      <c r="F871" s="247"/>
      <c r="G871" s="247"/>
      <c r="H871" s="247"/>
      <c r="I871" s="247"/>
      <c r="J871" s="247"/>
      <c r="K871" s="229"/>
      <c r="L871" s="229"/>
      <c r="M871" s="247"/>
      <c r="N871" s="247"/>
      <c r="O871" s="247"/>
      <c r="P871" s="247"/>
      <c r="Q871" s="247"/>
      <c r="R871" s="247"/>
      <c r="S871" s="247"/>
      <c r="T871" s="247"/>
      <c r="U871" s="247"/>
      <c r="V871" s="247"/>
      <c r="W871" s="247"/>
      <c r="X871" s="247"/>
      <c r="Y871" s="247"/>
      <c r="Z871" s="247"/>
    </row>
    <row r="872" spans="1:26" ht="16" x14ac:dyDescent="0.2">
      <c r="A872" s="247"/>
      <c r="B872" s="247"/>
      <c r="C872" s="247"/>
      <c r="D872" s="247"/>
      <c r="E872" s="247"/>
      <c r="F872" s="247"/>
      <c r="G872" s="247"/>
      <c r="H872" s="247"/>
      <c r="I872" s="247"/>
      <c r="J872" s="247"/>
      <c r="K872" s="229"/>
      <c r="L872" s="229"/>
      <c r="M872" s="247"/>
      <c r="N872" s="247"/>
      <c r="O872" s="247"/>
      <c r="P872" s="247"/>
      <c r="Q872" s="247"/>
      <c r="R872" s="247"/>
      <c r="S872" s="247"/>
      <c r="T872" s="247"/>
      <c r="U872" s="247"/>
      <c r="V872" s="247"/>
      <c r="W872" s="247"/>
      <c r="X872" s="247"/>
      <c r="Y872" s="247"/>
      <c r="Z872" s="247"/>
    </row>
    <row r="873" spans="1:26" ht="16" x14ac:dyDescent="0.2">
      <c r="A873" s="247"/>
      <c r="B873" s="247"/>
      <c r="C873" s="247"/>
      <c r="D873" s="247"/>
      <c r="E873" s="247"/>
      <c r="F873" s="247"/>
      <c r="G873" s="247"/>
      <c r="H873" s="247"/>
      <c r="I873" s="247"/>
      <c r="J873" s="247"/>
      <c r="K873" s="229"/>
      <c r="L873" s="229"/>
      <c r="M873" s="247"/>
      <c r="N873" s="247"/>
      <c r="O873" s="247"/>
      <c r="P873" s="247"/>
      <c r="Q873" s="247"/>
      <c r="R873" s="247"/>
      <c r="S873" s="247"/>
      <c r="T873" s="247"/>
      <c r="U873" s="247"/>
      <c r="V873" s="247"/>
      <c r="W873" s="247"/>
      <c r="X873" s="247"/>
      <c r="Y873" s="247"/>
      <c r="Z873" s="247"/>
    </row>
    <row r="874" spans="1:26" ht="16" x14ac:dyDescent="0.2">
      <c r="A874" s="247"/>
      <c r="B874" s="247"/>
      <c r="C874" s="247"/>
      <c r="D874" s="247"/>
      <c r="E874" s="247"/>
      <c r="F874" s="247"/>
      <c r="G874" s="247"/>
      <c r="H874" s="247"/>
      <c r="I874" s="247"/>
      <c r="J874" s="247"/>
      <c r="K874" s="229"/>
      <c r="L874" s="229"/>
      <c r="M874" s="247"/>
      <c r="N874" s="247"/>
      <c r="O874" s="247"/>
      <c r="P874" s="247"/>
      <c r="Q874" s="247"/>
      <c r="R874" s="247"/>
      <c r="S874" s="247"/>
      <c r="T874" s="247"/>
      <c r="U874" s="247"/>
      <c r="V874" s="247"/>
      <c r="W874" s="247"/>
      <c r="X874" s="247"/>
      <c r="Y874" s="247"/>
      <c r="Z874" s="247"/>
    </row>
    <row r="875" spans="1:26" ht="16" x14ac:dyDescent="0.2">
      <c r="A875" s="247"/>
      <c r="B875" s="247"/>
      <c r="C875" s="247"/>
      <c r="D875" s="247"/>
      <c r="E875" s="247"/>
      <c r="F875" s="247"/>
      <c r="G875" s="247"/>
      <c r="H875" s="247"/>
      <c r="I875" s="247"/>
      <c r="J875" s="247"/>
      <c r="K875" s="229"/>
      <c r="L875" s="229"/>
      <c r="M875" s="247"/>
      <c r="N875" s="247"/>
      <c r="O875" s="247"/>
      <c r="P875" s="247"/>
      <c r="Q875" s="247"/>
      <c r="R875" s="247"/>
      <c r="S875" s="247"/>
      <c r="T875" s="247"/>
      <c r="U875" s="247"/>
      <c r="V875" s="247"/>
      <c r="W875" s="247"/>
      <c r="X875" s="247"/>
      <c r="Y875" s="247"/>
      <c r="Z875" s="247"/>
    </row>
    <row r="876" spans="1:26" ht="16" x14ac:dyDescent="0.2">
      <c r="A876" s="247"/>
      <c r="B876" s="247"/>
      <c r="C876" s="247"/>
      <c r="D876" s="247"/>
      <c r="E876" s="247"/>
      <c r="F876" s="247"/>
      <c r="G876" s="247"/>
      <c r="H876" s="247"/>
      <c r="I876" s="247"/>
      <c r="J876" s="247"/>
      <c r="K876" s="229"/>
      <c r="L876" s="229"/>
      <c r="M876" s="247"/>
      <c r="N876" s="247"/>
      <c r="O876" s="247"/>
      <c r="P876" s="247"/>
      <c r="Q876" s="247"/>
      <c r="R876" s="247"/>
      <c r="S876" s="247"/>
      <c r="T876" s="247"/>
      <c r="U876" s="247"/>
      <c r="V876" s="247"/>
      <c r="W876" s="247"/>
      <c r="X876" s="247"/>
      <c r="Y876" s="247"/>
      <c r="Z876" s="247"/>
    </row>
    <row r="877" spans="1:26" ht="16" x14ac:dyDescent="0.2">
      <c r="A877" s="247"/>
      <c r="B877" s="247"/>
      <c r="C877" s="247"/>
      <c r="D877" s="247"/>
      <c r="E877" s="247"/>
      <c r="F877" s="247"/>
      <c r="G877" s="247"/>
      <c r="H877" s="247"/>
      <c r="I877" s="247"/>
      <c r="J877" s="247"/>
      <c r="K877" s="229"/>
      <c r="L877" s="229"/>
      <c r="M877" s="247"/>
      <c r="N877" s="247"/>
      <c r="O877" s="247"/>
      <c r="P877" s="247"/>
      <c r="Q877" s="247"/>
      <c r="R877" s="247"/>
      <c r="S877" s="247"/>
      <c r="T877" s="247"/>
      <c r="U877" s="247"/>
      <c r="V877" s="247"/>
      <c r="W877" s="247"/>
      <c r="X877" s="247"/>
      <c r="Y877" s="247"/>
      <c r="Z877" s="247"/>
    </row>
    <row r="878" spans="1:26" ht="16" x14ac:dyDescent="0.2">
      <c r="A878" s="247"/>
      <c r="B878" s="247"/>
      <c r="C878" s="247"/>
      <c r="D878" s="247"/>
      <c r="E878" s="247"/>
      <c r="F878" s="247"/>
      <c r="G878" s="247"/>
      <c r="H878" s="247"/>
      <c r="I878" s="247"/>
      <c r="J878" s="247"/>
      <c r="K878" s="229"/>
      <c r="L878" s="229"/>
      <c r="M878" s="247"/>
      <c r="N878" s="247"/>
      <c r="O878" s="247"/>
      <c r="P878" s="247"/>
      <c r="Q878" s="247"/>
      <c r="R878" s="247"/>
      <c r="S878" s="247"/>
      <c r="T878" s="247"/>
      <c r="U878" s="247"/>
      <c r="V878" s="247"/>
      <c r="W878" s="247"/>
      <c r="X878" s="247"/>
      <c r="Y878" s="247"/>
      <c r="Z878" s="247"/>
    </row>
    <row r="879" spans="1:26" ht="16" x14ac:dyDescent="0.2">
      <c r="A879" s="247"/>
      <c r="B879" s="247"/>
      <c r="C879" s="247"/>
      <c r="D879" s="247"/>
      <c r="E879" s="247"/>
      <c r="F879" s="247"/>
      <c r="G879" s="247"/>
      <c r="H879" s="247"/>
      <c r="I879" s="247"/>
      <c r="J879" s="247"/>
      <c r="K879" s="229"/>
      <c r="L879" s="229"/>
      <c r="M879" s="247"/>
      <c r="N879" s="247"/>
      <c r="O879" s="247"/>
      <c r="P879" s="247"/>
      <c r="Q879" s="247"/>
      <c r="R879" s="247"/>
      <c r="S879" s="247"/>
      <c r="T879" s="247"/>
      <c r="U879" s="247"/>
      <c r="V879" s="247"/>
      <c r="W879" s="247"/>
      <c r="X879" s="247"/>
      <c r="Y879" s="247"/>
      <c r="Z879" s="247"/>
    </row>
    <row r="880" spans="1:26" ht="16" x14ac:dyDescent="0.2">
      <c r="A880" s="247"/>
      <c r="B880" s="247"/>
      <c r="C880" s="247"/>
      <c r="D880" s="247"/>
      <c r="E880" s="247"/>
      <c r="F880" s="247"/>
      <c r="G880" s="247"/>
      <c r="H880" s="247"/>
      <c r="I880" s="247"/>
      <c r="J880" s="247"/>
      <c r="K880" s="229"/>
      <c r="L880" s="229"/>
      <c r="M880" s="247"/>
      <c r="N880" s="247"/>
      <c r="O880" s="247"/>
      <c r="P880" s="247"/>
      <c r="Q880" s="247"/>
      <c r="R880" s="247"/>
      <c r="S880" s="247"/>
      <c r="T880" s="247"/>
      <c r="U880" s="247"/>
      <c r="V880" s="247"/>
      <c r="W880" s="247"/>
      <c r="X880" s="247"/>
      <c r="Y880" s="247"/>
      <c r="Z880" s="247"/>
    </row>
    <row r="881" spans="1:26" ht="16" x14ac:dyDescent="0.2">
      <c r="A881" s="247"/>
      <c r="B881" s="247"/>
      <c r="C881" s="247"/>
      <c r="D881" s="247"/>
      <c r="E881" s="247"/>
      <c r="F881" s="247"/>
      <c r="G881" s="247"/>
      <c r="H881" s="247"/>
      <c r="I881" s="247"/>
      <c r="J881" s="247"/>
      <c r="K881" s="229"/>
      <c r="L881" s="229"/>
      <c r="M881" s="247"/>
      <c r="N881" s="247"/>
      <c r="O881" s="247"/>
      <c r="P881" s="247"/>
      <c r="Q881" s="247"/>
      <c r="R881" s="247"/>
      <c r="S881" s="247"/>
      <c r="T881" s="247"/>
      <c r="U881" s="247"/>
      <c r="V881" s="247"/>
      <c r="W881" s="247"/>
      <c r="X881" s="247"/>
      <c r="Y881" s="247"/>
      <c r="Z881" s="247"/>
    </row>
    <row r="882" spans="1:26" ht="16" x14ac:dyDescent="0.2">
      <c r="A882" s="247"/>
      <c r="B882" s="247"/>
      <c r="C882" s="247"/>
      <c r="D882" s="247"/>
      <c r="E882" s="247"/>
      <c r="F882" s="247"/>
      <c r="G882" s="247"/>
      <c r="H882" s="247"/>
      <c r="I882" s="247"/>
      <c r="J882" s="247"/>
      <c r="K882" s="229"/>
      <c r="L882" s="229"/>
      <c r="M882" s="247"/>
      <c r="N882" s="247"/>
      <c r="O882" s="247"/>
      <c r="P882" s="247"/>
      <c r="Q882" s="247"/>
      <c r="R882" s="247"/>
      <c r="S882" s="247"/>
      <c r="T882" s="247"/>
      <c r="U882" s="247"/>
      <c r="V882" s="247"/>
      <c r="W882" s="247"/>
      <c r="X882" s="247"/>
      <c r="Y882" s="247"/>
      <c r="Z882" s="247"/>
    </row>
    <row r="883" spans="1:26" ht="16" x14ac:dyDescent="0.2">
      <c r="A883" s="247"/>
      <c r="B883" s="247"/>
      <c r="C883" s="247"/>
      <c r="D883" s="247"/>
      <c r="E883" s="247"/>
      <c r="F883" s="247"/>
      <c r="G883" s="247"/>
      <c r="H883" s="247"/>
      <c r="I883" s="247"/>
      <c r="J883" s="247"/>
      <c r="K883" s="229"/>
      <c r="L883" s="229"/>
      <c r="M883" s="247"/>
      <c r="N883" s="247"/>
      <c r="O883" s="247"/>
      <c r="P883" s="247"/>
      <c r="Q883" s="247"/>
      <c r="R883" s="247"/>
      <c r="S883" s="247"/>
      <c r="T883" s="247"/>
      <c r="U883" s="247"/>
      <c r="V883" s="247"/>
      <c r="W883" s="247"/>
      <c r="X883" s="247"/>
      <c r="Y883" s="247"/>
      <c r="Z883" s="247"/>
    </row>
    <row r="884" spans="1:26" ht="16" x14ac:dyDescent="0.2">
      <c r="A884" s="247"/>
      <c r="B884" s="247"/>
      <c r="C884" s="247"/>
      <c r="D884" s="247"/>
      <c r="E884" s="247"/>
      <c r="F884" s="247"/>
      <c r="G884" s="247"/>
      <c r="H884" s="247"/>
      <c r="I884" s="247"/>
      <c r="J884" s="247"/>
      <c r="K884" s="229"/>
      <c r="L884" s="229"/>
      <c r="M884" s="247"/>
      <c r="N884" s="247"/>
      <c r="O884" s="247"/>
      <c r="P884" s="247"/>
      <c r="Q884" s="247"/>
      <c r="R884" s="247"/>
      <c r="S884" s="247"/>
      <c r="T884" s="247"/>
      <c r="U884" s="247"/>
      <c r="V884" s="247"/>
      <c r="W884" s="247"/>
      <c r="X884" s="247"/>
      <c r="Y884" s="247"/>
      <c r="Z884" s="247"/>
    </row>
    <row r="885" spans="1:26" ht="16" x14ac:dyDescent="0.2">
      <c r="A885" s="247"/>
      <c r="B885" s="247"/>
      <c r="C885" s="247"/>
      <c r="D885" s="247"/>
      <c r="E885" s="247"/>
      <c r="F885" s="247"/>
      <c r="G885" s="247"/>
      <c r="H885" s="247"/>
      <c r="I885" s="247"/>
      <c r="J885" s="247"/>
      <c r="K885" s="229"/>
      <c r="L885" s="229"/>
      <c r="M885" s="247"/>
      <c r="N885" s="247"/>
      <c r="O885" s="247"/>
      <c r="P885" s="247"/>
      <c r="Q885" s="247"/>
      <c r="R885" s="247"/>
      <c r="S885" s="247"/>
      <c r="T885" s="247"/>
      <c r="U885" s="247"/>
      <c r="V885" s="247"/>
      <c r="W885" s="247"/>
      <c r="X885" s="247"/>
      <c r="Y885" s="247"/>
      <c r="Z885" s="247"/>
    </row>
    <row r="886" spans="1:26" ht="16" x14ac:dyDescent="0.2">
      <c r="A886" s="247"/>
      <c r="B886" s="247"/>
      <c r="C886" s="247"/>
      <c r="D886" s="247"/>
      <c r="E886" s="247"/>
      <c r="F886" s="247"/>
      <c r="G886" s="247"/>
      <c r="H886" s="247"/>
      <c r="I886" s="247"/>
      <c r="J886" s="247"/>
      <c r="K886" s="229"/>
      <c r="L886" s="229"/>
      <c r="M886" s="247"/>
      <c r="N886" s="247"/>
      <c r="O886" s="247"/>
      <c r="P886" s="247"/>
      <c r="Q886" s="247"/>
      <c r="R886" s="247"/>
      <c r="S886" s="247"/>
      <c r="T886" s="247"/>
      <c r="U886" s="247"/>
      <c r="V886" s="247"/>
      <c r="W886" s="247"/>
      <c r="X886" s="247"/>
      <c r="Y886" s="247"/>
      <c r="Z886" s="247"/>
    </row>
    <row r="887" spans="1:26" ht="16" x14ac:dyDescent="0.2">
      <c r="A887" s="247"/>
      <c r="B887" s="247"/>
      <c r="C887" s="247"/>
      <c r="D887" s="247"/>
      <c r="E887" s="247"/>
      <c r="F887" s="247"/>
      <c r="G887" s="247"/>
      <c r="H887" s="247"/>
      <c r="I887" s="247"/>
      <c r="J887" s="247"/>
      <c r="K887" s="229"/>
      <c r="L887" s="229"/>
      <c r="M887" s="247"/>
      <c r="N887" s="247"/>
      <c r="O887" s="247"/>
      <c r="P887" s="247"/>
      <c r="Q887" s="247"/>
      <c r="R887" s="247"/>
      <c r="S887" s="247"/>
      <c r="T887" s="247"/>
      <c r="U887" s="247"/>
      <c r="V887" s="247"/>
      <c r="W887" s="247"/>
      <c r="X887" s="247"/>
      <c r="Y887" s="247"/>
      <c r="Z887" s="247"/>
    </row>
    <row r="888" spans="1:26" ht="16" x14ac:dyDescent="0.2">
      <c r="A888" s="247"/>
      <c r="B888" s="247"/>
      <c r="C888" s="247"/>
      <c r="D888" s="247"/>
      <c r="E888" s="247"/>
      <c r="F888" s="247"/>
      <c r="G888" s="247"/>
      <c r="H888" s="247"/>
      <c r="I888" s="247"/>
      <c r="J888" s="247"/>
      <c r="K888" s="229"/>
      <c r="L888" s="229"/>
      <c r="M888" s="247"/>
      <c r="N888" s="247"/>
      <c r="O888" s="247"/>
      <c r="P888" s="247"/>
      <c r="Q888" s="247"/>
      <c r="R888" s="247"/>
      <c r="S888" s="247"/>
      <c r="T888" s="247"/>
      <c r="U888" s="247"/>
      <c r="V888" s="247"/>
      <c r="W888" s="247"/>
      <c r="X888" s="247"/>
      <c r="Y888" s="247"/>
      <c r="Z888" s="247"/>
    </row>
    <row r="889" spans="1:26" ht="16" x14ac:dyDescent="0.2">
      <c r="A889" s="247"/>
      <c r="B889" s="247"/>
      <c r="C889" s="247"/>
      <c r="D889" s="247"/>
      <c r="E889" s="247"/>
      <c r="F889" s="247"/>
      <c r="G889" s="247"/>
      <c r="H889" s="247"/>
      <c r="I889" s="247"/>
      <c r="J889" s="247"/>
      <c r="K889" s="229"/>
      <c r="L889" s="229"/>
      <c r="M889" s="247"/>
      <c r="N889" s="247"/>
      <c r="O889" s="247"/>
      <c r="P889" s="247"/>
      <c r="Q889" s="247"/>
      <c r="R889" s="247"/>
      <c r="S889" s="247"/>
      <c r="T889" s="247"/>
      <c r="U889" s="247"/>
      <c r="V889" s="247"/>
      <c r="W889" s="247"/>
      <c r="X889" s="247"/>
      <c r="Y889" s="247"/>
      <c r="Z889" s="247"/>
    </row>
    <row r="890" spans="1:26" ht="16" x14ac:dyDescent="0.2">
      <c r="A890" s="247"/>
      <c r="B890" s="247"/>
      <c r="C890" s="247"/>
      <c r="D890" s="247"/>
      <c r="E890" s="247"/>
      <c r="F890" s="247"/>
      <c r="G890" s="247"/>
      <c r="H890" s="247"/>
      <c r="I890" s="247"/>
      <c r="J890" s="247"/>
      <c r="K890" s="229"/>
      <c r="L890" s="229"/>
      <c r="M890" s="247"/>
      <c r="N890" s="247"/>
      <c r="O890" s="247"/>
      <c r="P890" s="247"/>
      <c r="Q890" s="247"/>
      <c r="R890" s="247"/>
      <c r="S890" s="247"/>
      <c r="T890" s="247"/>
      <c r="U890" s="247"/>
      <c r="V890" s="247"/>
      <c r="W890" s="247"/>
      <c r="X890" s="247"/>
      <c r="Y890" s="247"/>
      <c r="Z890" s="247"/>
    </row>
    <row r="891" spans="1:26" ht="16" x14ac:dyDescent="0.2">
      <c r="A891" s="247"/>
      <c r="B891" s="247"/>
      <c r="C891" s="247"/>
      <c r="D891" s="247"/>
      <c r="E891" s="247"/>
      <c r="F891" s="247"/>
      <c r="G891" s="247"/>
      <c r="H891" s="247"/>
      <c r="I891" s="247"/>
      <c r="J891" s="247"/>
      <c r="K891" s="229"/>
      <c r="L891" s="229"/>
      <c r="M891" s="247"/>
      <c r="N891" s="247"/>
      <c r="O891" s="247"/>
      <c r="P891" s="247"/>
      <c r="Q891" s="247"/>
      <c r="R891" s="247"/>
      <c r="S891" s="247"/>
      <c r="T891" s="247"/>
      <c r="U891" s="247"/>
      <c r="V891" s="247"/>
      <c r="W891" s="247"/>
      <c r="X891" s="247"/>
      <c r="Y891" s="247"/>
      <c r="Z891" s="247"/>
    </row>
    <row r="892" spans="1:26" ht="16" x14ac:dyDescent="0.2">
      <c r="A892" s="247"/>
      <c r="B892" s="247"/>
      <c r="C892" s="247"/>
      <c r="D892" s="247"/>
      <c r="E892" s="247"/>
      <c r="F892" s="247"/>
      <c r="G892" s="247"/>
      <c r="H892" s="247"/>
      <c r="I892" s="247"/>
      <c r="J892" s="247"/>
      <c r="K892" s="229"/>
      <c r="L892" s="229"/>
      <c r="M892" s="247"/>
      <c r="N892" s="247"/>
      <c r="O892" s="247"/>
      <c r="P892" s="247"/>
      <c r="Q892" s="247"/>
      <c r="R892" s="247"/>
      <c r="S892" s="247"/>
      <c r="T892" s="247"/>
      <c r="U892" s="247"/>
      <c r="V892" s="247"/>
      <c r="W892" s="247"/>
      <c r="X892" s="247"/>
      <c r="Y892" s="247"/>
      <c r="Z892" s="247"/>
    </row>
    <row r="893" spans="1:26" ht="16" x14ac:dyDescent="0.2">
      <c r="A893" s="247"/>
      <c r="B893" s="247"/>
      <c r="C893" s="247"/>
      <c r="D893" s="247"/>
      <c r="E893" s="247"/>
      <c r="F893" s="247"/>
      <c r="G893" s="247"/>
      <c r="H893" s="247"/>
      <c r="I893" s="247"/>
      <c r="J893" s="247"/>
      <c r="K893" s="229"/>
      <c r="L893" s="229"/>
      <c r="M893" s="247"/>
      <c r="N893" s="247"/>
      <c r="O893" s="247"/>
      <c r="P893" s="247"/>
      <c r="Q893" s="247"/>
      <c r="R893" s="247"/>
      <c r="S893" s="247"/>
      <c r="T893" s="247"/>
      <c r="U893" s="247"/>
      <c r="V893" s="247"/>
      <c r="W893" s="247"/>
      <c r="X893" s="247"/>
      <c r="Y893" s="247"/>
      <c r="Z893" s="247"/>
    </row>
    <row r="894" spans="1:26" ht="16" x14ac:dyDescent="0.2">
      <c r="A894" s="247"/>
      <c r="B894" s="247"/>
      <c r="C894" s="247"/>
      <c r="D894" s="247"/>
      <c r="E894" s="247"/>
      <c r="F894" s="247"/>
      <c r="G894" s="247"/>
      <c r="H894" s="247"/>
      <c r="I894" s="247"/>
      <c r="J894" s="247"/>
      <c r="K894" s="229"/>
      <c r="L894" s="229"/>
      <c r="M894" s="247"/>
      <c r="N894" s="247"/>
      <c r="O894" s="247"/>
      <c r="P894" s="247"/>
      <c r="Q894" s="247"/>
      <c r="R894" s="247"/>
      <c r="S894" s="247"/>
      <c r="T894" s="247"/>
      <c r="U894" s="247"/>
      <c r="V894" s="247"/>
      <c r="W894" s="247"/>
      <c r="X894" s="247"/>
      <c r="Y894" s="247"/>
      <c r="Z894" s="247"/>
    </row>
    <row r="895" spans="1:26" ht="16" x14ac:dyDescent="0.2">
      <c r="A895" s="247"/>
      <c r="B895" s="247"/>
      <c r="C895" s="247"/>
      <c r="D895" s="247"/>
      <c r="E895" s="247"/>
      <c r="F895" s="247"/>
      <c r="G895" s="247"/>
      <c r="H895" s="247"/>
      <c r="I895" s="247"/>
      <c r="J895" s="247"/>
      <c r="K895" s="229"/>
      <c r="L895" s="229"/>
      <c r="M895" s="247"/>
      <c r="N895" s="247"/>
      <c r="O895" s="247"/>
      <c r="P895" s="247"/>
      <c r="Q895" s="247"/>
      <c r="R895" s="247"/>
      <c r="S895" s="247"/>
      <c r="T895" s="247"/>
      <c r="U895" s="247"/>
      <c r="V895" s="247"/>
      <c r="W895" s="247"/>
      <c r="X895" s="247"/>
      <c r="Y895" s="247"/>
      <c r="Z895" s="247"/>
    </row>
    <row r="896" spans="1:26" ht="16" x14ac:dyDescent="0.2">
      <c r="A896" s="247"/>
      <c r="B896" s="247"/>
      <c r="C896" s="247"/>
      <c r="D896" s="247"/>
      <c r="E896" s="247"/>
      <c r="F896" s="247"/>
      <c r="G896" s="247"/>
      <c r="H896" s="247"/>
      <c r="I896" s="247"/>
      <c r="J896" s="247"/>
      <c r="K896" s="229"/>
      <c r="L896" s="229"/>
      <c r="M896" s="247"/>
      <c r="N896" s="247"/>
      <c r="O896" s="247"/>
      <c r="P896" s="247"/>
      <c r="Q896" s="247"/>
      <c r="R896" s="247"/>
      <c r="S896" s="247"/>
      <c r="T896" s="247"/>
      <c r="U896" s="247"/>
      <c r="V896" s="247"/>
      <c r="W896" s="247"/>
      <c r="X896" s="247"/>
      <c r="Y896" s="247"/>
      <c r="Z896" s="247"/>
    </row>
    <row r="897" spans="1:26" ht="16" x14ac:dyDescent="0.2">
      <c r="A897" s="247"/>
      <c r="B897" s="247"/>
      <c r="C897" s="247"/>
      <c r="D897" s="247"/>
      <c r="E897" s="247"/>
      <c r="F897" s="247"/>
      <c r="G897" s="247"/>
      <c r="H897" s="247"/>
      <c r="I897" s="247"/>
      <c r="J897" s="247"/>
      <c r="K897" s="229"/>
      <c r="L897" s="229"/>
      <c r="M897" s="247"/>
      <c r="N897" s="247"/>
      <c r="O897" s="247"/>
      <c r="P897" s="247"/>
      <c r="Q897" s="247"/>
      <c r="R897" s="247"/>
      <c r="S897" s="247"/>
      <c r="T897" s="247"/>
      <c r="U897" s="247"/>
      <c r="V897" s="247"/>
      <c r="W897" s="247"/>
      <c r="X897" s="247"/>
      <c r="Y897" s="247"/>
      <c r="Z897" s="247"/>
    </row>
    <row r="898" spans="1:26" ht="16" x14ac:dyDescent="0.2">
      <c r="A898" s="247"/>
      <c r="B898" s="247"/>
      <c r="C898" s="247"/>
      <c r="D898" s="247"/>
      <c r="E898" s="247"/>
      <c r="F898" s="247"/>
      <c r="G898" s="247"/>
      <c r="H898" s="247"/>
      <c r="I898" s="247"/>
      <c r="J898" s="247"/>
      <c r="K898" s="229"/>
      <c r="L898" s="229"/>
      <c r="M898" s="247"/>
      <c r="N898" s="247"/>
      <c r="O898" s="247"/>
      <c r="P898" s="247"/>
      <c r="Q898" s="247"/>
      <c r="R898" s="247"/>
      <c r="S898" s="247"/>
      <c r="T898" s="247"/>
      <c r="U898" s="247"/>
      <c r="V898" s="247"/>
      <c r="W898" s="247"/>
      <c r="X898" s="247"/>
      <c r="Y898" s="247"/>
      <c r="Z898" s="247"/>
    </row>
    <row r="899" spans="1:26" ht="16" x14ac:dyDescent="0.2">
      <c r="A899" s="247"/>
      <c r="B899" s="247"/>
      <c r="C899" s="247"/>
      <c r="D899" s="247"/>
      <c r="E899" s="247"/>
      <c r="F899" s="247"/>
      <c r="G899" s="247"/>
      <c r="H899" s="247"/>
      <c r="I899" s="247"/>
      <c r="J899" s="247"/>
      <c r="K899" s="229"/>
      <c r="L899" s="229"/>
      <c r="M899" s="247"/>
      <c r="N899" s="247"/>
      <c r="O899" s="247"/>
      <c r="P899" s="247"/>
      <c r="Q899" s="247"/>
      <c r="R899" s="247"/>
      <c r="S899" s="247"/>
      <c r="T899" s="247"/>
      <c r="U899" s="247"/>
      <c r="V899" s="247"/>
      <c r="W899" s="247"/>
      <c r="X899" s="247"/>
      <c r="Y899" s="247"/>
      <c r="Z899" s="247"/>
    </row>
    <row r="900" spans="1:26" ht="16" x14ac:dyDescent="0.2">
      <c r="A900" s="247"/>
      <c r="B900" s="247"/>
      <c r="C900" s="247"/>
      <c r="D900" s="247"/>
      <c r="E900" s="247"/>
      <c r="F900" s="247"/>
      <c r="G900" s="247"/>
      <c r="H900" s="247"/>
      <c r="I900" s="247"/>
      <c r="J900" s="247"/>
      <c r="K900" s="229"/>
      <c r="L900" s="229"/>
      <c r="M900" s="247"/>
      <c r="N900" s="247"/>
      <c r="O900" s="247"/>
      <c r="P900" s="247"/>
      <c r="Q900" s="247"/>
      <c r="R900" s="247"/>
      <c r="S900" s="247"/>
      <c r="T900" s="247"/>
      <c r="U900" s="247"/>
      <c r="V900" s="247"/>
      <c r="W900" s="247"/>
      <c r="X900" s="247"/>
      <c r="Y900" s="247"/>
      <c r="Z900" s="247"/>
    </row>
    <row r="901" spans="1:26" ht="16" x14ac:dyDescent="0.2">
      <c r="A901" s="247"/>
      <c r="B901" s="247"/>
      <c r="C901" s="247"/>
      <c r="D901" s="247"/>
      <c r="E901" s="247"/>
      <c r="F901" s="247"/>
      <c r="G901" s="247"/>
      <c r="H901" s="247"/>
      <c r="I901" s="247"/>
      <c r="J901" s="247"/>
      <c r="K901" s="229"/>
      <c r="L901" s="229"/>
      <c r="M901" s="247"/>
      <c r="N901" s="247"/>
      <c r="O901" s="247"/>
      <c r="P901" s="247"/>
      <c r="Q901" s="247"/>
      <c r="R901" s="247"/>
      <c r="S901" s="247"/>
      <c r="T901" s="247"/>
      <c r="U901" s="247"/>
      <c r="V901" s="247"/>
      <c r="W901" s="247"/>
      <c r="X901" s="247"/>
      <c r="Y901" s="247"/>
      <c r="Z901" s="247"/>
    </row>
    <row r="902" spans="1:26" ht="16" x14ac:dyDescent="0.2">
      <c r="A902" s="247"/>
      <c r="B902" s="247"/>
      <c r="C902" s="247"/>
      <c r="D902" s="247"/>
      <c r="E902" s="247"/>
      <c r="F902" s="247"/>
      <c r="G902" s="247"/>
      <c r="H902" s="247"/>
      <c r="I902" s="247"/>
      <c r="J902" s="247"/>
      <c r="K902" s="229"/>
      <c r="L902" s="229"/>
      <c r="M902" s="247"/>
      <c r="N902" s="247"/>
      <c r="O902" s="247"/>
      <c r="P902" s="247"/>
      <c r="Q902" s="247"/>
      <c r="R902" s="247"/>
      <c r="S902" s="247"/>
      <c r="T902" s="247"/>
      <c r="U902" s="247"/>
      <c r="V902" s="247"/>
      <c r="W902" s="247"/>
      <c r="X902" s="247"/>
      <c r="Y902" s="247"/>
      <c r="Z902" s="247"/>
    </row>
    <row r="903" spans="1:26" ht="16" x14ac:dyDescent="0.2">
      <c r="A903" s="247"/>
      <c r="B903" s="247"/>
      <c r="C903" s="247"/>
      <c r="D903" s="247"/>
      <c r="E903" s="247"/>
      <c r="F903" s="247"/>
      <c r="G903" s="247"/>
      <c r="H903" s="247"/>
      <c r="I903" s="247"/>
      <c r="J903" s="247"/>
      <c r="K903" s="229"/>
      <c r="L903" s="229"/>
      <c r="M903" s="247"/>
      <c r="N903" s="247"/>
      <c r="O903" s="247"/>
      <c r="P903" s="247"/>
      <c r="Q903" s="247"/>
      <c r="R903" s="247"/>
      <c r="S903" s="247"/>
      <c r="T903" s="247"/>
      <c r="U903" s="247"/>
      <c r="V903" s="247"/>
      <c r="W903" s="247"/>
      <c r="X903" s="247"/>
      <c r="Y903" s="247"/>
      <c r="Z903" s="247"/>
    </row>
    <row r="904" spans="1:26" ht="16" x14ac:dyDescent="0.2">
      <c r="A904" s="247"/>
      <c r="B904" s="247"/>
      <c r="C904" s="247"/>
      <c r="D904" s="247"/>
      <c r="E904" s="247"/>
      <c r="F904" s="247"/>
      <c r="G904" s="247"/>
      <c r="H904" s="247"/>
      <c r="I904" s="247"/>
      <c r="J904" s="247"/>
      <c r="K904" s="229"/>
      <c r="L904" s="229"/>
      <c r="M904" s="247"/>
      <c r="N904" s="247"/>
      <c r="O904" s="247"/>
      <c r="P904" s="247"/>
      <c r="Q904" s="247"/>
      <c r="R904" s="247"/>
      <c r="S904" s="247"/>
      <c r="T904" s="247"/>
      <c r="U904" s="247"/>
      <c r="V904" s="247"/>
      <c r="W904" s="247"/>
      <c r="X904" s="247"/>
      <c r="Y904" s="247"/>
      <c r="Z904" s="247"/>
    </row>
    <row r="905" spans="1:26" ht="16" x14ac:dyDescent="0.2">
      <c r="A905" s="247"/>
      <c r="B905" s="247"/>
      <c r="C905" s="247"/>
      <c r="D905" s="247"/>
      <c r="E905" s="247"/>
      <c r="F905" s="247"/>
      <c r="G905" s="247"/>
      <c r="H905" s="247"/>
      <c r="I905" s="247"/>
      <c r="J905" s="247"/>
      <c r="K905" s="229"/>
      <c r="L905" s="229"/>
      <c r="M905" s="247"/>
      <c r="N905" s="247"/>
      <c r="O905" s="247"/>
      <c r="P905" s="247"/>
      <c r="Q905" s="247"/>
      <c r="R905" s="247"/>
      <c r="S905" s="247"/>
      <c r="T905" s="247"/>
      <c r="U905" s="247"/>
      <c r="V905" s="247"/>
      <c r="W905" s="247"/>
      <c r="X905" s="247"/>
      <c r="Y905" s="247"/>
      <c r="Z905" s="247"/>
    </row>
    <row r="906" spans="1:26" ht="16" x14ac:dyDescent="0.2">
      <c r="A906" s="247"/>
      <c r="B906" s="247"/>
      <c r="C906" s="247"/>
      <c r="D906" s="247"/>
      <c r="E906" s="247"/>
      <c r="F906" s="247"/>
      <c r="G906" s="247"/>
      <c r="H906" s="247"/>
      <c r="I906" s="247"/>
      <c r="J906" s="247"/>
      <c r="K906" s="229"/>
      <c r="L906" s="229"/>
      <c r="M906" s="247"/>
      <c r="N906" s="247"/>
      <c r="O906" s="247"/>
      <c r="P906" s="247"/>
      <c r="Q906" s="247"/>
      <c r="R906" s="247"/>
      <c r="S906" s="247"/>
      <c r="T906" s="247"/>
      <c r="U906" s="247"/>
      <c r="V906" s="247"/>
      <c r="W906" s="247"/>
      <c r="X906" s="247"/>
      <c r="Y906" s="247"/>
      <c r="Z906" s="247"/>
    </row>
    <row r="907" spans="1:26" ht="16" x14ac:dyDescent="0.2">
      <c r="A907" s="247"/>
      <c r="B907" s="247"/>
      <c r="C907" s="247"/>
      <c r="D907" s="247"/>
      <c r="E907" s="247"/>
      <c r="F907" s="247"/>
      <c r="G907" s="247"/>
      <c r="H907" s="247"/>
      <c r="I907" s="247"/>
      <c r="J907" s="247"/>
      <c r="K907" s="229"/>
      <c r="L907" s="229"/>
      <c r="M907" s="247"/>
      <c r="N907" s="247"/>
      <c r="O907" s="247"/>
      <c r="P907" s="247"/>
      <c r="Q907" s="247"/>
      <c r="R907" s="247"/>
      <c r="S907" s="247"/>
      <c r="T907" s="247"/>
      <c r="U907" s="247"/>
      <c r="V907" s="247"/>
      <c r="W907" s="247"/>
      <c r="X907" s="247"/>
      <c r="Y907" s="247"/>
      <c r="Z907" s="247"/>
    </row>
    <row r="908" spans="1:26" ht="16" x14ac:dyDescent="0.2">
      <c r="A908" s="247"/>
      <c r="B908" s="247"/>
      <c r="C908" s="247"/>
      <c r="D908" s="247"/>
      <c r="E908" s="247"/>
      <c r="F908" s="247"/>
      <c r="G908" s="247"/>
      <c r="H908" s="247"/>
      <c r="I908" s="247"/>
      <c r="J908" s="247"/>
      <c r="K908" s="229"/>
      <c r="L908" s="229"/>
      <c r="M908" s="247"/>
      <c r="N908" s="247"/>
      <c r="O908" s="247"/>
      <c r="P908" s="247"/>
      <c r="Q908" s="247"/>
      <c r="R908" s="247"/>
      <c r="S908" s="247"/>
      <c r="T908" s="247"/>
      <c r="U908" s="247"/>
      <c r="V908" s="247"/>
      <c r="W908" s="247"/>
      <c r="X908" s="247"/>
      <c r="Y908" s="247"/>
      <c r="Z908" s="247"/>
    </row>
    <row r="909" spans="1:26" ht="16" x14ac:dyDescent="0.2">
      <c r="A909" s="247"/>
      <c r="B909" s="247"/>
      <c r="C909" s="247"/>
      <c r="D909" s="247"/>
      <c r="E909" s="247"/>
      <c r="F909" s="247"/>
      <c r="G909" s="247"/>
      <c r="H909" s="247"/>
      <c r="I909" s="247"/>
      <c r="J909" s="247"/>
      <c r="K909" s="229"/>
      <c r="L909" s="229"/>
      <c r="M909" s="247"/>
      <c r="N909" s="247"/>
      <c r="O909" s="247"/>
      <c r="P909" s="247"/>
      <c r="Q909" s="247"/>
      <c r="R909" s="247"/>
      <c r="S909" s="247"/>
      <c r="T909" s="247"/>
      <c r="U909" s="247"/>
      <c r="V909" s="247"/>
      <c r="W909" s="247"/>
      <c r="X909" s="247"/>
      <c r="Y909" s="247"/>
      <c r="Z909" s="247"/>
    </row>
    <row r="910" spans="1:26" ht="16" x14ac:dyDescent="0.2">
      <c r="A910" s="247"/>
      <c r="B910" s="247"/>
      <c r="C910" s="247"/>
      <c r="D910" s="247"/>
      <c r="E910" s="247"/>
      <c r="F910" s="247"/>
      <c r="G910" s="247"/>
      <c r="H910" s="247"/>
      <c r="I910" s="247"/>
      <c r="J910" s="247"/>
      <c r="K910" s="229"/>
      <c r="L910" s="229"/>
      <c r="M910" s="247"/>
      <c r="N910" s="247"/>
      <c r="O910" s="247"/>
      <c r="P910" s="247"/>
      <c r="Q910" s="247"/>
      <c r="R910" s="247"/>
      <c r="S910" s="247"/>
      <c r="T910" s="247"/>
      <c r="U910" s="247"/>
      <c r="V910" s="247"/>
      <c r="W910" s="247"/>
      <c r="X910" s="247"/>
      <c r="Y910" s="247"/>
      <c r="Z910" s="247"/>
    </row>
    <row r="911" spans="1:26" ht="16" x14ac:dyDescent="0.2">
      <c r="A911" s="247"/>
      <c r="B911" s="247"/>
      <c r="C911" s="247"/>
      <c r="D911" s="247"/>
      <c r="E911" s="247"/>
      <c r="F911" s="247"/>
      <c r="G911" s="247"/>
      <c r="H911" s="247"/>
      <c r="I911" s="247"/>
      <c r="J911" s="247"/>
      <c r="K911" s="229"/>
      <c r="L911" s="229"/>
      <c r="M911" s="247"/>
      <c r="N911" s="247"/>
      <c r="O911" s="247"/>
      <c r="P911" s="247"/>
      <c r="Q911" s="247"/>
      <c r="R911" s="247"/>
      <c r="S911" s="247"/>
      <c r="T911" s="247"/>
      <c r="U911" s="247"/>
      <c r="V911" s="247"/>
      <c r="W911" s="247"/>
      <c r="X911" s="247"/>
      <c r="Y911" s="247"/>
      <c r="Z911" s="247"/>
    </row>
    <row r="912" spans="1:26" ht="16" x14ac:dyDescent="0.2">
      <c r="A912" s="247"/>
      <c r="B912" s="247"/>
      <c r="C912" s="247"/>
      <c r="D912" s="247"/>
      <c r="E912" s="247"/>
      <c r="F912" s="247"/>
      <c r="G912" s="247"/>
      <c r="H912" s="247"/>
      <c r="I912" s="247"/>
      <c r="J912" s="247"/>
      <c r="K912" s="229"/>
      <c r="L912" s="229"/>
      <c r="M912" s="247"/>
      <c r="N912" s="247"/>
      <c r="O912" s="247"/>
      <c r="P912" s="247"/>
      <c r="Q912" s="247"/>
      <c r="R912" s="247"/>
      <c r="S912" s="247"/>
      <c r="T912" s="247"/>
      <c r="U912" s="247"/>
      <c r="V912" s="247"/>
      <c r="W912" s="247"/>
      <c r="X912" s="247"/>
      <c r="Y912" s="247"/>
      <c r="Z912" s="247"/>
    </row>
    <row r="913" spans="1:26" ht="16" x14ac:dyDescent="0.2">
      <c r="A913" s="247"/>
      <c r="B913" s="247"/>
      <c r="C913" s="247"/>
      <c r="D913" s="247"/>
      <c r="E913" s="247"/>
      <c r="F913" s="247"/>
      <c r="G913" s="247"/>
      <c r="H913" s="247"/>
      <c r="I913" s="247"/>
      <c r="J913" s="247"/>
      <c r="K913" s="229"/>
      <c r="L913" s="229"/>
      <c r="M913" s="247"/>
      <c r="N913" s="247"/>
      <c r="O913" s="247"/>
      <c r="P913" s="247"/>
      <c r="Q913" s="247"/>
      <c r="R913" s="247"/>
      <c r="S913" s="247"/>
      <c r="T913" s="247"/>
      <c r="U913" s="247"/>
      <c r="V913" s="247"/>
      <c r="W913" s="247"/>
      <c r="X913" s="247"/>
      <c r="Y913" s="247"/>
      <c r="Z913" s="247"/>
    </row>
    <row r="914" spans="1:26" ht="16" x14ac:dyDescent="0.2">
      <c r="A914" s="247"/>
      <c r="B914" s="247"/>
      <c r="C914" s="247"/>
      <c r="D914" s="247"/>
      <c r="E914" s="247"/>
      <c r="F914" s="247"/>
      <c r="G914" s="247"/>
      <c r="H914" s="247"/>
      <c r="I914" s="247"/>
      <c r="J914" s="247"/>
      <c r="K914" s="229"/>
      <c r="L914" s="229"/>
      <c r="M914" s="247"/>
      <c r="N914" s="247"/>
      <c r="O914" s="247"/>
      <c r="P914" s="247"/>
      <c r="Q914" s="247"/>
      <c r="R914" s="247"/>
      <c r="S914" s="247"/>
      <c r="T914" s="247"/>
      <c r="U914" s="247"/>
      <c r="V914" s="247"/>
      <c r="W914" s="247"/>
      <c r="X914" s="247"/>
      <c r="Y914" s="247"/>
      <c r="Z914" s="247"/>
    </row>
    <row r="915" spans="1:26" ht="16" x14ac:dyDescent="0.2">
      <c r="A915" s="247"/>
      <c r="B915" s="247"/>
      <c r="C915" s="247"/>
      <c r="D915" s="247"/>
      <c r="E915" s="247"/>
      <c r="F915" s="247"/>
      <c r="G915" s="247"/>
      <c r="H915" s="247"/>
      <c r="I915" s="247"/>
      <c r="J915" s="247"/>
      <c r="K915" s="229"/>
      <c r="L915" s="229"/>
      <c r="M915" s="247"/>
      <c r="N915" s="247"/>
      <c r="O915" s="247"/>
      <c r="P915" s="247"/>
      <c r="Q915" s="247"/>
      <c r="R915" s="247"/>
      <c r="S915" s="247"/>
      <c r="T915" s="247"/>
      <c r="U915" s="247"/>
      <c r="V915" s="247"/>
      <c r="W915" s="247"/>
      <c r="X915" s="247"/>
      <c r="Y915" s="247"/>
      <c r="Z915" s="247"/>
    </row>
    <row r="916" spans="1:26" ht="16" x14ac:dyDescent="0.2">
      <c r="A916" s="247"/>
      <c r="B916" s="247"/>
      <c r="C916" s="247"/>
      <c r="D916" s="247"/>
      <c r="E916" s="247"/>
      <c r="F916" s="247"/>
      <c r="G916" s="247"/>
      <c r="H916" s="247"/>
      <c r="I916" s="247"/>
      <c r="J916" s="247"/>
      <c r="K916" s="229"/>
      <c r="L916" s="229"/>
      <c r="M916" s="247"/>
      <c r="N916" s="247"/>
      <c r="O916" s="247"/>
      <c r="P916" s="247"/>
      <c r="Q916" s="247"/>
      <c r="R916" s="247"/>
      <c r="S916" s="247"/>
      <c r="T916" s="247"/>
      <c r="U916" s="247"/>
      <c r="V916" s="247"/>
      <c r="W916" s="247"/>
      <c r="X916" s="247"/>
      <c r="Y916" s="247"/>
      <c r="Z916" s="247"/>
    </row>
    <row r="917" spans="1:26" ht="16" x14ac:dyDescent="0.2">
      <c r="A917" s="247"/>
      <c r="B917" s="247"/>
      <c r="C917" s="247"/>
      <c r="D917" s="247"/>
      <c r="E917" s="247"/>
      <c r="F917" s="247"/>
      <c r="G917" s="247"/>
      <c r="H917" s="247"/>
      <c r="I917" s="247"/>
      <c r="J917" s="247"/>
      <c r="K917" s="229"/>
      <c r="L917" s="229"/>
      <c r="M917" s="247"/>
      <c r="N917" s="247"/>
      <c r="O917" s="247"/>
      <c r="P917" s="247"/>
      <c r="Q917" s="247"/>
      <c r="R917" s="247"/>
      <c r="S917" s="247"/>
      <c r="T917" s="247"/>
      <c r="U917" s="247"/>
      <c r="V917" s="247"/>
      <c r="W917" s="247"/>
      <c r="X917" s="247"/>
      <c r="Y917" s="247"/>
      <c r="Z917" s="247"/>
    </row>
    <row r="918" spans="1:26" ht="16" x14ac:dyDescent="0.2">
      <c r="A918" s="247"/>
      <c r="B918" s="247"/>
      <c r="C918" s="247"/>
      <c r="D918" s="247"/>
      <c r="E918" s="247"/>
      <c r="F918" s="247"/>
      <c r="G918" s="247"/>
      <c r="H918" s="247"/>
      <c r="I918" s="247"/>
      <c r="J918" s="247"/>
      <c r="K918" s="229"/>
      <c r="L918" s="229"/>
      <c r="M918" s="247"/>
      <c r="N918" s="247"/>
      <c r="O918" s="247"/>
      <c r="P918" s="247"/>
      <c r="Q918" s="247"/>
      <c r="R918" s="247"/>
      <c r="S918" s="247"/>
      <c r="T918" s="247"/>
      <c r="U918" s="247"/>
      <c r="V918" s="247"/>
      <c r="W918" s="247"/>
      <c r="X918" s="247"/>
      <c r="Y918" s="247"/>
      <c r="Z918" s="247"/>
    </row>
    <row r="919" spans="1:26" ht="16" x14ac:dyDescent="0.2">
      <c r="A919" s="247"/>
      <c r="B919" s="247"/>
      <c r="C919" s="247"/>
      <c r="D919" s="247"/>
      <c r="E919" s="247"/>
      <c r="F919" s="247"/>
      <c r="G919" s="247"/>
      <c r="H919" s="247"/>
      <c r="I919" s="247"/>
      <c r="J919" s="247"/>
      <c r="K919" s="229"/>
      <c r="L919" s="229"/>
      <c r="M919" s="247"/>
      <c r="N919" s="247"/>
      <c r="O919" s="247"/>
      <c r="P919" s="247"/>
      <c r="Q919" s="247"/>
      <c r="R919" s="247"/>
      <c r="S919" s="247"/>
      <c r="T919" s="247"/>
      <c r="U919" s="247"/>
      <c r="V919" s="247"/>
      <c r="W919" s="247"/>
      <c r="X919" s="247"/>
      <c r="Y919" s="247"/>
      <c r="Z919" s="247"/>
    </row>
    <row r="920" spans="1:26" ht="16" x14ac:dyDescent="0.2">
      <c r="A920" s="247"/>
      <c r="B920" s="247"/>
      <c r="C920" s="247"/>
      <c r="D920" s="247"/>
      <c r="E920" s="247"/>
      <c r="F920" s="247"/>
      <c r="G920" s="247"/>
      <c r="H920" s="247"/>
      <c r="I920" s="247"/>
      <c r="J920" s="247"/>
      <c r="K920" s="229"/>
      <c r="L920" s="229"/>
      <c r="M920" s="247"/>
      <c r="N920" s="247"/>
      <c r="O920" s="247"/>
      <c r="P920" s="247"/>
      <c r="Q920" s="247"/>
      <c r="R920" s="247"/>
      <c r="S920" s="247"/>
      <c r="T920" s="247"/>
      <c r="U920" s="247"/>
      <c r="V920" s="247"/>
      <c r="W920" s="247"/>
      <c r="X920" s="247"/>
      <c r="Y920" s="247"/>
      <c r="Z920" s="247"/>
    </row>
    <row r="921" spans="1:26" ht="16" x14ac:dyDescent="0.2">
      <c r="A921" s="247"/>
      <c r="B921" s="247"/>
      <c r="C921" s="247"/>
      <c r="D921" s="247"/>
      <c r="E921" s="247"/>
      <c r="F921" s="247"/>
      <c r="G921" s="247"/>
      <c r="H921" s="247"/>
      <c r="I921" s="247"/>
      <c r="J921" s="247"/>
      <c r="K921" s="229"/>
      <c r="L921" s="229"/>
      <c r="M921" s="247"/>
      <c r="N921" s="247"/>
      <c r="O921" s="247"/>
      <c r="P921" s="247"/>
      <c r="Q921" s="247"/>
      <c r="R921" s="247"/>
      <c r="S921" s="247"/>
      <c r="T921" s="247"/>
      <c r="U921" s="247"/>
      <c r="V921" s="247"/>
      <c r="W921" s="247"/>
      <c r="X921" s="247"/>
      <c r="Y921" s="247"/>
      <c r="Z921" s="247"/>
    </row>
    <row r="922" spans="1:26" ht="16" x14ac:dyDescent="0.2">
      <c r="A922" s="247"/>
      <c r="B922" s="247"/>
      <c r="C922" s="247"/>
      <c r="D922" s="247"/>
      <c r="E922" s="247"/>
      <c r="F922" s="247"/>
      <c r="G922" s="247"/>
      <c r="H922" s="247"/>
      <c r="I922" s="247"/>
      <c r="J922" s="247"/>
      <c r="K922" s="229"/>
      <c r="L922" s="229"/>
      <c r="M922" s="247"/>
      <c r="N922" s="247"/>
      <c r="O922" s="247"/>
      <c r="P922" s="247"/>
      <c r="Q922" s="247"/>
      <c r="R922" s="247"/>
      <c r="S922" s="247"/>
      <c r="T922" s="247"/>
      <c r="U922" s="247"/>
      <c r="V922" s="247"/>
      <c r="W922" s="247"/>
      <c r="X922" s="247"/>
      <c r="Y922" s="247"/>
      <c r="Z922" s="247"/>
    </row>
    <row r="923" spans="1:26" ht="16" x14ac:dyDescent="0.2">
      <c r="A923" s="247"/>
      <c r="B923" s="247"/>
      <c r="C923" s="247"/>
      <c r="D923" s="247"/>
      <c r="E923" s="247"/>
      <c r="F923" s="247"/>
      <c r="G923" s="247"/>
      <c r="H923" s="247"/>
      <c r="I923" s="247"/>
      <c r="J923" s="247"/>
      <c r="K923" s="229"/>
      <c r="L923" s="229"/>
      <c r="M923" s="247"/>
      <c r="N923" s="247"/>
      <c r="O923" s="247"/>
      <c r="P923" s="247"/>
      <c r="Q923" s="247"/>
      <c r="R923" s="247"/>
      <c r="S923" s="247"/>
      <c r="T923" s="247"/>
      <c r="U923" s="247"/>
      <c r="V923" s="247"/>
      <c r="W923" s="247"/>
      <c r="X923" s="247"/>
      <c r="Y923" s="247"/>
      <c r="Z923" s="247"/>
    </row>
    <row r="924" spans="1:26" ht="16" x14ac:dyDescent="0.2">
      <c r="A924" s="247"/>
      <c r="B924" s="247"/>
      <c r="C924" s="247"/>
      <c r="D924" s="247"/>
      <c r="E924" s="247"/>
      <c r="F924" s="247"/>
      <c r="G924" s="247"/>
      <c r="H924" s="247"/>
      <c r="I924" s="247"/>
      <c r="J924" s="247"/>
      <c r="K924" s="229"/>
      <c r="L924" s="229"/>
      <c r="M924" s="247"/>
      <c r="N924" s="247"/>
      <c r="O924" s="247"/>
      <c r="P924" s="247"/>
      <c r="Q924" s="247"/>
      <c r="R924" s="247"/>
      <c r="S924" s="247"/>
      <c r="T924" s="247"/>
      <c r="U924" s="247"/>
      <c r="V924" s="247"/>
      <c r="W924" s="247"/>
      <c r="X924" s="247"/>
      <c r="Y924" s="247"/>
      <c r="Z924" s="247"/>
    </row>
    <row r="925" spans="1:26" ht="16" x14ac:dyDescent="0.2">
      <c r="A925" s="247"/>
      <c r="B925" s="247"/>
      <c r="C925" s="247"/>
      <c r="D925" s="247"/>
      <c r="E925" s="247"/>
      <c r="F925" s="247"/>
      <c r="G925" s="247"/>
      <c r="H925" s="247"/>
      <c r="I925" s="247"/>
      <c r="J925" s="247"/>
      <c r="K925" s="229"/>
      <c r="L925" s="229"/>
      <c r="M925" s="247"/>
      <c r="N925" s="247"/>
      <c r="O925" s="247"/>
      <c r="P925" s="247"/>
      <c r="Q925" s="247"/>
      <c r="R925" s="247"/>
      <c r="S925" s="247"/>
      <c r="T925" s="247"/>
      <c r="U925" s="247"/>
      <c r="V925" s="247"/>
      <c r="W925" s="247"/>
      <c r="X925" s="247"/>
      <c r="Y925" s="247"/>
      <c r="Z925" s="247"/>
    </row>
    <row r="926" spans="1:26" ht="16" x14ac:dyDescent="0.2">
      <c r="A926" s="247"/>
      <c r="B926" s="247"/>
      <c r="C926" s="247"/>
      <c r="D926" s="247"/>
      <c r="E926" s="247"/>
      <c r="F926" s="247"/>
      <c r="G926" s="247"/>
      <c r="H926" s="247"/>
      <c r="I926" s="247"/>
      <c r="J926" s="247"/>
      <c r="K926" s="229"/>
      <c r="L926" s="229"/>
      <c r="M926" s="247"/>
      <c r="N926" s="247"/>
      <c r="O926" s="247"/>
      <c r="P926" s="247"/>
      <c r="Q926" s="247"/>
      <c r="R926" s="247"/>
      <c r="S926" s="247"/>
      <c r="T926" s="247"/>
      <c r="U926" s="247"/>
      <c r="V926" s="247"/>
      <c r="W926" s="247"/>
      <c r="X926" s="247"/>
      <c r="Y926" s="247"/>
      <c r="Z926" s="247"/>
    </row>
    <row r="927" spans="1:26" ht="16" x14ac:dyDescent="0.2">
      <c r="A927" s="247"/>
      <c r="B927" s="247"/>
      <c r="C927" s="247"/>
      <c r="D927" s="247"/>
      <c r="E927" s="247"/>
      <c r="F927" s="247"/>
      <c r="G927" s="247"/>
      <c r="H927" s="247"/>
      <c r="I927" s="247"/>
      <c r="J927" s="247"/>
      <c r="K927" s="229"/>
      <c r="L927" s="229"/>
      <c r="M927" s="247"/>
      <c r="N927" s="247"/>
      <c r="O927" s="247"/>
      <c r="P927" s="247"/>
      <c r="Q927" s="247"/>
      <c r="R927" s="247"/>
      <c r="S927" s="247"/>
      <c r="T927" s="247"/>
      <c r="U927" s="247"/>
      <c r="V927" s="247"/>
      <c r="W927" s="247"/>
      <c r="X927" s="247"/>
      <c r="Y927" s="247"/>
      <c r="Z927" s="247"/>
    </row>
    <row r="928" spans="1:26" ht="16" x14ac:dyDescent="0.2">
      <c r="A928" s="247"/>
      <c r="B928" s="247"/>
      <c r="C928" s="247"/>
      <c r="D928" s="247"/>
      <c r="E928" s="247"/>
      <c r="F928" s="247"/>
      <c r="G928" s="247"/>
      <c r="H928" s="247"/>
      <c r="I928" s="247"/>
      <c r="J928" s="247"/>
      <c r="K928" s="229"/>
      <c r="L928" s="229"/>
      <c r="M928" s="247"/>
      <c r="N928" s="247"/>
      <c r="O928" s="247"/>
      <c r="P928" s="247"/>
      <c r="Q928" s="247"/>
      <c r="R928" s="247"/>
      <c r="S928" s="247"/>
      <c r="T928" s="247"/>
      <c r="U928" s="247"/>
      <c r="V928" s="247"/>
      <c r="W928" s="247"/>
      <c r="X928" s="247"/>
      <c r="Y928" s="247"/>
      <c r="Z928" s="247"/>
    </row>
    <row r="929" spans="1:26" ht="16" x14ac:dyDescent="0.2">
      <c r="A929" s="247"/>
      <c r="B929" s="247"/>
      <c r="C929" s="247"/>
      <c r="D929" s="247"/>
      <c r="E929" s="247"/>
      <c r="F929" s="247"/>
      <c r="G929" s="247"/>
      <c r="H929" s="247"/>
      <c r="I929" s="247"/>
      <c r="J929" s="247"/>
      <c r="K929" s="229"/>
      <c r="L929" s="229"/>
      <c r="M929" s="247"/>
      <c r="N929" s="247"/>
      <c r="O929" s="247"/>
      <c r="P929" s="247"/>
      <c r="Q929" s="247"/>
      <c r="R929" s="247"/>
      <c r="S929" s="247"/>
      <c r="T929" s="247"/>
      <c r="U929" s="247"/>
      <c r="V929" s="247"/>
      <c r="W929" s="247"/>
      <c r="X929" s="247"/>
      <c r="Y929" s="247"/>
      <c r="Z929" s="247"/>
    </row>
    <row r="930" spans="1:26" ht="16" x14ac:dyDescent="0.2">
      <c r="A930" s="247"/>
      <c r="B930" s="247"/>
      <c r="C930" s="247"/>
      <c r="D930" s="247"/>
      <c r="E930" s="247"/>
      <c r="F930" s="247"/>
      <c r="G930" s="247"/>
      <c r="H930" s="247"/>
      <c r="I930" s="247"/>
      <c r="J930" s="247"/>
      <c r="K930" s="229"/>
      <c r="L930" s="229"/>
      <c r="M930" s="247"/>
      <c r="N930" s="247"/>
      <c r="O930" s="247"/>
      <c r="P930" s="247"/>
      <c r="Q930" s="247"/>
      <c r="R930" s="247"/>
      <c r="S930" s="247"/>
      <c r="T930" s="247"/>
      <c r="U930" s="247"/>
      <c r="V930" s="247"/>
      <c r="W930" s="247"/>
      <c r="X930" s="247"/>
      <c r="Y930" s="247"/>
      <c r="Z930" s="247"/>
    </row>
    <row r="931" spans="1:26" ht="16" x14ac:dyDescent="0.2">
      <c r="A931" s="247"/>
      <c r="B931" s="247"/>
      <c r="C931" s="247"/>
      <c r="D931" s="247"/>
      <c r="E931" s="247"/>
      <c r="F931" s="247"/>
      <c r="G931" s="247"/>
      <c r="H931" s="247"/>
      <c r="I931" s="247"/>
      <c r="J931" s="247"/>
      <c r="K931" s="229"/>
      <c r="L931" s="229"/>
      <c r="M931" s="247"/>
      <c r="N931" s="247"/>
      <c r="O931" s="247"/>
      <c r="P931" s="247"/>
      <c r="Q931" s="247"/>
      <c r="R931" s="247"/>
      <c r="S931" s="247"/>
      <c r="T931" s="247"/>
      <c r="U931" s="247"/>
      <c r="V931" s="247"/>
      <c r="W931" s="247"/>
      <c r="X931" s="247"/>
      <c r="Y931" s="247"/>
      <c r="Z931" s="247"/>
    </row>
    <row r="932" spans="1:26" ht="16" x14ac:dyDescent="0.2">
      <c r="A932" s="247"/>
      <c r="B932" s="247"/>
      <c r="C932" s="247"/>
      <c r="D932" s="247"/>
      <c r="E932" s="247"/>
      <c r="F932" s="247"/>
      <c r="G932" s="247"/>
      <c r="H932" s="247"/>
      <c r="I932" s="247"/>
      <c r="J932" s="247"/>
      <c r="K932" s="229"/>
      <c r="L932" s="229"/>
      <c r="M932" s="247"/>
      <c r="N932" s="247"/>
      <c r="O932" s="247"/>
      <c r="P932" s="247"/>
      <c r="Q932" s="247"/>
      <c r="R932" s="247"/>
      <c r="S932" s="247"/>
      <c r="T932" s="247"/>
      <c r="U932" s="247"/>
      <c r="V932" s="247"/>
      <c r="W932" s="247"/>
      <c r="X932" s="247"/>
      <c r="Y932" s="247"/>
      <c r="Z932" s="247"/>
    </row>
    <row r="933" spans="1:26" ht="16" x14ac:dyDescent="0.2">
      <c r="A933" s="247"/>
      <c r="B933" s="247"/>
      <c r="C933" s="247"/>
      <c r="D933" s="247"/>
      <c r="E933" s="247"/>
      <c r="F933" s="247"/>
      <c r="G933" s="247"/>
      <c r="H933" s="247"/>
      <c r="I933" s="247"/>
      <c r="J933" s="247"/>
      <c r="K933" s="229"/>
      <c r="L933" s="229"/>
      <c r="M933" s="247"/>
      <c r="N933" s="247"/>
      <c r="O933" s="247"/>
      <c r="P933" s="247"/>
      <c r="Q933" s="247"/>
      <c r="R933" s="247"/>
      <c r="S933" s="247"/>
      <c r="T933" s="247"/>
      <c r="U933" s="247"/>
      <c r="V933" s="247"/>
      <c r="W933" s="247"/>
      <c r="X933" s="247"/>
      <c r="Y933" s="247"/>
      <c r="Z933" s="247"/>
    </row>
    <row r="934" spans="1:26" ht="16" x14ac:dyDescent="0.2">
      <c r="A934" s="247"/>
      <c r="B934" s="247"/>
      <c r="C934" s="247"/>
      <c r="D934" s="247"/>
      <c r="E934" s="247"/>
      <c r="F934" s="247"/>
      <c r="G934" s="247"/>
      <c r="H934" s="247"/>
      <c r="I934" s="247"/>
      <c r="J934" s="247"/>
      <c r="K934" s="229"/>
      <c r="L934" s="229"/>
      <c r="M934" s="247"/>
      <c r="N934" s="247"/>
      <c r="O934" s="247"/>
      <c r="P934" s="247"/>
      <c r="Q934" s="247"/>
      <c r="R934" s="247"/>
      <c r="S934" s="247"/>
      <c r="T934" s="247"/>
      <c r="U934" s="247"/>
      <c r="V934" s="247"/>
      <c r="W934" s="247"/>
      <c r="X934" s="247"/>
      <c r="Y934" s="247"/>
      <c r="Z934" s="247"/>
    </row>
    <row r="935" spans="1:26" ht="16" x14ac:dyDescent="0.2">
      <c r="A935" s="247"/>
      <c r="B935" s="247"/>
      <c r="C935" s="247"/>
      <c r="D935" s="247"/>
      <c r="E935" s="247"/>
      <c r="F935" s="247"/>
      <c r="G935" s="247"/>
      <c r="H935" s="247"/>
      <c r="I935" s="247"/>
      <c r="J935" s="247"/>
      <c r="K935" s="229"/>
      <c r="L935" s="229"/>
      <c r="M935" s="247"/>
      <c r="N935" s="247"/>
      <c r="O935" s="247"/>
      <c r="P935" s="247"/>
      <c r="Q935" s="247"/>
      <c r="R935" s="247"/>
      <c r="S935" s="247"/>
      <c r="T935" s="247"/>
      <c r="U935" s="247"/>
      <c r="V935" s="247"/>
      <c r="W935" s="247"/>
      <c r="X935" s="247"/>
      <c r="Y935" s="247"/>
      <c r="Z935" s="247"/>
    </row>
    <row r="936" spans="1:26" ht="16" x14ac:dyDescent="0.2">
      <c r="A936" s="247"/>
      <c r="B936" s="247"/>
      <c r="C936" s="247"/>
      <c r="D936" s="247"/>
      <c r="E936" s="247"/>
      <c r="F936" s="247"/>
      <c r="G936" s="247"/>
      <c r="H936" s="247"/>
      <c r="I936" s="247"/>
      <c r="J936" s="247"/>
      <c r="K936" s="229"/>
      <c r="L936" s="229"/>
      <c r="M936" s="247"/>
      <c r="N936" s="247"/>
      <c r="O936" s="247"/>
      <c r="P936" s="247"/>
      <c r="Q936" s="247"/>
      <c r="R936" s="247"/>
      <c r="S936" s="247"/>
      <c r="T936" s="247"/>
      <c r="U936" s="247"/>
      <c r="V936" s="247"/>
      <c r="W936" s="247"/>
      <c r="X936" s="247"/>
      <c r="Y936" s="247"/>
      <c r="Z936" s="247"/>
    </row>
    <row r="937" spans="1:26" ht="16" x14ac:dyDescent="0.2">
      <c r="A937" s="247"/>
      <c r="B937" s="247"/>
      <c r="C937" s="247"/>
      <c r="D937" s="247"/>
      <c r="E937" s="247"/>
      <c r="F937" s="247"/>
      <c r="G937" s="247"/>
      <c r="H937" s="247"/>
      <c r="I937" s="247"/>
      <c r="J937" s="247"/>
      <c r="K937" s="229"/>
      <c r="L937" s="229"/>
      <c r="M937" s="247"/>
      <c r="N937" s="247"/>
      <c r="O937" s="247"/>
      <c r="P937" s="247"/>
      <c r="Q937" s="247"/>
      <c r="R937" s="247"/>
      <c r="S937" s="247"/>
      <c r="T937" s="247"/>
      <c r="U937" s="247"/>
      <c r="V937" s="247"/>
      <c r="W937" s="247"/>
      <c r="X937" s="247"/>
      <c r="Y937" s="247"/>
      <c r="Z937" s="247"/>
    </row>
    <row r="938" spans="1:26" ht="16" x14ac:dyDescent="0.2">
      <c r="A938" s="247"/>
      <c r="B938" s="247"/>
      <c r="C938" s="247"/>
      <c r="D938" s="247"/>
      <c r="E938" s="247"/>
      <c r="F938" s="247"/>
      <c r="G938" s="247"/>
      <c r="H938" s="247"/>
      <c r="I938" s="247"/>
      <c r="J938" s="247"/>
      <c r="K938" s="229"/>
      <c r="L938" s="229"/>
      <c r="M938" s="247"/>
      <c r="N938" s="247"/>
      <c r="O938" s="247"/>
      <c r="P938" s="247"/>
      <c r="Q938" s="247"/>
      <c r="R938" s="247"/>
      <c r="S938" s="247"/>
      <c r="T938" s="247"/>
      <c r="U938" s="247"/>
      <c r="V938" s="247"/>
      <c r="W938" s="247"/>
      <c r="X938" s="247"/>
      <c r="Y938" s="247"/>
      <c r="Z938" s="247"/>
    </row>
    <row r="939" spans="1:26" ht="16" x14ac:dyDescent="0.2">
      <c r="A939" s="247"/>
      <c r="B939" s="247"/>
      <c r="C939" s="247"/>
      <c r="D939" s="247"/>
      <c r="E939" s="247"/>
      <c r="F939" s="247"/>
      <c r="G939" s="247"/>
      <c r="H939" s="247"/>
      <c r="I939" s="247"/>
      <c r="J939" s="247"/>
      <c r="K939" s="229"/>
      <c r="L939" s="229"/>
      <c r="M939" s="247"/>
      <c r="N939" s="247"/>
      <c r="O939" s="247"/>
      <c r="P939" s="247"/>
      <c r="Q939" s="247"/>
      <c r="R939" s="247"/>
      <c r="S939" s="247"/>
      <c r="T939" s="247"/>
      <c r="U939" s="247"/>
      <c r="V939" s="247"/>
      <c r="W939" s="247"/>
      <c r="X939" s="247"/>
      <c r="Y939" s="247"/>
      <c r="Z939" s="247"/>
    </row>
    <row r="940" spans="1:26" ht="16" x14ac:dyDescent="0.2">
      <c r="A940" s="247"/>
      <c r="B940" s="247"/>
      <c r="C940" s="247"/>
      <c r="D940" s="247"/>
      <c r="E940" s="247"/>
      <c r="F940" s="247"/>
      <c r="G940" s="247"/>
      <c r="H940" s="247"/>
      <c r="I940" s="247"/>
      <c r="J940" s="247"/>
      <c r="K940" s="229"/>
      <c r="L940" s="229"/>
      <c r="M940" s="247"/>
      <c r="N940" s="247"/>
      <c r="O940" s="247"/>
      <c r="P940" s="247"/>
      <c r="Q940" s="247"/>
      <c r="R940" s="247"/>
      <c r="S940" s="247"/>
      <c r="T940" s="247"/>
      <c r="U940" s="247"/>
      <c r="V940" s="247"/>
      <c r="W940" s="247"/>
      <c r="X940" s="247"/>
      <c r="Y940" s="247"/>
      <c r="Z940" s="247"/>
    </row>
    <row r="941" spans="1:26" ht="16" x14ac:dyDescent="0.2">
      <c r="A941" s="247"/>
      <c r="B941" s="247"/>
      <c r="C941" s="247"/>
      <c r="D941" s="247"/>
      <c r="E941" s="247"/>
      <c r="F941" s="247"/>
      <c r="G941" s="247"/>
      <c r="H941" s="247"/>
      <c r="I941" s="247"/>
      <c r="J941" s="247"/>
      <c r="K941" s="229"/>
      <c r="L941" s="229"/>
      <c r="M941" s="247"/>
      <c r="N941" s="247"/>
      <c r="O941" s="247"/>
      <c r="P941" s="247"/>
      <c r="Q941" s="247"/>
      <c r="R941" s="247"/>
      <c r="S941" s="247"/>
      <c r="T941" s="247"/>
      <c r="U941" s="247"/>
      <c r="V941" s="247"/>
      <c r="W941" s="247"/>
      <c r="X941" s="247"/>
      <c r="Y941" s="247"/>
      <c r="Z941" s="247"/>
    </row>
    <row r="942" spans="1:26" ht="16" x14ac:dyDescent="0.2">
      <c r="A942" s="247"/>
      <c r="B942" s="247"/>
      <c r="C942" s="247"/>
      <c r="D942" s="247"/>
      <c r="E942" s="247"/>
      <c r="F942" s="247"/>
      <c r="G942" s="247"/>
      <c r="H942" s="247"/>
      <c r="I942" s="247"/>
      <c r="J942" s="247"/>
      <c r="K942" s="229"/>
      <c r="L942" s="229"/>
      <c r="M942" s="247"/>
      <c r="N942" s="247"/>
      <c r="O942" s="247"/>
      <c r="P942" s="247"/>
      <c r="Q942" s="247"/>
      <c r="R942" s="247"/>
      <c r="S942" s="247"/>
      <c r="T942" s="247"/>
      <c r="U942" s="247"/>
      <c r="V942" s="247"/>
      <c r="W942" s="247"/>
      <c r="X942" s="247"/>
      <c r="Y942" s="247"/>
      <c r="Z942" s="247"/>
    </row>
    <row r="943" spans="1:26" ht="16" x14ac:dyDescent="0.2">
      <c r="A943" s="247"/>
      <c r="B943" s="247"/>
      <c r="C943" s="247"/>
      <c r="D943" s="247"/>
      <c r="E943" s="247"/>
      <c r="F943" s="247"/>
      <c r="G943" s="247"/>
      <c r="H943" s="247"/>
      <c r="I943" s="247"/>
      <c r="J943" s="247"/>
      <c r="K943" s="229"/>
      <c r="L943" s="229"/>
      <c r="M943" s="247"/>
      <c r="N943" s="247"/>
      <c r="O943" s="247"/>
      <c r="P943" s="247"/>
      <c r="Q943" s="247"/>
      <c r="R943" s="247"/>
      <c r="S943" s="247"/>
      <c r="T943" s="247"/>
      <c r="U943" s="247"/>
      <c r="V943" s="247"/>
      <c r="W943" s="247"/>
      <c r="X943" s="247"/>
      <c r="Y943" s="247"/>
      <c r="Z943" s="247"/>
    </row>
    <row r="944" spans="1:26" ht="16" x14ac:dyDescent="0.2">
      <c r="A944" s="247"/>
      <c r="B944" s="247"/>
      <c r="C944" s="247"/>
      <c r="D944" s="247"/>
      <c r="E944" s="247"/>
      <c r="F944" s="247"/>
      <c r="G944" s="247"/>
      <c r="H944" s="247"/>
      <c r="I944" s="247"/>
      <c r="J944" s="247"/>
      <c r="K944" s="229"/>
      <c r="L944" s="229"/>
      <c r="M944" s="247"/>
      <c r="N944" s="247"/>
      <c r="O944" s="247"/>
      <c r="P944" s="247"/>
      <c r="Q944" s="247"/>
      <c r="R944" s="247"/>
      <c r="S944" s="247"/>
      <c r="T944" s="247"/>
      <c r="U944" s="247"/>
      <c r="V944" s="247"/>
      <c r="W944" s="247"/>
      <c r="X944" s="247"/>
      <c r="Y944" s="247"/>
      <c r="Z944" s="247"/>
    </row>
    <row r="945" spans="1:26" ht="16" x14ac:dyDescent="0.2">
      <c r="A945" s="247"/>
      <c r="B945" s="247"/>
      <c r="C945" s="247"/>
      <c r="D945" s="247"/>
      <c r="E945" s="247"/>
      <c r="F945" s="247"/>
      <c r="G945" s="247"/>
      <c r="H945" s="247"/>
      <c r="I945" s="247"/>
      <c r="J945" s="247"/>
      <c r="K945" s="229"/>
      <c r="L945" s="229"/>
      <c r="M945" s="247"/>
      <c r="N945" s="247"/>
      <c r="O945" s="247"/>
      <c r="P945" s="247"/>
      <c r="Q945" s="247"/>
      <c r="R945" s="247"/>
      <c r="S945" s="247"/>
      <c r="T945" s="247"/>
      <c r="U945" s="247"/>
      <c r="V945" s="247"/>
      <c r="W945" s="247"/>
      <c r="X945" s="247"/>
      <c r="Y945" s="247"/>
      <c r="Z945" s="247"/>
    </row>
    <row r="946" spans="1:26" ht="16" x14ac:dyDescent="0.2">
      <c r="A946" s="247"/>
      <c r="B946" s="247"/>
      <c r="C946" s="247"/>
      <c r="D946" s="247"/>
      <c r="E946" s="247"/>
      <c r="F946" s="247"/>
      <c r="G946" s="247"/>
      <c r="H946" s="247"/>
      <c r="I946" s="247"/>
      <c r="J946" s="247"/>
      <c r="K946" s="229"/>
      <c r="L946" s="229"/>
      <c r="M946" s="247"/>
      <c r="N946" s="247"/>
      <c r="O946" s="247"/>
      <c r="P946" s="247"/>
      <c r="Q946" s="247"/>
      <c r="R946" s="247"/>
      <c r="S946" s="247"/>
      <c r="T946" s="247"/>
      <c r="U946" s="247"/>
      <c r="V946" s="247"/>
      <c r="W946" s="247"/>
      <c r="X946" s="247"/>
      <c r="Y946" s="247"/>
      <c r="Z946" s="247"/>
    </row>
    <row r="947" spans="1:26" ht="16" x14ac:dyDescent="0.2">
      <c r="A947" s="247"/>
      <c r="B947" s="247"/>
      <c r="C947" s="247"/>
      <c r="D947" s="247"/>
      <c r="E947" s="247"/>
      <c r="F947" s="247"/>
      <c r="G947" s="247"/>
      <c r="H947" s="247"/>
      <c r="I947" s="247"/>
      <c r="J947" s="247"/>
      <c r="K947" s="229"/>
      <c r="L947" s="229"/>
      <c r="M947" s="247"/>
      <c r="N947" s="247"/>
      <c r="O947" s="247"/>
      <c r="P947" s="247"/>
      <c r="Q947" s="247"/>
      <c r="R947" s="247"/>
      <c r="S947" s="247"/>
      <c r="T947" s="247"/>
      <c r="U947" s="247"/>
      <c r="V947" s="247"/>
      <c r="W947" s="247"/>
      <c r="X947" s="247"/>
      <c r="Y947" s="247"/>
      <c r="Z947" s="247"/>
    </row>
    <row r="948" spans="1:26" ht="16" x14ac:dyDescent="0.2">
      <c r="A948" s="247"/>
      <c r="B948" s="247"/>
      <c r="C948" s="247"/>
      <c r="D948" s="247"/>
      <c r="E948" s="247"/>
      <c r="F948" s="247"/>
      <c r="G948" s="247"/>
      <c r="H948" s="247"/>
      <c r="I948" s="247"/>
      <c r="J948" s="247"/>
      <c r="K948" s="229"/>
      <c r="L948" s="229"/>
      <c r="M948" s="247"/>
      <c r="N948" s="247"/>
      <c r="O948" s="247"/>
      <c r="P948" s="247"/>
      <c r="Q948" s="247"/>
      <c r="R948" s="247"/>
      <c r="S948" s="247"/>
      <c r="T948" s="247"/>
      <c r="U948" s="247"/>
      <c r="V948" s="247"/>
      <c r="W948" s="247"/>
      <c r="X948" s="247"/>
      <c r="Y948" s="247"/>
      <c r="Z948" s="247"/>
    </row>
    <row r="949" spans="1:26" ht="16" x14ac:dyDescent="0.2">
      <c r="A949" s="247"/>
      <c r="B949" s="247"/>
      <c r="C949" s="247"/>
      <c r="D949" s="247"/>
      <c r="E949" s="247"/>
      <c r="F949" s="247"/>
      <c r="G949" s="247"/>
      <c r="H949" s="247"/>
      <c r="I949" s="247"/>
      <c r="J949" s="247"/>
      <c r="K949" s="229"/>
      <c r="L949" s="229"/>
      <c r="M949" s="247"/>
      <c r="N949" s="247"/>
      <c r="O949" s="247"/>
      <c r="P949" s="247"/>
      <c r="Q949" s="247"/>
      <c r="R949" s="247"/>
      <c r="S949" s="247"/>
      <c r="T949" s="247"/>
      <c r="U949" s="247"/>
      <c r="V949" s="247"/>
      <c r="W949" s="247"/>
      <c r="X949" s="247"/>
      <c r="Y949" s="247"/>
      <c r="Z949" s="247"/>
    </row>
    <row r="950" spans="1:26" ht="16" x14ac:dyDescent="0.2">
      <c r="A950" s="247"/>
      <c r="B950" s="247"/>
      <c r="C950" s="247"/>
      <c r="D950" s="247"/>
      <c r="E950" s="247"/>
      <c r="F950" s="247"/>
      <c r="G950" s="247"/>
      <c r="H950" s="247"/>
      <c r="I950" s="247"/>
      <c r="J950" s="247"/>
      <c r="K950" s="229"/>
      <c r="L950" s="229"/>
      <c r="M950" s="247"/>
      <c r="N950" s="247"/>
      <c r="O950" s="247"/>
      <c r="P950" s="247"/>
      <c r="Q950" s="247"/>
      <c r="R950" s="247"/>
      <c r="S950" s="247"/>
      <c r="T950" s="247"/>
      <c r="U950" s="247"/>
      <c r="V950" s="247"/>
      <c r="W950" s="247"/>
      <c r="X950" s="247"/>
      <c r="Y950" s="247"/>
      <c r="Z950" s="247"/>
    </row>
    <row r="951" spans="1:26" ht="16" x14ac:dyDescent="0.2">
      <c r="A951" s="247"/>
      <c r="B951" s="247"/>
      <c r="C951" s="247"/>
      <c r="D951" s="247"/>
      <c r="E951" s="247"/>
      <c r="F951" s="247"/>
      <c r="G951" s="247"/>
      <c r="H951" s="247"/>
      <c r="I951" s="247"/>
      <c r="J951" s="247"/>
      <c r="K951" s="229"/>
      <c r="L951" s="229"/>
      <c r="M951" s="247"/>
      <c r="N951" s="247"/>
      <c r="O951" s="247"/>
      <c r="P951" s="247"/>
      <c r="Q951" s="247"/>
      <c r="R951" s="247"/>
      <c r="S951" s="247"/>
      <c r="T951" s="247"/>
      <c r="U951" s="247"/>
      <c r="V951" s="247"/>
      <c r="W951" s="247"/>
      <c r="X951" s="247"/>
      <c r="Y951" s="247"/>
      <c r="Z951" s="247"/>
    </row>
    <row r="952" spans="1:26" ht="16" x14ac:dyDescent="0.2">
      <c r="A952" s="247"/>
      <c r="B952" s="247"/>
      <c r="C952" s="247"/>
      <c r="D952" s="247"/>
      <c r="E952" s="247"/>
      <c r="F952" s="247"/>
      <c r="G952" s="247"/>
      <c r="H952" s="247"/>
      <c r="I952" s="247"/>
      <c r="J952" s="247"/>
      <c r="K952" s="229"/>
      <c r="L952" s="229"/>
      <c r="M952" s="247"/>
      <c r="N952" s="247"/>
      <c r="O952" s="247"/>
      <c r="P952" s="247"/>
      <c r="Q952" s="247"/>
      <c r="R952" s="247"/>
      <c r="S952" s="247"/>
      <c r="T952" s="247"/>
      <c r="U952" s="247"/>
      <c r="V952" s="247"/>
      <c r="W952" s="247"/>
      <c r="X952" s="247"/>
      <c r="Y952" s="247"/>
      <c r="Z952" s="247"/>
    </row>
    <row r="953" spans="1:26" ht="16" x14ac:dyDescent="0.2">
      <c r="A953" s="247"/>
      <c r="B953" s="247"/>
      <c r="C953" s="247"/>
      <c r="D953" s="247"/>
      <c r="E953" s="247"/>
      <c r="F953" s="247"/>
      <c r="G953" s="247"/>
      <c r="H953" s="247"/>
      <c r="I953" s="247"/>
      <c r="J953" s="247"/>
      <c r="K953" s="229"/>
      <c r="L953" s="229"/>
      <c r="M953" s="247"/>
      <c r="N953" s="247"/>
      <c r="O953" s="247"/>
      <c r="P953" s="247"/>
      <c r="Q953" s="247"/>
      <c r="R953" s="247"/>
      <c r="S953" s="247"/>
      <c r="T953" s="247"/>
      <c r="U953" s="247"/>
      <c r="V953" s="247"/>
      <c r="W953" s="247"/>
      <c r="X953" s="247"/>
      <c r="Y953" s="247"/>
      <c r="Z953" s="247"/>
    </row>
    <row r="954" spans="1:26" ht="16" x14ac:dyDescent="0.2">
      <c r="A954" s="247"/>
      <c r="B954" s="247"/>
      <c r="C954" s="247"/>
      <c r="D954" s="247"/>
      <c r="E954" s="247"/>
      <c r="F954" s="247"/>
      <c r="G954" s="247"/>
      <c r="H954" s="247"/>
      <c r="I954" s="247"/>
      <c r="J954" s="247"/>
      <c r="K954" s="229"/>
      <c r="L954" s="229"/>
      <c r="M954" s="247"/>
      <c r="N954" s="247"/>
      <c r="O954" s="247"/>
      <c r="P954" s="247"/>
      <c r="Q954" s="247"/>
      <c r="R954" s="247"/>
      <c r="S954" s="247"/>
      <c r="T954" s="247"/>
      <c r="U954" s="247"/>
      <c r="V954" s="247"/>
      <c r="W954" s="247"/>
      <c r="X954" s="247"/>
      <c r="Y954" s="247"/>
      <c r="Z954" s="247"/>
    </row>
    <row r="955" spans="1:26" ht="16" x14ac:dyDescent="0.2">
      <c r="A955" s="247"/>
      <c r="B955" s="247"/>
      <c r="C955" s="247"/>
      <c r="D955" s="247"/>
      <c r="E955" s="247"/>
      <c r="F955" s="247"/>
      <c r="G955" s="247"/>
      <c r="H955" s="247"/>
      <c r="I955" s="247"/>
      <c r="J955" s="247"/>
      <c r="K955" s="229"/>
      <c r="L955" s="229"/>
      <c r="M955" s="247"/>
      <c r="N955" s="247"/>
      <c r="O955" s="247"/>
      <c r="P955" s="247"/>
      <c r="Q955" s="247"/>
      <c r="R955" s="247"/>
      <c r="S955" s="247"/>
      <c r="T955" s="247"/>
      <c r="U955" s="247"/>
      <c r="V955" s="247"/>
      <c r="W955" s="247"/>
      <c r="X955" s="247"/>
      <c r="Y955" s="247"/>
      <c r="Z955" s="247"/>
    </row>
    <row r="956" spans="1:26" ht="16" x14ac:dyDescent="0.2">
      <c r="A956" s="247"/>
      <c r="B956" s="247"/>
      <c r="C956" s="247"/>
      <c r="D956" s="247"/>
      <c r="E956" s="247"/>
      <c r="F956" s="247"/>
      <c r="G956" s="247"/>
      <c r="H956" s="247"/>
      <c r="I956" s="247"/>
      <c r="J956" s="247"/>
      <c r="K956" s="229"/>
      <c r="L956" s="229"/>
      <c r="M956" s="247"/>
      <c r="N956" s="247"/>
      <c r="O956" s="247"/>
      <c r="P956" s="247"/>
      <c r="Q956" s="247"/>
      <c r="R956" s="247"/>
      <c r="S956" s="247"/>
      <c r="T956" s="247"/>
      <c r="U956" s="247"/>
      <c r="V956" s="247"/>
      <c r="W956" s="247"/>
      <c r="X956" s="247"/>
      <c r="Y956" s="247"/>
      <c r="Z956" s="247"/>
    </row>
    <row r="957" spans="1:26" ht="16" x14ac:dyDescent="0.2">
      <c r="A957" s="247"/>
      <c r="B957" s="247"/>
      <c r="C957" s="247"/>
      <c r="D957" s="247"/>
      <c r="E957" s="247"/>
      <c r="F957" s="247"/>
      <c r="G957" s="247"/>
      <c r="H957" s="247"/>
      <c r="I957" s="247"/>
      <c r="J957" s="247"/>
      <c r="K957" s="229"/>
      <c r="L957" s="229"/>
      <c r="M957" s="247"/>
      <c r="N957" s="247"/>
      <c r="O957" s="247"/>
      <c r="P957" s="247"/>
      <c r="Q957" s="247"/>
      <c r="R957" s="247"/>
      <c r="S957" s="247"/>
      <c r="T957" s="247"/>
      <c r="U957" s="247"/>
      <c r="V957" s="247"/>
      <c r="W957" s="247"/>
      <c r="X957" s="247"/>
      <c r="Y957" s="247"/>
      <c r="Z957" s="247"/>
    </row>
    <row r="958" spans="1:26" ht="16" x14ac:dyDescent="0.2">
      <c r="A958" s="247"/>
      <c r="B958" s="247"/>
      <c r="C958" s="247"/>
      <c r="D958" s="247"/>
      <c r="E958" s="247"/>
      <c r="F958" s="247"/>
      <c r="G958" s="247"/>
      <c r="H958" s="247"/>
      <c r="I958" s="247"/>
      <c r="J958" s="247"/>
      <c r="K958" s="229"/>
      <c r="L958" s="229"/>
      <c r="M958" s="247"/>
      <c r="N958" s="247"/>
      <c r="O958" s="247"/>
      <c r="P958" s="247"/>
      <c r="Q958" s="247"/>
      <c r="R958" s="247"/>
      <c r="S958" s="247"/>
      <c r="T958" s="247"/>
      <c r="U958" s="247"/>
      <c r="V958" s="247"/>
      <c r="W958" s="247"/>
      <c r="X958" s="247"/>
      <c r="Y958" s="247"/>
      <c r="Z958" s="247"/>
    </row>
    <row r="959" spans="1:26" ht="16" x14ac:dyDescent="0.2">
      <c r="A959" s="247"/>
      <c r="B959" s="247"/>
      <c r="C959" s="247"/>
      <c r="D959" s="247"/>
      <c r="E959" s="247"/>
      <c r="F959" s="247"/>
      <c r="G959" s="247"/>
      <c r="H959" s="247"/>
      <c r="I959" s="247"/>
      <c r="J959" s="247"/>
      <c r="K959" s="229"/>
      <c r="L959" s="229"/>
      <c r="M959" s="247"/>
      <c r="N959" s="247"/>
      <c r="O959" s="247"/>
      <c r="P959" s="247"/>
      <c r="Q959" s="247"/>
      <c r="R959" s="247"/>
      <c r="S959" s="247"/>
      <c r="T959" s="247"/>
      <c r="U959" s="247"/>
      <c r="V959" s="247"/>
      <c r="W959" s="247"/>
      <c r="X959" s="247"/>
      <c r="Y959" s="247"/>
      <c r="Z959" s="247"/>
    </row>
    <row r="960" spans="1:26" ht="16" x14ac:dyDescent="0.2">
      <c r="A960" s="247"/>
      <c r="B960" s="247"/>
      <c r="C960" s="247"/>
      <c r="D960" s="247"/>
      <c r="E960" s="247"/>
      <c r="F960" s="247"/>
      <c r="G960" s="247"/>
      <c r="H960" s="247"/>
      <c r="I960" s="247"/>
      <c r="J960" s="247"/>
      <c r="K960" s="229"/>
      <c r="L960" s="229"/>
      <c r="M960" s="247"/>
      <c r="N960" s="247"/>
      <c r="O960" s="247"/>
      <c r="P960" s="247"/>
      <c r="Q960" s="247"/>
      <c r="R960" s="247"/>
      <c r="S960" s="247"/>
      <c r="T960" s="247"/>
      <c r="U960" s="247"/>
      <c r="V960" s="247"/>
      <c r="W960" s="247"/>
      <c r="X960" s="247"/>
      <c r="Y960" s="247"/>
      <c r="Z960" s="247"/>
    </row>
    <row r="961" spans="1:26" ht="16" x14ac:dyDescent="0.2">
      <c r="A961" s="247"/>
      <c r="B961" s="247"/>
      <c r="C961" s="247"/>
      <c r="D961" s="247"/>
      <c r="E961" s="247"/>
      <c r="F961" s="247"/>
      <c r="G961" s="247"/>
      <c r="H961" s="247"/>
      <c r="I961" s="247"/>
      <c r="J961" s="247"/>
      <c r="K961" s="229"/>
      <c r="L961" s="229"/>
      <c r="M961" s="247"/>
      <c r="N961" s="247"/>
      <c r="O961" s="247"/>
      <c r="P961" s="247"/>
      <c r="Q961" s="247"/>
      <c r="R961" s="247"/>
      <c r="S961" s="247"/>
      <c r="T961" s="247"/>
      <c r="U961" s="247"/>
      <c r="V961" s="247"/>
      <c r="W961" s="247"/>
      <c r="X961" s="247"/>
      <c r="Y961" s="247"/>
      <c r="Z961" s="247"/>
    </row>
    <row r="962" spans="1:26" ht="16" x14ac:dyDescent="0.2">
      <c r="A962" s="247"/>
      <c r="B962" s="247"/>
      <c r="C962" s="247"/>
      <c r="D962" s="247"/>
      <c r="E962" s="247"/>
      <c r="F962" s="247"/>
      <c r="G962" s="247"/>
      <c r="H962" s="247"/>
      <c r="I962" s="247"/>
      <c r="J962" s="247"/>
      <c r="K962" s="229"/>
      <c r="L962" s="229"/>
      <c r="M962" s="247"/>
      <c r="N962" s="247"/>
      <c r="O962" s="247"/>
      <c r="P962" s="247"/>
      <c r="Q962" s="247"/>
      <c r="R962" s="247"/>
      <c r="S962" s="247"/>
      <c r="T962" s="247"/>
      <c r="U962" s="247"/>
      <c r="V962" s="247"/>
      <c r="W962" s="247"/>
      <c r="X962" s="247"/>
      <c r="Y962" s="247"/>
      <c r="Z962" s="247"/>
    </row>
    <row r="963" spans="1:26" ht="16" x14ac:dyDescent="0.2">
      <c r="A963" s="247"/>
      <c r="B963" s="247"/>
      <c r="C963" s="247"/>
      <c r="D963" s="247"/>
      <c r="E963" s="247"/>
      <c r="F963" s="247"/>
      <c r="G963" s="247"/>
      <c r="H963" s="247"/>
      <c r="I963" s="247"/>
      <c r="J963" s="247"/>
      <c r="K963" s="229"/>
      <c r="L963" s="229"/>
      <c r="M963" s="247"/>
      <c r="N963" s="247"/>
      <c r="O963" s="247"/>
      <c r="P963" s="247"/>
      <c r="Q963" s="247"/>
      <c r="R963" s="247"/>
      <c r="S963" s="247"/>
      <c r="T963" s="247"/>
      <c r="U963" s="247"/>
      <c r="V963" s="247"/>
      <c r="W963" s="247"/>
      <c r="X963" s="247"/>
      <c r="Y963" s="247"/>
      <c r="Z963" s="247"/>
    </row>
    <row r="964" spans="1:26" ht="16" x14ac:dyDescent="0.2">
      <c r="A964" s="247"/>
      <c r="B964" s="247"/>
      <c r="C964" s="247"/>
      <c r="D964" s="247"/>
      <c r="E964" s="247"/>
      <c r="F964" s="247"/>
      <c r="G964" s="247"/>
      <c r="H964" s="247"/>
      <c r="I964" s="247"/>
      <c r="J964" s="247"/>
      <c r="K964" s="229"/>
      <c r="L964" s="229"/>
      <c r="M964" s="247"/>
      <c r="N964" s="247"/>
      <c r="O964" s="247"/>
      <c r="P964" s="247"/>
      <c r="Q964" s="247"/>
      <c r="R964" s="247"/>
      <c r="S964" s="247"/>
      <c r="T964" s="247"/>
      <c r="U964" s="247"/>
      <c r="V964" s="247"/>
      <c r="W964" s="247"/>
      <c r="X964" s="247"/>
      <c r="Y964" s="247"/>
      <c r="Z964" s="247"/>
    </row>
    <row r="965" spans="1:26" ht="16" x14ac:dyDescent="0.2">
      <c r="A965" s="247"/>
      <c r="B965" s="247"/>
      <c r="C965" s="247"/>
      <c r="D965" s="247"/>
      <c r="E965" s="247"/>
      <c r="F965" s="247"/>
      <c r="G965" s="247"/>
      <c r="H965" s="247"/>
      <c r="I965" s="247"/>
      <c r="J965" s="247"/>
      <c r="K965" s="229"/>
      <c r="L965" s="229"/>
      <c r="M965" s="247"/>
      <c r="N965" s="247"/>
      <c r="O965" s="247"/>
      <c r="P965" s="247"/>
      <c r="Q965" s="247"/>
      <c r="R965" s="247"/>
      <c r="S965" s="247"/>
      <c r="T965" s="247"/>
      <c r="U965" s="247"/>
      <c r="V965" s="247"/>
      <c r="W965" s="247"/>
      <c r="X965" s="247"/>
      <c r="Y965" s="247"/>
      <c r="Z965" s="247"/>
    </row>
    <row r="966" spans="1:26" ht="16" x14ac:dyDescent="0.2">
      <c r="A966" s="247"/>
      <c r="B966" s="247"/>
      <c r="C966" s="247"/>
      <c r="D966" s="247"/>
      <c r="E966" s="247"/>
      <c r="F966" s="247"/>
      <c r="G966" s="247"/>
      <c r="H966" s="247"/>
      <c r="I966" s="247"/>
      <c r="J966" s="247"/>
      <c r="K966" s="229"/>
      <c r="L966" s="229"/>
      <c r="M966" s="247"/>
      <c r="N966" s="247"/>
      <c r="O966" s="247"/>
      <c r="P966" s="247"/>
      <c r="Q966" s="247"/>
      <c r="R966" s="247"/>
      <c r="S966" s="247"/>
      <c r="T966" s="247"/>
      <c r="U966" s="247"/>
      <c r="V966" s="247"/>
      <c r="W966" s="247"/>
      <c r="X966" s="247"/>
      <c r="Y966" s="247"/>
      <c r="Z966" s="247"/>
    </row>
    <row r="967" spans="1:26" ht="16" x14ac:dyDescent="0.2">
      <c r="A967" s="247"/>
      <c r="B967" s="247"/>
      <c r="C967" s="247"/>
      <c r="D967" s="247"/>
      <c r="E967" s="247"/>
      <c r="F967" s="247"/>
      <c r="G967" s="247"/>
      <c r="H967" s="247"/>
      <c r="I967" s="247"/>
      <c r="J967" s="247"/>
      <c r="K967" s="229"/>
      <c r="L967" s="229"/>
      <c r="M967" s="247"/>
      <c r="N967" s="247"/>
      <c r="O967" s="247"/>
      <c r="P967" s="247"/>
      <c r="Q967" s="247"/>
      <c r="R967" s="247"/>
      <c r="S967" s="247"/>
      <c r="T967" s="247"/>
      <c r="U967" s="247"/>
      <c r="V967" s="247"/>
      <c r="W967" s="247"/>
      <c r="X967" s="247"/>
      <c r="Y967" s="247"/>
      <c r="Z967" s="247"/>
    </row>
    <row r="968" spans="1:26" ht="16" x14ac:dyDescent="0.2">
      <c r="A968" s="247"/>
      <c r="B968" s="247"/>
      <c r="C968" s="247"/>
      <c r="D968" s="247"/>
      <c r="E968" s="247"/>
      <c r="F968" s="247"/>
      <c r="G968" s="247"/>
      <c r="H968" s="247"/>
      <c r="I968" s="247"/>
      <c r="J968" s="247"/>
      <c r="K968" s="229"/>
      <c r="L968" s="229"/>
      <c r="M968" s="247"/>
      <c r="N968" s="247"/>
      <c r="O968" s="247"/>
      <c r="P968" s="247"/>
      <c r="Q968" s="247"/>
      <c r="R968" s="247"/>
      <c r="S968" s="247"/>
      <c r="T968" s="247"/>
      <c r="U968" s="247"/>
      <c r="V968" s="247"/>
      <c r="W968" s="247"/>
      <c r="X968" s="247"/>
      <c r="Y968" s="247"/>
      <c r="Z968" s="247"/>
    </row>
    <row r="969" spans="1:26" ht="16" x14ac:dyDescent="0.2">
      <c r="A969" s="247"/>
      <c r="B969" s="247"/>
      <c r="C969" s="247"/>
      <c r="D969" s="247"/>
      <c r="E969" s="247"/>
      <c r="F969" s="247"/>
      <c r="G969" s="247"/>
      <c r="H969" s="247"/>
      <c r="I969" s="247"/>
      <c r="J969" s="247"/>
      <c r="K969" s="229"/>
      <c r="L969" s="229"/>
      <c r="M969" s="247"/>
      <c r="N969" s="247"/>
      <c r="O969" s="247"/>
      <c r="P969" s="247"/>
      <c r="Q969" s="247"/>
      <c r="R969" s="247"/>
      <c r="S969" s="247"/>
      <c r="T969" s="247"/>
      <c r="U969" s="247"/>
      <c r="V969" s="247"/>
      <c r="W969" s="247"/>
      <c r="X969" s="247"/>
      <c r="Y969" s="247"/>
      <c r="Z969" s="247"/>
    </row>
    <row r="970" spans="1:26" ht="16" x14ac:dyDescent="0.2">
      <c r="A970" s="247"/>
      <c r="B970" s="247"/>
      <c r="C970" s="247"/>
      <c r="D970" s="247"/>
      <c r="E970" s="247"/>
      <c r="F970" s="247"/>
      <c r="G970" s="247"/>
      <c r="H970" s="247"/>
      <c r="I970" s="247"/>
      <c r="J970" s="247"/>
      <c r="K970" s="229"/>
      <c r="L970" s="229"/>
      <c r="M970" s="247"/>
      <c r="N970" s="247"/>
      <c r="O970" s="247"/>
      <c r="P970" s="247"/>
      <c r="Q970" s="247"/>
      <c r="R970" s="247"/>
      <c r="S970" s="247"/>
      <c r="T970" s="247"/>
      <c r="U970" s="247"/>
      <c r="V970" s="247"/>
      <c r="W970" s="247"/>
      <c r="X970" s="247"/>
      <c r="Y970" s="247"/>
      <c r="Z970" s="247"/>
    </row>
    <row r="971" spans="1:26" ht="16" x14ac:dyDescent="0.2">
      <c r="A971" s="247"/>
      <c r="B971" s="247"/>
      <c r="C971" s="247"/>
      <c r="D971" s="247"/>
      <c r="E971" s="247"/>
      <c r="F971" s="247"/>
      <c r="G971" s="247"/>
      <c r="H971" s="247"/>
      <c r="I971" s="247"/>
      <c r="J971" s="247"/>
      <c r="K971" s="229"/>
      <c r="L971" s="229"/>
      <c r="M971" s="247"/>
      <c r="N971" s="247"/>
      <c r="O971" s="247"/>
      <c r="P971" s="247"/>
      <c r="Q971" s="247"/>
      <c r="R971" s="247"/>
      <c r="S971" s="247"/>
      <c r="T971" s="247"/>
      <c r="U971" s="247"/>
      <c r="V971" s="247"/>
      <c r="W971" s="247"/>
      <c r="X971" s="247"/>
      <c r="Y971" s="247"/>
      <c r="Z971" s="247"/>
    </row>
    <row r="972" spans="1:26" ht="16" x14ac:dyDescent="0.2">
      <c r="A972" s="247"/>
      <c r="B972" s="247"/>
      <c r="C972" s="247"/>
      <c r="D972" s="247"/>
      <c r="E972" s="247"/>
      <c r="F972" s="247"/>
      <c r="G972" s="247"/>
      <c r="H972" s="247"/>
      <c r="I972" s="247"/>
      <c r="J972" s="247"/>
      <c r="K972" s="229"/>
      <c r="L972" s="229"/>
      <c r="M972" s="247"/>
      <c r="N972" s="247"/>
      <c r="O972" s="247"/>
      <c r="P972" s="247"/>
      <c r="Q972" s="247"/>
      <c r="R972" s="247"/>
      <c r="S972" s="247"/>
      <c r="T972" s="247"/>
      <c r="U972" s="247"/>
      <c r="V972" s="247"/>
      <c r="W972" s="247"/>
      <c r="X972" s="247"/>
      <c r="Y972" s="247"/>
      <c r="Z972" s="247"/>
    </row>
    <row r="973" spans="1:26" ht="16" x14ac:dyDescent="0.2">
      <c r="A973" s="247"/>
      <c r="B973" s="247"/>
      <c r="C973" s="247"/>
      <c r="D973" s="247"/>
      <c r="E973" s="247"/>
      <c r="F973" s="247"/>
      <c r="G973" s="247"/>
      <c r="H973" s="247"/>
      <c r="I973" s="247"/>
      <c r="J973" s="247"/>
      <c r="K973" s="229"/>
      <c r="L973" s="229"/>
      <c r="M973" s="247"/>
      <c r="N973" s="247"/>
      <c r="O973" s="247"/>
      <c r="P973" s="247"/>
      <c r="Q973" s="247"/>
      <c r="R973" s="247"/>
      <c r="S973" s="247"/>
      <c r="T973" s="247"/>
      <c r="U973" s="247"/>
      <c r="V973" s="247"/>
      <c r="W973" s="247"/>
      <c r="X973" s="247"/>
      <c r="Y973" s="247"/>
      <c r="Z973" s="247"/>
    </row>
    <row r="974" spans="1:26" ht="16" x14ac:dyDescent="0.2">
      <c r="A974" s="247"/>
      <c r="B974" s="247"/>
      <c r="C974" s="247"/>
      <c r="D974" s="247"/>
      <c r="E974" s="247"/>
      <c r="F974" s="247"/>
      <c r="G974" s="247"/>
      <c r="H974" s="247"/>
      <c r="I974" s="247"/>
      <c r="J974" s="247"/>
      <c r="K974" s="229"/>
      <c r="L974" s="229"/>
      <c r="M974" s="247"/>
      <c r="N974" s="247"/>
      <c r="O974" s="247"/>
      <c r="P974" s="247"/>
      <c r="Q974" s="247"/>
      <c r="R974" s="247"/>
      <c r="S974" s="247"/>
      <c r="T974" s="247"/>
      <c r="U974" s="247"/>
      <c r="V974" s="247"/>
      <c r="W974" s="247"/>
      <c r="X974" s="247"/>
      <c r="Y974" s="247"/>
      <c r="Z974" s="247"/>
    </row>
    <row r="975" spans="1:26" ht="16" x14ac:dyDescent="0.2">
      <c r="A975" s="247"/>
      <c r="B975" s="247"/>
      <c r="C975" s="247"/>
      <c r="D975" s="247"/>
      <c r="E975" s="247"/>
      <c r="F975" s="247"/>
      <c r="G975" s="247"/>
      <c r="H975" s="247"/>
      <c r="I975" s="247"/>
      <c r="J975" s="247"/>
      <c r="K975" s="229"/>
      <c r="L975" s="229"/>
      <c r="M975" s="247"/>
      <c r="N975" s="247"/>
      <c r="O975" s="247"/>
      <c r="P975" s="247"/>
      <c r="Q975" s="247"/>
      <c r="R975" s="247"/>
      <c r="S975" s="247"/>
      <c r="T975" s="247"/>
      <c r="U975" s="247"/>
      <c r="V975" s="247"/>
      <c r="W975" s="247"/>
      <c r="X975" s="247"/>
      <c r="Y975" s="247"/>
      <c r="Z975" s="247"/>
    </row>
    <row r="976" spans="1:26" ht="16" x14ac:dyDescent="0.2">
      <c r="A976" s="247"/>
      <c r="B976" s="247"/>
      <c r="C976" s="247"/>
      <c r="D976" s="247"/>
      <c r="E976" s="247"/>
      <c r="F976" s="247"/>
      <c r="G976" s="247"/>
      <c r="H976" s="247"/>
      <c r="I976" s="247"/>
      <c r="J976" s="247"/>
      <c r="K976" s="229"/>
      <c r="L976" s="229"/>
      <c r="M976" s="247"/>
      <c r="N976" s="247"/>
      <c r="O976" s="247"/>
      <c r="P976" s="247"/>
      <c r="Q976" s="247"/>
      <c r="R976" s="247"/>
      <c r="S976" s="247"/>
      <c r="T976" s="247"/>
      <c r="U976" s="247"/>
      <c r="V976" s="247"/>
      <c r="W976" s="247"/>
      <c r="X976" s="247"/>
      <c r="Y976" s="247"/>
      <c r="Z976" s="247"/>
    </row>
    <row r="977" spans="1:26" ht="16" x14ac:dyDescent="0.2">
      <c r="A977" s="247"/>
      <c r="B977" s="247"/>
      <c r="C977" s="247"/>
      <c r="D977" s="247"/>
      <c r="E977" s="247"/>
      <c r="F977" s="247"/>
      <c r="G977" s="247"/>
      <c r="H977" s="247"/>
      <c r="I977" s="247"/>
      <c r="J977" s="247"/>
      <c r="K977" s="229"/>
      <c r="L977" s="229"/>
      <c r="M977" s="247"/>
      <c r="N977" s="247"/>
      <c r="O977" s="247"/>
      <c r="P977" s="247"/>
      <c r="Q977" s="247"/>
      <c r="R977" s="247"/>
      <c r="S977" s="247"/>
      <c r="T977" s="247"/>
      <c r="U977" s="247"/>
      <c r="V977" s="247"/>
      <c r="W977" s="247"/>
      <c r="X977" s="247"/>
      <c r="Y977" s="247"/>
      <c r="Z977" s="247"/>
    </row>
    <row r="978" spans="1:26" ht="16" x14ac:dyDescent="0.2">
      <c r="A978" s="247"/>
      <c r="B978" s="247"/>
      <c r="C978" s="247"/>
      <c r="D978" s="247"/>
      <c r="E978" s="247"/>
      <c r="F978" s="247"/>
      <c r="G978" s="247"/>
      <c r="H978" s="247"/>
      <c r="I978" s="247"/>
      <c r="J978" s="247"/>
      <c r="K978" s="229"/>
      <c r="L978" s="229"/>
      <c r="M978" s="247"/>
      <c r="N978" s="247"/>
      <c r="O978" s="247"/>
      <c r="P978" s="247"/>
      <c r="Q978" s="247"/>
      <c r="R978" s="247"/>
      <c r="S978" s="247"/>
      <c r="T978" s="247"/>
      <c r="U978" s="247"/>
      <c r="V978" s="247"/>
      <c r="W978" s="247"/>
      <c r="X978" s="247"/>
      <c r="Y978" s="247"/>
      <c r="Z978" s="247"/>
    </row>
    <row r="979" spans="1:26" ht="16" x14ac:dyDescent="0.2">
      <c r="A979" s="247"/>
      <c r="B979" s="247"/>
      <c r="C979" s="247"/>
      <c r="D979" s="247"/>
      <c r="E979" s="247"/>
      <c r="F979" s="247"/>
      <c r="G979" s="247"/>
      <c r="H979" s="247"/>
      <c r="I979" s="247"/>
      <c r="J979" s="247"/>
      <c r="K979" s="229"/>
      <c r="L979" s="229"/>
      <c r="M979" s="247"/>
      <c r="N979" s="247"/>
      <c r="O979" s="247"/>
      <c r="P979" s="247"/>
      <c r="Q979" s="247"/>
      <c r="R979" s="247"/>
      <c r="S979" s="247"/>
      <c r="T979" s="247"/>
      <c r="U979" s="247"/>
      <c r="V979" s="247"/>
      <c r="W979" s="247"/>
      <c r="X979" s="247"/>
      <c r="Y979" s="247"/>
      <c r="Z979" s="247"/>
    </row>
    <row r="980" spans="1:26" ht="16" x14ac:dyDescent="0.2">
      <c r="A980" s="247"/>
      <c r="B980" s="247"/>
      <c r="C980" s="247"/>
      <c r="D980" s="247"/>
      <c r="E980" s="247"/>
      <c r="F980" s="247"/>
      <c r="G980" s="247"/>
      <c r="H980" s="247"/>
      <c r="I980" s="247"/>
      <c r="J980" s="247"/>
      <c r="K980" s="229"/>
      <c r="L980" s="229"/>
      <c r="M980" s="247"/>
      <c r="N980" s="247"/>
      <c r="O980" s="247"/>
      <c r="P980" s="247"/>
      <c r="Q980" s="247"/>
      <c r="R980" s="247"/>
      <c r="S980" s="247"/>
      <c r="T980" s="247"/>
      <c r="U980" s="247"/>
      <c r="V980" s="247"/>
      <c r="W980" s="247"/>
      <c r="X980" s="247"/>
      <c r="Y980" s="247"/>
      <c r="Z980" s="247"/>
    </row>
    <row r="981" spans="1:26" ht="16" x14ac:dyDescent="0.2">
      <c r="A981" s="247"/>
      <c r="B981" s="247"/>
      <c r="C981" s="247"/>
      <c r="D981" s="247"/>
      <c r="E981" s="247"/>
      <c r="F981" s="247"/>
      <c r="G981" s="247"/>
      <c r="H981" s="247"/>
      <c r="I981" s="247"/>
      <c r="J981" s="247"/>
      <c r="K981" s="229"/>
      <c r="L981" s="229"/>
      <c r="M981" s="247"/>
      <c r="N981" s="247"/>
      <c r="O981" s="247"/>
      <c r="P981" s="247"/>
      <c r="Q981" s="247"/>
      <c r="R981" s="247"/>
      <c r="S981" s="247"/>
      <c r="T981" s="247"/>
      <c r="U981" s="247"/>
      <c r="V981" s="247"/>
      <c r="W981" s="247"/>
      <c r="X981" s="247"/>
      <c r="Y981" s="247"/>
      <c r="Z981" s="247"/>
    </row>
    <row r="982" spans="1:26" ht="16" x14ac:dyDescent="0.2">
      <c r="A982" s="247"/>
      <c r="B982" s="247"/>
      <c r="C982" s="247"/>
      <c r="D982" s="247"/>
      <c r="E982" s="247"/>
      <c r="F982" s="247"/>
      <c r="G982" s="247"/>
      <c r="H982" s="247"/>
      <c r="I982" s="247"/>
      <c r="J982" s="247"/>
      <c r="K982" s="229"/>
      <c r="L982" s="229"/>
      <c r="M982" s="247"/>
      <c r="N982" s="247"/>
      <c r="O982" s="247"/>
      <c r="P982" s="247"/>
      <c r="Q982" s="247"/>
      <c r="R982" s="247"/>
      <c r="S982" s="247"/>
      <c r="T982" s="247"/>
      <c r="U982" s="247"/>
      <c r="V982" s="247"/>
      <c r="W982" s="247"/>
      <c r="X982" s="247"/>
      <c r="Y982" s="247"/>
      <c r="Z982" s="247"/>
    </row>
    <row r="983" spans="1:26" ht="16" x14ac:dyDescent="0.2">
      <c r="A983" s="247"/>
      <c r="B983" s="247"/>
      <c r="C983" s="247"/>
      <c r="D983" s="247"/>
      <c r="E983" s="247"/>
      <c r="F983" s="247"/>
      <c r="G983" s="247"/>
      <c r="H983" s="247"/>
      <c r="I983" s="247"/>
      <c r="J983" s="247"/>
      <c r="K983" s="229"/>
      <c r="L983" s="229"/>
      <c r="M983" s="247"/>
      <c r="N983" s="247"/>
      <c r="O983" s="247"/>
      <c r="P983" s="247"/>
      <c r="Q983" s="247"/>
      <c r="R983" s="247"/>
      <c r="S983" s="247"/>
      <c r="T983" s="247"/>
      <c r="U983" s="247"/>
      <c r="V983" s="247"/>
      <c r="W983" s="247"/>
      <c r="X983" s="247"/>
      <c r="Y983" s="247"/>
      <c r="Z983" s="247"/>
    </row>
    <row r="984" spans="1:26" ht="16" x14ac:dyDescent="0.2">
      <c r="A984" s="247"/>
      <c r="B984" s="247"/>
      <c r="C984" s="247"/>
      <c r="D984" s="247"/>
      <c r="E984" s="247"/>
      <c r="F984" s="247"/>
      <c r="G984" s="247"/>
      <c r="H984" s="247"/>
      <c r="I984" s="247"/>
      <c r="J984" s="247"/>
      <c r="K984" s="229"/>
      <c r="L984" s="229"/>
      <c r="M984" s="247"/>
      <c r="N984" s="247"/>
      <c r="O984" s="247"/>
      <c r="P984" s="247"/>
      <c r="Q984" s="247"/>
      <c r="R984" s="247"/>
      <c r="S984" s="247"/>
      <c r="T984" s="247"/>
      <c r="U984" s="247"/>
      <c r="V984" s="247"/>
      <c r="W984" s="247"/>
      <c r="X984" s="247"/>
      <c r="Y984" s="247"/>
      <c r="Z984" s="247"/>
    </row>
    <row r="985" spans="1:26" ht="16" x14ac:dyDescent="0.2">
      <c r="A985" s="247"/>
      <c r="B985" s="247"/>
      <c r="C985" s="247"/>
      <c r="D985" s="247"/>
      <c r="E985" s="247"/>
      <c r="F985" s="247"/>
      <c r="G985" s="247"/>
      <c r="H985" s="247"/>
      <c r="I985" s="247"/>
      <c r="J985" s="247"/>
      <c r="K985" s="229"/>
      <c r="L985" s="229"/>
      <c r="M985" s="247"/>
      <c r="N985" s="247"/>
      <c r="O985" s="247"/>
      <c r="P985" s="247"/>
      <c r="Q985" s="247"/>
      <c r="R985" s="247"/>
      <c r="S985" s="247"/>
      <c r="T985" s="247"/>
      <c r="U985" s="247"/>
      <c r="V985" s="247"/>
      <c r="W985" s="247"/>
      <c r="X985" s="247"/>
      <c r="Y985" s="247"/>
      <c r="Z985" s="247"/>
    </row>
    <row r="986" spans="1:26" ht="16" x14ac:dyDescent="0.2">
      <c r="A986" s="247"/>
      <c r="B986" s="247"/>
      <c r="C986" s="247"/>
      <c r="D986" s="247"/>
      <c r="E986" s="247"/>
      <c r="F986" s="247"/>
      <c r="G986" s="247"/>
      <c r="H986" s="247"/>
      <c r="I986" s="247"/>
      <c r="J986" s="247"/>
      <c r="K986" s="229"/>
      <c r="L986" s="229"/>
      <c r="M986" s="247"/>
      <c r="N986" s="247"/>
      <c r="O986" s="247"/>
      <c r="P986" s="247"/>
      <c r="Q986" s="247"/>
      <c r="R986" s="247"/>
      <c r="S986" s="247"/>
      <c r="T986" s="247"/>
      <c r="U986" s="247"/>
      <c r="V986" s="247"/>
      <c r="W986" s="247"/>
      <c r="X986" s="247"/>
      <c r="Y986" s="247"/>
      <c r="Z986" s="247"/>
    </row>
    <row r="987" spans="1:26" ht="16" x14ac:dyDescent="0.2">
      <c r="A987" s="247"/>
      <c r="B987" s="247"/>
      <c r="C987" s="247"/>
      <c r="D987" s="247"/>
      <c r="E987" s="247"/>
      <c r="F987" s="247"/>
      <c r="G987" s="247"/>
      <c r="H987" s="247"/>
      <c r="I987" s="247"/>
      <c r="J987" s="247"/>
      <c r="K987" s="229"/>
      <c r="L987" s="229"/>
      <c r="M987" s="247"/>
      <c r="N987" s="247"/>
      <c r="O987" s="247"/>
      <c r="P987" s="247"/>
      <c r="Q987" s="247"/>
      <c r="R987" s="247"/>
      <c r="S987" s="247"/>
      <c r="T987" s="247"/>
      <c r="U987" s="247"/>
      <c r="V987" s="247"/>
      <c r="W987" s="247"/>
      <c r="X987" s="247"/>
      <c r="Y987" s="247"/>
      <c r="Z987" s="247"/>
    </row>
    <row r="988" spans="1:26" ht="16" x14ac:dyDescent="0.2">
      <c r="A988" s="247"/>
      <c r="B988" s="247"/>
      <c r="C988" s="247"/>
      <c r="D988" s="247"/>
      <c r="E988" s="247"/>
      <c r="F988" s="247"/>
      <c r="G988" s="247"/>
      <c r="H988" s="247"/>
      <c r="I988" s="247"/>
      <c r="J988" s="247"/>
      <c r="K988" s="229"/>
      <c r="L988" s="229"/>
      <c r="M988" s="247"/>
      <c r="N988" s="247"/>
      <c r="O988" s="247"/>
      <c r="P988" s="247"/>
      <c r="Q988" s="247"/>
      <c r="R988" s="247"/>
      <c r="S988" s="247"/>
      <c r="T988" s="247"/>
      <c r="U988" s="247"/>
      <c r="V988" s="247"/>
      <c r="W988" s="247"/>
      <c r="X988" s="247"/>
      <c r="Y988" s="247"/>
      <c r="Z988" s="247"/>
    </row>
    <row r="989" spans="1:26" ht="16" x14ac:dyDescent="0.2">
      <c r="A989" s="247"/>
      <c r="B989" s="247"/>
      <c r="C989" s="247"/>
      <c r="D989" s="247"/>
      <c r="E989" s="247"/>
      <c r="F989" s="247"/>
      <c r="G989" s="247"/>
      <c r="H989" s="247"/>
      <c r="I989" s="247"/>
      <c r="J989" s="247"/>
      <c r="K989" s="229"/>
      <c r="L989" s="229"/>
      <c r="M989" s="247"/>
      <c r="N989" s="247"/>
      <c r="O989" s="247"/>
      <c r="P989" s="247"/>
      <c r="Q989" s="247"/>
      <c r="R989" s="247"/>
      <c r="S989" s="247"/>
      <c r="T989" s="247"/>
      <c r="U989" s="247"/>
      <c r="V989" s="247"/>
      <c r="W989" s="247"/>
      <c r="X989" s="247"/>
      <c r="Y989" s="247"/>
      <c r="Z989" s="247"/>
    </row>
    <row r="990" spans="1:26" ht="16" x14ac:dyDescent="0.2">
      <c r="A990" s="247"/>
      <c r="B990" s="247"/>
      <c r="C990" s="247"/>
      <c r="D990" s="247"/>
      <c r="E990" s="247"/>
      <c r="F990" s="247"/>
      <c r="G990" s="247"/>
      <c r="H990" s="247"/>
      <c r="I990" s="247"/>
      <c r="J990" s="247"/>
      <c r="K990" s="229"/>
      <c r="L990" s="229"/>
      <c r="M990" s="247"/>
      <c r="N990" s="247"/>
      <c r="O990" s="247"/>
      <c r="P990" s="247"/>
      <c r="Q990" s="247"/>
      <c r="R990" s="247"/>
      <c r="S990" s="247"/>
      <c r="T990" s="247"/>
      <c r="U990" s="247"/>
      <c r="V990" s="247"/>
      <c r="W990" s="247"/>
      <c r="X990" s="247"/>
      <c r="Y990" s="247"/>
      <c r="Z990" s="247"/>
    </row>
    <row r="991" spans="1:26" ht="16" x14ac:dyDescent="0.2">
      <c r="A991" s="247"/>
      <c r="B991" s="247"/>
      <c r="C991" s="247"/>
      <c r="D991" s="247"/>
      <c r="E991" s="247"/>
      <c r="F991" s="247"/>
      <c r="G991" s="247"/>
      <c r="H991" s="247"/>
      <c r="I991" s="247"/>
      <c r="J991" s="247"/>
      <c r="K991" s="229"/>
      <c r="L991" s="229"/>
      <c r="M991" s="247"/>
      <c r="N991" s="247"/>
      <c r="O991" s="247"/>
      <c r="P991" s="247"/>
      <c r="Q991" s="247"/>
      <c r="R991" s="247"/>
      <c r="S991" s="247"/>
      <c r="T991" s="247"/>
      <c r="U991" s="247"/>
      <c r="V991" s="247"/>
      <c r="W991" s="247"/>
      <c r="X991" s="247"/>
      <c r="Y991" s="247"/>
      <c r="Z991" s="247"/>
    </row>
    <row r="992" spans="1:26" ht="16" x14ac:dyDescent="0.2">
      <c r="A992" s="247"/>
      <c r="B992" s="247"/>
      <c r="C992" s="247"/>
      <c r="D992" s="247"/>
      <c r="E992" s="247"/>
      <c r="F992" s="247"/>
      <c r="G992" s="247"/>
      <c r="H992" s="247"/>
      <c r="I992" s="247"/>
      <c r="J992" s="247"/>
      <c r="K992" s="229"/>
      <c r="L992" s="229"/>
      <c r="M992" s="247"/>
      <c r="N992" s="247"/>
      <c r="O992" s="247"/>
      <c r="P992" s="247"/>
      <c r="Q992" s="247"/>
      <c r="R992" s="247"/>
      <c r="S992" s="247"/>
      <c r="T992" s="247"/>
      <c r="U992" s="247"/>
      <c r="V992" s="247"/>
      <c r="W992" s="247"/>
      <c r="X992" s="247"/>
      <c r="Y992" s="247"/>
      <c r="Z992" s="247"/>
    </row>
    <row r="993" spans="1:26" ht="16" x14ac:dyDescent="0.2">
      <c r="A993" s="247"/>
      <c r="B993" s="247"/>
      <c r="C993" s="247"/>
      <c r="D993" s="247"/>
      <c r="E993" s="247"/>
      <c r="F993" s="247"/>
      <c r="G993" s="247"/>
      <c r="H993" s="247"/>
      <c r="I993" s="247"/>
      <c r="J993" s="247"/>
      <c r="K993" s="229"/>
      <c r="L993" s="229"/>
      <c r="M993" s="247"/>
      <c r="N993" s="247"/>
      <c r="O993" s="247"/>
      <c r="P993" s="247"/>
      <c r="Q993" s="247"/>
      <c r="R993" s="247"/>
      <c r="S993" s="247"/>
      <c r="T993" s="247"/>
      <c r="U993" s="247"/>
      <c r="V993" s="247"/>
      <c r="W993" s="247"/>
      <c r="X993" s="247"/>
      <c r="Y993" s="247"/>
      <c r="Z993" s="247"/>
    </row>
    <row r="994" spans="1:26" ht="16" x14ac:dyDescent="0.2">
      <c r="A994" s="247"/>
      <c r="B994" s="247"/>
      <c r="C994" s="247"/>
      <c r="D994" s="247"/>
      <c r="E994" s="247"/>
      <c r="F994" s="247"/>
      <c r="G994" s="247"/>
      <c r="H994" s="247"/>
      <c r="I994" s="247"/>
      <c r="J994" s="247"/>
      <c r="K994" s="229"/>
      <c r="L994" s="229"/>
      <c r="M994" s="247"/>
      <c r="N994" s="247"/>
      <c r="O994" s="247"/>
      <c r="P994" s="247"/>
      <c r="Q994" s="247"/>
      <c r="R994" s="247"/>
      <c r="S994" s="247"/>
      <c r="T994" s="247"/>
      <c r="U994" s="247"/>
      <c r="V994" s="247"/>
      <c r="W994" s="247"/>
      <c r="X994" s="247"/>
      <c r="Y994" s="247"/>
      <c r="Z994" s="247"/>
    </row>
    <row r="995" spans="1:26" ht="16" x14ac:dyDescent="0.2">
      <c r="A995" s="247"/>
      <c r="B995" s="247"/>
      <c r="C995" s="247"/>
      <c r="D995" s="247"/>
      <c r="E995" s="247"/>
      <c r="F995" s="247"/>
      <c r="G995" s="247"/>
      <c r="H995" s="247"/>
      <c r="I995" s="247"/>
      <c r="J995" s="247"/>
      <c r="K995" s="229"/>
      <c r="L995" s="229"/>
      <c r="M995" s="247"/>
      <c r="N995" s="247"/>
      <c r="O995" s="247"/>
      <c r="P995" s="247"/>
      <c r="Q995" s="247"/>
      <c r="R995" s="247"/>
      <c r="S995" s="247"/>
      <c r="T995" s="247"/>
      <c r="U995" s="247"/>
      <c r="V995" s="247"/>
      <c r="W995" s="247"/>
      <c r="X995" s="247"/>
      <c r="Y995" s="247"/>
      <c r="Z995" s="247"/>
    </row>
    <row r="996" spans="1:26" ht="16" x14ac:dyDescent="0.2">
      <c r="A996" s="247"/>
      <c r="B996" s="247"/>
      <c r="C996" s="247"/>
      <c r="D996" s="247"/>
      <c r="E996" s="247"/>
      <c r="F996" s="247"/>
      <c r="G996" s="247"/>
      <c r="H996" s="247"/>
      <c r="I996" s="247"/>
      <c r="J996" s="247"/>
      <c r="K996" s="229"/>
      <c r="L996" s="229"/>
      <c r="M996" s="247"/>
      <c r="N996" s="247"/>
      <c r="O996" s="247"/>
      <c r="P996" s="247"/>
      <c r="Q996" s="247"/>
      <c r="R996" s="247"/>
      <c r="S996" s="247"/>
      <c r="T996" s="247"/>
      <c r="U996" s="247"/>
      <c r="V996" s="247"/>
      <c r="W996" s="247"/>
      <c r="X996" s="247"/>
      <c r="Y996" s="247"/>
      <c r="Z996" s="247"/>
    </row>
    <row r="997" spans="1:26" ht="16" x14ac:dyDescent="0.2">
      <c r="A997" s="247"/>
      <c r="B997" s="247"/>
      <c r="C997" s="247"/>
      <c r="D997" s="247"/>
      <c r="E997" s="247"/>
      <c r="F997" s="247"/>
      <c r="G997" s="247"/>
      <c r="H997" s="247"/>
      <c r="I997" s="247"/>
      <c r="J997" s="247"/>
      <c r="K997" s="229"/>
      <c r="L997" s="229"/>
      <c r="M997" s="247"/>
      <c r="N997" s="247"/>
      <c r="O997" s="247"/>
      <c r="P997" s="247"/>
      <c r="Q997" s="247"/>
      <c r="R997" s="247"/>
      <c r="S997" s="247"/>
      <c r="T997" s="247"/>
      <c r="U997" s="247"/>
      <c r="V997" s="247"/>
      <c r="W997" s="247"/>
      <c r="X997" s="247"/>
      <c r="Y997" s="247"/>
      <c r="Z997" s="247"/>
    </row>
    <row r="998" spans="1:26" ht="16" x14ac:dyDescent="0.2">
      <c r="A998" s="247"/>
      <c r="B998" s="247"/>
      <c r="C998" s="247"/>
      <c r="D998" s="247"/>
      <c r="E998" s="247"/>
      <c r="F998" s="247"/>
      <c r="G998" s="247"/>
      <c r="H998" s="247"/>
      <c r="I998" s="247"/>
      <c r="J998" s="247"/>
      <c r="K998" s="229"/>
      <c r="L998" s="229"/>
      <c r="M998" s="247"/>
      <c r="N998" s="247"/>
      <c r="O998" s="247"/>
      <c r="P998" s="247"/>
      <c r="Q998" s="247"/>
      <c r="R998" s="247"/>
      <c r="S998" s="247"/>
      <c r="T998" s="247"/>
      <c r="U998" s="247"/>
      <c r="V998" s="247"/>
      <c r="W998" s="247"/>
      <c r="X998" s="247"/>
      <c r="Y998" s="247"/>
      <c r="Z998" s="247"/>
    </row>
    <row r="999" spans="1:26" ht="16" x14ac:dyDescent="0.2">
      <c r="A999" s="247"/>
      <c r="B999" s="247"/>
      <c r="C999" s="247"/>
      <c r="D999" s="247"/>
      <c r="E999" s="247"/>
      <c r="F999" s="247"/>
      <c r="G999" s="247"/>
      <c r="H999" s="247"/>
      <c r="I999" s="247"/>
      <c r="J999" s="247"/>
      <c r="K999" s="229"/>
      <c r="L999" s="229"/>
      <c r="M999" s="247"/>
      <c r="N999" s="247"/>
      <c r="O999" s="247"/>
      <c r="P999" s="247"/>
      <c r="Q999" s="247"/>
      <c r="R999" s="247"/>
      <c r="S999" s="247"/>
      <c r="T999" s="247"/>
      <c r="U999" s="247"/>
      <c r="V999" s="247"/>
      <c r="W999" s="247"/>
      <c r="X999" s="247"/>
      <c r="Y999" s="247"/>
      <c r="Z999" s="247"/>
    </row>
    <row r="1000" spans="1:26" ht="16" x14ac:dyDescent="0.2">
      <c r="A1000" s="247"/>
      <c r="B1000" s="247"/>
      <c r="C1000" s="247"/>
      <c r="D1000" s="247"/>
      <c r="E1000" s="247"/>
      <c r="F1000" s="247"/>
      <c r="G1000" s="247"/>
      <c r="H1000" s="247"/>
      <c r="I1000" s="247"/>
      <c r="J1000" s="247"/>
      <c r="K1000" s="229"/>
      <c r="L1000" s="229"/>
      <c r="M1000" s="247"/>
      <c r="N1000" s="247"/>
      <c r="O1000" s="247"/>
      <c r="P1000" s="247"/>
      <c r="Q1000" s="247"/>
      <c r="R1000" s="247"/>
      <c r="S1000" s="247"/>
      <c r="T1000" s="247"/>
      <c r="U1000" s="247"/>
      <c r="V1000" s="247"/>
      <c r="W1000" s="247"/>
      <c r="X1000" s="247"/>
      <c r="Y1000" s="247"/>
      <c r="Z1000" s="247"/>
    </row>
  </sheetData>
  <mergeCells count="123">
    <mergeCell ref="A99:A100"/>
    <mergeCell ref="B99:B100"/>
    <mergeCell ref="C99:C100"/>
    <mergeCell ref="D99:D100"/>
    <mergeCell ref="E99:E100"/>
    <mergeCell ref="F99:P99"/>
    <mergeCell ref="B83:B84"/>
    <mergeCell ref="C83:C84"/>
    <mergeCell ref="A91:A92"/>
    <mergeCell ref="B91:B92"/>
    <mergeCell ref="C91:C92"/>
    <mergeCell ref="D91:D92"/>
    <mergeCell ref="E91:E92"/>
    <mergeCell ref="E68:E69"/>
    <mergeCell ref="F68:P68"/>
    <mergeCell ref="F75:P75"/>
    <mergeCell ref="D83:D84"/>
    <mergeCell ref="E83:E84"/>
    <mergeCell ref="F83:P83"/>
    <mergeCell ref="F91:P91"/>
    <mergeCell ref="A68:A69"/>
    <mergeCell ref="A75:A76"/>
    <mergeCell ref="B75:B76"/>
    <mergeCell ref="C75:C76"/>
    <mergeCell ref="D75:D76"/>
    <mergeCell ref="E75:E76"/>
    <mergeCell ref="A83:A84"/>
    <mergeCell ref="F129:Q129"/>
    <mergeCell ref="B136:B137"/>
    <mergeCell ref="C136:C137"/>
    <mergeCell ref="D136:D137"/>
    <mergeCell ref="E136:E137"/>
    <mergeCell ref="A122:A123"/>
    <mergeCell ref="A129:A130"/>
    <mergeCell ref="B129:B130"/>
    <mergeCell ref="C129:C130"/>
    <mergeCell ref="D129:D130"/>
    <mergeCell ref="E129:E130"/>
    <mergeCell ref="A136:A137"/>
    <mergeCell ref="A114:A115"/>
    <mergeCell ref="F114:P114"/>
    <mergeCell ref="D114:D115"/>
    <mergeCell ref="E114:E115"/>
    <mergeCell ref="B122:B123"/>
    <mergeCell ref="C122:C123"/>
    <mergeCell ref="D122:D123"/>
    <mergeCell ref="E122:E123"/>
    <mergeCell ref="F122:P122"/>
    <mergeCell ref="B114:B115"/>
    <mergeCell ref="C114:C115"/>
    <mergeCell ref="K47:L47"/>
    <mergeCell ref="K48:L48"/>
    <mergeCell ref="K49:L49"/>
    <mergeCell ref="M51:Q51"/>
    <mergeCell ref="M52:Q52"/>
    <mergeCell ref="A107:A108"/>
    <mergeCell ref="B107:B108"/>
    <mergeCell ref="C107:C108"/>
    <mergeCell ref="D107:D108"/>
    <mergeCell ref="E107:E108"/>
    <mergeCell ref="F107:P107"/>
    <mergeCell ref="K51:L51"/>
    <mergeCell ref="K52:L52"/>
    <mergeCell ref="A56:Q56"/>
    <mergeCell ref="A58:P58"/>
    <mergeCell ref="A61:A62"/>
    <mergeCell ref="B61:B62"/>
    <mergeCell ref="C61:C62"/>
    <mergeCell ref="F61:P61"/>
    <mergeCell ref="D61:D62"/>
    <mergeCell ref="E61:E62"/>
    <mergeCell ref="B68:B69"/>
    <mergeCell ref="C68:C69"/>
    <mergeCell ref="D68:D69"/>
    <mergeCell ref="B42:H42"/>
    <mergeCell ref="A46:I46"/>
    <mergeCell ref="K34:L34"/>
    <mergeCell ref="K35:L35"/>
    <mergeCell ref="B36:H36"/>
    <mergeCell ref="K36:L36"/>
    <mergeCell ref="K37:L37"/>
    <mergeCell ref="K38:L38"/>
    <mergeCell ref="B39:H39"/>
    <mergeCell ref="K39:L39"/>
    <mergeCell ref="K40:L40"/>
    <mergeCell ref="K41:L41"/>
    <mergeCell ref="B27:H27"/>
    <mergeCell ref="K27:L27"/>
    <mergeCell ref="K28:L28"/>
    <mergeCell ref="K29:L29"/>
    <mergeCell ref="B30:H30"/>
    <mergeCell ref="K30:L30"/>
    <mergeCell ref="K31:L31"/>
    <mergeCell ref="K32:L32"/>
    <mergeCell ref="B33:H33"/>
    <mergeCell ref="K33:L33"/>
    <mergeCell ref="M21:Q23"/>
    <mergeCell ref="K22:L22"/>
    <mergeCell ref="K23:L23"/>
    <mergeCell ref="K25:L25"/>
    <mergeCell ref="K26:L26"/>
    <mergeCell ref="B21:H21"/>
    <mergeCell ref="K21:L21"/>
    <mergeCell ref="B24:H24"/>
    <mergeCell ref="K24:L24"/>
    <mergeCell ref="A2:I2"/>
    <mergeCell ref="A15:I15"/>
    <mergeCell ref="K17:L17"/>
    <mergeCell ref="M17:Q17"/>
    <mergeCell ref="B18:H18"/>
    <mergeCell ref="K18:L18"/>
    <mergeCell ref="M18:Q20"/>
    <mergeCell ref="K19:L19"/>
    <mergeCell ref="K20:L20"/>
    <mergeCell ref="M48:Q48"/>
    <mergeCell ref="M49:Q49"/>
    <mergeCell ref="M24:Q26"/>
    <mergeCell ref="M27:Q29"/>
    <mergeCell ref="M30:Q32"/>
    <mergeCell ref="M33:Q35"/>
    <mergeCell ref="M36:Q38"/>
    <mergeCell ref="M39:Q41"/>
    <mergeCell ref="M47:Q47"/>
  </mergeCells>
  <pageMargins left="0.7" right="0.7" top="0.75" bottom="0.75" header="0" footer="0"/>
  <pageSetup paperSize="9" scale="37"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8F80D1-64FA-45BC-BAF0-0C47DB9F1DE0}"/>
</file>

<file path=customXml/itemProps2.xml><?xml version="1.0" encoding="utf-8"?>
<ds:datastoreItem xmlns:ds="http://schemas.openxmlformats.org/officeDocument/2006/customXml" ds:itemID="{06EFBEBB-8741-4003-88F1-1A8160B397AD}"/>
</file>

<file path=customXml/itemProps3.xml><?xml version="1.0" encoding="utf-8"?>
<ds:datastoreItem xmlns:ds="http://schemas.openxmlformats.org/officeDocument/2006/customXml" ds:itemID="{913AFA7D-C991-4DF7-A697-60053C11BDC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B1.TMĐT_DV CNTT</vt:lpstr>
      <vt:lpstr>B1.1. THUÊ OCR</vt:lpstr>
      <vt:lpstr>B2. Tư vấn</vt:lpstr>
      <vt:lpstr>B3. CP THUÊ THEO YC RIÊNG</vt:lpstr>
      <vt:lpstr>B5. Đào tạo</vt:lpstr>
      <vt:lpstr>B5.1. Xây dựng video bài giảng</vt:lpstr>
      <vt:lpstr>B6+7.CP HSMT</vt:lpstr>
      <vt:lpstr>B8.Dinh muc nhan cong</vt:lpstr>
      <vt:lpstr>B9. CP THUÊ PM</vt:lpstr>
      <vt:lpstr>B10. Lãi suất</vt:lpstr>
      <vt:lpstr>B11. Du toan GTPM </vt:lpstr>
      <vt:lpstr>B11.1.Tong hop Usecases</vt:lpstr>
      <vt:lpstr>B11.2.Diem tac nhan</vt:lpstr>
      <vt:lpstr>B11.3.He so Cong nghe</vt:lpstr>
      <vt:lpstr>B11.4.He so Moi truong</vt:lpstr>
      <vt:lpstr>B11.6. DSYC</vt:lpstr>
      <vt:lpstr>B12. CP Kiem thu doc lap</vt:lpstr>
      <vt:lpstr>B12.1.Hệ số phức tạp về KT-TCF</vt:lpstr>
      <vt:lpstr>B12.2.Hệ số phức tạp về MT-ECF</vt:lpstr>
      <vt:lpstr>B11.5.DS.Usecase</vt:lpstr>
      <vt:lpstr>Sheet2</vt:lpstr>
      <vt:lpstr>Sheet3</vt:lpstr>
      <vt:lpstr>B4. Định mức QLDA &amp; TV</vt:lpstr>
      <vt:lpstr>'B11.2.Diem tac nhan'!_Toc213537997</vt:lpstr>
      <vt:lpstr>'B11.2.Diem tac nhan'!_Toc214694622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2024-05-13T02:43:53Z</dcterms:created>
  <dcterms:modified xsi:type="dcterms:W3CDTF">2026-01-14T16:03:56Z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ies>
</file>